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66925"/>
  <mc:AlternateContent xmlns:mc="http://schemas.openxmlformats.org/markup-compatibility/2006">
    <mc:Choice Requires="x15">
      <x15ac:absPath xmlns:x15ac="http://schemas.microsoft.com/office/spreadsheetml/2010/11/ac" url="https://cstbgroup.sharepoint.com/sites/01_EXT_DSSF_These_Francois_Consigny_571/Documents partages/Calculs Feu/Programmes/python/input/"/>
    </mc:Choice>
  </mc:AlternateContent>
  <xr:revisionPtr revIDLastSave="51" documentId="13_ncr:1_{660AD331-591B-4A3B-A3A6-FEC9349D2273}" xr6:coauthVersionLast="47" xr6:coauthVersionMax="47" xr10:uidLastSave="{ED4FCDD4-048E-41FF-8DA6-644418B2C231}"/>
  <bookViews>
    <workbookView xWindow="3210" yWindow="-15795" windowWidth="21600" windowHeight="11385" tabRatio="818" firstSheet="1" activeTab="1" xr2:uid="{00000000-000D-0000-FFFF-FFFF00000000}"/>
  </bookViews>
  <sheets>
    <sheet name="Recap" sheetId="2" r:id="rId1"/>
    <sheet name="Char Depth Graph" sheetId="3" r:id="rId2"/>
    <sheet name="Lists" sheetId="4"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K12" i="2" l="1"/>
  <c r="EK13" i="2"/>
  <c r="EK14" i="2"/>
  <c r="EK15" i="2"/>
  <c r="EK16" i="2"/>
  <c r="EK17" i="2"/>
  <c r="EK18" i="2"/>
  <c r="EK19" i="2"/>
  <c r="EK20" i="2"/>
  <c r="EK21" i="2"/>
  <c r="EK22" i="2"/>
  <c r="EK23" i="2"/>
  <c r="EK24" i="2"/>
  <c r="EK25" i="2"/>
  <c r="EK26" i="2"/>
  <c r="EK27" i="2"/>
  <c r="EK28" i="2"/>
  <c r="EK29" i="2"/>
  <c r="EK30" i="2"/>
  <c r="EK31" i="2"/>
  <c r="EK32" i="2"/>
  <c r="EK33" i="2"/>
  <c r="EK34" i="2"/>
  <c r="EK35" i="2"/>
  <c r="EK36" i="2"/>
  <c r="EK37" i="2"/>
  <c r="EK38" i="2"/>
  <c r="EK39" i="2"/>
  <c r="EK40" i="2"/>
  <c r="EK41" i="2"/>
  <c r="EK42" i="2"/>
  <c r="EK43" i="2"/>
  <c r="EK44" i="2"/>
  <c r="EK45" i="2"/>
  <c r="EK46" i="2"/>
  <c r="EK47" i="2"/>
  <c r="EK48" i="2"/>
  <c r="EK49" i="2"/>
  <c r="EK50" i="2"/>
  <c r="EK51" i="2"/>
  <c r="EK52" i="2"/>
  <c r="EK53" i="2"/>
  <c r="EK54" i="2"/>
  <c r="EK55" i="2"/>
  <c r="EK56" i="2"/>
  <c r="EK57" i="2"/>
  <c r="EK58" i="2"/>
  <c r="EK59" i="2"/>
  <c r="EK60" i="2"/>
  <c r="EK61" i="2"/>
  <c r="EK62" i="2"/>
  <c r="EK63" i="2"/>
  <c r="EK64" i="2"/>
  <c r="EK65" i="2"/>
  <c r="EK66" i="2"/>
  <c r="EK67" i="2"/>
  <c r="EK68" i="2"/>
  <c r="EK69" i="2"/>
  <c r="EK70" i="2"/>
  <c r="EK71" i="2"/>
  <c r="EK72" i="2"/>
  <c r="EK73" i="2"/>
  <c r="EK74" i="2"/>
  <c r="EK75" i="2"/>
  <c r="EK76" i="2"/>
  <c r="EK77" i="2"/>
  <c r="EK78" i="2"/>
  <c r="EK79" i="2"/>
  <c r="EK80" i="2"/>
  <c r="EK81" i="2"/>
  <c r="EK82" i="2"/>
  <c r="EK83" i="2"/>
  <c r="EK84" i="2"/>
  <c r="EK85" i="2"/>
  <c r="EK86" i="2"/>
  <c r="EK87" i="2"/>
  <c r="EK88" i="2"/>
  <c r="EK89" i="2"/>
  <c r="EK90" i="2"/>
  <c r="EK91" i="2"/>
  <c r="EK92" i="2"/>
  <c r="EK93" i="2"/>
  <c r="EK94" i="2"/>
  <c r="EK95" i="2"/>
  <c r="EK96" i="2"/>
  <c r="EK97" i="2"/>
  <c r="EK98" i="2"/>
  <c r="EK99" i="2"/>
  <c r="EK100" i="2"/>
  <c r="EK101" i="2"/>
  <c r="EK102" i="2"/>
  <c r="EK103" i="2"/>
  <c r="EK104" i="2"/>
  <c r="EK105" i="2"/>
  <c r="EK106" i="2"/>
  <c r="EK107" i="2"/>
  <c r="EK108" i="2"/>
  <c r="EK109" i="2"/>
  <c r="EK110" i="2"/>
  <c r="EK111" i="2"/>
  <c r="EK112" i="2"/>
  <c r="EK113" i="2"/>
  <c r="EK114" i="2"/>
  <c r="EK115" i="2"/>
  <c r="EK116" i="2"/>
  <c r="EK117" i="2"/>
  <c r="EK118" i="2"/>
  <c r="EK119" i="2"/>
  <c r="EK120" i="2"/>
  <c r="EK121" i="2"/>
  <c r="EK122" i="2"/>
  <c r="EK123" i="2"/>
  <c r="EK124" i="2"/>
  <c r="EK125" i="2"/>
  <c r="EK126" i="2"/>
  <c r="EK127" i="2"/>
  <c r="EK128" i="2"/>
  <c r="EK129" i="2"/>
  <c r="EK130" i="2"/>
  <c r="EK131" i="2"/>
  <c r="EK132" i="2"/>
  <c r="EK133" i="2"/>
  <c r="EK134" i="2"/>
  <c r="EK135" i="2"/>
  <c r="EK136" i="2"/>
  <c r="EK137" i="2"/>
  <c r="EK138" i="2"/>
  <c r="EK139" i="2"/>
  <c r="EK140" i="2"/>
  <c r="EK141" i="2"/>
  <c r="EK142" i="2"/>
  <c r="EK143" i="2"/>
  <c r="EK144" i="2"/>
  <c r="EK145" i="2"/>
  <c r="EK146" i="2"/>
  <c r="EK147" i="2"/>
  <c r="EK148" i="2"/>
  <c r="EK149" i="2"/>
  <c r="EK150" i="2"/>
  <c r="EK151" i="2"/>
  <c r="EK152" i="2"/>
  <c r="EK153" i="2"/>
  <c r="EK154" i="2"/>
  <c r="EK155" i="2"/>
  <c r="EK156" i="2"/>
  <c r="EK157" i="2"/>
  <c r="EK158" i="2"/>
  <c r="EK159" i="2"/>
  <c r="EK160" i="2"/>
  <c r="EK161" i="2"/>
  <c r="EK162" i="2"/>
  <c r="EK163" i="2"/>
  <c r="EK164" i="2"/>
  <c r="EK165" i="2"/>
  <c r="EK166" i="2"/>
  <c r="EK167" i="2"/>
  <c r="EK168" i="2"/>
  <c r="EK169" i="2"/>
  <c r="EK170" i="2"/>
  <c r="EK171" i="2"/>
  <c r="EK172" i="2"/>
  <c r="EK173" i="2"/>
  <c r="EK174" i="2"/>
  <c r="EK175" i="2"/>
  <c r="EK176" i="2"/>
  <c r="EK177" i="2"/>
  <c r="EK178" i="2"/>
  <c r="EK179" i="2"/>
  <c r="EK180" i="2"/>
  <c r="EK181" i="2"/>
  <c r="EK182" i="2"/>
  <c r="EK183" i="2"/>
  <c r="EK184" i="2"/>
  <c r="EK185" i="2"/>
  <c r="EK186" i="2"/>
  <c r="EK187" i="2"/>
  <c r="EK188" i="2"/>
  <c r="EK189" i="2"/>
  <c r="EK190" i="2"/>
  <c r="EK191" i="2"/>
  <c r="EK192" i="2"/>
  <c r="EK193" i="2"/>
  <c r="EK194" i="2"/>
  <c r="EK195" i="2"/>
  <c r="EK196" i="2"/>
  <c r="EK197" i="2"/>
  <c r="EK198" i="2"/>
  <c r="EK199" i="2"/>
  <c r="EK200" i="2"/>
  <c r="EK201" i="2"/>
  <c r="EK202" i="2"/>
  <c r="EK203" i="2"/>
  <c r="EK204" i="2"/>
  <c r="EK205" i="2"/>
  <c r="EK206" i="2"/>
  <c r="EK207" i="2"/>
  <c r="EK208" i="2"/>
  <c r="EK209" i="2"/>
  <c r="EK210" i="2"/>
  <c r="EK211" i="2"/>
  <c r="EK212" i="2"/>
  <c r="EK213" i="2"/>
  <c r="EK214" i="2"/>
  <c r="EK215" i="2"/>
  <c r="EK216" i="2"/>
  <c r="EK217" i="2"/>
  <c r="EK218" i="2"/>
  <c r="EK219" i="2"/>
  <c r="EK220" i="2"/>
  <c r="EK221" i="2"/>
  <c r="EK222" i="2"/>
  <c r="EK223" i="2"/>
  <c r="EK224" i="2"/>
  <c r="EK225" i="2"/>
  <c r="EK226" i="2"/>
  <c r="EK227" i="2"/>
  <c r="EK228" i="2"/>
  <c r="EK229" i="2"/>
  <c r="EK230" i="2"/>
  <c r="EK231" i="2"/>
  <c r="EK232" i="2"/>
  <c r="EK233" i="2"/>
  <c r="EK234" i="2"/>
  <c r="EK235" i="2"/>
  <c r="EK236" i="2"/>
  <c r="EK237" i="2"/>
  <c r="EK238" i="2"/>
  <c r="EK239" i="2"/>
  <c r="EK240" i="2"/>
  <c r="EK241" i="2"/>
  <c r="EK242" i="2"/>
  <c r="EK243" i="2"/>
  <c r="EK244" i="2"/>
  <c r="EK245" i="2"/>
  <c r="EK246" i="2"/>
  <c r="EK247" i="2"/>
  <c r="EK248" i="2"/>
  <c r="EK249" i="2"/>
  <c r="EK250" i="2"/>
  <c r="EK251" i="2"/>
  <c r="EK252" i="2"/>
  <c r="EK253" i="2"/>
  <c r="EK254" i="2"/>
  <c r="EK255" i="2"/>
  <c r="EK256" i="2"/>
  <c r="EK257" i="2"/>
  <c r="EK258" i="2"/>
  <c r="EK259" i="2"/>
  <c r="EK260" i="2"/>
  <c r="EK261" i="2"/>
  <c r="EK262" i="2"/>
  <c r="EK263" i="2"/>
  <c r="EK264" i="2"/>
  <c r="EK265" i="2"/>
  <c r="EK266" i="2"/>
  <c r="EK267" i="2"/>
  <c r="EK268" i="2"/>
  <c r="EK269" i="2"/>
  <c r="EK270" i="2"/>
  <c r="EK271" i="2"/>
  <c r="EK272" i="2"/>
  <c r="EK273" i="2"/>
  <c r="EK274" i="2"/>
  <c r="EK275" i="2"/>
  <c r="EK276" i="2"/>
  <c r="EK277" i="2"/>
  <c r="EK278" i="2"/>
  <c r="EK279" i="2"/>
  <c r="EK280" i="2"/>
  <c r="EK281" i="2"/>
  <c r="EK282" i="2"/>
  <c r="EK283" i="2"/>
  <c r="EK284" i="2"/>
  <c r="EK285" i="2"/>
  <c r="EK286" i="2"/>
  <c r="EK287" i="2"/>
  <c r="EK288" i="2"/>
  <c r="EK289" i="2"/>
  <c r="EK290" i="2"/>
  <c r="EK291" i="2"/>
  <c r="EK292" i="2"/>
  <c r="EK293" i="2"/>
  <c r="EK294" i="2"/>
  <c r="EK295" i="2"/>
  <c r="EK296" i="2"/>
  <c r="EK297" i="2"/>
  <c r="EK298" i="2"/>
  <c r="EK299" i="2"/>
  <c r="EK300" i="2"/>
  <c r="EK301" i="2"/>
  <c r="EK302" i="2"/>
  <c r="EK303" i="2"/>
  <c r="EK304" i="2"/>
  <c r="EK305" i="2"/>
  <c r="EK306" i="2"/>
  <c r="EK307" i="2"/>
  <c r="EK308" i="2"/>
  <c r="EK309" i="2"/>
  <c r="EK310" i="2"/>
  <c r="EK311" i="2"/>
  <c r="EK312" i="2"/>
  <c r="EK313" i="2"/>
  <c r="EK314" i="2"/>
  <c r="EK315" i="2"/>
  <c r="EK316" i="2"/>
  <c r="EK317" i="2"/>
  <c r="EK318" i="2"/>
  <c r="EK319" i="2"/>
  <c r="EK320" i="2"/>
  <c r="EK321" i="2"/>
  <c r="EK322" i="2"/>
  <c r="EK323" i="2"/>
  <c r="EK324" i="2"/>
  <c r="EK325" i="2"/>
  <c r="EK326" i="2"/>
  <c r="EK327" i="2"/>
  <c r="EK328" i="2"/>
  <c r="EK329" i="2"/>
  <c r="EK330" i="2"/>
  <c r="EK331" i="2"/>
  <c r="EK332" i="2"/>
  <c r="EK333" i="2"/>
  <c r="EK334" i="2"/>
  <c r="EK335" i="2"/>
  <c r="EK336" i="2"/>
  <c r="EK337" i="2"/>
  <c r="EK338" i="2"/>
  <c r="EK339" i="2"/>
  <c r="EK340" i="2"/>
  <c r="EK341" i="2"/>
  <c r="EK342" i="2"/>
  <c r="EK343" i="2"/>
  <c r="EK344" i="2"/>
  <c r="EK345" i="2"/>
  <c r="EK346" i="2"/>
  <c r="EK347" i="2"/>
  <c r="EK348" i="2"/>
  <c r="EK349" i="2"/>
  <c r="EK350" i="2"/>
  <c r="EK351" i="2"/>
  <c r="EK352" i="2"/>
  <c r="EK353" i="2"/>
  <c r="EK354" i="2"/>
  <c r="EK355" i="2"/>
  <c r="EK356" i="2"/>
  <c r="EK357" i="2"/>
  <c r="EK358" i="2"/>
  <c r="EK359" i="2"/>
  <c r="EK360" i="2"/>
  <c r="EK361" i="2"/>
  <c r="EK362" i="2"/>
  <c r="EK363" i="2"/>
  <c r="EK364" i="2"/>
  <c r="EK365" i="2"/>
  <c r="EK366" i="2"/>
  <c r="EK367" i="2"/>
  <c r="EK368" i="2"/>
  <c r="EK369" i="2"/>
  <c r="EK370" i="2"/>
  <c r="EK371" i="2"/>
  <c r="EK372" i="2"/>
  <c r="EK373" i="2"/>
  <c r="EK374" i="2"/>
  <c r="EK375" i="2"/>
  <c r="EK376" i="2"/>
  <c r="EK377" i="2"/>
  <c r="EK378" i="2"/>
  <c r="EK379" i="2"/>
  <c r="EK380" i="2"/>
  <c r="EK381" i="2"/>
  <c r="EK382" i="2"/>
  <c r="EK383" i="2"/>
  <c r="EK384" i="2"/>
  <c r="EK385" i="2"/>
  <c r="EK386" i="2"/>
  <c r="EK387" i="2"/>
  <c r="EK388" i="2"/>
  <c r="EK389" i="2"/>
  <c r="EK390" i="2"/>
  <c r="EK391" i="2"/>
  <c r="EK392" i="2"/>
  <c r="EK393" i="2"/>
  <c r="EK394" i="2"/>
  <c r="EK395" i="2"/>
  <c r="EK396" i="2"/>
  <c r="EK397" i="2"/>
  <c r="EK398" i="2"/>
  <c r="EK399" i="2"/>
  <c r="EK400" i="2"/>
  <c r="EK401" i="2"/>
  <c r="EK402" i="2"/>
  <c r="EK403" i="2"/>
  <c r="EK404" i="2"/>
  <c r="EK405" i="2"/>
  <c r="EK406" i="2"/>
  <c r="EK407" i="2"/>
  <c r="EK408" i="2"/>
  <c r="EK409" i="2"/>
  <c r="EK410" i="2"/>
  <c r="EK411" i="2"/>
  <c r="EK412" i="2"/>
  <c r="EK413" i="2"/>
  <c r="EK414" i="2"/>
  <c r="EK415" i="2"/>
  <c r="EK416" i="2"/>
  <c r="EK417" i="2"/>
  <c r="EK418" i="2"/>
  <c r="EK419" i="2"/>
  <c r="EK420" i="2"/>
  <c r="EK421" i="2"/>
  <c r="EK422" i="2"/>
  <c r="EK423" i="2"/>
  <c r="EK424" i="2"/>
  <c r="EK425" i="2"/>
  <c r="EK426" i="2"/>
  <c r="EK427" i="2"/>
  <c r="EK428" i="2"/>
  <c r="EK429" i="2"/>
  <c r="EK430" i="2"/>
  <c r="EK431" i="2"/>
  <c r="EK432" i="2"/>
  <c r="EK433" i="2"/>
  <c r="EK434" i="2"/>
  <c r="EK435" i="2"/>
  <c r="EK436" i="2"/>
  <c r="EK437" i="2"/>
  <c r="EK438" i="2"/>
  <c r="EK439" i="2"/>
  <c r="EK440" i="2"/>
  <c r="EK441" i="2"/>
  <c r="EK442" i="2"/>
  <c r="EK443" i="2"/>
  <c r="EK444" i="2"/>
  <c r="EK445" i="2"/>
  <c r="EK446" i="2"/>
  <c r="EK447" i="2"/>
  <c r="EK448" i="2"/>
  <c r="EK449" i="2"/>
  <c r="EK450" i="2"/>
  <c r="EK451" i="2"/>
  <c r="EK452" i="2"/>
  <c r="EK453" i="2"/>
  <c r="EK454" i="2"/>
  <c r="EK455" i="2"/>
  <c r="EK456" i="2"/>
  <c r="EK457" i="2"/>
  <c r="EK458" i="2"/>
  <c r="EK459" i="2"/>
  <c r="EK460" i="2"/>
  <c r="EK461" i="2"/>
  <c r="EK462" i="2"/>
  <c r="EK463" i="2"/>
  <c r="EK464" i="2"/>
  <c r="EK465" i="2"/>
  <c r="EK466" i="2"/>
  <c r="EK467" i="2"/>
  <c r="EK468" i="2"/>
  <c r="EK469" i="2"/>
  <c r="EK470" i="2"/>
  <c r="EK471" i="2"/>
  <c r="EK472" i="2"/>
  <c r="EK473" i="2"/>
  <c r="EK474" i="2"/>
  <c r="EK475" i="2"/>
  <c r="EK476" i="2"/>
  <c r="EK477" i="2"/>
  <c r="EK478" i="2"/>
  <c r="EK479" i="2"/>
  <c r="EK480" i="2"/>
  <c r="EK481" i="2"/>
  <c r="EK482" i="2"/>
  <c r="EK483" i="2"/>
  <c r="EK484" i="2"/>
  <c r="EK485" i="2"/>
  <c r="EK486" i="2"/>
  <c r="EK487" i="2"/>
  <c r="EK488" i="2"/>
  <c r="EK489" i="2"/>
  <c r="EK490" i="2"/>
  <c r="EK491" i="2"/>
  <c r="EK492" i="2"/>
  <c r="EK493" i="2"/>
  <c r="EK494" i="2"/>
  <c r="EK495" i="2"/>
  <c r="EK496" i="2"/>
  <c r="EK497" i="2"/>
  <c r="EK498" i="2"/>
  <c r="EK499" i="2"/>
  <c r="EK500" i="2"/>
  <c r="EK501" i="2"/>
  <c r="EK502" i="2"/>
  <c r="EK503" i="2"/>
  <c r="EK504" i="2"/>
  <c r="EK505" i="2"/>
  <c r="EK506" i="2"/>
  <c r="EK507" i="2"/>
  <c r="EK508" i="2"/>
  <c r="EK509" i="2"/>
  <c r="EK510" i="2"/>
  <c r="EK511" i="2"/>
  <c r="EK512" i="2"/>
  <c r="EK513" i="2"/>
  <c r="EK514" i="2"/>
  <c r="EK515" i="2"/>
  <c r="EK516" i="2"/>
  <c r="EK517" i="2"/>
  <c r="EK518" i="2"/>
  <c r="EK519" i="2"/>
  <c r="EK520" i="2"/>
  <c r="EK521" i="2"/>
  <c r="EK522" i="2"/>
  <c r="EK523" i="2"/>
  <c r="EK524" i="2"/>
  <c r="EK525" i="2"/>
  <c r="EK526" i="2"/>
  <c r="EK527" i="2"/>
  <c r="EK528" i="2"/>
  <c r="EK529" i="2"/>
  <c r="EK530" i="2"/>
  <c r="EK531" i="2"/>
  <c r="EK532" i="2"/>
  <c r="EK533" i="2"/>
  <c r="EK534" i="2"/>
  <c r="EK535" i="2"/>
  <c r="EK536" i="2"/>
  <c r="EK537" i="2"/>
  <c r="EK538" i="2"/>
  <c r="EK539" i="2"/>
  <c r="EK540" i="2"/>
  <c r="EK541" i="2"/>
  <c r="EK542" i="2"/>
  <c r="EK543" i="2"/>
  <c r="EK544" i="2"/>
  <c r="EK545" i="2"/>
  <c r="EK546" i="2"/>
  <c r="EK547" i="2"/>
  <c r="EK548" i="2"/>
  <c r="EK549" i="2"/>
  <c r="EK550" i="2"/>
  <c r="EK551" i="2"/>
  <c r="EK552" i="2"/>
  <c r="EK553" i="2"/>
  <c r="EK554" i="2"/>
  <c r="EK555" i="2"/>
  <c r="EK556" i="2"/>
  <c r="EK557" i="2"/>
  <c r="EK558" i="2"/>
  <c r="EK559" i="2"/>
  <c r="EK560" i="2"/>
  <c r="EK561" i="2"/>
  <c r="EK562" i="2"/>
  <c r="EK563" i="2"/>
  <c r="EK564" i="2"/>
  <c r="EK565" i="2"/>
  <c r="EK566" i="2"/>
  <c r="EK567" i="2"/>
  <c r="EK568" i="2"/>
  <c r="EK569" i="2"/>
  <c r="EK570" i="2"/>
  <c r="EK571" i="2"/>
  <c r="EK572" i="2"/>
  <c r="EK573" i="2"/>
  <c r="EK574" i="2"/>
  <c r="EK575" i="2"/>
  <c r="EK576" i="2"/>
  <c r="EK577" i="2"/>
  <c r="EK578" i="2"/>
  <c r="EK579" i="2"/>
  <c r="EK580" i="2"/>
  <c r="EK581" i="2"/>
  <c r="EK582" i="2"/>
  <c r="EK583" i="2"/>
  <c r="EK584" i="2"/>
  <c r="EK585" i="2"/>
  <c r="EK586" i="2"/>
  <c r="EK587" i="2"/>
  <c r="EK588" i="2"/>
  <c r="EK589" i="2"/>
  <c r="EK590" i="2"/>
  <c r="EK591" i="2"/>
  <c r="EK592" i="2"/>
  <c r="EK593" i="2"/>
  <c r="EK594" i="2"/>
  <c r="EK595" i="2"/>
  <c r="EK596" i="2"/>
  <c r="EK597" i="2"/>
  <c r="EK598" i="2"/>
  <c r="EK599" i="2"/>
  <c r="EK600" i="2"/>
  <c r="EK601" i="2"/>
  <c r="EK602" i="2"/>
  <c r="EK603" i="2"/>
  <c r="EK604" i="2"/>
  <c r="EK605" i="2"/>
  <c r="EK606" i="2"/>
  <c r="EK607" i="2"/>
  <c r="EK608" i="2"/>
  <c r="EK609" i="2"/>
  <c r="EK610" i="2"/>
  <c r="EK611" i="2"/>
  <c r="EK612" i="2"/>
  <c r="EK613" i="2"/>
  <c r="EK614" i="2"/>
  <c r="EK615" i="2"/>
  <c r="EK616" i="2"/>
  <c r="EK617" i="2"/>
  <c r="EK618" i="2"/>
  <c r="EK619" i="2"/>
  <c r="EK620" i="2"/>
  <c r="EK621" i="2"/>
  <c r="EK622" i="2"/>
  <c r="EK623" i="2"/>
  <c r="EK624" i="2"/>
  <c r="EK625" i="2"/>
  <c r="EK626" i="2"/>
  <c r="EK627" i="2"/>
  <c r="EK628" i="2"/>
  <c r="EK629" i="2"/>
  <c r="EK630" i="2"/>
  <c r="EK631" i="2"/>
  <c r="EK632" i="2"/>
  <c r="EK633" i="2"/>
  <c r="EK634" i="2"/>
  <c r="EK635" i="2"/>
  <c r="EK636" i="2"/>
  <c r="EK637" i="2"/>
  <c r="EK638" i="2"/>
  <c r="EK639" i="2"/>
  <c r="EK640" i="2"/>
  <c r="EK641" i="2"/>
  <c r="EK642" i="2"/>
  <c r="EK643" i="2"/>
  <c r="EK644" i="2"/>
  <c r="EK645" i="2"/>
  <c r="EK646" i="2"/>
  <c r="EK647" i="2"/>
  <c r="EK648" i="2"/>
  <c r="EK649" i="2"/>
  <c r="EK650" i="2"/>
  <c r="EK651" i="2"/>
  <c r="EK652" i="2"/>
  <c r="EK653" i="2"/>
  <c r="EK654" i="2"/>
  <c r="EK655" i="2"/>
  <c r="EK656" i="2"/>
  <c r="EK657" i="2"/>
  <c r="EK658" i="2"/>
  <c r="EK659" i="2"/>
  <c r="EK660" i="2"/>
  <c r="EK661" i="2"/>
  <c r="EK662" i="2"/>
  <c r="EK663" i="2"/>
  <c r="EK664" i="2"/>
  <c r="EK665" i="2"/>
  <c r="EK666" i="2"/>
  <c r="EK667" i="2"/>
  <c r="EK668" i="2"/>
  <c r="EK669" i="2"/>
  <c r="EK670" i="2"/>
  <c r="EK671" i="2"/>
  <c r="EK672" i="2"/>
  <c r="EK673" i="2"/>
  <c r="EK674" i="2"/>
  <c r="EK675" i="2"/>
  <c r="EK676" i="2"/>
  <c r="EK677" i="2"/>
  <c r="EK678" i="2"/>
  <c r="EK679" i="2"/>
  <c r="EK680" i="2"/>
  <c r="EK681" i="2"/>
  <c r="EK682" i="2"/>
  <c r="EK683" i="2"/>
  <c r="EK684" i="2"/>
  <c r="EK685" i="2"/>
  <c r="EK686" i="2"/>
  <c r="EK687" i="2"/>
  <c r="EK688" i="2"/>
  <c r="EK689" i="2"/>
  <c r="EK690" i="2"/>
  <c r="EK691" i="2"/>
  <c r="EK692" i="2"/>
  <c r="EK693" i="2"/>
  <c r="EK694" i="2"/>
  <c r="EK695" i="2"/>
  <c r="EK696" i="2"/>
  <c r="EK697" i="2"/>
  <c r="EK698" i="2"/>
  <c r="EK699" i="2"/>
  <c r="EK700" i="2"/>
  <c r="EK701" i="2"/>
  <c r="EK702" i="2"/>
  <c r="EK703" i="2"/>
  <c r="EK704" i="2"/>
  <c r="EK705" i="2"/>
  <c r="EK706" i="2"/>
  <c r="EK707" i="2"/>
  <c r="EK708" i="2"/>
  <c r="EK709" i="2"/>
  <c r="EK710" i="2"/>
  <c r="EK711" i="2"/>
  <c r="EK712" i="2"/>
  <c r="EK713" i="2"/>
  <c r="EK714" i="2"/>
  <c r="EK715" i="2"/>
  <c r="EK716" i="2"/>
  <c r="EK717" i="2"/>
  <c r="EK718" i="2"/>
  <c r="EK719" i="2"/>
  <c r="EK720" i="2"/>
  <c r="EK721" i="2"/>
  <c r="EK722" i="2"/>
  <c r="EK723" i="2"/>
  <c r="EK724" i="2"/>
  <c r="EK725" i="2"/>
  <c r="EK726" i="2"/>
  <c r="EK727" i="2"/>
  <c r="EK728" i="2"/>
  <c r="EK729" i="2"/>
  <c r="EK730" i="2"/>
  <c r="EK731" i="2"/>
  <c r="EK732" i="2"/>
  <c r="EK733" i="2"/>
  <c r="EK734" i="2"/>
  <c r="EK735" i="2"/>
  <c r="EK736" i="2"/>
  <c r="EK737" i="2"/>
  <c r="EK738" i="2"/>
  <c r="EK739" i="2"/>
  <c r="EK740" i="2"/>
  <c r="EK741" i="2"/>
  <c r="EK742" i="2"/>
  <c r="EK743" i="2"/>
  <c r="EK744" i="2"/>
  <c r="EK745" i="2"/>
  <c r="EK746" i="2"/>
  <c r="EK747" i="2"/>
  <c r="EK748" i="2"/>
  <c r="EK749" i="2"/>
  <c r="EK750" i="2"/>
  <c r="EK751" i="2"/>
  <c r="EK752" i="2"/>
  <c r="EK753" i="2"/>
  <c r="EK754" i="2"/>
  <c r="EK755" i="2"/>
  <c r="EK756" i="2"/>
  <c r="EK757" i="2"/>
  <c r="EK758" i="2"/>
  <c r="EK759" i="2"/>
  <c r="EK760" i="2"/>
  <c r="EK761" i="2"/>
  <c r="EK762" i="2"/>
  <c r="EK763" i="2"/>
  <c r="EK764" i="2"/>
  <c r="EK765" i="2"/>
  <c r="EK766" i="2"/>
  <c r="EK767" i="2"/>
  <c r="EK768" i="2"/>
  <c r="EK769" i="2"/>
  <c r="EK770" i="2"/>
  <c r="EK771" i="2"/>
  <c r="EK772" i="2"/>
  <c r="EK773" i="2"/>
  <c r="EK774" i="2"/>
  <c r="EK775" i="2"/>
  <c r="EK776" i="2"/>
  <c r="EK777" i="2"/>
  <c r="EK778" i="2"/>
  <c r="EK779" i="2"/>
  <c r="EK780" i="2"/>
  <c r="EK781" i="2"/>
  <c r="EK782" i="2"/>
  <c r="EK783" i="2"/>
  <c r="EK784" i="2"/>
  <c r="EK785" i="2"/>
  <c r="EK786" i="2"/>
  <c r="EK787" i="2"/>
  <c r="EK788" i="2"/>
  <c r="EK789" i="2"/>
  <c r="EK790" i="2"/>
  <c r="EK791" i="2"/>
  <c r="EK792" i="2"/>
  <c r="EK793" i="2"/>
  <c r="EK794" i="2"/>
  <c r="EK795" i="2"/>
  <c r="EK796" i="2"/>
  <c r="EK797" i="2"/>
  <c r="EK798" i="2"/>
  <c r="EK799" i="2"/>
  <c r="EK800" i="2"/>
  <c r="EK801" i="2"/>
  <c r="EK802" i="2"/>
  <c r="EK803" i="2"/>
  <c r="EK804" i="2"/>
  <c r="EK805" i="2"/>
  <c r="EK806" i="2"/>
  <c r="EK807" i="2"/>
  <c r="EK808" i="2"/>
  <c r="EK809" i="2"/>
  <c r="EK810" i="2"/>
  <c r="EK811" i="2"/>
  <c r="EK812" i="2"/>
  <c r="EK813" i="2"/>
  <c r="EK814" i="2"/>
  <c r="EK815" i="2"/>
  <c r="EK816" i="2"/>
  <c r="EK817" i="2"/>
  <c r="EK818" i="2"/>
  <c r="EK819" i="2"/>
  <c r="EK820" i="2"/>
  <c r="EK821" i="2"/>
  <c r="EK822" i="2"/>
  <c r="EK823" i="2"/>
  <c r="EK824" i="2"/>
  <c r="EK825" i="2"/>
  <c r="EK826" i="2"/>
  <c r="EK827" i="2"/>
  <c r="EK828" i="2"/>
  <c r="EK829" i="2"/>
  <c r="EK830" i="2"/>
  <c r="EK831" i="2"/>
  <c r="EK832" i="2"/>
  <c r="EK833" i="2"/>
  <c r="EK834" i="2"/>
  <c r="EK835" i="2"/>
  <c r="EK836" i="2"/>
  <c r="EK837" i="2"/>
  <c r="EK838" i="2"/>
  <c r="EK839" i="2"/>
  <c r="EK840" i="2"/>
  <c r="EK841" i="2"/>
  <c r="EK842" i="2"/>
  <c r="EK843" i="2"/>
  <c r="EK844" i="2"/>
  <c r="EK845" i="2"/>
  <c r="EK846" i="2"/>
  <c r="EK847" i="2"/>
  <c r="EK848" i="2"/>
  <c r="EK849" i="2"/>
  <c r="EK850" i="2"/>
  <c r="EK851" i="2"/>
  <c r="EK852" i="2"/>
  <c r="EK853" i="2"/>
  <c r="EK854" i="2"/>
  <c r="EK855" i="2"/>
  <c r="EK856" i="2"/>
  <c r="EK857" i="2"/>
  <c r="EK858" i="2"/>
  <c r="EK859" i="2"/>
  <c r="EK860" i="2"/>
  <c r="EK861" i="2"/>
  <c r="EK862" i="2"/>
  <c r="EK863" i="2"/>
  <c r="EK864" i="2"/>
  <c r="EK865" i="2"/>
  <c r="EK866" i="2"/>
  <c r="EK867" i="2"/>
  <c r="EK868" i="2"/>
  <c r="EK869" i="2"/>
  <c r="EK870" i="2"/>
  <c r="EK871" i="2"/>
  <c r="EK872" i="2"/>
  <c r="EK873" i="2"/>
  <c r="EK874" i="2"/>
  <c r="EK875" i="2"/>
  <c r="EK876" i="2"/>
  <c r="EK877" i="2"/>
  <c r="EK878" i="2"/>
  <c r="EK879" i="2"/>
  <c r="EK880" i="2"/>
  <c r="EK881" i="2"/>
  <c r="EK882" i="2"/>
  <c r="EK883" i="2"/>
  <c r="EK884" i="2"/>
  <c r="EK885" i="2"/>
  <c r="EK886" i="2"/>
  <c r="EK887" i="2"/>
  <c r="EK888" i="2"/>
  <c r="EK889" i="2"/>
  <c r="EK890" i="2"/>
  <c r="EK891" i="2"/>
  <c r="EK892" i="2"/>
  <c r="EK893" i="2"/>
  <c r="EK894" i="2"/>
  <c r="EK895" i="2"/>
  <c r="EK896" i="2"/>
  <c r="EK897" i="2"/>
  <c r="EK898" i="2"/>
  <c r="EK899" i="2"/>
  <c r="EK900" i="2"/>
  <c r="EK901" i="2"/>
  <c r="EK902" i="2"/>
  <c r="EK903" i="2"/>
  <c r="EK904" i="2"/>
  <c r="EK905" i="2"/>
  <c r="EK906" i="2"/>
  <c r="EK907" i="2"/>
  <c r="EK908" i="2"/>
  <c r="EK909" i="2"/>
  <c r="EK910" i="2"/>
  <c r="EK911" i="2"/>
  <c r="EK912" i="2"/>
  <c r="EK913" i="2"/>
  <c r="EK914" i="2"/>
  <c r="EK915" i="2"/>
  <c r="EK916" i="2"/>
  <c r="EK917" i="2"/>
  <c r="EK918" i="2"/>
  <c r="EK919" i="2"/>
  <c r="EK920" i="2"/>
  <c r="EK921" i="2"/>
  <c r="EK922" i="2"/>
  <c r="EK923" i="2"/>
  <c r="EK924" i="2"/>
  <c r="EK925" i="2"/>
  <c r="EK926" i="2"/>
  <c r="EK927" i="2"/>
  <c r="EK928" i="2"/>
  <c r="EK929" i="2"/>
  <c r="EK930" i="2"/>
  <c r="EK931" i="2"/>
  <c r="EK932" i="2"/>
  <c r="EK933" i="2"/>
  <c r="EK934" i="2"/>
  <c r="EK935" i="2"/>
  <c r="EK936" i="2"/>
  <c r="EK937" i="2"/>
  <c r="EK938" i="2"/>
  <c r="EK939" i="2"/>
  <c r="EK940" i="2"/>
  <c r="EK941" i="2"/>
  <c r="EK942" i="2"/>
  <c r="EK943" i="2"/>
  <c r="EK944" i="2"/>
  <c r="EK945" i="2"/>
  <c r="EK946" i="2"/>
  <c r="EK947" i="2"/>
  <c r="EK948" i="2"/>
  <c r="EK949" i="2"/>
  <c r="EK950" i="2"/>
  <c r="EK951" i="2"/>
  <c r="EK952" i="2"/>
  <c r="EK953" i="2"/>
  <c r="EK954" i="2"/>
  <c r="EK955" i="2"/>
  <c r="EK956" i="2"/>
  <c r="EK957" i="2"/>
  <c r="EK958" i="2"/>
  <c r="EK959" i="2"/>
  <c r="EK960" i="2"/>
  <c r="EK961" i="2"/>
  <c r="EK962" i="2"/>
  <c r="EK963" i="2"/>
  <c r="EK964" i="2"/>
  <c r="EK965" i="2"/>
  <c r="EK966" i="2"/>
  <c r="EK967" i="2"/>
  <c r="EK968" i="2"/>
  <c r="EK969" i="2"/>
  <c r="EK970" i="2"/>
  <c r="EK971" i="2"/>
  <c r="EK972" i="2"/>
  <c r="EK973" i="2"/>
  <c r="EK974" i="2"/>
  <c r="EK975" i="2"/>
  <c r="EK976" i="2"/>
  <c r="EK977" i="2"/>
  <c r="EK978" i="2"/>
  <c r="EK979" i="2"/>
  <c r="EK980" i="2"/>
  <c r="EK981" i="2"/>
  <c r="EK982" i="2"/>
  <c r="EK983" i="2"/>
  <c r="EK984" i="2"/>
  <c r="EK985" i="2"/>
  <c r="EK986" i="2"/>
  <c r="EK987" i="2"/>
  <c r="EK988" i="2"/>
  <c r="EK989" i="2"/>
  <c r="EK990" i="2"/>
  <c r="EK991" i="2"/>
  <c r="EK992" i="2"/>
  <c r="EK993" i="2"/>
  <c r="EK994" i="2"/>
  <c r="EK995" i="2"/>
  <c r="EK996" i="2"/>
  <c r="EK997" i="2"/>
  <c r="EK998" i="2"/>
  <c r="EK999" i="2"/>
  <c r="EK1000" i="2"/>
  <c r="EK1001" i="2"/>
  <c r="EK1002" i="2"/>
  <c r="EK1003" i="2"/>
  <c r="EK1004" i="2"/>
  <c r="EK1005" i="2"/>
  <c r="EK1006" i="2"/>
  <c r="EK1007" i="2"/>
  <c r="EK1008" i="2"/>
  <c r="EK1009" i="2"/>
  <c r="EK1010" i="2"/>
  <c r="EK11" i="2"/>
  <c r="ET12" i="2" l="1"/>
  <c r="ET13" i="2"/>
  <c r="ET14" i="2"/>
  <c r="ET15" i="2"/>
  <c r="ET16" i="2"/>
  <c r="ET17" i="2"/>
  <c r="ET18" i="2"/>
  <c r="ET19" i="2"/>
  <c r="ET20" i="2"/>
  <c r="ET21" i="2"/>
  <c r="ET22" i="2"/>
  <c r="ET23" i="2"/>
  <c r="ET24" i="2"/>
  <c r="ET25" i="2"/>
  <c r="ET26" i="2"/>
  <c r="ET27" i="2"/>
  <c r="ET28" i="2"/>
  <c r="ET29" i="2"/>
  <c r="ET30" i="2"/>
  <c r="ET31" i="2"/>
  <c r="ET32" i="2"/>
  <c r="ET33" i="2"/>
  <c r="ET34" i="2"/>
  <c r="ET35" i="2"/>
  <c r="ET36" i="2"/>
  <c r="ET37" i="2"/>
  <c r="ET38" i="2"/>
  <c r="ET39" i="2"/>
  <c r="ET40" i="2"/>
  <c r="ET41" i="2"/>
  <c r="ET42" i="2"/>
  <c r="ET43" i="2"/>
  <c r="ET44" i="2"/>
  <c r="ET45" i="2"/>
  <c r="ET46" i="2"/>
  <c r="ET47" i="2"/>
  <c r="ET48" i="2"/>
  <c r="ET49" i="2"/>
  <c r="ET50" i="2"/>
  <c r="ET51" i="2"/>
  <c r="ET52" i="2"/>
  <c r="ET53" i="2"/>
  <c r="ET54" i="2"/>
  <c r="ET55" i="2"/>
  <c r="ET56" i="2"/>
  <c r="ET57" i="2"/>
  <c r="ET58" i="2"/>
  <c r="ET59" i="2"/>
  <c r="ET60" i="2"/>
  <c r="ET61" i="2"/>
  <c r="ET62" i="2"/>
  <c r="ET63" i="2"/>
  <c r="ET64" i="2"/>
  <c r="ET65" i="2"/>
  <c r="ET66" i="2"/>
  <c r="ET67" i="2"/>
  <c r="ET68" i="2"/>
  <c r="ET69" i="2"/>
  <c r="ET70" i="2"/>
  <c r="ET71" i="2"/>
  <c r="ET72" i="2"/>
  <c r="ET73" i="2"/>
  <c r="ET74" i="2"/>
  <c r="ET75" i="2"/>
  <c r="ET76" i="2"/>
  <c r="ET77" i="2"/>
  <c r="ET78" i="2"/>
  <c r="ET79" i="2"/>
  <c r="ET80" i="2"/>
  <c r="ET81" i="2"/>
  <c r="ET82" i="2"/>
  <c r="ET83" i="2"/>
  <c r="ET84" i="2"/>
  <c r="ET85" i="2"/>
  <c r="ET86" i="2"/>
  <c r="ET87" i="2"/>
  <c r="ET88" i="2"/>
  <c r="ET89" i="2"/>
  <c r="ET90" i="2"/>
  <c r="ET91" i="2"/>
  <c r="ET92" i="2"/>
  <c r="ET93" i="2"/>
  <c r="ET94" i="2"/>
  <c r="ET95" i="2"/>
  <c r="ET96" i="2"/>
  <c r="ET97" i="2"/>
  <c r="ET98" i="2"/>
  <c r="ET99" i="2"/>
  <c r="ET100" i="2"/>
  <c r="ET101" i="2"/>
  <c r="ET102" i="2"/>
  <c r="ET103" i="2"/>
  <c r="ET104" i="2"/>
  <c r="ET105" i="2"/>
  <c r="ET106" i="2"/>
  <c r="ET107" i="2"/>
  <c r="ET108" i="2"/>
  <c r="ET109" i="2"/>
  <c r="ET110" i="2"/>
  <c r="ET111" i="2"/>
  <c r="ET112" i="2"/>
  <c r="ET113" i="2"/>
  <c r="ET114" i="2"/>
  <c r="ET115" i="2"/>
  <c r="ET116" i="2"/>
  <c r="ET117" i="2"/>
  <c r="ET118" i="2"/>
  <c r="ET119" i="2"/>
  <c r="ET120" i="2"/>
  <c r="ET121" i="2"/>
  <c r="ET122" i="2"/>
  <c r="ET123" i="2"/>
  <c r="ET124" i="2"/>
  <c r="ET125" i="2"/>
  <c r="ET126" i="2"/>
  <c r="ET127" i="2"/>
  <c r="ET128" i="2"/>
  <c r="ET129" i="2"/>
  <c r="ET130" i="2"/>
  <c r="ET131" i="2"/>
  <c r="ET132" i="2"/>
  <c r="ET133" i="2"/>
  <c r="ET134" i="2"/>
  <c r="ET135" i="2"/>
  <c r="ET136" i="2"/>
  <c r="ET137" i="2"/>
  <c r="ET138" i="2"/>
  <c r="ET139" i="2"/>
  <c r="ET140" i="2"/>
  <c r="ET141" i="2"/>
  <c r="ET142" i="2"/>
  <c r="ET143" i="2"/>
  <c r="ET144" i="2"/>
  <c r="ET145" i="2"/>
  <c r="ET146" i="2"/>
  <c r="ET147" i="2"/>
  <c r="ET148" i="2"/>
  <c r="ET149" i="2"/>
  <c r="ET150" i="2"/>
  <c r="ET151" i="2"/>
  <c r="ET152" i="2"/>
  <c r="ET153" i="2"/>
  <c r="ET154" i="2"/>
  <c r="ET155" i="2"/>
  <c r="ET156" i="2"/>
  <c r="ET157" i="2"/>
  <c r="ET158" i="2"/>
  <c r="ET159" i="2"/>
  <c r="ET160" i="2"/>
  <c r="ET161" i="2"/>
  <c r="ET162" i="2"/>
  <c r="ET163" i="2"/>
  <c r="ET164" i="2"/>
  <c r="ET165" i="2"/>
  <c r="ET166" i="2"/>
  <c r="ET167" i="2"/>
  <c r="ET168" i="2"/>
  <c r="ET169" i="2"/>
  <c r="ET170" i="2"/>
  <c r="ET171" i="2"/>
  <c r="ET172" i="2"/>
  <c r="ET173" i="2"/>
  <c r="ET174" i="2"/>
  <c r="ET175" i="2"/>
  <c r="ET176" i="2"/>
  <c r="ET177" i="2"/>
  <c r="ET178" i="2"/>
  <c r="ET179" i="2"/>
  <c r="ET180" i="2"/>
  <c r="ET181" i="2"/>
  <c r="ET182" i="2"/>
  <c r="ET183" i="2"/>
  <c r="ET184" i="2"/>
  <c r="ET185" i="2"/>
  <c r="ET186" i="2"/>
  <c r="ET187" i="2"/>
  <c r="ET188" i="2"/>
  <c r="ET189" i="2"/>
  <c r="ET190" i="2"/>
  <c r="ET191" i="2"/>
  <c r="ET192" i="2"/>
  <c r="ET193" i="2"/>
  <c r="ET194" i="2"/>
  <c r="ET195" i="2"/>
  <c r="ET196" i="2"/>
  <c r="ET197" i="2"/>
  <c r="ET198" i="2"/>
  <c r="ET199" i="2"/>
  <c r="ET200" i="2"/>
  <c r="ET201" i="2"/>
  <c r="ET202" i="2"/>
  <c r="ET203" i="2"/>
  <c r="ET204" i="2"/>
  <c r="ET205" i="2"/>
  <c r="ET206" i="2"/>
  <c r="ET207" i="2"/>
  <c r="ET208" i="2"/>
  <c r="ET209" i="2"/>
  <c r="ET210" i="2"/>
  <c r="ET211" i="2"/>
  <c r="ET212" i="2"/>
  <c r="ET213" i="2"/>
  <c r="ET214" i="2"/>
  <c r="ET215" i="2"/>
  <c r="ET216" i="2"/>
  <c r="ET217" i="2"/>
  <c r="ET218" i="2"/>
  <c r="ET219" i="2"/>
  <c r="ET220" i="2"/>
  <c r="ET221" i="2"/>
  <c r="ET222" i="2"/>
  <c r="ET223" i="2"/>
  <c r="ET224" i="2"/>
  <c r="ET225" i="2"/>
  <c r="ET226" i="2"/>
  <c r="ET227" i="2"/>
  <c r="ET228" i="2"/>
  <c r="ET229" i="2"/>
  <c r="ET230" i="2"/>
  <c r="ET231" i="2"/>
  <c r="ET232" i="2"/>
  <c r="ET233" i="2"/>
  <c r="ET234" i="2"/>
  <c r="ET235" i="2"/>
  <c r="ET236" i="2"/>
  <c r="ET237" i="2"/>
  <c r="ET238" i="2"/>
  <c r="ET239" i="2"/>
  <c r="ET240" i="2"/>
  <c r="ET241" i="2"/>
  <c r="ET242" i="2"/>
  <c r="ET243" i="2"/>
  <c r="ET244" i="2"/>
  <c r="ET245" i="2"/>
  <c r="ET246" i="2"/>
  <c r="ET247" i="2"/>
  <c r="ET248" i="2"/>
  <c r="ET249" i="2"/>
  <c r="ET250" i="2"/>
  <c r="ET251" i="2"/>
  <c r="ET252" i="2"/>
  <c r="ET253" i="2"/>
  <c r="ET254" i="2"/>
  <c r="ET255" i="2"/>
  <c r="ET256" i="2"/>
  <c r="ET257" i="2"/>
  <c r="ET258" i="2"/>
  <c r="ET259" i="2"/>
  <c r="ET260" i="2"/>
  <c r="ET261" i="2"/>
  <c r="ET262" i="2"/>
  <c r="ET263" i="2"/>
  <c r="ET264" i="2"/>
  <c r="ET265" i="2"/>
  <c r="ET266" i="2"/>
  <c r="ET267" i="2"/>
  <c r="ET268" i="2"/>
  <c r="ET269" i="2"/>
  <c r="ET270" i="2"/>
  <c r="ET271" i="2"/>
  <c r="ET272" i="2"/>
  <c r="ET273" i="2"/>
  <c r="ET274" i="2"/>
  <c r="ET275" i="2"/>
  <c r="ET276" i="2"/>
  <c r="ET277" i="2"/>
  <c r="ET278" i="2"/>
  <c r="ET279" i="2"/>
  <c r="ET280" i="2"/>
  <c r="ET281" i="2"/>
  <c r="ET282" i="2"/>
  <c r="ET283" i="2"/>
  <c r="ET284" i="2"/>
  <c r="ET285" i="2"/>
  <c r="ET286" i="2"/>
  <c r="ET287" i="2"/>
  <c r="ET288" i="2"/>
  <c r="ET289" i="2"/>
  <c r="ET290" i="2"/>
  <c r="ET291" i="2"/>
  <c r="ET292" i="2"/>
  <c r="ET293" i="2"/>
  <c r="ET294" i="2"/>
  <c r="ET295" i="2"/>
  <c r="ET296" i="2"/>
  <c r="ET297" i="2"/>
  <c r="ET298" i="2"/>
  <c r="ET299" i="2"/>
  <c r="ET300" i="2"/>
  <c r="ET301" i="2"/>
  <c r="ET302" i="2"/>
  <c r="ET303" i="2"/>
  <c r="ET304" i="2"/>
  <c r="ET305" i="2"/>
  <c r="ET306" i="2"/>
  <c r="ET307" i="2"/>
  <c r="ET308" i="2"/>
  <c r="ET309" i="2"/>
  <c r="ET310" i="2"/>
  <c r="ET311" i="2"/>
  <c r="ET312" i="2"/>
  <c r="ET313" i="2"/>
  <c r="ET314" i="2"/>
  <c r="ET315" i="2"/>
  <c r="ET316" i="2"/>
  <c r="ET317" i="2"/>
  <c r="ET318" i="2"/>
  <c r="ET319" i="2"/>
  <c r="ET320" i="2"/>
  <c r="ET321" i="2"/>
  <c r="ET322" i="2"/>
  <c r="ET323" i="2"/>
  <c r="ET324" i="2"/>
  <c r="ET325" i="2"/>
  <c r="ET326" i="2"/>
  <c r="ET327" i="2"/>
  <c r="ET328" i="2"/>
  <c r="ET329" i="2"/>
  <c r="ET330" i="2"/>
  <c r="ET331" i="2"/>
  <c r="ET332" i="2"/>
  <c r="ET333" i="2"/>
  <c r="ET334" i="2"/>
  <c r="ET335" i="2"/>
  <c r="ET336" i="2"/>
  <c r="ET337" i="2"/>
  <c r="ET338" i="2"/>
  <c r="ET339" i="2"/>
  <c r="ET340" i="2"/>
  <c r="ET341" i="2"/>
  <c r="ET342" i="2"/>
  <c r="ET343" i="2"/>
  <c r="ET344" i="2"/>
  <c r="ET345" i="2"/>
  <c r="ET346" i="2"/>
  <c r="ET347" i="2"/>
  <c r="ET348" i="2"/>
  <c r="ET349" i="2"/>
  <c r="ET350" i="2"/>
  <c r="ET351" i="2"/>
  <c r="ET352" i="2"/>
  <c r="ET353" i="2"/>
  <c r="ET354" i="2"/>
  <c r="ET355" i="2"/>
  <c r="ET356" i="2"/>
  <c r="ET357" i="2"/>
  <c r="ET358" i="2"/>
  <c r="ET359" i="2"/>
  <c r="ET360" i="2"/>
  <c r="ET361" i="2"/>
  <c r="ET362" i="2"/>
  <c r="ET363" i="2"/>
  <c r="ET364" i="2"/>
  <c r="ET365" i="2"/>
  <c r="ET366" i="2"/>
  <c r="ET367" i="2"/>
  <c r="ET368" i="2"/>
  <c r="ET369" i="2"/>
  <c r="ET370" i="2"/>
  <c r="ET371" i="2"/>
  <c r="ET372" i="2"/>
  <c r="ET373" i="2"/>
  <c r="ET374" i="2"/>
  <c r="ET375" i="2"/>
  <c r="ET376" i="2"/>
  <c r="ET377" i="2"/>
  <c r="ET378" i="2"/>
  <c r="ET379" i="2"/>
  <c r="ET380" i="2"/>
  <c r="ET381" i="2"/>
  <c r="ET382" i="2"/>
  <c r="ET383" i="2"/>
  <c r="ET384" i="2"/>
  <c r="ET385" i="2"/>
  <c r="ET386" i="2"/>
  <c r="ET387" i="2"/>
  <c r="ET388" i="2"/>
  <c r="ET389" i="2"/>
  <c r="ET390" i="2"/>
  <c r="ET391" i="2"/>
  <c r="ET392" i="2"/>
  <c r="ET393" i="2"/>
  <c r="ET394" i="2"/>
  <c r="ET395" i="2"/>
  <c r="ET396" i="2"/>
  <c r="ET397" i="2"/>
  <c r="ET398" i="2"/>
  <c r="ET399" i="2"/>
  <c r="ET400" i="2"/>
  <c r="ET401" i="2"/>
  <c r="ET402" i="2"/>
  <c r="ET403" i="2"/>
  <c r="ET404" i="2"/>
  <c r="ET405" i="2"/>
  <c r="ET406" i="2"/>
  <c r="ET407" i="2"/>
  <c r="ET408" i="2"/>
  <c r="ET409" i="2"/>
  <c r="ET410" i="2"/>
  <c r="ET411" i="2"/>
  <c r="ET412" i="2"/>
  <c r="ET413" i="2"/>
  <c r="ET414" i="2"/>
  <c r="ET415" i="2"/>
  <c r="ET416" i="2"/>
  <c r="ET417" i="2"/>
  <c r="ET418" i="2"/>
  <c r="ET419" i="2"/>
  <c r="ET420" i="2"/>
  <c r="ET421" i="2"/>
  <c r="ET422" i="2"/>
  <c r="ET423" i="2"/>
  <c r="ET424" i="2"/>
  <c r="ET425" i="2"/>
  <c r="ET426" i="2"/>
  <c r="ET427" i="2"/>
  <c r="ET428" i="2"/>
  <c r="ET429" i="2"/>
  <c r="ET430" i="2"/>
  <c r="ET431" i="2"/>
  <c r="ET432" i="2"/>
  <c r="ET433" i="2"/>
  <c r="ET434" i="2"/>
  <c r="ET435" i="2"/>
  <c r="ET436" i="2"/>
  <c r="ET437" i="2"/>
  <c r="ET438" i="2"/>
  <c r="ET439" i="2"/>
  <c r="ET440" i="2"/>
  <c r="ET441" i="2"/>
  <c r="ET442" i="2"/>
  <c r="ET443" i="2"/>
  <c r="ET444" i="2"/>
  <c r="ET445" i="2"/>
  <c r="ET446" i="2"/>
  <c r="ET447" i="2"/>
  <c r="ET448" i="2"/>
  <c r="ET449" i="2"/>
  <c r="ET450" i="2"/>
  <c r="ET451" i="2"/>
  <c r="ET452" i="2"/>
  <c r="ET453" i="2"/>
  <c r="ET454" i="2"/>
  <c r="ET455" i="2"/>
  <c r="ET456" i="2"/>
  <c r="ET457" i="2"/>
  <c r="ET458" i="2"/>
  <c r="ET459" i="2"/>
  <c r="ET460" i="2"/>
  <c r="ET461" i="2"/>
  <c r="ET462" i="2"/>
  <c r="ET463" i="2"/>
  <c r="ET464" i="2"/>
  <c r="ET465" i="2"/>
  <c r="ET466" i="2"/>
  <c r="ET467" i="2"/>
  <c r="ET468" i="2"/>
  <c r="ET469" i="2"/>
  <c r="ET470" i="2"/>
  <c r="ET471" i="2"/>
  <c r="ET472" i="2"/>
  <c r="ET473" i="2"/>
  <c r="ET474" i="2"/>
  <c r="ET475" i="2"/>
  <c r="ET476" i="2"/>
  <c r="ET477" i="2"/>
  <c r="ET478" i="2"/>
  <c r="ET479" i="2"/>
  <c r="ET480" i="2"/>
  <c r="ET481" i="2"/>
  <c r="ET482" i="2"/>
  <c r="ET483" i="2"/>
  <c r="ET484" i="2"/>
  <c r="ET485" i="2"/>
  <c r="ET486" i="2"/>
  <c r="ET487" i="2"/>
  <c r="ET488" i="2"/>
  <c r="ET489" i="2"/>
  <c r="ET490" i="2"/>
  <c r="ET491" i="2"/>
  <c r="ET492" i="2"/>
  <c r="ET493" i="2"/>
  <c r="ET494" i="2"/>
  <c r="ET495" i="2"/>
  <c r="ET496" i="2"/>
  <c r="ET497" i="2"/>
  <c r="ET498" i="2"/>
  <c r="ET499" i="2"/>
  <c r="ET500" i="2"/>
  <c r="ET501" i="2"/>
  <c r="ET502" i="2"/>
  <c r="ET503" i="2"/>
  <c r="ET504" i="2"/>
  <c r="ET505" i="2"/>
  <c r="ET506" i="2"/>
  <c r="ET507" i="2"/>
  <c r="ET508" i="2"/>
  <c r="ET509" i="2"/>
  <c r="ET510" i="2"/>
  <c r="ET511" i="2"/>
  <c r="ET512" i="2"/>
  <c r="ET513" i="2"/>
  <c r="ET514" i="2"/>
  <c r="ET515" i="2"/>
  <c r="ET516" i="2"/>
  <c r="ET517" i="2"/>
  <c r="ET518" i="2"/>
  <c r="ET519" i="2"/>
  <c r="ET520" i="2"/>
  <c r="ET521" i="2"/>
  <c r="ET522" i="2"/>
  <c r="ET523" i="2"/>
  <c r="ET524" i="2"/>
  <c r="ET525" i="2"/>
  <c r="ET526" i="2"/>
  <c r="ET527" i="2"/>
  <c r="ET528" i="2"/>
  <c r="ET529" i="2"/>
  <c r="ET530" i="2"/>
  <c r="ET531" i="2"/>
  <c r="ET532" i="2"/>
  <c r="ET533" i="2"/>
  <c r="ET534" i="2"/>
  <c r="ET535" i="2"/>
  <c r="ET536" i="2"/>
  <c r="ET537" i="2"/>
  <c r="ET538" i="2"/>
  <c r="ET539" i="2"/>
  <c r="ET540" i="2"/>
  <c r="ET541" i="2"/>
  <c r="ET542" i="2"/>
  <c r="ET543" i="2"/>
  <c r="ET544" i="2"/>
  <c r="ET545" i="2"/>
  <c r="ET546" i="2"/>
  <c r="ET547" i="2"/>
  <c r="ET548" i="2"/>
  <c r="ET549" i="2"/>
  <c r="ET550" i="2"/>
  <c r="ET551" i="2"/>
  <c r="ET552" i="2"/>
  <c r="ET553" i="2"/>
  <c r="ET554" i="2"/>
  <c r="ET555" i="2"/>
  <c r="ET556" i="2"/>
  <c r="ET557" i="2"/>
  <c r="ET558" i="2"/>
  <c r="ET559" i="2"/>
  <c r="ET560" i="2"/>
  <c r="ET561" i="2"/>
  <c r="ET562" i="2"/>
  <c r="ET563" i="2"/>
  <c r="ET564" i="2"/>
  <c r="ET565" i="2"/>
  <c r="ET566" i="2"/>
  <c r="ET567" i="2"/>
  <c r="ET568" i="2"/>
  <c r="ET569" i="2"/>
  <c r="ET570" i="2"/>
  <c r="ET571" i="2"/>
  <c r="ET572" i="2"/>
  <c r="ET573" i="2"/>
  <c r="ET574" i="2"/>
  <c r="ET575" i="2"/>
  <c r="ET576" i="2"/>
  <c r="ET577" i="2"/>
  <c r="ET578" i="2"/>
  <c r="ET579" i="2"/>
  <c r="ET580" i="2"/>
  <c r="ET581" i="2"/>
  <c r="ET582" i="2"/>
  <c r="ET583" i="2"/>
  <c r="ET584" i="2"/>
  <c r="ET585" i="2"/>
  <c r="ET586" i="2"/>
  <c r="ET587" i="2"/>
  <c r="ET588" i="2"/>
  <c r="ET589" i="2"/>
  <c r="ET590" i="2"/>
  <c r="ET591" i="2"/>
  <c r="ET592" i="2"/>
  <c r="ET593" i="2"/>
  <c r="ET594" i="2"/>
  <c r="ET595" i="2"/>
  <c r="ET596" i="2"/>
  <c r="ET597" i="2"/>
  <c r="ET598" i="2"/>
  <c r="ET599" i="2"/>
  <c r="ET600" i="2"/>
  <c r="ET601" i="2"/>
  <c r="ET602" i="2"/>
  <c r="ET603" i="2"/>
  <c r="ET604" i="2"/>
  <c r="ET605" i="2"/>
  <c r="ET606" i="2"/>
  <c r="ET607" i="2"/>
  <c r="ET608" i="2"/>
  <c r="ET609" i="2"/>
  <c r="ET610" i="2"/>
  <c r="ET611" i="2"/>
  <c r="ET612" i="2"/>
  <c r="ET613" i="2"/>
  <c r="ET614" i="2"/>
  <c r="ET615" i="2"/>
  <c r="ET616" i="2"/>
  <c r="ET617" i="2"/>
  <c r="ET618" i="2"/>
  <c r="ET619" i="2"/>
  <c r="ET620" i="2"/>
  <c r="ET621" i="2"/>
  <c r="ET622" i="2"/>
  <c r="ET623" i="2"/>
  <c r="ET624" i="2"/>
  <c r="ET625" i="2"/>
  <c r="ET626" i="2"/>
  <c r="ET627" i="2"/>
  <c r="ET628" i="2"/>
  <c r="ET629" i="2"/>
  <c r="ET630" i="2"/>
  <c r="ET631" i="2"/>
  <c r="ET632" i="2"/>
  <c r="ET633" i="2"/>
  <c r="ET634" i="2"/>
  <c r="ET635" i="2"/>
  <c r="ET636" i="2"/>
  <c r="ET637" i="2"/>
  <c r="ET638" i="2"/>
  <c r="ET639" i="2"/>
  <c r="ET640" i="2"/>
  <c r="ET641" i="2"/>
  <c r="ET642" i="2"/>
  <c r="ET643" i="2"/>
  <c r="ET644" i="2"/>
  <c r="ET645" i="2"/>
  <c r="ET646" i="2"/>
  <c r="ET647" i="2"/>
  <c r="ET648" i="2"/>
  <c r="ET649" i="2"/>
  <c r="ET650" i="2"/>
  <c r="ET651" i="2"/>
  <c r="ET652" i="2"/>
  <c r="ET653" i="2"/>
  <c r="ET654" i="2"/>
  <c r="ET655" i="2"/>
  <c r="ET656" i="2"/>
  <c r="ET657" i="2"/>
  <c r="ET658" i="2"/>
  <c r="ET659" i="2"/>
  <c r="ET660" i="2"/>
  <c r="ET661" i="2"/>
  <c r="ET662" i="2"/>
  <c r="ET663" i="2"/>
  <c r="ET664" i="2"/>
  <c r="ET665" i="2"/>
  <c r="ET666" i="2"/>
  <c r="ET667" i="2"/>
  <c r="ET668" i="2"/>
  <c r="ET669" i="2"/>
  <c r="ET670" i="2"/>
  <c r="ET671" i="2"/>
  <c r="ET672" i="2"/>
  <c r="ET673" i="2"/>
  <c r="ET674" i="2"/>
  <c r="ET675" i="2"/>
  <c r="ET676" i="2"/>
  <c r="ET677" i="2"/>
  <c r="ET678" i="2"/>
  <c r="ET679" i="2"/>
  <c r="ET680" i="2"/>
  <c r="ET681" i="2"/>
  <c r="ET682" i="2"/>
  <c r="ET683" i="2"/>
  <c r="ET684" i="2"/>
  <c r="ET685" i="2"/>
  <c r="ET686" i="2"/>
  <c r="ET687" i="2"/>
  <c r="ET688" i="2"/>
  <c r="ET689" i="2"/>
  <c r="ET690" i="2"/>
  <c r="ET691" i="2"/>
  <c r="ET692" i="2"/>
  <c r="ET693" i="2"/>
  <c r="ET694" i="2"/>
  <c r="ET695" i="2"/>
  <c r="ET696" i="2"/>
  <c r="ET697" i="2"/>
  <c r="ET698" i="2"/>
  <c r="ET699" i="2"/>
  <c r="ET700" i="2"/>
  <c r="ET701" i="2"/>
  <c r="ET702" i="2"/>
  <c r="ET703" i="2"/>
  <c r="ET704" i="2"/>
  <c r="ET705" i="2"/>
  <c r="ET706" i="2"/>
  <c r="ET707" i="2"/>
  <c r="ET708" i="2"/>
  <c r="ET709" i="2"/>
  <c r="ET710" i="2"/>
  <c r="ET711" i="2"/>
  <c r="ET712" i="2"/>
  <c r="ET713" i="2"/>
  <c r="ET714" i="2"/>
  <c r="ET715" i="2"/>
  <c r="ET716" i="2"/>
  <c r="ET717" i="2"/>
  <c r="ET718" i="2"/>
  <c r="ET719" i="2"/>
  <c r="ET720" i="2"/>
  <c r="ET721" i="2"/>
  <c r="ET722" i="2"/>
  <c r="ET723" i="2"/>
  <c r="ET724" i="2"/>
  <c r="ET725" i="2"/>
  <c r="ET726" i="2"/>
  <c r="ET727" i="2"/>
  <c r="ET728" i="2"/>
  <c r="ET729" i="2"/>
  <c r="ET730" i="2"/>
  <c r="ET731" i="2"/>
  <c r="ET732" i="2"/>
  <c r="ET733" i="2"/>
  <c r="ET734" i="2"/>
  <c r="ET735" i="2"/>
  <c r="ET736" i="2"/>
  <c r="ET737" i="2"/>
  <c r="ET738" i="2"/>
  <c r="ET739" i="2"/>
  <c r="ET740" i="2"/>
  <c r="ET741" i="2"/>
  <c r="ET742" i="2"/>
  <c r="ET743" i="2"/>
  <c r="ET744" i="2"/>
  <c r="ET745" i="2"/>
  <c r="ET746" i="2"/>
  <c r="ET747" i="2"/>
  <c r="ET748" i="2"/>
  <c r="ET749" i="2"/>
  <c r="ET750" i="2"/>
  <c r="ET751" i="2"/>
  <c r="ET752" i="2"/>
  <c r="ET753" i="2"/>
  <c r="ET754" i="2"/>
  <c r="ET755" i="2"/>
  <c r="ET756" i="2"/>
  <c r="ET757" i="2"/>
  <c r="ET758" i="2"/>
  <c r="ET759" i="2"/>
  <c r="ET760" i="2"/>
  <c r="ET761" i="2"/>
  <c r="ET762" i="2"/>
  <c r="ET763" i="2"/>
  <c r="ET764" i="2"/>
  <c r="ET765" i="2"/>
  <c r="ET766" i="2"/>
  <c r="ET767" i="2"/>
  <c r="ET768" i="2"/>
  <c r="ET769" i="2"/>
  <c r="ET770" i="2"/>
  <c r="ET771" i="2"/>
  <c r="ET772" i="2"/>
  <c r="ET773" i="2"/>
  <c r="ET774" i="2"/>
  <c r="ET775" i="2"/>
  <c r="ET776" i="2"/>
  <c r="ET777" i="2"/>
  <c r="ET778" i="2"/>
  <c r="ET779" i="2"/>
  <c r="ET780" i="2"/>
  <c r="ET781" i="2"/>
  <c r="ET782" i="2"/>
  <c r="ET783" i="2"/>
  <c r="ET784" i="2"/>
  <c r="ET785" i="2"/>
  <c r="ET786" i="2"/>
  <c r="ET787" i="2"/>
  <c r="ET788" i="2"/>
  <c r="ET789" i="2"/>
  <c r="ET790" i="2"/>
  <c r="ET791" i="2"/>
  <c r="ET792" i="2"/>
  <c r="ET793" i="2"/>
  <c r="ET794" i="2"/>
  <c r="ET795" i="2"/>
  <c r="ET796" i="2"/>
  <c r="ET797" i="2"/>
  <c r="ET798" i="2"/>
  <c r="ET799" i="2"/>
  <c r="ET800" i="2"/>
  <c r="ET801" i="2"/>
  <c r="ET802" i="2"/>
  <c r="ET803" i="2"/>
  <c r="ET804" i="2"/>
  <c r="ET805" i="2"/>
  <c r="ET806" i="2"/>
  <c r="ET807" i="2"/>
  <c r="ET808" i="2"/>
  <c r="ET809" i="2"/>
  <c r="ET810" i="2"/>
  <c r="ET811" i="2"/>
  <c r="ET812" i="2"/>
  <c r="ET813" i="2"/>
  <c r="ET814" i="2"/>
  <c r="ET815" i="2"/>
  <c r="ET816" i="2"/>
  <c r="ET817" i="2"/>
  <c r="ET818" i="2"/>
  <c r="ET819" i="2"/>
  <c r="ET820" i="2"/>
  <c r="ET821" i="2"/>
  <c r="ET822" i="2"/>
  <c r="ET823" i="2"/>
  <c r="ET824" i="2"/>
  <c r="ET825" i="2"/>
  <c r="ET826" i="2"/>
  <c r="ET827" i="2"/>
  <c r="ET828" i="2"/>
  <c r="ET829" i="2"/>
  <c r="ET830" i="2"/>
  <c r="ET831" i="2"/>
  <c r="ET832" i="2"/>
  <c r="ET833" i="2"/>
  <c r="ET834" i="2"/>
  <c r="ET835" i="2"/>
  <c r="ET836" i="2"/>
  <c r="ET837" i="2"/>
  <c r="ET838" i="2"/>
  <c r="ET839" i="2"/>
  <c r="ET840" i="2"/>
  <c r="ET841" i="2"/>
  <c r="ET842" i="2"/>
  <c r="ET843" i="2"/>
  <c r="ET844" i="2"/>
  <c r="ET845" i="2"/>
  <c r="ET846" i="2"/>
  <c r="ET847" i="2"/>
  <c r="ET848" i="2"/>
  <c r="ET849" i="2"/>
  <c r="ET850" i="2"/>
  <c r="ET851" i="2"/>
  <c r="ET852" i="2"/>
  <c r="ET853" i="2"/>
  <c r="ET854" i="2"/>
  <c r="ET855" i="2"/>
  <c r="ET856" i="2"/>
  <c r="ET857" i="2"/>
  <c r="ET858" i="2"/>
  <c r="ET859" i="2"/>
  <c r="ET860" i="2"/>
  <c r="ET861" i="2"/>
  <c r="ET862" i="2"/>
  <c r="ET863" i="2"/>
  <c r="ET864" i="2"/>
  <c r="ET865" i="2"/>
  <c r="ET866" i="2"/>
  <c r="ET867" i="2"/>
  <c r="ET868" i="2"/>
  <c r="ET869" i="2"/>
  <c r="ET870" i="2"/>
  <c r="ET871" i="2"/>
  <c r="ET872" i="2"/>
  <c r="ET873" i="2"/>
  <c r="ET874" i="2"/>
  <c r="ET875" i="2"/>
  <c r="ET876" i="2"/>
  <c r="ET877" i="2"/>
  <c r="ET878" i="2"/>
  <c r="ET879" i="2"/>
  <c r="ET880" i="2"/>
  <c r="ET881" i="2"/>
  <c r="ET882" i="2"/>
  <c r="ET883" i="2"/>
  <c r="ET884" i="2"/>
  <c r="ET885" i="2"/>
  <c r="ET886" i="2"/>
  <c r="ET887" i="2"/>
  <c r="ET888" i="2"/>
  <c r="ET889" i="2"/>
  <c r="ET890" i="2"/>
  <c r="ET891" i="2"/>
  <c r="ET892" i="2"/>
  <c r="ET893" i="2"/>
  <c r="ET894" i="2"/>
  <c r="ET895" i="2"/>
  <c r="ET896" i="2"/>
  <c r="ET897" i="2"/>
  <c r="ET898" i="2"/>
  <c r="ET899" i="2"/>
  <c r="ET900" i="2"/>
  <c r="ET901" i="2"/>
  <c r="ET902" i="2"/>
  <c r="ET903" i="2"/>
  <c r="ET904" i="2"/>
  <c r="ET905" i="2"/>
  <c r="ET906" i="2"/>
  <c r="ET907" i="2"/>
  <c r="ET908" i="2"/>
  <c r="ET909" i="2"/>
  <c r="ET910" i="2"/>
  <c r="ET911" i="2"/>
  <c r="ET912" i="2"/>
  <c r="ET913" i="2"/>
  <c r="ET914" i="2"/>
  <c r="ET915" i="2"/>
  <c r="ET916" i="2"/>
  <c r="ET917" i="2"/>
  <c r="ET918" i="2"/>
  <c r="ET919" i="2"/>
  <c r="ET920" i="2"/>
  <c r="ET921" i="2"/>
  <c r="ET922" i="2"/>
  <c r="ET923" i="2"/>
  <c r="ET924" i="2"/>
  <c r="ET925" i="2"/>
  <c r="ET926" i="2"/>
  <c r="ET927" i="2"/>
  <c r="ET928" i="2"/>
  <c r="ET929" i="2"/>
  <c r="ET930" i="2"/>
  <c r="ET931" i="2"/>
  <c r="ET932" i="2"/>
  <c r="ET933" i="2"/>
  <c r="ET934" i="2"/>
  <c r="ET935" i="2"/>
  <c r="ET936" i="2"/>
  <c r="ET937" i="2"/>
  <c r="ET938" i="2"/>
  <c r="ET939" i="2"/>
  <c r="ET940" i="2"/>
  <c r="ET941" i="2"/>
  <c r="ET942" i="2"/>
  <c r="ET943" i="2"/>
  <c r="ET944" i="2"/>
  <c r="ET945" i="2"/>
  <c r="ET946" i="2"/>
  <c r="ET947" i="2"/>
  <c r="ET948" i="2"/>
  <c r="ET949" i="2"/>
  <c r="ET950" i="2"/>
  <c r="ET951" i="2"/>
  <c r="ET952" i="2"/>
  <c r="ET953" i="2"/>
  <c r="ET954" i="2"/>
  <c r="ET955" i="2"/>
  <c r="ET956" i="2"/>
  <c r="ET957" i="2"/>
  <c r="ET958" i="2"/>
  <c r="ET959" i="2"/>
  <c r="ET960" i="2"/>
  <c r="ET961" i="2"/>
  <c r="ET962" i="2"/>
  <c r="ET963" i="2"/>
  <c r="ET964" i="2"/>
  <c r="ET965" i="2"/>
  <c r="ET966" i="2"/>
  <c r="ET967" i="2"/>
  <c r="ET968" i="2"/>
  <c r="ET969" i="2"/>
  <c r="ET970" i="2"/>
  <c r="ET971" i="2"/>
  <c r="ET972" i="2"/>
  <c r="ET973" i="2"/>
  <c r="ET974" i="2"/>
  <c r="ET975" i="2"/>
  <c r="ET976" i="2"/>
  <c r="ET977" i="2"/>
  <c r="ET978" i="2"/>
  <c r="ET979" i="2"/>
  <c r="ET980" i="2"/>
  <c r="ET981" i="2"/>
  <c r="ET982" i="2"/>
  <c r="ET983" i="2"/>
  <c r="ET984" i="2"/>
  <c r="ET985" i="2"/>
  <c r="ET986" i="2"/>
  <c r="ET987" i="2"/>
  <c r="ET988" i="2"/>
  <c r="ET989" i="2"/>
  <c r="ET990" i="2"/>
  <c r="ET991" i="2"/>
  <c r="ET992" i="2"/>
  <c r="ET993" i="2"/>
  <c r="ET994" i="2"/>
  <c r="ET995" i="2"/>
  <c r="ET996" i="2"/>
  <c r="ET997" i="2"/>
  <c r="ET998" i="2"/>
  <c r="ET999" i="2"/>
  <c r="ET1000" i="2"/>
  <c r="ET1001" i="2"/>
  <c r="ET1002" i="2"/>
  <c r="ET1003" i="2"/>
  <c r="ET1004" i="2"/>
  <c r="ET1005" i="2"/>
  <c r="ET1006" i="2"/>
  <c r="ET1007" i="2"/>
  <c r="ET1008" i="2"/>
  <c r="ET1009" i="2"/>
  <c r="ET1010" i="2"/>
  <c r="ET11" i="2"/>
  <c r="Z1005" i="3" l="1"/>
  <c r="V1005" i="3"/>
  <c r="U1005" i="3"/>
  <c r="T1005" i="3"/>
  <c r="P1005" i="3"/>
  <c r="O1005" i="3"/>
  <c r="N1005" i="3"/>
  <c r="J1005" i="3"/>
  <c r="I1005" i="3"/>
  <c r="H1005" i="3"/>
  <c r="D1005" i="3"/>
  <c r="C1005" i="3"/>
  <c r="B1005" i="3"/>
  <c r="Z1004" i="3"/>
  <c r="V1004" i="3"/>
  <c r="U1004" i="3"/>
  <c r="T1004" i="3"/>
  <c r="P1004" i="3"/>
  <c r="O1004" i="3"/>
  <c r="N1004" i="3"/>
  <c r="J1004" i="3"/>
  <c r="I1004" i="3"/>
  <c r="H1004" i="3"/>
  <c r="D1004" i="3"/>
  <c r="C1004" i="3"/>
  <c r="B1004" i="3"/>
  <c r="Z1003" i="3"/>
  <c r="V1003" i="3"/>
  <c r="U1003" i="3"/>
  <c r="T1003" i="3"/>
  <c r="P1003" i="3"/>
  <c r="O1003" i="3"/>
  <c r="N1003" i="3"/>
  <c r="J1003" i="3"/>
  <c r="I1003" i="3"/>
  <c r="H1003" i="3"/>
  <c r="D1003" i="3"/>
  <c r="C1003" i="3"/>
  <c r="B1003" i="3"/>
  <c r="Z1002" i="3"/>
  <c r="V1002" i="3"/>
  <c r="U1002" i="3"/>
  <c r="T1002" i="3"/>
  <c r="P1002" i="3"/>
  <c r="O1002" i="3"/>
  <c r="N1002" i="3"/>
  <c r="J1002" i="3"/>
  <c r="I1002" i="3"/>
  <c r="H1002" i="3"/>
  <c r="D1002" i="3"/>
  <c r="C1002" i="3"/>
  <c r="B1002" i="3"/>
  <c r="Z1001" i="3"/>
  <c r="V1001" i="3"/>
  <c r="U1001" i="3"/>
  <c r="T1001" i="3"/>
  <c r="P1001" i="3"/>
  <c r="O1001" i="3"/>
  <c r="N1001" i="3"/>
  <c r="J1001" i="3"/>
  <c r="I1001" i="3"/>
  <c r="H1001" i="3"/>
  <c r="D1001" i="3"/>
  <c r="C1001" i="3"/>
  <c r="B1001" i="3"/>
  <c r="Z1000" i="3"/>
  <c r="V1000" i="3"/>
  <c r="U1000" i="3"/>
  <c r="T1000" i="3"/>
  <c r="P1000" i="3"/>
  <c r="O1000" i="3"/>
  <c r="N1000" i="3"/>
  <c r="J1000" i="3"/>
  <c r="I1000" i="3"/>
  <c r="H1000" i="3"/>
  <c r="D1000" i="3"/>
  <c r="C1000" i="3"/>
  <c r="B1000" i="3"/>
  <c r="Z999" i="3"/>
  <c r="V999" i="3"/>
  <c r="U999" i="3"/>
  <c r="T999" i="3"/>
  <c r="P999" i="3"/>
  <c r="O999" i="3"/>
  <c r="N999" i="3"/>
  <c r="J999" i="3"/>
  <c r="I999" i="3"/>
  <c r="H999" i="3"/>
  <c r="D999" i="3"/>
  <c r="C999" i="3"/>
  <c r="B999" i="3"/>
  <c r="Z998" i="3"/>
  <c r="V998" i="3"/>
  <c r="U998" i="3"/>
  <c r="T998" i="3"/>
  <c r="P998" i="3"/>
  <c r="O998" i="3"/>
  <c r="N998" i="3"/>
  <c r="J998" i="3"/>
  <c r="I998" i="3"/>
  <c r="H998" i="3"/>
  <c r="D998" i="3"/>
  <c r="C998" i="3"/>
  <c r="B998" i="3"/>
  <c r="Z997" i="3"/>
  <c r="V997" i="3"/>
  <c r="U997" i="3"/>
  <c r="T997" i="3"/>
  <c r="P997" i="3"/>
  <c r="O997" i="3"/>
  <c r="N997" i="3"/>
  <c r="J997" i="3"/>
  <c r="I997" i="3"/>
  <c r="H997" i="3"/>
  <c r="D997" i="3"/>
  <c r="C997" i="3"/>
  <c r="B997" i="3"/>
  <c r="Z996" i="3"/>
  <c r="V996" i="3"/>
  <c r="U996" i="3"/>
  <c r="T996" i="3"/>
  <c r="P996" i="3"/>
  <c r="O996" i="3"/>
  <c r="N996" i="3"/>
  <c r="J996" i="3"/>
  <c r="I996" i="3"/>
  <c r="H996" i="3"/>
  <c r="D996" i="3"/>
  <c r="C996" i="3"/>
  <c r="B996" i="3"/>
  <c r="Z995" i="3"/>
  <c r="V995" i="3"/>
  <c r="U995" i="3"/>
  <c r="T995" i="3"/>
  <c r="P995" i="3"/>
  <c r="O995" i="3"/>
  <c r="N995" i="3"/>
  <c r="J995" i="3"/>
  <c r="I995" i="3"/>
  <c r="H995" i="3"/>
  <c r="D995" i="3"/>
  <c r="C995" i="3"/>
  <c r="B995" i="3"/>
  <c r="Z994" i="3"/>
  <c r="V994" i="3"/>
  <c r="U994" i="3"/>
  <c r="T994" i="3"/>
  <c r="P994" i="3"/>
  <c r="O994" i="3"/>
  <c r="N994" i="3"/>
  <c r="J994" i="3"/>
  <c r="I994" i="3"/>
  <c r="H994" i="3"/>
  <c r="D994" i="3"/>
  <c r="C994" i="3"/>
  <c r="B994" i="3"/>
  <c r="Z993" i="3"/>
  <c r="V993" i="3"/>
  <c r="U993" i="3"/>
  <c r="T993" i="3"/>
  <c r="P993" i="3"/>
  <c r="O993" i="3"/>
  <c r="N993" i="3"/>
  <c r="J993" i="3"/>
  <c r="I993" i="3"/>
  <c r="H993" i="3"/>
  <c r="D993" i="3"/>
  <c r="C993" i="3"/>
  <c r="B993" i="3"/>
  <c r="Z992" i="3"/>
  <c r="V992" i="3"/>
  <c r="U992" i="3"/>
  <c r="T992" i="3"/>
  <c r="P992" i="3"/>
  <c r="O992" i="3"/>
  <c r="N992" i="3"/>
  <c r="J992" i="3"/>
  <c r="I992" i="3"/>
  <c r="H992" i="3"/>
  <c r="D992" i="3"/>
  <c r="C992" i="3"/>
  <c r="B992" i="3"/>
  <c r="Z991" i="3"/>
  <c r="V991" i="3"/>
  <c r="U991" i="3"/>
  <c r="T991" i="3"/>
  <c r="P991" i="3"/>
  <c r="O991" i="3"/>
  <c r="N991" i="3"/>
  <c r="J991" i="3"/>
  <c r="I991" i="3"/>
  <c r="H991" i="3"/>
  <c r="D991" i="3"/>
  <c r="C991" i="3"/>
  <c r="B991" i="3"/>
  <c r="Z990" i="3"/>
  <c r="V990" i="3"/>
  <c r="U990" i="3"/>
  <c r="T990" i="3"/>
  <c r="P990" i="3"/>
  <c r="O990" i="3"/>
  <c r="N990" i="3"/>
  <c r="J990" i="3"/>
  <c r="I990" i="3"/>
  <c r="H990" i="3"/>
  <c r="D990" i="3"/>
  <c r="C990" i="3"/>
  <c r="B990" i="3"/>
  <c r="Z989" i="3"/>
  <c r="V989" i="3"/>
  <c r="U989" i="3"/>
  <c r="T989" i="3"/>
  <c r="P989" i="3"/>
  <c r="O989" i="3"/>
  <c r="N989" i="3"/>
  <c r="J989" i="3"/>
  <c r="I989" i="3"/>
  <c r="H989" i="3"/>
  <c r="D989" i="3"/>
  <c r="C989" i="3"/>
  <c r="B989" i="3"/>
  <c r="Z988" i="3"/>
  <c r="V988" i="3"/>
  <c r="U988" i="3"/>
  <c r="T988" i="3"/>
  <c r="P988" i="3"/>
  <c r="O988" i="3"/>
  <c r="N988" i="3"/>
  <c r="J988" i="3"/>
  <c r="I988" i="3"/>
  <c r="H988" i="3"/>
  <c r="D988" i="3"/>
  <c r="C988" i="3"/>
  <c r="B988" i="3"/>
  <c r="Z987" i="3"/>
  <c r="V987" i="3"/>
  <c r="U987" i="3"/>
  <c r="T987" i="3"/>
  <c r="P987" i="3"/>
  <c r="O987" i="3"/>
  <c r="N987" i="3"/>
  <c r="J987" i="3"/>
  <c r="I987" i="3"/>
  <c r="H987" i="3"/>
  <c r="D987" i="3"/>
  <c r="C987" i="3"/>
  <c r="B987" i="3"/>
  <c r="Z986" i="3"/>
  <c r="V986" i="3"/>
  <c r="U986" i="3"/>
  <c r="T986" i="3"/>
  <c r="P986" i="3"/>
  <c r="O986" i="3"/>
  <c r="N986" i="3"/>
  <c r="J986" i="3"/>
  <c r="I986" i="3"/>
  <c r="H986" i="3"/>
  <c r="D986" i="3"/>
  <c r="C986" i="3"/>
  <c r="B986" i="3"/>
  <c r="Z985" i="3"/>
  <c r="V985" i="3"/>
  <c r="U985" i="3"/>
  <c r="T985" i="3"/>
  <c r="P985" i="3"/>
  <c r="O985" i="3"/>
  <c r="N985" i="3"/>
  <c r="J985" i="3"/>
  <c r="I985" i="3"/>
  <c r="H985" i="3"/>
  <c r="D985" i="3"/>
  <c r="C985" i="3"/>
  <c r="B985" i="3"/>
  <c r="Z984" i="3"/>
  <c r="V984" i="3"/>
  <c r="U984" i="3"/>
  <c r="T984" i="3"/>
  <c r="P984" i="3"/>
  <c r="O984" i="3"/>
  <c r="N984" i="3"/>
  <c r="J984" i="3"/>
  <c r="I984" i="3"/>
  <c r="H984" i="3"/>
  <c r="D984" i="3"/>
  <c r="C984" i="3"/>
  <c r="B984" i="3"/>
  <c r="Z983" i="3"/>
  <c r="V983" i="3"/>
  <c r="U983" i="3"/>
  <c r="T983" i="3"/>
  <c r="P983" i="3"/>
  <c r="O983" i="3"/>
  <c r="N983" i="3"/>
  <c r="J983" i="3"/>
  <c r="I983" i="3"/>
  <c r="H983" i="3"/>
  <c r="D983" i="3"/>
  <c r="C983" i="3"/>
  <c r="B983" i="3"/>
  <c r="Z982" i="3"/>
  <c r="V982" i="3"/>
  <c r="U982" i="3"/>
  <c r="T982" i="3"/>
  <c r="P982" i="3"/>
  <c r="O982" i="3"/>
  <c r="N982" i="3"/>
  <c r="J982" i="3"/>
  <c r="I982" i="3"/>
  <c r="H982" i="3"/>
  <c r="D982" i="3"/>
  <c r="C982" i="3"/>
  <c r="B982" i="3"/>
  <c r="Z981" i="3"/>
  <c r="V981" i="3"/>
  <c r="U981" i="3"/>
  <c r="T981" i="3"/>
  <c r="P981" i="3"/>
  <c r="O981" i="3"/>
  <c r="N981" i="3"/>
  <c r="J981" i="3"/>
  <c r="I981" i="3"/>
  <c r="H981" i="3"/>
  <c r="D981" i="3"/>
  <c r="C981" i="3"/>
  <c r="B981" i="3"/>
  <c r="Z980" i="3"/>
  <c r="V980" i="3"/>
  <c r="U980" i="3"/>
  <c r="T980" i="3"/>
  <c r="P980" i="3"/>
  <c r="O980" i="3"/>
  <c r="N980" i="3"/>
  <c r="J980" i="3"/>
  <c r="I980" i="3"/>
  <c r="H980" i="3"/>
  <c r="D980" i="3"/>
  <c r="C980" i="3"/>
  <c r="B980" i="3"/>
  <c r="Z979" i="3"/>
  <c r="V979" i="3"/>
  <c r="U979" i="3"/>
  <c r="T979" i="3"/>
  <c r="P979" i="3"/>
  <c r="O979" i="3"/>
  <c r="N979" i="3"/>
  <c r="J979" i="3"/>
  <c r="I979" i="3"/>
  <c r="H979" i="3"/>
  <c r="D979" i="3"/>
  <c r="C979" i="3"/>
  <c r="B979" i="3"/>
  <c r="Z978" i="3"/>
  <c r="V978" i="3"/>
  <c r="U978" i="3"/>
  <c r="T978" i="3"/>
  <c r="P978" i="3"/>
  <c r="O978" i="3"/>
  <c r="N978" i="3"/>
  <c r="J978" i="3"/>
  <c r="I978" i="3"/>
  <c r="H978" i="3"/>
  <c r="D978" i="3"/>
  <c r="C978" i="3"/>
  <c r="B978" i="3"/>
  <c r="Z977" i="3"/>
  <c r="V977" i="3"/>
  <c r="U977" i="3"/>
  <c r="T977" i="3"/>
  <c r="P977" i="3"/>
  <c r="O977" i="3"/>
  <c r="N977" i="3"/>
  <c r="J977" i="3"/>
  <c r="I977" i="3"/>
  <c r="H977" i="3"/>
  <c r="D977" i="3"/>
  <c r="C977" i="3"/>
  <c r="B977" i="3"/>
  <c r="Z976" i="3"/>
  <c r="V976" i="3"/>
  <c r="U976" i="3"/>
  <c r="T976" i="3"/>
  <c r="P976" i="3"/>
  <c r="O976" i="3"/>
  <c r="N976" i="3"/>
  <c r="J976" i="3"/>
  <c r="I976" i="3"/>
  <c r="H976" i="3"/>
  <c r="D976" i="3"/>
  <c r="C976" i="3"/>
  <c r="B976" i="3"/>
  <c r="Z975" i="3"/>
  <c r="V975" i="3"/>
  <c r="U975" i="3"/>
  <c r="T975" i="3"/>
  <c r="P975" i="3"/>
  <c r="O975" i="3"/>
  <c r="N975" i="3"/>
  <c r="J975" i="3"/>
  <c r="I975" i="3"/>
  <c r="H975" i="3"/>
  <c r="D975" i="3"/>
  <c r="C975" i="3"/>
  <c r="B975" i="3"/>
  <c r="Z974" i="3"/>
  <c r="V974" i="3"/>
  <c r="U974" i="3"/>
  <c r="T974" i="3"/>
  <c r="P974" i="3"/>
  <c r="O974" i="3"/>
  <c r="N974" i="3"/>
  <c r="J974" i="3"/>
  <c r="I974" i="3"/>
  <c r="H974" i="3"/>
  <c r="D974" i="3"/>
  <c r="C974" i="3"/>
  <c r="B974" i="3"/>
  <c r="Z973" i="3"/>
  <c r="V973" i="3"/>
  <c r="U973" i="3"/>
  <c r="T973" i="3"/>
  <c r="P973" i="3"/>
  <c r="O973" i="3"/>
  <c r="N973" i="3"/>
  <c r="J973" i="3"/>
  <c r="I973" i="3"/>
  <c r="H973" i="3"/>
  <c r="D973" i="3"/>
  <c r="C973" i="3"/>
  <c r="B973" i="3"/>
  <c r="Z972" i="3"/>
  <c r="V972" i="3"/>
  <c r="U972" i="3"/>
  <c r="T972" i="3"/>
  <c r="P972" i="3"/>
  <c r="O972" i="3"/>
  <c r="N972" i="3"/>
  <c r="J972" i="3"/>
  <c r="I972" i="3"/>
  <c r="H972" i="3"/>
  <c r="D972" i="3"/>
  <c r="C972" i="3"/>
  <c r="B972" i="3"/>
  <c r="Z971" i="3"/>
  <c r="V971" i="3"/>
  <c r="U971" i="3"/>
  <c r="T971" i="3"/>
  <c r="P971" i="3"/>
  <c r="O971" i="3"/>
  <c r="N971" i="3"/>
  <c r="J971" i="3"/>
  <c r="I971" i="3"/>
  <c r="H971" i="3"/>
  <c r="D971" i="3"/>
  <c r="C971" i="3"/>
  <c r="B971" i="3"/>
  <c r="Z970" i="3"/>
  <c r="V970" i="3"/>
  <c r="U970" i="3"/>
  <c r="T970" i="3"/>
  <c r="P970" i="3"/>
  <c r="O970" i="3"/>
  <c r="N970" i="3"/>
  <c r="J970" i="3"/>
  <c r="I970" i="3"/>
  <c r="H970" i="3"/>
  <c r="D970" i="3"/>
  <c r="C970" i="3"/>
  <c r="B970" i="3"/>
  <c r="Z969" i="3"/>
  <c r="V969" i="3"/>
  <c r="U969" i="3"/>
  <c r="T969" i="3"/>
  <c r="P969" i="3"/>
  <c r="O969" i="3"/>
  <c r="N969" i="3"/>
  <c r="J969" i="3"/>
  <c r="I969" i="3"/>
  <c r="H969" i="3"/>
  <c r="D969" i="3"/>
  <c r="C969" i="3"/>
  <c r="B969" i="3"/>
  <c r="Z968" i="3"/>
  <c r="V968" i="3"/>
  <c r="U968" i="3"/>
  <c r="T968" i="3"/>
  <c r="P968" i="3"/>
  <c r="O968" i="3"/>
  <c r="N968" i="3"/>
  <c r="J968" i="3"/>
  <c r="I968" i="3"/>
  <c r="H968" i="3"/>
  <c r="D968" i="3"/>
  <c r="C968" i="3"/>
  <c r="B968" i="3"/>
  <c r="Z967" i="3"/>
  <c r="V967" i="3"/>
  <c r="U967" i="3"/>
  <c r="T967" i="3"/>
  <c r="P967" i="3"/>
  <c r="O967" i="3"/>
  <c r="N967" i="3"/>
  <c r="J967" i="3"/>
  <c r="I967" i="3"/>
  <c r="H967" i="3"/>
  <c r="D967" i="3"/>
  <c r="C967" i="3"/>
  <c r="B967" i="3"/>
  <c r="Z966" i="3"/>
  <c r="V966" i="3"/>
  <c r="U966" i="3"/>
  <c r="T966" i="3"/>
  <c r="P966" i="3"/>
  <c r="O966" i="3"/>
  <c r="N966" i="3"/>
  <c r="J966" i="3"/>
  <c r="I966" i="3"/>
  <c r="H966" i="3"/>
  <c r="D966" i="3"/>
  <c r="C966" i="3"/>
  <c r="B966" i="3"/>
  <c r="Z965" i="3"/>
  <c r="V965" i="3"/>
  <c r="U965" i="3"/>
  <c r="T965" i="3"/>
  <c r="P965" i="3"/>
  <c r="O965" i="3"/>
  <c r="N965" i="3"/>
  <c r="J965" i="3"/>
  <c r="I965" i="3"/>
  <c r="H965" i="3"/>
  <c r="D965" i="3"/>
  <c r="C965" i="3"/>
  <c r="B965" i="3"/>
  <c r="Z964" i="3"/>
  <c r="V964" i="3"/>
  <c r="U964" i="3"/>
  <c r="T964" i="3"/>
  <c r="P964" i="3"/>
  <c r="O964" i="3"/>
  <c r="N964" i="3"/>
  <c r="J964" i="3"/>
  <c r="I964" i="3"/>
  <c r="H964" i="3"/>
  <c r="D964" i="3"/>
  <c r="C964" i="3"/>
  <c r="B964" i="3"/>
  <c r="Z963" i="3"/>
  <c r="V963" i="3"/>
  <c r="U963" i="3"/>
  <c r="T963" i="3"/>
  <c r="P963" i="3"/>
  <c r="O963" i="3"/>
  <c r="N963" i="3"/>
  <c r="J963" i="3"/>
  <c r="I963" i="3"/>
  <c r="H963" i="3"/>
  <c r="D963" i="3"/>
  <c r="C963" i="3"/>
  <c r="B963" i="3"/>
  <c r="Z962" i="3"/>
  <c r="V962" i="3"/>
  <c r="U962" i="3"/>
  <c r="T962" i="3"/>
  <c r="P962" i="3"/>
  <c r="O962" i="3"/>
  <c r="N962" i="3"/>
  <c r="J962" i="3"/>
  <c r="I962" i="3"/>
  <c r="H962" i="3"/>
  <c r="D962" i="3"/>
  <c r="C962" i="3"/>
  <c r="B962" i="3"/>
  <c r="Z961" i="3"/>
  <c r="V961" i="3"/>
  <c r="U961" i="3"/>
  <c r="T961" i="3"/>
  <c r="P961" i="3"/>
  <c r="O961" i="3"/>
  <c r="N961" i="3"/>
  <c r="J961" i="3"/>
  <c r="I961" i="3"/>
  <c r="H961" i="3"/>
  <c r="D961" i="3"/>
  <c r="C961" i="3"/>
  <c r="B961" i="3"/>
  <c r="Z960" i="3"/>
  <c r="V960" i="3"/>
  <c r="U960" i="3"/>
  <c r="T960" i="3"/>
  <c r="P960" i="3"/>
  <c r="O960" i="3"/>
  <c r="N960" i="3"/>
  <c r="J960" i="3"/>
  <c r="I960" i="3"/>
  <c r="H960" i="3"/>
  <c r="D960" i="3"/>
  <c r="C960" i="3"/>
  <c r="B960" i="3"/>
  <c r="Z959" i="3"/>
  <c r="V959" i="3"/>
  <c r="U959" i="3"/>
  <c r="T959" i="3"/>
  <c r="P959" i="3"/>
  <c r="O959" i="3"/>
  <c r="N959" i="3"/>
  <c r="J959" i="3"/>
  <c r="I959" i="3"/>
  <c r="H959" i="3"/>
  <c r="D959" i="3"/>
  <c r="C959" i="3"/>
  <c r="B959" i="3"/>
  <c r="Z958" i="3"/>
  <c r="V958" i="3"/>
  <c r="U958" i="3"/>
  <c r="T958" i="3"/>
  <c r="P958" i="3"/>
  <c r="O958" i="3"/>
  <c r="N958" i="3"/>
  <c r="J958" i="3"/>
  <c r="I958" i="3"/>
  <c r="H958" i="3"/>
  <c r="D958" i="3"/>
  <c r="C958" i="3"/>
  <c r="B958" i="3"/>
  <c r="Z957" i="3"/>
  <c r="V957" i="3"/>
  <c r="U957" i="3"/>
  <c r="T957" i="3"/>
  <c r="P957" i="3"/>
  <c r="O957" i="3"/>
  <c r="N957" i="3"/>
  <c r="J957" i="3"/>
  <c r="I957" i="3"/>
  <c r="H957" i="3"/>
  <c r="D957" i="3"/>
  <c r="C957" i="3"/>
  <c r="B957" i="3"/>
  <c r="Z956" i="3"/>
  <c r="V956" i="3"/>
  <c r="U956" i="3"/>
  <c r="T956" i="3"/>
  <c r="P956" i="3"/>
  <c r="O956" i="3"/>
  <c r="N956" i="3"/>
  <c r="J956" i="3"/>
  <c r="I956" i="3"/>
  <c r="H956" i="3"/>
  <c r="D956" i="3"/>
  <c r="C956" i="3"/>
  <c r="B956" i="3"/>
  <c r="Z955" i="3"/>
  <c r="V955" i="3"/>
  <c r="U955" i="3"/>
  <c r="T955" i="3"/>
  <c r="P955" i="3"/>
  <c r="O955" i="3"/>
  <c r="N955" i="3"/>
  <c r="J955" i="3"/>
  <c r="I955" i="3"/>
  <c r="H955" i="3"/>
  <c r="D955" i="3"/>
  <c r="C955" i="3"/>
  <c r="B955" i="3"/>
  <c r="Z954" i="3"/>
  <c r="V954" i="3"/>
  <c r="U954" i="3"/>
  <c r="T954" i="3"/>
  <c r="P954" i="3"/>
  <c r="O954" i="3"/>
  <c r="N954" i="3"/>
  <c r="J954" i="3"/>
  <c r="I954" i="3"/>
  <c r="H954" i="3"/>
  <c r="D954" i="3"/>
  <c r="C954" i="3"/>
  <c r="B954" i="3"/>
  <c r="Z953" i="3"/>
  <c r="V953" i="3"/>
  <c r="U953" i="3"/>
  <c r="T953" i="3"/>
  <c r="P953" i="3"/>
  <c r="O953" i="3"/>
  <c r="N953" i="3"/>
  <c r="J953" i="3"/>
  <c r="I953" i="3"/>
  <c r="H953" i="3"/>
  <c r="D953" i="3"/>
  <c r="C953" i="3"/>
  <c r="B953" i="3"/>
  <c r="Z952" i="3"/>
  <c r="V952" i="3"/>
  <c r="U952" i="3"/>
  <c r="T952" i="3"/>
  <c r="P952" i="3"/>
  <c r="O952" i="3"/>
  <c r="N952" i="3"/>
  <c r="J952" i="3"/>
  <c r="I952" i="3"/>
  <c r="H952" i="3"/>
  <c r="D952" i="3"/>
  <c r="C952" i="3"/>
  <c r="B952" i="3"/>
  <c r="Z951" i="3"/>
  <c r="V951" i="3"/>
  <c r="U951" i="3"/>
  <c r="T951" i="3"/>
  <c r="P951" i="3"/>
  <c r="O951" i="3"/>
  <c r="N951" i="3"/>
  <c r="J951" i="3"/>
  <c r="I951" i="3"/>
  <c r="H951" i="3"/>
  <c r="D951" i="3"/>
  <c r="C951" i="3"/>
  <c r="B951" i="3"/>
  <c r="Z950" i="3"/>
  <c r="V950" i="3"/>
  <c r="U950" i="3"/>
  <c r="T950" i="3"/>
  <c r="P950" i="3"/>
  <c r="O950" i="3"/>
  <c r="N950" i="3"/>
  <c r="J950" i="3"/>
  <c r="I950" i="3"/>
  <c r="H950" i="3"/>
  <c r="D950" i="3"/>
  <c r="C950" i="3"/>
  <c r="B950" i="3"/>
  <c r="Z949" i="3"/>
  <c r="V949" i="3"/>
  <c r="U949" i="3"/>
  <c r="T949" i="3"/>
  <c r="P949" i="3"/>
  <c r="O949" i="3"/>
  <c r="N949" i="3"/>
  <c r="J949" i="3"/>
  <c r="I949" i="3"/>
  <c r="H949" i="3"/>
  <c r="D949" i="3"/>
  <c r="C949" i="3"/>
  <c r="B949" i="3"/>
  <c r="Z948" i="3"/>
  <c r="V948" i="3"/>
  <c r="U948" i="3"/>
  <c r="T948" i="3"/>
  <c r="P948" i="3"/>
  <c r="O948" i="3"/>
  <c r="N948" i="3"/>
  <c r="J948" i="3"/>
  <c r="I948" i="3"/>
  <c r="H948" i="3"/>
  <c r="D948" i="3"/>
  <c r="C948" i="3"/>
  <c r="B948" i="3"/>
  <c r="Z947" i="3"/>
  <c r="V947" i="3"/>
  <c r="U947" i="3"/>
  <c r="T947" i="3"/>
  <c r="P947" i="3"/>
  <c r="O947" i="3"/>
  <c r="N947" i="3"/>
  <c r="J947" i="3"/>
  <c r="I947" i="3"/>
  <c r="H947" i="3"/>
  <c r="D947" i="3"/>
  <c r="C947" i="3"/>
  <c r="B947" i="3"/>
  <c r="Z946" i="3"/>
  <c r="V946" i="3"/>
  <c r="U946" i="3"/>
  <c r="T946" i="3"/>
  <c r="P946" i="3"/>
  <c r="O946" i="3"/>
  <c r="N946" i="3"/>
  <c r="J946" i="3"/>
  <c r="I946" i="3"/>
  <c r="H946" i="3"/>
  <c r="D946" i="3"/>
  <c r="C946" i="3"/>
  <c r="B946" i="3"/>
  <c r="Z945" i="3"/>
  <c r="V945" i="3"/>
  <c r="U945" i="3"/>
  <c r="T945" i="3"/>
  <c r="P945" i="3"/>
  <c r="O945" i="3"/>
  <c r="N945" i="3"/>
  <c r="J945" i="3"/>
  <c r="I945" i="3"/>
  <c r="H945" i="3"/>
  <c r="D945" i="3"/>
  <c r="C945" i="3"/>
  <c r="B945" i="3"/>
  <c r="Z944" i="3"/>
  <c r="V944" i="3"/>
  <c r="U944" i="3"/>
  <c r="T944" i="3"/>
  <c r="P944" i="3"/>
  <c r="O944" i="3"/>
  <c r="N944" i="3"/>
  <c r="J944" i="3"/>
  <c r="I944" i="3"/>
  <c r="H944" i="3"/>
  <c r="D944" i="3"/>
  <c r="C944" i="3"/>
  <c r="B944" i="3"/>
  <c r="Z943" i="3"/>
  <c r="V943" i="3"/>
  <c r="U943" i="3"/>
  <c r="T943" i="3"/>
  <c r="P943" i="3"/>
  <c r="O943" i="3"/>
  <c r="N943" i="3"/>
  <c r="J943" i="3"/>
  <c r="I943" i="3"/>
  <c r="H943" i="3"/>
  <c r="D943" i="3"/>
  <c r="C943" i="3"/>
  <c r="B943" i="3"/>
  <c r="Z942" i="3"/>
  <c r="V942" i="3"/>
  <c r="U942" i="3"/>
  <c r="T942" i="3"/>
  <c r="P942" i="3"/>
  <c r="O942" i="3"/>
  <c r="N942" i="3"/>
  <c r="J942" i="3"/>
  <c r="I942" i="3"/>
  <c r="H942" i="3"/>
  <c r="D942" i="3"/>
  <c r="C942" i="3"/>
  <c r="B942" i="3"/>
  <c r="Z941" i="3"/>
  <c r="V941" i="3"/>
  <c r="U941" i="3"/>
  <c r="T941" i="3"/>
  <c r="P941" i="3"/>
  <c r="O941" i="3"/>
  <c r="N941" i="3"/>
  <c r="J941" i="3"/>
  <c r="I941" i="3"/>
  <c r="H941" i="3"/>
  <c r="D941" i="3"/>
  <c r="C941" i="3"/>
  <c r="B941" i="3"/>
  <c r="Z940" i="3"/>
  <c r="V940" i="3"/>
  <c r="U940" i="3"/>
  <c r="T940" i="3"/>
  <c r="P940" i="3"/>
  <c r="O940" i="3"/>
  <c r="N940" i="3"/>
  <c r="J940" i="3"/>
  <c r="I940" i="3"/>
  <c r="H940" i="3"/>
  <c r="D940" i="3"/>
  <c r="C940" i="3"/>
  <c r="B940" i="3"/>
  <c r="Z939" i="3"/>
  <c r="V939" i="3"/>
  <c r="U939" i="3"/>
  <c r="T939" i="3"/>
  <c r="P939" i="3"/>
  <c r="O939" i="3"/>
  <c r="N939" i="3"/>
  <c r="J939" i="3"/>
  <c r="I939" i="3"/>
  <c r="H939" i="3"/>
  <c r="D939" i="3"/>
  <c r="C939" i="3"/>
  <c r="B939" i="3"/>
  <c r="Z938" i="3"/>
  <c r="V938" i="3"/>
  <c r="U938" i="3"/>
  <c r="T938" i="3"/>
  <c r="P938" i="3"/>
  <c r="O938" i="3"/>
  <c r="N938" i="3"/>
  <c r="J938" i="3"/>
  <c r="I938" i="3"/>
  <c r="H938" i="3"/>
  <c r="D938" i="3"/>
  <c r="C938" i="3"/>
  <c r="B938" i="3"/>
  <c r="Z937" i="3"/>
  <c r="V937" i="3"/>
  <c r="U937" i="3"/>
  <c r="T937" i="3"/>
  <c r="P937" i="3"/>
  <c r="O937" i="3"/>
  <c r="N937" i="3"/>
  <c r="J937" i="3"/>
  <c r="I937" i="3"/>
  <c r="H937" i="3"/>
  <c r="D937" i="3"/>
  <c r="C937" i="3"/>
  <c r="B937" i="3"/>
  <c r="Z936" i="3"/>
  <c r="V936" i="3"/>
  <c r="U936" i="3"/>
  <c r="T936" i="3"/>
  <c r="P936" i="3"/>
  <c r="O936" i="3"/>
  <c r="N936" i="3"/>
  <c r="J936" i="3"/>
  <c r="I936" i="3"/>
  <c r="H936" i="3"/>
  <c r="D936" i="3"/>
  <c r="C936" i="3"/>
  <c r="B936" i="3"/>
  <c r="Z935" i="3"/>
  <c r="V935" i="3"/>
  <c r="U935" i="3"/>
  <c r="T935" i="3"/>
  <c r="P935" i="3"/>
  <c r="O935" i="3"/>
  <c r="N935" i="3"/>
  <c r="J935" i="3"/>
  <c r="I935" i="3"/>
  <c r="H935" i="3"/>
  <c r="D935" i="3"/>
  <c r="C935" i="3"/>
  <c r="B935" i="3"/>
  <c r="Z934" i="3"/>
  <c r="V934" i="3"/>
  <c r="U934" i="3"/>
  <c r="T934" i="3"/>
  <c r="P934" i="3"/>
  <c r="O934" i="3"/>
  <c r="N934" i="3"/>
  <c r="J934" i="3"/>
  <c r="I934" i="3"/>
  <c r="H934" i="3"/>
  <c r="D934" i="3"/>
  <c r="C934" i="3"/>
  <c r="B934" i="3"/>
  <c r="Z933" i="3"/>
  <c r="V933" i="3"/>
  <c r="U933" i="3"/>
  <c r="T933" i="3"/>
  <c r="P933" i="3"/>
  <c r="O933" i="3"/>
  <c r="N933" i="3"/>
  <c r="J933" i="3"/>
  <c r="I933" i="3"/>
  <c r="H933" i="3"/>
  <c r="D933" i="3"/>
  <c r="C933" i="3"/>
  <c r="B933" i="3"/>
  <c r="Z932" i="3"/>
  <c r="V932" i="3"/>
  <c r="U932" i="3"/>
  <c r="T932" i="3"/>
  <c r="P932" i="3"/>
  <c r="O932" i="3"/>
  <c r="N932" i="3"/>
  <c r="J932" i="3"/>
  <c r="I932" i="3"/>
  <c r="H932" i="3"/>
  <c r="D932" i="3"/>
  <c r="C932" i="3"/>
  <c r="B932" i="3"/>
  <c r="Z931" i="3"/>
  <c r="V931" i="3"/>
  <c r="U931" i="3"/>
  <c r="T931" i="3"/>
  <c r="P931" i="3"/>
  <c r="O931" i="3"/>
  <c r="N931" i="3"/>
  <c r="J931" i="3"/>
  <c r="I931" i="3"/>
  <c r="H931" i="3"/>
  <c r="D931" i="3"/>
  <c r="C931" i="3"/>
  <c r="B931" i="3"/>
  <c r="Z930" i="3"/>
  <c r="V930" i="3"/>
  <c r="U930" i="3"/>
  <c r="T930" i="3"/>
  <c r="P930" i="3"/>
  <c r="O930" i="3"/>
  <c r="N930" i="3"/>
  <c r="J930" i="3"/>
  <c r="I930" i="3"/>
  <c r="H930" i="3"/>
  <c r="D930" i="3"/>
  <c r="C930" i="3"/>
  <c r="B930" i="3"/>
  <c r="Z929" i="3"/>
  <c r="V929" i="3"/>
  <c r="U929" i="3"/>
  <c r="T929" i="3"/>
  <c r="P929" i="3"/>
  <c r="O929" i="3"/>
  <c r="N929" i="3"/>
  <c r="J929" i="3"/>
  <c r="I929" i="3"/>
  <c r="H929" i="3"/>
  <c r="D929" i="3"/>
  <c r="C929" i="3"/>
  <c r="B929" i="3"/>
  <c r="Z928" i="3"/>
  <c r="V928" i="3"/>
  <c r="U928" i="3"/>
  <c r="T928" i="3"/>
  <c r="P928" i="3"/>
  <c r="O928" i="3"/>
  <c r="N928" i="3"/>
  <c r="J928" i="3"/>
  <c r="I928" i="3"/>
  <c r="H928" i="3"/>
  <c r="D928" i="3"/>
  <c r="C928" i="3"/>
  <c r="B928" i="3"/>
  <c r="Z927" i="3"/>
  <c r="V927" i="3"/>
  <c r="U927" i="3"/>
  <c r="T927" i="3"/>
  <c r="P927" i="3"/>
  <c r="O927" i="3"/>
  <c r="N927" i="3"/>
  <c r="J927" i="3"/>
  <c r="I927" i="3"/>
  <c r="H927" i="3"/>
  <c r="D927" i="3"/>
  <c r="C927" i="3"/>
  <c r="B927" i="3"/>
  <c r="Z926" i="3"/>
  <c r="V926" i="3"/>
  <c r="U926" i="3"/>
  <c r="T926" i="3"/>
  <c r="P926" i="3"/>
  <c r="O926" i="3"/>
  <c r="N926" i="3"/>
  <c r="J926" i="3"/>
  <c r="I926" i="3"/>
  <c r="H926" i="3"/>
  <c r="D926" i="3"/>
  <c r="C926" i="3"/>
  <c r="B926" i="3"/>
  <c r="Z925" i="3"/>
  <c r="V925" i="3"/>
  <c r="U925" i="3"/>
  <c r="T925" i="3"/>
  <c r="P925" i="3"/>
  <c r="O925" i="3"/>
  <c r="N925" i="3"/>
  <c r="J925" i="3"/>
  <c r="I925" i="3"/>
  <c r="H925" i="3"/>
  <c r="D925" i="3"/>
  <c r="C925" i="3"/>
  <c r="B925" i="3"/>
  <c r="Z924" i="3"/>
  <c r="V924" i="3"/>
  <c r="U924" i="3"/>
  <c r="T924" i="3"/>
  <c r="P924" i="3"/>
  <c r="O924" i="3"/>
  <c r="N924" i="3"/>
  <c r="J924" i="3"/>
  <c r="I924" i="3"/>
  <c r="H924" i="3"/>
  <c r="D924" i="3"/>
  <c r="C924" i="3"/>
  <c r="B924" i="3"/>
  <c r="Z923" i="3"/>
  <c r="V923" i="3"/>
  <c r="U923" i="3"/>
  <c r="T923" i="3"/>
  <c r="P923" i="3"/>
  <c r="O923" i="3"/>
  <c r="N923" i="3"/>
  <c r="J923" i="3"/>
  <c r="I923" i="3"/>
  <c r="H923" i="3"/>
  <c r="D923" i="3"/>
  <c r="C923" i="3"/>
  <c r="B923" i="3"/>
  <c r="Z922" i="3"/>
  <c r="V922" i="3"/>
  <c r="U922" i="3"/>
  <c r="T922" i="3"/>
  <c r="P922" i="3"/>
  <c r="O922" i="3"/>
  <c r="N922" i="3"/>
  <c r="J922" i="3"/>
  <c r="I922" i="3"/>
  <c r="H922" i="3"/>
  <c r="D922" i="3"/>
  <c r="C922" i="3"/>
  <c r="B922" i="3"/>
  <c r="Z921" i="3"/>
  <c r="V921" i="3"/>
  <c r="U921" i="3"/>
  <c r="T921" i="3"/>
  <c r="P921" i="3"/>
  <c r="O921" i="3"/>
  <c r="N921" i="3"/>
  <c r="J921" i="3"/>
  <c r="I921" i="3"/>
  <c r="H921" i="3"/>
  <c r="D921" i="3"/>
  <c r="C921" i="3"/>
  <c r="B921" i="3"/>
  <c r="Z920" i="3"/>
  <c r="V920" i="3"/>
  <c r="U920" i="3"/>
  <c r="T920" i="3"/>
  <c r="P920" i="3"/>
  <c r="O920" i="3"/>
  <c r="N920" i="3"/>
  <c r="J920" i="3"/>
  <c r="I920" i="3"/>
  <c r="H920" i="3"/>
  <c r="D920" i="3"/>
  <c r="C920" i="3"/>
  <c r="B920" i="3"/>
  <c r="Z919" i="3"/>
  <c r="V919" i="3"/>
  <c r="U919" i="3"/>
  <c r="T919" i="3"/>
  <c r="P919" i="3"/>
  <c r="O919" i="3"/>
  <c r="N919" i="3"/>
  <c r="J919" i="3"/>
  <c r="I919" i="3"/>
  <c r="H919" i="3"/>
  <c r="D919" i="3"/>
  <c r="C919" i="3"/>
  <c r="B919" i="3"/>
  <c r="Z918" i="3"/>
  <c r="V918" i="3"/>
  <c r="U918" i="3"/>
  <c r="T918" i="3"/>
  <c r="P918" i="3"/>
  <c r="O918" i="3"/>
  <c r="N918" i="3"/>
  <c r="J918" i="3"/>
  <c r="I918" i="3"/>
  <c r="H918" i="3"/>
  <c r="D918" i="3"/>
  <c r="C918" i="3"/>
  <c r="B918" i="3"/>
  <c r="Z917" i="3"/>
  <c r="V917" i="3"/>
  <c r="U917" i="3"/>
  <c r="T917" i="3"/>
  <c r="P917" i="3"/>
  <c r="O917" i="3"/>
  <c r="N917" i="3"/>
  <c r="J917" i="3"/>
  <c r="I917" i="3"/>
  <c r="H917" i="3"/>
  <c r="D917" i="3"/>
  <c r="C917" i="3"/>
  <c r="B917" i="3"/>
  <c r="Z916" i="3"/>
  <c r="V916" i="3"/>
  <c r="U916" i="3"/>
  <c r="T916" i="3"/>
  <c r="P916" i="3"/>
  <c r="O916" i="3"/>
  <c r="N916" i="3"/>
  <c r="J916" i="3"/>
  <c r="I916" i="3"/>
  <c r="H916" i="3"/>
  <c r="D916" i="3"/>
  <c r="C916" i="3"/>
  <c r="B916" i="3"/>
  <c r="Z915" i="3"/>
  <c r="V915" i="3"/>
  <c r="U915" i="3"/>
  <c r="T915" i="3"/>
  <c r="P915" i="3"/>
  <c r="O915" i="3"/>
  <c r="N915" i="3"/>
  <c r="J915" i="3"/>
  <c r="I915" i="3"/>
  <c r="H915" i="3"/>
  <c r="D915" i="3"/>
  <c r="C915" i="3"/>
  <c r="B915" i="3"/>
  <c r="Z914" i="3"/>
  <c r="V914" i="3"/>
  <c r="U914" i="3"/>
  <c r="T914" i="3"/>
  <c r="P914" i="3"/>
  <c r="O914" i="3"/>
  <c r="N914" i="3"/>
  <c r="J914" i="3"/>
  <c r="I914" i="3"/>
  <c r="H914" i="3"/>
  <c r="D914" i="3"/>
  <c r="C914" i="3"/>
  <c r="B914" i="3"/>
  <c r="Z913" i="3"/>
  <c r="V913" i="3"/>
  <c r="U913" i="3"/>
  <c r="T913" i="3"/>
  <c r="P913" i="3"/>
  <c r="O913" i="3"/>
  <c r="N913" i="3"/>
  <c r="J913" i="3"/>
  <c r="I913" i="3"/>
  <c r="H913" i="3"/>
  <c r="D913" i="3"/>
  <c r="C913" i="3"/>
  <c r="B913" i="3"/>
  <c r="Z912" i="3"/>
  <c r="V912" i="3"/>
  <c r="U912" i="3"/>
  <c r="T912" i="3"/>
  <c r="P912" i="3"/>
  <c r="O912" i="3"/>
  <c r="N912" i="3"/>
  <c r="J912" i="3"/>
  <c r="I912" i="3"/>
  <c r="H912" i="3"/>
  <c r="D912" i="3"/>
  <c r="C912" i="3"/>
  <c r="B912" i="3"/>
  <c r="Z911" i="3"/>
  <c r="V911" i="3"/>
  <c r="U911" i="3"/>
  <c r="T911" i="3"/>
  <c r="P911" i="3"/>
  <c r="O911" i="3"/>
  <c r="N911" i="3"/>
  <c r="J911" i="3"/>
  <c r="I911" i="3"/>
  <c r="H911" i="3"/>
  <c r="D911" i="3"/>
  <c r="C911" i="3"/>
  <c r="B911" i="3"/>
  <c r="Z910" i="3"/>
  <c r="V910" i="3"/>
  <c r="U910" i="3"/>
  <c r="T910" i="3"/>
  <c r="P910" i="3"/>
  <c r="O910" i="3"/>
  <c r="N910" i="3"/>
  <c r="J910" i="3"/>
  <c r="I910" i="3"/>
  <c r="H910" i="3"/>
  <c r="D910" i="3"/>
  <c r="C910" i="3"/>
  <c r="B910" i="3"/>
  <c r="Z909" i="3"/>
  <c r="V909" i="3"/>
  <c r="U909" i="3"/>
  <c r="T909" i="3"/>
  <c r="P909" i="3"/>
  <c r="O909" i="3"/>
  <c r="N909" i="3"/>
  <c r="J909" i="3"/>
  <c r="I909" i="3"/>
  <c r="H909" i="3"/>
  <c r="D909" i="3"/>
  <c r="C909" i="3"/>
  <c r="B909" i="3"/>
  <c r="Z908" i="3"/>
  <c r="V908" i="3"/>
  <c r="U908" i="3"/>
  <c r="T908" i="3"/>
  <c r="P908" i="3"/>
  <c r="O908" i="3"/>
  <c r="N908" i="3"/>
  <c r="J908" i="3"/>
  <c r="I908" i="3"/>
  <c r="H908" i="3"/>
  <c r="D908" i="3"/>
  <c r="C908" i="3"/>
  <c r="B908" i="3"/>
  <c r="Z907" i="3"/>
  <c r="V907" i="3"/>
  <c r="U907" i="3"/>
  <c r="T907" i="3"/>
  <c r="P907" i="3"/>
  <c r="O907" i="3"/>
  <c r="N907" i="3"/>
  <c r="J907" i="3"/>
  <c r="I907" i="3"/>
  <c r="H907" i="3"/>
  <c r="D907" i="3"/>
  <c r="C907" i="3"/>
  <c r="B907" i="3"/>
  <c r="Z906" i="3"/>
  <c r="V906" i="3"/>
  <c r="U906" i="3"/>
  <c r="T906" i="3"/>
  <c r="P906" i="3"/>
  <c r="O906" i="3"/>
  <c r="N906" i="3"/>
  <c r="J906" i="3"/>
  <c r="I906" i="3"/>
  <c r="H906" i="3"/>
  <c r="D906" i="3"/>
  <c r="C906" i="3"/>
  <c r="B906" i="3"/>
  <c r="Z905" i="3"/>
  <c r="V905" i="3"/>
  <c r="U905" i="3"/>
  <c r="T905" i="3"/>
  <c r="P905" i="3"/>
  <c r="O905" i="3"/>
  <c r="N905" i="3"/>
  <c r="J905" i="3"/>
  <c r="I905" i="3"/>
  <c r="H905" i="3"/>
  <c r="D905" i="3"/>
  <c r="C905" i="3"/>
  <c r="B905" i="3"/>
  <c r="Z904" i="3"/>
  <c r="V904" i="3"/>
  <c r="U904" i="3"/>
  <c r="T904" i="3"/>
  <c r="P904" i="3"/>
  <c r="O904" i="3"/>
  <c r="N904" i="3"/>
  <c r="J904" i="3"/>
  <c r="I904" i="3"/>
  <c r="H904" i="3"/>
  <c r="D904" i="3"/>
  <c r="C904" i="3"/>
  <c r="B904" i="3"/>
  <c r="Z903" i="3"/>
  <c r="V903" i="3"/>
  <c r="U903" i="3"/>
  <c r="T903" i="3"/>
  <c r="P903" i="3"/>
  <c r="O903" i="3"/>
  <c r="N903" i="3"/>
  <c r="J903" i="3"/>
  <c r="I903" i="3"/>
  <c r="H903" i="3"/>
  <c r="D903" i="3"/>
  <c r="C903" i="3"/>
  <c r="B903" i="3"/>
  <c r="Z902" i="3"/>
  <c r="V902" i="3"/>
  <c r="U902" i="3"/>
  <c r="T902" i="3"/>
  <c r="P902" i="3"/>
  <c r="O902" i="3"/>
  <c r="N902" i="3"/>
  <c r="J902" i="3"/>
  <c r="I902" i="3"/>
  <c r="H902" i="3"/>
  <c r="D902" i="3"/>
  <c r="C902" i="3"/>
  <c r="B902" i="3"/>
  <c r="Z901" i="3"/>
  <c r="V901" i="3"/>
  <c r="U901" i="3"/>
  <c r="T901" i="3"/>
  <c r="P901" i="3"/>
  <c r="O901" i="3"/>
  <c r="N901" i="3"/>
  <c r="J901" i="3"/>
  <c r="I901" i="3"/>
  <c r="H901" i="3"/>
  <c r="D901" i="3"/>
  <c r="C901" i="3"/>
  <c r="B901" i="3"/>
  <c r="Z900" i="3"/>
  <c r="V900" i="3"/>
  <c r="U900" i="3"/>
  <c r="T900" i="3"/>
  <c r="P900" i="3"/>
  <c r="O900" i="3"/>
  <c r="N900" i="3"/>
  <c r="J900" i="3"/>
  <c r="I900" i="3"/>
  <c r="H900" i="3"/>
  <c r="D900" i="3"/>
  <c r="C900" i="3"/>
  <c r="B900" i="3"/>
  <c r="Z899" i="3"/>
  <c r="V899" i="3"/>
  <c r="U899" i="3"/>
  <c r="T899" i="3"/>
  <c r="P899" i="3"/>
  <c r="O899" i="3"/>
  <c r="N899" i="3"/>
  <c r="J899" i="3"/>
  <c r="I899" i="3"/>
  <c r="H899" i="3"/>
  <c r="D899" i="3"/>
  <c r="C899" i="3"/>
  <c r="B899" i="3"/>
  <c r="Z898" i="3"/>
  <c r="V898" i="3"/>
  <c r="U898" i="3"/>
  <c r="T898" i="3"/>
  <c r="P898" i="3"/>
  <c r="O898" i="3"/>
  <c r="N898" i="3"/>
  <c r="J898" i="3"/>
  <c r="I898" i="3"/>
  <c r="H898" i="3"/>
  <c r="D898" i="3"/>
  <c r="C898" i="3"/>
  <c r="B898" i="3"/>
  <c r="Z897" i="3"/>
  <c r="V897" i="3"/>
  <c r="U897" i="3"/>
  <c r="T897" i="3"/>
  <c r="P897" i="3"/>
  <c r="O897" i="3"/>
  <c r="N897" i="3"/>
  <c r="J897" i="3"/>
  <c r="I897" i="3"/>
  <c r="H897" i="3"/>
  <c r="D897" i="3"/>
  <c r="C897" i="3"/>
  <c r="B897" i="3"/>
  <c r="Z896" i="3"/>
  <c r="V896" i="3"/>
  <c r="U896" i="3"/>
  <c r="T896" i="3"/>
  <c r="P896" i="3"/>
  <c r="O896" i="3"/>
  <c r="N896" i="3"/>
  <c r="J896" i="3"/>
  <c r="I896" i="3"/>
  <c r="H896" i="3"/>
  <c r="D896" i="3"/>
  <c r="C896" i="3"/>
  <c r="B896" i="3"/>
  <c r="Z895" i="3"/>
  <c r="V895" i="3"/>
  <c r="U895" i="3"/>
  <c r="T895" i="3"/>
  <c r="P895" i="3"/>
  <c r="O895" i="3"/>
  <c r="N895" i="3"/>
  <c r="J895" i="3"/>
  <c r="I895" i="3"/>
  <c r="H895" i="3"/>
  <c r="D895" i="3"/>
  <c r="C895" i="3"/>
  <c r="B895" i="3"/>
  <c r="Z894" i="3"/>
  <c r="V894" i="3"/>
  <c r="U894" i="3"/>
  <c r="T894" i="3"/>
  <c r="P894" i="3"/>
  <c r="O894" i="3"/>
  <c r="N894" i="3"/>
  <c r="J894" i="3"/>
  <c r="I894" i="3"/>
  <c r="H894" i="3"/>
  <c r="D894" i="3"/>
  <c r="C894" i="3"/>
  <c r="B894" i="3"/>
  <c r="Z893" i="3"/>
  <c r="V893" i="3"/>
  <c r="U893" i="3"/>
  <c r="T893" i="3"/>
  <c r="P893" i="3"/>
  <c r="O893" i="3"/>
  <c r="N893" i="3"/>
  <c r="J893" i="3"/>
  <c r="I893" i="3"/>
  <c r="H893" i="3"/>
  <c r="D893" i="3"/>
  <c r="C893" i="3"/>
  <c r="B893" i="3"/>
  <c r="Z892" i="3"/>
  <c r="V892" i="3"/>
  <c r="U892" i="3"/>
  <c r="T892" i="3"/>
  <c r="P892" i="3"/>
  <c r="O892" i="3"/>
  <c r="N892" i="3"/>
  <c r="J892" i="3"/>
  <c r="I892" i="3"/>
  <c r="H892" i="3"/>
  <c r="D892" i="3"/>
  <c r="C892" i="3"/>
  <c r="B892" i="3"/>
  <c r="Z891" i="3"/>
  <c r="V891" i="3"/>
  <c r="U891" i="3"/>
  <c r="T891" i="3"/>
  <c r="P891" i="3"/>
  <c r="O891" i="3"/>
  <c r="N891" i="3"/>
  <c r="J891" i="3"/>
  <c r="I891" i="3"/>
  <c r="H891" i="3"/>
  <c r="D891" i="3"/>
  <c r="C891" i="3"/>
  <c r="B891" i="3"/>
  <c r="Z890" i="3"/>
  <c r="V890" i="3"/>
  <c r="U890" i="3"/>
  <c r="T890" i="3"/>
  <c r="P890" i="3"/>
  <c r="O890" i="3"/>
  <c r="N890" i="3"/>
  <c r="J890" i="3"/>
  <c r="I890" i="3"/>
  <c r="H890" i="3"/>
  <c r="D890" i="3"/>
  <c r="C890" i="3"/>
  <c r="B890" i="3"/>
  <c r="Z889" i="3"/>
  <c r="V889" i="3"/>
  <c r="U889" i="3"/>
  <c r="T889" i="3"/>
  <c r="P889" i="3"/>
  <c r="O889" i="3"/>
  <c r="N889" i="3"/>
  <c r="J889" i="3"/>
  <c r="I889" i="3"/>
  <c r="H889" i="3"/>
  <c r="D889" i="3"/>
  <c r="C889" i="3"/>
  <c r="B889" i="3"/>
  <c r="Z888" i="3"/>
  <c r="V888" i="3"/>
  <c r="U888" i="3"/>
  <c r="T888" i="3"/>
  <c r="P888" i="3"/>
  <c r="O888" i="3"/>
  <c r="N888" i="3"/>
  <c r="J888" i="3"/>
  <c r="I888" i="3"/>
  <c r="H888" i="3"/>
  <c r="D888" i="3"/>
  <c r="C888" i="3"/>
  <c r="B888" i="3"/>
  <c r="Z887" i="3"/>
  <c r="V887" i="3"/>
  <c r="U887" i="3"/>
  <c r="T887" i="3"/>
  <c r="P887" i="3"/>
  <c r="O887" i="3"/>
  <c r="N887" i="3"/>
  <c r="J887" i="3"/>
  <c r="I887" i="3"/>
  <c r="H887" i="3"/>
  <c r="D887" i="3"/>
  <c r="C887" i="3"/>
  <c r="B887" i="3"/>
  <c r="Z886" i="3"/>
  <c r="V886" i="3"/>
  <c r="U886" i="3"/>
  <c r="T886" i="3"/>
  <c r="P886" i="3"/>
  <c r="O886" i="3"/>
  <c r="N886" i="3"/>
  <c r="J886" i="3"/>
  <c r="I886" i="3"/>
  <c r="H886" i="3"/>
  <c r="D886" i="3"/>
  <c r="C886" i="3"/>
  <c r="B886" i="3"/>
  <c r="Z885" i="3"/>
  <c r="V885" i="3"/>
  <c r="U885" i="3"/>
  <c r="T885" i="3"/>
  <c r="P885" i="3"/>
  <c r="O885" i="3"/>
  <c r="N885" i="3"/>
  <c r="J885" i="3"/>
  <c r="I885" i="3"/>
  <c r="H885" i="3"/>
  <c r="D885" i="3"/>
  <c r="C885" i="3"/>
  <c r="B885" i="3"/>
  <c r="Z884" i="3"/>
  <c r="V884" i="3"/>
  <c r="U884" i="3"/>
  <c r="T884" i="3"/>
  <c r="P884" i="3"/>
  <c r="O884" i="3"/>
  <c r="N884" i="3"/>
  <c r="J884" i="3"/>
  <c r="I884" i="3"/>
  <c r="H884" i="3"/>
  <c r="D884" i="3"/>
  <c r="C884" i="3"/>
  <c r="B884" i="3"/>
  <c r="Z883" i="3"/>
  <c r="V883" i="3"/>
  <c r="U883" i="3"/>
  <c r="T883" i="3"/>
  <c r="P883" i="3"/>
  <c r="O883" i="3"/>
  <c r="N883" i="3"/>
  <c r="J883" i="3"/>
  <c r="I883" i="3"/>
  <c r="H883" i="3"/>
  <c r="D883" i="3"/>
  <c r="C883" i="3"/>
  <c r="B883" i="3"/>
  <c r="Z882" i="3"/>
  <c r="V882" i="3"/>
  <c r="U882" i="3"/>
  <c r="T882" i="3"/>
  <c r="P882" i="3"/>
  <c r="O882" i="3"/>
  <c r="N882" i="3"/>
  <c r="J882" i="3"/>
  <c r="I882" i="3"/>
  <c r="H882" i="3"/>
  <c r="D882" i="3"/>
  <c r="C882" i="3"/>
  <c r="B882" i="3"/>
  <c r="Z881" i="3"/>
  <c r="V881" i="3"/>
  <c r="U881" i="3"/>
  <c r="T881" i="3"/>
  <c r="P881" i="3"/>
  <c r="O881" i="3"/>
  <c r="N881" i="3"/>
  <c r="J881" i="3"/>
  <c r="I881" i="3"/>
  <c r="H881" i="3"/>
  <c r="D881" i="3"/>
  <c r="C881" i="3"/>
  <c r="B881" i="3"/>
  <c r="Z880" i="3"/>
  <c r="V880" i="3"/>
  <c r="U880" i="3"/>
  <c r="T880" i="3"/>
  <c r="P880" i="3"/>
  <c r="O880" i="3"/>
  <c r="N880" i="3"/>
  <c r="J880" i="3"/>
  <c r="I880" i="3"/>
  <c r="H880" i="3"/>
  <c r="D880" i="3"/>
  <c r="C880" i="3"/>
  <c r="B880" i="3"/>
  <c r="Z879" i="3"/>
  <c r="V879" i="3"/>
  <c r="U879" i="3"/>
  <c r="T879" i="3"/>
  <c r="P879" i="3"/>
  <c r="O879" i="3"/>
  <c r="N879" i="3"/>
  <c r="J879" i="3"/>
  <c r="I879" i="3"/>
  <c r="H879" i="3"/>
  <c r="D879" i="3"/>
  <c r="C879" i="3"/>
  <c r="B879" i="3"/>
  <c r="Z878" i="3"/>
  <c r="V878" i="3"/>
  <c r="U878" i="3"/>
  <c r="T878" i="3"/>
  <c r="P878" i="3"/>
  <c r="O878" i="3"/>
  <c r="N878" i="3"/>
  <c r="J878" i="3"/>
  <c r="I878" i="3"/>
  <c r="H878" i="3"/>
  <c r="D878" i="3"/>
  <c r="C878" i="3"/>
  <c r="B878" i="3"/>
  <c r="Z877" i="3"/>
  <c r="V877" i="3"/>
  <c r="U877" i="3"/>
  <c r="T877" i="3"/>
  <c r="P877" i="3"/>
  <c r="O877" i="3"/>
  <c r="N877" i="3"/>
  <c r="J877" i="3"/>
  <c r="I877" i="3"/>
  <c r="H877" i="3"/>
  <c r="D877" i="3"/>
  <c r="C877" i="3"/>
  <c r="B877" i="3"/>
  <c r="Z876" i="3"/>
  <c r="V876" i="3"/>
  <c r="U876" i="3"/>
  <c r="T876" i="3"/>
  <c r="P876" i="3"/>
  <c r="O876" i="3"/>
  <c r="N876" i="3"/>
  <c r="J876" i="3"/>
  <c r="I876" i="3"/>
  <c r="H876" i="3"/>
  <c r="D876" i="3"/>
  <c r="C876" i="3"/>
  <c r="B876" i="3"/>
  <c r="Z875" i="3"/>
  <c r="V875" i="3"/>
  <c r="U875" i="3"/>
  <c r="T875" i="3"/>
  <c r="P875" i="3"/>
  <c r="O875" i="3"/>
  <c r="N875" i="3"/>
  <c r="J875" i="3"/>
  <c r="I875" i="3"/>
  <c r="H875" i="3"/>
  <c r="D875" i="3"/>
  <c r="C875" i="3"/>
  <c r="B875" i="3"/>
  <c r="Z874" i="3"/>
  <c r="V874" i="3"/>
  <c r="U874" i="3"/>
  <c r="T874" i="3"/>
  <c r="P874" i="3"/>
  <c r="O874" i="3"/>
  <c r="N874" i="3"/>
  <c r="J874" i="3"/>
  <c r="I874" i="3"/>
  <c r="H874" i="3"/>
  <c r="D874" i="3"/>
  <c r="C874" i="3"/>
  <c r="B874" i="3"/>
  <c r="Z873" i="3"/>
  <c r="V873" i="3"/>
  <c r="U873" i="3"/>
  <c r="T873" i="3"/>
  <c r="P873" i="3"/>
  <c r="O873" i="3"/>
  <c r="N873" i="3"/>
  <c r="J873" i="3"/>
  <c r="I873" i="3"/>
  <c r="H873" i="3"/>
  <c r="D873" i="3"/>
  <c r="C873" i="3"/>
  <c r="B873" i="3"/>
  <c r="Z872" i="3"/>
  <c r="V872" i="3"/>
  <c r="U872" i="3"/>
  <c r="T872" i="3"/>
  <c r="P872" i="3"/>
  <c r="O872" i="3"/>
  <c r="N872" i="3"/>
  <c r="J872" i="3"/>
  <c r="I872" i="3"/>
  <c r="H872" i="3"/>
  <c r="D872" i="3"/>
  <c r="C872" i="3"/>
  <c r="B872" i="3"/>
  <c r="Z871" i="3"/>
  <c r="V871" i="3"/>
  <c r="U871" i="3"/>
  <c r="T871" i="3"/>
  <c r="P871" i="3"/>
  <c r="O871" i="3"/>
  <c r="N871" i="3"/>
  <c r="J871" i="3"/>
  <c r="I871" i="3"/>
  <c r="H871" i="3"/>
  <c r="D871" i="3"/>
  <c r="C871" i="3"/>
  <c r="B871" i="3"/>
  <c r="Z870" i="3"/>
  <c r="V870" i="3"/>
  <c r="U870" i="3"/>
  <c r="T870" i="3"/>
  <c r="P870" i="3"/>
  <c r="O870" i="3"/>
  <c r="N870" i="3"/>
  <c r="J870" i="3"/>
  <c r="I870" i="3"/>
  <c r="H870" i="3"/>
  <c r="D870" i="3"/>
  <c r="C870" i="3"/>
  <c r="B870" i="3"/>
  <c r="Z869" i="3"/>
  <c r="V869" i="3"/>
  <c r="U869" i="3"/>
  <c r="T869" i="3"/>
  <c r="P869" i="3"/>
  <c r="O869" i="3"/>
  <c r="N869" i="3"/>
  <c r="J869" i="3"/>
  <c r="I869" i="3"/>
  <c r="H869" i="3"/>
  <c r="D869" i="3"/>
  <c r="C869" i="3"/>
  <c r="B869" i="3"/>
  <c r="Z868" i="3"/>
  <c r="V868" i="3"/>
  <c r="U868" i="3"/>
  <c r="T868" i="3"/>
  <c r="P868" i="3"/>
  <c r="O868" i="3"/>
  <c r="N868" i="3"/>
  <c r="J868" i="3"/>
  <c r="I868" i="3"/>
  <c r="H868" i="3"/>
  <c r="D868" i="3"/>
  <c r="C868" i="3"/>
  <c r="B868" i="3"/>
  <c r="Z867" i="3"/>
  <c r="V867" i="3"/>
  <c r="U867" i="3"/>
  <c r="T867" i="3"/>
  <c r="P867" i="3"/>
  <c r="O867" i="3"/>
  <c r="N867" i="3"/>
  <c r="J867" i="3"/>
  <c r="I867" i="3"/>
  <c r="H867" i="3"/>
  <c r="D867" i="3"/>
  <c r="C867" i="3"/>
  <c r="B867" i="3"/>
  <c r="Z866" i="3"/>
  <c r="V866" i="3"/>
  <c r="U866" i="3"/>
  <c r="T866" i="3"/>
  <c r="P866" i="3"/>
  <c r="O866" i="3"/>
  <c r="N866" i="3"/>
  <c r="J866" i="3"/>
  <c r="I866" i="3"/>
  <c r="H866" i="3"/>
  <c r="D866" i="3"/>
  <c r="C866" i="3"/>
  <c r="B866" i="3"/>
  <c r="Z865" i="3"/>
  <c r="V865" i="3"/>
  <c r="U865" i="3"/>
  <c r="T865" i="3"/>
  <c r="P865" i="3"/>
  <c r="O865" i="3"/>
  <c r="N865" i="3"/>
  <c r="J865" i="3"/>
  <c r="I865" i="3"/>
  <c r="H865" i="3"/>
  <c r="D865" i="3"/>
  <c r="C865" i="3"/>
  <c r="B865" i="3"/>
  <c r="Z864" i="3"/>
  <c r="V864" i="3"/>
  <c r="U864" i="3"/>
  <c r="T864" i="3"/>
  <c r="P864" i="3"/>
  <c r="O864" i="3"/>
  <c r="N864" i="3"/>
  <c r="J864" i="3"/>
  <c r="I864" i="3"/>
  <c r="H864" i="3"/>
  <c r="D864" i="3"/>
  <c r="C864" i="3"/>
  <c r="B864" i="3"/>
  <c r="Z863" i="3"/>
  <c r="V863" i="3"/>
  <c r="U863" i="3"/>
  <c r="T863" i="3"/>
  <c r="P863" i="3"/>
  <c r="O863" i="3"/>
  <c r="N863" i="3"/>
  <c r="J863" i="3"/>
  <c r="I863" i="3"/>
  <c r="H863" i="3"/>
  <c r="D863" i="3"/>
  <c r="C863" i="3"/>
  <c r="B863" i="3"/>
  <c r="Z862" i="3"/>
  <c r="V862" i="3"/>
  <c r="U862" i="3"/>
  <c r="T862" i="3"/>
  <c r="P862" i="3"/>
  <c r="O862" i="3"/>
  <c r="N862" i="3"/>
  <c r="J862" i="3"/>
  <c r="I862" i="3"/>
  <c r="H862" i="3"/>
  <c r="D862" i="3"/>
  <c r="C862" i="3"/>
  <c r="B862" i="3"/>
  <c r="Z861" i="3"/>
  <c r="V861" i="3"/>
  <c r="U861" i="3"/>
  <c r="T861" i="3"/>
  <c r="P861" i="3"/>
  <c r="O861" i="3"/>
  <c r="N861" i="3"/>
  <c r="J861" i="3"/>
  <c r="I861" i="3"/>
  <c r="H861" i="3"/>
  <c r="D861" i="3"/>
  <c r="C861" i="3"/>
  <c r="B861" i="3"/>
  <c r="Z860" i="3"/>
  <c r="V860" i="3"/>
  <c r="U860" i="3"/>
  <c r="T860" i="3"/>
  <c r="P860" i="3"/>
  <c r="O860" i="3"/>
  <c r="N860" i="3"/>
  <c r="J860" i="3"/>
  <c r="I860" i="3"/>
  <c r="H860" i="3"/>
  <c r="D860" i="3"/>
  <c r="C860" i="3"/>
  <c r="B860" i="3"/>
  <c r="Z859" i="3"/>
  <c r="V859" i="3"/>
  <c r="U859" i="3"/>
  <c r="T859" i="3"/>
  <c r="P859" i="3"/>
  <c r="O859" i="3"/>
  <c r="N859" i="3"/>
  <c r="J859" i="3"/>
  <c r="I859" i="3"/>
  <c r="H859" i="3"/>
  <c r="D859" i="3"/>
  <c r="C859" i="3"/>
  <c r="B859" i="3"/>
  <c r="Z858" i="3"/>
  <c r="V858" i="3"/>
  <c r="U858" i="3"/>
  <c r="T858" i="3"/>
  <c r="P858" i="3"/>
  <c r="O858" i="3"/>
  <c r="N858" i="3"/>
  <c r="J858" i="3"/>
  <c r="I858" i="3"/>
  <c r="H858" i="3"/>
  <c r="D858" i="3"/>
  <c r="C858" i="3"/>
  <c r="B858" i="3"/>
  <c r="Z857" i="3"/>
  <c r="V857" i="3"/>
  <c r="U857" i="3"/>
  <c r="T857" i="3"/>
  <c r="P857" i="3"/>
  <c r="O857" i="3"/>
  <c r="N857" i="3"/>
  <c r="J857" i="3"/>
  <c r="I857" i="3"/>
  <c r="H857" i="3"/>
  <c r="D857" i="3"/>
  <c r="C857" i="3"/>
  <c r="B857" i="3"/>
  <c r="Z856" i="3"/>
  <c r="V856" i="3"/>
  <c r="U856" i="3"/>
  <c r="T856" i="3"/>
  <c r="P856" i="3"/>
  <c r="O856" i="3"/>
  <c r="N856" i="3"/>
  <c r="J856" i="3"/>
  <c r="I856" i="3"/>
  <c r="H856" i="3"/>
  <c r="D856" i="3"/>
  <c r="C856" i="3"/>
  <c r="B856" i="3"/>
  <c r="Z855" i="3"/>
  <c r="V855" i="3"/>
  <c r="U855" i="3"/>
  <c r="T855" i="3"/>
  <c r="P855" i="3"/>
  <c r="O855" i="3"/>
  <c r="N855" i="3"/>
  <c r="J855" i="3"/>
  <c r="I855" i="3"/>
  <c r="H855" i="3"/>
  <c r="D855" i="3"/>
  <c r="C855" i="3"/>
  <c r="B855" i="3"/>
  <c r="Z854" i="3"/>
  <c r="V854" i="3"/>
  <c r="U854" i="3"/>
  <c r="T854" i="3"/>
  <c r="P854" i="3"/>
  <c r="O854" i="3"/>
  <c r="N854" i="3"/>
  <c r="J854" i="3"/>
  <c r="I854" i="3"/>
  <c r="H854" i="3"/>
  <c r="D854" i="3"/>
  <c r="C854" i="3"/>
  <c r="B854" i="3"/>
  <c r="Z853" i="3"/>
  <c r="V853" i="3"/>
  <c r="U853" i="3"/>
  <c r="T853" i="3"/>
  <c r="P853" i="3"/>
  <c r="O853" i="3"/>
  <c r="N853" i="3"/>
  <c r="J853" i="3"/>
  <c r="I853" i="3"/>
  <c r="H853" i="3"/>
  <c r="D853" i="3"/>
  <c r="C853" i="3"/>
  <c r="B853" i="3"/>
  <c r="Z852" i="3"/>
  <c r="V852" i="3"/>
  <c r="U852" i="3"/>
  <c r="T852" i="3"/>
  <c r="P852" i="3"/>
  <c r="O852" i="3"/>
  <c r="N852" i="3"/>
  <c r="J852" i="3"/>
  <c r="I852" i="3"/>
  <c r="H852" i="3"/>
  <c r="D852" i="3"/>
  <c r="C852" i="3"/>
  <c r="B852" i="3"/>
  <c r="Z851" i="3"/>
  <c r="V851" i="3"/>
  <c r="U851" i="3"/>
  <c r="T851" i="3"/>
  <c r="P851" i="3"/>
  <c r="O851" i="3"/>
  <c r="N851" i="3"/>
  <c r="J851" i="3"/>
  <c r="I851" i="3"/>
  <c r="H851" i="3"/>
  <c r="D851" i="3"/>
  <c r="C851" i="3"/>
  <c r="B851" i="3"/>
  <c r="Z850" i="3"/>
  <c r="V850" i="3"/>
  <c r="U850" i="3"/>
  <c r="T850" i="3"/>
  <c r="P850" i="3"/>
  <c r="O850" i="3"/>
  <c r="N850" i="3"/>
  <c r="J850" i="3"/>
  <c r="I850" i="3"/>
  <c r="H850" i="3"/>
  <c r="D850" i="3"/>
  <c r="C850" i="3"/>
  <c r="B850" i="3"/>
  <c r="Z849" i="3"/>
  <c r="V849" i="3"/>
  <c r="U849" i="3"/>
  <c r="T849" i="3"/>
  <c r="P849" i="3"/>
  <c r="O849" i="3"/>
  <c r="N849" i="3"/>
  <c r="J849" i="3"/>
  <c r="I849" i="3"/>
  <c r="H849" i="3"/>
  <c r="D849" i="3"/>
  <c r="C849" i="3"/>
  <c r="B849" i="3"/>
  <c r="Z848" i="3"/>
  <c r="V848" i="3"/>
  <c r="U848" i="3"/>
  <c r="T848" i="3"/>
  <c r="P848" i="3"/>
  <c r="O848" i="3"/>
  <c r="N848" i="3"/>
  <c r="J848" i="3"/>
  <c r="I848" i="3"/>
  <c r="H848" i="3"/>
  <c r="D848" i="3"/>
  <c r="C848" i="3"/>
  <c r="B848" i="3"/>
  <c r="Z847" i="3"/>
  <c r="V847" i="3"/>
  <c r="U847" i="3"/>
  <c r="T847" i="3"/>
  <c r="P847" i="3"/>
  <c r="O847" i="3"/>
  <c r="N847" i="3"/>
  <c r="J847" i="3"/>
  <c r="I847" i="3"/>
  <c r="H847" i="3"/>
  <c r="D847" i="3"/>
  <c r="C847" i="3"/>
  <c r="B847" i="3"/>
  <c r="Z846" i="3"/>
  <c r="V846" i="3"/>
  <c r="U846" i="3"/>
  <c r="T846" i="3"/>
  <c r="P846" i="3"/>
  <c r="O846" i="3"/>
  <c r="N846" i="3"/>
  <c r="J846" i="3"/>
  <c r="I846" i="3"/>
  <c r="H846" i="3"/>
  <c r="D846" i="3"/>
  <c r="C846" i="3"/>
  <c r="B846" i="3"/>
  <c r="Z845" i="3"/>
  <c r="V845" i="3"/>
  <c r="U845" i="3"/>
  <c r="T845" i="3"/>
  <c r="P845" i="3"/>
  <c r="O845" i="3"/>
  <c r="N845" i="3"/>
  <c r="J845" i="3"/>
  <c r="I845" i="3"/>
  <c r="H845" i="3"/>
  <c r="D845" i="3"/>
  <c r="C845" i="3"/>
  <c r="B845" i="3"/>
  <c r="Z844" i="3"/>
  <c r="V844" i="3"/>
  <c r="U844" i="3"/>
  <c r="T844" i="3"/>
  <c r="P844" i="3"/>
  <c r="O844" i="3"/>
  <c r="N844" i="3"/>
  <c r="J844" i="3"/>
  <c r="I844" i="3"/>
  <c r="H844" i="3"/>
  <c r="D844" i="3"/>
  <c r="C844" i="3"/>
  <c r="B844" i="3"/>
  <c r="Z843" i="3"/>
  <c r="V843" i="3"/>
  <c r="U843" i="3"/>
  <c r="T843" i="3"/>
  <c r="P843" i="3"/>
  <c r="O843" i="3"/>
  <c r="N843" i="3"/>
  <c r="J843" i="3"/>
  <c r="I843" i="3"/>
  <c r="H843" i="3"/>
  <c r="D843" i="3"/>
  <c r="C843" i="3"/>
  <c r="B843" i="3"/>
  <c r="Z842" i="3"/>
  <c r="V842" i="3"/>
  <c r="U842" i="3"/>
  <c r="T842" i="3"/>
  <c r="P842" i="3"/>
  <c r="O842" i="3"/>
  <c r="N842" i="3"/>
  <c r="J842" i="3"/>
  <c r="I842" i="3"/>
  <c r="H842" i="3"/>
  <c r="D842" i="3"/>
  <c r="C842" i="3"/>
  <c r="B842" i="3"/>
  <c r="Z841" i="3"/>
  <c r="V841" i="3"/>
  <c r="U841" i="3"/>
  <c r="T841" i="3"/>
  <c r="P841" i="3"/>
  <c r="O841" i="3"/>
  <c r="N841" i="3"/>
  <c r="J841" i="3"/>
  <c r="I841" i="3"/>
  <c r="H841" i="3"/>
  <c r="D841" i="3"/>
  <c r="C841" i="3"/>
  <c r="B841" i="3"/>
  <c r="Z840" i="3"/>
  <c r="V840" i="3"/>
  <c r="U840" i="3"/>
  <c r="T840" i="3"/>
  <c r="P840" i="3"/>
  <c r="O840" i="3"/>
  <c r="N840" i="3"/>
  <c r="J840" i="3"/>
  <c r="I840" i="3"/>
  <c r="H840" i="3"/>
  <c r="D840" i="3"/>
  <c r="C840" i="3"/>
  <c r="B840" i="3"/>
  <c r="Z839" i="3"/>
  <c r="V839" i="3"/>
  <c r="U839" i="3"/>
  <c r="T839" i="3"/>
  <c r="P839" i="3"/>
  <c r="O839" i="3"/>
  <c r="N839" i="3"/>
  <c r="J839" i="3"/>
  <c r="I839" i="3"/>
  <c r="H839" i="3"/>
  <c r="D839" i="3"/>
  <c r="C839" i="3"/>
  <c r="B839" i="3"/>
  <c r="Z838" i="3"/>
  <c r="V838" i="3"/>
  <c r="U838" i="3"/>
  <c r="T838" i="3"/>
  <c r="P838" i="3"/>
  <c r="O838" i="3"/>
  <c r="N838" i="3"/>
  <c r="J838" i="3"/>
  <c r="I838" i="3"/>
  <c r="H838" i="3"/>
  <c r="D838" i="3"/>
  <c r="C838" i="3"/>
  <c r="B838" i="3"/>
  <c r="Z837" i="3"/>
  <c r="V837" i="3"/>
  <c r="U837" i="3"/>
  <c r="T837" i="3"/>
  <c r="P837" i="3"/>
  <c r="O837" i="3"/>
  <c r="N837" i="3"/>
  <c r="J837" i="3"/>
  <c r="I837" i="3"/>
  <c r="H837" i="3"/>
  <c r="D837" i="3"/>
  <c r="C837" i="3"/>
  <c r="B837" i="3"/>
  <c r="Z836" i="3"/>
  <c r="V836" i="3"/>
  <c r="U836" i="3"/>
  <c r="T836" i="3"/>
  <c r="P836" i="3"/>
  <c r="O836" i="3"/>
  <c r="N836" i="3"/>
  <c r="J836" i="3"/>
  <c r="I836" i="3"/>
  <c r="H836" i="3"/>
  <c r="D836" i="3"/>
  <c r="C836" i="3"/>
  <c r="B836" i="3"/>
  <c r="Z835" i="3"/>
  <c r="V835" i="3"/>
  <c r="U835" i="3"/>
  <c r="T835" i="3"/>
  <c r="P835" i="3"/>
  <c r="O835" i="3"/>
  <c r="N835" i="3"/>
  <c r="J835" i="3"/>
  <c r="I835" i="3"/>
  <c r="H835" i="3"/>
  <c r="D835" i="3"/>
  <c r="C835" i="3"/>
  <c r="B835" i="3"/>
  <c r="Z834" i="3"/>
  <c r="V834" i="3"/>
  <c r="U834" i="3"/>
  <c r="T834" i="3"/>
  <c r="P834" i="3"/>
  <c r="O834" i="3"/>
  <c r="N834" i="3"/>
  <c r="J834" i="3"/>
  <c r="I834" i="3"/>
  <c r="H834" i="3"/>
  <c r="D834" i="3"/>
  <c r="C834" i="3"/>
  <c r="B834" i="3"/>
  <c r="Z833" i="3"/>
  <c r="V833" i="3"/>
  <c r="U833" i="3"/>
  <c r="T833" i="3"/>
  <c r="P833" i="3"/>
  <c r="O833" i="3"/>
  <c r="N833" i="3"/>
  <c r="J833" i="3"/>
  <c r="I833" i="3"/>
  <c r="H833" i="3"/>
  <c r="D833" i="3"/>
  <c r="C833" i="3"/>
  <c r="B833" i="3"/>
  <c r="Z832" i="3"/>
  <c r="V832" i="3"/>
  <c r="U832" i="3"/>
  <c r="T832" i="3"/>
  <c r="P832" i="3"/>
  <c r="O832" i="3"/>
  <c r="N832" i="3"/>
  <c r="J832" i="3"/>
  <c r="I832" i="3"/>
  <c r="H832" i="3"/>
  <c r="D832" i="3"/>
  <c r="C832" i="3"/>
  <c r="B832" i="3"/>
  <c r="Z831" i="3"/>
  <c r="V831" i="3"/>
  <c r="U831" i="3"/>
  <c r="T831" i="3"/>
  <c r="P831" i="3"/>
  <c r="O831" i="3"/>
  <c r="N831" i="3"/>
  <c r="J831" i="3"/>
  <c r="I831" i="3"/>
  <c r="H831" i="3"/>
  <c r="D831" i="3"/>
  <c r="C831" i="3"/>
  <c r="B831" i="3"/>
  <c r="Z830" i="3"/>
  <c r="V830" i="3"/>
  <c r="U830" i="3"/>
  <c r="T830" i="3"/>
  <c r="P830" i="3"/>
  <c r="O830" i="3"/>
  <c r="N830" i="3"/>
  <c r="J830" i="3"/>
  <c r="I830" i="3"/>
  <c r="H830" i="3"/>
  <c r="D830" i="3"/>
  <c r="C830" i="3"/>
  <c r="B830" i="3"/>
  <c r="Z829" i="3"/>
  <c r="V829" i="3"/>
  <c r="U829" i="3"/>
  <c r="T829" i="3"/>
  <c r="P829" i="3"/>
  <c r="O829" i="3"/>
  <c r="N829" i="3"/>
  <c r="J829" i="3"/>
  <c r="I829" i="3"/>
  <c r="H829" i="3"/>
  <c r="D829" i="3"/>
  <c r="C829" i="3"/>
  <c r="B829" i="3"/>
  <c r="Z828" i="3"/>
  <c r="V828" i="3"/>
  <c r="U828" i="3"/>
  <c r="T828" i="3"/>
  <c r="P828" i="3"/>
  <c r="O828" i="3"/>
  <c r="N828" i="3"/>
  <c r="J828" i="3"/>
  <c r="I828" i="3"/>
  <c r="H828" i="3"/>
  <c r="D828" i="3"/>
  <c r="C828" i="3"/>
  <c r="B828" i="3"/>
  <c r="Z827" i="3"/>
  <c r="V827" i="3"/>
  <c r="U827" i="3"/>
  <c r="T827" i="3"/>
  <c r="P827" i="3"/>
  <c r="O827" i="3"/>
  <c r="N827" i="3"/>
  <c r="J827" i="3"/>
  <c r="I827" i="3"/>
  <c r="H827" i="3"/>
  <c r="D827" i="3"/>
  <c r="C827" i="3"/>
  <c r="B827" i="3"/>
  <c r="Z826" i="3"/>
  <c r="V826" i="3"/>
  <c r="U826" i="3"/>
  <c r="T826" i="3"/>
  <c r="P826" i="3"/>
  <c r="O826" i="3"/>
  <c r="N826" i="3"/>
  <c r="J826" i="3"/>
  <c r="I826" i="3"/>
  <c r="H826" i="3"/>
  <c r="D826" i="3"/>
  <c r="C826" i="3"/>
  <c r="B826" i="3"/>
  <c r="Z825" i="3"/>
  <c r="V825" i="3"/>
  <c r="U825" i="3"/>
  <c r="T825" i="3"/>
  <c r="P825" i="3"/>
  <c r="O825" i="3"/>
  <c r="N825" i="3"/>
  <c r="J825" i="3"/>
  <c r="I825" i="3"/>
  <c r="H825" i="3"/>
  <c r="D825" i="3"/>
  <c r="C825" i="3"/>
  <c r="B825" i="3"/>
  <c r="Z824" i="3"/>
  <c r="V824" i="3"/>
  <c r="U824" i="3"/>
  <c r="T824" i="3"/>
  <c r="P824" i="3"/>
  <c r="O824" i="3"/>
  <c r="N824" i="3"/>
  <c r="J824" i="3"/>
  <c r="I824" i="3"/>
  <c r="H824" i="3"/>
  <c r="D824" i="3"/>
  <c r="C824" i="3"/>
  <c r="B824" i="3"/>
  <c r="Z823" i="3"/>
  <c r="V823" i="3"/>
  <c r="U823" i="3"/>
  <c r="T823" i="3"/>
  <c r="P823" i="3"/>
  <c r="O823" i="3"/>
  <c r="N823" i="3"/>
  <c r="J823" i="3"/>
  <c r="I823" i="3"/>
  <c r="H823" i="3"/>
  <c r="D823" i="3"/>
  <c r="C823" i="3"/>
  <c r="B823" i="3"/>
  <c r="Z822" i="3"/>
  <c r="V822" i="3"/>
  <c r="U822" i="3"/>
  <c r="T822" i="3"/>
  <c r="P822" i="3"/>
  <c r="O822" i="3"/>
  <c r="N822" i="3"/>
  <c r="J822" i="3"/>
  <c r="I822" i="3"/>
  <c r="H822" i="3"/>
  <c r="D822" i="3"/>
  <c r="C822" i="3"/>
  <c r="B822" i="3"/>
  <c r="Z821" i="3"/>
  <c r="V821" i="3"/>
  <c r="U821" i="3"/>
  <c r="T821" i="3"/>
  <c r="P821" i="3"/>
  <c r="O821" i="3"/>
  <c r="N821" i="3"/>
  <c r="J821" i="3"/>
  <c r="I821" i="3"/>
  <c r="H821" i="3"/>
  <c r="D821" i="3"/>
  <c r="C821" i="3"/>
  <c r="B821" i="3"/>
  <c r="Z820" i="3"/>
  <c r="V820" i="3"/>
  <c r="U820" i="3"/>
  <c r="T820" i="3"/>
  <c r="P820" i="3"/>
  <c r="O820" i="3"/>
  <c r="N820" i="3"/>
  <c r="J820" i="3"/>
  <c r="I820" i="3"/>
  <c r="H820" i="3"/>
  <c r="D820" i="3"/>
  <c r="C820" i="3"/>
  <c r="B820" i="3"/>
  <c r="Z819" i="3"/>
  <c r="V819" i="3"/>
  <c r="U819" i="3"/>
  <c r="T819" i="3"/>
  <c r="P819" i="3"/>
  <c r="O819" i="3"/>
  <c r="N819" i="3"/>
  <c r="J819" i="3"/>
  <c r="I819" i="3"/>
  <c r="H819" i="3"/>
  <c r="D819" i="3"/>
  <c r="C819" i="3"/>
  <c r="B819" i="3"/>
  <c r="Z818" i="3"/>
  <c r="V818" i="3"/>
  <c r="U818" i="3"/>
  <c r="T818" i="3"/>
  <c r="P818" i="3"/>
  <c r="O818" i="3"/>
  <c r="N818" i="3"/>
  <c r="J818" i="3"/>
  <c r="I818" i="3"/>
  <c r="H818" i="3"/>
  <c r="D818" i="3"/>
  <c r="C818" i="3"/>
  <c r="B818" i="3"/>
  <c r="Z817" i="3"/>
  <c r="V817" i="3"/>
  <c r="U817" i="3"/>
  <c r="T817" i="3"/>
  <c r="P817" i="3"/>
  <c r="O817" i="3"/>
  <c r="N817" i="3"/>
  <c r="J817" i="3"/>
  <c r="I817" i="3"/>
  <c r="H817" i="3"/>
  <c r="D817" i="3"/>
  <c r="C817" i="3"/>
  <c r="B817" i="3"/>
  <c r="Z816" i="3"/>
  <c r="V816" i="3"/>
  <c r="U816" i="3"/>
  <c r="T816" i="3"/>
  <c r="P816" i="3"/>
  <c r="O816" i="3"/>
  <c r="N816" i="3"/>
  <c r="J816" i="3"/>
  <c r="I816" i="3"/>
  <c r="H816" i="3"/>
  <c r="D816" i="3"/>
  <c r="C816" i="3"/>
  <c r="B816" i="3"/>
  <c r="Z815" i="3"/>
  <c r="V815" i="3"/>
  <c r="U815" i="3"/>
  <c r="T815" i="3"/>
  <c r="P815" i="3"/>
  <c r="O815" i="3"/>
  <c r="N815" i="3"/>
  <c r="J815" i="3"/>
  <c r="I815" i="3"/>
  <c r="H815" i="3"/>
  <c r="D815" i="3"/>
  <c r="C815" i="3"/>
  <c r="B815" i="3"/>
  <c r="Z814" i="3"/>
  <c r="V814" i="3"/>
  <c r="U814" i="3"/>
  <c r="T814" i="3"/>
  <c r="P814" i="3"/>
  <c r="O814" i="3"/>
  <c r="N814" i="3"/>
  <c r="J814" i="3"/>
  <c r="I814" i="3"/>
  <c r="H814" i="3"/>
  <c r="D814" i="3"/>
  <c r="C814" i="3"/>
  <c r="B814" i="3"/>
  <c r="Z813" i="3"/>
  <c r="V813" i="3"/>
  <c r="U813" i="3"/>
  <c r="T813" i="3"/>
  <c r="P813" i="3"/>
  <c r="O813" i="3"/>
  <c r="N813" i="3"/>
  <c r="J813" i="3"/>
  <c r="I813" i="3"/>
  <c r="H813" i="3"/>
  <c r="D813" i="3"/>
  <c r="C813" i="3"/>
  <c r="B813" i="3"/>
  <c r="Z812" i="3"/>
  <c r="V812" i="3"/>
  <c r="U812" i="3"/>
  <c r="T812" i="3"/>
  <c r="P812" i="3"/>
  <c r="O812" i="3"/>
  <c r="N812" i="3"/>
  <c r="J812" i="3"/>
  <c r="I812" i="3"/>
  <c r="H812" i="3"/>
  <c r="D812" i="3"/>
  <c r="C812" i="3"/>
  <c r="B812" i="3"/>
  <c r="Z811" i="3"/>
  <c r="V811" i="3"/>
  <c r="U811" i="3"/>
  <c r="T811" i="3"/>
  <c r="P811" i="3"/>
  <c r="O811" i="3"/>
  <c r="N811" i="3"/>
  <c r="J811" i="3"/>
  <c r="I811" i="3"/>
  <c r="H811" i="3"/>
  <c r="D811" i="3"/>
  <c r="C811" i="3"/>
  <c r="B811" i="3"/>
  <c r="Z810" i="3"/>
  <c r="V810" i="3"/>
  <c r="U810" i="3"/>
  <c r="T810" i="3"/>
  <c r="P810" i="3"/>
  <c r="O810" i="3"/>
  <c r="N810" i="3"/>
  <c r="J810" i="3"/>
  <c r="I810" i="3"/>
  <c r="H810" i="3"/>
  <c r="D810" i="3"/>
  <c r="C810" i="3"/>
  <c r="B810" i="3"/>
  <c r="Z809" i="3"/>
  <c r="V809" i="3"/>
  <c r="U809" i="3"/>
  <c r="T809" i="3"/>
  <c r="P809" i="3"/>
  <c r="O809" i="3"/>
  <c r="N809" i="3"/>
  <c r="J809" i="3"/>
  <c r="I809" i="3"/>
  <c r="H809" i="3"/>
  <c r="D809" i="3"/>
  <c r="C809" i="3"/>
  <c r="B809" i="3"/>
  <c r="Z808" i="3"/>
  <c r="V808" i="3"/>
  <c r="U808" i="3"/>
  <c r="T808" i="3"/>
  <c r="P808" i="3"/>
  <c r="O808" i="3"/>
  <c r="N808" i="3"/>
  <c r="J808" i="3"/>
  <c r="I808" i="3"/>
  <c r="H808" i="3"/>
  <c r="D808" i="3"/>
  <c r="C808" i="3"/>
  <c r="B808" i="3"/>
  <c r="Z807" i="3"/>
  <c r="V807" i="3"/>
  <c r="U807" i="3"/>
  <c r="T807" i="3"/>
  <c r="P807" i="3"/>
  <c r="O807" i="3"/>
  <c r="N807" i="3"/>
  <c r="J807" i="3"/>
  <c r="I807" i="3"/>
  <c r="H807" i="3"/>
  <c r="D807" i="3"/>
  <c r="C807" i="3"/>
  <c r="B807" i="3"/>
  <c r="Z806" i="3"/>
  <c r="V806" i="3"/>
  <c r="U806" i="3"/>
  <c r="T806" i="3"/>
  <c r="P806" i="3"/>
  <c r="O806" i="3"/>
  <c r="N806" i="3"/>
  <c r="J806" i="3"/>
  <c r="I806" i="3"/>
  <c r="H806" i="3"/>
  <c r="D806" i="3"/>
  <c r="C806" i="3"/>
  <c r="B806" i="3"/>
  <c r="Z805" i="3"/>
  <c r="V805" i="3"/>
  <c r="U805" i="3"/>
  <c r="T805" i="3"/>
  <c r="P805" i="3"/>
  <c r="O805" i="3"/>
  <c r="N805" i="3"/>
  <c r="J805" i="3"/>
  <c r="I805" i="3"/>
  <c r="H805" i="3"/>
  <c r="D805" i="3"/>
  <c r="C805" i="3"/>
  <c r="B805" i="3"/>
  <c r="Z804" i="3"/>
  <c r="V804" i="3"/>
  <c r="U804" i="3"/>
  <c r="T804" i="3"/>
  <c r="P804" i="3"/>
  <c r="O804" i="3"/>
  <c r="N804" i="3"/>
  <c r="J804" i="3"/>
  <c r="I804" i="3"/>
  <c r="H804" i="3"/>
  <c r="D804" i="3"/>
  <c r="C804" i="3"/>
  <c r="B804" i="3"/>
  <c r="Z803" i="3"/>
  <c r="V803" i="3"/>
  <c r="U803" i="3"/>
  <c r="T803" i="3"/>
  <c r="P803" i="3"/>
  <c r="O803" i="3"/>
  <c r="N803" i="3"/>
  <c r="J803" i="3"/>
  <c r="I803" i="3"/>
  <c r="H803" i="3"/>
  <c r="D803" i="3"/>
  <c r="C803" i="3"/>
  <c r="B803" i="3"/>
  <c r="Z802" i="3"/>
  <c r="V802" i="3"/>
  <c r="U802" i="3"/>
  <c r="T802" i="3"/>
  <c r="P802" i="3"/>
  <c r="O802" i="3"/>
  <c r="N802" i="3"/>
  <c r="J802" i="3"/>
  <c r="I802" i="3"/>
  <c r="H802" i="3"/>
  <c r="D802" i="3"/>
  <c r="C802" i="3"/>
  <c r="B802" i="3"/>
  <c r="Z801" i="3"/>
  <c r="V801" i="3"/>
  <c r="U801" i="3"/>
  <c r="T801" i="3"/>
  <c r="P801" i="3"/>
  <c r="O801" i="3"/>
  <c r="N801" i="3"/>
  <c r="J801" i="3"/>
  <c r="I801" i="3"/>
  <c r="H801" i="3"/>
  <c r="D801" i="3"/>
  <c r="C801" i="3"/>
  <c r="B801" i="3"/>
  <c r="Z800" i="3"/>
  <c r="V800" i="3"/>
  <c r="U800" i="3"/>
  <c r="T800" i="3"/>
  <c r="P800" i="3"/>
  <c r="O800" i="3"/>
  <c r="N800" i="3"/>
  <c r="J800" i="3"/>
  <c r="I800" i="3"/>
  <c r="H800" i="3"/>
  <c r="D800" i="3"/>
  <c r="C800" i="3"/>
  <c r="B800" i="3"/>
  <c r="Z799" i="3"/>
  <c r="V799" i="3"/>
  <c r="U799" i="3"/>
  <c r="T799" i="3"/>
  <c r="P799" i="3"/>
  <c r="O799" i="3"/>
  <c r="N799" i="3"/>
  <c r="J799" i="3"/>
  <c r="I799" i="3"/>
  <c r="H799" i="3"/>
  <c r="D799" i="3"/>
  <c r="C799" i="3"/>
  <c r="B799" i="3"/>
  <c r="Z798" i="3"/>
  <c r="V798" i="3"/>
  <c r="U798" i="3"/>
  <c r="T798" i="3"/>
  <c r="P798" i="3"/>
  <c r="O798" i="3"/>
  <c r="N798" i="3"/>
  <c r="J798" i="3"/>
  <c r="I798" i="3"/>
  <c r="H798" i="3"/>
  <c r="D798" i="3"/>
  <c r="C798" i="3"/>
  <c r="B798" i="3"/>
  <c r="Z797" i="3"/>
  <c r="V797" i="3"/>
  <c r="U797" i="3"/>
  <c r="T797" i="3"/>
  <c r="P797" i="3"/>
  <c r="O797" i="3"/>
  <c r="N797" i="3"/>
  <c r="J797" i="3"/>
  <c r="I797" i="3"/>
  <c r="H797" i="3"/>
  <c r="D797" i="3"/>
  <c r="C797" i="3"/>
  <c r="B797" i="3"/>
  <c r="Z796" i="3"/>
  <c r="V796" i="3"/>
  <c r="U796" i="3"/>
  <c r="T796" i="3"/>
  <c r="P796" i="3"/>
  <c r="O796" i="3"/>
  <c r="N796" i="3"/>
  <c r="J796" i="3"/>
  <c r="I796" i="3"/>
  <c r="H796" i="3"/>
  <c r="D796" i="3"/>
  <c r="C796" i="3"/>
  <c r="B796" i="3"/>
  <c r="Z795" i="3"/>
  <c r="V795" i="3"/>
  <c r="U795" i="3"/>
  <c r="T795" i="3"/>
  <c r="P795" i="3"/>
  <c r="O795" i="3"/>
  <c r="N795" i="3"/>
  <c r="J795" i="3"/>
  <c r="I795" i="3"/>
  <c r="H795" i="3"/>
  <c r="D795" i="3"/>
  <c r="C795" i="3"/>
  <c r="B795" i="3"/>
  <c r="Z794" i="3"/>
  <c r="V794" i="3"/>
  <c r="U794" i="3"/>
  <c r="T794" i="3"/>
  <c r="P794" i="3"/>
  <c r="O794" i="3"/>
  <c r="N794" i="3"/>
  <c r="J794" i="3"/>
  <c r="I794" i="3"/>
  <c r="H794" i="3"/>
  <c r="D794" i="3"/>
  <c r="C794" i="3"/>
  <c r="B794" i="3"/>
  <c r="Z793" i="3"/>
  <c r="V793" i="3"/>
  <c r="U793" i="3"/>
  <c r="T793" i="3"/>
  <c r="P793" i="3"/>
  <c r="O793" i="3"/>
  <c r="N793" i="3"/>
  <c r="J793" i="3"/>
  <c r="I793" i="3"/>
  <c r="H793" i="3"/>
  <c r="D793" i="3"/>
  <c r="C793" i="3"/>
  <c r="B793" i="3"/>
  <c r="Z792" i="3"/>
  <c r="V792" i="3"/>
  <c r="U792" i="3"/>
  <c r="T792" i="3"/>
  <c r="P792" i="3"/>
  <c r="O792" i="3"/>
  <c r="N792" i="3"/>
  <c r="J792" i="3"/>
  <c r="I792" i="3"/>
  <c r="H792" i="3"/>
  <c r="D792" i="3"/>
  <c r="C792" i="3"/>
  <c r="B792" i="3"/>
  <c r="Z791" i="3"/>
  <c r="V791" i="3"/>
  <c r="U791" i="3"/>
  <c r="T791" i="3"/>
  <c r="P791" i="3"/>
  <c r="O791" i="3"/>
  <c r="N791" i="3"/>
  <c r="J791" i="3"/>
  <c r="I791" i="3"/>
  <c r="H791" i="3"/>
  <c r="D791" i="3"/>
  <c r="C791" i="3"/>
  <c r="B791" i="3"/>
  <c r="Z790" i="3"/>
  <c r="V790" i="3"/>
  <c r="U790" i="3"/>
  <c r="T790" i="3"/>
  <c r="P790" i="3"/>
  <c r="O790" i="3"/>
  <c r="N790" i="3"/>
  <c r="J790" i="3"/>
  <c r="I790" i="3"/>
  <c r="H790" i="3"/>
  <c r="D790" i="3"/>
  <c r="C790" i="3"/>
  <c r="B790" i="3"/>
  <c r="Z789" i="3"/>
  <c r="V789" i="3"/>
  <c r="U789" i="3"/>
  <c r="T789" i="3"/>
  <c r="P789" i="3"/>
  <c r="O789" i="3"/>
  <c r="N789" i="3"/>
  <c r="J789" i="3"/>
  <c r="I789" i="3"/>
  <c r="H789" i="3"/>
  <c r="D789" i="3"/>
  <c r="C789" i="3"/>
  <c r="B789" i="3"/>
  <c r="Z788" i="3"/>
  <c r="V788" i="3"/>
  <c r="U788" i="3"/>
  <c r="T788" i="3"/>
  <c r="P788" i="3"/>
  <c r="O788" i="3"/>
  <c r="N788" i="3"/>
  <c r="J788" i="3"/>
  <c r="I788" i="3"/>
  <c r="H788" i="3"/>
  <c r="D788" i="3"/>
  <c r="C788" i="3"/>
  <c r="B788" i="3"/>
  <c r="Z787" i="3"/>
  <c r="V787" i="3"/>
  <c r="U787" i="3"/>
  <c r="T787" i="3"/>
  <c r="P787" i="3"/>
  <c r="O787" i="3"/>
  <c r="N787" i="3"/>
  <c r="J787" i="3"/>
  <c r="I787" i="3"/>
  <c r="H787" i="3"/>
  <c r="D787" i="3"/>
  <c r="C787" i="3"/>
  <c r="B787" i="3"/>
  <c r="Z786" i="3"/>
  <c r="V786" i="3"/>
  <c r="U786" i="3"/>
  <c r="T786" i="3"/>
  <c r="P786" i="3"/>
  <c r="O786" i="3"/>
  <c r="N786" i="3"/>
  <c r="J786" i="3"/>
  <c r="I786" i="3"/>
  <c r="H786" i="3"/>
  <c r="D786" i="3"/>
  <c r="C786" i="3"/>
  <c r="B786" i="3"/>
  <c r="Z785" i="3"/>
  <c r="V785" i="3"/>
  <c r="U785" i="3"/>
  <c r="T785" i="3"/>
  <c r="P785" i="3"/>
  <c r="O785" i="3"/>
  <c r="N785" i="3"/>
  <c r="J785" i="3"/>
  <c r="I785" i="3"/>
  <c r="H785" i="3"/>
  <c r="D785" i="3"/>
  <c r="C785" i="3"/>
  <c r="B785" i="3"/>
  <c r="Z784" i="3"/>
  <c r="V784" i="3"/>
  <c r="U784" i="3"/>
  <c r="T784" i="3"/>
  <c r="P784" i="3"/>
  <c r="O784" i="3"/>
  <c r="N784" i="3"/>
  <c r="J784" i="3"/>
  <c r="I784" i="3"/>
  <c r="H784" i="3"/>
  <c r="D784" i="3"/>
  <c r="C784" i="3"/>
  <c r="B784" i="3"/>
  <c r="Z783" i="3"/>
  <c r="V783" i="3"/>
  <c r="U783" i="3"/>
  <c r="T783" i="3"/>
  <c r="P783" i="3"/>
  <c r="O783" i="3"/>
  <c r="N783" i="3"/>
  <c r="J783" i="3"/>
  <c r="I783" i="3"/>
  <c r="H783" i="3"/>
  <c r="D783" i="3"/>
  <c r="C783" i="3"/>
  <c r="B783" i="3"/>
  <c r="Z782" i="3"/>
  <c r="V782" i="3"/>
  <c r="U782" i="3"/>
  <c r="T782" i="3"/>
  <c r="P782" i="3"/>
  <c r="O782" i="3"/>
  <c r="N782" i="3"/>
  <c r="J782" i="3"/>
  <c r="I782" i="3"/>
  <c r="H782" i="3"/>
  <c r="D782" i="3"/>
  <c r="C782" i="3"/>
  <c r="B782" i="3"/>
  <c r="Z781" i="3"/>
  <c r="V781" i="3"/>
  <c r="U781" i="3"/>
  <c r="T781" i="3"/>
  <c r="P781" i="3"/>
  <c r="O781" i="3"/>
  <c r="N781" i="3"/>
  <c r="J781" i="3"/>
  <c r="I781" i="3"/>
  <c r="H781" i="3"/>
  <c r="D781" i="3"/>
  <c r="C781" i="3"/>
  <c r="B781" i="3"/>
  <c r="Z780" i="3"/>
  <c r="V780" i="3"/>
  <c r="U780" i="3"/>
  <c r="T780" i="3"/>
  <c r="P780" i="3"/>
  <c r="O780" i="3"/>
  <c r="N780" i="3"/>
  <c r="J780" i="3"/>
  <c r="I780" i="3"/>
  <c r="H780" i="3"/>
  <c r="D780" i="3"/>
  <c r="C780" i="3"/>
  <c r="B780" i="3"/>
  <c r="Z779" i="3"/>
  <c r="V779" i="3"/>
  <c r="U779" i="3"/>
  <c r="T779" i="3"/>
  <c r="P779" i="3"/>
  <c r="O779" i="3"/>
  <c r="N779" i="3"/>
  <c r="J779" i="3"/>
  <c r="I779" i="3"/>
  <c r="H779" i="3"/>
  <c r="D779" i="3"/>
  <c r="C779" i="3"/>
  <c r="B779" i="3"/>
  <c r="Z778" i="3"/>
  <c r="V778" i="3"/>
  <c r="U778" i="3"/>
  <c r="T778" i="3"/>
  <c r="P778" i="3"/>
  <c r="O778" i="3"/>
  <c r="N778" i="3"/>
  <c r="J778" i="3"/>
  <c r="I778" i="3"/>
  <c r="H778" i="3"/>
  <c r="D778" i="3"/>
  <c r="C778" i="3"/>
  <c r="B778" i="3"/>
  <c r="Z777" i="3"/>
  <c r="V777" i="3"/>
  <c r="U777" i="3"/>
  <c r="T777" i="3"/>
  <c r="P777" i="3"/>
  <c r="O777" i="3"/>
  <c r="N777" i="3"/>
  <c r="J777" i="3"/>
  <c r="I777" i="3"/>
  <c r="H777" i="3"/>
  <c r="D777" i="3"/>
  <c r="C777" i="3"/>
  <c r="B777" i="3"/>
  <c r="Z776" i="3"/>
  <c r="V776" i="3"/>
  <c r="U776" i="3"/>
  <c r="T776" i="3"/>
  <c r="P776" i="3"/>
  <c r="O776" i="3"/>
  <c r="N776" i="3"/>
  <c r="J776" i="3"/>
  <c r="I776" i="3"/>
  <c r="H776" i="3"/>
  <c r="D776" i="3"/>
  <c r="C776" i="3"/>
  <c r="B776" i="3"/>
  <c r="Z775" i="3"/>
  <c r="V775" i="3"/>
  <c r="U775" i="3"/>
  <c r="T775" i="3"/>
  <c r="P775" i="3"/>
  <c r="O775" i="3"/>
  <c r="N775" i="3"/>
  <c r="J775" i="3"/>
  <c r="I775" i="3"/>
  <c r="H775" i="3"/>
  <c r="D775" i="3"/>
  <c r="C775" i="3"/>
  <c r="B775" i="3"/>
  <c r="Z774" i="3"/>
  <c r="V774" i="3"/>
  <c r="U774" i="3"/>
  <c r="T774" i="3"/>
  <c r="P774" i="3"/>
  <c r="O774" i="3"/>
  <c r="N774" i="3"/>
  <c r="J774" i="3"/>
  <c r="I774" i="3"/>
  <c r="H774" i="3"/>
  <c r="D774" i="3"/>
  <c r="C774" i="3"/>
  <c r="B774" i="3"/>
  <c r="Z773" i="3"/>
  <c r="V773" i="3"/>
  <c r="U773" i="3"/>
  <c r="T773" i="3"/>
  <c r="P773" i="3"/>
  <c r="O773" i="3"/>
  <c r="N773" i="3"/>
  <c r="J773" i="3"/>
  <c r="I773" i="3"/>
  <c r="H773" i="3"/>
  <c r="D773" i="3"/>
  <c r="C773" i="3"/>
  <c r="B773" i="3"/>
  <c r="Z772" i="3"/>
  <c r="V772" i="3"/>
  <c r="U772" i="3"/>
  <c r="T772" i="3"/>
  <c r="P772" i="3"/>
  <c r="O772" i="3"/>
  <c r="N772" i="3"/>
  <c r="J772" i="3"/>
  <c r="I772" i="3"/>
  <c r="H772" i="3"/>
  <c r="D772" i="3"/>
  <c r="C772" i="3"/>
  <c r="B772" i="3"/>
  <c r="Z771" i="3"/>
  <c r="V771" i="3"/>
  <c r="U771" i="3"/>
  <c r="T771" i="3"/>
  <c r="P771" i="3"/>
  <c r="O771" i="3"/>
  <c r="N771" i="3"/>
  <c r="J771" i="3"/>
  <c r="I771" i="3"/>
  <c r="H771" i="3"/>
  <c r="D771" i="3"/>
  <c r="C771" i="3"/>
  <c r="B771" i="3"/>
  <c r="Z770" i="3"/>
  <c r="V770" i="3"/>
  <c r="U770" i="3"/>
  <c r="T770" i="3"/>
  <c r="P770" i="3"/>
  <c r="O770" i="3"/>
  <c r="N770" i="3"/>
  <c r="J770" i="3"/>
  <c r="I770" i="3"/>
  <c r="H770" i="3"/>
  <c r="D770" i="3"/>
  <c r="C770" i="3"/>
  <c r="B770" i="3"/>
  <c r="Z769" i="3"/>
  <c r="V769" i="3"/>
  <c r="U769" i="3"/>
  <c r="T769" i="3"/>
  <c r="P769" i="3"/>
  <c r="O769" i="3"/>
  <c r="N769" i="3"/>
  <c r="J769" i="3"/>
  <c r="I769" i="3"/>
  <c r="H769" i="3"/>
  <c r="D769" i="3"/>
  <c r="C769" i="3"/>
  <c r="B769" i="3"/>
  <c r="Z768" i="3"/>
  <c r="V768" i="3"/>
  <c r="U768" i="3"/>
  <c r="T768" i="3"/>
  <c r="P768" i="3"/>
  <c r="O768" i="3"/>
  <c r="N768" i="3"/>
  <c r="J768" i="3"/>
  <c r="I768" i="3"/>
  <c r="H768" i="3"/>
  <c r="D768" i="3"/>
  <c r="C768" i="3"/>
  <c r="B768" i="3"/>
  <c r="Z767" i="3"/>
  <c r="V767" i="3"/>
  <c r="U767" i="3"/>
  <c r="T767" i="3"/>
  <c r="P767" i="3"/>
  <c r="O767" i="3"/>
  <c r="N767" i="3"/>
  <c r="J767" i="3"/>
  <c r="I767" i="3"/>
  <c r="H767" i="3"/>
  <c r="D767" i="3"/>
  <c r="C767" i="3"/>
  <c r="B767" i="3"/>
  <c r="Z766" i="3"/>
  <c r="V766" i="3"/>
  <c r="U766" i="3"/>
  <c r="T766" i="3"/>
  <c r="P766" i="3"/>
  <c r="O766" i="3"/>
  <c r="N766" i="3"/>
  <c r="J766" i="3"/>
  <c r="I766" i="3"/>
  <c r="H766" i="3"/>
  <c r="D766" i="3"/>
  <c r="C766" i="3"/>
  <c r="B766" i="3"/>
  <c r="Z765" i="3"/>
  <c r="V765" i="3"/>
  <c r="U765" i="3"/>
  <c r="T765" i="3"/>
  <c r="P765" i="3"/>
  <c r="O765" i="3"/>
  <c r="N765" i="3"/>
  <c r="J765" i="3"/>
  <c r="I765" i="3"/>
  <c r="H765" i="3"/>
  <c r="D765" i="3"/>
  <c r="C765" i="3"/>
  <c r="B765" i="3"/>
  <c r="Z764" i="3"/>
  <c r="V764" i="3"/>
  <c r="U764" i="3"/>
  <c r="T764" i="3"/>
  <c r="P764" i="3"/>
  <c r="O764" i="3"/>
  <c r="N764" i="3"/>
  <c r="J764" i="3"/>
  <c r="I764" i="3"/>
  <c r="H764" i="3"/>
  <c r="D764" i="3"/>
  <c r="C764" i="3"/>
  <c r="B764" i="3"/>
  <c r="Z763" i="3"/>
  <c r="V763" i="3"/>
  <c r="U763" i="3"/>
  <c r="T763" i="3"/>
  <c r="P763" i="3"/>
  <c r="O763" i="3"/>
  <c r="N763" i="3"/>
  <c r="J763" i="3"/>
  <c r="I763" i="3"/>
  <c r="H763" i="3"/>
  <c r="D763" i="3"/>
  <c r="C763" i="3"/>
  <c r="B763" i="3"/>
  <c r="Z762" i="3"/>
  <c r="V762" i="3"/>
  <c r="U762" i="3"/>
  <c r="T762" i="3"/>
  <c r="P762" i="3"/>
  <c r="O762" i="3"/>
  <c r="N762" i="3"/>
  <c r="J762" i="3"/>
  <c r="I762" i="3"/>
  <c r="H762" i="3"/>
  <c r="D762" i="3"/>
  <c r="C762" i="3"/>
  <c r="B762" i="3"/>
  <c r="Z761" i="3"/>
  <c r="V761" i="3"/>
  <c r="U761" i="3"/>
  <c r="T761" i="3"/>
  <c r="P761" i="3"/>
  <c r="O761" i="3"/>
  <c r="N761" i="3"/>
  <c r="J761" i="3"/>
  <c r="I761" i="3"/>
  <c r="H761" i="3"/>
  <c r="D761" i="3"/>
  <c r="C761" i="3"/>
  <c r="B761" i="3"/>
  <c r="Z760" i="3"/>
  <c r="V760" i="3"/>
  <c r="U760" i="3"/>
  <c r="T760" i="3"/>
  <c r="P760" i="3"/>
  <c r="O760" i="3"/>
  <c r="N760" i="3"/>
  <c r="J760" i="3"/>
  <c r="I760" i="3"/>
  <c r="H760" i="3"/>
  <c r="D760" i="3"/>
  <c r="C760" i="3"/>
  <c r="B760" i="3"/>
  <c r="Z759" i="3"/>
  <c r="V759" i="3"/>
  <c r="U759" i="3"/>
  <c r="T759" i="3"/>
  <c r="P759" i="3"/>
  <c r="O759" i="3"/>
  <c r="N759" i="3"/>
  <c r="J759" i="3"/>
  <c r="I759" i="3"/>
  <c r="H759" i="3"/>
  <c r="D759" i="3"/>
  <c r="C759" i="3"/>
  <c r="B759" i="3"/>
  <c r="Z758" i="3"/>
  <c r="V758" i="3"/>
  <c r="U758" i="3"/>
  <c r="T758" i="3"/>
  <c r="P758" i="3"/>
  <c r="O758" i="3"/>
  <c r="N758" i="3"/>
  <c r="J758" i="3"/>
  <c r="I758" i="3"/>
  <c r="H758" i="3"/>
  <c r="D758" i="3"/>
  <c r="C758" i="3"/>
  <c r="B758" i="3"/>
  <c r="Z757" i="3"/>
  <c r="V757" i="3"/>
  <c r="U757" i="3"/>
  <c r="T757" i="3"/>
  <c r="P757" i="3"/>
  <c r="O757" i="3"/>
  <c r="N757" i="3"/>
  <c r="J757" i="3"/>
  <c r="I757" i="3"/>
  <c r="H757" i="3"/>
  <c r="D757" i="3"/>
  <c r="C757" i="3"/>
  <c r="B757" i="3"/>
  <c r="Z756" i="3"/>
  <c r="V756" i="3"/>
  <c r="U756" i="3"/>
  <c r="T756" i="3"/>
  <c r="P756" i="3"/>
  <c r="O756" i="3"/>
  <c r="N756" i="3"/>
  <c r="J756" i="3"/>
  <c r="I756" i="3"/>
  <c r="H756" i="3"/>
  <c r="D756" i="3"/>
  <c r="C756" i="3"/>
  <c r="B756" i="3"/>
  <c r="Z755" i="3"/>
  <c r="V755" i="3"/>
  <c r="U755" i="3"/>
  <c r="T755" i="3"/>
  <c r="P755" i="3"/>
  <c r="O755" i="3"/>
  <c r="N755" i="3"/>
  <c r="J755" i="3"/>
  <c r="I755" i="3"/>
  <c r="H755" i="3"/>
  <c r="D755" i="3"/>
  <c r="C755" i="3"/>
  <c r="B755" i="3"/>
  <c r="Z754" i="3"/>
  <c r="V754" i="3"/>
  <c r="U754" i="3"/>
  <c r="T754" i="3"/>
  <c r="P754" i="3"/>
  <c r="O754" i="3"/>
  <c r="N754" i="3"/>
  <c r="J754" i="3"/>
  <c r="I754" i="3"/>
  <c r="H754" i="3"/>
  <c r="D754" i="3"/>
  <c r="C754" i="3"/>
  <c r="B754" i="3"/>
  <c r="Z753" i="3"/>
  <c r="V753" i="3"/>
  <c r="U753" i="3"/>
  <c r="T753" i="3"/>
  <c r="P753" i="3"/>
  <c r="O753" i="3"/>
  <c r="N753" i="3"/>
  <c r="J753" i="3"/>
  <c r="I753" i="3"/>
  <c r="H753" i="3"/>
  <c r="D753" i="3"/>
  <c r="C753" i="3"/>
  <c r="B753" i="3"/>
  <c r="Z752" i="3"/>
  <c r="V752" i="3"/>
  <c r="U752" i="3"/>
  <c r="T752" i="3"/>
  <c r="P752" i="3"/>
  <c r="O752" i="3"/>
  <c r="N752" i="3"/>
  <c r="J752" i="3"/>
  <c r="I752" i="3"/>
  <c r="H752" i="3"/>
  <c r="D752" i="3"/>
  <c r="C752" i="3"/>
  <c r="B752" i="3"/>
  <c r="Z751" i="3"/>
  <c r="V751" i="3"/>
  <c r="U751" i="3"/>
  <c r="T751" i="3"/>
  <c r="P751" i="3"/>
  <c r="O751" i="3"/>
  <c r="N751" i="3"/>
  <c r="J751" i="3"/>
  <c r="I751" i="3"/>
  <c r="H751" i="3"/>
  <c r="D751" i="3"/>
  <c r="C751" i="3"/>
  <c r="B751" i="3"/>
  <c r="Z750" i="3"/>
  <c r="V750" i="3"/>
  <c r="U750" i="3"/>
  <c r="T750" i="3"/>
  <c r="P750" i="3"/>
  <c r="O750" i="3"/>
  <c r="N750" i="3"/>
  <c r="J750" i="3"/>
  <c r="I750" i="3"/>
  <c r="H750" i="3"/>
  <c r="D750" i="3"/>
  <c r="C750" i="3"/>
  <c r="B750" i="3"/>
  <c r="Z749" i="3"/>
  <c r="V749" i="3"/>
  <c r="U749" i="3"/>
  <c r="T749" i="3"/>
  <c r="P749" i="3"/>
  <c r="O749" i="3"/>
  <c r="N749" i="3"/>
  <c r="J749" i="3"/>
  <c r="I749" i="3"/>
  <c r="H749" i="3"/>
  <c r="D749" i="3"/>
  <c r="C749" i="3"/>
  <c r="B749" i="3"/>
  <c r="Z748" i="3"/>
  <c r="V748" i="3"/>
  <c r="U748" i="3"/>
  <c r="T748" i="3"/>
  <c r="P748" i="3"/>
  <c r="O748" i="3"/>
  <c r="N748" i="3"/>
  <c r="J748" i="3"/>
  <c r="I748" i="3"/>
  <c r="H748" i="3"/>
  <c r="D748" i="3"/>
  <c r="C748" i="3"/>
  <c r="B748" i="3"/>
  <c r="Z747" i="3"/>
  <c r="V747" i="3"/>
  <c r="U747" i="3"/>
  <c r="T747" i="3"/>
  <c r="P747" i="3"/>
  <c r="O747" i="3"/>
  <c r="N747" i="3"/>
  <c r="J747" i="3"/>
  <c r="I747" i="3"/>
  <c r="H747" i="3"/>
  <c r="D747" i="3"/>
  <c r="C747" i="3"/>
  <c r="B747" i="3"/>
  <c r="Z746" i="3"/>
  <c r="V746" i="3"/>
  <c r="U746" i="3"/>
  <c r="T746" i="3"/>
  <c r="P746" i="3"/>
  <c r="O746" i="3"/>
  <c r="N746" i="3"/>
  <c r="J746" i="3"/>
  <c r="I746" i="3"/>
  <c r="H746" i="3"/>
  <c r="D746" i="3"/>
  <c r="C746" i="3"/>
  <c r="B746" i="3"/>
  <c r="Z745" i="3"/>
  <c r="V745" i="3"/>
  <c r="U745" i="3"/>
  <c r="T745" i="3"/>
  <c r="P745" i="3"/>
  <c r="O745" i="3"/>
  <c r="N745" i="3"/>
  <c r="J745" i="3"/>
  <c r="I745" i="3"/>
  <c r="H745" i="3"/>
  <c r="D745" i="3"/>
  <c r="C745" i="3"/>
  <c r="B745" i="3"/>
  <c r="Z744" i="3"/>
  <c r="V744" i="3"/>
  <c r="U744" i="3"/>
  <c r="T744" i="3"/>
  <c r="P744" i="3"/>
  <c r="O744" i="3"/>
  <c r="N744" i="3"/>
  <c r="J744" i="3"/>
  <c r="I744" i="3"/>
  <c r="H744" i="3"/>
  <c r="D744" i="3"/>
  <c r="C744" i="3"/>
  <c r="B744" i="3"/>
  <c r="Z743" i="3"/>
  <c r="V743" i="3"/>
  <c r="U743" i="3"/>
  <c r="T743" i="3"/>
  <c r="P743" i="3"/>
  <c r="O743" i="3"/>
  <c r="N743" i="3"/>
  <c r="J743" i="3"/>
  <c r="I743" i="3"/>
  <c r="H743" i="3"/>
  <c r="D743" i="3"/>
  <c r="C743" i="3"/>
  <c r="B743" i="3"/>
  <c r="Z742" i="3"/>
  <c r="V742" i="3"/>
  <c r="U742" i="3"/>
  <c r="T742" i="3"/>
  <c r="P742" i="3"/>
  <c r="O742" i="3"/>
  <c r="N742" i="3"/>
  <c r="J742" i="3"/>
  <c r="I742" i="3"/>
  <c r="H742" i="3"/>
  <c r="D742" i="3"/>
  <c r="C742" i="3"/>
  <c r="B742" i="3"/>
  <c r="Z741" i="3"/>
  <c r="V741" i="3"/>
  <c r="U741" i="3"/>
  <c r="T741" i="3"/>
  <c r="P741" i="3"/>
  <c r="O741" i="3"/>
  <c r="N741" i="3"/>
  <c r="J741" i="3"/>
  <c r="I741" i="3"/>
  <c r="H741" i="3"/>
  <c r="D741" i="3"/>
  <c r="C741" i="3"/>
  <c r="B741" i="3"/>
  <c r="Z740" i="3"/>
  <c r="V740" i="3"/>
  <c r="U740" i="3"/>
  <c r="T740" i="3"/>
  <c r="P740" i="3"/>
  <c r="O740" i="3"/>
  <c r="N740" i="3"/>
  <c r="J740" i="3"/>
  <c r="I740" i="3"/>
  <c r="H740" i="3"/>
  <c r="D740" i="3"/>
  <c r="C740" i="3"/>
  <c r="B740" i="3"/>
  <c r="Z739" i="3"/>
  <c r="V739" i="3"/>
  <c r="U739" i="3"/>
  <c r="T739" i="3"/>
  <c r="P739" i="3"/>
  <c r="O739" i="3"/>
  <c r="N739" i="3"/>
  <c r="J739" i="3"/>
  <c r="I739" i="3"/>
  <c r="H739" i="3"/>
  <c r="D739" i="3"/>
  <c r="C739" i="3"/>
  <c r="B739" i="3"/>
  <c r="Z738" i="3"/>
  <c r="V738" i="3"/>
  <c r="U738" i="3"/>
  <c r="T738" i="3"/>
  <c r="P738" i="3"/>
  <c r="O738" i="3"/>
  <c r="N738" i="3"/>
  <c r="J738" i="3"/>
  <c r="I738" i="3"/>
  <c r="H738" i="3"/>
  <c r="D738" i="3"/>
  <c r="C738" i="3"/>
  <c r="B738" i="3"/>
  <c r="Z737" i="3"/>
  <c r="V737" i="3"/>
  <c r="U737" i="3"/>
  <c r="T737" i="3"/>
  <c r="P737" i="3"/>
  <c r="O737" i="3"/>
  <c r="N737" i="3"/>
  <c r="J737" i="3"/>
  <c r="I737" i="3"/>
  <c r="H737" i="3"/>
  <c r="D737" i="3"/>
  <c r="C737" i="3"/>
  <c r="B737" i="3"/>
  <c r="Z736" i="3"/>
  <c r="V736" i="3"/>
  <c r="U736" i="3"/>
  <c r="T736" i="3"/>
  <c r="P736" i="3"/>
  <c r="O736" i="3"/>
  <c r="N736" i="3"/>
  <c r="J736" i="3"/>
  <c r="I736" i="3"/>
  <c r="H736" i="3"/>
  <c r="D736" i="3"/>
  <c r="C736" i="3"/>
  <c r="B736" i="3"/>
  <c r="Z735" i="3"/>
  <c r="V735" i="3"/>
  <c r="U735" i="3"/>
  <c r="T735" i="3"/>
  <c r="P735" i="3"/>
  <c r="O735" i="3"/>
  <c r="N735" i="3"/>
  <c r="J735" i="3"/>
  <c r="I735" i="3"/>
  <c r="H735" i="3"/>
  <c r="D735" i="3"/>
  <c r="C735" i="3"/>
  <c r="B735" i="3"/>
  <c r="Z734" i="3"/>
  <c r="V734" i="3"/>
  <c r="U734" i="3"/>
  <c r="T734" i="3"/>
  <c r="P734" i="3"/>
  <c r="O734" i="3"/>
  <c r="N734" i="3"/>
  <c r="J734" i="3"/>
  <c r="I734" i="3"/>
  <c r="H734" i="3"/>
  <c r="D734" i="3"/>
  <c r="C734" i="3"/>
  <c r="B734" i="3"/>
  <c r="Z733" i="3"/>
  <c r="V733" i="3"/>
  <c r="U733" i="3"/>
  <c r="T733" i="3"/>
  <c r="P733" i="3"/>
  <c r="O733" i="3"/>
  <c r="N733" i="3"/>
  <c r="J733" i="3"/>
  <c r="I733" i="3"/>
  <c r="H733" i="3"/>
  <c r="D733" i="3"/>
  <c r="C733" i="3"/>
  <c r="B733" i="3"/>
  <c r="Z732" i="3"/>
  <c r="V732" i="3"/>
  <c r="U732" i="3"/>
  <c r="T732" i="3"/>
  <c r="P732" i="3"/>
  <c r="O732" i="3"/>
  <c r="N732" i="3"/>
  <c r="J732" i="3"/>
  <c r="I732" i="3"/>
  <c r="H732" i="3"/>
  <c r="D732" i="3"/>
  <c r="C732" i="3"/>
  <c r="B732" i="3"/>
  <c r="Z731" i="3"/>
  <c r="V731" i="3"/>
  <c r="U731" i="3"/>
  <c r="T731" i="3"/>
  <c r="P731" i="3"/>
  <c r="O731" i="3"/>
  <c r="N731" i="3"/>
  <c r="J731" i="3"/>
  <c r="I731" i="3"/>
  <c r="H731" i="3"/>
  <c r="D731" i="3"/>
  <c r="C731" i="3"/>
  <c r="B731" i="3"/>
  <c r="Z730" i="3"/>
  <c r="V730" i="3"/>
  <c r="U730" i="3"/>
  <c r="T730" i="3"/>
  <c r="P730" i="3"/>
  <c r="O730" i="3"/>
  <c r="N730" i="3"/>
  <c r="J730" i="3"/>
  <c r="I730" i="3"/>
  <c r="H730" i="3"/>
  <c r="D730" i="3"/>
  <c r="C730" i="3"/>
  <c r="B730" i="3"/>
  <c r="Z729" i="3"/>
  <c r="V729" i="3"/>
  <c r="U729" i="3"/>
  <c r="T729" i="3"/>
  <c r="P729" i="3"/>
  <c r="O729" i="3"/>
  <c r="N729" i="3"/>
  <c r="J729" i="3"/>
  <c r="I729" i="3"/>
  <c r="H729" i="3"/>
  <c r="D729" i="3"/>
  <c r="C729" i="3"/>
  <c r="B729" i="3"/>
  <c r="Z728" i="3"/>
  <c r="V728" i="3"/>
  <c r="U728" i="3"/>
  <c r="T728" i="3"/>
  <c r="P728" i="3"/>
  <c r="O728" i="3"/>
  <c r="N728" i="3"/>
  <c r="J728" i="3"/>
  <c r="I728" i="3"/>
  <c r="H728" i="3"/>
  <c r="D728" i="3"/>
  <c r="C728" i="3"/>
  <c r="B728" i="3"/>
  <c r="Z727" i="3"/>
  <c r="V727" i="3"/>
  <c r="U727" i="3"/>
  <c r="T727" i="3"/>
  <c r="P727" i="3"/>
  <c r="O727" i="3"/>
  <c r="N727" i="3"/>
  <c r="J727" i="3"/>
  <c r="I727" i="3"/>
  <c r="H727" i="3"/>
  <c r="D727" i="3"/>
  <c r="C727" i="3"/>
  <c r="B727" i="3"/>
  <c r="Z726" i="3"/>
  <c r="V726" i="3"/>
  <c r="U726" i="3"/>
  <c r="T726" i="3"/>
  <c r="P726" i="3"/>
  <c r="O726" i="3"/>
  <c r="N726" i="3"/>
  <c r="J726" i="3"/>
  <c r="I726" i="3"/>
  <c r="H726" i="3"/>
  <c r="D726" i="3"/>
  <c r="C726" i="3"/>
  <c r="B726" i="3"/>
  <c r="Z725" i="3"/>
  <c r="V725" i="3"/>
  <c r="U725" i="3"/>
  <c r="T725" i="3"/>
  <c r="P725" i="3"/>
  <c r="O725" i="3"/>
  <c r="N725" i="3"/>
  <c r="J725" i="3"/>
  <c r="I725" i="3"/>
  <c r="H725" i="3"/>
  <c r="D725" i="3"/>
  <c r="C725" i="3"/>
  <c r="B725" i="3"/>
  <c r="Z724" i="3"/>
  <c r="V724" i="3"/>
  <c r="U724" i="3"/>
  <c r="T724" i="3"/>
  <c r="P724" i="3"/>
  <c r="O724" i="3"/>
  <c r="N724" i="3"/>
  <c r="J724" i="3"/>
  <c r="I724" i="3"/>
  <c r="H724" i="3"/>
  <c r="D724" i="3"/>
  <c r="C724" i="3"/>
  <c r="B724" i="3"/>
  <c r="Z723" i="3"/>
  <c r="V723" i="3"/>
  <c r="U723" i="3"/>
  <c r="T723" i="3"/>
  <c r="P723" i="3"/>
  <c r="O723" i="3"/>
  <c r="N723" i="3"/>
  <c r="J723" i="3"/>
  <c r="I723" i="3"/>
  <c r="H723" i="3"/>
  <c r="D723" i="3"/>
  <c r="C723" i="3"/>
  <c r="B723" i="3"/>
  <c r="Z722" i="3"/>
  <c r="V722" i="3"/>
  <c r="U722" i="3"/>
  <c r="T722" i="3"/>
  <c r="P722" i="3"/>
  <c r="O722" i="3"/>
  <c r="N722" i="3"/>
  <c r="J722" i="3"/>
  <c r="I722" i="3"/>
  <c r="H722" i="3"/>
  <c r="D722" i="3"/>
  <c r="C722" i="3"/>
  <c r="B722" i="3"/>
  <c r="Z721" i="3"/>
  <c r="V721" i="3"/>
  <c r="U721" i="3"/>
  <c r="T721" i="3"/>
  <c r="P721" i="3"/>
  <c r="O721" i="3"/>
  <c r="N721" i="3"/>
  <c r="J721" i="3"/>
  <c r="I721" i="3"/>
  <c r="H721" i="3"/>
  <c r="D721" i="3"/>
  <c r="C721" i="3"/>
  <c r="B721" i="3"/>
  <c r="Z720" i="3"/>
  <c r="V720" i="3"/>
  <c r="U720" i="3"/>
  <c r="T720" i="3"/>
  <c r="P720" i="3"/>
  <c r="O720" i="3"/>
  <c r="N720" i="3"/>
  <c r="J720" i="3"/>
  <c r="I720" i="3"/>
  <c r="H720" i="3"/>
  <c r="D720" i="3"/>
  <c r="C720" i="3"/>
  <c r="B720" i="3"/>
  <c r="Z719" i="3"/>
  <c r="V719" i="3"/>
  <c r="U719" i="3"/>
  <c r="T719" i="3"/>
  <c r="P719" i="3"/>
  <c r="O719" i="3"/>
  <c r="N719" i="3"/>
  <c r="J719" i="3"/>
  <c r="I719" i="3"/>
  <c r="H719" i="3"/>
  <c r="D719" i="3"/>
  <c r="C719" i="3"/>
  <c r="B719" i="3"/>
  <c r="Z718" i="3"/>
  <c r="V718" i="3"/>
  <c r="U718" i="3"/>
  <c r="T718" i="3"/>
  <c r="P718" i="3"/>
  <c r="O718" i="3"/>
  <c r="N718" i="3"/>
  <c r="J718" i="3"/>
  <c r="I718" i="3"/>
  <c r="H718" i="3"/>
  <c r="D718" i="3"/>
  <c r="C718" i="3"/>
  <c r="B718" i="3"/>
  <c r="Z717" i="3"/>
  <c r="V717" i="3"/>
  <c r="U717" i="3"/>
  <c r="T717" i="3"/>
  <c r="P717" i="3"/>
  <c r="O717" i="3"/>
  <c r="N717" i="3"/>
  <c r="J717" i="3"/>
  <c r="I717" i="3"/>
  <c r="H717" i="3"/>
  <c r="D717" i="3"/>
  <c r="C717" i="3"/>
  <c r="B717" i="3"/>
  <c r="Z716" i="3"/>
  <c r="V716" i="3"/>
  <c r="U716" i="3"/>
  <c r="T716" i="3"/>
  <c r="P716" i="3"/>
  <c r="O716" i="3"/>
  <c r="N716" i="3"/>
  <c r="J716" i="3"/>
  <c r="I716" i="3"/>
  <c r="H716" i="3"/>
  <c r="D716" i="3"/>
  <c r="C716" i="3"/>
  <c r="B716" i="3"/>
  <c r="Z715" i="3"/>
  <c r="V715" i="3"/>
  <c r="U715" i="3"/>
  <c r="T715" i="3"/>
  <c r="P715" i="3"/>
  <c r="O715" i="3"/>
  <c r="N715" i="3"/>
  <c r="J715" i="3"/>
  <c r="I715" i="3"/>
  <c r="H715" i="3"/>
  <c r="D715" i="3"/>
  <c r="C715" i="3"/>
  <c r="B715" i="3"/>
  <c r="Z714" i="3"/>
  <c r="V714" i="3"/>
  <c r="U714" i="3"/>
  <c r="T714" i="3"/>
  <c r="P714" i="3"/>
  <c r="O714" i="3"/>
  <c r="N714" i="3"/>
  <c r="J714" i="3"/>
  <c r="I714" i="3"/>
  <c r="H714" i="3"/>
  <c r="D714" i="3"/>
  <c r="C714" i="3"/>
  <c r="B714" i="3"/>
  <c r="Z713" i="3"/>
  <c r="V713" i="3"/>
  <c r="U713" i="3"/>
  <c r="T713" i="3"/>
  <c r="P713" i="3"/>
  <c r="O713" i="3"/>
  <c r="N713" i="3"/>
  <c r="J713" i="3"/>
  <c r="I713" i="3"/>
  <c r="H713" i="3"/>
  <c r="D713" i="3"/>
  <c r="C713" i="3"/>
  <c r="B713" i="3"/>
  <c r="Z712" i="3"/>
  <c r="V712" i="3"/>
  <c r="U712" i="3"/>
  <c r="T712" i="3"/>
  <c r="P712" i="3"/>
  <c r="O712" i="3"/>
  <c r="N712" i="3"/>
  <c r="J712" i="3"/>
  <c r="I712" i="3"/>
  <c r="H712" i="3"/>
  <c r="D712" i="3"/>
  <c r="C712" i="3"/>
  <c r="B712" i="3"/>
  <c r="Z711" i="3"/>
  <c r="V711" i="3"/>
  <c r="U711" i="3"/>
  <c r="T711" i="3"/>
  <c r="P711" i="3"/>
  <c r="O711" i="3"/>
  <c r="N711" i="3"/>
  <c r="J711" i="3"/>
  <c r="I711" i="3"/>
  <c r="H711" i="3"/>
  <c r="D711" i="3"/>
  <c r="C711" i="3"/>
  <c r="B711" i="3"/>
  <c r="Z710" i="3"/>
  <c r="V710" i="3"/>
  <c r="U710" i="3"/>
  <c r="T710" i="3"/>
  <c r="P710" i="3"/>
  <c r="O710" i="3"/>
  <c r="N710" i="3"/>
  <c r="J710" i="3"/>
  <c r="I710" i="3"/>
  <c r="H710" i="3"/>
  <c r="D710" i="3"/>
  <c r="C710" i="3"/>
  <c r="B710" i="3"/>
  <c r="Z709" i="3"/>
  <c r="V709" i="3"/>
  <c r="U709" i="3"/>
  <c r="T709" i="3"/>
  <c r="P709" i="3"/>
  <c r="O709" i="3"/>
  <c r="N709" i="3"/>
  <c r="J709" i="3"/>
  <c r="I709" i="3"/>
  <c r="H709" i="3"/>
  <c r="D709" i="3"/>
  <c r="C709" i="3"/>
  <c r="B709" i="3"/>
  <c r="Z708" i="3"/>
  <c r="V708" i="3"/>
  <c r="U708" i="3"/>
  <c r="T708" i="3"/>
  <c r="P708" i="3"/>
  <c r="O708" i="3"/>
  <c r="N708" i="3"/>
  <c r="J708" i="3"/>
  <c r="I708" i="3"/>
  <c r="H708" i="3"/>
  <c r="D708" i="3"/>
  <c r="C708" i="3"/>
  <c r="B708" i="3"/>
  <c r="Z707" i="3"/>
  <c r="V707" i="3"/>
  <c r="U707" i="3"/>
  <c r="T707" i="3"/>
  <c r="P707" i="3"/>
  <c r="O707" i="3"/>
  <c r="N707" i="3"/>
  <c r="J707" i="3"/>
  <c r="I707" i="3"/>
  <c r="H707" i="3"/>
  <c r="D707" i="3"/>
  <c r="C707" i="3"/>
  <c r="B707" i="3"/>
  <c r="Z706" i="3"/>
  <c r="V706" i="3"/>
  <c r="U706" i="3"/>
  <c r="T706" i="3"/>
  <c r="P706" i="3"/>
  <c r="O706" i="3"/>
  <c r="N706" i="3"/>
  <c r="J706" i="3"/>
  <c r="I706" i="3"/>
  <c r="H706" i="3"/>
  <c r="D706" i="3"/>
  <c r="C706" i="3"/>
  <c r="B706" i="3"/>
  <c r="Z705" i="3"/>
  <c r="V705" i="3"/>
  <c r="U705" i="3"/>
  <c r="T705" i="3"/>
  <c r="P705" i="3"/>
  <c r="O705" i="3"/>
  <c r="N705" i="3"/>
  <c r="J705" i="3"/>
  <c r="I705" i="3"/>
  <c r="H705" i="3"/>
  <c r="D705" i="3"/>
  <c r="C705" i="3"/>
  <c r="B705" i="3"/>
  <c r="Z704" i="3"/>
  <c r="V704" i="3"/>
  <c r="U704" i="3"/>
  <c r="T704" i="3"/>
  <c r="P704" i="3"/>
  <c r="O704" i="3"/>
  <c r="N704" i="3"/>
  <c r="J704" i="3"/>
  <c r="I704" i="3"/>
  <c r="H704" i="3"/>
  <c r="D704" i="3"/>
  <c r="C704" i="3"/>
  <c r="B704" i="3"/>
  <c r="Z703" i="3"/>
  <c r="V703" i="3"/>
  <c r="U703" i="3"/>
  <c r="T703" i="3"/>
  <c r="P703" i="3"/>
  <c r="O703" i="3"/>
  <c r="N703" i="3"/>
  <c r="J703" i="3"/>
  <c r="I703" i="3"/>
  <c r="H703" i="3"/>
  <c r="D703" i="3"/>
  <c r="C703" i="3"/>
  <c r="B703" i="3"/>
  <c r="Z702" i="3"/>
  <c r="V702" i="3"/>
  <c r="U702" i="3"/>
  <c r="T702" i="3"/>
  <c r="P702" i="3"/>
  <c r="O702" i="3"/>
  <c r="N702" i="3"/>
  <c r="J702" i="3"/>
  <c r="I702" i="3"/>
  <c r="H702" i="3"/>
  <c r="D702" i="3"/>
  <c r="C702" i="3"/>
  <c r="B702" i="3"/>
  <c r="Z701" i="3"/>
  <c r="V701" i="3"/>
  <c r="U701" i="3"/>
  <c r="T701" i="3"/>
  <c r="P701" i="3"/>
  <c r="O701" i="3"/>
  <c r="N701" i="3"/>
  <c r="J701" i="3"/>
  <c r="I701" i="3"/>
  <c r="H701" i="3"/>
  <c r="D701" i="3"/>
  <c r="C701" i="3"/>
  <c r="B701" i="3"/>
  <c r="Z700" i="3"/>
  <c r="V700" i="3"/>
  <c r="U700" i="3"/>
  <c r="T700" i="3"/>
  <c r="P700" i="3"/>
  <c r="O700" i="3"/>
  <c r="N700" i="3"/>
  <c r="J700" i="3"/>
  <c r="I700" i="3"/>
  <c r="H700" i="3"/>
  <c r="D700" i="3"/>
  <c r="C700" i="3"/>
  <c r="B700" i="3"/>
  <c r="Z699" i="3"/>
  <c r="V699" i="3"/>
  <c r="U699" i="3"/>
  <c r="T699" i="3"/>
  <c r="P699" i="3"/>
  <c r="O699" i="3"/>
  <c r="N699" i="3"/>
  <c r="J699" i="3"/>
  <c r="I699" i="3"/>
  <c r="H699" i="3"/>
  <c r="D699" i="3"/>
  <c r="C699" i="3"/>
  <c r="B699" i="3"/>
  <c r="Z698" i="3"/>
  <c r="V698" i="3"/>
  <c r="U698" i="3"/>
  <c r="T698" i="3"/>
  <c r="P698" i="3"/>
  <c r="O698" i="3"/>
  <c r="N698" i="3"/>
  <c r="J698" i="3"/>
  <c r="I698" i="3"/>
  <c r="H698" i="3"/>
  <c r="D698" i="3"/>
  <c r="C698" i="3"/>
  <c r="B698" i="3"/>
  <c r="Z697" i="3"/>
  <c r="V697" i="3"/>
  <c r="U697" i="3"/>
  <c r="T697" i="3"/>
  <c r="P697" i="3"/>
  <c r="O697" i="3"/>
  <c r="N697" i="3"/>
  <c r="J697" i="3"/>
  <c r="I697" i="3"/>
  <c r="H697" i="3"/>
  <c r="D697" i="3"/>
  <c r="C697" i="3"/>
  <c r="B697" i="3"/>
  <c r="Z696" i="3"/>
  <c r="V696" i="3"/>
  <c r="U696" i="3"/>
  <c r="T696" i="3"/>
  <c r="P696" i="3"/>
  <c r="O696" i="3"/>
  <c r="N696" i="3"/>
  <c r="J696" i="3"/>
  <c r="I696" i="3"/>
  <c r="H696" i="3"/>
  <c r="D696" i="3"/>
  <c r="C696" i="3"/>
  <c r="B696" i="3"/>
  <c r="Z695" i="3"/>
  <c r="V695" i="3"/>
  <c r="U695" i="3"/>
  <c r="T695" i="3"/>
  <c r="P695" i="3"/>
  <c r="O695" i="3"/>
  <c r="N695" i="3"/>
  <c r="J695" i="3"/>
  <c r="I695" i="3"/>
  <c r="H695" i="3"/>
  <c r="D695" i="3"/>
  <c r="C695" i="3"/>
  <c r="B695" i="3"/>
  <c r="Z694" i="3"/>
  <c r="V694" i="3"/>
  <c r="U694" i="3"/>
  <c r="T694" i="3"/>
  <c r="P694" i="3"/>
  <c r="O694" i="3"/>
  <c r="N694" i="3"/>
  <c r="J694" i="3"/>
  <c r="I694" i="3"/>
  <c r="H694" i="3"/>
  <c r="D694" i="3"/>
  <c r="C694" i="3"/>
  <c r="B694" i="3"/>
  <c r="Z693" i="3"/>
  <c r="V693" i="3"/>
  <c r="U693" i="3"/>
  <c r="T693" i="3"/>
  <c r="P693" i="3"/>
  <c r="O693" i="3"/>
  <c r="N693" i="3"/>
  <c r="J693" i="3"/>
  <c r="I693" i="3"/>
  <c r="H693" i="3"/>
  <c r="D693" i="3"/>
  <c r="C693" i="3"/>
  <c r="B693" i="3"/>
  <c r="Z692" i="3"/>
  <c r="V692" i="3"/>
  <c r="U692" i="3"/>
  <c r="T692" i="3"/>
  <c r="P692" i="3"/>
  <c r="O692" i="3"/>
  <c r="N692" i="3"/>
  <c r="J692" i="3"/>
  <c r="I692" i="3"/>
  <c r="H692" i="3"/>
  <c r="D692" i="3"/>
  <c r="C692" i="3"/>
  <c r="B692" i="3"/>
  <c r="Z691" i="3"/>
  <c r="V691" i="3"/>
  <c r="U691" i="3"/>
  <c r="T691" i="3"/>
  <c r="P691" i="3"/>
  <c r="O691" i="3"/>
  <c r="N691" i="3"/>
  <c r="J691" i="3"/>
  <c r="I691" i="3"/>
  <c r="H691" i="3"/>
  <c r="D691" i="3"/>
  <c r="C691" i="3"/>
  <c r="B691" i="3"/>
  <c r="Z690" i="3"/>
  <c r="V690" i="3"/>
  <c r="U690" i="3"/>
  <c r="T690" i="3"/>
  <c r="P690" i="3"/>
  <c r="O690" i="3"/>
  <c r="N690" i="3"/>
  <c r="J690" i="3"/>
  <c r="I690" i="3"/>
  <c r="H690" i="3"/>
  <c r="D690" i="3"/>
  <c r="C690" i="3"/>
  <c r="B690" i="3"/>
  <c r="Z689" i="3"/>
  <c r="V689" i="3"/>
  <c r="U689" i="3"/>
  <c r="T689" i="3"/>
  <c r="P689" i="3"/>
  <c r="O689" i="3"/>
  <c r="N689" i="3"/>
  <c r="J689" i="3"/>
  <c r="I689" i="3"/>
  <c r="H689" i="3"/>
  <c r="D689" i="3"/>
  <c r="C689" i="3"/>
  <c r="B689" i="3"/>
  <c r="Z688" i="3"/>
  <c r="V688" i="3"/>
  <c r="U688" i="3"/>
  <c r="T688" i="3"/>
  <c r="P688" i="3"/>
  <c r="O688" i="3"/>
  <c r="N688" i="3"/>
  <c r="J688" i="3"/>
  <c r="I688" i="3"/>
  <c r="H688" i="3"/>
  <c r="D688" i="3"/>
  <c r="C688" i="3"/>
  <c r="B688" i="3"/>
  <c r="Z687" i="3"/>
  <c r="V687" i="3"/>
  <c r="U687" i="3"/>
  <c r="T687" i="3"/>
  <c r="P687" i="3"/>
  <c r="O687" i="3"/>
  <c r="N687" i="3"/>
  <c r="J687" i="3"/>
  <c r="I687" i="3"/>
  <c r="H687" i="3"/>
  <c r="D687" i="3"/>
  <c r="C687" i="3"/>
  <c r="B687" i="3"/>
  <c r="Z686" i="3"/>
  <c r="V686" i="3"/>
  <c r="U686" i="3"/>
  <c r="T686" i="3"/>
  <c r="P686" i="3"/>
  <c r="O686" i="3"/>
  <c r="N686" i="3"/>
  <c r="J686" i="3"/>
  <c r="I686" i="3"/>
  <c r="H686" i="3"/>
  <c r="D686" i="3"/>
  <c r="C686" i="3"/>
  <c r="B686" i="3"/>
  <c r="Z685" i="3"/>
  <c r="V685" i="3"/>
  <c r="U685" i="3"/>
  <c r="T685" i="3"/>
  <c r="P685" i="3"/>
  <c r="O685" i="3"/>
  <c r="N685" i="3"/>
  <c r="J685" i="3"/>
  <c r="I685" i="3"/>
  <c r="H685" i="3"/>
  <c r="D685" i="3"/>
  <c r="C685" i="3"/>
  <c r="B685" i="3"/>
  <c r="Z684" i="3"/>
  <c r="V684" i="3"/>
  <c r="U684" i="3"/>
  <c r="T684" i="3"/>
  <c r="P684" i="3"/>
  <c r="O684" i="3"/>
  <c r="N684" i="3"/>
  <c r="J684" i="3"/>
  <c r="I684" i="3"/>
  <c r="H684" i="3"/>
  <c r="D684" i="3"/>
  <c r="C684" i="3"/>
  <c r="B684" i="3"/>
  <c r="Z683" i="3"/>
  <c r="V683" i="3"/>
  <c r="U683" i="3"/>
  <c r="T683" i="3"/>
  <c r="P683" i="3"/>
  <c r="O683" i="3"/>
  <c r="N683" i="3"/>
  <c r="J683" i="3"/>
  <c r="I683" i="3"/>
  <c r="H683" i="3"/>
  <c r="D683" i="3"/>
  <c r="C683" i="3"/>
  <c r="B683" i="3"/>
  <c r="Z682" i="3"/>
  <c r="V682" i="3"/>
  <c r="U682" i="3"/>
  <c r="T682" i="3"/>
  <c r="P682" i="3"/>
  <c r="O682" i="3"/>
  <c r="N682" i="3"/>
  <c r="J682" i="3"/>
  <c r="I682" i="3"/>
  <c r="H682" i="3"/>
  <c r="D682" i="3"/>
  <c r="C682" i="3"/>
  <c r="B682" i="3"/>
  <c r="Z681" i="3"/>
  <c r="V681" i="3"/>
  <c r="U681" i="3"/>
  <c r="T681" i="3"/>
  <c r="P681" i="3"/>
  <c r="O681" i="3"/>
  <c r="N681" i="3"/>
  <c r="J681" i="3"/>
  <c r="I681" i="3"/>
  <c r="H681" i="3"/>
  <c r="D681" i="3"/>
  <c r="C681" i="3"/>
  <c r="B681" i="3"/>
  <c r="Z680" i="3"/>
  <c r="V680" i="3"/>
  <c r="U680" i="3"/>
  <c r="T680" i="3"/>
  <c r="P680" i="3"/>
  <c r="O680" i="3"/>
  <c r="N680" i="3"/>
  <c r="J680" i="3"/>
  <c r="I680" i="3"/>
  <c r="H680" i="3"/>
  <c r="D680" i="3"/>
  <c r="C680" i="3"/>
  <c r="B680" i="3"/>
  <c r="Z679" i="3"/>
  <c r="V679" i="3"/>
  <c r="U679" i="3"/>
  <c r="T679" i="3"/>
  <c r="P679" i="3"/>
  <c r="O679" i="3"/>
  <c r="N679" i="3"/>
  <c r="J679" i="3"/>
  <c r="I679" i="3"/>
  <c r="H679" i="3"/>
  <c r="D679" i="3"/>
  <c r="C679" i="3"/>
  <c r="B679" i="3"/>
  <c r="Z678" i="3"/>
  <c r="V678" i="3"/>
  <c r="U678" i="3"/>
  <c r="T678" i="3"/>
  <c r="P678" i="3"/>
  <c r="O678" i="3"/>
  <c r="N678" i="3"/>
  <c r="J678" i="3"/>
  <c r="I678" i="3"/>
  <c r="H678" i="3"/>
  <c r="D678" i="3"/>
  <c r="C678" i="3"/>
  <c r="B678" i="3"/>
  <c r="Z677" i="3"/>
  <c r="V677" i="3"/>
  <c r="U677" i="3"/>
  <c r="T677" i="3"/>
  <c r="P677" i="3"/>
  <c r="O677" i="3"/>
  <c r="N677" i="3"/>
  <c r="J677" i="3"/>
  <c r="I677" i="3"/>
  <c r="H677" i="3"/>
  <c r="D677" i="3"/>
  <c r="C677" i="3"/>
  <c r="B677" i="3"/>
  <c r="Z676" i="3"/>
  <c r="V676" i="3"/>
  <c r="U676" i="3"/>
  <c r="T676" i="3"/>
  <c r="P676" i="3"/>
  <c r="O676" i="3"/>
  <c r="N676" i="3"/>
  <c r="J676" i="3"/>
  <c r="I676" i="3"/>
  <c r="H676" i="3"/>
  <c r="D676" i="3"/>
  <c r="C676" i="3"/>
  <c r="B676" i="3"/>
  <c r="Z675" i="3"/>
  <c r="V675" i="3"/>
  <c r="U675" i="3"/>
  <c r="T675" i="3"/>
  <c r="P675" i="3"/>
  <c r="O675" i="3"/>
  <c r="N675" i="3"/>
  <c r="J675" i="3"/>
  <c r="I675" i="3"/>
  <c r="H675" i="3"/>
  <c r="D675" i="3"/>
  <c r="C675" i="3"/>
  <c r="B675" i="3"/>
  <c r="Z674" i="3"/>
  <c r="V674" i="3"/>
  <c r="U674" i="3"/>
  <c r="T674" i="3"/>
  <c r="P674" i="3"/>
  <c r="O674" i="3"/>
  <c r="N674" i="3"/>
  <c r="J674" i="3"/>
  <c r="I674" i="3"/>
  <c r="H674" i="3"/>
  <c r="D674" i="3"/>
  <c r="C674" i="3"/>
  <c r="B674" i="3"/>
  <c r="Z673" i="3"/>
  <c r="V673" i="3"/>
  <c r="U673" i="3"/>
  <c r="T673" i="3"/>
  <c r="P673" i="3"/>
  <c r="O673" i="3"/>
  <c r="N673" i="3"/>
  <c r="J673" i="3"/>
  <c r="I673" i="3"/>
  <c r="H673" i="3"/>
  <c r="D673" i="3"/>
  <c r="C673" i="3"/>
  <c r="B673" i="3"/>
  <c r="Z672" i="3"/>
  <c r="V672" i="3"/>
  <c r="U672" i="3"/>
  <c r="T672" i="3"/>
  <c r="P672" i="3"/>
  <c r="O672" i="3"/>
  <c r="N672" i="3"/>
  <c r="J672" i="3"/>
  <c r="I672" i="3"/>
  <c r="H672" i="3"/>
  <c r="D672" i="3"/>
  <c r="C672" i="3"/>
  <c r="B672" i="3"/>
  <c r="Z671" i="3"/>
  <c r="V671" i="3"/>
  <c r="U671" i="3"/>
  <c r="T671" i="3"/>
  <c r="P671" i="3"/>
  <c r="O671" i="3"/>
  <c r="N671" i="3"/>
  <c r="J671" i="3"/>
  <c r="I671" i="3"/>
  <c r="H671" i="3"/>
  <c r="D671" i="3"/>
  <c r="C671" i="3"/>
  <c r="B671" i="3"/>
  <c r="Z670" i="3"/>
  <c r="V670" i="3"/>
  <c r="U670" i="3"/>
  <c r="T670" i="3"/>
  <c r="P670" i="3"/>
  <c r="O670" i="3"/>
  <c r="N670" i="3"/>
  <c r="J670" i="3"/>
  <c r="I670" i="3"/>
  <c r="H670" i="3"/>
  <c r="D670" i="3"/>
  <c r="C670" i="3"/>
  <c r="B670" i="3"/>
  <c r="Z669" i="3"/>
  <c r="V669" i="3"/>
  <c r="U669" i="3"/>
  <c r="T669" i="3"/>
  <c r="P669" i="3"/>
  <c r="O669" i="3"/>
  <c r="N669" i="3"/>
  <c r="J669" i="3"/>
  <c r="I669" i="3"/>
  <c r="H669" i="3"/>
  <c r="D669" i="3"/>
  <c r="C669" i="3"/>
  <c r="B669" i="3"/>
  <c r="Z668" i="3"/>
  <c r="V668" i="3"/>
  <c r="U668" i="3"/>
  <c r="T668" i="3"/>
  <c r="P668" i="3"/>
  <c r="O668" i="3"/>
  <c r="N668" i="3"/>
  <c r="J668" i="3"/>
  <c r="I668" i="3"/>
  <c r="H668" i="3"/>
  <c r="D668" i="3"/>
  <c r="C668" i="3"/>
  <c r="B668" i="3"/>
  <c r="Z667" i="3"/>
  <c r="V667" i="3"/>
  <c r="U667" i="3"/>
  <c r="T667" i="3"/>
  <c r="P667" i="3"/>
  <c r="O667" i="3"/>
  <c r="N667" i="3"/>
  <c r="J667" i="3"/>
  <c r="I667" i="3"/>
  <c r="H667" i="3"/>
  <c r="D667" i="3"/>
  <c r="C667" i="3"/>
  <c r="B667" i="3"/>
  <c r="Z666" i="3"/>
  <c r="V666" i="3"/>
  <c r="U666" i="3"/>
  <c r="T666" i="3"/>
  <c r="P666" i="3"/>
  <c r="O666" i="3"/>
  <c r="N666" i="3"/>
  <c r="J666" i="3"/>
  <c r="I666" i="3"/>
  <c r="H666" i="3"/>
  <c r="D666" i="3"/>
  <c r="C666" i="3"/>
  <c r="B666" i="3"/>
  <c r="Z665" i="3"/>
  <c r="V665" i="3"/>
  <c r="U665" i="3"/>
  <c r="T665" i="3"/>
  <c r="P665" i="3"/>
  <c r="O665" i="3"/>
  <c r="N665" i="3"/>
  <c r="J665" i="3"/>
  <c r="I665" i="3"/>
  <c r="H665" i="3"/>
  <c r="D665" i="3"/>
  <c r="C665" i="3"/>
  <c r="B665" i="3"/>
  <c r="Z664" i="3"/>
  <c r="V664" i="3"/>
  <c r="U664" i="3"/>
  <c r="T664" i="3"/>
  <c r="P664" i="3"/>
  <c r="O664" i="3"/>
  <c r="N664" i="3"/>
  <c r="J664" i="3"/>
  <c r="I664" i="3"/>
  <c r="H664" i="3"/>
  <c r="D664" i="3"/>
  <c r="C664" i="3"/>
  <c r="B664" i="3"/>
  <c r="Z663" i="3"/>
  <c r="V663" i="3"/>
  <c r="U663" i="3"/>
  <c r="T663" i="3"/>
  <c r="P663" i="3"/>
  <c r="O663" i="3"/>
  <c r="N663" i="3"/>
  <c r="J663" i="3"/>
  <c r="I663" i="3"/>
  <c r="H663" i="3"/>
  <c r="D663" i="3"/>
  <c r="C663" i="3"/>
  <c r="B663" i="3"/>
  <c r="Z662" i="3"/>
  <c r="V662" i="3"/>
  <c r="U662" i="3"/>
  <c r="T662" i="3"/>
  <c r="P662" i="3"/>
  <c r="O662" i="3"/>
  <c r="N662" i="3"/>
  <c r="J662" i="3"/>
  <c r="I662" i="3"/>
  <c r="H662" i="3"/>
  <c r="D662" i="3"/>
  <c r="C662" i="3"/>
  <c r="B662" i="3"/>
  <c r="Z661" i="3"/>
  <c r="V661" i="3"/>
  <c r="U661" i="3"/>
  <c r="T661" i="3"/>
  <c r="P661" i="3"/>
  <c r="O661" i="3"/>
  <c r="N661" i="3"/>
  <c r="J661" i="3"/>
  <c r="I661" i="3"/>
  <c r="H661" i="3"/>
  <c r="D661" i="3"/>
  <c r="C661" i="3"/>
  <c r="B661" i="3"/>
  <c r="Z660" i="3"/>
  <c r="V660" i="3"/>
  <c r="U660" i="3"/>
  <c r="T660" i="3"/>
  <c r="P660" i="3"/>
  <c r="O660" i="3"/>
  <c r="N660" i="3"/>
  <c r="J660" i="3"/>
  <c r="I660" i="3"/>
  <c r="H660" i="3"/>
  <c r="D660" i="3"/>
  <c r="C660" i="3"/>
  <c r="B660" i="3"/>
  <c r="Z659" i="3"/>
  <c r="V659" i="3"/>
  <c r="U659" i="3"/>
  <c r="T659" i="3"/>
  <c r="P659" i="3"/>
  <c r="O659" i="3"/>
  <c r="N659" i="3"/>
  <c r="J659" i="3"/>
  <c r="I659" i="3"/>
  <c r="H659" i="3"/>
  <c r="D659" i="3"/>
  <c r="C659" i="3"/>
  <c r="B659" i="3"/>
  <c r="Z658" i="3"/>
  <c r="V658" i="3"/>
  <c r="U658" i="3"/>
  <c r="T658" i="3"/>
  <c r="P658" i="3"/>
  <c r="O658" i="3"/>
  <c r="N658" i="3"/>
  <c r="J658" i="3"/>
  <c r="I658" i="3"/>
  <c r="H658" i="3"/>
  <c r="D658" i="3"/>
  <c r="C658" i="3"/>
  <c r="B658" i="3"/>
  <c r="Z657" i="3"/>
  <c r="V657" i="3"/>
  <c r="U657" i="3"/>
  <c r="T657" i="3"/>
  <c r="P657" i="3"/>
  <c r="O657" i="3"/>
  <c r="N657" i="3"/>
  <c r="J657" i="3"/>
  <c r="I657" i="3"/>
  <c r="H657" i="3"/>
  <c r="D657" i="3"/>
  <c r="C657" i="3"/>
  <c r="B657" i="3"/>
  <c r="Z656" i="3"/>
  <c r="V656" i="3"/>
  <c r="U656" i="3"/>
  <c r="T656" i="3"/>
  <c r="P656" i="3"/>
  <c r="O656" i="3"/>
  <c r="N656" i="3"/>
  <c r="J656" i="3"/>
  <c r="I656" i="3"/>
  <c r="H656" i="3"/>
  <c r="D656" i="3"/>
  <c r="C656" i="3"/>
  <c r="B656" i="3"/>
  <c r="Z655" i="3"/>
  <c r="V655" i="3"/>
  <c r="U655" i="3"/>
  <c r="T655" i="3"/>
  <c r="P655" i="3"/>
  <c r="O655" i="3"/>
  <c r="N655" i="3"/>
  <c r="J655" i="3"/>
  <c r="I655" i="3"/>
  <c r="H655" i="3"/>
  <c r="D655" i="3"/>
  <c r="C655" i="3"/>
  <c r="B655" i="3"/>
  <c r="Z654" i="3"/>
  <c r="V654" i="3"/>
  <c r="U654" i="3"/>
  <c r="T654" i="3"/>
  <c r="P654" i="3"/>
  <c r="O654" i="3"/>
  <c r="N654" i="3"/>
  <c r="J654" i="3"/>
  <c r="I654" i="3"/>
  <c r="H654" i="3"/>
  <c r="D654" i="3"/>
  <c r="C654" i="3"/>
  <c r="B654" i="3"/>
  <c r="Z653" i="3"/>
  <c r="V653" i="3"/>
  <c r="U653" i="3"/>
  <c r="T653" i="3"/>
  <c r="P653" i="3"/>
  <c r="O653" i="3"/>
  <c r="N653" i="3"/>
  <c r="J653" i="3"/>
  <c r="I653" i="3"/>
  <c r="H653" i="3"/>
  <c r="D653" i="3"/>
  <c r="C653" i="3"/>
  <c r="B653" i="3"/>
  <c r="Z652" i="3"/>
  <c r="V652" i="3"/>
  <c r="U652" i="3"/>
  <c r="T652" i="3"/>
  <c r="P652" i="3"/>
  <c r="O652" i="3"/>
  <c r="N652" i="3"/>
  <c r="J652" i="3"/>
  <c r="I652" i="3"/>
  <c r="H652" i="3"/>
  <c r="D652" i="3"/>
  <c r="C652" i="3"/>
  <c r="B652" i="3"/>
  <c r="Z651" i="3"/>
  <c r="V651" i="3"/>
  <c r="U651" i="3"/>
  <c r="T651" i="3"/>
  <c r="P651" i="3"/>
  <c r="O651" i="3"/>
  <c r="N651" i="3"/>
  <c r="J651" i="3"/>
  <c r="I651" i="3"/>
  <c r="H651" i="3"/>
  <c r="D651" i="3"/>
  <c r="C651" i="3"/>
  <c r="B651" i="3"/>
  <c r="Z650" i="3"/>
  <c r="V650" i="3"/>
  <c r="U650" i="3"/>
  <c r="T650" i="3"/>
  <c r="P650" i="3"/>
  <c r="O650" i="3"/>
  <c r="N650" i="3"/>
  <c r="J650" i="3"/>
  <c r="I650" i="3"/>
  <c r="H650" i="3"/>
  <c r="D650" i="3"/>
  <c r="C650" i="3"/>
  <c r="B650" i="3"/>
  <c r="Z649" i="3"/>
  <c r="V649" i="3"/>
  <c r="U649" i="3"/>
  <c r="T649" i="3"/>
  <c r="P649" i="3"/>
  <c r="O649" i="3"/>
  <c r="N649" i="3"/>
  <c r="J649" i="3"/>
  <c r="I649" i="3"/>
  <c r="H649" i="3"/>
  <c r="D649" i="3"/>
  <c r="C649" i="3"/>
  <c r="B649" i="3"/>
  <c r="Z648" i="3"/>
  <c r="V648" i="3"/>
  <c r="U648" i="3"/>
  <c r="T648" i="3"/>
  <c r="P648" i="3"/>
  <c r="O648" i="3"/>
  <c r="N648" i="3"/>
  <c r="J648" i="3"/>
  <c r="I648" i="3"/>
  <c r="H648" i="3"/>
  <c r="D648" i="3"/>
  <c r="C648" i="3"/>
  <c r="B648" i="3"/>
  <c r="Z647" i="3"/>
  <c r="V647" i="3"/>
  <c r="U647" i="3"/>
  <c r="T647" i="3"/>
  <c r="P647" i="3"/>
  <c r="O647" i="3"/>
  <c r="N647" i="3"/>
  <c r="J647" i="3"/>
  <c r="I647" i="3"/>
  <c r="H647" i="3"/>
  <c r="D647" i="3"/>
  <c r="C647" i="3"/>
  <c r="B647" i="3"/>
  <c r="Z646" i="3"/>
  <c r="V646" i="3"/>
  <c r="U646" i="3"/>
  <c r="T646" i="3"/>
  <c r="P646" i="3"/>
  <c r="O646" i="3"/>
  <c r="N646" i="3"/>
  <c r="J646" i="3"/>
  <c r="I646" i="3"/>
  <c r="H646" i="3"/>
  <c r="D646" i="3"/>
  <c r="C646" i="3"/>
  <c r="B646" i="3"/>
  <c r="Z645" i="3"/>
  <c r="V645" i="3"/>
  <c r="U645" i="3"/>
  <c r="T645" i="3"/>
  <c r="P645" i="3"/>
  <c r="O645" i="3"/>
  <c r="N645" i="3"/>
  <c r="J645" i="3"/>
  <c r="I645" i="3"/>
  <c r="H645" i="3"/>
  <c r="D645" i="3"/>
  <c r="C645" i="3"/>
  <c r="B645" i="3"/>
  <c r="Z644" i="3"/>
  <c r="V644" i="3"/>
  <c r="U644" i="3"/>
  <c r="T644" i="3"/>
  <c r="P644" i="3"/>
  <c r="O644" i="3"/>
  <c r="N644" i="3"/>
  <c r="J644" i="3"/>
  <c r="I644" i="3"/>
  <c r="H644" i="3"/>
  <c r="D644" i="3"/>
  <c r="C644" i="3"/>
  <c r="B644" i="3"/>
  <c r="Z643" i="3"/>
  <c r="V643" i="3"/>
  <c r="U643" i="3"/>
  <c r="T643" i="3"/>
  <c r="P643" i="3"/>
  <c r="O643" i="3"/>
  <c r="N643" i="3"/>
  <c r="J643" i="3"/>
  <c r="I643" i="3"/>
  <c r="H643" i="3"/>
  <c r="D643" i="3"/>
  <c r="C643" i="3"/>
  <c r="B643" i="3"/>
  <c r="Z642" i="3"/>
  <c r="V642" i="3"/>
  <c r="U642" i="3"/>
  <c r="T642" i="3"/>
  <c r="P642" i="3"/>
  <c r="O642" i="3"/>
  <c r="N642" i="3"/>
  <c r="J642" i="3"/>
  <c r="I642" i="3"/>
  <c r="H642" i="3"/>
  <c r="D642" i="3"/>
  <c r="C642" i="3"/>
  <c r="B642" i="3"/>
  <c r="Z641" i="3"/>
  <c r="V641" i="3"/>
  <c r="U641" i="3"/>
  <c r="T641" i="3"/>
  <c r="P641" i="3"/>
  <c r="O641" i="3"/>
  <c r="N641" i="3"/>
  <c r="J641" i="3"/>
  <c r="I641" i="3"/>
  <c r="H641" i="3"/>
  <c r="D641" i="3"/>
  <c r="C641" i="3"/>
  <c r="B641" i="3"/>
  <c r="Z640" i="3"/>
  <c r="V640" i="3"/>
  <c r="U640" i="3"/>
  <c r="T640" i="3"/>
  <c r="P640" i="3"/>
  <c r="O640" i="3"/>
  <c r="N640" i="3"/>
  <c r="J640" i="3"/>
  <c r="I640" i="3"/>
  <c r="H640" i="3"/>
  <c r="D640" i="3"/>
  <c r="C640" i="3"/>
  <c r="B640" i="3"/>
  <c r="Z639" i="3"/>
  <c r="V639" i="3"/>
  <c r="U639" i="3"/>
  <c r="T639" i="3"/>
  <c r="P639" i="3"/>
  <c r="O639" i="3"/>
  <c r="N639" i="3"/>
  <c r="J639" i="3"/>
  <c r="I639" i="3"/>
  <c r="H639" i="3"/>
  <c r="D639" i="3"/>
  <c r="C639" i="3"/>
  <c r="B639" i="3"/>
  <c r="Z638" i="3"/>
  <c r="V638" i="3"/>
  <c r="U638" i="3"/>
  <c r="T638" i="3"/>
  <c r="P638" i="3"/>
  <c r="O638" i="3"/>
  <c r="N638" i="3"/>
  <c r="J638" i="3"/>
  <c r="I638" i="3"/>
  <c r="H638" i="3"/>
  <c r="D638" i="3"/>
  <c r="C638" i="3"/>
  <c r="B638" i="3"/>
  <c r="Z637" i="3"/>
  <c r="V637" i="3"/>
  <c r="U637" i="3"/>
  <c r="T637" i="3"/>
  <c r="P637" i="3"/>
  <c r="O637" i="3"/>
  <c r="N637" i="3"/>
  <c r="J637" i="3"/>
  <c r="I637" i="3"/>
  <c r="H637" i="3"/>
  <c r="D637" i="3"/>
  <c r="C637" i="3"/>
  <c r="B637" i="3"/>
  <c r="Z636" i="3"/>
  <c r="V636" i="3"/>
  <c r="U636" i="3"/>
  <c r="T636" i="3"/>
  <c r="P636" i="3"/>
  <c r="O636" i="3"/>
  <c r="N636" i="3"/>
  <c r="J636" i="3"/>
  <c r="I636" i="3"/>
  <c r="H636" i="3"/>
  <c r="D636" i="3"/>
  <c r="C636" i="3"/>
  <c r="B636" i="3"/>
  <c r="Z635" i="3"/>
  <c r="V635" i="3"/>
  <c r="U635" i="3"/>
  <c r="T635" i="3"/>
  <c r="P635" i="3"/>
  <c r="O635" i="3"/>
  <c r="N635" i="3"/>
  <c r="J635" i="3"/>
  <c r="I635" i="3"/>
  <c r="H635" i="3"/>
  <c r="D635" i="3"/>
  <c r="C635" i="3"/>
  <c r="B635" i="3"/>
  <c r="Z634" i="3"/>
  <c r="V634" i="3"/>
  <c r="U634" i="3"/>
  <c r="T634" i="3"/>
  <c r="P634" i="3"/>
  <c r="O634" i="3"/>
  <c r="N634" i="3"/>
  <c r="J634" i="3"/>
  <c r="I634" i="3"/>
  <c r="H634" i="3"/>
  <c r="D634" i="3"/>
  <c r="C634" i="3"/>
  <c r="B634" i="3"/>
  <c r="Z633" i="3"/>
  <c r="V633" i="3"/>
  <c r="U633" i="3"/>
  <c r="T633" i="3"/>
  <c r="P633" i="3"/>
  <c r="O633" i="3"/>
  <c r="N633" i="3"/>
  <c r="J633" i="3"/>
  <c r="I633" i="3"/>
  <c r="H633" i="3"/>
  <c r="D633" i="3"/>
  <c r="C633" i="3"/>
  <c r="B633" i="3"/>
  <c r="Z632" i="3"/>
  <c r="V632" i="3"/>
  <c r="U632" i="3"/>
  <c r="T632" i="3"/>
  <c r="P632" i="3"/>
  <c r="O632" i="3"/>
  <c r="N632" i="3"/>
  <c r="J632" i="3"/>
  <c r="I632" i="3"/>
  <c r="H632" i="3"/>
  <c r="D632" i="3"/>
  <c r="C632" i="3"/>
  <c r="B632" i="3"/>
  <c r="Z631" i="3"/>
  <c r="V631" i="3"/>
  <c r="U631" i="3"/>
  <c r="T631" i="3"/>
  <c r="P631" i="3"/>
  <c r="O631" i="3"/>
  <c r="N631" i="3"/>
  <c r="J631" i="3"/>
  <c r="I631" i="3"/>
  <c r="H631" i="3"/>
  <c r="D631" i="3"/>
  <c r="C631" i="3"/>
  <c r="B631" i="3"/>
  <c r="Z630" i="3"/>
  <c r="V630" i="3"/>
  <c r="U630" i="3"/>
  <c r="T630" i="3"/>
  <c r="P630" i="3"/>
  <c r="O630" i="3"/>
  <c r="N630" i="3"/>
  <c r="J630" i="3"/>
  <c r="I630" i="3"/>
  <c r="H630" i="3"/>
  <c r="D630" i="3"/>
  <c r="C630" i="3"/>
  <c r="B630" i="3"/>
  <c r="Z629" i="3"/>
  <c r="V629" i="3"/>
  <c r="U629" i="3"/>
  <c r="T629" i="3"/>
  <c r="P629" i="3"/>
  <c r="O629" i="3"/>
  <c r="N629" i="3"/>
  <c r="J629" i="3"/>
  <c r="I629" i="3"/>
  <c r="H629" i="3"/>
  <c r="D629" i="3"/>
  <c r="C629" i="3"/>
  <c r="B629" i="3"/>
  <c r="Z628" i="3"/>
  <c r="V628" i="3"/>
  <c r="U628" i="3"/>
  <c r="T628" i="3"/>
  <c r="P628" i="3"/>
  <c r="O628" i="3"/>
  <c r="N628" i="3"/>
  <c r="J628" i="3"/>
  <c r="I628" i="3"/>
  <c r="H628" i="3"/>
  <c r="D628" i="3"/>
  <c r="C628" i="3"/>
  <c r="B628" i="3"/>
  <c r="Z627" i="3"/>
  <c r="V627" i="3"/>
  <c r="U627" i="3"/>
  <c r="T627" i="3"/>
  <c r="P627" i="3"/>
  <c r="O627" i="3"/>
  <c r="N627" i="3"/>
  <c r="J627" i="3"/>
  <c r="I627" i="3"/>
  <c r="H627" i="3"/>
  <c r="D627" i="3"/>
  <c r="C627" i="3"/>
  <c r="B627" i="3"/>
  <c r="Z626" i="3"/>
  <c r="V626" i="3"/>
  <c r="U626" i="3"/>
  <c r="T626" i="3"/>
  <c r="P626" i="3"/>
  <c r="O626" i="3"/>
  <c r="N626" i="3"/>
  <c r="J626" i="3"/>
  <c r="I626" i="3"/>
  <c r="H626" i="3"/>
  <c r="D626" i="3"/>
  <c r="C626" i="3"/>
  <c r="B626" i="3"/>
  <c r="Z625" i="3"/>
  <c r="V625" i="3"/>
  <c r="U625" i="3"/>
  <c r="T625" i="3"/>
  <c r="P625" i="3"/>
  <c r="O625" i="3"/>
  <c r="N625" i="3"/>
  <c r="J625" i="3"/>
  <c r="I625" i="3"/>
  <c r="H625" i="3"/>
  <c r="D625" i="3"/>
  <c r="C625" i="3"/>
  <c r="B625" i="3"/>
  <c r="Z624" i="3"/>
  <c r="V624" i="3"/>
  <c r="U624" i="3"/>
  <c r="T624" i="3"/>
  <c r="P624" i="3"/>
  <c r="O624" i="3"/>
  <c r="N624" i="3"/>
  <c r="J624" i="3"/>
  <c r="I624" i="3"/>
  <c r="H624" i="3"/>
  <c r="D624" i="3"/>
  <c r="C624" i="3"/>
  <c r="B624" i="3"/>
  <c r="Z623" i="3"/>
  <c r="V623" i="3"/>
  <c r="U623" i="3"/>
  <c r="T623" i="3"/>
  <c r="P623" i="3"/>
  <c r="O623" i="3"/>
  <c r="N623" i="3"/>
  <c r="J623" i="3"/>
  <c r="I623" i="3"/>
  <c r="H623" i="3"/>
  <c r="D623" i="3"/>
  <c r="C623" i="3"/>
  <c r="B623" i="3"/>
  <c r="Z622" i="3"/>
  <c r="V622" i="3"/>
  <c r="U622" i="3"/>
  <c r="T622" i="3"/>
  <c r="P622" i="3"/>
  <c r="O622" i="3"/>
  <c r="N622" i="3"/>
  <c r="J622" i="3"/>
  <c r="I622" i="3"/>
  <c r="H622" i="3"/>
  <c r="D622" i="3"/>
  <c r="C622" i="3"/>
  <c r="B622" i="3"/>
  <c r="Z621" i="3"/>
  <c r="V621" i="3"/>
  <c r="U621" i="3"/>
  <c r="T621" i="3"/>
  <c r="P621" i="3"/>
  <c r="O621" i="3"/>
  <c r="N621" i="3"/>
  <c r="J621" i="3"/>
  <c r="I621" i="3"/>
  <c r="H621" i="3"/>
  <c r="D621" i="3"/>
  <c r="C621" i="3"/>
  <c r="B621" i="3"/>
  <c r="Z620" i="3"/>
  <c r="V620" i="3"/>
  <c r="U620" i="3"/>
  <c r="T620" i="3"/>
  <c r="P620" i="3"/>
  <c r="O620" i="3"/>
  <c r="N620" i="3"/>
  <c r="J620" i="3"/>
  <c r="I620" i="3"/>
  <c r="H620" i="3"/>
  <c r="D620" i="3"/>
  <c r="C620" i="3"/>
  <c r="B620" i="3"/>
  <c r="Z619" i="3"/>
  <c r="V619" i="3"/>
  <c r="U619" i="3"/>
  <c r="T619" i="3"/>
  <c r="P619" i="3"/>
  <c r="O619" i="3"/>
  <c r="N619" i="3"/>
  <c r="J619" i="3"/>
  <c r="I619" i="3"/>
  <c r="H619" i="3"/>
  <c r="D619" i="3"/>
  <c r="C619" i="3"/>
  <c r="B619" i="3"/>
  <c r="Z618" i="3"/>
  <c r="V618" i="3"/>
  <c r="U618" i="3"/>
  <c r="T618" i="3"/>
  <c r="P618" i="3"/>
  <c r="O618" i="3"/>
  <c r="N618" i="3"/>
  <c r="J618" i="3"/>
  <c r="I618" i="3"/>
  <c r="H618" i="3"/>
  <c r="D618" i="3"/>
  <c r="C618" i="3"/>
  <c r="B618" i="3"/>
  <c r="Z617" i="3"/>
  <c r="V617" i="3"/>
  <c r="U617" i="3"/>
  <c r="T617" i="3"/>
  <c r="P617" i="3"/>
  <c r="O617" i="3"/>
  <c r="N617" i="3"/>
  <c r="J617" i="3"/>
  <c r="I617" i="3"/>
  <c r="H617" i="3"/>
  <c r="D617" i="3"/>
  <c r="C617" i="3"/>
  <c r="B617" i="3"/>
  <c r="Z616" i="3"/>
  <c r="V616" i="3"/>
  <c r="U616" i="3"/>
  <c r="T616" i="3"/>
  <c r="P616" i="3"/>
  <c r="O616" i="3"/>
  <c r="N616" i="3"/>
  <c r="J616" i="3"/>
  <c r="I616" i="3"/>
  <c r="H616" i="3"/>
  <c r="D616" i="3"/>
  <c r="C616" i="3"/>
  <c r="B616" i="3"/>
  <c r="Z615" i="3"/>
  <c r="V615" i="3"/>
  <c r="U615" i="3"/>
  <c r="T615" i="3"/>
  <c r="P615" i="3"/>
  <c r="O615" i="3"/>
  <c r="N615" i="3"/>
  <c r="J615" i="3"/>
  <c r="I615" i="3"/>
  <c r="H615" i="3"/>
  <c r="D615" i="3"/>
  <c r="C615" i="3"/>
  <c r="B615" i="3"/>
  <c r="Z614" i="3"/>
  <c r="V614" i="3"/>
  <c r="U614" i="3"/>
  <c r="T614" i="3"/>
  <c r="P614" i="3"/>
  <c r="O614" i="3"/>
  <c r="N614" i="3"/>
  <c r="J614" i="3"/>
  <c r="I614" i="3"/>
  <c r="H614" i="3"/>
  <c r="D614" i="3"/>
  <c r="C614" i="3"/>
  <c r="B614" i="3"/>
  <c r="Z613" i="3"/>
  <c r="V613" i="3"/>
  <c r="U613" i="3"/>
  <c r="T613" i="3"/>
  <c r="P613" i="3"/>
  <c r="O613" i="3"/>
  <c r="N613" i="3"/>
  <c r="J613" i="3"/>
  <c r="I613" i="3"/>
  <c r="H613" i="3"/>
  <c r="D613" i="3"/>
  <c r="C613" i="3"/>
  <c r="B613" i="3"/>
  <c r="Z612" i="3"/>
  <c r="V612" i="3"/>
  <c r="U612" i="3"/>
  <c r="T612" i="3"/>
  <c r="P612" i="3"/>
  <c r="O612" i="3"/>
  <c r="N612" i="3"/>
  <c r="J612" i="3"/>
  <c r="I612" i="3"/>
  <c r="H612" i="3"/>
  <c r="D612" i="3"/>
  <c r="C612" i="3"/>
  <c r="B612" i="3"/>
  <c r="Z611" i="3"/>
  <c r="V611" i="3"/>
  <c r="U611" i="3"/>
  <c r="T611" i="3"/>
  <c r="P611" i="3"/>
  <c r="O611" i="3"/>
  <c r="N611" i="3"/>
  <c r="J611" i="3"/>
  <c r="I611" i="3"/>
  <c r="H611" i="3"/>
  <c r="D611" i="3"/>
  <c r="C611" i="3"/>
  <c r="B611" i="3"/>
  <c r="Z610" i="3"/>
  <c r="V610" i="3"/>
  <c r="U610" i="3"/>
  <c r="T610" i="3"/>
  <c r="P610" i="3"/>
  <c r="O610" i="3"/>
  <c r="N610" i="3"/>
  <c r="J610" i="3"/>
  <c r="I610" i="3"/>
  <c r="H610" i="3"/>
  <c r="D610" i="3"/>
  <c r="C610" i="3"/>
  <c r="B610" i="3"/>
  <c r="Z609" i="3"/>
  <c r="V609" i="3"/>
  <c r="U609" i="3"/>
  <c r="T609" i="3"/>
  <c r="P609" i="3"/>
  <c r="O609" i="3"/>
  <c r="N609" i="3"/>
  <c r="J609" i="3"/>
  <c r="I609" i="3"/>
  <c r="H609" i="3"/>
  <c r="D609" i="3"/>
  <c r="C609" i="3"/>
  <c r="B609" i="3"/>
  <c r="Z608" i="3"/>
  <c r="V608" i="3"/>
  <c r="U608" i="3"/>
  <c r="T608" i="3"/>
  <c r="P608" i="3"/>
  <c r="O608" i="3"/>
  <c r="N608" i="3"/>
  <c r="J608" i="3"/>
  <c r="I608" i="3"/>
  <c r="H608" i="3"/>
  <c r="D608" i="3"/>
  <c r="C608" i="3"/>
  <c r="B608" i="3"/>
  <c r="Z607" i="3"/>
  <c r="V607" i="3"/>
  <c r="U607" i="3"/>
  <c r="T607" i="3"/>
  <c r="P607" i="3"/>
  <c r="O607" i="3"/>
  <c r="N607" i="3"/>
  <c r="J607" i="3"/>
  <c r="I607" i="3"/>
  <c r="H607" i="3"/>
  <c r="D607" i="3"/>
  <c r="C607" i="3"/>
  <c r="B607" i="3"/>
  <c r="Z606" i="3"/>
  <c r="V606" i="3"/>
  <c r="U606" i="3"/>
  <c r="T606" i="3"/>
  <c r="P606" i="3"/>
  <c r="O606" i="3"/>
  <c r="N606" i="3"/>
  <c r="J606" i="3"/>
  <c r="I606" i="3"/>
  <c r="H606" i="3"/>
  <c r="D606" i="3"/>
  <c r="C606" i="3"/>
  <c r="B606" i="3"/>
  <c r="Z605" i="3"/>
  <c r="V605" i="3"/>
  <c r="U605" i="3"/>
  <c r="T605" i="3"/>
  <c r="P605" i="3"/>
  <c r="O605" i="3"/>
  <c r="N605" i="3"/>
  <c r="J605" i="3"/>
  <c r="I605" i="3"/>
  <c r="H605" i="3"/>
  <c r="D605" i="3"/>
  <c r="C605" i="3"/>
  <c r="B605" i="3"/>
  <c r="Z604" i="3"/>
  <c r="V604" i="3"/>
  <c r="U604" i="3"/>
  <c r="T604" i="3"/>
  <c r="P604" i="3"/>
  <c r="O604" i="3"/>
  <c r="N604" i="3"/>
  <c r="J604" i="3"/>
  <c r="I604" i="3"/>
  <c r="H604" i="3"/>
  <c r="D604" i="3"/>
  <c r="C604" i="3"/>
  <c r="B604" i="3"/>
  <c r="Z603" i="3"/>
  <c r="V603" i="3"/>
  <c r="U603" i="3"/>
  <c r="T603" i="3"/>
  <c r="P603" i="3"/>
  <c r="O603" i="3"/>
  <c r="N603" i="3"/>
  <c r="J603" i="3"/>
  <c r="I603" i="3"/>
  <c r="H603" i="3"/>
  <c r="D603" i="3"/>
  <c r="C603" i="3"/>
  <c r="B603" i="3"/>
  <c r="Z602" i="3"/>
  <c r="V602" i="3"/>
  <c r="U602" i="3"/>
  <c r="T602" i="3"/>
  <c r="P602" i="3"/>
  <c r="O602" i="3"/>
  <c r="N602" i="3"/>
  <c r="J602" i="3"/>
  <c r="I602" i="3"/>
  <c r="H602" i="3"/>
  <c r="D602" i="3"/>
  <c r="C602" i="3"/>
  <c r="B602" i="3"/>
  <c r="Z601" i="3"/>
  <c r="V601" i="3"/>
  <c r="U601" i="3"/>
  <c r="T601" i="3"/>
  <c r="P601" i="3"/>
  <c r="O601" i="3"/>
  <c r="N601" i="3"/>
  <c r="J601" i="3"/>
  <c r="I601" i="3"/>
  <c r="H601" i="3"/>
  <c r="D601" i="3"/>
  <c r="C601" i="3"/>
  <c r="B601" i="3"/>
  <c r="Z600" i="3"/>
  <c r="V600" i="3"/>
  <c r="U600" i="3"/>
  <c r="T600" i="3"/>
  <c r="P600" i="3"/>
  <c r="O600" i="3"/>
  <c r="N600" i="3"/>
  <c r="J600" i="3"/>
  <c r="I600" i="3"/>
  <c r="H600" i="3"/>
  <c r="D600" i="3"/>
  <c r="C600" i="3"/>
  <c r="B600" i="3"/>
  <c r="Z599" i="3"/>
  <c r="V599" i="3"/>
  <c r="U599" i="3"/>
  <c r="T599" i="3"/>
  <c r="P599" i="3"/>
  <c r="O599" i="3"/>
  <c r="N599" i="3"/>
  <c r="J599" i="3"/>
  <c r="I599" i="3"/>
  <c r="H599" i="3"/>
  <c r="D599" i="3"/>
  <c r="C599" i="3"/>
  <c r="B599" i="3"/>
  <c r="Z598" i="3"/>
  <c r="V598" i="3"/>
  <c r="U598" i="3"/>
  <c r="T598" i="3"/>
  <c r="P598" i="3"/>
  <c r="O598" i="3"/>
  <c r="N598" i="3"/>
  <c r="J598" i="3"/>
  <c r="I598" i="3"/>
  <c r="H598" i="3"/>
  <c r="D598" i="3"/>
  <c r="C598" i="3"/>
  <c r="B598" i="3"/>
  <c r="Z597" i="3"/>
  <c r="V597" i="3"/>
  <c r="U597" i="3"/>
  <c r="T597" i="3"/>
  <c r="P597" i="3"/>
  <c r="O597" i="3"/>
  <c r="N597" i="3"/>
  <c r="J597" i="3"/>
  <c r="I597" i="3"/>
  <c r="H597" i="3"/>
  <c r="D597" i="3"/>
  <c r="C597" i="3"/>
  <c r="B597" i="3"/>
  <c r="Z596" i="3"/>
  <c r="V596" i="3"/>
  <c r="U596" i="3"/>
  <c r="T596" i="3"/>
  <c r="P596" i="3"/>
  <c r="O596" i="3"/>
  <c r="N596" i="3"/>
  <c r="J596" i="3"/>
  <c r="I596" i="3"/>
  <c r="H596" i="3"/>
  <c r="D596" i="3"/>
  <c r="C596" i="3"/>
  <c r="B596" i="3"/>
  <c r="Z595" i="3"/>
  <c r="V595" i="3"/>
  <c r="U595" i="3"/>
  <c r="T595" i="3"/>
  <c r="P595" i="3"/>
  <c r="O595" i="3"/>
  <c r="N595" i="3"/>
  <c r="J595" i="3"/>
  <c r="I595" i="3"/>
  <c r="H595" i="3"/>
  <c r="D595" i="3"/>
  <c r="C595" i="3"/>
  <c r="B595" i="3"/>
  <c r="Z594" i="3"/>
  <c r="V594" i="3"/>
  <c r="U594" i="3"/>
  <c r="T594" i="3"/>
  <c r="P594" i="3"/>
  <c r="O594" i="3"/>
  <c r="N594" i="3"/>
  <c r="J594" i="3"/>
  <c r="I594" i="3"/>
  <c r="H594" i="3"/>
  <c r="D594" i="3"/>
  <c r="C594" i="3"/>
  <c r="B594" i="3"/>
  <c r="Z593" i="3"/>
  <c r="V593" i="3"/>
  <c r="U593" i="3"/>
  <c r="T593" i="3"/>
  <c r="P593" i="3"/>
  <c r="O593" i="3"/>
  <c r="N593" i="3"/>
  <c r="J593" i="3"/>
  <c r="I593" i="3"/>
  <c r="H593" i="3"/>
  <c r="D593" i="3"/>
  <c r="C593" i="3"/>
  <c r="B593" i="3"/>
  <c r="Z592" i="3"/>
  <c r="V592" i="3"/>
  <c r="U592" i="3"/>
  <c r="T592" i="3"/>
  <c r="P592" i="3"/>
  <c r="O592" i="3"/>
  <c r="N592" i="3"/>
  <c r="J592" i="3"/>
  <c r="I592" i="3"/>
  <c r="H592" i="3"/>
  <c r="D592" i="3"/>
  <c r="C592" i="3"/>
  <c r="B592" i="3"/>
  <c r="Z591" i="3"/>
  <c r="V591" i="3"/>
  <c r="U591" i="3"/>
  <c r="T591" i="3"/>
  <c r="P591" i="3"/>
  <c r="O591" i="3"/>
  <c r="N591" i="3"/>
  <c r="J591" i="3"/>
  <c r="I591" i="3"/>
  <c r="H591" i="3"/>
  <c r="D591" i="3"/>
  <c r="C591" i="3"/>
  <c r="B591" i="3"/>
  <c r="Z590" i="3"/>
  <c r="V590" i="3"/>
  <c r="U590" i="3"/>
  <c r="T590" i="3"/>
  <c r="P590" i="3"/>
  <c r="O590" i="3"/>
  <c r="N590" i="3"/>
  <c r="J590" i="3"/>
  <c r="I590" i="3"/>
  <c r="H590" i="3"/>
  <c r="D590" i="3"/>
  <c r="C590" i="3"/>
  <c r="B590" i="3"/>
  <c r="Z589" i="3"/>
  <c r="V589" i="3"/>
  <c r="U589" i="3"/>
  <c r="T589" i="3"/>
  <c r="P589" i="3"/>
  <c r="O589" i="3"/>
  <c r="N589" i="3"/>
  <c r="J589" i="3"/>
  <c r="I589" i="3"/>
  <c r="H589" i="3"/>
  <c r="D589" i="3"/>
  <c r="C589" i="3"/>
  <c r="B589" i="3"/>
  <c r="Z588" i="3"/>
  <c r="V588" i="3"/>
  <c r="U588" i="3"/>
  <c r="T588" i="3"/>
  <c r="P588" i="3"/>
  <c r="O588" i="3"/>
  <c r="N588" i="3"/>
  <c r="J588" i="3"/>
  <c r="I588" i="3"/>
  <c r="H588" i="3"/>
  <c r="D588" i="3"/>
  <c r="C588" i="3"/>
  <c r="B588" i="3"/>
  <c r="Z587" i="3"/>
  <c r="V587" i="3"/>
  <c r="U587" i="3"/>
  <c r="T587" i="3"/>
  <c r="P587" i="3"/>
  <c r="O587" i="3"/>
  <c r="N587" i="3"/>
  <c r="J587" i="3"/>
  <c r="I587" i="3"/>
  <c r="H587" i="3"/>
  <c r="D587" i="3"/>
  <c r="C587" i="3"/>
  <c r="B587" i="3"/>
  <c r="Z586" i="3"/>
  <c r="V586" i="3"/>
  <c r="U586" i="3"/>
  <c r="T586" i="3"/>
  <c r="P586" i="3"/>
  <c r="O586" i="3"/>
  <c r="N586" i="3"/>
  <c r="J586" i="3"/>
  <c r="I586" i="3"/>
  <c r="H586" i="3"/>
  <c r="D586" i="3"/>
  <c r="C586" i="3"/>
  <c r="B586" i="3"/>
  <c r="Z585" i="3"/>
  <c r="V585" i="3"/>
  <c r="U585" i="3"/>
  <c r="T585" i="3"/>
  <c r="P585" i="3"/>
  <c r="O585" i="3"/>
  <c r="N585" i="3"/>
  <c r="J585" i="3"/>
  <c r="I585" i="3"/>
  <c r="H585" i="3"/>
  <c r="D585" i="3"/>
  <c r="C585" i="3"/>
  <c r="B585" i="3"/>
  <c r="Z584" i="3"/>
  <c r="V584" i="3"/>
  <c r="U584" i="3"/>
  <c r="T584" i="3"/>
  <c r="P584" i="3"/>
  <c r="O584" i="3"/>
  <c r="N584" i="3"/>
  <c r="J584" i="3"/>
  <c r="I584" i="3"/>
  <c r="H584" i="3"/>
  <c r="D584" i="3"/>
  <c r="C584" i="3"/>
  <c r="B584" i="3"/>
  <c r="Z583" i="3"/>
  <c r="V583" i="3"/>
  <c r="U583" i="3"/>
  <c r="T583" i="3"/>
  <c r="P583" i="3"/>
  <c r="O583" i="3"/>
  <c r="N583" i="3"/>
  <c r="J583" i="3"/>
  <c r="I583" i="3"/>
  <c r="H583" i="3"/>
  <c r="D583" i="3"/>
  <c r="C583" i="3"/>
  <c r="B583" i="3"/>
  <c r="Z582" i="3"/>
  <c r="V582" i="3"/>
  <c r="U582" i="3"/>
  <c r="T582" i="3"/>
  <c r="P582" i="3"/>
  <c r="O582" i="3"/>
  <c r="N582" i="3"/>
  <c r="J582" i="3"/>
  <c r="I582" i="3"/>
  <c r="H582" i="3"/>
  <c r="D582" i="3"/>
  <c r="C582" i="3"/>
  <c r="B582" i="3"/>
  <c r="Z581" i="3"/>
  <c r="V581" i="3"/>
  <c r="U581" i="3"/>
  <c r="T581" i="3"/>
  <c r="P581" i="3"/>
  <c r="O581" i="3"/>
  <c r="N581" i="3"/>
  <c r="J581" i="3"/>
  <c r="I581" i="3"/>
  <c r="H581" i="3"/>
  <c r="D581" i="3"/>
  <c r="C581" i="3"/>
  <c r="B581" i="3"/>
  <c r="Z580" i="3"/>
  <c r="V580" i="3"/>
  <c r="U580" i="3"/>
  <c r="T580" i="3"/>
  <c r="P580" i="3"/>
  <c r="O580" i="3"/>
  <c r="N580" i="3"/>
  <c r="J580" i="3"/>
  <c r="I580" i="3"/>
  <c r="H580" i="3"/>
  <c r="D580" i="3"/>
  <c r="C580" i="3"/>
  <c r="B580" i="3"/>
  <c r="Z579" i="3"/>
  <c r="V579" i="3"/>
  <c r="U579" i="3"/>
  <c r="T579" i="3"/>
  <c r="P579" i="3"/>
  <c r="O579" i="3"/>
  <c r="N579" i="3"/>
  <c r="J579" i="3"/>
  <c r="I579" i="3"/>
  <c r="H579" i="3"/>
  <c r="D579" i="3"/>
  <c r="C579" i="3"/>
  <c r="B579" i="3"/>
  <c r="Z578" i="3"/>
  <c r="V578" i="3"/>
  <c r="U578" i="3"/>
  <c r="T578" i="3"/>
  <c r="P578" i="3"/>
  <c r="O578" i="3"/>
  <c r="N578" i="3"/>
  <c r="J578" i="3"/>
  <c r="I578" i="3"/>
  <c r="H578" i="3"/>
  <c r="D578" i="3"/>
  <c r="C578" i="3"/>
  <c r="B578" i="3"/>
  <c r="Z577" i="3"/>
  <c r="V577" i="3"/>
  <c r="U577" i="3"/>
  <c r="T577" i="3"/>
  <c r="P577" i="3"/>
  <c r="O577" i="3"/>
  <c r="N577" i="3"/>
  <c r="J577" i="3"/>
  <c r="I577" i="3"/>
  <c r="H577" i="3"/>
  <c r="D577" i="3"/>
  <c r="C577" i="3"/>
  <c r="B577" i="3"/>
  <c r="Z576" i="3"/>
  <c r="V576" i="3"/>
  <c r="U576" i="3"/>
  <c r="T576" i="3"/>
  <c r="P576" i="3"/>
  <c r="O576" i="3"/>
  <c r="N576" i="3"/>
  <c r="J576" i="3"/>
  <c r="I576" i="3"/>
  <c r="H576" i="3"/>
  <c r="D576" i="3"/>
  <c r="C576" i="3"/>
  <c r="B576" i="3"/>
  <c r="Z575" i="3"/>
  <c r="V575" i="3"/>
  <c r="U575" i="3"/>
  <c r="T575" i="3"/>
  <c r="P575" i="3"/>
  <c r="O575" i="3"/>
  <c r="N575" i="3"/>
  <c r="J575" i="3"/>
  <c r="I575" i="3"/>
  <c r="H575" i="3"/>
  <c r="D575" i="3"/>
  <c r="C575" i="3"/>
  <c r="B575" i="3"/>
  <c r="Z574" i="3"/>
  <c r="V574" i="3"/>
  <c r="U574" i="3"/>
  <c r="T574" i="3"/>
  <c r="P574" i="3"/>
  <c r="O574" i="3"/>
  <c r="N574" i="3"/>
  <c r="J574" i="3"/>
  <c r="I574" i="3"/>
  <c r="H574" i="3"/>
  <c r="D574" i="3"/>
  <c r="C574" i="3"/>
  <c r="B574" i="3"/>
  <c r="Z573" i="3"/>
  <c r="V573" i="3"/>
  <c r="U573" i="3"/>
  <c r="T573" i="3"/>
  <c r="P573" i="3"/>
  <c r="O573" i="3"/>
  <c r="N573" i="3"/>
  <c r="J573" i="3"/>
  <c r="I573" i="3"/>
  <c r="H573" i="3"/>
  <c r="D573" i="3"/>
  <c r="C573" i="3"/>
  <c r="B573" i="3"/>
  <c r="Z572" i="3"/>
  <c r="V572" i="3"/>
  <c r="U572" i="3"/>
  <c r="T572" i="3"/>
  <c r="P572" i="3"/>
  <c r="O572" i="3"/>
  <c r="N572" i="3"/>
  <c r="J572" i="3"/>
  <c r="I572" i="3"/>
  <c r="H572" i="3"/>
  <c r="D572" i="3"/>
  <c r="C572" i="3"/>
  <c r="B572" i="3"/>
  <c r="Z571" i="3"/>
  <c r="V571" i="3"/>
  <c r="U571" i="3"/>
  <c r="T571" i="3"/>
  <c r="P571" i="3"/>
  <c r="O571" i="3"/>
  <c r="N571" i="3"/>
  <c r="J571" i="3"/>
  <c r="I571" i="3"/>
  <c r="H571" i="3"/>
  <c r="D571" i="3"/>
  <c r="C571" i="3"/>
  <c r="B571" i="3"/>
  <c r="Z570" i="3"/>
  <c r="V570" i="3"/>
  <c r="U570" i="3"/>
  <c r="T570" i="3"/>
  <c r="P570" i="3"/>
  <c r="O570" i="3"/>
  <c r="N570" i="3"/>
  <c r="J570" i="3"/>
  <c r="I570" i="3"/>
  <c r="H570" i="3"/>
  <c r="D570" i="3"/>
  <c r="C570" i="3"/>
  <c r="B570" i="3"/>
  <c r="Z569" i="3"/>
  <c r="V569" i="3"/>
  <c r="U569" i="3"/>
  <c r="T569" i="3"/>
  <c r="P569" i="3"/>
  <c r="O569" i="3"/>
  <c r="N569" i="3"/>
  <c r="J569" i="3"/>
  <c r="I569" i="3"/>
  <c r="H569" i="3"/>
  <c r="D569" i="3"/>
  <c r="C569" i="3"/>
  <c r="B569" i="3"/>
  <c r="Z568" i="3"/>
  <c r="V568" i="3"/>
  <c r="U568" i="3"/>
  <c r="T568" i="3"/>
  <c r="P568" i="3"/>
  <c r="O568" i="3"/>
  <c r="N568" i="3"/>
  <c r="J568" i="3"/>
  <c r="I568" i="3"/>
  <c r="H568" i="3"/>
  <c r="D568" i="3"/>
  <c r="C568" i="3"/>
  <c r="B568" i="3"/>
  <c r="Z567" i="3"/>
  <c r="V567" i="3"/>
  <c r="U567" i="3"/>
  <c r="T567" i="3"/>
  <c r="P567" i="3"/>
  <c r="O567" i="3"/>
  <c r="N567" i="3"/>
  <c r="J567" i="3"/>
  <c r="I567" i="3"/>
  <c r="H567" i="3"/>
  <c r="D567" i="3"/>
  <c r="C567" i="3"/>
  <c r="B567" i="3"/>
  <c r="Z566" i="3"/>
  <c r="V566" i="3"/>
  <c r="U566" i="3"/>
  <c r="T566" i="3"/>
  <c r="P566" i="3"/>
  <c r="O566" i="3"/>
  <c r="N566" i="3"/>
  <c r="J566" i="3"/>
  <c r="I566" i="3"/>
  <c r="H566" i="3"/>
  <c r="D566" i="3"/>
  <c r="C566" i="3"/>
  <c r="B566" i="3"/>
  <c r="Z565" i="3"/>
  <c r="V565" i="3"/>
  <c r="U565" i="3"/>
  <c r="T565" i="3"/>
  <c r="P565" i="3"/>
  <c r="O565" i="3"/>
  <c r="N565" i="3"/>
  <c r="J565" i="3"/>
  <c r="I565" i="3"/>
  <c r="H565" i="3"/>
  <c r="D565" i="3"/>
  <c r="C565" i="3"/>
  <c r="B565" i="3"/>
  <c r="Z564" i="3"/>
  <c r="V564" i="3"/>
  <c r="U564" i="3"/>
  <c r="T564" i="3"/>
  <c r="P564" i="3"/>
  <c r="O564" i="3"/>
  <c r="N564" i="3"/>
  <c r="J564" i="3"/>
  <c r="I564" i="3"/>
  <c r="H564" i="3"/>
  <c r="D564" i="3"/>
  <c r="C564" i="3"/>
  <c r="B564" i="3"/>
  <c r="Z563" i="3"/>
  <c r="V563" i="3"/>
  <c r="U563" i="3"/>
  <c r="T563" i="3"/>
  <c r="P563" i="3"/>
  <c r="O563" i="3"/>
  <c r="N563" i="3"/>
  <c r="J563" i="3"/>
  <c r="I563" i="3"/>
  <c r="H563" i="3"/>
  <c r="D563" i="3"/>
  <c r="C563" i="3"/>
  <c r="B563" i="3"/>
  <c r="Z562" i="3"/>
  <c r="V562" i="3"/>
  <c r="U562" i="3"/>
  <c r="T562" i="3"/>
  <c r="P562" i="3"/>
  <c r="O562" i="3"/>
  <c r="N562" i="3"/>
  <c r="J562" i="3"/>
  <c r="I562" i="3"/>
  <c r="H562" i="3"/>
  <c r="D562" i="3"/>
  <c r="C562" i="3"/>
  <c r="B562" i="3"/>
  <c r="Z561" i="3"/>
  <c r="V561" i="3"/>
  <c r="U561" i="3"/>
  <c r="T561" i="3"/>
  <c r="P561" i="3"/>
  <c r="O561" i="3"/>
  <c r="N561" i="3"/>
  <c r="J561" i="3"/>
  <c r="I561" i="3"/>
  <c r="H561" i="3"/>
  <c r="D561" i="3"/>
  <c r="C561" i="3"/>
  <c r="B561" i="3"/>
  <c r="Z560" i="3"/>
  <c r="V560" i="3"/>
  <c r="U560" i="3"/>
  <c r="T560" i="3"/>
  <c r="P560" i="3"/>
  <c r="O560" i="3"/>
  <c r="N560" i="3"/>
  <c r="J560" i="3"/>
  <c r="I560" i="3"/>
  <c r="H560" i="3"/>
  <c r="D560" i="3"/>
  <c r="C560" i="3"/>
  <c r="B560" i="3"/>
  <c r="Z559" i="3"/>
  <c r="V559" i="3"/>
  <c r="U559" i="3"/>
  <c r="T559" i="3"/>
  <c r="P559" i="3"/>
  <c r="O559" i="3"/>
  <c r="N559" i="3"/>
  <c r="J559" i="3"/>
  <c r="I559" i="3"/>
  <c r="H559" i="3"/>
  <c r="D559" i="3"/>
  <c r="C559" i="3"/>
  <c r="B559" i="3"/>
  <c r="Z558" i="3"/>
  <c r="V558" i="3"/>
  <c r="U558" i="3"/>
  <c r="T558" i="3"/>
  <c r="P558" i="3"/>
  <c r="O558" i="3"/>
  <c r="N558" i="3"/>
  <c r="J558" i="3"/>
  <c r="I558" i="3"/>
  <c r="H558" i="3"/>
  <c r="D558" i="3"/>
  <c r="C558" i="3"/>
  <c r="B558" i="3"/>
  <c r="Z557" i="3"/>
  <c r="V557" i="3"/>
  <c r="U557" i="3"/>
  <c r="T557" i="3"/>
  <c r="P557" i="3"/>
  <c r="O557" i="3"/>
  <c r="N557" i="3"/>
  <c r="J557" i="3"/>
  <c r="I557" i="3"/>
  <c r="H557" i="3"/>
  <c r="D557" i="3"/>
  <c r="C557" i="3"/>
  <c r="B557" i="3"/>
  <c r="Z556" i="3"/>
  <c r="V556" i="3"/>
  <c r="U556" i="3"/>
  <c r="T556" i="3"/>
  <c r="P556" i="3"/>
  <c r="O556" i="3"/>
  <c r="N556" i="3"/>
  <c r="J556" i="3"/>
  <c r="I556" i="3"/>
  <c r="H556" i="3"/>
  <c r="D556" i="3"/>
  <c r="C556" i="3"/>
  <c r="B556" i="3"/>
  <c r="Z555" i="3"/>
  <c r="V555" i="3"/>
  <c r="U555" i="3"/>
  <c r="T555" i="3"/>
  <c r="P555" i="3"/>
  <c r="O555" i="3"/>
  <c r="N555" i="3"/>
  <c r="J555" i="3"/>
  <c r="I555" i="3"/>
  <c r="H555" i="3"/>
  <c r="D555" i="3"/>
  <c r="C555" i="3"/>
  <c r="B555" i="3"/>
  <c r="Z554" i="3"/>
  <c r="V554" i="3"/>
  <c r="U554" i="3"/>
  <c r="T554" i="3"/>
  <c r="P554" i="3"/>
  <c r="O554" i="3"/>
  <c r="N554" i="3"/>
  <c r="J554" i="3"/>
  <c r="I554" i="3"/>
  <c r="H554" i="3"/>
  <c r="D554" i="3"/>
  <c r="C554" i="3"/>
  <c r="B554" i="3"/>
  <c r="Z553" i="3"/>
  <c r="V553" i="3"/>
  <c r="U553" i="3"/>
  <c r="T553" i="3"/>
  <c r="P553" i="3"/>
  <c r="O553" i="3"/>
  <c r="N553" i="3"/>
  <c r="J553" i="3"/>
  <c r="I553" i="3"/>
  <c r="H553" i="3"/>
  <c r="D553" i="3"/>
  <c r="C553" i="3"/>
  <c r="B553" i="3"/>
  <c r="Z552" i="3"/>
  <c r="V552" i="3"/>
  <c r="U552" i="3"/>
  <c r="T552" i="3"/>
  <c r="P552" i="3"/>
  <c r="O552" i="3"/>
  <c r="N552" i="3"/>
  <c r="J552" i="3"/>
  <c r="I552" i="3"/>
  <c r="H552" i="3"/>
  <c r="D552" i="3"/>
  <c r="C552" i="3"/>
  <c r="B552" i="3"/>
  <c r="Z551" i="3"/>
  <c r="V551" i="3"/>
  <c r="U551" i="3"/>
  <c r="T551" i="3"/>
  <c r="P551" i="3"/>
  <c r="O551" i="3"/>
  <c r="N551" i="3"/>
  <c r="J551" i="3"/>
  <c r="I551" i="3"/>
  <c r="H551" i="3"/>
  <c r="D551" i="3"/>
  <c r="C551" i="3"/>
  <c r="B551" i="3"/>
  <c r="Z550" i="3"/>
  <c r="V550" i="3"/>
  <c r="U550" i="3"/>
  <c r="T550" i="3"/>
  <c r="P550" i="3"/>
  <c r="O550" i="3"/>
  <c r="N550" i="3"/>
  <c r="J550" i="3"/>
  <c r="I550" i="3"/>
  <c r="H550" i="3"/>
  <c r="D550" i="3"/>
  <c r="C550" i="3"/>
  <c r="B550" i="3"/>
  <c r="Z549" i="3"/>
  <c r="V549" i="3"/>
  <c r="U549" i="3"/>
  <c r="T549" i="3"/>
  <c r="P549" i="3"/>
  <c r="O549" i="3"/>
  <c r="N549" i="3"/>
  <c r="J549" i="3"/>
  <c r="I549" i="3"/>
  <c r="H549" i="3"/>
  <c r="D549" i="3"/>
  <c r="C549" i="3"/>
  <c r="B549" i="3"/>
  <c r="Z548" i="3"/>
  <c r="V548" i="3"/>
  <c r="U548" i="3"/>
  <c r="T548" i="3"/>
  <c r="P548" i="3"/>
  <c r="O548" i="3"/>
  <c r="N548" i="3"/>
  <c r="J548" i="3"/>
  <c r="I548" i="3"/>
  <c r="H548" i="3"/>
  <c r="D548" i="3"/>
  <c r="C548" i="3"/>
  <c r="B548" i="3"/>
  <c r="Z547" i="3"/>
  <c r="V547" i="3"/>
  <c r="U547" i="3"/>
  <c r="T547" i="3"/>
  <c r="P547" i="3"/>
  <c r="O547" i="3"/>
  <c r="N547" i="3"/>
  <c r="J547" i="3"/>
  <c r="I547" i="3"/>
  <c r="H547" i="3"/>
  <c r="D547" i="3"/>
  <c r="C547" i="3"/>
  <c r="B547" i="3"/>
  <c r="Z546" i="3"/>
  <c r="V546" i="3"/>
  <c r="U546" i="3"/>
  <c r="T546" i="3"/>
  <c r="P546" i="3"/>
  <c r="O546" i="3"/>
  <c r="N546" i="3"/>
  <c r="J546" i="3"/>
  <c r="I546" i="3"/>
  <c r="H546" i="3"/>
  <c r="D546" i="3"/>
  <c r="C546" i="3"/>
  <c r="B546" i="3"/>
  <c r="Z545" i="3"/>
  <c r="V545" i="3"/>
  <c r="U545" i="3"/>
  <c r="T545" i="3"/>
  <c r="P545" i="3"/>
  <c r="O545" i="3"/>
  <c r="N545" i="3"/>
  <c r="J545" i="3"/>
  <c r="I545" i="3"/>
  <c r="H545" i="3"/>
  <c r="D545" i="3"/>
  <c r="C545" i="3"/>
  <c r="B545" i="3"/>
  <c r="Z544" i="3"/>
  <c r="V544" i="3"/>
  <c r="U544" i="3"/>
  <c r="T544" i="3"/>
  <c r="P544" i="3"/>
  <c r="O544" i="3"/>
  <c r="N544" i="3"/>
  <c r="J544" i="3"/>
  <c r="I544" i="3"/>
  <c r="H544" i="3"/>
  <c r="D544" i="3"/>
  <c r="C544" i="3"/>
  <c r="B544" i="3"/>
  <c r="Z543" i="3"/>
  <c r="V543" i="3"/>
  <c r="U543" i="3"/>
  <c r="T543" i="3"/>
  <c r="P543" i="3"/>
  <c r="O543" i="3"/>
  <c r="N543" i="3"/>
  <c r="J543" i="3"/>
  <c r="I543" i="3"/>
  <c r="H543" i="3"/>
  <c r="D543" i="3"/>
  <c r="C543" i="3"/>
  <c r="B543" i="3"/>
  <c r="Z542" i="3"/>
  <c r="V542" i="3"/>
  <c r="U542" i="3"/>
  <c r="T542" i="3"/>
  <c r="P542" i="3"/>
  <c r="O542" i="3"/>
  <c r="N542" i="3"/>
  <c r="J542" i="3"/>
  <c r="I542" i="3"/>
  <c r="H542" i="3"/>
  <c r="D542" i="3"/>
  <c r="C542" i="3"/>
  <c r="B542" i="3"/>
  <c r="Z541" i="3"/>
  <c r="V541" i="3"/>
  <c r="U541" i="3"/>
  <c r="T541" i="3"/>
  <c r="P541" i="3"/>
  <c r="O541" i="3"/>
  <c r="N541" i="3"/>
  <c r="J541" i="3"/>
  <c r="I541" i="3"/>
  <c r="H541" i="3"/>
  <c r="D541" i="3"/>
  <c r="C541" i="3"/>
  <c r="B541" i="3"/>
  <c r="Z540" i="3"/>
  <c r="V540" i="3"/>
  <c r="U540" i="3"/>
  <c r="T540" i="3"/>
  <c r="P540" i="3"/>
  <c r="O540" i="3"/>
  <c r="N540" i="3"/>
  <c r="J540" i="3"/>
  <c r="I540" i="3"/>
  <c r="H540" i="3"/>
  <c r="D540" i="3"/>
  <c r="C540" i="3"/>
  <c r="B540" i="3"/>
  <c r="Z539" i="3"/>
  <c r="V539" i="3"/>
  <c r="U539" i="3"/>
  <c r="T539" i="3"/>
  <c r="P539" i="3"/>
  <c r="O539" i="3"/>
  <c r="N539" i="3"/>
  <c r="J539" i="3"/>
  <c r="I539" i="3"/>
  <c r="H539" i="3"/>
  <c r="D539" i="3"/>
  <c r="C539" i="3"/>
  <c r="B539" i="3"/>
  <c r="Z538" i="3"/>
  <c r="V538" i="3"/>
  <c r="U538" i="3"/>
  <c r="T538" i="3"/>
  <c r="P538" i="3"/>
  <c r="O538" i="3"/>
  <c r="N538" i="3"/>
  <c r="J538" i="3"/>
  <c r="I538" i="3"/>
  <c r="H538" i="3"/>
  <c r="D538" i="3"/>
  <c r="C538" i="3"/>
  <c r="B538" i="3"/>
  <c r="Z537" i="3"/>
  <c r="V537" i="3"/>
  <c r="U537" i="3"/>
  <c r="T537" i="3"/>
  <c r="P537" i="3"/>
  <c r="O537" i="3"/>
  <c r="N537" i="3"/>
  <c r="J537" i="3"/>
  <c r="I537" i="3"/>
  <c r="H537" i="3"/>
  <c r="D537" i="3"/>
  <c r="C537" i="3"/>
  <c r="B537" i="3"/>
  <c r="Z536" i="3"/>
  <c r="V536" i="3"/>
  <c r="U536" i="3"/>
  <c r="T536" i="3"/>
  <c r="P536" i="3"/>
  <c r="O536" i="3"/>
  <c r="N536" i="3"/>
  <c r="J536" i="3"/>
  <c r="I536" i="3"/>
  <c r="H536" i="3"/>
  <c r="D536" i="3"/>
  <c r="C536" i="3"/>
  <c r="B536" i="3"/>
  <c r="Z535" i="3"/>
  <c r="V535" i="3"/>
  <c r="U535" i="3"/>
  <c r="T535" i="3"/>
  <c r="P535" i="3"/>
  <c r="O535" i="3"/>
  <c r="N535" i="3"/>
  <c r="J535" i="3"/>
  <c r="I535" i="3"/>
  <c r="H535" i="3"/>
  <c r="D535" i="3"/>
  <c r="C535" i="3"/>
  <c r="B535" i="3"/>
  <c r="Z534" i="3"/>
  <c r="V534" i="3"/>
  <c r="U534" i="3"/>
  <c r="T534" i="3"/>
  <c r="P534" i="3"/>
  <c r="O534" i="3"/>
  <c r="N534" i="3"/>
  <c r="J534" i="3"/>
  <c r="I534" i="3"/>
  <c r="H534" i="3"/>
  <c r="D534" i="3"/>
  <c r="C534" i="3"/>
  <c r="B534" i="3"/>
  <c r="Z533" i="3"/>
  <c r="V533" i="3"/>
  <c r="U533" i="3"/>
  <c r="T533" i="3"/>
  <c r="P533" i="3"/>
  <c r="O533" i="3"/>
  <c r="N533" i="3"/>
  <c r="J533" i="3"/>
  <c r="I533" i="3"/>
  <c r="H533" i="3"/>
  <c r="D533" i="3"/>
  <c r="C533" i="3"/>
  <c r="B533" i="3"/>
  <c r="Z532" i="3"/>
  <c r="V532" i="3"/>
  <c r="U532" i="3"/>
  <c r="T532" i="3"/>
  <c r="P532" i="3"/>
  <c r="O532" i="3"/>
  <c r="N532" i="3"/>
  <c r="J532" i="3"/>
  <c r="I532" i="3"/>
  <c r="H532" i="3"/>
  <c r="D532" i="3"/>
  <c r="C532" i="3"/>
  <c r="B532" i="3"/>
  <c r="Z531" i="3"/>
  <c r="V531" i="3"/>
  <c r="U531" i="3"/>
  <c r="T531" i="3"/>
  <c r="P531" i="3"/>
  <c r="O531" i="3"/>
  <c r="N531" i="3"/>
  <c r="J531" i="3"/>
  <c r="I531" i="3"/>
  <c r="H531" i="3"/>
  <c r="D531" i="3"/>
  <c r="C531" i="3"/>
  <c r="B531" i="3"/>
  <c r="Z530" i="3"/>
  <c r="V530" i="3"/>
  <c r="U530" i="3"/>
  <c r="T530" i="3"/>
  <c r="P530" i="3"/>
  <c r="O530" i="3"/>
  <c r="N530" i="3"/>
  <c r="J530" i="3"/>
  <c r="I530" i="3"/>
  <c r="H530" i="3"/>
  <c r="D530" i="3"/>
  <c r="C530" i="3"/>
  <c r="B530" i="3"/>
  <c r="Z529" i="3"/>
  <c r="V529" i="3"/>
  <c r="U529" i="3"/>
  <c r="T529" i="3"/>
  <c r="P529" i="3"/>
  <c r="O529" i="3"/>
  <c r="N529" i="3"/>
  <c r="J529" i="3"/>
  <c r="I529" i="3"/>
  <c r="H529" i="3"/>
  <c r="D529" i="3"/>
  <c r="C529" i="3"/>
  <c r="B529" i="3"/>
  <c r="Z528" i="3"/>
  <c r="V528" i="3"/>
  <c r="U528" i="3"/>
  <c r="T528" i="3"/>
  <c r="P528" i="3"/>
  <c r="O528" i="3"/>
  <c r="N528" i="3"/>
  <c r="J528" i="3"/>
  <c r="I528" i="3"/>
  <c r="H528" i="3"/>
  <c r="D528" i="3"/>
  <c r="C528" i="3"/>
  <c r="B528" i="3"/>
  <c r="Z527" i="3"/>
  <c r="V527" i="3"/>
  <c r="U527" i="3"/>
  <c r="T527" i="3"/>
  <c r="P527" i="3"/>
  <c r="O527" i="3"/>
  <c r="N527" i="3"/>
  <c r="J527" i="3"/>
  <c r="I527" i="3"/>
  <c r="H527" i="3"/>
  <c r="D527" i="3"/>
  <c r="C527" i="3"/>
  <c r="B527" i="3"/>
  <c r="Z526" i="3"/>
  <c r="V526" i="3"/>
  <c r="U526" i="3"/>
  <c r="T526" i="3"/>
  <c r="P526" i="3"/>
  <c r="O526" i="3"/>
  <c r="N526" i="3"/>
  <c r="J526" i="3"/>
  <c r="I526" i="3"/>
  <c r="H526" i="3"/>
  <c r="D526" i="3"/>
  <c r="C526" i="3"/>
  <c r="B526" i="3"/>
  <c r="Z525" i="3"/>
  <c r="V525" i="3"/>
  <c r="U525" i="3"/>
  <c r="T525" i="3"/>
  <c r="P525" i="3"/>
  <c r="O525" i="3"/>
  <c r="N525" i="3"/>
  <c r="J525" i="3"/>
  <c r="I525" i="3"/>
  <c r="H525" i="3"/>
  <c r="D525" i="3"/>
  <c r="C525" i="3"/>
  <c r="B525" i="3"/>
  <c r="Z524" i="3"/>
  <c r="V524" i="3"/>
  <c r="U524" i="3"/>
  <c r="T524" i="3"/>
  <c r="P524" i="3"/>
  <c r="O524" i="3"/>
  <c r="N524" i="3"/>
  <c r="J524" i="3"/>
  <c r="I524" i="3"/>
  <c r="H524" i="3"/>
  <c r="D524" i="3"/>
  <c r="C524" i="3"/>
  <c r="B524" i="3"/>
  <c r="Z523" i="3"/>
  <c r="V523" i="3"/>
  <c r="U523" i="3"/>
  <c r="T523" i="3"/>
  <c r="P523" i="3"/>
  <c r="O523" i="3"/>
  <c r="N523" i="3"/>
  <c r="J523" i="3"/>
  <c r="I523" i="3"/>
  <c r="H523" i="3"/>
  <c r="D523" i="3"/>
  <c r="C523" i="3"/>
  <c r="B523" i="3"/>
  <c r="Z522" i="3"/>
  <c r="V522" i="3"/>
  <c r="U522" i="3"/>
  <c r="T522" i="3"/>
  <c r="P522" i="3"/>
  <c r="O522" i="3"/>
  <c r="N522" i="3"/>
  <c r="J522" i="3"/>
  <c r="I522" i="3"/>
  <c r="H522" i="3"/>
  <c r="D522" i="3"/>
  <c r="C522" i="3"/>
  <c r="B522" i="3"/>
  <c r="Z521" i="3"/>
  <c r="V521" i="3"/>
  <c r="U521" i="3"/>
  <c r="T521" i="3"/>
  <c r="P521" i="3"/>
  <c r="O521" i="3"/>
  <c r="N521" i="3"/>
  <c r="J521" i="3"/>
  <c r="I521" i="3"/>
  <c r="H521" i="3"/>
  <c r="D521" i="3"/>
  <c r="C521" i="3"/>
  <c r="B521" i="3"/>
  <c r="Z520" i="3"/>
  <c r="V520" i="3"/>
  <c r="U520" i="3"/>
  <c r="T520" i="3"/>
  <c r="P520" i="3"/>
  <c r="O520" i="3"/>
  <c r="N520" i="3"/>
  <c r="J520" i="3"/>
  <c r="I520" i="3"/>
  <c r="H520" i="3"/>
  <c r="D520" i="3"/>
  <c r="C520" i="3"/>
  <c r="B520" i="3"/>
  <c r="Z519" i="3"/>
  <c r="V519" i="3"/>
  <c r="U519" i="3"/>
  <c r="T519" i="3"/>
  <c r="P519" i="3"/>
  <c r="O519" i="3"/>
  <c r="N519" i="3"/>
  <c r="J519" i="3"/>
  <c r="I519" i="3"/>
  <c r="H519" i="3"/>
  <c r="D519" i="3"/>
  <c r="C519" i="3"/>
  <c r="B519" i="3"/>
  <c r="Z518" i="3"/>
  <c r="V518" i="3"/>
  <c r="U518" i="3"/>
  <c r="T518" i="3"/>
  <c r="P518" i="3"/>
  <c r="O518" i="3"/>
  <c r="N518" i="3"/>
  <c r="J518" i="3"/>
  <c r="I518" i="3"/>
  <c r="H518" i="3"/>
  <c r="D518" i="3"/>
  <c r="C518" i="3"/>
  <c r="B518" i="3"/>
  <c r="Z517" i="3"/>
  <c r="V517" i="3"/>
  <c r="U517" i="3"/>
  <c r="T517" i="3"/>
  <c r="P517" i="3"/>
  <c r="O517" i="3"/>
  <c r="N517" i="3"/>
  <c r="J517" i="3"/>
  <c r="I517" i="3"/>
  <c r="H517" i="3"/>
  <c r="D517" i="3"/>
  <c r="C517" i="3"/>
  <c r="B517" i="3"/>
  <c r="Z516" i="3"/>
  <c r="V516" i="3"/>
  <c r="U516" i="3"/>
  <c r="T516" i="3"/>
  <c r="P516" i="3"/>
  <c r="O516" i="3"/>
  <c r="N516" i="3"/>
  <c r="J516" i="3"/>
  <c r="I516" i="3"/>
  <c r="H516" i="3"/>
  <c r="D516" i="3"/>
  <c r="C516" i="3"/>
  <c r="B516" i="3"/>
  <c r="Z515" i="3"/>
  <c r="V515" i="3"/>
  <c r="U515" i="3"/>
  <c r="T515" i="3"/>
  <c r="P515" i="3"/>
  <c r="O515" i="3"/>
  <c r="N515" i="3"/>
  <c r="J515" i="3"/>
  <c r="I515" i="3"/>
  <c r="H515" i="3"/>
  <c r="D515" i="3"/>
  <c r="C515" i="3"/>
  <c r="B515" i="3"/>
  <c r="Z514" i="3"/>
  <c r="V514" i="3"/>
  <c r="U514" i="3"/>
  <c r="T514" i="3"/>
  <c r="P514" i="3"/>
  <c r="O514" i="3"/>
  <c r="N514" i="3"/>
  <c r="J514" i="3"/>
  <c r="I514" i="3"/>
  <c r="H514" i="3"/>
  <c r="D514" i="3"/>
  <c r="C514" i="3"/>
  <c r="B514" i="3"/>
  <c r="Z513" i="3"/>
  <c r="V513" i="3"/>
  <c r="U513" i="3"/>
  <c r="T513" i="3"/>
  <c r="P513" i="3"/>
  <c r="O513" i="3"/>
  <c r="N513" i="3"/>
  <c r="J513" i="3"/>
  <c r="I513" i="3"/>
  <c r="H513" i="3"/>
  <c r="D513" i="3"/>
  <c r="C513" i="3"/>
  <c r="B513" i="3"/>
  <c r="Z512" i="3"/>
  <c r="V512" i="3"/>
  <c r="U512" i="3"/>
  <c r="T512" i="3"/>
  <c r="P512" i="3"/>
  <c r="O512" i="3"/>
  <c r="N512" i="3"/>
  <c r="J512" i="3"/>
  <c r="I512" i="3"/>
  <c r="H512" i="3"/>
  <c r="D512" i="3"/>
  <c r="C512" i="3"/>
  <c r="B512" i="3"/>
  <c r="Z511" i="3"/>
  <c r="V511" i="3"/>
  <c r="U511" i="3"/>
  <c r="T511" i="3"/>
  <c r="P511" i="3"/>
  <c r="O511" i="3"/>
  <c r="N511" i="3"/>
  <c r="J511" i="3"/>
  <c r="I511" i="3"/>
  <c r="H511" i="3"/>
  <c r="D511" i="3"/>
  <c r="C511" i="3"/>
  <c r="B511" i="3"/>
  <c r="Z510" i="3"/>
  <c r="V510" i="3"/>
  <c r="U510" i="3"/>
  <c r="T510" i="3"/>
  <c r="P510" i="3"/>
  <c r="O510" i="3"/>
  <c r="N510" i="3"/>
  <c r="J510" i="3"/>
  <c r="I510" i="3"/>
  <c r="H510" i="3"/>
  <c r="D510" i="3"/>
  <c r="C510" i="3"/>
  <c r="B510" i="3"/>
  <c r="Z509" i="3"/>
  <c r="V509" i="3"/>
  <c r="U509" i="3"/>
  <c r="T509" i="3"/>
  <c r="P509" i="3"/>
  <c r="O509" i="3"/>
  <c r="N509" i="3"/>
  <c r="J509" i="3"/>
  <c r="I509" i="3"/>
  <c r="H509" i="3"/>
  <c r="D509" i="3"/>
  <c r="C509" i="3"/>
  <c r="B509" i="3"/>
  <c r="Z508" i="3"/>
  <c r="V508" i="3"/>
  <c r="U508" i="3"/>
  <c r="T508" i="3"/>
  <c r="P508" i="3"/>
  <c r="O508" i="3"/>
  <c r="N508" i="3"/>
  <c r="J508" i="3"/>
  <c r="I508" i="3"/>
  <c r="H508" i="3"/>
  <c r="D508" i="3"/>
  <c r="C508" i="3"/>
  <c r="B508" i="3"/>
  <c r="Z507" i="3"/>
  <c r="V507" i="3"/>
  <c r="U507" i="3"/>
  <c r="T507" i="3"/>
  <c r="P507" i="3"/>
  <c r="O507" i="3"/>
  <c r="N507" i="3"/>
  <c r="J507" i="3"/>
  <c r="I507" i="3"/>
  <c r="H507" i="3"/>
  <c r="D507" i="3"/>
  <c r="C507" i="3"/>
  <c r="B507" i="3"/>
  <c r="Z506" i="3"/>
  <c r="V506" i="3"/>
  <c r="U506" i="3"/>
  <c r="T506" i="3"/>
  <c r="P506" i="3"/>
  <c r="O506" i="3"/>
  <c r="N506" i="3"/>
  <c r="J506" i="3"/>
  <c r="I506" i="3"/>
  <c r="H506" i="3"/>
  <c r="D506" i="3"/>
  <c r="C506" i="3"/>
  <c r="B506" i="3"/>
  <c r="Z505" i="3"/>
  <c r="V505" i="3"/>
  <c r="U505" i="3"/>
  <c r="T505" i="3"/>
  <c r="P505" i="3"/>
  <c r="O505" i="3"/>
  <c r="N505" i="3"/>
  <c r="J505" i="3"/>
  <c r="I505" i="3"/>
  <c r="H505" i="3"/>
  <c r="D505" i="3"/>
  <c r="C505" i="3"/>
  <c r="B505" i="3"/>
  <c r="Z504" i="3"/>
  <c r="V504" i="3"/>
  <c r="U504" i="3"/>
  <c r="T504" i="3"/>
  <c r="P504" i="3"/>
  <c r="O504" i="3"/>
  <c r="N504" i="3"/>
  <c r="J504" i="3"/>
  <c r="I504" i="3"/>
  <c r="H504" i="3"/>
  <c r="D504" i="3"/>
  <c r="C504" i="3"/>
  <c r="B504" i="3"/>
  <c r="Z503" i="3"/>
  <c r="V503" i="3"/>
  <c r="U503" i="3"/>
  <c r="T503" i="3"/>
  <c r="P503" i="3"/>
  <c r="O503" i="3"/>
  <c r="N503" i="3"/>
  <c r="J503" i="3"/>
  <c r="I503" i="3"/>
  <c r="H503" i="3"/>
  <c r="D503" i="3"/>
  <c r="C503" i="3"/>
  <c r="B503" i="3"/>
  <c r="Z502" i="3"/>
  <c r="V502" i="3"/>
  <c r="U502" i="3"/>
  <c r="T502" i="3"/>
  <c r="P502" i="3"/>
  <c r="O502" i="3"/>
  <c r="N502" i="3"/>
  <c r="J502" i="3"/>
  <c r="I502" i="3"/>
  <c r="H502" i="3"/>
  <c r="D502" i="3"/>
  <c r="C502" i="3"/>
  <c r="B502" i="3"/>
  <c r="Z501" i="3"/>
  <c r="V501" i="3"/>
  <c r="U501" i="3"/>
  <c r="T501" i="3"/>
  <c r="P501" i="3"/>
  <c r="O501" i="3"/>
  <c r="N501" i="3"/>
  <c r="J501" i="3"/>
  <c r="I501" i="3"/>
  <c r="H501" i="3"/>
  <c r="D501" i="3"/>
  <c r="C501" i="3"/>
  <c r="B501" i="3"/>
  <c r="Z500" i="3"/>
  <c r="V500" i="3"/>
  <c r="U500" i="3"/>
  <c r="T500" i="3"/>
  <c r="P500" i="3"/>
  <c r="O500" i="3"/>
  <c r="N500" i="3"/>
  <c r="J500" i="3"/>
  <c r="I500" i="3"/>
  <c r="H500" i="3"/>
  <c r="D500" i="3"/>
  <c r="C500" i="3"/>
  <c r="B500" i="3"/>
  <c r="Z499" i="3"/>
  <c r="V499" i="3"/>
  <c r="U499" i="3"/>
  <c r="T499" i="3"/>
  <c r="P499" i="3"/>
  <c r="O499" i="3"/>
  <c r="N499" i="3"/>
  <c r="J499" i="3"/>
  <c r="I499" i="3"/>
  <c r="H499" i="3"/>
  <c r="D499" i="3"/>
  <c r="C499" i="3"/>
  <c r="B499" i="3"/>
  <c r="Z498" i="3"/>
  <c r="V498" i="3"/>
  <c r="U498" i="3"/>
  <c r="T498" i="3"/>
  <c r="P498" i="3"/>
  <c r="O498" i="3"/>
  <c r="N498" i="3"/>
  <c r="J498" i="3"/>
  <c r="I498" i="3"/>
  <c r="H498" i="3"/>
  <c r="D498" i="3"/>
  <c r="C498" i="3"/>
  <c r="B498" i="3"/>
  <c r="Z497" i="3"/>
  <c r="V497" i="3"/>
  <c r="U497" i="3"/>
  <c r="T497" i="3"/>
  <c r="P497" i="3"/>
  <c r="O497" i="3"/>
  <c r="N497" i="3"/>
  <c r="J497" i="3"/>
  <c r="I497" i="3"/>
  <c r="H497" i="3"/>
  <c r="D497" i="3"/>
  <c r="C497" i="3"/>
  <c r="B497" i="3"/>
  <c r="Z496" i="3"/>
  <c r="V496" i="3"/>
  <c r="U496" i="3"/>
  <c r="T496" i="3"/>
  <c r="P496" i="3"/>
  <c r="O496" i="3"/>
  <c r="N496" i="3"/>
  <c r="J496" i="3"/>
  <c r="I496" i="3"/>
  <c r="H496" i="3"/>
  <c r="D496" i="3"/>
  <c r="C496" i="3"/>
  <c r="B496" i="3"/>
  <c r="Z495" i="3"/>
  <c r="V495" i="3"/>
  <c r="U495" i="3"/>
  <c r="T495" i="3"/>
  <c r="P495" i="3"/>
  <c r="O495" i="3"/>
  <c r="N495" i="3"/>
  <c r="J495" i="3"/>
  <c r="I495" i="3"/>
  <c r="H495" i="3"/>
  <c r="D495" i="3"/>
  <c r="C495" i="3"/>
  <c r="B495" i="3"/>
  <c r="Z494" i="3"/>
  <c r="V494" i="3"/>
  <c r="U494" i="3"/>
  <c r="T494" i="3"/>
  <c r="P494" i="3"/>
  <c r="O494" i="3"/>
  <c r="N494" i="3"/>
  <c r="J494" i="3"/>
  <c r="I494" i="3"/>
  <c r="H494" i="3"/>
  <c r="D494" i="3"/>
  <c r="C494" i="3"/>
  <c r="B494" i="3"/>
  <c r="Z493" i="3"/>
  <c r="V493" i="3"/>
  <c r="U493" i="3"/>
  <c r="T493" i="3"/>
  <c r="P493" i="3"/>
  <c r="O493" i="3"/>
  <c r="N493" i="3"/>
  <c r="J493" i="3"/>
  <c r="I493" i="3"/>
  <c r="H493" i="3"/>
  <c r="D493" i="3"/>
  <c r="C493" i="3"/>
  <c r="B493" i="3"/>
  <c r="Z492" i="3"/>
  <c r="V492" i="3"/>
  <c r="U492" i="3"/>
  <c r="T492" i="3"/>
  <c r="P492" i="3"/>
  <c r="O492" i="3"/>
  <c r="N492" i="3"/>
  <c r="J492" i="3"/>
  <c r="I492" i="3"/>
  <c r="H492" i="3"/>
  <c r="D492" i="3"/>
  <c r="C492" i="3"/>
  <c r="B492" i="3"/>
  <c r="Z491" i="3"/>
  <c r="V491" i="3"/>
  <c r="U491" i="3"/>
  <c r="T491" i="3"/>
  <c r="P491" i="3"/>
  <c r="O491" i="3"/>
  <c r="N491" i="3"/>
  <c r="J491" i="3"/>
  <c r="I491" i="3"/>
  <c r="H491" i="3"/>
  <c r="D491" i="3"/>
  <c r="C491" i="3"/>
  <c r="B491" i="3"/>
  <c r="Z490" i="3"/>
  <c r="V490" i="3"/>
  <c r="U490" i="3"/>
  <c r="T490" i="3"/>
  <c r="P490" i="3"/>
  <c r="O490" i="3"/>
  <c r="N490" i="3"/>
  <c r="J490" i="3"/>
  <c r="I490" i="3"/>
  <c r="H490" i="3"/>
  <c r="D490" i="3"/>
  <c r="C490" i="3"/>
  <c r="B490" i="3"/>
  <c r="Z489" i="3"/>
  <c r="V489" i="3"/>
  <c r="U489" i="3"/>
  <c r="T489" i="3"/>
  <c r="P489" i="3"/>
  <c r="O489" i="3"/>
  <c r="N489" i="3"/>
  <c r="J489" i="3"/>
  <c r="I489" i="3"/>
  <c r="H489" i="3"/>
  <c r="D489" i="3"/>
  <c r="C489" i="3"/>
  <c r="B489" i="3"/>
  <c r="Z488" i="3"/>
  <c r="V488" i="3"/>
  <c r="U488" i="3"/>
  <c r="T488" i="3"/>
  <c r="P488" i="3"/>
  <c r="O488" i="3"/>
  <c r="N488" i="3"/>
  <c r="J488" i="3"/>
  <c r="I488" i="3"/>
  <c r="H488" i="3"/>
  <c r="D488" i="3"/>
  <c r="C488" i="3"/>
  <c r="B488" i="3"/>
  <c r="Z487" i="3"/>
  <c r="V487" i="3"/>
  <c r="U487" i="3"/>
  <c r="T487" i="3"/>
  <c r="P487" i="3"/>
  <c r="O487" i="3"/>
  <c r="N487" i="3"/>
  <c r="J487" i="3"/>
  <c r="I487" i="3"/>
  <c r="H487" i="3"/>
  <c r="D487" i="3"/>
  <c r="C487" i="3"/>
  <c r="B487" i="3"/>
  <c r="Z486" i="3"/>
  <c r="V486" i="3"/>
  <c r="U486" i="3"/>
  <c r="T486" i="3"/>
  <c r="P486" i="3"/>
  <c r="O486" i="3"/>
  <c r="N486" i="3"/>
  <c r="J486" i="3"/>
  <c r="I486" i="3"/>
  <c r="H486" i="3"/>
  <c r="D486" i="3"/>
  <c r="C486" i="3"/>
  <c r="B486" i="3"/>
  <c r="Z485" i="3"/>
  <c r="V485" i="3"/>
  <c r="U485" i="3"/>
  <c r="T485" i="3"/>
  <c r="P485" i="3"/>
  <c r="O485" i="3"/>
  <c r="N485" i="3"/>
  <c r="J485" i="3"/>
  <c r="I485" i="3"/>
  <c r="H485" i="3"/>
  <c r="D485" i="3"/>
  <c r="C485" i="3"/>
  <c r="B485" i="3"/>
  <c r="Z484" i="3"/>
  <c r="V484" i="3"/>
  <c r="U484" i="3"/>
  <c r="T484" i="3"/>
  <c r="P484" i="3"/>
  <c r="O484" i="3"/>
  <c r="N484" i="3"/>
  <c r="J484" i="3"/>
  <c r="I484" i="3"/>
  <c r="H484" i="3"/>
  <c r="D484" i="3"/>
  <c r="C484" i="3"/>
  <c r="B484" i="3"/>
  <c r="Z483" i="3"/>
  <c r="V483" i="3"/>
  <c r="U483" i="3"/>
  <c r="T483" i="3"/>
  <c r="P483" i="3"/>
  <c r="O483" i="3"/>
  <c r="N483" i="3"/>
  <c r="J483" i="3"/>
  <c r="I483" i="3"/>
  <c r="H483" i="3"/>
  <c r="D483" i="3"/>
  <c r="C483" i="3"/>
  <c r="B483" i="3"/>
  <c r="Z482" i="3"/>
  <c r="V482" i="3"/>
  <c r="U482" i="3"/>
  <c r="T482" i="3"/>
  <c r="P482" i="3"/>
  <c r="O482" i="3"/>
  <c r="N482" i="3"/>
  <c r="J482" i="3"/>
  <c r="I482" i="3"/>
  <c r="H482" i="3"/>
  <c r="D482" i="3"/>
  <c r="C482" i="3"/>
  <c r="B482" i="3"/>
  <c r="Z481" i="3"/>
  <c r="V481" i="3"/>
  <c r="U481" i="3"/>
  <c r="T481" i="3"/>
  <c r="P481" i="3"/>
  <c r="O481" i="3"/>
  <c r="N481" i="3"/>
  <c r="J481" i="3"/>
  <c r="I481" i="3"/>
  <c r="H481" i="3"/>
  <c r="D481" i="3"/>
  <c r="C481" i="3"/>
  <c r="B481" i="3"/>
  <c r="Z480" i="3"/>
  <c r="V480" i="3"/>
  <c r="U480" i="3"/>
  <c r="T480" i="3"/>
  <c r="P480" i="3"/>
  <c r="O480" i="3"/>
  <c r="N480" i="3"/>
  <c r="J480" i="3"/>
  <c r="I480" i="3"/>
  <c r="H480" i="3"/>
  <c r="D480" i="3"/>
  <c r="C480" i="3"/>
  <c r="B480" i="3"/>
  <c r="Z479" i="3"/>
  <c r="V479" i="3"/>
  <c r="U479" i="3"/>
  <c r="T479" i="3"/>
  <c r="P479" i="3"/>
  <c r="O479" i="3"/>
  <c r="N479" i="3"/>
  <c r="J479" i="3"/>
  <c r="I479" i="3"/>
  <c r="H479" i="3"/>
  <c r="D479" i="3"/>
  <c r="C479" i="3"/>
  <c r="B479" i="3"/>
  <c r="Z478" i="3"/>
  <c r="V478" i="3"/>
  <c r="U478" i="3"/>
  <c r="T478" i="3"/>
  <c r="P478" i="3"/>
  <c r="O478" i="3"/>
  <c r="N478" i="3"/>
  <c r="J478" i="3"/>
  <c r="I478" i="3"/>
  <c r="H478" i="3"/>
  <c r="D478" i="3"/>
  <c r="C478" i="3"/>
  <c r="B478" i="3"/>
  <c r="Z477" i="3"/>
  <c r="V477" i="3"/>
  <c r="U477" i="3"/>
  <c r="T477" i="3"/>
  <c r="P477" i="3"/>
  <c r="O477" i="3"/>
  <c r="N477" i="3"/>
  <c r="J477" i="3"/>
  <c r="I477" i="3"/>
  <c r="H477" i="3"/>
  <c r="D477" i="3"/>
  <c r="C477" i="3"/>
  <c r="B477" i="3"/>
  <c r="Z476" i="3"/>
  <c r="V476" i="3"/>
  <c r="U476" i="3"/>
  <c r="T476" i="3"/>
  <c r="P476" i="3"/>
  <c r="O476" i="3"/>
  <c r="N476" i="3"/>
  <c r="J476" i="3"/>
  <c r="I476" i="3"/>
  <c r="H476" i="3"/>
  <c r="D476" i="3"/>
  <c r="C476" i="3"/>
  <c r="B476" i="3"/>
  <c r="Z475" i="3"/>
  <c r="V475" i="3"/>
  <c r="U475" i="3"/>
  <c r="T475" i="3"/>
  <c r="P475" i="3"/>
  <c r="O475" i="3"/>
  <c r="N475" i="3"/>
  <c r="J475" i="3"/>
  <c r="I475" i="3"/>
  <c r="H475" i="3"/>
  <c r="D475" i="3"/>
  <c r="C475" i="3"/>
  <c r="B475" i="3"/>
  <c r="Z474" i="3"/>
  <c r="V474" i="3"/>
  <c r="U474" i="3"/>
  <c r="T474" i="3"/>
  <c r="P474" i="3"/>
  <c r="O474" i="3"/>
  <c r="N474" i="3"/>
  <c r="J474" i="3"/>
  <c r="I474" i="3"/>
  <c r="H474" i="3"/>
  <c r="D474" i="3"/>
  <c r="C474" i="3"/>
  <c r="B474" i="3"/>
  <c r="Z473" i="3"/>
  <c r="V473" i="3"/>
  <c r="U473" i="3"/>
  <c r="T473" i="3"/>
  <c r="P473" i="3"/>
  <c r="O473" i="3"/>
  <c r="N473" i="3"/>
  <c r="J473" i="3"/>
  <c r="I473" i="3"/>
  <c r="H473" i="3"/>
  <c r="D473" i="3"/>
  <c r="C473" i="3"/>
  <c r="B473" i="3"/>
  <c r="Z472" i="3"/>
  <c r="V472" i="3"/>
  <c r="U472" i="3"/>
  <c r="T472" i="3"/>
  <c r="P472" i="3"/>
  <c r="O472" i="3"/>
  <c r="N472" i="3"/>
  <c r="J472" i="3"/>
  <c r="I472" i="3"/>
  <c r="H472" i="3"/>
  <c r="D472" i="3"/>
  <c r="C472" i="3"/>
  <c r="B472" i="3"/>
  <c r="Z471" i="3"/>
  <c r="V471" i="3"/>
  <c r="U471" i="3"/>
  <c r="T471" i="3"/>
  <c r="P471" i="3"/>
  <c r="O471" i="3"/>
  <c r="N471" i="3"/>
  <c r="J471" i="3"/>
  <c r="I471" i="3"/>
  <c r="H471" i="3"/>
  <c r="D471" i="3"/>
  <c r="C471" i="3"/>
  <c r="B471" i="3"/>
  <c r="Z470" i="3"/>
  <c r="V470" i="3"/>
  <c r="U470" i="3"/>
  <c r="T470" i="3"/>
  <c r="P470" i="3"/>
  <c r="O470" i="3"/>
  <c r="N470" i="3"/>
  <c r="J470" i="3"/>
  <c r="I470" i="3"/>
  <c r="H470" i="3"/>
  <c r="D470" i="3"/>
  <c r="C470" i="3"/>
  <c r="B470" i="3"/>
  <c r="Z469" i="3"/>
  <c r="V469" i="3"/>
  <c r="U469" i="3"/>
  <c r="T469" i="3"/>
  <c r="P469" i="3"/>
  <c r="O469" i="3"/>
  <c r="N469" i="3"/>
  <c r="J469" i="3"/>
  <c r="I469" i="3"/>
  <c r="H469" i="3"/>
  <c r="D469" i="3"/>
  <c r="C469" i="3"/>
  <c r="B469" i="3"/>
  <c r="Z468" i="3"/>
  <c r="V468" i="3"/>
  <c r="U468" i="3"/>
  <c r="T468" i="3"/>
  <c r="P468" i="3"/>
  <c r="O468" i="3"/>
  <c r="N468" i="3"/>
  <c r="J468" i="3"/>
  <c r="I468" i="3"/>
  <c r="H468" i="3"/>
  <c r="D468" i="3"/>
  <c r="C468" i="3"/>
  <c r="B468" i="3"/>
  <c r="Z467" i="3"/>
  <c r="V467" i="3"/>
  <c r="U467" i="3"/>
  <c r="T467" i="3"/>
  <c r="P467" i="3"/>
  <c r="O467" i="3"/>
  <c r="N467" i="3"/>
  <c r="J467" i="3"/>
  <c r="I467" i="3"/>
  <c r="H467" i="3"/>
  <c r="D467" i="3"/>
  <c r="C467" i="3"/>
  <c r="B467" i="3"/>
  <c r="Z466" i="3"/>
  <c r="V466" i="3"/>
  <c r="U466" i="3"/>
  <c r="T466" i="3"/>
  <c r="P466" i="3"/>
  <c r="O466" i="3"/>
  <c r="N466" i="3"/>
  <c r="J466" i="3"/>
  <c r="I466" i="3"/>
  <c r="H466" i="3"/>
  <c r="D466" i="3"/>
  <c r="C466" i="3"/>
  <c r="B466" i="3"/>
  <c r="Z465" i="3"/>
  <c r="V465" i="3"/>
  <c r="U465" i="3"/>
  <c r="T465" i="3"/>
  <c r="P465" i="3"/>
  <c r="O465" i="3"/>
  <c r="N465" i="3"/>
  <c r="J465" i="3"/>
  <c r="I465" i="3"/>
  <c r="H465" i="3"/>
  <c r="D465" i="3"/>
  <c r="C465" i="3"/>
  <c r="B465" i="3"/>
  <c r="Z464" i="3"/>
  <c r="V464" i="3"/>
  <c r="U464" i="3"/>
  <c r="T464" i="3"/>
  <c r="P464" i="3"/>
  <c r="O464" i="3"/>
  <c r="N464" i="3"/>
  <c r="J464" i="3"/>
  <c r="I464" i="3"/>
  <c r="H464" i="3"/>
  <c r="D464" i="3"/>
  <c r="C464" i="3"/>
  <c r="B464" i="3"/>
  <c r="Z463" i="3"/>
  <c r="V463" i="3"/>
  <c r="U463" i="3"/>
  <c r="T463" i="3"/>
  <c r="P463" i="3"/>
  <c r="O463" i="3"/>
  <c r="N463" i="3"/>
  <c r="J463" i="3"/>
  <c r="I463" i="3"/>
  <c r="H463" i="3"/>
  <c r="D463" i="3"/>
  <c r="C463" i="3"/>
  <c r="B463" i="3"/>
  <c r="Z462" i="3"/>
  <c r="V462" i="3"/>
  <c r="U462" i="3"/>
  <c r="T462" i="3"/>
  <c r="P462" i="3"/>
  <c r="O462" i="3"/>
  <c r="N462" i="3"/>
  <c r="J462" i="3"/>
  <c r="I462" i="3"/>
  <c r="H462" i="3"/>
  <c r="D462" i="3"/>
  <c r="C462" i="3"/>
  <c r="B462" i="3"/>
  <c r="Z461" i="3"/>
  <c r="V461" i="3"/>
  <c r="U461" i="3"/>
  <c r="T461" i="3"/>
  <c r="P461" i="3"/>
  <c r="O461" i="3"/>
  <c r="N461" i="3"/>
  <c r="J461" i="3"/>
  <c r="I461" i="3"/>
  <c r="H461" i="3"/>
  <c r="D461" i="3"/>
  <c r="C461" i="3"/>
  <c r="B461" i="3"/>
  <c r="Z460" i="3"/>
  <c r="V460" i="3"/>
  <c r="U460" i="3"/>
  <c r="T460" i="3"/>
  <c r="P460" i="3"/>
  <c r="O460" i="3"/>
  <c r="N460" i="3"/>
  <c r="J460" i="3"/>
  <c r="I460" i="3"/>
  <c r="H460" i="3"/>
  <c r="D460" i="3"/>
  <c r="C460" i="3"/>
  <c r="B460" i="3"/>
  <c r="Z459" i="3"/>
  <c r="V459" i="3"/>
  <c r="U459" i="3"/>
  <c r="T459" i="3"/>
  <c r="P459" i="3"/>
  <c r="O459" i="3"/>
  <c r="N459" i="3"/>
  <c r="J459" i="3"/>
  <c r="I459" i="3"/>
  <c r="H459" i="3"/>
  <c r="D459" i="3"/>
  <c r="C459" i="3"/>
  <c r="B459" i="3"/>
  <c r="Z458" i="3"/>
  <c r="V458" i="3"/>
  <c r="U458" i="3"/>
  <c r="T458" i="3"/>
  <c r="P458" i="3"/>
  <c r="O458" i="3"/>
  <c r="N458" i="3"/>
  <c r="J458" i="3"/>
  <c r="I458" i="3"/>
  <c r="H458" i="3"/>
  <c r="D458" i="3"/>
  <c r="C458" i="3"/>
  <c r="B458" i="3"/>
  <c r="Z457" i="3"/>
  <c r="V457" i="3"/>
  <c r="U457" i="3"/>
  <c r="T457" i="3"/>
  <c r="P457" i="3"/>
  <c r="O457" i="3"/>
  <c r="N457" i="3"/>
  <c r="J457" i="3"/>
  <c r="I457" i="3"/>
  <c r="H457" i="3"/>
  <c r="D457" i="3"/>
  <c r="C457" i="3"/>
  <c r="B457" i="3"/>
  <c r="Z456" i="3"/>
  <c r="V456" i="3"/>
  <c r="U456" i="3"/>
  <c r="T456" i="3"/>
  <c r="P456" i="3"/>
  <c r="O456" i="3"/>
  <c r="N456" i="3"/>
  <c r="J456" i="3"/>
  <c r="I456" i="3"/>
  <c r="H456" i="3"/>
  <c r="D456" i="3"/>
  <c r="C456" i="3"/>
  <c r="B456" i="3"/>
  <c r="Z455" i="3"/>
  <c r="V455" i="3"/>
  <c r="U455" i="3"/>
  <c r="T455" i="3"/>
  <c r="P455" i="3"/>
  <c r="O455" i="3"/>
  <c r="N455" i="3"/>
  <c r="J455" i="3"/>
  <c r="I455" i="3"/>
  <c r="H455" i="3"/>
  <c r="D455" i="3"/>
  <c r="C455" i="3"/>
  <c r="B455" i="3"/>
  <c r="Z454" i="3"/>
  <c r="V454" i="3"/>
  <c r="U454" i="3"/>
  <c r="T454" i="3"/>
  <c r="P454" i="3"/>
  <c r="O454" i="3"/>
  <c r="N454" i="3"/>
  <c r="J454" i="3"/>
  <c r="I454" i="3"/>
  <c r="H454" i="3"/>
  <c r="D454" i="3"/>
  <c r="C454" i="3"/>
  <c r="B454" i="3"/>
  <c r="Z453" i="3"/>
  <c r="V453" i="3"/>
  <c r="U453" i="3"/>
  <c r="T453" i="3"/>
  <c r="P453" i="3"/>
  <c r="O453" i="3"/>
  <c r="N453" i="3"/>
  <c r="J453" i="3"/>
  <c r="I453" i="3"/>
  <c r="H453" i="3"/>
  <c r="D453" i="3"/>
  <c r="C453" i="3"/>
  <c r="B453" i="3"/>
  <c r="Z452" i="3"/>
  <c r="V452" i="3"/>
  <c r="U452" i="3"/>
  <c r="T452" i="3"/>
  <c r="P452" i="3"/>
  <c r="O452" i="3"/>
  <c r="N452" i="3"/>
  <c r="J452" i="3"/>
  <c r="I452" i="3"/>
  <c r="H452" i="3"/>
  <c r="D452" i="3"/>
  <c r="C452" i="3"/>
  <c r="B452" i="3"/>
  <c r="Z451" i="3"/>
  <c r="V451" i="3"/>
  <c r="U451" i="3"/>
  <c r="T451" i="3"/>
  <c r="P451" i="3"/>
  <c r="O451" i="3"/>
  <c r="N451" i="3"/>
  <c r="J451" i="3"/>
  <c r="I451" i="3"/>
  <c r="H451" i="3"/>
  <c r="D451" i="3"/>
  <c r="C451" i="3"/>
  <c r="B451" i="3"/>
  <c r="Z450" i="3"/>
  <c r="V450" i="3"/>
  <c r="U450" i="3"/>
  <c r="T450" i="3"/>
  <c r="P450" i="3"/>
  <c r="O450" i="3"/>
  <c r="N450" i="3"/>
  <c r="J450" i="3"/>
  <c r="I450" i="3"/>
  <c r="H450" i="3"/>
  <c r="D450" i="3"/>
  <c r="C450" i="3"/>
  <c r="B450" i="3"/>
  <c r="Z449" i="3"/>
  <c r="V449" i="3"/>
  <c r="U449" i="3"/>
  <c r="T449" i="3"/>
  <c r="P449" i="3"/>
  <c r="O449" i="3"/>
  <c r="N449" i="3"/>
  <c r="J449" i="3"/>
  <c r="I449" i="3"/>
  <c r="H449" i="3"/>
  <c r="D449" i="3"/>
  <c r="C449" i="3"/>
  <c r="B449" i="3"/>
  <c r="Z448" i="3"/>
  <c r="V448" i="3"/>
  <c r="U448" i="3"/>
  <c r="T448" i="3"/>
  <c r="P448" i="3"/>
  <c r="O448" i="3"/>
  <c r="N448" i="3"/>
  <c r="J448" i="3"/>
  <c r="I448" i="3"/>
  <c r="H448" i="3"/>
  <c r="D448" i="3"/>
  <c r="C448" i="3"/>
  <c r="B448" i="3"/>
  <c r="Z447" i="3"/>
  <c r="V447" i="3"/>
  <c r="U447" i="3"/>
  <c r="T447" i="3"/>
  <c r="P447" i="3"/>
  <c r="O447" i="3"/>
  <c r="N447" i="3"/>
  <c r="J447" i="3"/>
  <c r="I447" i="3"/>
  <c r="H447" i="3"/>
  <c r="D447" i="3"/>
  <c r="C447" i="3"/>
  <c r="B447" i="3"/>
  <c r="Z446" i="3"/>
  <c r="V446" i="3"/>
  <c r="U446" i="3"/>
  <c r="T446" i="3"/>
  <c r="P446" i="3"/>
  <c r="O446" i="3"/>
  <c r="N446" i="3"/>
  <c r="J446" i="3"/>
  <c r="I446" i="3"/>
  <c r="H446" i="3"/>
  <c r="D446" i="3"/>
  <c r="C446" i="3"/>
  <c r="B446" i="3"/>
  <c r="Z445" i="3"/>
  <c r="V445" i="3"/>
  <c r="U445" i="3"/>
  <c r="T445" i="3"/>
  <c r="P445" i="3"/>
  <c r="O445" i="3"/>
  <c r="N445" i="3"/>
  <c r="J445" i="3"/>
  <c r="I445" i="3"/>
  <c r="H445" i="3"/>
  <c r="D445" i="3"/>
  <c r="C445" i="3"/>
  <c r="B445" i="3"/>
  <c r="Z444" i="3"/>
  <c r="V444" i="3"/>
  <c r="U444" i="3"/>
  <c r="T444" i="3"/>
  <c r="P444" i="3"/>
  <c r="O444" i="3"/>
  <c r="N444" i="3"/>
  <c r="J444" i="3"/>
  <c r="I444" i="3"/>
  <c r="H444" i="3"/>
  <c r="D444" i="3"/>
  <c r="C444" i="3"/>
  <c r="B444" i="3"/>
  <c r="Z443" i="3"/>
  <c r="V443" i="3"/>
  <c r="U443" i="3"/>
  <c r="T443" i="3"/>
  <c r="P443" i="3"/>
  <c r="O443" i="3"/>
  <c r="N443" i="3"/>
  <c r="J443" i="3"/>
  <c r="I443" i="3"/>
  <c r="H443" i="3"/>
  <c r="D443" i="3"/>
  <c r="C443" i="3"/>
  <c r="B443" i="3"/>
  <c r="Z442" i="3"/>
  <c r="V442" i="3"/>
  <c r="U442" i="3"/>
  <c r="T442" i="3"/>
  <c r="P442" i="3"/>
  <c r="O442" i="3"/>
  <c r="N442" i="3"/>
  <c r="J442" i="3"/>
  <c r="I442" i="3"/>
  <c r="H442" i="3"/>
  <c r="D442" i="3"/>
  <c r="C442" i="3"/>
  <c r="B442" i="3"/>
  <c r="Z441" i="3"/>
  <c r="V441" i="3"/>
  <c r="U441" i="3"/>
  <c r="T441" i="3"/>
  <c r="P441" i="3"/>
  <c r="O441" i="3"/>
  <c r="N441" i="3"/>
  <c r="J441" i="3"/>
  <c r="I441" i="3"/>
  <c r="H441" i="3"/>
  <c r="D441" i="3"/>
  <c r="C441" i="3"/>
  <c r="B441" i="3"/>
  <c r="Z440" i="3"/>
  <c r="V440" i="3"/>
  <c r="U440" i="3"/>
  <c r="T440" i="3"/>
  <c r="P440" i="3"/>
  <c r="O440" i="3"/>
  <c r="N440" i="3"/>
  <c r="J440" i="3"/>
  <c r="I440" i="3"/>
  <c r="H440" i="3"/>
  <c r="D440" i="3"/>
  <c r="C440" i="3"/>
  <c r="B440" i="3"/>
  <c r="Z439" i="3"/>
  <c r="V439" i="3"/>
  <c r="U439" i="3"/>
  <c r="T439" i="3"/>
  <c r="P439" i="3"/>
  <c r="O439" i="3"/>
  <c r="N439" i="3"/>
  <c r="J439" i="3"/>
  <c r="I439" i="3"/>
  <c r="H439" i="3"/>
  <c r="D439" i="3"/>
  <c r="C439" i="3"/>
  <c r="B439" i="3"/>
  <c r="Z438" i="3"/>
  <c r="V438" i="3"/>
  <c r="U438" i="3"/>
  <c r="T438" i="3"/>
  <c r="P438" i="3"/>
  <c r="O438" i="3"/>
  <c r="N438" i="3"/>
  <c r="J438" i="3"/>
  <c r="I438" i="3"/>
  <c r="H438" i="3"/>
  <c r="D438" i="3"/>
  <c r="C438" i="3"/>
  <c r="B438" i="3"/>
  <c r="Z437" i="3"/>
  <c r="V437" i="3"/>
  <c r="U437" i="3"/>
  <c r="T437" i="3"/>
  <c r="P437" i="3"/>
  <c r="O437" i="3"/>
  <c r="N437" i="3"/>
  <c r="J437" i="3"/>
  <c r="I437" i="3"/>
  <c r="H437" i="3"/>
  <c r="D437" i="3"/>
  <c r="C437" i="3"/>
  <c r="B437" i="3"/>
  <c r="Z436" i="3"/>
  <c r="V436" i="3"/>
  <c r="U436" i="3"/>
  <c r="T436" i="3"/>
  <c r="P436" i="3"/>
  <c r="O436" i="3"/>
  <c r="N436" i="3"/>
  <c r="J436" i="3"/>
  <c r="I436" i="3"/>
  <c r="H436" i="3"/>
  <c r="D436" i="3"/>
  <c r="C436" i="3"/>
  <c r="B436" i="3"/>
  <c r="Z435" i="3"/>
  <c r="V435" i="3"/>
  <c r="U435" i="3"/>
  <c r="T435" i="3"/>
  <c r="P435" i="3"/>
  <c r="O435" i="3"/>
  <c r="N435" i="3"/>
  <c r="J435" i="3"/>
  <c r="I435" i="3"/>
  <c r="H435" i="3"/>
  <c r="D435" i="3"/>
  <c r="C435" i="3"/>
  <c r="B435" i="3"/>
  <c r="Z434" i="3"/>
  <c r="V434" i="3"/>
  <c r="U434" i="3"/>
  <c r="T434" i="3"/>
  <c r="P434" i="3"/>
  <c r="O434" i="3"/>
  <c r="N434" i="3"/>
  <c r="J434" i="3"/>
  <c r="I434" i="3"/>
  <c r="H434" i="3"/>
  <c r="D434" i="3"/>
  <c r="C434" i="3"/>
  <c r="B434" i="3"/>
  <c r="Z433" i="3"/>
  <c r="V433" i="3"/>
  <c r="U433" i="3"/>
  <c r="T433" i="3"/>
  <c r="P433" i="3"/>
  <c r="O433" i="3"/>
  <c r="N433" i="3"/>
  <c r="J433" i="3"/>
  <c r="I433" i="3"/>
  <c r="H433" i="3"/>
  <c r="D433" i="3"/>
  <c r="C433" i="3"/>
  <c r="B433" i="3"/>
  <c r="Z432" i="3"/>
  <c r="V432" i="3"/>
  <c r="U432" i="3"/>
  <c r="T432" i="3"/>
  <c r="P432" i="3"/>
  <c r="O432" i="3"/>
  <c r="N432" i="3"/>
  <c r="J432" i="3"/>
  <c r="I432" i="3"/>
  <c r="H432" i="3"/>
  <c r="D432" i="3"/>
  <c r="C432" i="3"/>
  <c r="B432" i="3"/>
  <c r="Z431" i="3"/>
  <c r="V431" i="3"/>
  <c r="U431" i="3"/>
  <c r="T431" i="3"/>
  <c r="P431" i="3"/>
  <c r="O431" i="3"/>
  <c r="N431" i="3"/>
  <c r="J431" i="3"/>
  <c r="I431" i="3"/>
  <c r="H431" i="3"/>
  <c r="D431" i="3"/>
  <c r="C431" i="3"/>
  <c r="B431" i="3"/>
  <c r="Z430" i="3"/>
  <c r="V430" i="3"/>
  <c r="U430" i="3"/>
  <c r="T430" i="3"/>
  <c r="P430" i="3"/>
  <c r="O430" i="3"/>
  <c r="N430" i="3"/>
  <c r="J430" i="3"/>
  <c r="I430" i="3"/>
  <c r="H430" i="3"/>
  <c r="D430" i="3"/>
  <c r="C430" i="3"/>
  <c r="B430" i="3"/>
  <c r="Z429" i="3"/>
  <c r="V429" i="3"/>
  <c r="U429" i="3"/>
  <c r="T429" i="3"/>
  <c r="P429" i="3"/>
  <c r="O429" i="3"/>
  <c r="N429" i="3"/>
  <c r="J429" i="3"/>
  <c r="I429" i="3"/>
  <c r="H429" i="3"/>
  <c r="D429" i="3"/>
  <c r="C429" i="3"/>
  <c r="B429" i="3"/>
  <c r="Z428" i="3"/>
  <c r="V428" i="3"/>
  <c r="U428" i="3"/>
  <c r="T428" i="3"/>
  <c r="P428" i="3"/>
  <c r="O428" i="3"/>
  <c r="N428" i="3"/>
  <c r="J428" i="3"/>
  <c r="I428" i="3"/>
  <c r="H428" i="3"/>
  <c r="D428" i="3"/>
  <c r="C428" i="3"/>
  <c r="B428" i="3"/>
  <c r="Z427" i="3"/>
  <c r="V427" i="3"/>
  <c r="U427" i="3"/>
  <c r="T427" i="3"/>
  <c r="P427" i="3"/>
  <c r="O427" i="3"/>
  <c r="N427" i="3"/>
  <c r="J427" i="3"/>
  <c r="I427" i="3"/>
  <c r="H427" i="3"/>
  <c r="D427" i="3"/>
  <c r="C427" i="3"/>
  <c r="B427" i="3"/>
  <c r="Z426" i="3"/>
  <c r="V426" i="3"/>
  <c r="U426" i="3"/>
  <c r="T426" i="3"/>
  <c r="P426" i="3"/>
  <c r="O426" i="3"/>
  <c r="N426" i="3"/>
  <c r="J426" i="3"/>
  <c r="I426" i="3"/>
  <c r="H426" i="3"/>
  <c r="D426" i="3"/>
  <c r="C426" i="3"/>
  <c r="B426" i="3"/>
  <c r="Z425" i="3"/>
  <c r="V425" i="3"/>
  <c r="U425" i="3"/>
  <c r="T425" i="3"/>
  <c r="P425" i="3"/>
  <c r="O425" i="3"/>
  <c r="N425" i="3"/>
  <c r="J425" i="3"/>
  <c r="I425" i="3"/>
  <c r="H425" i="3"/>
  <c r="D425" i="3"/>
  <c r="C425" i="3"/>
  <c r="B425" i="3"/>
  <c r="Z424" i="3"/>
  <c r="V424" i="3"/>
  <c r="U424" i="3"/>
  <c r="T424" i="3"/>
  <c r="P424" i="3"/>
  <c r="O424" i="3"/>
  <c r="N424" i="3"/>
  <c r="J424" i="3"/>
  <c r="I424" i="3"/>
  <c r="H424" i="3"/>
  <c r="D424" i="3"/>
  <c r="C424" i="3"/>
  <c r="B424" i="3"/>
  <c r="Z423" i="3"/>
  <c r="V423" i="3"/>
  <c r="U423" i="3"/>
  <c r="T423" i="3"/>
  <c r="P423" i="3"/>
  <c r="O423" i="3"/>
  <c r="N423" i="3"/>
  <c r="J423" i="3"/>
  <c r="I423" i="3"/>
  <c r="H423" i="3"/>
  <c r="D423" i="3"/>
  <c r="C423" i="3"/>
  <c r="B423" i="3"/>
  <c r="Z422" i="3"/>
  <c r="V422" i="3"/>
  <c r="U422" i="3"/>
  <c r="T422" i="3"/>
  <c r="P422" i="3"/>
  <c r="O422" i="3"/>
  <c r="N422" i="3"/>
  <c r="J422" i="3"/>
  <c r="I422" i="3"/>
  <c r="H422" i="3"/>
  <c r="D422" i="3"/>
  <c r="C422" i="3"/>
  <c r="B422" i="3"/>
  <c r="Z421" i="3"/>
  <c r="V421" i="3"/>
  <c r="U421" i="3"/>
  <c r="T421" i="3"/>
  <c r="P421" i="3"/>
  <c r="O421" i="3"/>
  <c r="N421" i="3"/>
  <c r="J421" i="3"/>
  <c r="I421" i="3"/>
  <c r="H421" i="3"/>
  <c r="D421" i="3"/>
  <c r="C421" i="3"/>
  <c r="B421" i="3"/>
  <c r="Z420" i="3"/>
  <c r="V420" i="3"/>
  <c r="U420" i="3"/>
  <c r="T420" i="3"/>
  <c r="P420" i="3"/>
  <c r="O420" i="3"/>
  <c r="N420" i="3"/>
  <c r="J420" i="3"/>
  <c r="I420" i="3"/>
  <c r="H420" i="3"/>
  <c r="D420" i="3"/>
  <c r="C420" i="3"/>
  <c r="B420" i="3"/>
  <c r="Z419" i="3"/>
  <c r="V419" i="3"/>
  <c r="U419" i="3"/>
  <c r="T419" i="3"/>
  <c r="P419" i="3"/>
  <c r="O419" i="3"/>
  <c r="N419" i="3"/>
  <c r="J419" i="3"/>
  <c r="I419" i="3"/>
  <c r="H419" i="3"/>
  <c r="D419" i="3"/>
  <c r="C419" i="3"/>
  <c r="B419" i="3"/>
  <c r="Z418" i="3"/>
  <c r="V418" i="3"/>
  <c r="U418" i="3"/>
  <c r="T418" i="3"/>
  <c r="P418" i="3"/>
  <c r="O418" i="3"/>
  <c r="N418" i="3"/>
  <c r="J418" i="3"/>
  <c r="I418" i="3"/>
  <c r="H418" i="3"/>
  <c r="D418" i="3"/>
  <c r="C418" i="3"/>
  <c r="B418" i="3"/>
  <c r="Z417" i="3"/>
  <c r="V417" i="3"/>
  <c r="U417" i="3"/>
  <c r="T417" i="3"/>
  <c r="P417" i="3"/>
  <c r="O417" i="3"/>
  <c r="N417" i="3"/>
  <c r="J417" i="3"/>
  <c r="I417" i="3"/>
  <c r="H417" i="3"/>
  <c r="D417" i="3"/>
  <c r="C417" i="3"/>
  <c r="B417" i="3"/>
  <c r="Z416" i="3"/>
  <c r="V416" i="3"/>
  <c r="U416" i="3"/>
  <c r="T416" i="3"/>
  <c r="P416" i="3"/>
  <c r="O416" i="3"/>
  <c r="N416" i="3"/>
  <c r="J416" i="3"/>
  <c r="I416" i="3"/>
  <c r="H416" i="3"/>
  <c r="D416" i="3"/>
  <c r="C416" i="3"/>
  <c r="B416" i="3"/>
  <c r="Z415" i="3"/>
  <c r="V415" i="3"/>
  <c r="U415" i="3"/>
  <c r="T415" i="3"/>
  <c r="P415" i="3"/>
  <c r="O415" i="3"/>
  <c r="N415" i="3"/>
  <c r="J415" i="3"/>
  <c r="I415" i="3"/>
  <c r="H415" i="3"/>
  <c r="D415" i="3"/>
  <c r="C415" i="3"/>
  <c r="B415" i="3"/>
  <c r="Z414" i="3"/>
  <c r="V414" i="3"/>
  <c r="U414" i="3"/>
  <c r="T414" i="3"/>
  <c r="P414" i="3"/>
  <c r="O414" i="3"/>
  <c r="N414" i="3"/>
  <c r="J414" i="3"/>
  <c r="I414" i="3"/>
  <c r="H414" i="3"/>
  <c r="D414" i="3"/>
  <c r="C414" i="3"/>
  <c r="B414" i="3"/>
  <c r="Z413" i="3"/>
  <c r="V413" i="3"/>
  <c r="U413" i="3"/>
  <c r="T413" i="3"/>
  <c r="P413" i="3"/>
  <c r="O413" i="3"/>
  <c r="N413" i="3"/>
  <c r="J413" i="3"/>
  <c r="I413" i="3"/>
  <c r="H413" i="3"/>
  <c r="D413" i="3"/>
  <c r="C413" i="3"/>
  <c r="B413" i="3"/>
  <c r="Z412" i="3"/>
  <c r="V412" i="3"/>
  <c r="U412" i="3"/>
  <c r="T412" i="3"/>
  <c r="P412" i="3"/>
  <c r="O412" i="3"/>
  <c r="N412" i="3"/>
  <c r="J412" i="3"/>
  <c r="I412" i="3"/>
  <c r="H412" i="3"/>
  <c r="D412" i="3"/>
  <c r="C412" i="3"/>
  <c r="B412" i="3"/>
  <c r="Z411" i="3"/>
  <c r="V411" i="3"/>
  <c r="U411" i="3"/>
  <c r="T411" i="3"/>
  <c r="P411" i="3"/>
  <c r="O411" i="3"/>
  <c r="N411" i="3"/>
  <c r="J411" i="3"/>
  <c r="I411" i="3"/>
  <c r="H411" i="3"/>
  <c r="D411" i="3"/>
  <c r="C411" i="3"/>
  <c r="B411" i="3"/>
  <c r="Z410" i="3"/>
  <c r="V410" i="3"/>
  <c r="U410" i="3"/>
  <c r="T410" i="3"/>
  <c r="P410" i="3"/>
  <c r="O410" i="3"/>
  <c r="N410" i="3"/>
  <c r="J410" i="3"/>
  <c r="I410" i="3"/>
  <c r="H410" i="3"/>
  <c r="D410" i="3"/>
  <c r="C410" i="3"/>
  <c r="B410" i="3"/>
  <c r="Z409" i="3"/>
  <c r="V409" i="3"/>
  <c r="U409" i="3"/>
  <c r="T409" i="3"/>
  <c r="P409" i="3"/>
  <c r="O409" i="3"/>
  <c r="N409" i="3"/>
  <c r="J409" i="3"/>
  <c r="I409" i="3"/>
  <c r="H409" i="3"/>
  <c r="D409" i="3"/>
  <c r="C409" i="3"/>
  <c r="B409" i="3"/>
  <c r="Z408" i="3"/>
  <c r="V408" i="3"/>
  <c r="U408" i="3"/>
  <c r="T408" i="3"/>
  <c r="P408" i="3"/>
  <c r="O408" i="3"/>
  <c r="N408" i="3"/>
  <c r="J408" i="3"/>
  <c r="I408" i="3"/>
  <c r="H408" i="3"/>
  <c r="D408" i="3"/>
  <c r="C408" i="3"/>
  <c r="B408" i="3"/>
  <c r="Z407" i="3"/>
  <c r="V407" i="3"/>
  <c r="U407" i="3"/>
  <c r="T407" i="3"/>
  <c r="P407" i="3"/>
  <c r="O407" i="3"/>
  <c r="N407" i="3"/>
  <c r="J407" i="3"/>
  <c r="I407" i="3"/>
  <c r="H407" i="3"/>
  <c r="D407" i="3"/>
  <c r="C407" i="3"/>
  <c r="B407" i="3"/>
  <c r="Z406" i="3"/>
  <c r="V406" i="3"/>
  <c r="U406" i="3"/>
  <c r="T406" i="3"/>
  <c r="P406" i="3"/>
  <c r="O406" i="3"/>
  <c r="N406" i="3"/>
  <c r="J406" i="3"/>
  <c r="I406" i="3"/>
  <c r="H406" i="3"/>
  <c r="D406" i="3"/>
  <c r="C406" i="3"/>
  <c r="B406" i="3"/>
  <c r="Z405" i="3"/>
  <c r="V405" i="3"/>
  <c r="U405" i="3"/>
  <c r="T405" i="3"/>
  <c r="P405" i="3"/>
  <c r="O405" i="3"/>
  <c r="N405" i="3"/>
  <c r="J405" i="3"/>
  <c r="I405" i="3"/>
  <c r="H405" i="3"/>
  <c r="D405" i="3"/>
  <c r="C405" i="3"/>
  <c r="B405" i="3"/>
  <c r="Z404" i="3"/>
  <c r="V404" i="3"/>
  <c r="U404" i="3"/>
  <c r="T404" i="3"/>
  <c r="P404" i="3"/>
  <c r="O404" i="3"/>
  <c r="N404" i="3"/>
  <c r="J404" i="3"/>
  <c r="I404" i="3"/>
  <c r="H404" i="3"/>
  <c r="D404" i="3"/>
  <c r="C404" i="3"/>
  <c r="B404" i="3"/>
  <c r="Z403" i="3"/>
  <c r="V403" i="3"/>
  <c r="U403" i="3"/>
  <c r="T403" i="3"/>
  <c r="P403" i="3"/>
  <c r="O403" i="3"/>
  <c r="N403" i="3"/>
  <c r="J403" i="3"/>
  <c r="I403" i="3"/>
  <c r="H403" i="3"/>
  <c r="D403" i="3"/>
  <c r="C403" i="3"/>
  <c r="B403" i="3"/>
  <c r="Z402" i="3"/>
  <c r="V402" i="3"/>
  <c r="U402" i="3"/>
  <c r="T402" i="3"/>
  <c r="P402" i="3"/>
  <c r="O402" i="3"/>
  <c r="N402" i="3"/>
  <c r="J402" i="3"/>
  <c r="I402" i="3"/>
  <c r="H402" i="3"/>
  <c r="D402" i="3"/>
  <c r="C402" i="3"/>
  <c r="B402" i="3"/>
  <c r="Z401" i="3"/>
  <c r="V401" i="3"/>
  <c r="U401" i="3"/>
  <c r="T401" i="3"/>
  <c r="P401" i="3"/>
  <c r="O401" i="3"/>
  <c r="N401" i="3"/>
  <c r="J401" i="3"/>
  <c r="I401" i="3"/>
  <c r="H401" i="3"/>
  <c r="D401" i="3"/>
  <c r="C401" i="3"/>
  <c r="B401" i="3"/>
  <c r="Z400" i="3"/>
  <c r="V400" i="3"/>
  <c r="U400" i="3"/>
  <c r="T400" i="3"/>
  <c r="P400" i="3"/>
  <c r="O400" i="3"/>
  <c r="N400" i="3"/>
  <c r="J400" i="3"/>
  <c r="I400" i="3"/>
  <c r="H400" i="3"/>
  <c r="D400" i="3"/>
  <c r="C400" i="3"/>
  <c r="B400" i="3"/>
  <c r="Z399" i="3"/>
  <c r="V399" i="3"/>
  <c r="U399" i="3"/>
  <c r="T399" i="3"/>
  <c r="P399" i="3"/>
  <c r="O399" i="3"/>
  <c r="N399" i="3"/>
  <c r="J399" i="3"/>
  <c r="I399" i="3"/>
  <c r="H399" i="3"/>
  <c r="D399" i="3"/>
  <c r="C399" i="3"/>
  <c r="B399" i="3"/>
  <c r="Z398" i="3"/>
  <c r="V398" i="3"/>
  <c r="U398" i="3"/>
  <c r="T398" i="3"/>
  <c r="P398" i="3"/>
  <c r="O398" i="3"/>
  <c r="N398" i="3"/>
  <c r="J398" i="3"/>
  <c r="I398" i="3"/>
  <c r="H398" i="3"/>
  <c r="D398" i="3"/>
  <c r="C398" i="3"/>
  <c r="B398" i="3"/>
  <c r="Z397" i="3"/>
  <c r="V397" i="3"/>
  <c r="U397" i="3"/>
  <c r="T397" i="3"/>
  <c r="P397" i="3"/>
  <c r="O397" i="3"/>
  <c r="N397" i="3"/>
  <c r="J397" i="3"/>
  <c r="I397" i="3"/>
  <c r="H397" i="3"/>
  <c r="D397" i="3"/>
  <c r="C397" i="3"/>
  <c r="B397" i="3"/>
  <c r="Z396" i="3"/>
  <c r="V396" i="3"/>
  <c r="U396" i="3"/>
  <c r="T396" i="3"/>
  <c r="P396" i="3"/>
  <c r="O396" i="3"/>
  <c r="N396" i="3"/>
  <c r="J396" i="3"/>
  <c r="I396" i="3"/>
  <c r="H396" i="3"/>
  <c r="D396" i="3"/>
  <c r="C396" i="3"/>
  <c r="B396" i="3"/>
  <c r="Z395" i="3"/>
  <c r="V395" i="3"/>
  <c r="U395" i="3"/>
  <c r="T395" i="3"/>
  <c r="P395" i="3"/>
  <c r="O395" i="3"/>
  <c r="N395" i="3"/>
  <c r="J395" i="3"/>
  <c r="I395" i="3"/>
  <c r="H395" i="3"/>
  <c r="D395" i="3"/>
  <c r="C395" i="3"/>
  <c r="B395" i="3"/>
  <c r="Z394" i="3"/>
  <c r="V394" i="3"/>
  <c r="U394" i="3"/>
  <c r="T394" i="3"/>
  <c r="P394" i="3"/>
  <c r="O394" i="3"/>
  <c r="N394" i="3"/>
  <c r="J394" i="3"/>
  <c r="I394" i="3"/>
  <c r="H394" i="3"/>
  <c r="D394" i="3"/>
  <c r="C394" i="3"/>
  <c r="B394" i="3"/>
  <c r="Z393" i="3"/>
  <c r="V393" i="3"/>
  <c r="U393" i="3"/>
  <c r="T393" i="3"/>
  <c r="P393" i="3"/>
  <c r="O393" i="3"/>
  <c r="N393" i="3"/>
  <c r="J393" i="3"/>
  <c r="I393" i="3"/>
  <c r="H393" i="3"/>
  <c r="D393" i="3"/>
  <c r="C393" i="3"/>
  <c r="B393" i="3"/>
  <c r="Z392" i="3"/>
  <c r="V392" i="3"/>
  <c r="U392" i="3"/>
  <c r="T392" i="3"/>
  <c r="P392" i="3"/>
  <c r="O392" i="3"/>
  <c r="N392" i="3"/>
  <c r="J392" i="3"/>
  <c r="I392" i="3"/>
  <c r="H392" i="3"/>
  <c r="D392" i="3"/>
  <c r="C392" i="3"/>
  <c r="B392" i="3"/>
  <c r="Z391" i="3"/>
  <c r="V391" i="3"/>
  <c r="U391" i="3"/>
  <c r="T391" i="3"/>
  <c r="P391" i="3"/>
  <c r="O391" i="3"/>
  <c r="N391" i="3"/>
  <c r="J391" i="3"/>
  <c r="I391" i="3"/>
  <c r="H391" i="3"/>
  <c r="D391" i="3"/>
  <c r="C391" i="3"/>
  <c r="B391" i="3"/>
  <c r="Z390" i="3"/>
  <c r="V390" i="3"/>
  <c r="U390" i="3"/>
  <c r="T390" i="3"/>
  <c r="P390" i="3"/>
  <c r="O390" i="3"/>
  <c r="N390" i="3"/>
  <c r="J390" i="3"/>
  <c r="I390" i="3"/>
  <c r="H390" i="3"/>
  <c r="D390" i="3"/>
  <c r="C390" i="3"/>
  <c r="B390" i="3"/>
  <c r="Z389" i="3"/>
  <c r="V389" i="3"/>
  <c r="U389" i="3"/>
  <c r="T389" i="3"/>
  <c r="P389" i="3"/>
  <c r="O389" i="3"/>
  <c r="N389" i="3"/>
  <c r="J389" i="3"/>
  <c r="I389" i="3"/>
  <c r="H389" i="3"/>
  <c r="D389" i="3"/>
  <c r="C389" i="3"/>
  <c r="B389" i="3"/>
  <c r="Z388" i="3"/>
  <c r="V388" i="3"/>
  <c r="U388" i="3"/>
  <c r="T388" i="3"/>
  <c r="P388" i="3"/>
  <c r="O388" i="3"/>
  <c r="N388" i="3"/>
  <c r="J388" i="3"/>
  <c r="I388" i="3"/>
  <c r="H388" i="3"/>
  <c r="D388" i="3"/>
  <c r="C388" i="3"/>
  <c r="B388" i="3"/>
  <c r="Z387" i="3"/>
  <c r="V387" i="3"/>
  <c r="U387" i="3"/>
  <c r="T387" i="3"/>
  <c r="P387" i="3"/>
  <c r="O387" i="3"/>
  <c r="N387" i="3"/>
  <c r="J387" i="3"/>
  <c r="I387" i="3"/>
  <c r="H387" i="3"/>
  <c r="D387" i="3"/>
  <c r="C387" i="3"/>
  <c r="B387" i="3"/>
  <c r="Z386" i="3"/>
  <c r="V386" i="3"/>
  <c r="U386" i="3"/>
  <c r="T386" i="3"/>
  <c r="P386" i="3"/>
  <c r="O386" i="3"/>
  <c r="N386" i="3"/>
  <c r="J386" i="3"/>
  <c r="I386" i="3"/>
  <c r="H386" i="3"/>
  <c r="D386" i="3"/>
  <c r="C386" i="3"/>
  <c r="B386" i="3"/>
  <c r="Z385" i="3"/>
  <c r="V385" i="3"/>
  <c r="U385" i="3"/>
  <c r="T385" i="3"/>
  <c r="P385" i="3"/>
  <c r="O385" i="3"/>
  <c r="N385" i="3"/>
  <c r="J385" i="3"/>
  <c r="I385" i="3"/>
  <c r="H385" i="3"/>
  <c r="D385" i="3"/>
  <c r="C385" i="3"/>
  <c r="B385" i="3"/>
  <c r="Z384" i="3"/>
  <c r="V384" i="3"/>
  <c r="U384" i="3"/>
  <c r="T384" i="3"/>
  <c r="P384" i="3"/>
  <c r="O384" i="3"/>
  <c r="N384" i="3"/>
  <c r="J384" i="3"/>
  <c r="I384" i="3"/>
  <c r="H384" i="3"/>
  <c r="D384" i="3"/>
  <c r="C384" i="3"/>
  <c r="B384" i="3"/>
  <c r="Z383" i="3"/>
  <c r="V383" i="3"/>
  <c r="U383" i="3"/>
  <c r="T383" i="3"/>
  <c r="P383" i="3"/>
  <c r="O383" i="3"/>
  <c r="N383" i="3"/>
  <c r="J383" i="3"/>
  <c r="I383" i="3"/>
  <c r="H383" i="3"/>
  <c r="D383" i="3"/>
  <c r="C383" i="3"/>
  <c r="B383" i="3"/>
  <c r="Z382" i="3"/>
  <c r="V382" i="3"/>
  <c r="U382" i="3"/>
  <c r="T382" i="3"/>
  <c r="P382" i="3"/>
  <c r="O382" i="3"/>
  <c r="N382" i="3"/>
  <c r="J382" i="3"/>
  <c r="I382" i="3"/>
  <c r="H382" i="3"/>
  <c r="D382" i="3"/>
  <c r="C382" i="3"/>
  <c r="B382" i="3"/>
  <c r="Z381" i="3"/>
  <c r="V381" i="3"/>
  <c r="U381" i="3"/>
  <c r="T381" i="3"/>
  <c r="P381" i="3"/>
  <c r="O381" i="3"/>
  <c r="N381" i="3"/>
  <c r="J381" i="3"/>
  <c r="I381" i="3"/>
  <c r="H381" i="3"/>
  <c r="D381" i="3"/>
  <c r="C381" i="3"/>
  <c r="B381" i="3"/>
  <c r="Z380" i="3"/>
  <c r="V380" i="3"/>
  <c r="U380" i="3"/>
  <c r="T380" i="3"/>
  <c r="P380" i="3"/>
  <c r="O380" i="3"/>
  <c r="N380" i="3"/>
  <c r="J380" i="3"/>
  <c r="I380" i="3"/>
  <c r="H380" i="3"/>
  <c r="D380" i="3"/>
  <c r="C380" i="3"/>
  <c r="B380" i="3"/>
  <c r="Z379" i="3"/>
  <c r="V379" i="3"/>
  <c r="U379" i="3"/>
  <c r="T379" i="3"/>
  <c r="P379" i="3"/>
  <c r="O379" i="3"/>
  <c r="N379" i="3"/>
  <c r="J379" i="3"/>
  <c r="I379" i="3"/>
  <c r="H379" i="3"/>
  <c r="D379" i="3"/>
  <c r="C379" i="3"/>
  <c r="B379" i="3"/>
  <c r="Z378" i="3"/>
  <c r="V378" i="3"/>
  <c r="U378" i="3"/>
  <c r="T378" i="3"/>
  <c r="P378" i="3"/>
  <c r="O378" i="3"/>
  <c r="N378" i="3"/>
  <c r="J378" i="3"/>
  <c r="I378" i="3"/>
  <c r="H378" i="3"/>
  <c r="D378" i="3"/>
  <c r="C378" i="3"/>
  <c r="B378" i="3"/>
  <c r="Z377" i="3"/>
  <c r="V377" i="3"/>
  <c r="U377" i="3"/>
  <c r="T377" i="3"/>
  <c r="P377" i="3"/>
  <c r="O377" i="3"/>
  <c r="N377" i="3"/>
  <c r="J377" i="3"/>
  <c r="I377" i="3"/>
  <c r="H377" i="3"/>
  <c r="D377" i="3"/>
  <c r="C377" i="3"/>
  <c r="B377" i="3"/>
  <c r="Z376" i="3"/>
  <c r="V376" i="3"/>
  <c r="U376" i="3"/>
  <c r="T376" i="3"/>
  <c r="P376" i="3"/>
  <c r="O376" i="3"/>
  <c r="N376" i="3"/>
  <c r="J376" i="3"/>
  <c r="I376" i="3"/>
  <c r="H376" i="3"/>
  <c r="D376" i="3"/>
  <c r="C376" i="3"/>
  <c r="B376" i="3"/>
  <c r="Z375" i="3"/>
  <c r="V375" i="3"/>
  <c r="U375" i="3"/>
  <c r="T375" i="3"/>
  <c r="P375" i="3"/>
  <c r="O375" i="3"/>
  <c r="N375" i="3"/>
  <c r="J375" i="3"/>
  <c r="I375" i="3"/>
  <c r="H375" i="3"/>
  <c r="D375" i="3"/>
  <c r="C375" i="3"/>
  <c r="B375" i="3"/>
  <c r="Z374" i="3"/>
  <c r="V374" i="3"/>
  <c r="U374" i="3"/>
  <c r="T374" i="3"/>
  <c r="P374" i="3"/>
  <c r="O374" i="3"/>
  <c r="N374" i="3"/>
  <c r="J374" i="3"/>
  <c r="I374" i="3"/>
  <c r="H374" i="3"/>
  <c r="D374" i="3"/>
  <c r="C374" i="3"/>
  <c r="B374" i="3"/>
  <c r="Z373" i="3"/>
  <c r="V373" i="3"/>
  <c r="U373" i="3"/>
  <c r="T373" i="3"/>
  <c r="P373" i="3"/>
  <c r="O373" i="3"/>
  <c r="N373" i="3"/>
  <c r="J373" i="3"/>
  <c r="I373" i="3"/>
  <c r="H373" i="3"/>
  <c r="D373" i="3"/>
  <c r="C373" i="3"/>
  <c r="B373" i="3"/>
  <c r="Z372" i="3"/>
  <c r="V372" i="3"/>
  <c r="U372" i="3"/>
  <c r="T372" i="3"/>
  <c r="P372" i="3"/>
  <c r="O372" i="3"/>
  <c r="N372" i="3"/>
  <c r="J372" i="3"/>
  <c r="I372" i="3"/>
  <c r="H372" i="3"/>
  <c r="D372" i="3"/>
  <c r="C372" i="3"/>
  <c r="B372" i="3"/>
  <c r="Z371" i="3"/>
  <c r="V371" i="3"/>
  <c r="U371" i="3"/>
  <c r="T371" i="3"/>
  <c r="P371" i="3"/>
  <c r="O371" i="3"/>
  <c r="N371" i="3"/>
  <c r="J371" i="3"/>
  <c r="I371" i="3"/>
  <c r="H371" i="3"/>
  <c r="D371" i="3"/>
  <c r="C371" i="3"/>
  <c r="B371" i="3"/>
  <c r="Z370" i="3"/>
  <c r="V370" i="3"/>
  <c r="U370" i="3"/>
  <c r="T370" i="3"/>
  <c r="P370" i="3"/>
  <c r="O370" i="3"/>
  <c r="N370" i="3"/>
  <c r="J370" i="3"/>
  <c r="I370" i="3"/>
  <c r="H370" i="3"/>
  <c r="D370" i="3"/>
  <c r="C370" i="3"/>
  <c r="B370" i="3"/>
  <c r="Z369" i="3"/>
  <c r="V369" i="3"/>
  <c r="U369" i="3"/>
  <c r="T369" i="3"/>
  <c r="P369" i="3"/>
  <c r="O369" i="3"/>
  <c r="N369" i="3"/>
  <c r="J369" i="3"/>
  <c r="I369" i="3"/>
  <c r="H369" i="3"/>
  <c r="D369" i="3"/>
  <c r="C369" i="3"/>
  <c r="B369" i="3"/>
  <c r="Z368" i="3"/>
  <c r="V368" i="3"/>
  <c r="U368" i="3"/>
  <c r="T368" i="3"/>
  <c r="P368" i="3"/>
  <c r="O368" i="3"/>
  <c r="N368" i="3"/>
  <c r="J368" i="3"/>
  <c r="I368" i="3"/>
  <c r="H368" i="3"/>
  <c r="D368" i="3"/>
  <c r="C368" i="3"/>
  <c r="B368" i="3"/>
  <c r="Z367" i="3"/>
  <c r="V367" i="3"/>
  <c r="U367" i="3"/>
  <c r="T367" i="3"/>
  <c r="P367" i="3"/>
  <c r="O367" i="3"/>
  <c r="N367" i="3"/>
  <c r="J367" i="3"/>
  <c r="I367" i="3"/>
  <c r="H367" i="3"/>
  <c r="D367" i="3"/>
  <c r="C367" i="3"/>
  <c r="B367" i="3"/>
  <c r="Z366" i="3"/>
  <c r="V366" i="3"/>
  <c r="U366" i="3"/>
  <c r="T366" i="3"/>
  <c r="P366" i="3"/>
  <c r="O366" i="3"/>
  <c r="N366" i="3"/>
  <c r="J366" i="3"/>
  <c r="I366" i="3"/>
  <c r="H366" i="3"/>
  <c r="D366" i="3"/>
  <c r="C366" i="3"/>
  <c r="B366" i="3"/>
  <c r="Z365" i="3"/>
  <c r="V365" i="3"/>
  <c r="U365" i="3"/>
  <c r="T365" i="3"/>
  <c r="P365" i="3"/>
  <c r="O365" i="3"/>
  <c r="N365" i="3"/>
  <c r="J365" i="3"/>
  <c r="I365" i="3"/>
  <c r="H365" i="3"/>
  <c r="D365" i="3"/>
  <c r="C365" i="3"/>
  <c r="B365" i="3"/>
  <c r="Z364" i="3"/>
  <c r="V364" i="3"/>
  <c r="U364" i="3"/>
  <c r="T364" i="3"/>
  <c r="P364" i="3"/>
  <c r="O364" i="3"/>
  <c r="N364" i="3"/>
  <c r="J364" i="3"/>
  <c r="I364" i="3"/>
  <c r="H364" i="3"/>
  <c r="D364" i="3"/>
  <c r="C364" i="3"/>
  <c r="B364" i="3"/>
  <c r="Z363" i="3"/>
  <c r="V363" i="3"/>
  <c r="U363" i="3"/>
  <c r="T363" i="3"/>
  <c r="P363" i="3"/>
  <c r="O363" i="3"/>
  <c r="N363" i="3"/>
  <c r="J363" i="3"/>
  <c r="I363" i="3"/>
  <c r="H363" i="3"/>
  <c r="D363" i="3"/>
  <c r="C363" i="3"/>
  <c r="B363" i="3"/>
  <c r="Z362" i="3"/>
  <c r="V362" i="3"/>
  <c r="U362" i="3"/>
  <c r="T362" i="3"/>
  <c r="P362" i="3"/>
  <c r="O362" i="3"/>
  <c r="N362" i="3"/>
  <c r="J362" i="3"/>
  <c r="I362" i="3"/>
  <c r="H362" i="3"/>
  <c r="D362" i="3"/>
  <c r="C362" i="3"/>
  <c r="B362" i="3"/>
  <c r="Z361" i="3"/>
  <c r="V361" i="3"/>
  <c r="U361" i="3"/>
  <c r="T361" i="3"/>
  <c r="P361" i="3"/>
  <c r="O361" i="3"/>
  <c r="N361" i="3"/>
  <c r="J361" i="3"/>
  <c r="I361" i="3"/>
  <c r="H361" i="3"/>
  <c r="D361" i="3"/>
  <c r="C361" i="3"/>
  <c r="B361" i="3"/>
  <c r="Z360" i="3"/>
  <c r="V360" i="3"/>
  <c r="U360" i="3"/>
  <c r="T360" i="3"/>
  <c r="P360" i="3"/>
  <c r="O360" i="3"/>
  <c r="N360" i="3"/>
  <c r="J360" i="3"/>
  <c r="I360" i="3"/>
  <c r="H360" i="3"/>
  <c r="D360" i="3"/>
  <c r="C360" i="3"/>
  <c r="B360" i="3"/>
  <c r="Z359" i="3"/>
  <c r="V359" i="3"/>
  <c r="U359" i="3"/>
  <c r="T359" i="3"/>
  <c r="P359" i="3"/>
  <c r="O359" i="3"/>
  <c r="N359" i="3"/>
  <c r="J359" i="3"/>
  <c r="I359" i="3"/>
  <c r="H359" i="3"/>
  <c r="D359" i="3"/>
  <c r="C359" i="3"/>
  <c r="B359" i="3"/>
  <c r="Z358" i="3"/>
  <c r="V358" i="3"/>
  <c r="U358" i="3"/>
  <c r="T358" i="3"/>
  <c r="P358" i="3"/>
  <c r="O358" i="3"/>
  <c r="N358" i="3"/>
  <c r="J358" i="3"/>
  <c r="I358" i="3"/>
  <c r="H358" i="3"/>
  <c r="D358" i="3"/>
  <c r="C358" i="3"/>
  <c r="B358" i="3"/>
  <c r="Z357" i="3"/>
  <c r="V357" i="3"/>
  <c r="U357" i="3"/>
  <c r="T357" i="3"/>
  <c r="P357" i="3"/>
  <c r="O357" i="3"/>
  <c r="N357" i="3"/>
  <c r="J357" i="3"/>
  <c r="I357" i="3"/>
  <c r="H357" i="3"/>
  <c r="D357" i="3"/>
  <c r="C357" i="3"/>
  <c r="B357" i="3"/>
  <c r="Z356" i="3"/>
  <c r="V356" i="3"/>
  <c r="U356" i="3"/>
  <c r="T356" i="3"/>
  <c r="P356" i="3"/>
  <c r="O356" i="3"/>
  <c r="N356" i="3"/>
  <c r="J356" i="3"/>
  <c r="I356" i="3"/>
  <c r="H356" i="3"/>
  <c r="D356" i="3"/>
  <c r="C356" i="3"/>
  <c r="B356" i="3"/>
  <c r="Z355" i="3"/>
  <c r="V355" i="3"/>
  <c r="U355" i="3"/>
  <c r="T355" i="3"/>
  <c r="P355" i="3"/>
  <c r="O355" i="3"/>
  <c r="N355" i="3"/>
  <c r="J355" i="3"/>
  <c r="I355" i="3"/>
  <c r="H355" i="3"/>
  <c r="D355" i="3"/>
  <c r="C355" i="3"/>
  <c r="B355" i="3"/>
  <c r="Z354" i="3"/>
  <c r="V354" i="3"/>
  <c r="U354" i="3"/>
  <c r="T354" i="3"/>
  <c r="P354" i="3"/>
  <c r="O354" i="3"/>
  <c r="N354" i="3"/>
  <c r="J354" i="3"/>
  <c r="I354" i="3"/>
  <c r="H354" i="3"/>
  <c r="D354" i="3"/>
  <c r="C354" i="3"/>
  <c r="B354" i="3"/>
  <c r="Z353" i="3"/>
  <c r="V353" i="3"/>
  <c r="U353" i="3"/>
  <c r="T353" i="3"/>
  <c r="P353" i="3"/>
  <c r="O353" i="3"/>
  <c r="N353" i="3"/>
  <c r="J353" i="3"/>
  <c r="I353" i="3"/>
  <c r="H353" i="3"/>
  <c r="D353" i="3"/>
  <c r="C353" i="3"/>
  <c r="B353" i="3"/>
  <c r="Z352" i="3"/>
  <c r="V352" i="3"/>
  <c r="U352" i="3"/>
  <c r="T352" i="3"/>
  <c r="P352" i="3"/>
  <c r="O352" i="3"/>
  <c r="N352" i="3"/>
  <c r="J352" i="3"/>
  <c r="I352" i="3"/>
  <c r="H352" i="3"/>
  <c r="D352" i="3"/>
  <c r="C352" i="3"/>
  <c r="B352" i="3"/>
  <c r="Z351" i="3"/>
  <c r="V351" i="3"/>
  <c r="U351" i="3"/>
  <c r="T351" i="3"/>
  <c r="P351" i="3"/>
  <c r="O351" i="3"/>
  <c r="N351" i="3"/>
  <c r="J351" i="3"/>
  <c r="I351" i="3"/>
  <c r="H351" i="3"/>
  <c r="D351" i="3"/>
  <c r="C351" i="3"/>
  <c r="B351" i="3"/>
  <c r="Z350" i="3"/>
  <c r="V350" i="3"/>
  <c r="U350" i="3"/>
  <c r="T350" i="3"/>
  <c r="P350" i="3"/>
  <c r="O350" i="3"/>
  <c r="N350" i="3"/>
  <c r="J350" i="3"/>
  <c r="I350" i="3"/>
  <c r="H350" i="3"/>
  <c r="D350" i="3"/>
  <c r="C350" i="3"/>
  <c r="B350" i="3"/>
  <c r="Z349" i="3"/>
  <c r="V349" i="3"/>
  <c r="U349" i="3"/>
  <c r="T349" i="3"/>
  <c r="P349" i="3"/>
  <c r="O349" i="3"/>
  <c r="N349" i="3"/>
  <c r="J349" i="3"/>
  <c r="I349" i="3"/>
  <c r="H349" i="3"/>
  <c r="D349" i="3"/>
  <c r="C349" i="3"/>
  <c r="B349" i="3"/>
  <c r="Z348" i="3"/>
  <c r="V348" i="3"/>
  <c r="U348" i="3"/>
  <c r="T348" i="3"/>
  <c r="P348" i="3"/>
  <c r="O348" i="3"/>
  <c r="N348" i="3"/>
  <c r="J348" i="3"/>
  <c r="I348" i="3"/>
  <c r="H348" i="3"/>
  <c r="D348" i="3"/>
  <c r="C348" i="3"/>
  <c r="B348" i="3"/>
  <c r="Z347" i="3"/>
  <c r="V347" i="3"/>
  <c r="U347" i="3"/>
  <c r="T347" i="3"/>
  <c r="P347" i="3"/>
  <c r="O347" i="3"/>
  <c r="N347" i="3"/>
  <c r="J347" i="3"/>
  <c r="I347" i="3"/>
  <c r="H347" i="3"/>
  <c r="D347" i="3"/>
  <c r="C347" i="3"/>
  <c r="B347" i="3"/>
  <c r="Z346" i="3"/>
  <c r="V346" i="3"/>
  <c r="U346" i="3"/>
  <c r="T346" i="3"/>
  <c r="P346" i="3"/>
  <c r="O346" i="3"/>
  <c r="N346" i="3"/>
  <c r="J346" i="3"/>
  <c r="I346" i="3"/>
  <c r="H346" i="3"/>
  <c r="D346" i="3"/>
  <c r="C346" i="3"/>
  <c r="B346" i="3"/>
  <c r="Z345" i="3"/>
  <c r="V345" i="3"/>
  <c r="U345" i="3"/>
  <c r="T345" i="3"/>
  <c r="P345" i="3"/>
  <c r="O345" i="3"/>
  <c r="N345" i="3"/>
  <c r="J345" i="3"/>
  <c r="I345" i="3"/>
  <c r="H345" i="3"/>
  <c r="D345" i="3"/>
  <c r="C345" i="3"/>
  <c r="B345" i="3"/>
  <c r="Z344" i="3"/>
  <c r="V344" i="3"/>
  <c r="U344" i="3"/>
  <c r="T344" i="3"/>
  <c r="P344" i="3"/>
  <c r="O344" i="3"/>
  <c r="N344" i="3"/>
  <c r="J344" i="3"/>
  <c r="I344" i="3"/>
  <c r="H344" i="3"/>
  <c r="D344" i="3"/>
  <c r="C344" i="3"/>
  <c r="B344" i="3"/>
  <c r="Z343" i="3"/>
  <c r="V343" i="3"/>
  <c r="U343" i="3"/>
  <c r="T343" i="3"/>
  <c r="P343" i="3"/>
  <c r="O343" i="3"/>
  <c r="N343" i="3"/>
  <c r="J343" i="3"/>
  <c r="I343" i="3"/>
  <c r="H343" i="3"/>
  <c r="D343" i="3"/>
  <c r="C343" i="3"/>
  <c r="B343" i="3"/>
  <c r="Z342" i="3"/>
  <c r="V342" i="3"/>
  <c r="U342" i="3"/>
  <c r="T342" i="3"/>
  <c r="P342" i="3"/>
  <c r="O342" i="3"/>
  <c r="N342" i="3"/>
  <c r="J342" i="3"/>
  <c r="I342" i="3"/>
  <c r="H342" i="3"/>
  <c r="D342" i="3"/>
  <c r="C342" i="3"/>
  <c r="B342" i="3"/>
  <c r="Z341" i="3"/>
  <c r="V341" i="3"/>
  <c r="U341" i="3"/>
  <c r="T341" i="3"/>
  <c r="P341" i="3"/>
  <c r="O341" i="3"/>
  <c r="N341" i="3"/>
  <c r="J341" i="3"/>
  <c r="I341" i="3"/>
  <c r="H341" i="3"/>
  <c r="D341" i="3"/>
  <c r="C341" i="3"/>
  <c r="B341" i="3"/>
  <c r="Z340" i="3"/>
  <c r="V340" i="3"/>
  <c r="U340" i="3"/>
  <c r="T340" i="3"/>
  <c r="P340" i="3"/>
  <c r="O340" i="3"/>
  <c r="N340" i="3"/>
  <c r="J340" i="3"/>
  <c r="I340" i="3"/>
  <c r="H340" i="3"/>
  <c r="D340" i="3"/>
  <c r="C340" i="3"/>
  <c r="B340" i="3"/>
  <c r="Z339" i="3"/>
  <c r="V339" i="3"/>
  <c r="U339" i="3"/>
  <c r="T339" i="3"/>
  <c r="P339" i="3"/>
  <c r="O339" i="3"/>
  <c r="N339" i="3"/>
  <c r="J339" i="3"/>
  <c r="I339" i="3"/>
  <c r="H339" i="3"/>
  <c r="D339" i="3"/>
  <c r="C339" i="3"/>
  <c r="B339" i="3"/>
  <c r="Z338" i="3"/>
  <c r="V338" i="3"/>
  <c r="U338" i="3"/>
  <c r="T338" i="3"/>
  <c r="P338" i="3"/>
  <c r="O338" i="3"/>
  <c r="N338" i="3"/>
  <c r="J338" i="3"/>
  <c r="I338" i="3"/>
  <c r="H338" i="3"/>
  <c r="D338" i="3"/>
  <c r="C338" i="3"/>
  <c r="B338" i="3"/>
  <c r="Z337" i="3"/>
  <c r="V337" i="3"/>
  <c r="U337" i="3"/>
  <c r="T337" i="3"/>
  <c r="P337" i="3"/>
  <c r="O337" i="3"/>
  <c r="N337" i="3"/>
  <c r="J337" i="3"/>
  <c r="I337" i="3"/>
  <c r="H337" i="3"/>
  <c r="D337" i="3"/>
  <c r="C337" i="3"/>
  <c r="B337" i="3"/>
  <c r="Z336" i="3"/>
  <c r="V336" i="3"/>
  <c r="U336" i="3"/>
  <c r="T336" i="3"/>
  <c r="P336" i="3"/>
  <c r="O336" i="3"/>
  <c r="N336" i="3"/>
  <c r="J336" i="3"/>
  <c r="I336" i="3"/>
  <c r="H336" i="3"/>
  <c r="D336" i="3"/>
  <c r="C336" i="3"/>
  <c r="B336" i="3"/>
  <c r="Z335" i="3"/>
  <c r="V335" i="3"/>
  <c r="U335" i="3"/>
  <c r="T335" i="3"/>
  <c r="P335" i="3"/>
  <c r="O335" i="3"/>
  <c r="N335" i="3"/>
  <c r="J335" i="3"/>
  <c r="I335" i="3"/>
  <c r="H335" i="3"/>
  <c r="D335" i="3"/>
  <c r="C335" i="3"/>
  <c r="B335" i="3"/>
  <c r="Z334" i="3"/>
  <c r="V334" i="3"/>
  <c r="U334" i="3"/>
  <c r="T334" i="3"/>
  <c r="P334" i="3"/>
  <c r="O334" i="3"/>
  <c r="N334" i="3"/>
  <c r="J334" i="3"/>
  <c r="I334" i="3"/>
  <c r="H334" i="3"/>
  <c r="D334" i="3"/>
  <c r="C334" i="3"/>
  <c r="B334" i="3"/>
  <c r="Z333" i="3"/>
  <c r="V333" i="3"/>
  <c r="U333" i="3"/>
  <c r="T333" i="3"/>
  <c r="P333" i="3"/>
  <c r="O333" i="3"/>
  <c r="N333" i="3"/>
  <c r="J333" i="3"/>
  <c r="I333" i="3"/>
  <c r="H333" i="3"/>
  <c r="D333" i="3"/>
  <c r="C333" i="3"/>
  <c r="B333" i="3"/>
  <c r="Z332" i="3"/>
  <c r="V332" i="3"/>
  <c r="U332" i="3"/>
  <c r="T332" i="3"/>
  <c r="P332" i="3"/>
  <c r="O332" i="3"/>
  <c r="N332" i="3"/>
  <c r="J332" i="3"/>
  <c r="I332" i="3"/>
  <c r="H332" i="3"/>
  <c r="D332" i="3"/>
  <c r="C332" i="3"/>
  <c r="B332" i="3"/>
  <c r="Z331" i="3"/>
  <c r="V331" i="3"/>
  <c r="U331" i="3"/>
  <c r="T331" i="3"/>
  <c r="P331" i="3"/>
  <c r="O331" i="3"/>
  <c r="N331" i="3"/>
  <c r="J331" i="3"/>
  <c r="I331" i="3"/>
  <c r="H331" i="3"/>
  <c r="D331" i="3"/>
  <c r="C331" i="3"/>
  <c r="B331" i="3"/>
  <c r="Z330" i="3"/>
  <c r="V330" i="3"/>
  <c r="U330" i="3"/>
  <c r="T330" i="3"/>
  <c r="P330" i="3"/>
  <c r="O330" i="3"/>
  <c r="N330" i="3"/>
  <c r="J330" i="3"/>
  <c r="I330" i="3"/>
  <c r="H330" i="3"/>
  <c r="D330" i="3"/>
  <c r="C330" i="3"/>
  <c r="B330" i="3"/>
  <c r="Z329" i="3"/>
  <c r="V329" i="3"/>
  <c r="U329" i="3"/>
  <c r="T329" i="3"/>
  <c r="P329" i="3"/>
  <c r="O329" i="3"/>
  <c r="N329" i="3"/>
  <c r="J329" i="3"/>
  <c r="I329" i="3"/>
  <c r="H329" i="3"/>
  <c r="D329" i="3"/>
  <c r="C329" i="3"/>
  <c r="B329" i="3"/>
  <c r="Z328" i="3"/>
  <c r="V328" i="3"/>
  <c r="U328" i="3"/>
  <c r="T328" i="3"/>
  <c r="P328" i="3"/>
  <c r="O328" i="3"/>
  <c r="N328" i="3"/>
  <c r="J328" i="3"/>
  <c r="I328" i="3"/>
  <c r="H328" i="3"/>
  <c r="D328" i="3"/>
  <c r="C328" i="3"/>
  <c r="B328" i="3"/>
  <c r="Z327" i="3"/>
  <c r="V327" i="3"/>
  <c r="U327" i="3"/>
  <c r="T327" i="3"/>
  <c r="P327" i="3"/>
  <c r="O327" i="3"/>
  <c r="N327" i="3"/>
  <c r="J327" i="3"/>
  <c r="I327" i="3"/>
  <c r="H327" i="3"/>
  <c r="D327" i="3"/>
  <c r="C327" i="3"/>
  <c r="B327" i="3"/>
  <c r="Z326" i="3"/>
  <c r="V326" i="3"/>
  <c r="U326" i="3"/>
  <c r="T326" i="3"/>
  <c r="P326" i="3"/>
  <c r="O326" i="3"/>
  <c r="N326" i="3"/>
  <c r="J326" i="3"/>
  <c r="I326" i="3"/>
  <c r="H326" i="3"/>
  <c r="D326" i="3"/>
  <c r="C326" i="3"/>
  <c r="B326" i="3"/>
  <c r="Z325" i="3"/>
  <c r="V325" i="3"/>
  <c r="U325" i="3"/>
  <c r="T325" i="3"/>
  <c r="P325" i="3"/>
  <c r="O325" i="3"/>
  <c r="N325" i="3"/>
  <c r="J325" i="3"/>
  <c r="I325" i="3"/>
  <c r="H325" i="3"/>
  <c r="D325" i="3"/>
  <c r="C325" i="3"/>
  <c r="B325" i="3"/>
  <c r="Z324" i="3"/>
  <c r="V324" i="3"/>
  <c r="U324" i="3"/>
  <c r="T324" i="3"/>
  <c r="P324" i="3"/>
  <c r="O324" i="3"/>
  <c r="N324" i="3"/>
  <c r="J324" i="3"/>
  <c r="I324" i="3"/>
  <c r="H324" i="3"/>
  <c r="D324" i="3"/>
  <c r="C324" i="3"/>
  <c r="B324" i="3"/>
  <c r="Z323" i="3"/>
  <c r="V323" i="3"/>
  <c r="U323" i="3"/>
  <c r="T323" i="3"/>
  <c r="P323" i="3"/>
  <c r="O323" i="3"/>
  <c r="N323" i="3"/>
  <c r="J323" i="3"/>
  <c r="I323" i="3"/>
  <c r="H323" i="3"/>
  <c r="D323" i="3"/>
  <c r="C323" i="3"/>
  <c r="B323" i="3"/>
  <c r="Z322" i="3"/>
  <c r="V322" i="3"/>
  <c r="U322" i="3"/>
  <c r="T322" i="3"/>
  <c r="P322" i="3"/>
  <c r="O322" i="3"/>
  <c r="N322" i="3"/>
  <c r="J322" i="3"/>
  <c r="I322" i="3"/>
  <c r="H322" i="3"/>
  <c r="D322" i="3"/>
  <c r="C322" i="3"/>
  <c r="B322" i="3"/>
  <c r="Z321" i="3"/>
  <c r="V321" i="3"/>
  <c r="U321" i="3"/>
  <c r="T321" i="3"/>
  <c r="P321" i="3"/>
  <c r="O321" i="3"/>
  <c r="N321" i="3"/>
  <c r="J321" i="3"/>
  <c r="I321" i="3"/>
  <c r="H321" i="3"/>
  <c r="D321" i="3"/>
  <c r="C321" i="3"/>
  <c r="B321" i="3"/>
  <c r="Z320" i="3"/>
  <c r="V320" i="3"/>
  <c r="U320" i="3"/>
  <c r="T320" i="3"/>
  <c r="P320" i="3"/>
  <c r="O320" i="3"/>
  <c r="N320" i="3"/>
  <c r="J320" i="3"/>
  <c r="I320" i="3"/>
  <c r="H320" i="3"/>
  <c r="D320" i="3"/>
  <c r="C320" i="3"/>
  <c r="B320" i="3"/>
  <c r="Z319" i="3"/>
  <c r="V319" i="3"/>
  <c r="U319" i="3"/>
  <c r="T319" i="3"/>
  <c r="P319" i="3"/>
  <c r="O319" i="3"/>
  <c r="N319" i="3"/>
  <c r="J319" i="3"/>
  <c r="I319" i="3"/>
  <c r="H319" i="3"/>
  <c r="D319" i="3"/>
  <c r="C319" i="3"/>
  <c r="B319" i="3"/>
  <c r="Z318" i="3"/>
  <c r="V318" i="3"/>
  <c r="U318" i="3"/>
  <c r="T318" i="3"/>
  <c r="P318" i="3"/>
  <c r="O318" i="3"/>
  <c r="N318" i="3"/>
  <c r="J318" i="3"/>
  <c r="I318" i="3"/>
  <c r="H318" i="3"/>
  <c r="D318" i="3"/>
  <c r="C318" i="3"/>
  <c r="B318" i="3"/>
  <c r="Z317" i="3"/>
  <c r="V317" i="3"/>
  <c r="U317" i="3"/>
  <c r="T317" i="3"/>
  <c r="P317" i="3"/>
  <c r="O317" i="3"/>
  <c r="N317" i="3"/>
  <c r="J317" i="3"/>
  <c r="I317" i="3"/>
  <c r="H317" i="3"/>
  <c r="D317" i="3"/>
  <c r="C317" i="3"/>
  <c r="B317" i="3"/>
  <c r="Z316" i="3"/>
  <c r="V316" i="3"/>
  <c r="U316" i="3"/>
  <c r="T316" i="3"/>
  <c r="P316" i="3"/>
  <c r="O316" i="3"/>
  <c r="N316" i="3"/>
  <c r="J316" i="3"/>
  <c r="I316" i="3"/>
  <c r="H316" i="3"/>
  <c r="D316" i="3"/>
  <c r="C316" i="3"/>
  <c r="B316" i="3"/>
  <c r="Z315" i="3"/>
  <c r="V315" i="3"/>
  <c r="U315" i="3"/>
  <c r="T315" i="3"/>
  <c r="P315" i="3"/>
  <c r="O315" i="3"/>
  <c r="N315" i="3"/>
  <c r="J315" i="3"/>
  <c r="I315" i="3"/>
  <c r="H315" i="3"/>
  <c r="D315" i="3"/>
  <c r="C315" i="3"/>
  <c r="B315" i="3"/>
  <c r="Z314" i="3"/>
  <c r="V314" i="3"/>
  <c r="U314" i="3"/>
  <c r="T314" i="3"/>
  <c r="P314" i="3"/>
  <c r="O314" i="3"/>
  <c r="N314" i="3"/>
  <c r="J314" i="3"/>
  <c r="I314" i="3"/>
  <c r="H314" i="3"/>
  <c r="D314" i="3"/>
  <c r="C314" i="3"/>
  <c r="B314" i="3"/>
  <c r="Z313" i="3"/>
  <c r="V313" i="3"/>
  <c r="U313" i="3"/>
  <c r="T313" i="3"/>
  <c r="P313" i="3"/>
  <c r="O313" i="3"/>
  <c r="N313" i="3"/>
  <c r="J313" i="3"/>
  <c r="I313" i="3"/>
  <c r="H313" i="3"/>
  <c r="D313" i="3"/>
  <c r="C313" i="3"/>
  <c r="B313" i="3"/>
  <c r="Z312" i="3"/>
  <c r="V312" i="3"/>
  <c r="U312" i="3"/>
  <c r="T312" i="3"/>
  <c r="P312" i="3"/>
  <c r="O312" i="3"/>
  <c r="N312" i="3"/>
  <c r="J312" i="3"/>
  <c r="I312" i="3"/>
  <c r="H312" i="3"/>
  <c r="D312" i="3"/>
  <c r="C312" i="3"/>
  <c r="B312" i="3"/>
  <c r="Z311" i="3"/>
  <c r="V311" i="3"/>
  <c r="U311" i="3"/>
  <c r="T311" i="3"/>
  <c r="P311" i="3"/>
  <c r="O311" i="3"/>
  <c r="N311" i="3"/>
  <c r="J311" i="3"/>
  <c r="I311" i="3"/>
  <c r="H311" i="3"/>
  <c r="D311" i="3"/>
  <c r="C311" i="3"/>
  <c r="B311" i="3"/>
  <c r="Z310" i="3"/>
  <c r="V310" i="3"/>
  <c r="U310" i="3"/>
  <c r="T310" i="3"/>
  <c r="P310" i="3"/>
  <c r="O310" i="3"/>
  <c r="N310" i="3"/>
  <c r="J310" i="3"/>
  <c r="I310" i="3"/>
  <c r="H310" i="3"/>
  <c r="D310" i="3"/>
  <c r="C310" i="3"/>
  <c r="B310" i="3"/>
  <c r="Z309" i="3"/>
  <c r="V309" i="3"/>
  <c r="U309" i="3"/>
  <c r="T309" i="3"/>
  <c r="P309" i="3"/>
  <c r="O309" i="3"/>
  <c r="N309" i="3"/>
  <c r="J309" i="3"/>
  <c r="I309" i="3"/>
  <c r="H309" i="3"/>
  <c r="D309" i="3"/>
  <c r="C309" i="3"/>
  <c r="B309" i="3"/>
  <c r="Z308" i="3"/>
  <c r="V308" i="3"/>
  <c r="U308" i="3"/>
  <c r="T308" i="3"/>
  <c r="P308" i="3"/>
  <c r="O308" i="3"/>
  <c r="N308" i="3"/>
  <c r="J308" i="3"/>
  <c r="I308" i="3"/>
  <c r="H308" i="3"/>
  <c r="D308" i="3"/>
  <c r="C308" i="3"/>
  <c r="B308" i="3"/>
  <c r="Z307" i="3"/>
  <c r="V307" i="3"/>
  <c r="U307" i="3"/>
  <c r="T307" i="3"/>
  <c r="P307" i="3"/>
  <c r="O307" i="3"/>
  <c r="N307" i="3"/>
  <c r="J307" i="3"/>
  <c r="I307" i="3"/>
  <c r="H307" i="3"/>
  <c r="D307" i="3"/>
  <c r="C307" i="3"/>
  <c r="B307" i="3"/>
  <c r="Z306" i="3"/>
  <c r="V306" i="3"/>
  <c r="U306" i="3"/>
  <c r="T306" i="3"/>
  <c r="P306" i="3"/>
  <c r="O306" i="3"/>
  <c r="N306" i="3"/>
  <c r="J306" i="3"/>
  <c r="I306" i="3"/>
  <c r="H306" i="3"/>
  <c r="D306" i="3"/>
  <c r="C306" i="3"/>
  <c r="B306" i="3"/>
  <c r="Z305" i="3"/>
  <c r="V305" i="3"/>
  <c r="U305" i="3"/>
  <c r="T305" i="3"/>
  <c r="P305" i="3"/>
  <c r="O305" i="3"/>
  <c r="N305" i="3"/>
  <c r="J305" i="3"/>
  <c r="I305" i="3"/>
  <c r="H305" i="3"/>
  <c r="D305" i="3"/>
  <c r="C305" i="3"/>
  <c r="B305" i="3"/>
  <c r="Z304" i="3"/>
  <c r="V304" i="3"/>
  <c r="U304" i="3"/>
  <c r="T304" i="3"/>
  <c r="P304" i="3"/>
  <c r="O304" i="3"/>
  <c r="N304" i="3"/>
  <c r="J304" i="3"/>
  <c r="I304" i="3"/>
  <c r="H304" i="3"/>
  <c r="D304" i="3"/>
  <c r="C304" i="3"/>
  <c r="B304" i="3"/>
  <c r="Z303" i="3"/>
  <c r="V303" i="3"/>
  <c r="U303" i="3"/>
  <c r="T303" i="3"/>
  <c r="P303" i="3"/>
  <c r="O303" i="3"/>
  <c r="N303" i="3"/>
  <c r="J303" i="3"/>
  <c r="I303" i="3"/>
  <c r="H303" i="3"/>
  <c r="D303" i="3"/>
  <c r="C303" i="3"/>
  <c r="B303" i="3"/>
  <c r="Z302" i="3"/>
  <c r="V302" i="3"/>
  <c r="U302" i="3"/>
  <c r="T302" i="3"/>
  <c r="P302" i="3"/>
  <c r="O302" i="3"/>
  <c r="N302" i="3"/>
  <c r="J302" i="3"/>
  <c r="I302" i="3"/>
  <c r="H302" i="3"/>
  <c r="D302" i="3"/>
  <c r="C302" i="3"/>
  <c r="B302" i="3"/>
  <c r="Z301" i="3"/>
  <c r="V301" i="3"/>
  <c r="U301" i="3"/>
  <c r="T301" i="3"/>
  <c r="P301" i="3"/>
  <c r="O301" i="3"/>
  <c r="N301" i="3"/>
  <c r="J301" i="3"/>
  <c r="I301" i="3"/>
  <c r="H301" i="3"/>
  <c r="D301" i="3"/>
  <c r="C301" i="3"/>
  <c r="B301" i="3"/>
  <c r="Z300" i="3"/>
  <c r="V300" i="3"/>
  <c r="U300" i="3"/>
  <c r="T300" i="3"/>
  <c r="P300" i="3"/>
  <c r="O300" i="3"/>
  <c r="N300" i="3"/>
  <c r="J300" i="3"/>
  <c r="I300" i="3"/>
  <c r="H300" i="3"/>
  <c r="D300" i="3"/>
  <c r="C300" i="3"/>
  <c r="B300" i="3"/>
  <c r="Z299" i="3"/>
  <c r="V299" i="3"/>
  <c r="U299" i="3"/>
  <c r="T299" i="3"/>
  <c r="P299" i="3"/>
  <c r="O299" i="3"/>
  <c r="N299" i="3"/>
  <c r="J299" i="3"/>
  <c r="I299" i="3"/>
  <c r="H299" i="3"/>
  <c r="D299" i="3"/>
  <c r="C299" i="3"/>
  <c r="B299" i="3"/>
  <c r="Z298" i="3"/>
  <c r="V298" i="3"/>
  <c r="U298" i="3"/>
  <c r="T298" i="3"/>
  <c r="P298" i="3"/>
  <c r="O298" i="3"/>
  <c r="N298" i="3"/>
  <c r="J298" i="3"/>
  <c r="I298" i="3"/>
  <c r="H298" i="3"/>
  <c r="D298" i="3"/>
  <c r="C298" i="3"/>
  <c r="B298" i="3"/>
  <c r="Z297" i="3"/>
  <c r="V297" i="3"/>
  <c r="U297" i="3"/>
  <c r="T297" i="3"/>
  <c r="P297" i="3"/>
  <c r="O297" i="3"/>
  <c r="N297" i="3"/>
  <c r="J297" i="3"/>
  <c r="I297" i="3"/>
  <c r="H297" i="3"/>
  <c r="D297" i="3"/>
  <c r="C297" i="3"/>
  <c r="B297" i="3"/>
  <c r="Z296" i="3"/>
  <c r="V296" i="3"/>
  <c r="U296" i="3"/>
  <c r="T296" i="3"/>
  <c r="P296" i="3"/>
  <c r="O296" i="3"/>
  <c r="N296" i="3"/>
  <c r="J296" i="3"/>
  <c r="I296" i="3"/>
  <c r="H296" i="3"/>
  <c r="D296" i="3"/>
  <c r="C296" i="3"/>
  <c r="B296" i="3"/>
  <c r="Z295" i="3"/>
  <c r="V295" i="3"/>
  <c r="U295" i="3"/>
  <c r="T295" i="3"/>
  <c r="P295" i="3"/>
  <c r="O295" i="3"/>
  <c r="N295" i="3"/>
  <c r="J295" i="3"/>
  <c r="I295" i="3"/>
  <c r="H295" i="3"/>
  <c r="D295" i="3"/>
  <c r="C295" i="3"/>
  <c r="B295" i="3"/>
  <c r="Z294" i="3"/>
  <c r="V294" i="3"/>
  <c r="U294" i="3"/>
  <c r="T294" i="3"/>
  <c r="P294" i="3"/>
  <c r="O294" i="3"/>
  <c r="N294" i="3"/>
  <c r="J294" i="3"/>
  <c r="I294" i="3"/>
  <c r="H294" i="3"/>
  <c r="D294" i="3"/>
  <c r="C294" i="3"/>
  <c r="B294" i="3"/>
  <c r="Z293" i="3"/>
  <c r="V293" i="3"/>
  <c r="U293" i="3"/>
  <c r="T293" i="3"/>
  <c r="P293" i="3"/>
  <c r="O293" i="3"/>
  <c r="N293" i="3"/>
  <c r="J293" i="3"/>
  <c r="I293" i="3"/>
  <c r="H293" i="3"/>
  <c r="D293" i="3"/>
  <c r="C293" i="3"/>
  <c r="B293" i="3"/>
  <c r="Z292" i="3"/>
  <c r="V292" i="3"/>
  <c r="U292" i="3"/>
  <c r="T292" i="3"/>
  <c r="P292" i="3"/>
  <c r="O292" i="3"/>
  <c r="N292" i="3"/>
  <c r="J292" i="3"/>
  <c r="I292" i="3"/>
  <c r="H292" i="3"/>
  <c r="D292" i="3"/>
  <c r="C292" i="3"/>
  <c r="B292" i="3"/>
  <c r="Z291" i="3"/>
  <c r="V291" i="3"/>
  <c r="U291" i="3"/>
  <c r="T291" i="3"/>
  <c r="P291" i="3"/>
  <c r="O291" i="3"/>
  <c r="N291" i="3"/>
  <c r="J291" i="3"/>
  <c r="I291" i="3"/>
  <c r="H291" i="3"/>
  <c r="D291" i="3"/>
  <c r="C291" i="3"/>
  <c r="B291" i="3"/>
  <c r="Z290" i="3"/>
  <c r="V290" i="3"/>
  <c r="U290" i="3"/>
  <c r="T290" i="3"/>
  <c r="P290" i="3"/>
  <c r="O290" i="3"/>
  <c r="N290" i="3"/>
  <c r="J290" i="3"/>
  <c r="I290" i="3"/>
  <c r="H290" i="3"/>
  <c r="D290" i="3"/>
  <c r="C290" i="3"/>
  <c r="B290" i="3"/>
  <c r="Z289" i="3"/>
  <c r="V289" i="3"/>
  <c r="U289" i="3"/>
  <c r="T289" i="3"/>
  <c r="P289" i="3"/>
  <c r="O289" i="3"/>
  <c r="N289" i="3"/>
  <c r="J289" i="3"/>
  <c r="I289" i="3"/>
  <c r="H289" i="3"/>
  <c r="D289" i="3"/>
  <c r="C289" i="3"/>
  <c r="B289" i="3"/>
  <c r="Z288" i="3"/>
  <c r="V288" i="3"/>
  <c r="U288" i="3"/>
  <c r="T288" i="3"/>
  <c r="P288" i="3"/>
  <c r="O288" i="3"/>
  <c r="N288" i="3"/>
  <c r="J288" i="3"/>
  <c r="I288" i="3"/>
  <c r="H288" i="3"/>
  <c r="D288" i="3"/>
  <c r="C288" i="3"/>
  <c r="B288" i="3"/>
  <c r="Z287" i="3"/>
  <c r="V287" i="3"/>
  <c r="U287" i="3"/>
  <c r="T287" i="3"/>
  <c r="P287" i="3"/>
  <c r="O287" i="3"/>
  <c r="N287" i="3"/>
  <c r="J287" i="3"/>
  <c r="I287" i="3"/>
  <c r="H287" i="3"/>
  <c r="D287" i="3"/>
  <c r="C287" i="3"/>
  <c r="B287" i="3"/>
  <c r="Z286" i="3"/>
  <c r="V286" i="3"/>
  <c r="U286" i="3"/>
  <c r="T286" i="3"/>
  <c r="P286" i="3"/>
  <c r="O286" i="3"/>
  <c r="N286" i="3"/>
  <c r="J286" i="3"/>
  <c r="I286" i="3"/>
  <c r="H286" i="3"/>
  <c r="D286" i="3"/>
  <c r="C286" i="3"/>
  <c r="B286" i="3"/>
  <c r="Z285" i="3"/>
  <c r="V285" i="3"/>
  <c r="U285" i="3"/>
  <c r="T285" i="3"/>
  <c r="P285" i="3"/>
  <c r="O285" i="3"/>
  <c r="N285" i="3"/>
  <c r="J285" i="3"/>
  <c r="I285" i="3"/>
  <c r="H285" i="3"/>
  <c r="D285" i="3"/>
  <c r="C285" i="3"/>
  <c r="B285" i="3"/>
  <c r="Z284" i="3"/>
  <c r="V284" i="3"/>
  <c r="U284" i="3"/>
  <c r="T284" i="3"/>
  <c r="P284" i="3"/>
  <c r="O284" i="3"/>
  <c r="N284" i="3"/>
  <c r="J284" i="3"/>
  <c r="I284" i="3"/>
  <c r="H284" i="3"/>
  <c r="D284" i="3"/>
  <c r="C284" i="3"/>
  <c r="B284" i="3"/>
  <c r="Z283" i="3"/>
  <c r="V283" i="3"/>
  <c r="U283" i="3"/>
  <c r="T283" i="3"/>
  <c r="P283" i="3"/>
  <c r="O283" i="3"/>
  <c r="N283" i="3"/>
  <c r="J283" i="3"/>
  <c r="I283" i="3"/>
  <c r="H283" i="3"/>
  <c r="D283" i="3"/>
  <c r="C283" i="3"/>
  <c r="B283" i="3"/>
  <c r="Z282" i="3"/>
  <c r="V282" i="3"/>
  <c r="U282" i="3"/>
  <c r="T282" i="3"/>
  <c r="P282" i="3"/>
  <c r="O282" i="3"/>
  <c r="N282" i="3"/>
  <c r="J282" i="3"/>
  <c r="I282" i="3"/>
  <c r="H282" i="3"/>
  <c r="D282" i="3"/>
  <c r="C282" i="3"/>
  <c r="B282" i="3"/>
  <c r="Z281" i="3"/>
  <c r="V281" i="3"/>
  <c r="U281" i="3"/>
  <c r="T281" i="3"/>
  <c r="P281" i="3"/>
  <c r="O281" i="3"/>
  <c r="N281" i="3"/>
  <c r="J281" i="3"/>
  <c r="I281" i="3"/>
  <c r="H281" i="3"/>
  <c r="D281" i="3"/>
  <c r="C281" i="3"/>
  <c r="B281" i="3"/>
  <c r="Z280" i="3"/>
  <c r="V280" i="3"/>
  <c r="U280" i="3"/>
  <c r="T280" i="3"/>
  <c r="P280" i="3"/>
  <c r="O280" i="3"/>
  <c r="N280" i="3"/>
  <c r="J280" i="3"/>
  <c r="I280" i="3"/>
  <c r="H280" i="3"/>
  <c r="D280" i="3"/>
  <c r="C280" i="3"/>
  <c r="B280" i="3"/>
  <c r="Z279" i="3"/>
  <c r="V279" i="3"/>
  <c r="U279" i="3"/>
  <c r="T279" i="3"/>
  <c r="P279" i="3"/>
  <c r="O279" i="3"/>
  <c r="N279" i="3"/>
  <c r="J279" i="3"/>
  <c r="I279" i="3"/>
  <c r="H279" i="3"/>
  <c r="D279" i="3"/>
  <c r="C279" i="3"/>
  <c r="B279" i="3"/>
  <c r="Z278" i="3"/>
  <c r="V278" i="3"/>
  <c r="U278" i="3"/>
  <c r="T278" i="3"/>
  <c r="P278" i="3"/>
  <c r="O278" i="3"/>
  <c r="N278" i="3"/>
  <c r="J278" i="3"/>
  <c r="I278" i="3"/>
  <c r="H278" i="3"/>
  <c r="D278" i="3"/>
  <c r="C278" i="3"/>
  <c r="B278" i="3"/>
  <c r="Z277" i="3"/>
  <c r="V277" i="3"/>
  <c r="U277" i="3"/>
  <c r="T277" i="3"/>
  <c r="P277" i="3"/>
  <c r="O277" i="3"/>
  <c r="N277" i="3"/>
  <c r="J277" i="3"/>
  <c r="I277" i="3"/>
  <c r="H277" i="3"/>
  <c r="D277" i="3"/>
  <c r="C277" i="3"/>
  <c r="B277" i="3"/>
  <c r="Z276" i="3"/>
  <c r="V276" i="3"/>
  <c r="U276" i="3"/>
  <c r="T276" i="3"/>
  <c r="P276" i="3"/>
  <c r="O276" i="3"/>
  <c r="N276" i="3"/>
  <c r="J276" i="3"/>
  <c r="I276" i="3"/>
  <c r="H276" i="3"/>
  <c r="D276" i="3"/>
  <c r="C276" i="3"/>
  <c r="B276" i="3"/>
  <c r="Z275" i="3"/>
  <c r="V275" i="3"/>
  <c r="U275" i="3"/>
  <c r="T275" i="3"/>
  <c r="P275" i="3"/>
  <c r="O275" i="3"/>
  <c r="N275" i="3"/>
  <c r="J275" i="3"/>
  <c r="I275" i="3"/>
  <c r="H275" i="3"/>
  <c r="D275" i="3"/>
  <c r="C275" i="3"/>
  <c r="B275" i="3"/>
  <c r="Z274" i="3"/>
  <c r="V274" i="3"/>
  <c r="U274" i="3"/>
  <c r="T274" i="3"/>
  <c r="P274" i="3"/>
  <c r="O274" i="3"/>
  <c r="N274" i="3"/>
  <c r="J274" i="3"/>
  <c r="I274" i="3"/>
  <c r="H274" i="3"/>
  <c r="D274" i="3"/>
  <c r="C274" i="3"/>
  <c r="B274" i="3"/>
  <c r="Z273" i="3"/>
  <c r="V273" i="3"/>
  <c r="U273" i="3"/>
  <c r="T273" i="3"/>
  <c r="P273" i="3"/>
  <c r="O273" i="3"/>
  <c r="N273" i="3"/>
  <c r="J273" i="3"/>
  <c r="I273" i="3"/>
  <c r="H273" i="3"/>
  <c r="D273" i="3"/>
  <c r="C273" i="3"/>
  <c r="B273" i="3"/>
  <c r="Z272" i="3"/>
  <c r="V272" i="3"/>
  <c r="U272" i="3"/>
  <c r="T272" i="3"/>
  <c r="P272" i="3"/>
  <c r="O272" i="3"/>
  <c r="N272" i="3"/>
  <c r="J272" i="3"/>
  <c r="I272" i="3"/>
  <c r="H272" i="3"/>
  <c r="D272" i="3"/>
  <c r="C272" i="3"/>
  <c r="B272" i="3"/>
  <c r="Z271" i="3"/>
  <c r="V271" i="3"/>
  <c r="U271" i="3"/>
  <c r="T271" i="3"/>
  <c r="P271" i="3"/>
  <c r="O271" i="3"/>
  <c r="N271" i="3"/>
  <c r="J271" i="3"/>
  <c r="I271" i="3"/>
  <c r="H271" i="3"/>
  <c r="D271" i="3"/>
  <c r="C271" i="3"/>
  <c r="B271" i="3"/>
  <c r="Z270" i="3"/>
  <c r="V270" i="3"/>
  <c r="U270" i="3"/>
  <c r="T270" i="3"/>
  <c r="P270" i="3"/>
  <c r="O270" i="3"/>
  <c r="N270" i="3"/>
  <c r="J270" i="3"/>
  <c r="I270" i="3"/>
  <c r="H270" i="3"/>
  <c r="D270" i="3"/>
  <c r="C270" i="3"/>
  <c r="B270" i="3"/>
  <c r="Z269" i="3"/>
  <c r="V269" i="3"/>
  <c r="U269" i="3"/>
  <c r="T269" i="3"/>
  <c r="P269" i="3"/>
  <c r="O269" i="3"/>
  <c r="N269" i="3"/>
  <c r="J269" i="3"/>
  <c r="I269" i="3"/>
  <c r="H269" i="3"/>
  <c r="D269" i="3"/>
  <c r="C269" i="3"/>
  <c r="B269" i="3"/>
  <c r="Z268" i="3"/>
  <c r="V268" i="3"/>
  <c r="U268" i="3"/>
  <c r="T268" i="3"/>
  <c r="P268" i="3"/>
  <c r="O268" i="3"/>
  <c r="N268" i="3"/>
  <c r="J268" i="3"/>
  <c r="I268" i="3"/>
  <c r="H268" i="3"/>
  <c r="D268" i="3"/>
  <c r="C268" i="3"/>
  <c r="B268" i="3"/>
  <c r="Z267" i="3"/>
  <c r="V267" i="3"/>
  <c r="U267" i="3"/>
  <c r="T267" i="3"/>
  <c r="P267" i="3"/>
  <c r="O267" i="3"/>
  <c r="N267" i="3"/>
  <c r="J267" i="3"/>
  <c r="I267" i="3"/>
  <c r="H267" i="3"/>
  <c r="D267" i="3"/>
  <c r="C267" i="3"/>
  <c r="B267" i="3"/>
  <c r="Z266" i="3"/>
  <c r="V266" i="3"/>
  <c r="U266" i="3"/>
  <c r="T266" i="3"/>
  <c r="P266" i="3"/>
  <c r="O266" i="3"/>
  <c r="N266" i="3"/>
  <c r="J266" i="3"/>
  <c r="I266" i="3"/>
  <c r="H266" i="3"/>
  <c r="D266" i="3"/>
  <c r="C266" i="3"/>
  <c r="B266" i="3"/>
  <c r="Z265" i="3"/>
  <c r="V265" i="3"/>
  <c r="U265" i="3"/>
  <c r="T265" i="3"/>
  <c r="P265" i="3"/>
  <c r="O265" i="3"/>
  <c r="N265" i="3"/>
  <c r="J265" i="3"/>
  <c r="I265" i="3"/>
  <c r="H265" i="3"/>
  <c r="D265" i="3"/>
  <c r="C265" i="3"/>
  <c r="B265" i="3"/>
  <c r="Z264" i="3"/>
  <c r="V264" i="3"/>
  <c r="U264" i="3"/>
  <c r="T264" i="3"/>
  <c r="P264" i="3"/>
  <c r="O264" i="3"/>
  <c r="N264" i="3"/>
  <c r="J264" i="3"/>
  <c r="I264" i="3"/>
  <c r="H264" i="3"/>
  <c r="D264" i="3"/>
  <c r="C264" i="3"/>
  <c r="B264" i="3"/>
  <c r="Z263" i="3"/>
  <c r="V263" i="3"/>
  <c r="U263" i="3"/>
  <c r="T263" i="3"/>
  <c r="P263" i="3"/>
  <c r="O263" i="3"/>
  <c r="N263" i="3"/>
  <c r="J263" i="3"/>
  <c r="I263" i="3"/>
  <c r="H263" i="3"/>
  <c r="D263" i="3"/>
  <c r="C263" i="3"/>
  <c r="B263" i="3"/>
  <c r="Z262" i="3"/>
  <c r="V262" i="3"/>
  <c r="U262" i="3"/>
  <c r="T262" i="3"/>
  <c r="P262" i="3"/>
  <c r="O262" i="3"/>
  <c r="N262" i="3"/>
  <c r="J262" i="3"/>
  <c r="I262" i="3"/>
  <c r="H262" i="3"/>
  <c r="D262" i="3"/>
  <c r="C262" i="3"/>
  <c r="B262" i="3"/>
  <c r="Z261" i="3"/>
  <c r="V261" i="3"/>
  <c r="U261" i="3"/>
  <c r="T261" i="3"/>
  <c r="P261" i="3"/>
  <c r="O261" i="3"/>
  <c r="N261" i="3"/>
  <c r="J261" i="3"/>
  <c r="I261" i="3"/>
  <c r="H261" i="3"/>
  <c r="D261" i="3"/>
  <c r="C261" i="3"/>
  <c r="B261" i="3"/>
  <c r="Z260" i="3"/>
  <c r="V260" i="3"/>
  <c r="U260" i="3"/>
  <c r="T260" i="3"/>
  <c r="P260" i="3"/>
  <c r="O260" i="3"/>
  <c r="N260" i="3"/>
  <c r="J260" i="3"/>
  <c r="I260" i="3"/>
  <c r="H260" i="3"/>
  <c r="D260" i="3"/>
  <c r="C260" i="3"/>
  <c r="B260" i="3"/>
  <c r="Z259" i="3"/>
  <c r="V259" i="3"/>
  <c r="U259" i="3"/>
  <c r="T259" i="3"/>
  <c r="P259" i="3"/>
  <c r="O259" i="3"/>
  <c r="N259" i="3"/>
  <c r="J259" i="3"/>
  <c r="I259" i="3"/>
  <c r="H259" i="3"/>
  <c r="D259" i="3"/>
  <c r="C259" i="3"/>
  <c r="B259" i="3"/>
  <c r="Z258" i="3"/>
  <c r="V258" i="3"/>
  <c r="U258" i="3"/>
  <c r="T258" i="3"/>
  <c r="P258" i="3"/>
  <c r="O258" i="3"/>
  <c r="N258" i="3"/>
  <c r="J258" i="3"/>
  <c r="I258" i="3"/>
  <c r="H258" i="3"/>
  <c r="D258" i="3"/>
  <c r="C258" i="3"/>
  <c r="B258" i="3"/>
  <c r="Z257" i="3"/>
  <c r="V257" i="3"/>
  <c r="U257" i="3"/>
  <c r="T257" i="3"/>
  <c r="P257" i="3"/>
  <c r="O257" i="3"/>
  <c r="N257" i="3"/>
  <c r="J257" i="3"/>
  <c r="I257" i="3"/>
  <c r="H257" i="3"/>
  <c r="D257" i="3"/>
  <c r="C257" i="3"/>
  <c r="B257" i="3"/>
  <c r="Z256" i="3"/>
  <c r="V256" i="3"/>
  <c r="U256" i="3"/>
  <c r="T256" i="3"/>
  <c r="P256" i="3"/>
  <c r="O256" i="3"/>
  <c r="N256" i="3"/>
  <c r="J256" i="3"/>
  <c r="I256" i="3"/>
  <c r="H256" i="3"/>
  <c r="D256" i="3"/>
  <c r="C256" i="3"/>
  <c r="B256" i="3"/>
  <c r="Z255" i="3"/>
  <c r="V255" i="3"/>
  <c r="U255" i="3"/>
  <c r="T255" i="3"/>
  <c r="P255" i="3"/>
  <c r="O255" i="3"/>
  <c r="N255" i="3"/>
  <c r="J255" i="3"/>
  <c r="I255" i="3"/>
  <c r="H255" i="3"/>
  <c r="D255" i="3"/>
  <c r="C255" i="3"/>
  <c r="B255" i="3"/>
  <c r="Z254" i="3"/>
  <c r="V254" i="3"/>
  <c r="U254" i="3"/>
  <c r="T254" i="3"/>
  <c r="P254" i="3"/>
  <c r="O254" i="3"/>
  <c r="N254" i="3"/>
  <c r="J254" i="3"/>
  <c r="I254" i="3"/>
  <c r="H254" i="3"/>
  <c r="D254" i="3"/>
  <c r="C254" i="3"/>
  <c r="B254" i="3"/>
  <c r="Z253" i="3"/>
  <c r="V253" i="3"/>
  <c r="U253" i="3"/>
  <c r="T253" i="3"/>
  <c r="P253" i="3"/>
  <c r="O253" i="3"/>
  <c r="N253" i="3"/>
  <c r="J253" i="3"/>
  <c r="I253" i="3"/>
  <c r="H253" i="3"/>
  <c r="D253" i="3"/>
  <c r="C253" i="3"/>
  <c r="B253" i="3"/>
  <c r="Z252" i="3"/>
  <c r="V252" i="3"/>
  <c r="U252" i="3"/>
  <c r="T252" i="3"/>
  <c r="P252" i="3"/>
  <c r="O252" i="3"/>
  <c r="N252" i="3"/>
  <c r="J252" i="3"/>
  <c r="I252" i="3"/>
  <c r="H252" i="3"/>
  <c r="D252" i="3"/>
  <c r="C252" i="3"/>
  <c r="B252" i="3"/>
  <c r="Z251" i="3"/>
  <c r="V251" i="3"/>
  <c r="U251" i="3"/>
  <c r="T251" i="3"/>
  <c r="P251" i="3"/>
  <c r="O251" i="3"/>
  <c r="N251" i="3"/>
  <c r="J251" i="3"/>
  <c r="I251" i="3"/>
  <c r="H251" i="3"/>
  <c r="D251" i="3"/>
  <c r="C251" i="3"/>
  <c r="B251" i="3"/>
  <c r="Z250" i="3"/>
  <c r="V250" i="3"/>
  <c r="U250" i="3"/>
  <c r="T250" i="3"/>
  <c r="P250" i="3"/>
  <c r="O250" i="3"/>
  <c r="N250" i="3"/>
  <c r="J250" i="3"/>
  <c r="I250" i="3"/>
  <c r="H250" i="3"/>
  <c r="D250" i="3"/>
  <c r="C250" i="3"/>
  <c r="B250" i="3"/>
  <c r="Z249" i="3"/>
  <c r="V249" i="3"/>
  <c r="U249" i="3"/>
  <c r="T249" i="3"/>
  <c r="P249" i="3"/>
  <c r="O249" i="3"/>
  <c r="N249" i="3"/>
  <c r="J249" i="3"/>
  <c r="I249" i="3"/>
  <c r="H249" i="3"/>
  <c r="D249" i="3"/>
  <c r="C249" i="3"/>
  <c r="B249" i="3"/>
  <c r="Z248" i="3"/>
  <c r="V248" i="3"/>
  <c r="U248" i="3"/>
  <c r="T248" i="3"/>
  <c r="P248" i="3"/>
  <c r="O248" i="3"/>
  <c r="N248" i="3"/>
  <c r="J248" i="3"/>
  <c r="I248" i="3"/>
  <c r="H248" i="3"/>
  <c r="D248" i="3"/>
  <c r="C248" i="3"/>
  <c r="B248" i="3"/>
  <c r="Z247" i="3"/>
  <c r="V247" i="3"/>
  <c r="U247" i="3"/>
  <c r="T247" i="3"/>
  <c r="P247" i="3"/>
  <c r="O247" i="3"/>
  <c r="N247" i="3"/>
  <c r="J247" i="3"/>
  <c r="I247" i="3"/>
  <c r="H247" i="3"/>
  <c r="D247" i="3"/>
  <c r="C247" i="3"/>
  <c r="B247" i="3"/>
  <c r="Z246" i="3"/>
  <c r="V246" i="3"/>
  <c r="U246" i="3"/>
  <c r="T246" i="3"/>
  <c r="P246" i="3"/>
  <c r="O246" i="3"/>
  <c r="N246" i="3"/>
  <c r="J246" i="3"/>
  <c r="I246" i="3"/>
  <c r="H246" i="3"/>
  <c r="D246" i="3"/>
  <c r="C246" i="3"/>
  <c r="B246" i="3"/>
  <c r="Z245" i="3"/>
  <c r="V245" i="3"/>
  <c r="U245" i="3"/>
  <c r="T245" i="3"/>
  <c r="P245" i="3"/>
  <c r="O245" i="3"/>
  <c r="N245" i="3"/>
  <c r="J245" i="3"/>
  <c r="I245" i="3"/>
  <c r="H245" i="3"/>
  <c r="D245" i="3"/>
  <c r="C245" i="3"/>
  <c r="B245" i="3"/>
  <c r="Z244" i="3"/>
  <c r="V244" i="3"/>
  <c r="U244" i="3"/>
  <c r="T244" i="3"/>
  <c r="P244" i="3"/>
  <c r="O244" i="3"/>
  <c r="N244" i="3"/>
  <c r="J244" i="3"/>
  <c r="I244" i="3"/>
  <c r="H244" i="3"/>
  <c r="D244" i="3"/>
  <c r="C244" i="3"/>
  <c r="B244" i="3"/>
  <c r="Z243" i="3"/>
  <c r="V243" i="3"/>
  <c r="U243" i="3"/>
  <c r="T243" i="3"/>
  <c r="P243" i="3"/>
  <c r="O243" i="3"/>
  <c r="N243" i="3"/>
  <c r="J243" i="3"/>
  <c r="I243" i="3"/>
  <c r="H243" i="3"/>
  <c r="D243" i="3"/>
  <c r="C243" i="3"/>
  <c r="B243" i="3"/>
  <c r="Z242" i="3"/>
  <c r="V242" i="3"/>
  <c r="U242" i="3"/>
  <c r="T242" i="3"/>
  <c r="P242" i="3"/>
  <c r="O242" i="3"/>
  <c r="N242" i="3"/>
  <c r="J242" i="3"/>
  <c r="I242" i="3"/>
  <c r="H242" i="3"/>
  <c r="D242" i="3"/>
  <c r="C242" i="3"/>
  <c r="B242" i="3"/>
  <c r="Z241" i="3"/>
  <c r="V241" i="3"/>
  <c r="U241" i="3"/>
  <c r="T241" i="3"/>
  <c r="P241" i="3"/>
  <c r="O241" i="3"/>
  <c r="N241" i="3"/>
  <c r="J241" i="3"/>
  <c r="I241" i="3"/>
  <c r="H241" i="3"/>
  <c r="D241" i="3"/>
  <c r="C241" i="3"/>
  <c r="B241" i="3"/>
  <c r="Z240" i="3"/>
  <c r="V240" i="3"/>
  <c r="U240" i="3"/>
  <c r="T240" i="3"/>
  <c r="P240" i="3"/>
  <c r="O240" i="3"/>
  <c r="N240" i="3"/>
  <c r="J240" i="3"/>
  <c r="I240" i="3"/>
  <c r="H240" i="3"/>
  <c r="D240" i="3"/>
  <c r="C240" i="3"/>
  <c r="B240" i="3"/>
  <c r="Z239" i="3"/>
  <c r="V239" i="3"/>
  <c r="U239" i="3"/>
  <c r="T239" i="3"/>
  <c r="P239" i="3"/>
  <c r="O239" i="3"/>
  <c r="N239" i="3"/>
  <c r="J239" i="3"/>
  <c r="I239" i="3"/>
  <c r="H239" i="3"/>
  <c r="D239" i="3"/>
  <c r="C239" i="3"/>
  <c r="B239" i="3"/>
  <c r="Z238" i="3"/>
  <c r="V238" i="3"/>
  <c r="U238" i="3"/>
  <c r="T238" i="3"/>
  <c r="P238" i="3"/>
  <c r="O238" i="3"/>
  <c r="N238" i="3"/>
  <c r="J238" i="3"/>
  <c r="I238" i="3"/>
  <c r="H238" i="3"/>
  <c r="D238" i="3"/>
  <c r="C238" i="3"/>
  <c r="B238" i="3"/>
  <c r="Z237" i="3"/>
  <c r="V237" i="3"/>
  <c r="U237" i="3"/>
  <c r="T237" i="3"/>
  <c r="P237" i="3"/>
  <c r="O237" i="3"/>
  <c r="N237" i="3"/>
  <c r="J237" i="3"/>
  <c r="I237" i="3"/>
  <c r="H237" i="3"/>
  <c r="D237" i="3"/>
  <c r="C237" i="3"/>
  <c r="B237" i="3"/>
  <c r="Z236" i="3"/>
  <c r="V236" i="3"/>
  <c r="U236" i="3"/>
  <c r="T236" i="3"/>
  <c r="P236" i="3"/>
  <c r="O236" i="3"/>
  <c r="N236" i="3"/>
  <c r="J236" i="3"/>
  <c r="I236" i="3"/>
  <c r="H236" i="3"/>
  <c r="D236" i="3"/>
  <c r="C236" i="3"/>
  <c r="B236" i="3"/>
  <c r="Z235" i="3"/>
  <c r="V235" i="3"/>
  <c r="U235" i="3"/>
  <c r="T235" i="3"/>
  <c r="P235" i="3"/>
  <c r="O235" i="3"/>
  <c r="N235" i="3"/>
  <c r="J235" i="3"/>
  <c r="I235" i="3"/>
  <c r="H235" i="3"/>
  <c r="D235" i="3"/>
  <c r="C235" i="3"/>
  <c r="B235" i="3"/>
  <c r="Z234" i="3"/>
  <c r="V234" i="3"/>
  <c r="U234" i="3"/>
  <c r="T234" i="3"/>
  <c r="P234" i="3"/>
  <c r="O234" i="3"/>
  <c r="N234" i="3"/>
  <c r="J234" i="3"/>
  <c r="I234" i="3"/>
  <c r="H234" i="3"/>
  <c r="D234" i="3"/>
  <c r="C234" i="3"/>
  <c r="B234" i="3"/>
  <c r="Z233" i="3"/>
  <c r="V233" i="3"/>
  <c r="U233" i="3"/>
  <c r="T233" i="3"/>
  <c r="P233" i="3"/>
  <c r="O233" i="3"/>
  <c r="N233" i="3"/>
  <c r="J233" i="3"/>
  <c r="I233" i="3"/>
  <c r="H233" i="3"/>
  <c r="D233" i="3"/>
  <c r="C233" i="3"/>
  <c r="B233" i="3"/>
  <c r="Z232" i="3"/>
  <c r="V232" i="3"/>
  <c r="U232" i="3"/>
  <c r="T232" i="3"/>
  <c r="P232" i="3"/>
  <c r="O232" i="3"/>
  <c r="N232" i="3"/>
  <c r="J232" i="3"/>
  <c r="I232" i="3"/>
  <c r="H232" i="3"/>
  <c r="D232" i="3"/>
  <c r="C232" i="3"/>
  <c r="B232" i="3"/>
  <c r="Z231" i="3"/>
  <c r="V231" i="3"/>
  <c r="U231" i="3"/>
  <c r="T231" i="3"/>
  <c r="P231" i="3"/>
  <c r="O231" i="3"/>
  <c r="N231" i="3"/>
  <c r="J231" i="3"/>
  <c r="I231" i="3"/>
  <c r="H231" i="3"/>
  <c r="D231" i="3"/>
  <c r="C231" i="3"/>
  <c r="B231" i="3"/>
  <c r="Z230" i="3"/>
  <c r="V230" i="3"/>
  <c r="U230" i="3"/>
  <c r="T230" i="3"/>
  <c r="P230" i="3"/>
  <c r="O230" i="3"/>
  <c r="N230" i="3"/>
  <c r="J230" i="3"/>
  <c r="I230" i="3"/>
  <c r="H230" i="3"/>
  <c r="D230" i="3"/>
  <c r="C230" i="3"/>
  <c r="B230" i="3"/>
  <c r="Z229" i="3"/>
  <c r="V229" i="3"/>
  <c r="U229" i="3"/>
  <c r="T229" i="3"/>
  <c r="P229" i="3"/>
  <c r="O229" i="3"/>
  <c r="N229" i="3"/>
  <c r="J229" i="3"/>
  <c r="I229" i="3"/>
  <c r="H229" i="3"/>
  <c r="D229" i="3"/>
  <c r="C229" i="3"/>
  <c r="B229" i="3"/>
  <c r="Z228" i="3"/>
  <c r="V228" i="3"/>
  <c r="U228" i="3"/>
  <c r="T228" i="3"/>
  <c r="P228" i="3"/>
  <c r="O228" i="3"/>
  <c r="N228" i="3"/>
  <c r="J228" i="3"/>
  <c r="I228" i="3"/>
  <c r="H228" i="3"/>
  <c r="D228" i="3"/>
  <c r="C228" i="3"/>
  <c r="B228" i="3"/>
  <c r="Z227" i="3"/>
  <c r="V227" i="3"/>
  <c r="U227" i="3"/>
  <c r="T227" i="3"/>
  <c r="P227" i="3"/>
  <c r="O227" i="3"/>
  <c r="N227" i="3"/>
  <c r="J227" i="3"/>
  <c r="I227" i="3"/>
  <c r="H227" i="3"/>
  <c r="D227" i="3"/>
  <c r="C227" i="3"/>
  <c r="B227" i="3"/>
  <c r="Z226" i="3"/>
  <c r="V226" i="3"/>
  <c r="U226" i="3"/>
  <c r="T226" i="3"/>
  <c r="P226" i="3"/>
  <c r="O226" i="3"/>
  <c r="N226" i="3"/>
  <c r="J226" i="3"/>
  <c r="I226" i="3"/>
  <c r="H226" i="3"/>
  <c r="D226" i="3"/>
  <c r="C226" i="3"/>
  <c r="B226" i="3"/>
  <c r="Z225" i="3"/>
  <c r="V225" i="3"/>
  <c r="U225" i="3"/>
  <c r="T225" i="3"/>
  <c r="P225" i="3"/>
  <c r="O225" i="3"/>
  <c r="N225" i="3"/>
  <c r="J225" i="3"/>
  <c r="I225" i="3"/>
  <c r="H225" i="3"/>
  <c r="D225" i="3"/>
  <c r="C225" i="3"/>
  <c r="B225" i="3"/>
  <c r="Z224" i="3"/>
  <c r="V224" i="3"/>
  <c r="U224" i="3"/>
  <c r="T224" i="3"/>
  <c r="P224" i="3"/>
  <c r="O224" i="3"/>
  <c r="N224" i="3"/>
  <c r="J224" i="3"/>
  <c r="I224" i="3"/>
  <c r="H224" i="3"/>
  <c r="D224" i="3"/>
  <c r="C224" i="3"/>
  <c r="B224" i="3"/>
  <c r="Z223" i="3"/>
  <c r="V223" i="3"/>
  <c r="U223" i="3"/>
  <c r="T223" i="3"/>
  <c r="P223" i="3"/>
  <c r="O223" i="3"/>
  <c r="N223" i="3"/>
  <c r="J223" i="3"/>
  <c r="I223" i="3"/>
  <c r="H223" i="3"/>
  <c r="D223" i="3"/>
  <c r="C223" i="3"/>
  <c r="B223" i="3"/>
  <c r="Z222" i="3"/>
  <c r="V222" i="3"/>
  <c r="U222" i="3"/>
  <c r="T222" i="3"/>
  <c r="P222" i="3"/>
  <c r="O222" i="3"/>
  <c r="N222" i="3"/>
  <c r="J222" i="3"/>
  <c r="I222" i="3"/>
  <c r="H222" i="3"/>
  <c r="D222" i="3"/>
  <c r="C222" i="3"/>
  <c r="B222" i="3"/>
  <c r="Z221" i="3"/>
  <c r="V221" i="3"/>
  <c r="U221" i="3"/>
  <c r="T221" i="3"/>
  <c r="P221" i="3"/>
  <c r="O221" i="3"/>
  <c r="N221" i="3"/>
  <c r="J221" i="3"/>
  <c r="I221" i="3"/>
  <c r="H221" i="3"/>
  <c r="D221" i="3"/>
  <c r="C221" i="3"/>
  <c r="B221" i="3"/>
  <c r="Z220" i="3"/>
  <c r="V220" i="3"/>
  <c r="U220" i="3"/>
  <c r="T220" i="3"/>
  <c r="P220" i="3"/>
  <c r="O220" i="3"/>
  <c r="N220" i="3"/>
  <c r="J220" i="3"/>
  <c r="I220" i="3"/>
  <c r="H220" i="3"/>
  <c r="D220" i="3"/>
  <c r="C220" i="3"/>
  <c r="B220" i="3"/>
  <c r="Z219" i="3"/>
  <c r="V219" i="3"/>
  <c r="U219" i="3"/>
  <c r="T219" i="3"/>
  <c r="P219" i="3"/>
  <c r="O219" i="3"/>
  <c r="N219" i="3"/>
  <c r="J219" i="3"/>
  <c r="I219" i="3"/>
  <c r="H219" i="3"/>
  <c r="D219" i="3"/>
  <c r="C219" i="3"/>
  <c r="B219" i="3"/>
  <c r="Z218" i="3"/>
  <c r="V218" i="3"/>
  <c r="U218" i="3"/>
  <c r="T218" i="3"/>
  <c r="P218" i="3"/>
  <c r="O218" i="3"/>
  <c r="N218" i="3"/>
  <c r="J218" i="3"/>
  <c r="I218" i="3"/>
  <c r="H218" i="3"/>
  <c r="D218" i="3"/>
  <c r="C218" i="3"/>
  <c r="B218" i="3"/>
  <c r="Z217" i="3"/>
  <c r="V217" i="3"/>
  <c r="U217" i="3"/>
  <c r="T217" i="3"/>
  <c r="P217" i="3"/>
  <c r="O217" i="3"/>
  <c r="N217" i="3"/>
  <c r="J217" i="3"/>
  <c r="I217" i="3"/>
  <c r="H217" i="3"/>
  <c r="D217" i="3"/>
  <c r="C217" i="3"/>
  <c r="B217" i="3"/>
  <c r="Z216" i="3"/>
  <c r="V216" i="3"/>
  <c r="U216" i="3"/>
  <c r="T216" i="3"/>
  <c r="P216" i="3"/>
  <c r="O216" i="3"/>
  <c r="N216" i="3"/>
  <c r="J216" i="3"/>
  <c r="I216" i="3"/>
  <c r="H216" i="3"/>
  <c r="D216" i="3"/>
  <c r="C216" i="3"/>
  <c r="B216" i="3"/>
  <c r="Z215" i="3"/>
  <c r="V215" i="3"/>
  <c r="U215" i="3"/>
  <c r="T215" i="3"/>
  <c r="P215" i="3"/>
  <c r="O215" i="3"/>
  <c r="N215" i="3"/>
  <c r="J215" i="3"/>
  <c r="I215" i="3"/>
  <c r="H215" i="3"/>
  <c r="D215" i="3"/>
  <c r="C215" i="3"/>
  <c r="B215" i="3"/>
  <c r="Z214" i="3"/>
  <c r="V214" i="3"/>
  <c r="U214" i="3"/>
  <c r="T214" i="3"/>
  <c r="P214" i="3"/>
  <c r="O214" i="3"/>
  <c r="N214" i="3"/>
  <c r="J214" i="3"/>
  <c r="I214" i="3"/>
  <c r="H214" i="3"/>
  <c r="D214" i="3"/>
  <c r="C214" i="3"/>
  <c r="B214" i="3"/>
  <c r="Z213" i="3"/>
  <c r="V213" i="3"/>
  <c r="U213" i="3"/>
  <c r="T213" i="3"/>
  <c r="P213" i="3"/>
  <c r="O213" i="3"/>
  <c r="N213" i="3"/>
  <c r="J213" i="3"/>
  <c r="I213" i="3"/>
  <c r="H213" i="3"/>
  <c r="D213" i="3"/>
  <c r="C213" i="3"/>
  <c r="B213" i="3"/>
  <c r="Z212" i="3"/>
  <c r="V212" i="3"/>
  <c r="U212" i="3"/>
  <c r="T212" i="3"/>
  <c r="P212" i="3"/>
  <c r="O212" i="3"/>
  <c r="N212" i="3"/>
  <c r="J212" i="3"/>
  <c r="I212" i="3"/>
  <c r="H212" i="3"/>
  <c r="D212" i="3"/>
  <c r="C212" i="3"/>
  <c r="B212" i="3"/>
  <c r="Z211" i="3"/>
  <c r="V211" i="3"/>
  <c r="U211" i="3"/>
  <c r="T211" i="3"/>
  <c r="P211" i="3"/>
  <c r="O211" i="3"/>
  <c r="N211" i="3"/>
  <c r="J211" i="3"/>
  <c r="I211" i="3"/>
  <c r="H211" i="3"/>
  <c r="D211" i="3"/>
  <c r="C211" i="3"/>
  <c r="B211" i="3"/>
  <c r="Z210" i="3"/>
  <c r="V210" i="3"/>
  <c r="U210" i="3"/>
  <c r="T210" i="3"/>
  <c r="P210" i="3"/>
  <c r="O210" i="3"/>
  <c r="N210" i="3"/>
  <c r="J210" i="3"/>
  <c r="I210" i="3"/>
  <c r="H210" i="3"/>
  <c r="D210" i="3"/>
  <c r="C210" i="3"/>
  <c r="B210" i="3"/>
  <c r="Z209" i="3"/>
  <c r="V209" i="3"/>
  <c r="U209" i="3"/>
  <c r="T209" i="3"/>
  <c r="P209" i="3"/>
  <c r="O209" i="3"/>
  <c r="N209" i="3"/>
  <c r="J209" i="3"/>
  <c r="I209" i="3"/>
  <c r="H209" i="3"/>
  <c r="D209" i="3"/>
  <c r="C209" i="3"/>
  <c r="B209" i="3"/>
  <c r="Z208" i="3"/>
  <c r="V208" i="3"/>
  <c r="U208" i="3"/>
  <c r="T208" i="3"/>
  <c r="P208" i="3"/>
  <c r="O208" i="3"/>
  <c r="N208" i="3"/>
  <c r="J208" i="3"/>
  <c r="I208" i="3"/>
  <c r="H208" i="3"/>
  <c r="D208" i="3"/>
  <c r="C208" i="3"/>
  <c r="B208" i="3"/>
  <c r="Z207" i="3"/>
  <c r="V207" i="3"/>
  <c r="U207" i="3"/>
  <c r="T207" i="3"/>
  <c r="P207" i="3"/>
  <c r="O207" i="3"/>
  <c r="N207" i="3"/>
  <c r="J207" i="3"/>
  <c r="I207" i="3"/>
  <c r="H207" i="3"/>
  <c r="D207" i="3"/>
  <c r="C207" i="3"/>
  <c r="B207" i="3"/>
  <c r="Z206" i="3"/>
  <c r="V206" i="3"/>
  <c r="U206" i="3"/>
  <c r="T206" i="3"/>
  <c r="P206" i="3"/>
  <c r="O206" i="3"/>
  <c r="N206" i="3"/>
  <c r="J206" i="3"/>
  <c r="I206" i="3"/>
  <c r="H206" i="3"/>
  <c r="D206" i="3"/>
  <c r="C206" i="3"/>
  <c r="B206" i="3"/>
  <c r="Z205" i="3"/>
  <c r="V205" i="3"/>
  <c r="U205" i="3"/>
  <c r="T205" i="3"/>
  <c r="P205" i="3"/>
  <c r="O205" i="3"/>
  <c r="N205" i="3"/>
  <c r="J205" i="3"/>
  <c r="I205" i="3"/>
  <c r="H205" i="3"/>
  <c r="D205" i="3"/>
  <c r="C205" i="3"/>
  <c r="B205" i="3"/>
  <c r="Z204" i="3"/>
  <c r="V204" i="3"/>
  <c r="U204" i="3"/>
  <c r="T204" i="3"/>
  <c r="P204" i="3"/>
  <c r="O204" i="3"/>
  <c r="N204" i="3"/>
  <c r="J204" i="3"/>
  <c r="I204" i="3"/>
  <c r="H204" i="3"/>
  <c r="D204" i="3"/>
  <c r="C204" i="3"/>
  <c r="B204" i="3"/>
  <c r="Z203" i="3"/>
  <c r="V203" i="3"/>
  <c r="U203" i="3"/>
  <c r="T203" i="3"/>
  <c r="P203" i="3"/>
  <c r="O203" i="3"/>
  <c r="N203" i="3"/>
  <c r="J203" i="3"/>
  <c r="I203" i="3"/>
  <c r="H203" i="3"/>
  <c r="D203" i="3"/>
  <c r="C203" i="3"/>
  <c r="B203" i="3"/>
  <c r="Z202" i="3"/>
  <c r="V202" i="3"/>
  <c r="U202" i="3"/>
  <c r="T202" i="3"/>
  <c r="P202" i="3"/>
  <c r="O202" i="3"/>
  <c r="N202" i="3"/>
  <c r="J202" i="3"/>
  <c r="I202" i="3"/>
  <c r="H202" i="3"/>
  <c r="D202" i="3"/>
  <c r="C202" i="3"/>
  <c r="B202" i="3"/>
  <c r="Z201" i="3"/>
  <c r="V201" i="3"/>
  <c r="U201" i="3"/>
  <c r="T201" i="3"/>
  <c r="P201" i="3"/>
  <c r="O201" i="3"/>
  <c r="N201" i="3"/>
  <c r="J201" i="3"/>
  <c r="I201" i="3"/>
  <c r="H201" i="3"/>
  <c r="D201" i="3"/>
  <c r="C201" i="3"/>
  <c r="B201" i="3"/>
  <c r="Z200" i="3"/>
  <c r="V200" i="3"/>
  <c r="U200" i="3"/>
  <c r="T200" i="3"/>
  <c r="P200" i="3"/>
  <c r="O200" i="3"/>
  <c r="N200" i="3"/>
  <c r="J200" i="3"/>
  <c r="I200" i="3"/>
  <c r="H200" i="3"/>
  <c r="D200" i="3"/>
  <c r="C200" i="3"/>
  <c r="B200" i="3"/>
  <c r="Z199" i="3"/>
  <c r="V199" i="3"/>
  <c r="U199" i="3"/>
  <c r="T199" i="3"/>
  <c r="P199" i="3"/>
  <c r="O199" i="3"/>
  <c r="N199" i="3"/>
  <c r="J199" i="3"/>
  <c r="I199" i="3"/>
  <c r="H199" i="3"/>
  <c r="D199" i="3"/>
  <c r="C199" i="3"/>
  <c r="B199" i="3"/>
  <c r="Z198" i="3"/>
  <c r="V198" i="3"/>
  <c r="U198" i="3"/>
  <c r="T198" i="3"/>
  <c r="P198" i="3"/>
  <c r="O198" i="3"/>
  <c r="N198" i="3"/>
  <c r="J198" i="3"/>
  <c r="I198" i="3"/>
  <c r="H198" i="3"/>
  <c r="D198" i="3"/>
  <c r="C198" i="3"/>
  <c r="B198" i="3"/>
  <c r="Z197" i="3"/>
  <c r="V197" i="3"/>
  <c r="U197" i="3"/>
  <c r="T197" i="3"/>
  <c r="P197" i="3"/>
  <c r="O197" i="3"/>
  <c r="N197" i="3"/>
  <c r="J197" i="3"/>
  <c r="I197" i="3"/>
  <c r="H197" i="3"/>
  <c r="D197" i="3"/>
  <c r="C197" i="3"/>
  <c r="B197" i="3"/>
  <c r="Z196" i="3"/>
  <c r="V196" i="3"/>
  <c r="U196" i="3"/>
  <c r="T196" i="3"/>
  <c r="P196" i="3"/>
  <c r="O196" i="3"/>
  <c r="N196" i="3"/>
  <c r="J196" i="3"/>
  <c r="I196" i="3"/>
  <c r="H196" i="3"/>
  <c r="D196" i="3"/>
  <c r="C196" i="3"/>
  <c r="B196" i="3"/>
  <c r="Z195" i="3"/>
  <c r="V195" i="3"/>
  <c r="U195" i="3"/>
  <c r="T195" i="3"/>
  <c r="P195" i="3"/>
  <c r="O195" i="3"/>
  <c r="N195" i="3"/>
  <c r="J195" i="3"/>
  <c r="I195" i="3"/>
  <c r="H195" i="3"/>
  <c r="D195" i="3"/>
  <c r="C195" i="3"/>
  <c r="B195" i="3"/>
  <c r="Z194" i="3"/>
  <c r="V194" i="3"/>
  <c r="U194" i="3"/>
  <c r="T194" i="3"/>
  <c r="P194" i="3"/>
  <c r="O194" i="3"/>
  <c r="N194" i="3"/>
  <c r="J194" i="3"/>
  <c r="I194" i="3"/>
  <c r="H194" i="3"/>
  <c r="D194" i="3"/>
  <c r="C194" i="3"/>
  <c r="B194" i="3"/>
  <c r="Z193" i="3"/>
  <c r="V193" i="3"/>
  <c r="U193" i="3"/>
  <c r="T193" i="3"/>
  <c r="P193" i="3"/>
  <c r="O193" i="3"/>
  <c r="N193" i="3"/>
  <c r="J193" i="3"/>
  <c r="I193" i="3"/>
  <c r="H193" i="3"/>
  <c r="D193" i="3"/>
  <c r="C193" i="3"/>
  <c r="B193" i="3"/>
  <c r="Z192" i="3"/>
  <c r="V192" i="3"/>
  <c r="U192" i="3"/>
  <c r="T192" i="3"/>
  <c r="P192" i="3"/>
  <c r="O192" i="3"/>
  <c r="N192" i="3"/>
  <c r="J192" i="3"/>
  <c r="I192" i="3"/>
  <c r="H192" i="3"/>
  <c r="D192" i="3"/>
  <c r="C192" i="3"/>
  <c r="B192" i="3"/>
  <c r="Z191" i="3"/>
  <c r="V191" i="3"/>
  <c r="U191" i="3"/>
  <c r="T191" i="3"/>
  <c r="P191" i="3"/>
  <c r="O191" i="3"/>
  <c r="N191" i="3"/>
  <c r="J191" i="3"/>
  <c r="I191" i="3"/>
  <c r="H191" i="3"/>
  <c r="D191" i="3"/>
  <c r="C191" i="3"/>
  <c r="B191" i="3"/>
  <c r="Z190" i="3"/>
  <c r="V190" i="3"/>
  <c r="U190" i="3"/>
  <c r="T190" i="3"/>
  <c r="P190" i="3"/>
  <c r="O190" i="3"/>
  <c r="N190" i="3"/>
  <c r="J190" i="3"/>
  <c r="I190" i="3"/>
  <c r="H190" i="3"/>
  <c r="D190" i="3"/>
  <c r="C190" i="3"/>
  <c r="B190" i="3"/>
  <c r="Z189" i="3"/>
  <c r="V189" i="3"/>
  <c r="U189" i="3"/>
  <c r="T189" i="3"/>
  <c r="P189" i="3"/>
  <c r="O189" i="3"/>
  <c r="N189" i="3"/>
  <c r="J189" i="3"/>
  <c r="I189" i="3"/>
  <c r="H189" i="3"/>
  <c r="D189" i="3"/>
  <c r="C189" i="3"/>
  <c r="B189" i="3"/>
  <c r="Z188" i="3"/>
  <c r="V188" i="3"/>
  <c r="U188" i="3"/>
  <c r="T188" i="3"/>
  <c r="P188" i="3"/>
  <c r="O188" i="3"/>
  <c r="N188" i="3"/>
  <c r="J188" i="3"/>
  <c r="I188" i="3"/>
  <c r="H188" i="3"/>
  <c r="D188" i="3"/>
  <c r="C188" i="3"/>
  <c r="B188" i="3"/>
  <c r="Z187" i="3"/>
  <c r="V187" i="3"/>
  <c r="U187" i="3"/>
  <c r="T187" i="3"/>
  <c r="P187" i="3"/>
  <c r="O187" i="3"/>
  <c r="N187" i="3"/>
  <c r="J187" i="3"/>
  <c r="I187" i="3"/>
  <c r="H187" i="3"/>
  <c r="D187" i="3"/>
  <c r="C187" i="3"/>
  <c r="B187" i="3"/>
  <c r="Z186" i="3"/>
  <c r="V186" i="3"/>
  <c r="U186" i="3"/>
  <c r="T186" i="3"/>
  <c r="P186" i="3"/>
  <c r="O186" i="3"/>
  <c r="N186" i="3"/>
  <c r="J186" i="3"/>
  <c r="I186" i="3"/>
  <c r="H186" i="3"/>
  <c r="D186" i="3"/>
  <c r="C186" i="3"/>
  <c r="B186" i="3"/>
  <c r="Z185" i="3"/>
  <c r="V185" i="3"/>
  <c r="U185" i="3"/>
  <c r="T185" i="3"/>
  <c r="P185" i="3"/>
  <c r="O185" i="3"/>
  <c r="N185" i="3"/>
  <c r="J185" i="3"/>
  <c r="I185" i="3"/>
  <c r="H185" i="3"/>
  <c r="D185" i="3"/>
  <c r="C185" i="3"/>
  <c r="B185" i="3"/>
  <c r="Z184" i="3"/>
  <c r="V184" i="3"/>
  <c r="U184" i="3"/>
  <c r="T184" i="3"/>
  <c r="P184" i="3"/>
  <c r="O184" i="3"/>
  <c r="N184" i="3"/>
  <c r="J184" i="3"/>
  <c r="I184" i="3"/>
  <c r="H184" i="3"/>
  <c r="D184" i="3"/>
  <c r="C184" i="3"/>
  <c r="B184" i="3"/>
  <c r="Z183" i="3"/>
  <c r="V183" i="3"/>
  <c r="U183" i="3"/>
  <c r="T183" i="3"/>
  <c r="P183" i="3"/>
  <c r="O183" i="3"/>
  <c r="N183" i="3"/>
  <c r="J183" i="3"/>
  <c r="I183" i="3"/>
  <c r="H183" i="3"/>
  <c r="D183" i="3"/>
  <c r="C183" i="3"/>
  <c r="B183" i="3"/>
  <c r="Z182" i="3"/>
  <c r="V182" i="3"/>
  <c r="U182" i="3"/>
  <c r="T182" i="3"/>
  <c r="P182" i="3"/>
  <c r="O182" i="3"/>
  <c r="N182" i="3"/>
  <c r="J182" i="3"/>
  <c r="I182" i="3"/>
  <c r="H182" i="3"/>
  <c r="D182" i="3"/>
  <c r="C182" i="3"/>
  <c r="B182" i="3"/>
  <c r="Z181" i="3"/>
  <c r="V181" i="3"/>
  <c r="U181" i="3"/>
  <c r="T181" i="3"/>
  <c r="P181" i="3"/>
  <c r="O181" i="3"/>
  <c r="N181" i="3"/>
  <c r="J181" i="3"/>
  <c r="I181" i="3"/>
  <c r="H181" i="3"/>
  <c r="D181" i="3"/>
  <c r="C181" i="3"/>
  <c r="B181" i="3"/>
  <c r="Z180" i="3"/>
  <c r="V180" i="3"/>
  <c r="U180" i="3"/>
  <c r="T180" i="3"/>
  <c r="P180" i="3"/>
  <c r="O180" i="3"/>
  <c r="N180" i="3"/>
  <c r="J180" i="3"/>
  <c r="I180" i="3"/>
  <c r="H180" i="3"/>
  <c r="D180" i="3"/>
  <c r="C180" i="3"/>
  <c r="B180" i="3"/>
  <c r="Z179" i="3"/>
  <c r="V179" i="3"/>
  <c r="U179" i="3"/>
  <c r="T179" i="3"/>
  <c r="P179" i="3"/>
  <c r="O179" i="3"/>
  <c r="N179" i="3"/>
  <c r="J179" i="3"/>
  <c r="I179" i="3"/>
  <c r="H179" i="3"/>
  <c r="D179" i="3"/>
  <c r="C179" i="3"/>
  <c r="B179" i="3"/>
  <c r="Z178" i="3"/>
  <c r="V178" i="3"/>
  <c r="U178" i="3"/>
  <c r="T178" i="3"/>
  <c r="P178" i="3"/>
  <c r="O178" i="3"/>
  <c r="N178" i="3"/>
  <c r="J178" i="3"/>
  <c r="I178" i="3"/>
  <c r="H178" i="3"/>
  <c r="D178" i="3"/>
  <c r="C178" i="3"/>
  <c r="B178" i="3"/>
  <c r="Z177" i="3"/>
  <c r="V177" i="3"/>
  <c r="U177" i="3"/>
  <c r="T177" i="3"/>
  <c r="P177" i="3"/>
  <c r="O177" i="3"/>
  <c r="N177" i="3"/>
  <c r="J177" i="3"/>
  <c r="I177" i="3"/>
  <c r="H177" i="3"/>
  <c r="D177" i="3"/>
  <c r="C177" i="3"/>
  <c r="B177" i="3"/>
  <c r="Z176" i="3"/>
  <c r="V176" i="3"/>
  <c r="U176" i="3"/>
  <c r="T176" i="3"/>
  <c r="P176" i="3"/>
  <c r="O176" i="3"/>
  <c r="N176" i="3"/>
  <c r="J176" i="3"/>
  <c r="I176" i="3"/>
  <c r="H176" i="3"/>
  <c r="D176" i="3"/>
  <c r="C176" i="3"/>
  <c r="B176" i="3"/>
  <c r="Z175" i="3"/>
  <c r="V175" i="3"/>
  <c r="U175" i="3"/>
  <c r="T175" i="3"/>
  <c r="P175" i="3"/>
  <c r="O175" i="3"/>
  <c r="N175" i="3"/>
  <c r="J175" i="3"/>
  <c r="I175" i="3"/>
  <c r="H175" i="3"/>
  <c r="D175" i="3"/>
  <c r="C175" i="3"/>
  <c r="B175" i="3"/>
  <c r="Z174" i="3"/>
  <c r="V174" i="3"/>
  <c r="U174" i="3"/>
  <c r="T174" i="3"/>
  <c r="P174" i="3"/>
  <c r="O174" i="3"/>
  <c r="N174" i="3"/>
  <c r="J174" i="3"/>
  <c r="I174" i="3"/>
  <c r="H174" i="3"/>
  <c r="D174" i="3"/>
  <c r="C174" i="3"/>
  <c r="B174" i="3"/>
  <c r="Z173" i="3"/>
  <c r="V173" i="3"/>
  <c r="U173" i="3"/>
  <c r="T173" i="3"/>
  <c r="P173" i="3"/>
  <c r="O173" i="3"/>
  <c r="N173" i="3"/>
  <c r="J173" i="3"/>
  <c r="I173" i="3"/>
  <c r="H173" i="3"/>
  <c r="D173" i="3"/>
  <c r="C173" i="3"/>
  <c r="B173" i="3"/>
  <c r="Z172" i="3"/>
  <c r="V172" i="3"/>
  <c r="U172" i="3"/>
  <c r="T172" i="3"/>
  <c r="P172" i="3"/>
  <c r="O172" i="3"/>
  <c r="N172" i="3"/>
  <c r="J172" i="3"/>
  <c r="I172" i="3"/>
  <c r="H172" i="3"/>
  <c r="D172" i="3"/>
  <c r="C172" i="3"/>
  <c r="B172" i="3"/>
  <c r="Z171" i="3"/>
  <c r="V171" i="3"/>
  <c r="U171" i="3"/>
  <c r="T171" i="3"/>
  <c r="P171" i="3"/>
  <c r="O171" i="3"/>
  <c r="N171" i="3"/>
  <c r="J171" i="3"/>
  <c r="I171" i="3"/>
  <c r="H171" i="3"/>
  <c r="D171" i="3"/>
  <c r="C171" i="3"/>
  <c r="B171" i="3"/>
  <c r="Z170" i="3"/>
  <c r="V170" i="3"/>
  <c r="U170" i="3"/>
  <c r="T170" i="3"/>
  <c r="P170" i="3"/>
  <c r="O170" i="3"/>
  <c r="N170" i="3"/>
  <c r="J170" i="3"/>
  <c r="I170" i="3"/>
  <c r="H170" i="3"/>
  <c r="D170" i="3"/>
  <c r="C170" i="3"/>
  <c r="B170" i="3"/>
  <c r="Z169" i="3"/>
  <c r="V169" i="3"/>
  <c r="U169" i="3"/>
  <c r="T169" i="3"/>
  <c r="P169" i="3"/>
  <c r="O169" i="3"/>
  <c r="N169" i="3"/>
  <c r="J169" i="3"/>
  <c r="I169" i="3"/>
  <c r="H169" i="3"/>
  <c r="D169" i="3"/>
  <c r="C169" i="3"/>
  <c r="B169" i="3"/>
  <c r="Z168" i="3"/>
  <c r="V168" i="3"/>
  <c r="U168" i="3"/>
  <c r="T168" i="3"/>
  <c r="P168" i="3"/>
  <c r="O168" i="3"/>
  <c r="N168" i="3"/>
  <c r="J168" i="3"/>
  <c r="I168" i="3"/>
  <c r="H168" i="3"/>
  <c r="D168" i="3"/>
  <c r="C168" i="3"/>
  <c r="B168" i="3"/>
  <c r="Z167" i="3"/>
  <c r="V167" i="3"/>
  <c r="U167" i="3"/>
  <c r="T167" i="3"/>
  <c r="P167" i="3"/>
  <c r="O167" i="3"/>
  <c r="N167" i="3"/>
  <c r="J167" i="3"/>
  <c r="I167" i="3"/>
  <c r="H167" i="3"/>
  <c r="D167" i="3"/>
  <c r="C167" i="3"/>
  <c r="B167" i="3"/>
  <c r="Z166" i="3"/>
  <c r="V166" i="3"/>
  <c r="U166" i="3"/>
  <c r="T166" i="3"/>
  <c r="P166" i="3"/>
  <c r="O166" i="3"/>
  <c r="N166" i="3"/>
  <c r="J166" i="3"/>
  <c r="I166" i="3"/>
  <c r="H166" i="3"/>
  <c r="D166" i="3"/>
  <c r="C166" i="3"/>
  <c r="B166" i="3"/>
  <c r="Z165" i="3"/>
  <c r="V165" i="3"/>
  <c r="U165" i="3"/>
  <c r="T165" i="3"/>
  <c r="P165" i="3"/>
  <c r="O165" i="3"/>
  <c r="N165" i="3"/>
  <c r="J165" i="3"/>
  <c r="I165" i="3"/>
  <c r="H165" i="3"/>
  <c r="D165" i="3"/>
  <c r="C165" i="3"/>
  <c r="B165" i="3"/>
  <c r="Z164" i="3"/>
  <c r="V164" i="3"/>
  <c r="U164" i="3"/>
  <c r="T164" i="3"/>
  <c r="P164" i="3"/>
  <c r="O164" i="3"/>
  <c r="N164" i="3"/>
  <c r="J164" i="3"/>
  <c r="I164" i="3"/>
  <c r="H164" i="3"/>
  <c r="D164" i="3"/>
  <c r="C164" i="3"/>
  <c r="B164" i="3"/>
  <c r="Z163" i="3"/>
  <c r="V163" i="3"/>
  <c r="U163" i="3"/>
  <c r="T163" i="3"/>
  <c r="P163" i="3"/>
  <c r="O163" i="3"/>
  <c r="N163" i="3"/>
  <c r="J163" i="3"/>
  <c r="I163" i="3"/>
  <c r="H163" i="3"/>
  <c r="D163" i="3"/>
  <c r="C163" i="3"/>
  <c r="B163" i="3"/>
  <c r="Z162" i="3"/>
  <c r="V162" i="3"/>
  <c r="U162" i="3"/>
  <c r="T162" i="3"/>
  <c r="P162" i="3"/>
  <c r="O162" i="3"/>
  <c r="N162" i="3"/>
  <c r="J162" i="3"/>
  <c r="I162" i="3"/>
  <c r="H162" i="3"/>
  <c r="D162" i="3"/>
  <c r="C162" i="3"/>
  <c r="B162" i="3"/>
  <c r="Z161" i="3"/>
  <c r="V161" i="3"/>
  <c r="U161" i="3"/>
  <c r="T161" i="3"/>
  <c r="P161" i="3"/>
  <c r="O161" i="3"/>
  <c r="N161" i="3"/>
  <c r="J161" i="3"/>
  <c r="I161" i="3"/>
  <c r="H161" i="3"/>
  <c r="D161" i="3"/>
  <c r="C161" i="3"/>
  <c r="B161" i="3"/>
  <c r="Z160" i="3"/>
  <c r="V160" i="3"/>
  <c r="U160" i="3"/>
  <c r="T160" i="3"/>
  <c r="P160" i="3"/>
  <c r="O160" i="3"/>
  <c r="N160" i="3"/>
  <c r="J160" i="3"/>
  <c r="I160" i="3"/>
  <c r="H160" i="3"/>
  <c r="D160" i="3"/>
  <c r="C160" i="3"/>
  <c r="B160" i="3"/>
  <c r="Z159" i="3"/>
  <c r="V159" i="3"/>
  <c r="U159" i="3"/>
  <c r="T159" i="3"/>
  <c r="P159" i="3"/>
  <c r="O159" i="3"/>
  <c r="N159" i="3"/>
  <c r="J159" i="3"/>
  <c r="I159" i="3"/>
  <c r="H159" i="3"/>
  <c r="D159" i="3"/>
  <c r="C159" i="3"/>
  <c r="B159" i="3"/>
  <c r="Z158" i="3"/>
  <c r="V158" i="3"/>
  <c r="U158" i="3"/>
  <c r="T158" i="3"/>
  <c r="P158" i="3"/>
  <c r="O158" i="3"/>
  <c r="N158" i="3"/>
  <c r="J158" i="3"/>
  <c r="I158" i="3"/>
  <c r="H158" i="3"/>
  <c r="D158" i="3"/>
  <c r="C158" i="3"/>
  <c r="B158" i="3"/>
  <c r="Z157" i="3"/>
  <c r="V157" i="3"/>
  <c r="U157" i="3"/>
  <c r="T157" i="3"/>
  <c r="P157" i="3"/>
  <c r="O157" i="3"/>
  <c r="N157" i="3"/>
  <c r="J157" i="3"/>
  <c r="I157" i="3"/>
  <c r="H157" i="3"/>
  <c r="D157" i="3"/>
  <c r="C157" i="3"/>
  <c r="B157" i="3"/>
  <c r="Z156" i="3"/>
  <c r="V156" i="3"/>
  <c r="U156" i="3"/>
  <c r="T156" i="3"/>
  <c r="P156" i="3"/>
  <c r="O156" i="3"/>
  <c r="N156" i="3"/>
  <c r="J156" i="3"/>
  <c r="I156" i="3"/>
  <c r="H156" i="3"/>
  <c r="D156" i="3"/>
  <c r="C156" i="3"/>
  <c r="B156" i="3"/>
  <c r="Z155" i="3"/>
  <c r="V155" i="3"/>
  <c r="U155" i="3"/>
  <c r="T155" i="3"/>
  <c r="P155" i="3"/>
  <c r="O155" i="3"/>
  <c r="N155" i="3"/>
  <c r="J155" i="3"/>
  <c r="I155" i="3"/>
  <c r="H155" i="3"/>
  <c r="D155" i="3"/>
  <c r="C155" i="3"/>
  <c r="B155" i="3"/>
  <c r="Z4" i="3"/>
  <c r="V4" i="3"/>
  <c r="U4" i="3"/>
  <c r="T4" i="3"/>
  <c r="P4" i="3"/>
  <c r="O4" i="3"/>
  <c r="N4" i="3"/>
  <c r="J4" i="3"/>
  <c r="I4" i="3"/>
  <c r="H4" i="3"/>
  <c r="D4" i="3"/>
  <c r="C4" i="3"/>
  <c r="B4" i="3"/>
  <c r="Z3" i="3"/>
  <c r="V3" i="3"/>
  <c r="U3" i="3"/>
  <c r="T3" i="3"/>
  <c r="P3" i="3"/>
  <c r="O3" i="3"/>
  <c r="N3" i="3"/>
  <c r="J3" i="3"/>
  <c r="I3" i="3"/>
  <c r="H3" i="3"/>
  <c r="D3" i="3"/>
  <c r="C3" i="3"/>
  <c r="B3" i="3"/>
  <c r="Z5" i="3"/>
  <c r="V5" i="3"/>
  <c r="U5" i="3"/>
  <c r="T5" i="3"/>
  <c r="P5" i="3"/>
  <c r="O5" i="3"/>
  <c r="N5" i="3"/>
  <c r="J5" i="3"/>
  <c r="I5" i="3"/>
  <c r="H5" i="3"/>
  <c r="D5" i="3"/>
  <c r="C5" i="3"/>
  <c r="B5" i="3"/>
  <c r="EH1009" i="2"/>
  <c r="ED1009" i="2"/>
  <c r="DU1009" i="2"/>
  <c r="BO1009" i="2"/>
  <c r="EH1008" i="2"/>
  <c r="ED1008" i="2"/>
  <c r="DU1008" i="2"/>
  <c r="DN1008" i="2"/>
  <c r="BO1008" i="2"/>
  <c r="H1008" i="2" s="1"/>
  <c r="EH1007" i="2"/>
  <c r="ED1007" i="2"/>
  <c r="DU1007" i="2"/>
  <c r="BO1007" i="2"/>
  <c r="EH1006" i="2"/>
  <c r="ED1006" i="2"/>
  <c r="DU1006" i="2"/>
  <c r="BO1006" i="2"/>
  <c r="EH1005" i="2"/>
  <c r="ED1005" i="2"/>
  <c r="DU1005" i="2"/>
  <c r="BO1005" i="2"/>
  <c r="EH1004" i="2"/>
  <c r="ED1004" i="2"/>
  <c r="DU1004" i="2"/>
  <c r="DN1004" i="2"/>
  <c r="BO1004" i="2"/>
  <c r="DB1004" i="2" s="1"/>
  <c r="H1004" i="2"/>
  <c r="I1004" i="2" s="1"/>
  <c r="EH1003" i="2"/>
  <c r="ED1003" i="2"/>
  <c r="DU1003" i="2"/>
  <c r="DB1003" i="2"/>
  <c r="BO1003" i="2"/>
  <c r="DN1003" i="2" s="1"/>
  <c r="H1003" i="2"/>
  <c r="I1003" i="2" s="1"/>
  <c r="EL1003" i="2" s="1"/>
  <c r="EH1002" i="2"/>
  <c r="ED1002" i="2"/>
  <c r="DU1002" i="2"/>
  <c r="BO1002" i="2"/>
  <c r="EH1001" i="2"/>
  <c r="ED1001" i="2"/>
  <c r="DU1001" i="2"/>
  <c r="BO1001" i="2"/>
  <c r="EH1000" i="2"/>
  <c r="ED1000" i="2"/>
  <c r="DU1000" i="2"/>
  <c r="BO1000" i="2"/>
  <c r="EH999" i="2"/>
  <c r="ED999" i="2"/>
  <c r="DU999" i="2"/>
  <c r="BO999" i="2"/>
  <c r="EH998" i="2"/>
  <c r="ED998" i="2"/>
  <c r="DU998" i="2"/>
  <c r="BO998" i="2"/>
  <c r="H998" i="2" s="1"/>
  <c r="I998" i="2" s="1"/>
  <c r="EH997" i="2"/>
  <c r="ED997" i="2"/>
  <c r="DU997" i="2"/>
  <c r="DN997" i="2"/>
  <c r="DB997" i="2"/>
  <c r="BO997" i="2"/>
  <c r="H997" i="2"/>
  <c r="I997" i="2" s="1"/>
  <c r="EH996" i="2"/>
  <c r="ED996" i="2"/>
  <c r="DU996" i="2"/>
  <c r="BO996" i="2"/>
  <c r="EH995" i="2"/>
  <c r="ED995" i="2"/>
  <c r="DU995" i="2"/>
  <c r="BO995" i="2"/>
  <c r="EH994" i="2"/>
  <c r="ED994" i="2"/>
  <c r="DU994" i="2"/>
  <c r="BO994" i="2"/>
  <c r="EH993" i="2"/>
  <c r="ED993" i="2"/>
  <c r="DU993" i="2"/>
  <c r="BO993" i="2"/>
  <c r="H993" i="2"/>
  <c r="EH992" i="2"/>
  <c r="ED992" i="2"/>
  <c r="DU992" i="2"/>
  <c r="BO992" i="2"/>
  <c r="H992" i="2" s="1"/>
  <c r="EH991" i="2"/>
  <c r="ED991" i="2"/>
  <c r="DU991" i="2"/>
  <c r="BO991" i="2"/>
  <c r="EH990" i="2"/>
  <c r="ED990" i="2"/>
  <c r="DU990" i="2"/>
  <c r="BO990" i="2"/>
  <c r="DN990" i="2" s="1"/>
  <c r="H990" i="2"/>
  <c r="EH989" i="2"/>
  <c r="ED989" i="2"/>
  <c r="DU989" i="2"/>
  <c r="BO989" i="2"/>
  <c r="H989" i="2" s="1"/>
  <c r="I989" i="2" s="1"/>
  <c r="EH988" i="2"/>
  <c r="ED988" i="2"/>
  <c r="DU988" i="2"/>
  <c r="BO988" i="2"/>
  <c r="EH987" i="2"/>
  <c r="ED987" i="2"/>
  <c r="DU987" i="2"/>
  <c r="BO987" i="2"/>
  <c r="DN987" i="2" s="1"/>
  <c r="H987" i="2"/>
  <c r="I987" i="2" s="1"/>
  <c r="EH986" i="2"/>
  <c r="ED986" i="2"/>
  <c r="DU986" i="2"/>
  <c r="BO986" i="2"/>
  <c r="H986" i="2"/>
  <c r="EH985" i="2"/>
  <c r="ED985" i="2"/>
  <c r="DU985" i="2"/>
  <c r="BO985" i="2"/>
  <c r="H985" i="2" s="1"/>
  <c r="EH984" i="2"/>
  <c r="ED984" i="2"/>
  <c r="DU984" i="2"/>
  <c r="BO984" i="2"/>
  <c r="H984" i="2" s="1"/>
  <c r="EH983" i="2"/>
  <c r="ED983" i="2"/>
  <c r="DU983" i="2"/>
  <c r="DB983" i="2"/>
  <c r="BO983" i="2"/>
  <c r="DN983" i="2" s="1"/>
  <c r="EH982" i="2"/>
  <c r="ED982" i="2"/>
  <c r="DU982" i="2"/>
  <c r="BO982" i="2"/>
  <c r="EH981" i="2"/>
  <c r="ED981" i="2"/>
  <c r="DU981" i="2"/>
  <c r="BO981" i="2"/>
  <c r="EH980" i="2"/>
  <c r="ED980" i="2"/>
  <c r="DU980" i="2"/>
  <c r="BO980" i="2"/>
  <c r="EH979" i="2"/>
  <c r="ED979" i="2"/>
  <c r="DU979" i="2"/>
  <c r="BO979" i="2"/>
  <c r="H979" i="2" s="1"/>
  <c r="EH978" i="2"/>
  <c r="ED978" i="2"/>
  <c r="DU978" i="2"/>
  <c r="BO978" i="2"/>
  <c r="DN978" i="2" s="1"/>
  <c r="H978" i="2"/>
  <c r="I978" i="2" s="1"/>
  <c r="EH977" i="2"/>
  <c r="ED977" i="2"/>
  <c r="DU977" i="2"/>
  <c r="BO977" i="2"/>
  <c r="DN977" i="2" s="1"/>
  <c r="EH976" i="2"/>
  <c r="ED976" i="2"/>
  <c r="DU976" i="2"/>
  <c r="DN976" i="2"/>
  <c r="BO976" i="2"/>
  <c r="H976" i="2" s="1"/>
  <c r="I976" i="2" s="1"/>
  <c r="EH975" i="2"/>
  <c r="ED975" i="2"/>
  <c r="DU975" i="2"/>
  <c r="BO975" i="2"/>
  <c r="H975" i="2" s="1"/>
  <c r="I975" i="2" s="1"/>
  <c r="EH974" i="2"/>
  <c r="ED974" i="2"/>
  <c r="DU974" i="2"/>
  <c r="BO974" i="2"/>
  <c r="EH973" i="2"/>
  <c r="ED973" i="2"/>
  <c r="DU973" i="2"/>
  <c r="BO973" i="2"/>
  <c r="DN973" i="2" s="1"/>
  <c r="EH972" i="2"/>
  <c r="ED972" i="2"/>
  <c r="DU972" i="2"/>
  <c r="BO972" i="2"/>
  <c r="H972" i="2" s="1"/>
  <c r="EH971" i="2"/>
  <c r="ED971" i="2"/>
  <c r="DU971" i="2"/>
  <c r="BO971" i="2"/>
  <c r="DN971" i="2" s="1"/>
  <c r="H971" i="2"/>
  <c r="EH970" i="2"/>
  <c r="ED970" i="2"/>
  <c r="DU970" i="2"/>
  <c r="DN970" i="2"/>
  <c r="DB970" i="2"/>
  <c r="BO970" i="2"/>
  <c r="H970" i="2"/>
  <c r="EH969" i="2"/>
  <c r="ED969" i="2"/>
  <c r="DU969" i="2"/>
  <c r="BO969" i="2"/>
  <c r="EH968" i="2"/>
  <c r="ED968" i="2"/>
  <c r="DU968" i="2"/>
  <c r="BO968" i="2"/>
  <c r="EH967" i="2"/>
  <c r="ED967" i="2"/>
  <c r="DU967" i="2"/>
  <c r="BO967" i="2"/>
  <c r="EH966" i="2"/>
  <c r="ED966" i="2"/>
  <c r="DU966" i="2"/>
  <c r="BO966" i="2"/>
  <c r="DN966" i="2" s="1"/>
  <c r="EH965" i="2"/>
  <c r="ED965" i="2"/>
  <c r="DU965" i="2"/>
  <c r="BO965" i="2"/>
  <c r="DN965" i="2" s="1"/>
  <c r="EH964" i="2"/>
  <c r="ED964" i="2"/>
  <c r="DU964" i="2"/>
  <c r="BO964" i="2"/>
  <c r="EH963" i="2"/>
  <c r="ED963" i="2"/>
  <c r="DU963" i="2"/>
  <c r="DN963" i="2"/>
  <c r="DB963" i="2"/>
  <c r="BO963" i="2"/>
  <c r="EH962" i="2"/>
  <c r="ED962" i="2"/>
  <c r="DU962" i="2"/>
  <c r="BO962" i="2"/>
  <c r="DN962" i="2" s="1"/>
  <c r="EH961" i="2"/>
  <c r="ED961" i="2"/>
  <c r="DU961" i="2"/>
  <c r="BO961" i="2"/>
  <c r="EH960" i="2"/>
  <c r="ED960" i="2"/>
  <c r="DU960" i="2"/>
  <c r="BO960" i="2"/>
  <c r="EH959" i="2"/>
  <c r="ED959" i="2"/>
  <c r="DU959" i="2"/>
  <c r="BO959" i="2"/>
  <c r="DN959" i="2" s="1"/>
  <c r="EH958" i="2"/>
  <c r="ED958" i="2"/>
  <c r="DU958" i="2"/>
  <c r="BO958" i="2"/>
  <c r="DN958" i="2" s="1"/>
  <c r="H958" i="2"/>
  <c r="I958" i="2" s="1"/>
  <c r="EH957" i="2"/>
  <c r="ED957" i="2"/>
  <c r="DU957" i="2"/>
  <c r="BO957" i="2"/>
  <c r="DN957" i="2" s="1"/>
  <c r="EH956" i="2"/>
  <c r="ED956" i="2"/>
  <c r="DU956" i="2"/>
  <c r="BO956" i="2"/>
  <c r="DN956" i="2" s="1"/>
  <c r="EH955" i="2"/>
  <c r="EG955" i="2"/>
  <c r="ED955" i="2"/>
  <c r="DU955" i="2"/>
  <c r="DN955" i="2"/>
  <c r="BO955" i="2"/>
  <c r="H955" i="2" s="1"/>
  <c r="I955" i="2" s="1"/>
  <c r="CP955" i="2" s="1"/>
  <c r="EH954" i="2"/>
  <c r="ED954" i="2"/>
  <c r="DU954" i="2"/>
  <c r="BO954" i="2"/>
  <c r="H954" i="2" s="1"/>
  <c r="EH953" i="2"/>
  <c r="ED953" i="2"/>
  <c r="DU953" i="2"/>
  <c r="DN953" i="2"/>
  <c r="BO953" i="2"/>
  <c r="DB953" i="2" s="1"/>
  <c r="H953" i="2"/>
  <c r="EH952" i="2"/>
  <c r="ED952" i="2"/>
  <c r="DU952" i="2"/>
  <c r="BO952" i="2"/>
  <c r="H952" i="2" s="1"/>
  <c r="I952" i="2" s="1"/>
  <c r="EH951" i="2"/>
  <c r="ED951" i="2"/>
  <c r="DU951" i="2"/>
  <c r="BO951" i="2"/>
  <c r="DN951" i="2" s="1"/>
  <c r="EH950" i="2"/>
  <c r="ED950" i="2"/>
  <c r="DU950" i="2"/>
  <c r="BO950" i="2"/>
  <c r="EH949" i="2"/>
  <c r="ED949" i="2"/>
  <c r="DU949" i="2"/>
  <c r="BO949" i="2"/>
  <c r="H949" i="2" s="1"/>
  <c r="I949" i="2" s="1"/>
  <c r="EX949" i="2" s="1"/>
  <c r="EH948" i="2"/>
  <c r="ED948" i="2"/>
  <c r="DU948" i="2"/>
  <c r="BO948" i="2"/>
  <c r="H948" i="2" s="1"/>
  <c r="I948" i="2" s="1"/>
  <c r="EH947" i="2"/>
  <c r="ED947" i="2"/>
  <c r="DU947" i="2"/>
  <c r="DN947" i="2"/>
  <c r="BO947" i="2"/>
  <c r="DB947" i="2" s="1"/>
  <c r="H947" i="2"/>
  <c r="EH946" i="2"/>
  <c r="ED946" i="2"/>
  <c r="DU946" i="2"/>
  <c r="DB946" i="2"/>
  <c r="BO946" i="2"/>
  <c r="EH945" i="2"/>
  <c r="ED945" i="2"/>
  <c r="DU945" i="2"/>
  <c r="BO945" i="2"/>
  <c r="DN945" i="2" s="1"/>
  <c r="EH944" i="2"/>
  <c r="ED944" i="2"/>
  <c r="DU944" i="2"/>
  <c r="DN944" i="2"/>
  <c r="BO944" i="2"/>
  <c r="DB944" i="2" s="1"/>
  <c r="EH943" i="2"/>
  <c r="ED943" i="2"/>
  <c r="DU943" i="2"/>
  <c r="DB943" i="2"/>
  <c r="BO943" i="2"/>
  <c r="H943" i="2"/>
  <c r="I943" i="2" s="1"/>
  <c r="EH942" i="2"/>
  <c r="ED942" i="2"/>
  <c r="DU942" i="2"/>
  <c r="BO942" i="2"/>
  <c r="EH941" i="2"/>
  <c r="ED941" i="2"/>
  <c r="DU941" i="2"/>
  <c r="BO941" i="2"/>
  <c r="H941" i="2" s="1"/>
  <c r="I941" i="2" s="1"/>
  <c r="EH940" i="2"/>
  <c r="ED940" i="2"/>
  <c r="DU940" i="2"/>
  <c r="BO940" i="2"/>
  <c r="DN940" i="2" s="1"/>
  <c r="H940" i="2"/>
  <c r="EH939" i="2"/>
  <c r="ED939" i="2"/>
  <c r="DU939" i="2"/>
  <c r="BO939" i="2"/>
  <c r="DN939" i="2" s="1"/>
  <c r="EH938" i="2"/>
  <c r="ED938" i="2"/>
  <c r="DU938" i="2"/>
  <c r="BO938" i="2"/>
  <c r="EH937" i="2"/>
  <c r="ED937" i="2"/>
  <c r="DU937" i="2"/>
  <c r="DB937" i="2"/>
  <c r="BO937" i="2"/>
  <c r="DN937" i="2" s="1"/>
  <c r="H937" i="2"/>
  <c r="I937" i="2" s="1"/>
  <c r="DC937" i="2" s="1"/>
  <c r="P937" i="2" s="1"/>
  <c r="EH936" i="2"/>
  <c r="ED936" i="2"/>
  <c r="DU936" i="2"/>
  <c r="BO936" i="2"/>
  <c r="DN936" i="2" s="1"/>
  <c r="H936" i="2"/>
  <c r="I936" i="2" s="1"/>
  <c r="EH935" i="2"/>
  <c r="ED935" i="2"/>
  <c r="DU935" i="2"/>
  <c r="BO935" i="2"/>
  <c r="H935" i="2" s="1"/>
  <c r="I935" i="2" s="1"/>
  <c r="DX935" i="2" s="1"/>
  <c r="EH934" i="2"/>
  <c r="ED934" i="2"/>
  <c r="DU934" i="2"/>
  <c r="BO934" i="2"/>
  <c r="H934" i="2" s="1"/>
  <c r="I934" i="2" s="1"/>
  <c r="CP934" i="2" s="1"/>
  <c r="EH933" i="2"/>
  <c r="ED933" i="2"/>
  <c r="DU933" i="2"/>
  <c r="DB933" i="2"/>
  <c r="BO933" i="2"/>
  <c r="DN933" i="2" s="1"/>
  <c r="H933" i="2"/>
  <c r="EH932" i="2"/>
  <c r="ED932" i="2"/>
  <c r="DU932" i="2"/>
  <c r="BO932" i="2"/>
  <c r="DB932" i="2" s="1"/>
  <c r="EH931" i="2"/>
  <c r="ED931" i="2"/>
  <c r="DU931" i="2"/>
  <c r="DN931" i="2"/>
  <c r="BO931" i="2"/>
  <c r="H931" i="2" s="1"/>
  <c r="I931" i="2" s="1"/>
  <c r="EH930" i="2"/>
  <c r="ED930" i="2"/>
  <c r="DU930" i="2"/>
  <c r="BO930" i="2"/>
  <c r="DN930" i="2" s="1"/>
  <c r="H930" i="2"/>
  <c r="I930" i="2" s="1"/>
  <c r="EH929" i="2"/>
  <c r="ED929" i="2"/>
  <c r="DU929" i="2"/>
  <c r="BO929" i="2"/>
  <c r="DN929" i="2" s="1"/>
  <c r="EH928" i="2"/>
  <c r="ED928" i="2"/>
  <c r="DU928" i="2"/>
  <c r="BO928" i="2"/>
  <c r="DN928" i="2" s="1"/>
  <c r="EH927" i="2"/>
  <c r="ED927" i="2"/>
  <c r="DU927" i="2"/>
  <c r="BO927" i="2"/>
  <c r="H927" i="2" s="1"/>
  <c r="I927" i="2" s="1"/>
  <c r="CP927" i="2" s="1"/>
  <c r="EH926" i="2"/>
  <c r="ED926" i="2"/>
  <c r="DU926" i="2"/>
  <c r="BO926" i="2"/>
  <c r="DN926" i="2" s="1"/>
  <c r="EH925" i="2"/>
  <c r="ED925" i="2"/>
  <c r="DU925" i="2"/>
  <c r="BO925" i="2"/>
  <c r="DN925" i="2" s="1"/>
  <c r="EH924" i="2"/>
  <c r="ED924" i="2"/>
  <c r="DU924" i="2"/>
  <c r="BO924" i="2"/>
  <c r="EH923" i="2"/>
  <c r="ED923" i="2"/>
  <c r="DU923" i="2"/>
  <c r="BO923" i="2"/>
  <c r="DN923" i="2" s="1"/>
  <c r="EH922" i="2"/>
  <c r="ED922" i="2"/>
  <c r="DU922" i="2"/>
  <c r="BO922" i="2"/>
  <c r="DN922" i="2" s="1"/>
  <c r="EH921" i="2"/>
  <c r="ED921" i="2"/>
  <c r="DU921" i="2"/>
  <c r="BO921" i="2"/>
  <c r="DN921" i="2" s="1"/>
  <c r="EH920" i="2"/>
  <c r="ED920" i="2"/>
  <c r="DU920" i="2"/>
  <c r="DN920" i="2"/>
  <c r="BO920" i="2"/>
  <c r="EH919" i="2"/>
  <c r="ED919" i="2"/>
  <c r="DU919" i="2"/>
  <c r="BO919" i="2"/>
  <c r="H919" i="2" s="1"/>
  <c r="EH918" i="2"/>
  <c r="ED918" i="2"/>
  <c r="DU918" i="2"/>
  <c r="BO918" i="2"/>
  <c r="H918" i="2" s="1"/>
  <c r="EH917" i="2"/>
  <c r="ED917" i="2"/>
  <c r="DU917" i="2"/>
  <c r="BO917" i="2"/>
  <c r="H917" i="2" s="1"/>
  <c r="I917" i="2" s="1"/>
  <c r="DC917" i="2" s="1"/>
  <c r="P917" i="2" s="1"/>
  <c r="EH916" i="2"/>
  <c r="ED916" i="2"/>
  <c r="DU916" i="2"/>
  <c r="DN916" i="2"/>
  <c r="BO916" i="2"/>
  <c r="DB916" i="2" s="1"/>
  <c r="EH915" i="2"/>
  <c r="ED915" i="2"/>
  <c r="DU915" i="2"/>
  <c r="BO915" i="2"/>
  <c r="DN915" i="2" s="1"/>
  <c r="EH914" i="2"/>
  <c r="ED914" i="2"/>
  <c r="DU914" i="2"/>
  <c r="BO914" i="2"/>
  <c r="EH913" i="2"/>
  <c r="ED913" i="2"/>
  <c r="DU913" i="2"/>
  <c r="BO913" i="2"/>
  <c r="DN913" i="2" s="1"/>
  <c r="EH912" i="2"/>
  <c r="ED912" i="2"/>
  <c r="DU912" i="2"/>
  <c r="BO912" i="2"/>
  <c r="H912" i="2" s="1"/>
  <c r="I912" i="2" s="1"/>
  <c r="EH911" i="2"/>
  <c r="ED911" i="2"/>
  <c r="DU911" i="2"/>
  <c r="DN911" i="2"/>
  <c r="BO911" i="2"/>
  <c r="DB911" i="2" s="1"/>
  <c r="EH910" i="2"/>
  <c r="ED910" i="2"/>
  <c r="DU910" i="2"/>
  <c r="BO910" i="2"/>
  <c r="EH909" i="2"/>
  <c r="ED909" i="2"/>
  <c r="DU909" i="2"/>
  <c r="BO909" i="2"/>
  <c r="H909" i="2" s="1"/>
  <c r="EH908" i="2"/>
  <c r="ED908" i="2"/>
  <c r="DU908" i="2"/>
  <c r="BO908" i="2"/>
  <c r="EH907" i="2"/>
  <c r="ED907" i="2"/>
  <c r="DU907" i="2"/>
  <c r="BO907" i="2"/>
  <c r="EH906" i="2"/>
  <c r="ED906" i="2"/>
  <c r="DU906" i="2"/>
  <c r="BO906" i="2"/>
  <c r="DB906" i="2" s="1"/>
  <c r="EH905" i="2"/>
  <c r="ED905" i="2"/>
  <c r="DU905" i="2"/>
  <c r="BO905" i="2"/>
  <c r="DB905" i="2" s="1"/>
  <c r="EH904" i="2"/>
  <c r="ED904" i="2"/>
  <c r="DU904" i="2"/>
  <c r="BO904" i="2"/>
  <c r="DN904" i="2" s="1"/>
  <c r="EH903" i="2"/>
  <c r="ED903" i="2"/>
  <c r="DU903" i="2"/>
  <c r="BO903" i="2"/>
  <c r="EH902" i="2"/>
  <c r="ED902" i="2"/>
  <c r="DU902" i="2"/>
  <c r="BO902" i="2"/>
  <c r="DN902" i="2" s="1"/>
  <c r="EH901" i="2"/>
  <c r="ED901" i="2"/>
  <c r="DU901" i="2"/>
  <c r="BO901" i="2"/>
  <c r="DN901" i="2" s="1"/>
  <c r="EH900" i="2"/>
  <c r="ED900" i="2"/>
  <c r="DU900" i="2"/>
  <c r="DN900" i="2"/>
  <c r="BO900" i="2"/>
  <c r="H900" i="2" s="1"/>
  <c r="I900" i="2" s="1"/>
  <c r="EH899" i="2"/>
  <c r="ED899" i="2"/>
  <c r="DU899" i="2"/>
  <c r="BO899" i="2"/>
  <c r="EH898" i="2"/>
  <c r="ED898" i="2"/>
  <c r="DU898" i="2"/>
  <c r="BO898" i="2"/>
  <c r="EH897" i="2"/>
  <c r="ED897" i="2"/>
  <c r="DU897" i="2"/>
  <c r="BO897" i="2"/>
  <c r="H897" i="2" s="1"/>
  <c r="I897" i="2" s="1"/>
  <c r="EH896" i="2"/>
  <c r="ED896" i="2"/>
  <c r="DU896" i="2"/>
  <c r="BO896" i="2"/>
  <c r="EH895" i="2"/>
  <c r="ED895" i="2"/>
  <c r="DU895" i="2"/>
  <c r="BO895" i="2"/>
  <c r="EH894" i="2"/>
  <c r="ED894" i="2"/>
  <c r="DU894" i="2"/>
  <c r="BO894" i="2"/>
  <c r="DN894" i="2" s="1"/>
  <c r="EH893" i="2"/>
  <c r="ED893" i="2"/>
  <c r="DU893" i="2"/>
  <c r="BO893" i="2"/>
  <c r="DB893" i="2" s="1"/>
  <c r="EH892" i="2"/>
  <c r="ED892" i="2"/>
  <c r="DU892" i="2"/>
  <c r="BO892" i="2"/>
  <c r="EH891" i="2"/>
  <c r="ED891" i="2"/>
  <c r="DU891" i="2"/>
  <c r="BO891" i="2"/>
  <c r="DN891" i="2" s="1"/>
  <c r="EH890" i="2"/>
  <c r="ED890" i="2"/>
  <c r="DU890" i="2"/>
  <c r="BO890" i="2"/>
  <c r="H890" i="2" s="1"/>
  <c r="I890" i="2" s="1"/>
  <c r="EH889" i="2"/>
  <c r="ED889" i="2"/>
  <c r="DU889" i="2"/>
  <c r="BO889" i="2"/>
  <c r="EH888" i="2"/>
  <c r="ED888" i="2"/>
  <c r="DU888" i="2"/>
  <c r="BO888" i="2"/>
  <c r="DN888" i="2" s="1"/>
  <c r="H888" i="2"/>
  <c r="EH887" i="2"/>
  <c r="ED887" i="2"/>
  <c r="DU887" i="2"/>
  <c r="BO887" i="2"/>
  <c r="DN887" i="2" s="1"/>
  <c r="EH886" i="2"/>
  <c r="ED886" i="2"/>
  <c r="DU886" i="2"/>
  <c r="DB886" i="2"/>
  <c r="BO886" i="2"/>
  <c r="H886" i="2" s="1"/>
  <c r="I886" i="2" s="1"/>
  <c r="EH885" i="2"/>
  <c r="ED885" i="2"/>
  <c r="DU885" i="2"/>
  <c r="BO885" i="2"/>
  <c r="DN885" i="2" s="1"/>
  <c r="EH884" i="2"/>
  <c r="ED884" i="2"/>
  <c r="DU884" i="2"/>
  <c r="BO884" i="2"/>
  <c r="EH883" i="2"/>
  <c r="ED883" i="2"/>
  <c r="DU883" i="2"/>
  <c r="BO883" i="2"/>
  <c r="DN883" i="2" s="1"/>
  <c r="EH882" i="2"/>
  <c r="ED882" i="2"/>
  <c r="DU882" i="2"/>
  <c r="BO882" i="2"/>
  <c r="DB882" i="2" s="1"/>
  <c r="EH881" i="2"/>
  <c r="ED881" i="2"/>
  <c r="DU881" i="2"/>
  <c r="BO881" i="2"/>
  <c r="DN881" i="2" s="1"/>
  <c r="EH880" i="2"/>
  <c r="ED880" i="2"/>
  <c r="DU880" i="2"/>
  <c r="BO880" i="2"/>
  <c r="EH879" i="2"/>
  <c r="ED879" i="2"/>
  <c r="DU879" i="2"/>
  <c r="BO879" i="2"/>
  <c r="EH878" i="2"/>
  <c r="ED878" i="2"/>
  <c r="DU878" i="2"/>
  <c r="BO878" i="2"/>
  <c r="DN878" i="2" s="1"/>
  <c r="EH877" i="2"/>
  <c r="ED877" i="2"/>
  <c r="DU877" i="2"/>
  <c r="BO877" i="2"/>
  <c r="DN877" i="2" s="1"/>
  <c r="EH876" i="2"/>
  <c r="ED876" i="2"/>
  <c r="DU876" i="2"/>
  <c r="BO876" i="2"/>
  <c r="EH875" i="2"/>
  <c r="ED875" i="2"/>
  <c r="DU875" i="2"/>
  <c r="BO875" i="2"/>
  <c r="DN875" i="2" s="1"/>
  <c r="EH874" i="2"/>
  <c r="ED874" i="2"/>
  <c r="DU874" i="2"/>
  <c r="BO874" i="2"/>
  <c r="H874" i="2" s="1"/>
  <c r="EH873" i="2"/>
  <c r="ED873" i="2"/>
  <c r="DU873" i="2"/>
  <c r="BO873" i="2"/>
  <c r="EH872" i="2"/>
  <c r="ED872" i="2"/>
  <c r="DU872" i="2"/>
  <c r="BO872" i="2"/>
  <c r="DN872" i="2" s="1"/>
  <c r="H872" i="2"/>
  <c r="EH871" i="2"/>
  <c r="ED871" i="2"/>
  <c r="DU871" i="2"/>
  <c r="BO871" i="2"/>
  <c r="DN871" i="2" s="1"/>
  <c r="EH870" i="2"/>
  <c r="ED870" i="2"/>
  <c r="DU870" i="2"/>
  <c r="BO870" i="2"/>
  <c r="EH869" i="2"/>
  <c r="ED869" i="2"/>
  <c r="DU869" i="2"/>
  <c r="BO869" i="2"/>
  <c r="H869" i="2" s="1"/>
  <c r="EH868" i="2"/>
  <c r="ED868" i="2"/>
  <c r="DU868" i="2"/>
  <c r="BO868" i="2"/>
  <c r="EH867" i="2"/>
  <c r="ED867" i="2"/>
  <c r="DU867" i="2"/>
  <c r="BO867" i="2"/>
  <c r="DB867" i="2" s="1"/>
  <c r="EH866" i="2"/>
  <c r="ED866" i="2"/>
  <c r="DU866" i="2"/>
  <c r="BO866" i="2"/>
  <c r="DN866" i="2" s="1"/>
  <c r="EH865" i="2"/>
  <c r="ED865" i="2"/>
  <c r="DU865" i="2"/>
  <c r="BO865" i="2"/>
  <c r="EH864" i="2"/>
  <c r="ED864" i="2"/>
  <c r="DU864" i="2"/>
  <c r="BO864" i="2"/>
  <c r="EH863" i="2"/>
  <c r="ED863" i="2"/>
  <c r="DU863" i="2"/>
  <c r="BO863" i="2"/>
  <c r="DN863" i="2" s="1"/>
  <c r="EH862" i="2"/>
  <c r="ED862" i="2"/>
  <c r="DU862" i="2"/>
  <c r="BO862" i="2"/>
  <c r="H862" i="2" s="1"/>
  <c r="EH861" i="2"/>
  <c r="ED861" i="2"/>
  <c r="DU861" i="2"/>
  <c r="BO861" i="2"/>
  <c r="DB861" i="2" s="1"/>
  <c r="EH860" i="2"/>
  <c r="ED860" i="2"/>
  <c r="DU860" i="2"/>
  <c r="BO860" i="2"/>
  <c r="EH859" i="2"/>
  <c r="ED859" i="2"/>
  <c r="DU859" i="2"/>
  <c r="BO859" i="2"/>
  <c r="DN859" i="2" s="1"/>
  <c r="EH858" i="2"/>
  <c r="ED858" i="2"/>
  <c r="DU858" i="2"/>
  <c r="BO858" i="2"/>
  <c r="H858" i="2" s="1"/>
  <c r="EH857" i="2"/>
  <c r="ED857" i="2"/>
  <c r="DU857" i="2"/>
  <c r="BO857" i="2"/>
  <c r="DB857" i="2" s="1"/>
  <c r="EH856" i="2"/>
  <c r="ED856" i="2"/>
  <c r="DU856" i="2"/>
  <c r="BO856" i="2"/>
  <c r="EH855" i="2"/>
  <c r="ED855" i="2"/>
  <c r="DU855" i="2"/>
  <c r="BO855" i="2"/>
  <c r="EH854" i="2"/>
  <c r="ED854" i="2"/>
  <c r="DU854" i="2"/>
  <c r="BO854" i="2"/>
  <c r="DN854" i="2" s="1"/>
  <c r="EH853" i="2"/>
  <c r="ED853" i="2"/>
  <c r="DU853" i="2"/>
  <c r="BO853" i="2"/>
  <c r="H853" i="2"/>
  <c r="EH852" i="2"/>
  <c r="ED852" i="2"/>
  <c r="DU852" i="2"/>
  <c r="BO852" i="2"/>
  <c r="DN852" i="2" s="1"/>
  <c r="EH851" i="2"/>
  <c r="ED851" i="2"/>
  <c r="DU851" i="2"/>
  <c r="BO851" i="2"/>
  <c r="DB851" i="2" s="1"/>
  <c r="H851" i="2"/>
  <c r="EH850" i="2"/>
  <c r="ED850" i="2"/>
  <c r="DU850" i="2"/>
  <c r="BO850" i="2"/>
  <c r="EH849" i="2"/>
  <c r="ED849" i="2"/>
  <c r="DU849" i="2"/>
  <c r="BO849" i="2"/>
  <c r="DN849" i="2" s="1"/>
  <c r="EH848" i="2"/>
  <c r="ED848" i="2"/>
  <c r="DU848" i="2"/>
  <c r="BO848" i="2"/>
  <c r="EH847" i="2"/>
  <c r="ED847" i="2"/>
  <c r="DU847" i="2"/>
  <c r="BO847" i="2"/>
  <c r="EH846" i="2"/>
  <c r="ED846" i="2"/>
  <c r="DU846" i="2"/>
  <c r="BO846" i="2"/>
  <c r="H846" i="2" s="1"/>
  <c r="I846" i="2" s="1"/>
  <c r="DO846" i="2" s="1"/>
  <c r="Q846" i="2" s="1"/>
  <c r="EH845" i="2"/>
  <c r="ED845" i="2"/>
  <c r="DU845" i="2"/>
  <c r="BO845" i="2"/>
  <c r="DB845" i="2" s="1"/>
  <c r="EH844" i="2"/>
  <c r="ED844" i="2"/>
  <c r="DU844" i="2"/>
  <c r="BO844" i="2"/>
  <c r="DB844" i="2" s="1"/>
  <c r="EH843" i="2"/>
  <c r="ED843" i="2"/>
  <c r="DU843" i="2"/>
  <c r="BO843" i="2"/>
  <c r="DN843" i="2" s="1"/>
  <c r="EH842" i="2"/>
  <c r="ED842" i="2"/>
  <c r="DU842" i="2"/>
  <c r="BO842" i="2"/>
  <c r="H842" i="2" s="1"/>
  <c r="EH841" i="2"/>
  <c r="ED841" i="2"/>
  <c r="DU841" i="2"/>
  <c r="BO841" i="2"/>
  <c r="DN841" i="2" s="1"/>
  <c r="EH840" i="2"/>
  <c r="ED840" i="2"/>
  <c r="DU840" i="2"/>
  <c r="BO840" i="2"/>
  <c r="DB840" i="2" s="1"/>
  <c r="H840" i="2"/>
  <c r="EH839" i="2"/>
  <c r="ED839" i="2"/>
  <c r="DU839" i="2"/>
  <c r="BO839" i="2"/>
  <c r="DN839" i="2" s="1"/>
  <c r="EH838" i="2"/>
  <c r="ED838" i="2"/>
  <c r="DU838" i="2"/>
  <c r="BO838" i="2"/>
  <c r="DN838" i="2" s="1"/>
  <c r="EH837" i="2"/>
  <c r="ED837" i="2"/>
  <c r="DU837" i="2"/>
  <c r="BO837" i="2"/>
  <c r="EH836" i="2"/>
  <c r="ED836" i="2"/>
  <c r="DU836" i="2"/>
  <c r="BO836" i="2"/>
  <c r="DN836" i="2" s="1"/>
  <c r="EH835" i="2"/>
  <c r="ED835" i="2"/>
  <c r="DU835" i="2"/>
  <c r="BO835" i="2"/>
  <c r="EH834" i="2"/>
  <c r="ED834" i="2"/>
  <c r="DU834" i="2"/>
  <c r="DB834" i="2"/>
  <c r="BO834" i="2"/>
  <c r="DN834" i="2" s="1"/>
  <c r="EH833" i="2"/>
  <c r="ED833" i="2"/>
  <c r="DU833" i="2"/>
  <c r="BO833" i="2"/>
  <c r="DB833" i="2" s="1"/>
  <c r="EH832" i="2"/>
  <c r="ED832" i="2"/>
  <c r="DU832" i="2"/>
  <c r="BO832" i="2"/>
  <c r="EH831" i="2"/>
  <c r="ED831" i="2"/>
  <c r="DU831" i="2"/>
  <c r="BO831" i="2"/>
  <c r="H831" i="2"/>
  <c r="I831" i="2" s="1"/>
  <c r="EH830" i="2"/>
  <c r="ED830" i="2"/>
  <c r="DU830" i="2"/>
  <c r="BO830" i="2"/>
  <c r="H830" i="2" s="1"/>
  <c r="EH829" i="2"/>
  <c r="ED829" i="2"/>
  <c r="DU829" i="2"/>
  <c r="BO829" i="2"/>
  <c r="H829" i="2"/>
  <c r="I829" i="2" s="1"/>
  <c r="EH828" i="2"/>
  <c r="ED828" i="2"/>
  <c r="DU828" i="2"/>
  <c r="BO828" i="2"/>
  <c r="DN828" i="2" s="1"/>
  <c r="EH827" i="2"/>
  <c r="ED827" i="2"/>
  <c r="DU827" i="2"/>
  <c r="BO827" i="2"/>
  <c r="H827" i="2" s="1"/>
  <c r="EH826" i="2"/>
  <c r="ED826" i="2"/>
  <c r="DU826" i="2"/>
  <c r="BO826" i="2"/>
  <c r="EH825" i="2"/>
  <c r="ED825" i="2"/>
  <c r="DU825" i="2"/>
  <c r="BO825" i="2"/>
  <c r="EH824" i="2"/>
  <c r="ED824" i="2"/>
  <c r="DU824" i="2"/>
  <c r="BO824" i="2"/>
  <c r="EH823" i="2"/>
  <c r="ED823" i="2"/>
  <c r="DU823" i="2"/>
  <c r="DN823" i="2"/>
  <c r="BO823" i="2"/>
  <c r="H823" i="2" s="1"/>
  <c r="I823" i="2" s="1"/>
  <c r="EH822" i="2"/>
  <c r="ED822" i="2"/>
  <c r="DU822" i="2"/>
  <c r="BO822" i="2"/>
  <c r="DB822" i="2" s="1"/>
  <c r="H822" i="2"/>
  <c r="EH821" i="2"/>
  <c r="ED821" i="2"/>
  <c r="DU821" i="2"/>
  <c r="BO821" i="2"/>
  <c r="DN821" i="2" s="1"/>
  <c r="EH820" i="2"/>
  <c r="ED820" i="2"/>
  <c r="DU820" i="2"/>
  <c r="BO820" i="2"/>
  <c r="H820" i="2" s="1"/>
  <c r="I820" i="2" s="1"/>
  <c r="CP820" i="2" s="1"/>
  <c r="EH819" i="2"/>
  <c r="ED819" i="2"/>
  <c r="DU819" i="2"/>
  <c r="BO819" i="2"/>
  <c r="EH818" i="2"/>
  <c r="ED818" i="2"/>
  <c r="DU818" i="2"/>
  <c r="BO818" i="2"/>
  <c r="EH817" i="2"/>
  <c r="ED817" i="2"/>
  <c r="DU817" i="2"/>
  <c r="BO817" i="2"/>
  <c r="H817" i="2" s="1"/>
  <c r="EH816" i="2"/>
  <c r="ED816" i="2"/>
  <c r="DU816" i="2"/>
  <c r="BO816" i="2"/>
  <c r="DN816" i="2" s="1"/>
  <c r="EH815" i="2"/>
  <c r="ED815" i="2"/>
  <c r="DU815" i="2"/>
  <c r="BO815" i="2"/>
  <c r="H815" i="2" s="1"/>
  <c r="EH814" i="2"/>
  <c r="ED814" i="2"/>
  <c r="DU814" i="2"/>
  <c r="BO814" i="2"/>
  <c r="H814" i="2" s="1"/>
  <c r="EH813" i="2"/>
  <c r="ED813" i="2"/>
  <c r="DU813" i="2"/>
  <c r="BO813" i="2"/>
  <c r="DN813" i="2" s="1"/>
  <c r="EH812" i="2"/>
  <c r="ED812" i="2"/>
  <c r="DU812" i="2"/>
  <c r="BO812" i="2"/>
  <c r="EH811" i="2"/>
  <c r="ED811" i="2"/>
  <c r="DU811" i="2"/>
  <c r="BO811" i="2"/>
  <c r="DB811" i="2" s="1"/>
  <c r="EH810" i="2"/>
  <c r="ED810" i="2"/>
  <c r="DU810" i="2"/>
  <c r="BO810" i="2"/>
  <c r="H810" i="2" s="1"/>
  <c r="EH809" i="2"/>
  <c r="ED809" i="2"/>
  <c r="DU809" i="2"/>
  <c r="DN809" i="2"/>
  <c r="BO809" i="2"/>
  <c r="DB809" i="2" s="1"/>
  <c r="EH808" i="2"/>
  <c r="ED808" i="2"/>
  <c r="DU808" i="2"/>
  <c r="BO808" i="2"/>
  <c r="EH807" i="2"/>
  <c r="ED807" i="2"/>
  <c r="DU807" i="2"/>
  <c r="BO807" i="2"/>
  <c r="EH806" i="2"/>
  <c r="ED806" i="2"/>
  <c r="DU806" i="2"/>
  <c r="DN806" i="2"/>
  <c r="BO806" i="2"/>
  <c r="DB806" i="2" s="1"/>
  <c r="EH805" i="2"/>
  <c r="ED805" i="2"/>
  <c r="DU805" i="2"/>
  <c r="BO805" i="2"/>
  <c r="EH804" i="2"/>
  <c r="ED804" i="2"/>
  <c r="DU804" i="2"/>
  <c r="BO804" i="2"/>
  <c r="DN804" i="2" s="1"/>
  <c r="EH803" i="2"/>
  <c r="ED803" i="2"/>
  <c r="DU803" i="2"/>
  <c r="BO803" i="2"/>
  <c r="EH802" i="2"/>
  <c r="ED802" i="2"/>
  <c r="DU802" i="2"/>
  <c r="BO802" i="2"/>
  <c r="EH801" i="2"/>
  <c r="ED801" i="2"/>
  <c r="DU801" i="2"/>
  <c r="BO801" i="2"/>
  <c r="EH800" i="2"/>
  <c r="ED800" i="2"/>
  <c r="DU800" i="2"/>
  <c r="BO800" i="2"/>
  <c r="EH799" i="2"/>
  <c r="ED799" i="2"/>
  <c r="DU799" i="2"/>
  <c r="BO799" i="2"/>
  <c r="EH798" i="2"/>
  <c r="ED798" i="2"/>
  <c r="DU798" i="2"/>
  <c r="BO798" i="2"/>
  <c r="H798" i="2" s="1"/>
  <c r="I798" i="2" s="1"/>
  <c r="EH797" i="2"/>
  <c r="ED797" i="2"/>
  <c r="DU797" i="2"/>
  <c r="BO797" i="2"/>
  <c r="DN797" i="2" s="1"/>
  <c r="EH796" i="2"/>
  <c r="ED796" i="2"/>
  <c r="DU796" i="2"/>
  <c r="BO796" i="2"/>
  <c r="EH795" i="2"/>
  <c r="ED795" i="2"/>
  <c r="DU795" i="2"/>
  <c r="BO795" i="2"/>
  <c r="H795" i="2"/>
  <c r="I795" i="2" s="1"/>
  <c r="EJ795" i="2" s="1"/>
  <c r="ER795" i="2" s="1"/>
  <c r="EH794" i="2"/>
  <c r="ED794" i="2"/>
  <c r="DU794" i="2"/>
  <c r="BO794" i="2"/>
  <c r="H794" i="2" s="1"/>
  <c r="I794" i="2" s="1"/>
  <c r="EH793" i="2"/>
  <c r="ED793" i="2"/>
  <c r="DU793" i="2"/>
  <c r="BO793" i="2"/>
  <c r="EH792" i="2"/>
  <c r="ED792" i="2"/>
  <c r="DU792" i="2"/>
  <c r="BO792" i="2"/>
  <c r="DN792" i="2" s="1"/>
  <c r="EH791" i="2"/>
  <c r="ED791" i="2"/>
  <c r="DU791" i="2"/>
  <c r="BO791" i="2"/>
  <c r="DN791" i="2" s="1"/>
  <c r="EH790" i="2"/>
  <c r="ED790" i="2"/>
  <c r="DU790" i="2"/>
  <c r="BO790" i="2"/>
  <c r="H790" i="2" s="1"/>
  <c r="EH789" i="2"/>
  <c r="ED789" i="2"/>
  <c r="DU789" i="2"/>
  <c r="BO789" i="2"/>
  <c r="DB789" i="2" s="1"/>
  <c r="EH788" i="2"/>
  <c r="ED788" i="2"/>
  <c r="DU788" i="2"/>
  <c r="BO788" i="2"/>
  <c r="DB788" i="2" s="1"/>
  <c r="EH787" i="2"/>
  <c r="ED787" i="2"/>
  <c r="DU787" i="2"/>
  <c r="BO787" i="2"/>
  <c r="DN787" i="2" s="1"/>
  <c r="EH786" i="2"/>
  <c r="ED786" i="2"/>
  <c r="DU786" i="2"/>
  <c r="BO786" i="2"/>
  <c r="DN786" i="2" s="1"/>
  <c r="EH785" i="2"/>
  <c r="ED785" i="2"/>
  <c r="DU785" i="2"/>
  <c r="BO785" i="2"/>
  <c r="H785" i="2" s="1"/>
  <c r="EH784" i="2"/>
  <c r="ED784" i="2"/>
  <c r="DU784" i="2"/>
  <c r="BO784" i="2"/>
  <c r="DB784" i="2" s="1"/>
  <c r="EH783" i="2"/>
  <c r="ED783" i="2"/>
  <c r="DU783" i="2"/>
  <c r="BO783" i="2"/>
  <c r="H783" i="2" s="1"/>
  <c r="I783" i="2" s="1"/>
  <c r="EH782" i="2"/>
  <c r="ED782" i="2"/>
  <c r="DU782" i="2"/>
  <c r="BO782" i="2"/>
  <c r="EH781" i="2"/>
  <c r="ED781" i="2"/>
  <c r="DU781" i="2"/>
  <c r="BO781" i="2"/>
  <c r="H781" i="2" s="1"/>
  <c r="EH780" i="2"/>
  <c r="ED780" i="2"/>
  <c r="DU780" i="2"/>
  <c r="BO780" i="2"/>
  <c r="H780" i="2" s="1"/>
  <c r="I780" i="2" s="1"/>
  <c r="EH779" i="2"/>
  <c r="ED779" i="2"/>
  <c r="DU779" i="2"/>
  <c r="BO779" i="2"/>
  <c r="DN779" i="2" s="1"/>
  <c r="EH778" i="2"/>
  <c r="ED778" i="2"/>
  <c r="DU778" i="2"/>
  <c r="BO778" i="2"/>
  <c r="H778" i="2"/>
  <c r="EH777" i="2"/>
  <c r="ED777" i="2"/>
  <c r="DU777" i="2"/>
  <c r="BO777" i="2"/>
  <c r="DN777" i="2" s="1"/>
  <c r="EH776" i="2"/>
  <c r="ED776" i="2"/>
  <c r="DU776" i="2"/>
  <c r="BO776" i="2"/>
  <c r="H776" i="2" s="1"/>
  <c r="EH775" i="2"/>
  <c r="ED775" i="2"/>
  <c r="DU775" i="2"/>
  <c r="DN775" i="2"/>
  <c r="BO775" i="2"/>
  <c r="H775" i="2" s="1"/>
  <c r="I775" i="2" s="1"/>
  <c r="EH774" i="2"/>
  <c r="ED774" i="2"/>
  <c r="DU774" i="2"/>
  <c r="BO774" i="2"/>
  <c r="EH773" i="2"/>
  <c r="ED773" i="2"/>
  <c r="DU773" i="2"/>
  <c r="BO773" i="2"/>
  <c r="EH772" i="2"/>
  <c r="ED772" i="2"/>
  <c r="DU772" i="2"/>
  <c r="BO772" i="2"/>
  <c r="H772" i="2" s="1"/>
  <c r="I772" i="2" s="1"/>
  <c r="EH771" i="2"/>
  <c r="ED771" i="2"/>
  <c r="DU771" i="2"/>
  <c r="BO771" i="2"/>
  <c r="DN771" i="2" s="1"/>
  <c r="EH770" i="2"/>
  <c r="ED770" i="2"/>
  <c r="DU770" i="2"/>
  <c r="BO770" i="2"/>
  <c r="DN770" i="2" s="1"/>
  <c r="EH769" i="2"/>
  <c r="ED769" i="2"/>
  <c r="DU769" i="2"/>
  <c r="BO769" i="2"/>
  <c r="DN769" i="2" s="1"/>
  <c r="EH768" i="2"/>
  <c r="ED768" i="2"/>
  <c r="DU768" i="2"/>
  <c r="BO768" i="2"/>
  <c r="H768" i="2" s="1"/>
  <c r="I768" i="2" s="1"/>
  <c r="EH767" i="2"/>
  <c r="ED767" i="2"/>
  <c r="DU767" i="2"/>
  <c r="BO767" i="2"/>
  <c r="DB767" i="2" s="1"/>
  <c r="EH766" i="2"/>
  <c r="ED766" i="2"/>
  <c r="DU766" i="2"/>
  <c r="BO766" i="2"/>
  <c r="DN766" i="2" s="1"/>
  <c r="EH765" i="2"/>
  <c r="ED765" i="2"/>
  <c r="DU765" i="2"/>
  <c r="BO765" i="2"/>
  <c r="DN765" i="2" s="1"/>
  <c r="H765" i="2"/>
  <c r="I765" i="2" s="1"/>
  <c r="EG765" i="2" s="1"/>
  <c r="EH764" i="2"/>
  <c r="ED764" i="2"/>
  <c r="DU764" i="2"/>
  <c r="BO764" i="2"/>
  <c r="H764" i="2"/>
  <c r="EH763" i="2"/>
  <c r="ED763" i="2"/>
  <c r="DU763" i="2"/>
  <c r="BO763" i="2"/>
  <c r="H763" i="2" s="1"/>
  <c r="I763" i="2" s="1"/>
  <c r="EH762" i="2"/>
  <c r="ED762" i="2"/>
  <c r="DU762" i="2"/>
  <c r="BO762" i="2"/>
  <c r="EH761" i="2"/>
  <c r="ED761" i="2"/>
  <c r="DU761" i="2"/>
  <c r="BO761" i="2"/>
  <c r="EH760" i="2"/>
  <c r="ED760" i="2"/>
  <c r="DU760" i="2"/>
  <c r="DN760" i="2"/>
  <c r="BO760" i="2"/>
  <c r="DB760" i="2" s="1"/>
  <c r="EH759" i="2"/>
  <c r="ED759" i="2"/>
  <c r="DU759" i="2"/>
  <c r="BO759" i="2"/>
  <c r="DN759" i="2" s="1"/>
  <c r="EH758" i="2"/>
  <c r="ED758" i="2"/>
  <c r="DU758" i="2"/>
  <c r="BO758" i="2"/>
  <c r="H758" i="2" s="1"/>
  <c r="I758" i="2" s="1"/>
  <c r="DX758" i="2" s="1"/>
  <c r="R758" i="2" s="1"/>
  <c r="EH757" i="2"/>
  <c r="ED757" i="2"/>
  <c r="DU757" i="2"/>
  <c r="BO757" i="2"/>
  <c r="H757" i="2" s="1"/>
  <c r="EH756" i="2"/>
  <c r="ED756" i="2"/>
  <c r="DU756" i="2"/>
  <c r="BO756" i="2"/>
  <c r="EH755" i="2"/>
  <c r="ED755" i="2"/>
  <c r="DU755" i="2"/>
  <c r="BO755" i="2"/>
  <c r="DN755" i="2" s="1"/>
  <c r="EH754" i="2"/>
  <c r="ED754" i="2"/>
  <c r="DU754" i="2"/>
  <c r="BO754" i="2"/>
  <c r="EH753" i="2"/>
  <c r="ED753" i="2"/>
  <c r="DU753" i="2"/>
  <c r="BO753" i="2"/>
  <c r="EH752" i="2"/>
  <c r="ED752" i="2"/>
  <c r="DU752" i="2"/>
  <c r="DN752" i="2"/>
  <c r="DB752" i="2"/>
  <c r="BO752" i="2"/>
  <c r="H752" i="2"/>
  <c r="I752" i="2" s="1"/>
  <c r="EH751" i="2"/>
  <c r="ED751" i="2"/>
  <c r="DU751" i="2"/>
  <c r="BO751" i="2"/>
  <c r="H751" i="2" s="1"/>
  <c r="I751" i="2" s="1"/>
  <c r="DO751" i="2" s="1"/>
  <c r="Q751" i="2" s="1"/>
  <c r="EH750" i="2"/>
  <c r="ED750" i="2"/>
  <c r="DU750" i="2"/>
  <c r="BO750" i="2"/>
  <c r="H750" i="2" s="1"/>
  <c r="EH749" i="2"/>
  <c r="ED749" i="2"/>
  <c r="DU749" i="2"/>
  <c r="BO749" i="2"/>
  <c r="H749" i="2" s="1"/>
  <c r="EH748" i="2"/>
  <c r="ED748" i="2"/>
  <c r="DU748" i="2"/>
  <c r="BO748" i="2"/>
  <c r="DB748" i="2" s="1"/>
  <c r="EH747" i="2"/>
  <c r="ED747" i="2"/>
  <c r="DU747" i="2"/>
  <c r="BO747" i="2"/>
  <c r="EH746" i="2"/>
  <c r="ED746" i="2"/>
  <c r="DU746" i="2"/>
  <c r="BO746" i="2"/>
  <c r="EH745" i="2"/>
  <c r="ED745" i="2"/>
  <c r="DU745" i="2"/>
  <c r="BO745" i="2"/>
  <c r="EH744" i="2"/>
  <c r="ED744" i="2"/>
  <c r="DU744" i="2"/>
  <c r="BO744" i="2"/>
  <c r="EH743" i="2"/>
  <c r="ED743" i="2"/>
  <c r="DU743" i="2"/>
  <c r="BO743" i="2"/>
  <c r="H743" i="2" s="1"/>
  <c r="EH742" i="2"/>
  <c r="ED742" i="2"/>
  <c r="DU742" i="2"/>
  <c r="BO742" i="2"/>
  <c r="EH741" i="2"/>
  <c r="ED741" i="2"/>
  <c r="DU741" i="2"/>
  <c r="BO741" i="2"/>
  <c r="DB741" i="2" s="1"/>
  <c r="EH740" i="2"/>
  <c r="ED740" i="2"/>
  <c r="DU740" i="2"/>
  <c r="BO740" i="2"/>
  <c r="EH739" i="2"/>
  <c r="ED739" i="2"/>
  <c r="DU739" i="2"/>
  <c r="BO739" i="2"/>
  <c r="DB739" i="2" s="1"/>
  <c r="EH738" i="2"/>
  <c r="ED738" i="2"/>
  <c r="DU738" i="2"/>
  <c r="BO738" i="2"/>
  <c r="EH737" i="2"/>
  <c r="ED737" i="2"/>
  <c r="DU737" i="2"/>
  <c r="BO737" i="2"/>
  <c r="DB737" i="2" s="1"/>
  <c r="EH736" i="2"/>
  <c r="ED736" i="2"/>
  <c r="DU736" i="2"/>
  <c r="BO736" i="2"/>
  <c r="DN736" i="2" s="1"/>
  <c r="H736" i="2"/>
  <c r="EH735" i="2"/>
  <c r="ED735" i="2"/>
  <c r="DU735" i="2"/>
  <c r="BO735" i="2"/>
  <c r="DN735" i="2" s="1"/>
  <c r="EH734" i="2"/>
  <c r="ED734" i="2"/>
  <c r="DU734" i="2"/>
  <c r="BO734" i="2"/>
  <c r="EH733" i="2"/>
  <c r="ED733" i="2"/>
  <c r="DU733" i="2"/>
  <c r="BO733" i="2"/>
  <c r="EH732" i="2"/>
  <c r="ED732" i="2"/>
  <c r="DU732" i="2"/>
  <c r="BO732" i="2"/>
  <c r="DN732" i="2" s="1"/>
  <c r="EH731" i="2"/>
  <c r="ED731" i="2"/>
  <c r="DU731" i="2"/>
  <c r="BO731" i="2"/>
  <c r="EH730" i="2"/>
  <c r="ED730" i="2"/>
  <c r="DU730" i="2"/>
  <c r="BO730" i="2"/>
  <c r="EH729" i="2"/>
  <c r="ED729" i="2"/>
  <c r="DU729" i="2"/>
  <c r="BO729" i="2"/>
  <c r="DN729" i="2" s="1"/>
  <c r="EH728" i="2"/>
  <c r="ED728" i="2"/>
  <c r="DU728" i="2"/>
  <c r="BO728" i="2"/>
  <c r="H728" i="2" s="1"/>
  <c r="I728" i="2" s="1"/>
  <c r="EH727" i="2"/>
  <c r="ED727" i="2"/>
  <c r="DU727" i="2"/>
  <c r="BO727" i="2"/>
  <c r="EH726" i="2"/>
  <c r="ED726" i="2"/>
  <c r="DU726" i="2"/>
  <c r="BO726" i="2"/>
  <c r="H726" i="2" s="1"/>
  <c r="I726" i="2" s="1"/>
  <c r="EH725" i="2"/>
  <c r="ED725" i="2"/>
  <c r="DU725" i="2"/>
  <c r="BO725" i="2"/>
  <c r="DN725" i="2" s="1"/>
  <c r="EH724" i="2"/>
  <c r="ED724" i="2"/>
  <c r="DU724" i="2"/>
  <c r="BO724" i="2"/>
  <c r="H724" i="2" s="1"/>
  <c r="I724" i="2" s="1"/>
  <c r="EH723" i="2"/>
  <c r="ED723" i="2"/>
  <c r="DU723" i="2"/>
  <c r="BO723" i="2"/>
  <c r="DB723" i="2" s="1"/>
  <c r="EH722" i="2"/>
  <c r="ED722" i="2"/>
  <c r="DU722" i="2"/>
  <c r="BO722" i="2"/>
  <c r="DN722" i="2" s="1"/>
  <c r="EH721" i="2"/>
  <c r="ED721" i="2"/>
  <c r="DU721" i="2"/>
  <c r="BO721" i="2"/>
  <c r="H721" i="2" s="1"/>
  <c r="I721" i="2" s="1"/>
  <c r="EH720" i="2"/>
  <c r="ED720" i="2"/>
  <c r="DU720" i="2"/>
  <c r="BO720" i="2"/>
  <c r="H720" i="2" s="1"/>
  <c r="EH719" i="2"/>
  <c r="ED719" i="2"/>
  <c r="DU719" i="2"/>
  <c r="BO719" i="2"/>
  <c r="DB719" i="2" s="1"/>
  <c r="EH718" i="2"/>
  <c r="ED718" i="2"/>
  <c r="DU718" i="2"/>
  <c r="BO718" i="2"/>
  <c r="DN718" i="2" s="1"/>
  <c r="EH717" i="2"/>
  <c r="ED717" i="2"/>
  <c r="DU717" i="2"/>
  <c r="BO717" i="2"/>
  <c r="DB717" i="2" s="1"/>
  <c r="EH716" i="2"/>
  <c r="ED716" i="2"/>
  <c r="DU716" i="2"/>
  <c r="BO716" i="2"/>
  <c r="EH715" i="2"/>
  <c r="ED715" i="2"/>
  <c r="DU715" i="2"/>
  <c r="BO715" i="2"/>
  <c r="EH714" i="2"/>
  <c r="ED714" i="2"/>
  <c r="DU714" i="2"/>
  <c r="BO714" i="2"/>
  <c r="DN714" i="2" s="1"/>
  <c r="EH713" i="2"/>
  <c r="ED713" i="2"/>
  <c r="DU713" i="2"/>
  <c r="BO713" i="2"/>
  <c r="EH712" i="2"/>
  <c r="ED712" i="2"/>
  <c r="DU712" i="2"/>
  <c r="BO712" i="2"/>
  <c r="H712" i="2" s="1"/>
  <c r="I712" i="2" s="1"/>
  <c r="EH711" i="2"/>
  <c r="ED711" i="2"/>
  <c r="DU711" i="2"/>
  <c r="BO711" i="2"/>
  <c r="EH710" i="2"/>
  <c r="ED710" i="2"/>
  <c r="DU710" i="2"/>
  <c r="BO710" i="2"/>
  <c r="EH709" i="2"/>
  <c r="ED709" i="2"/>
  <c r="DU709" i="2"/>
  <c r="BO709" i="2"/>
  <c r="EH708" i="2"/>
  <c r="ED708" i="2"/>
  <c r="DU708" i="2"/>
  <c r="BO708" i="2"/>
  <c r="H708" i="2" s="1"/>
  <c r="I708" i="2" s="1"/>
  <c r="EJ708" i="2" s="1"/>
  <c r="EH707" i="2"/>
  <c r="ED707" i="2"/>
  <c r="DU707" i="2"/>
  <c r="BO707" i="2"/>
  <c r="DN707" i="2" s="1"/>
  <c r="EH706" i="2"/>
  <c r="ED706" i="2"/>
  <c r="DU706" i="2"/>
  <c r="BO706" i="2"/>
  <c r="EH705" i="2"/>
  <c r="ED705" i="2"/>
  <c r="DU705" i="2"/>
  <c r="BO705" i="2"/>
  <c r="EH704" i="2"/>
  <c r="ED704" i="2"/>
  <c r="DU704" i="2"/>
  <c r="BO704" i="2"/>
  <c r="EH703" i="2"/>
  <c r="ED703" i="2"/>
  <c r="DU703" i="2"/>
  <c r="BO703" i="2"/>
  <c r="EH702" i="2"/>
  <c r="ED702" i="2"/>
  <c r="DU702" i="2"/>
  <c r="BO702" i="2"/>
  <c r="H702" i="2" s="1"/>
  <c r="I702" i="2" s="1"/>
  <c r="EH701" i="2"/>
  <c r="ED701" i="2"/>
  <c r="DU701" i="2"/>
  <c r="BO701" i="2"/>
  <c r="DN701" i="2" s="1"/>
  <c r="EH700" i="2"/>
  <c r="ED700" i="2"/>
  <c r="DU700" i="2"/>
  <c r="BO700" i="2"/>
  <c r="DN700" i="2" s="1"/>
  <c r="EH699" i="2"/>
  <c r="ED699" i="2"/>
  <c r="DU699" i="2"/>
  <c r="BO699" i="2"/>
  <c r="DB699" i="2" s="1"/>
  <c r="H699" i="2"/>
  <c r="I699" i="2" s="1"/>
  <c r="EH698" i="2"/>
  <c r="ED698" i="2"/>
  <c r="DU698" i="2"/>
  <c r="BO698" i="2"/>
  <c r="EH697" i="2"/>
  <c r="ED697" i="2"/>
  <c r="DU697" i="2"/>
  <c r="BO697" i="2"/>
  <c r="EH696" i="2"/>
  <c r="ED696" i="2"/>
  <c r="DU696" i="2"/>
  <c r="BO696" i="2"/>
  <c r="EH695" i="2"/>
  <c r="ED695" i="2"/>
  <c r="DU695" i="2"/>
  <c r="BO695" i="2"/>
  <c r="EH694" i="2"/>
  <c r="ED694" i="2"/>
  <c r="DU694" i="2"/>
  <c r="BO694" i="2"/>
  <c r="H694" i="2" s="1"/>
  <c r="I694" i="2" s="1"/>
  <c r="EJ694" i="2" s="1"/>
  <c r="EH693" i="2"/>
  <c r="ED693" i="2"/>
  <c r="DU693" i="2"/>
  <c r="BO693" i="2"/>
  <c r="DB693" i="2" s="1"/>
  <c r="EH692" i="2"/>
  <c r="ED692" i="2"/>
  <c r="DU692" i="2"/>
  <c r="BO692" i="2"/>
  <c r="DN692" i="2" s="1"/>
  <c r="EH691" i="2"/>
  <c r="ED691" i="2"/>
  <c r="DU691" i="2"/>
  <c r="BO691" i="2"/>
  <c r="EH690" i="2"/>
  <c r="ED690" i="2"/>
  <c r="DU690" i="2"/>
  <c r="BO690" i="2"/>
  <c r="H690" i="2" s="1"/>
  <c r="EH689" i="2"/>
  <c r="ED689" i="2"/>
  <c r="DU689" i="2"/>
  <c r="BO689" i="2"/>
  <c r="H689" i="2" s="1"/>
  <c r="EH688" i="2"/>
  <c r="ED688" i="2"/>
  <c r="DU688" i="2"/>
  <c r="BO688" i="2"/>
  <c r="DN688" i="2" s="1"/>
  <c r="EH687" i="2"/>
  <c r="ED687" i="2"/>
  <c r="DU687" i="2"/>
  <c r="BO687" i="2"/>
  <c r="DB687" i="2" s="1"/>
  <c r="EH686" i="2"/>
  <c r="ED686" i="2"/>
  <c r="DU686" i="2"/>
  <c r="BO686" i="2"/>
  <c r="H686" i="2" s="1"/>
  <c r="EH685" i="2"/>
  <c r="ED685" i="2"/>
  <c r="DU685" i="2"/>
  <c r="BO685" i="2"/>
  <c r="DN685" i="2" s="1"/>
  <c r="EH684" i="2"/>
  <c r="ED684" i="2"/>
  <c r="DU684" i="2"/>
  <c r="BO684" i="2"/>
  <c r="EH683" i="2"/>
  <c r="ED683" i="2"/>
  <c r="DU683" i="2"/>
  <c r="BO683" i="2"/>
  <c r="H683" i="2" s="1"/>
  <c r="EH682" i="2"/>
  <c r="ED682" i="2"/>
  <c r="DU682" i="2"/>
  <c r="BO682" i="2"/>
  <c r="H682" i="2" s="1"/>
  <c r="I682" i="2" s="1"/>
  <c r="EH681" i="2"/>
  <c r="ED681" i="2"/>
  <c r="DU681" i="2"/>
  <c r="BO681" i="2"/>
  <c r="EH680" i="2"/>
  <c r="ED680" i="2"/>
  <c r="DU680" i="2"/>
  <c r="BO680" i="2"/>
  <c r="H680" i="2" s="1"/>
  <c r="EH679" i="2"/>
  <c r="ED679" i="2"/>
  <c r="DU679" i="2"/>
  <c r="BO679" i="2"/>
  <c r="DN679" i="2" s="1"/>
  <c r="EH678" i="2"/>
  <c r="ED678" i="2"/>
  <c r="DU678" i="2"/>
  <c r="BO678" i="2"/>
  <c r="H678" i="2" s="1"/>
  <c r="EH677" i="2"/>
  <c r="ED677" i="2"/>
  <c r="DU677" i="2"/>
  <c r="BO677" i="2"/>
  <c r="H677" i="2" s="1"/>
  <c r="EH676" i="2"/>
  <c r="ED676" i="2"/>
  <c r="DU676" i="2"/>
  <c r="BO676" i="2"/>
  <c r="H676" i="2" s="1"/>
  <c r="EH675" i="2"/>
  <c r="ED675" i="2"/>
  <c r="DU675" i="2"/>
  <c r="BO675" i="2"/>
  <c r="DN675" i="2" s="1"/>
  <c r="EH674" i="2"/>
  <c r="ED674" i="2"/>
  <c r="DU674" i="2"/>
  <c r="BO674" i="2"/>
  <c r="DB674" i="2" s="1"/>
  <c r="EH673" i="2"/>
  <c r="ED673" i="2"/>
  <c r="DU673" i="2"/>
  <c r="BO673" i="2"/>
  <c r="DN673" i="2" s="1"/>
  <c r="EH672" i="2"/>
  <c r="ED672" i="2"/>
  <c r="DU672" i="2"/>
  <c r="BO672" i="2"/>
  <c r="EH671" i="2"/>
  <c r="ED671" i="2"/>
  <c r="DU671" i="2"/>
  <c r="BO671" i="2"/>
  <c r="H671" i="2" s="1"/>
  <c r="I671" i="2" s="1"/>
  <c r="EH670" i="2"/>
  <c r="ED670" i="2"/>
  <c r="DU670" i="2"/>
  <c r="BO670" i="2"/>
  <c r="EH669" i="2"/>
  <c r="ED669" i="2"/>
  <c r="DU669" i="2"/>
  <c r="BO669" i="2"/>
  <c r="EH668" i="2"/>
  <c r="ED668" i="2"/>
  <c r="DU668" i="2"/>
  <c r="BO668" i="2"/>
  <c r="DN668" i="2" s="1"/>
  <c r="EH667" i="2"/>
  <c r="ED667" i="2"/>
  <c r="DU667" i="2"/>
  <c r="BO667" i="2"/>
  <c r="EH666" i="2"/>
  <c r="ED666" i="2"/>
  <c r="DU666" i="2"/>
  <c r="BO666" i="2"/>
  <c r="DN666" i="2" s="1"/>
  <c r="EH665" i="2"/>
  <c r="ED665" i="2"/>
  <c r="DU665" i="2"/>
  <c r="BO665" i="2"/>
  <c r="EH664" i="2"/>
  <c r="ED664" i="2"/>
  <c r="DU664" i="2"/>
  <c r="BO664" i="2"/>
  <c r="DN664" i="2" s="1"/>
  <c r="EH663" i="2"/>
  <c r="ED663" i="2"/>
  <c r="DU663" i="2"/>
  <c r="BO663" i="2"/>
  <c r="H663" i="2" s="1"/>
  <c r="EH662" i="2"/>
  <c r="ED662" i="2"/>
  <c r="DU662" i="2"/>
  <c r="BO662" i="2"/>
  <c r="DB662" i="2" s="1"/>
  <c r="EH661" i="2"/>
  <c r="ED661" i="2"/>
  <c r="DU661" i="2"/>
  <c r="BO661" i="2"/>
  <c r="DN661" i="2" s="1"/>
  <c r="EH660" i="2"/>
  <c r="ED660" i="2"/>
  <c r="DU660" i="2"/>
  <c r="BO660" i="2"/>
  <c r="H660" i="2" s="1"/>
  <c r="I660" i="2" s="1"/>
  <c r="EH659" i="2"/>
  <c r="ED659" i="2"/>
  <c r="DU659" i="2"/>
  <c r="BO659" i="2"/>
  <c r="EH658" i="2"/>
  <c r="ED658" i="2"/>
  <c r="DU658" i="2"/>
  <c r="BO658" i="2"/>
  <c r="DB658" i="2" s="1"/>
  <c r="EH657" i="2"/>
  <c r="ED657" i="2"/>
  <c r="DU657" i="2"/>
  <c r="BO657" i="2"/>
  <c r="DN657" i="2" s="1"/>
  <c r="EH656" i="2"/>
  <c r="ED656" i="2"/>
  <c r="DU656" i="2"/>
  <c r="BO656" i="2"/>
  <c r="DB656" i="2" s="1"/>
  <c r="EH655" i="2"/>
  <c r="ED655" i="2"/>
  <c r="DU655" i="2"/>
  <c r="BO655" i="2"/>
  <c r="EH654" i="2"/>
  <c r="ED654" i="2"/>
  <c r="DU654" i="2"/>
  <c r="BO654" i="2"/>
  <c r="EH653" i="2"/>
  <c r="ED653" i="2"/>
  <c r="DU653" i="2"/>
  <c r="BO653" i="2"/>
  <c r="H653" i="2" s="1"/>
  <c r="I653" i="2" s="1"/>
  <c r="EH652" i="2"/>
  <c r="ED652" i="2"/>
  <c r="DU652" i="2"/>
  <c r="BO652" i="2"/>
  <c r="EH651" i="2"/>
  <c r="ED651" i="2"/>
  <c r="DU651" i="2"/>
  <c r="BO651" i="2"/>
  <c r="EH650" i="2"/>
  <c r="ED650" i="2"/>
  <c r="DU650" i="2"/>
  <c r="BO650" i="2"/>
  <c r="EH649" i="2"/>
  <c r="ED649" i="2"/>
  <c r="DU649" i="2"/>
  <c r="BO649" i="2"/>
  <c r="EH648" i="2"/>
  <c r="ED648" i="2"/>
  <c r="DU648" i="2"/>
  <c r="BO648" i="2"/>
  <c r="DN648" i="2" s="1"/>
  <c r="EH647" i="2"/>
  <c r="ED647" i="2"/>
  <c r="DU647" i="2"/>
  <c r="BO647" i="2"/>
  <c r="DN647" i="2" s="1"/>
  <c r="EH646" i="2"/>
  <c r="ED646" i="2"/>
  <c r="DU646" i="2"/>
  <c r="DN646" i="2"/>
  <c r="BO646" i="2"/>
  <c r="DB646" i="2" s="1"/>
  <c r="EH645" i="2"/>
  <c r="ED645" i="2"/>
  <c r="DU645" i="2"/>
  <c r="BO645" i="2"/>
  <c r="DB645" i="2" s="1"/>
  <c r="EH644" i="2"/>
  <c r="ED644" i="2"/>
  <c r="DU644" i="2"/>
  <c r="BO644" i="2"/>
  <c r="H644" i="2" s="1"/>
  <c r="I644" i="2" s="1"/>
  <c r="EH643" i="2"/>
  <c r="ED643" i="2"/>
  <c r="DU643" i="2"/>
  <c r="BO643" i="2"/>
  <c r="H643" i="2" s="1"/>
  <c r="I643" i="2" s="1"/>
  <c r="EH642" i="2"/>
  <c r="ED642" i="2"/>
  <c r="DU642" i="2"/>
  <c r="BO642" i="2"/>
  <c r="DB642" i="2" s="1"/>
  <c r="EH641" i="2"/>
  <c r="ED641" i="2"/>
  <c r="DU641" i="2"/>
  <c r="BO641" i="2"/>
  <c r="DN641" i="2" s="1"/>
  <c r="EH640" i="2"/>
  <c r="ED640" i="2"/>
  <c r="DU640" i="2"/>
  <c r="BO640" i="2"/>
  <c r="DN640" i="2" s="1"/>
  <c r="EH639" i="2"/>
  <c r="ED639" i="2"/>
  <c r="DU639" i="2"/>
  <c r="BO639" i="2"/>
  <c r="H639" i="2" s="1"/>
  <c r="I639" i="2" s="1"/>
  <c r="DO639" i="2" s="1"/>
  <c r="Q639" i="2" s="1"/>
  <c r="EH638" i="2"/>
  <c r="ED638" i="2"/>
  <c r="DU638" i="2"/>
  <c r="BO638" i="2"/>
  <c r="DN638" i="2" s="1"/>
  <c r="EH637" i="2"/>
  <c r="ED637" i="2"/>
  <c r="DU637" i="2"/>
  <c r="BO637" i="2"/>
  <c r="DB637" i="2" s="1"/>
  <c r="EH636" i="2"/>
  <c r="ED636" i="2"/>
  <c r="DU636" i="2"/>
  <c r="BO636" i="2"/>
  <c r="DN636" i="2" s="1"/>
  <c r="EH635" i="2"/>
  <c r="ED635" i="2"/>
  <c r="DU635" i="2"/>
  <c r="BO635" i="2"/>
  <c r="DN635" i="2" s="1"/>
  <c r="EH634" i="2"/>
  <c r="ED634" i="2"/>
  <c r="DU634" i="2"/>
  <c r="BO634" i="2"/>
  <c r="H634" i="2" s="1"/>
  <c r="EH633" i="2"/>
  <c r="ED633" i="2"/>
  <c r="DU633" i="2"/>
  <c r="DN633" i="2"/>
  <c r="BO633" i="2"/>
  <c r="DB633" i="2" s="1"/>
  <c r="EH632" i="2"/>
  <c r="ED632" i="2"/>
  <c r="DU632" i="2"/>
  <c r="BO632" i="2"/>
  <c r="DN632" i="2" s="1"/>
  <c r="EH631" i="2"/>
  <c r="ED631" i="2"/>
  <c r="DU631" i="2"/>
  <c r="BO631" i="2"/>
  <c r="EH630" i="2"/>
  <c r="ED630" i="2"/>
  <c r="DU630" i="2"/>
  <c r="DB630" i="2"/>
  <c r="BO630" i="2"/>
  <c r="H630" i="2" s="1"/>
  <c r="EH629" i="2"/>
  <c r="ED629" i="2"/>
  <c r="DU629" i="2"/>
  <c r="BO629" i="2"/>
  <c r="H629" i="2"/>
  <c r="I629" i="2" s="1"/>
  <c r="EX629" i="2" s="1"/>
  <c r="EH628" i="2"/>
  <c r="ED628" i="2"/>
  <c r="DU628" i="2"/>
  <c r="BO628" i="2"/>
  <c r="DB628" i="2" s="1"/>
  <c r="EH627" i="2"/>
  <c r="ED627" i="2"/>
  <c r="DU627" i="2"/>
  <c r="BO627" i="2"/>
  <c r="H627" i="2" s="1"/>
  <c r="EH626" i="2"/>
  <c r="ED626" i="2"/>
  <c r="DU626" i="2"/>
  <c r="BO626" i="2"/>
  <c r="DB626" i="2" s="1"/>
  <c r="EH625" i="2"/>
  <c r="ED625" i="2"/>
  <c r="DU625" i="2"/>
  <c r="BO625" i="2"/>
  <c r="DN625" i="2" s="1"/>
  <c r="EH624" i="2"/>
  <c r="ED624" i="2"/>
  <c r="DU624" i="2"/>
  <c r="BO624" i="2"/>
  <c r="DN624" i="2" s="1"/>
  <c r="EH623" i="2"/>
  <c r="ED623" i="2"/>
  <c r="DU623" i="2"/>
  <c r="BO623" i="2"/>
  <c r="DN623" i="2" s="1"/>
  <c r="EH622" i="2"/>
  <c r="ED622" i="2"/>
  <c r="DU622" i="2"/>
  <c r="BO622" i="2"/>
  <c r="H622" i="2" s="1"/>
  <c r="EH621" i="2"/>
  <c r="ED621" i="2"/>
  <c r="DU621" i="2"/>
  <c r="BO621" i="2"/>
  <c r="DN621" i="2" s="1"/>
  <c r="EH620" i="2"/>
  <c r="ED620" i="2"/>
  <c r="DU620" i="2"/>
  <c r="BO620" i="2"/>
  <c r="DN620" i="2" s="1"/>
  <c r="EH619" i="2"/>
  <c r="ED619" i="2"/>
  <c r="DU619" i="2"/>
  <c r="BO619" i="2"/>
  <c r="DB619" i="2" s="1"/>
  <c r="EH618" i="2"/>
  <c r="ED618" i="2"/>
  <c r="DU618" i="2"/>
  <c r="BO618" i="2"/>
  <c r="DN618" i="2" s="1"/>
  <c r="EH617" i="2"/>
  <c r="ED617" i="2"/>
  <c r="DU617" i="2"/>
  <c r="BO617" i="2"/>
  <c r="EH616" i="2"/>
  <c r="ED616" i="2"/>
  <c r="DU616" i="2"/>
  <c r="BO616" i="2"/>
  <c r="H616" i="2" s="1"/>
  <c r="EH615" i="2"/>
  <c r="ED615" i="2"/>
  <c r="DU615" i="2"/>
  <c r="BO615" i="2"/>
  <c r="EH614" i="2"/>
  <c r="ED614" i="2"/>
  <c r="DU614" i="2"/>
  <c r="BO614" i="2"/>
  <c r="EH613" i="2"/>
  <c r="ED613" i="2"/>
  <c r="DU613" i="2"/>
  <c r="BO613" i="2"/>
  <c r="EH612" i="2"/>
  <c r="ED612" i="2"/>
  <c r="DU612" i="2"/>
  <c r="BO612" i="2"/>
  <c r="DB612" i="2" s="1"/>
  <c r="EH611" i="2"/>
  <c r="ED611" i="2"/>
  <c r="DU611" i="2"/>
  <c r="BO611" i="2"/>
  <c r="DN611" i="2" s="1"/>
  <c r="EH610" i="2"/>
  <c r="ED610" i="2"/>
  <c r="DU610" i="2"/>
  <c r="BO610" i="2"/>
  <c r="EH609" i="2"/>
  <c r="ED609" i="2"/>
  <c r="DU609" i="2"/>
  <c r="BO609" i="2"/>
  <c r="EH608" i="2"/>
  <c r="ED608" i="2"/>
  <c r="DU608" i="2"/>
  <c r="BO608" i="2"/>
  <c r="DN608" i="2" s="1"/>
  <c r="EH607" i="2"/>
  <c r="ED607" i="2"/>
  <c r="DU607" i="2"/>
  <c r="BO607" i="2"/>
  <c r="EH606" i="2"/>
  <c r="ED606" i="2"/>
  <c r="DU606" i="2"/>
  <c r="DN606" i="2"/>
  <c r="DB606" i="2"/>
  <c r="BO606" i="2"/>
  <c r="H606" i="2" s="1"/>
  <c r="I606" i="2" s="1"/>
  <c r="EH605" i="2"/>
  <c r="ED605" i="2"/>
  <c r="DU605" i="2"/>
  <c r="BO605" i="2"/>
  <c r="DN605" i="2" s="1"/>
  <c r="EH604" i="2"/>
  <c r="ED604" i="2"/>
  <c r="DU604" i="2"/>
  <c r="BO604" i="2"/>
  <c r="H604" i="2" s="1"/>
  <c r="I604" i="2" s="1"/>
  <c r="EH603" i="2"/>
  <c r="ED603" i="2"/>
  <c r="DU603" i="2"/>
  <c r="DN603" i="2"/>
  <c r="BO603" i="2"/>
  <c r="DB603" i="2" s="1"/>
  <c r="EH602" i="2"/>
  <c r="ED602" i="2"/>
  <c r="DU602" i="2"/>
  <c r="BO602" i="2"/>
  <c r="H602" i="2" s="1"/>
  <c r="I602" i="2" s="1"/>
  <c r="EH601" i="2"/>
  <c r="ED601" i="2"/>
  <c r="DU601" i="2"/>
  <c r="BO601" i="2"/>
  <c r="DB601" i="2" s="1"/>
  <c r="EH600" i="2"/>
  <c r="ED600" i="2"/>
  <c r="DU600" i="2"/>
  <c r="BO600" i="2"/>
  <c r="EH599" i="2"/>
  <c r="ED599" i="2"/>
  <c r="DU599" i="2"/>
  <c r="DB599" i="2"/>
  <c r="BO599" i="2"/>
  <c r="DN599" i="2" s="1"/>
  <c r="EH598" i="2"/>
  <c r="ED598" i="2"/>
  <c r="DU598" i="2"/>
  <c r="BO598" i="2"/>
  <c r="EH597" i="2"/>
  <c r="ED597" i="2"/>
  <c r="DU597" i="2"/>
  <c r="BO597" i="2"/>
  <c r="DN597" i="2" s="1"/>
  <c r="EH596" i="2"/>
  <c r="ED596" i="2"/>
  <c r="DU596" i="2"/>
  <c r="BO596" i="2"/>
  <c r="EH595" i="2"/>
  <c r="ED595" i="2"/>
  <c r="DU595" i="2"/>
  <c r="BO595" i="2"/>
  <c r="DB595" i="2" s="1"/>
  <c r="EH594" i="2"/>
  <c r="ED594" i="2"/>
  <c r="DU594" i="2"/>
  <c r="BO594" i="2"/>
  <c r="H594" i="2"/>
  <c r="EH593" i="2"/>
  <c r="ED593" i="2"/>
  <c r="DU593" i="2"/>
  <c r="BO593" i="2"/>
  <c r="EH592" i="2"/>
  <c r="ED592" i="2"/>
  <c r="DU592" i="2"/>
  <c r="BO592" i="2"/>
  <c r="DN592" i="2" s="1"/>
  <c r="EH591" i="2"/>
  <c r="ED591" i="2"/>
  <c r="DU591" i="2"/>
  <c r="BO591" i="2"/>
  <c r="EH590" i="2"/>
  <c r="ED590" i="2"/>
  <c r="DU590" i="2"/>
  <c r="BO590" i="2"/>
  <c r="EH589" i="2"/>
  <c r="ED589" i="2"/>
  <c r="DU589" i="2"/>
  <c r="BO589" i="2"/>
  <c r="H589" i="2" s="1"/>
  <c r="EH588" i="2"/>
  <c r="ED588" i="2"/>
  <c r="DU588" i="2"/>
  <c r="BO588" i="2"/>
  <c r="DB588" i="2" s="1"/>
  <c r="EH587" i="2"/>
  <c r="ED587" i="2"/>
  <c r="DU587" i="2"/>
  <c r="BO587" i="2"/>
  <c r="H587" i="2" s="1"/>
  <c r="EH586" i="2"/>
  <c r="ED586" i="2"/>
  <c r="DU586" i="2"/>
  <c r="BO586" i="2"/>
  <c r="DB586" i="2" s="1"/>
  <c r="EH585" i="2"/>
  <c r="ED585" i="2"/>
  <c r="DU585" i="2"/>
  <c r="BO585" i="2"/>
  <c r="DN585" i="2" s="1"/>
  <c r="EH584" i="2"/>
  <c r="ED584" i="2"/>
  <c r="DU584" i="2"/>
  <c r="BO584" i="2"/>
  <c r="EH583" i="2"/>
  <c r="ED583" i="2"/>
  <c r="DU583" i="2"/>
  <c r="BO583" i="2"/>
  <c r="H583" i="2" s="1"/>
  <c r="I583" i="2" s="1"/>
  <c r="EH582" i="2"/>
  <c r="ED582" i="2"/>
  <c r="DU582" i="2"/>
  <c r="BO582" i="2"/>
  <c r="H582" i="2" s="1"/>
  <c r="EH581" i="2"/>
  <c r="ED581" i="2"/>
  <c r="DU581" i="2"/>
  <c r="BO581" i="2"/>
  <c r="H581" i="2" s="1"/>
  <c r="EH580" i="2"/>
  <c r="ED580" i="2"/>
  <c r="DU580" i="2"/>
  <c r="BO580" i="2"/>
  <c r="DN580" i="2" s="1"/>
  <c r="EH579" i="2"/>
  <c r="ED579" i="2"/>
  <c r="DU579" i="2"/>
  <c r="BO579" i="2"/>
  <c r="EH578" i="2"/>
  <c r="ED578" i="2"/>
  <c r="DU578" i="2"/>
  <c r="BO578" i="2"/>
  <c r="DN578" i="2" s="1"/>
  <c r="EH577" i="2"/>
  <c r="ED577" i="2"/>
  <c r="DU577" i="2"/>
  <c r="BO577" i="2"/>
  <c r="H577" i="2" s="1"/>
  <c r="I577" i="2" s="1"/>
  <c r="EH576" i="2"/>
  <c r="ED576" i="2"/>
  <c r="DU576" i="2"/>
  <c r="DN576" i="2"/>
  <c r="DB576" i="2"/>
  <c r="BO576" i="2"/>
  <c r="H576" i="2" s="1"/>
  <c r="EH575" i="2"/>
  <c r="ED575" i="2"/>
  <c r="DU575" i="2"/>
  <c r="BO575" i="2"/>
  <c r="DN575" i="2" s="1"/>
  <c r="EH574" i="2"/>
  <c r="ED574" i="2"/>
  <c r="DU574" i="2"/>
  <c r="BO574" i="2"/>
  <c r="H574" i="2" s="1"/>
  <c r="EH573" i="2"/>
  <c r="ED573" i="2"/>
  <c r="DU573" i="2"/>
  <c r="BO573" i="2"/>
  <c r="H573" i="2" s="1"/>
  <c r="EH572" i="2"/>
  <c r="ED572" i="2"/>
  <c r="DU572" i="2"/>
  <c r="BO572" i="2"/>
  <c r="DB572" i="2" s="1"/>
  <c r="EH571" i="2"/>
  <c r="ED571" i="2"/>
  <c r="DU571" i="2"/>
  <c r="BO571" i="2"/>
  <c r="DB571" i="2" s="1"/>
  <c r="EH570" i="2"/>
  <c r="ED570" i="2"/>
  <c r="DU570" i="2"/>
  <c r="BO570" i="2"/>
  <c r="DB570" i="2" s="1"/>
  <c r="EH569" i="2"/>
  <c r="ED569" i="2"/>
  <c r="DU569" i="2"/>
  <c r="BO569" i="2"/>
  <c r="H569" i="2" s="1"/>
  <c r="EH568" i="2"/>
  <c r="ED568" i="2"/>
  <c r="DU568" i="2"/>
  <c r="BO568" i="2"/>
  <c r="EH567" i="2"/>
  <c r="ED567" i="2"/>
  <c r="DU567" i="2"/>
  <c r="BO567" i="2"/>
  <c r="H567" i="2" s="1"/>
  <c r="I567" i="2" s="1"/>
  <c r="EH566" i="2"/>
  <c r="ED566" i="2"/>
  <c r="DU566" i="2"/>
  <c r="BO566" i="2"/>
  <c r="DB566" i="2" s="1"/>
  <c r="EH565" i="2"/>
  <c r="ED565" i="2"/>
  <c r="DU565" i="2"/>
  <c r="BO565" i="2"/>
  <c r="EH564" i="2"/>
  <c r="ED564" i="2"/>
  <c r="DU564" i="2"/>
  <c r="BO564" i="2"/>
  <c r="H564" i="2" s="1"/>
  <c r="EH563" i="2"/>
  <c r="ED563" i="2"/>
  <c r="DU563" i="2"/>
  <c r="BO563" i="2"/>
  <c r="DB563" i="2" s="1"/>
  <c r="EH562" i="2"/>
  <c r="ED562" i="2"/>
  <c r="DU562" i="2"/>
  <c r="BO562" i="2"/>
  <c r="EH561" i="2"/>
  <c r="ED561" i="2"/>
  <c r="DU561" i="2"/>
  <c r="BO561" i="2"/>
  <c r="H561" i="2" s="1"/>
  <c r="EH560" i="2"/>
  <c r="ED560" i="2"/>
  <c r="DU560" i="2"/>
  <c r="BO560" i="2"/>
  <c r="DN560" i="2" s="1"/>
  <c r="EH559" i="2"/>
  <c r="ED559" i="2"/>
  <c r="DU559" i="2"/>
  <c r="BO559" i="2"/>
  <c r="DB559" i="2" s="1"/>
  <c r="EH558" i="2"/>
  <c r="ED558" i="2"/>
  <c r="DU558" i="2"/>
  <c r="BO558" i="2"/>
  <c r="DB558" i="2" s="1"/>
  <c r="EH557" i="2"/>
  <c r="ED557" i="2"/>
  <c r="DU557" i="2"/>
  <c r="BO557" i="2"/>
  <c r="DN557" i="2" s="1"/>
  <c r="EH556" i="2"/>
  <c r="ED556" i="2"/>
  <c r="DU556" i="2"/>
  <c r="BO556" i="2"/>
  <c r="H556" i="2" s="1"/>
  <c r="I556" i="2" s="1"/>
  <c r="EH555" i="2"/>
  <c r="ED555" i="2"/>
  <c r="DU555" i="2"/>
  <c r="BO555" i="2"/>
  <c r="DN555" i="2" s="1"/>
  <c r="EH554" i="2"/>
  <c r="ED554" i="2"/>
  <c r="DU554" i="2"/>
  <c r="BO554" i="2"/>
  <c r="DB554" i="2" s="1"/>
  <c r="EH553" i="2"/>
  <c r="ED553" i="2"/>
  <c r="DU553" i="2"/>
  <c r="BO553" i="2"/>
  <c r="H553" i="2" s="1"/>
  <c r="EH552" i="2"/>
  <c r="ED552" i="2"/>
  <c r="DU552" i="2"/>
  <c r="BO552" i="2"/>
  <c r="EH551" i="2"/>
  <c r="ED551" i="2"/>
  <c r="DU551" i="2"/>
  <c r="BO551" i="2"/>
  <c r="EH550" i="2"/>
  <c r="ED550" i="2"/>
  <c r="DU550" i="2"/>
  <c r="BO550" i="2"/>
  <c r="DN550" i="2" s="1"/>
  <c r="EH549" i="2"/>
  <c r="ED549" i="2"/>
  <c r="DU549" i="2"/>
  <c r="BO549" i="2"/>
  <c r="DN549" i="2" s="1"/>
  <c r="EH548" i="2"/>
  <c r="ED548" i="2"/>
  <c r="DU548" i="2"/>
  <c r="BO548" i="2"/>
  <c r="H548" i="2" s="1"/>
  <c r="EH547" i="2"/>
  <c r="ED547" i="2"/>
  <c r="DU547" i="2"/>
  <c r="BO547" i="2"/>
  <c r="EH546" i="2"/>
  <c r="ED546" i="2"/>
  <c r="DU546" i="2"/>
  <c r="BO546" i="2"/>
  <c r="H546" i="2" s="1"/>
  <c r="EH545" i="2"/>
  <c r="ED545" i="2"/>
  <c r="DU545" i="2"/>
  <c r="BO545" i="2"/>
  <c r="EH544" i="2"/>
  <c r="ED544" i="2"/>
  <c r="DU544" i="2"/>
  <c r="BO544" i="2"/>
  <c r="EH543" i="2"/>
  <c r="ED543" i="2"/>
  <c r="DU543" i="2"/>
  <c r="BO543" i="2"/>
  <c r="DN543" i="2" s="1"/>
  <c r="EH542" i="2"/>
  <c r="ED542" i="2"/>
  <c r="DU542" i="2"/>
  <c r="BO542" i="2"/>
  <c r="DB542" i="2" s="1"/>
  <c r="EH541" i="2"/>
  <c r="ED541" i="2"/>
  <c r="DU541" i="2"/>
  <c r="BO541" i="2"/>
  <c r="DB541" i="2" s="1"/>
  <c r="EH540" i="2"/>
  <c r="ED540" i="2"/>
  <c r="DU540" i="2"/>
  <c r="BO540" i="2"/>
  <c r="DN540" i="2" s="1"/>
  <c r="EH539" i="2"/>
  <c r="ED539" i="2"/>
  <c r="DU539" i="2"/>
  <c r="BO539" i="2"/>
  <c r="DN539" i="2" s="1"/>
  <c r="EH538" i="2"/>
  <c r="ED538" i="2"/>
  <c r="DU538" i="2"/>
  <c r="BO538" i="2"/>
  <c r="H538" i="2" s="1"/>
  <c r="EH537" i="2"/>
  <c r="ED537" i="2"/>
  <c r="DU537" i="2"/>
  <c r="BO537" i="2"/>
  <c r="H537" i="2" s="1"/>
  <c r="EH536" i="2"/>
  <c r="ED536" i="2"/>
  <c r="DU536" i="2"/>
  <c r="BO536" i="2"/>
  <c r="DN536" i="2" s="1"/>
  <c r="EH535" i="2"/>
  <c r="ED535" i="2"/>
  <c r="DU535" i="2"/>
  <c r="BO535" i="2"/>
  <c r="DN535" i="2" s="1"/>
  <c r="EH534" i="2"/>
  <c r="ED534" i="2"/>
  <c r="DU534" i="2"/>
  <c r="BO534" i="2"/>
  <c r="EH533" i="2"/>
  <c r="ED533" i="2"/>
  <c r="DU533" i="2"/>
  <c r="BO533" i="2"/>
  <c r="DN533" i="2" s="1"/>
  <c r="EH532" i="2"/>
  <c r="ED532" i="2"/>
  <c r="DU532" i="2"/>
  <c r="BO532" i="2"/>
  <c r="EH531" i="2"/>
  <c r="ED531" i="2"/>
  <c r="DU531" i="2"/>
  <c r="BO531" i="2"/>
  <c r="H531" i="2" s="1"/>
  <c r="EH530" i="2"/>
  <c r="ED530" i="2"/>
  <c r="DU530" i="2"/>
  <c r="BO530" i="2"/>
  <c r="H530" i="2"/>
  <c r="EH529" i="2"/>
  <c r="ED529" i="2"/>
  <c r="DU529" i="2"/>
  <c r="BO529" i="2"/>
  <c r="H529" i="2" s="1"/>
  <c r="EH528" i="2"/>
  <c r="ED528" i="2"/>
  <c r="DU528" i="2"/>
  <c r="BO528" i="2"/>
  <c r="DB528" i="2" s="1"/>
  <c r="EH527" i="2"/>
  <c r="ED527" i="2"/>
  <c r="DU527" i="2"/>
  <c r="BO527" i="2"/>
  <c r="DN527" i="2" s="1"/>
  <c r="EH526" i="2"/>
  <c r="ED526" i="2"/>
  <c r="DU526" i="2"/>
  <c r="BO526" i="2"/>
  <c r="EH525" i="2"/>
  <c r="ED525" i="2"/>
  <c r="DU525" i="2"/>
  <c r="BO525" i="2"/>
  <c r="EH524" i="2"/>
  <c r="ED524" i="2"/>
  <c r="DU524" i="2"/>
  <c r="BO524" i="2"/>
  <c r="DN524" i="2" s="1"/>
  <c r="EH523" i="2"/>
  <c r="ED523" i="2"/>
  <c r="DU523" i="2"/>
  <c r="BO523" i="2"/>
  <c r="DB523" i="2" s="1"/>
  <c r="EH522" i="2"/>
  <c r="ED522" i="2"/>
  <c r="DU522" i="2"/>
  <c r="BO522" i="2"/>
  <c r="DN522" i="2" s="1"/>
  <c r="EH521" i="2"/>
  <c r="ED521" i="2"/>
  <c r="DU521" i="2"/>
  <c r="BO521" i="2"/>
  <c r="DN521" i="2" s="1"/>
  <c r="EH520" i="2"/>
  <c r="ED520" i="2"/>
  <c r="DU520" i="2"/>
  <c r="BO520" i="2"/>
  <c r="EH519" i="2"/>
  <c r="ED519" i="2"/>
  <c r="DU519" i="2"/>
  <c r="BO519" i="2"/>
  <c r="EH518" i="2"/>
  <c r="ED518" i="2"/>
  <c r="DU518" i="2"/>
  <c r="BO518" i="2"/>
  <c r="H518" i="2" s="1"/>
  <c r="I518" i="2" s="1"/>
  <c r="EH517" i="2"/>
  <c r="ED517" i="2"/>
  <c r="DU517" i="2"/>
  <c r="BO517" i="2"/>
  <c r="EH516" i="2"/>
  <c r="ED516" i="2"/>
  <c r="DU516" i="2"/>
  <c r="BO516" i="2"/>
  <c r="DN516" i="2" s="1"/>
  <c r="EH515" i="2"/>
  <c r="ED515" i="2"/>
  <c r="DU515" i="2"/>
  <c r="DB515" i="2"/>
  <c r="BO515" i="2"/>
  <c r="DN515" i="2" s="1"/>
  <c r="EH514" i="2"/>
  <c r="ED514" i="2"/>
  <c r="DU514" i="2"/>
  <c r="BO514" i="2"/>
  <c r="H514" i="2" s="1"/>
  <c r="EH513" i="2"/>
  <c r="ED513" i="2"/>
  <c r="DU513" i="2"/>
  <c r="BO513" i="2"/>
  <c r="H513" i="2" s="1"/>
  <c r="I513" i="2" s="1"/>
  <c r="EH512" i="2"/>
  <c r="ED512" i="2"/>
  <c r="DU512" i="2"/>
  <c r="BO512" i="2"/>
  <c r="DN512" i="2" s="1"/>
  <c r="EH511" i="2"/>
  <c r="ED511" i="2"/>
  <c r="DU511" i="2"/>
  <c r="BO511" i="2"/>
  <c r="DB511" i="2" s="1"/>
  <c r="EH510" i="2"/>
  <c r="ED510" i="2"/>
  <c r="DU510" i="2"/>
  <c r="BO510" i="2"/>
  <c r="H510" i="2" s="1"/>
  <c r="I510" i="2" s="1"/>
  <c r="EJ510" i="2" s="1"/>
  <c r="EH509" i="2"/>
  <c r="ED509" i="2"/>
  <c r="DU509" i="2"/>
  <c r="BO509" i="2"/>
  <c r="DB509" i="2" s="1"/>
  <c r="EH508" i="2"/>
  <c r="ED508" i="2"/>
  <c r="DU508" i="2"/>
  <c r="BO508" i="2"/>
  <c r="DN508" i="2" s="1"/>
  <c r="EH507" i="2"/>
  <c r="ED507" i="2"/>
  <c r="DU507" i="2"/>
  <c r="BO507" i="2"/>
  <c r="DN507" i="2" s="1"/>
  <c r="EH506" i="2"/>
  <c r="ED506" i="2"/>
  <c r="DU506" i="2"/>
  <c r="BO506" i="2"/>
  <c r="H506" i="2" s="1"/>
  <c r="I506" i="2" s="1"/>
  <c r="EG506" i="2" s="1"/>
  <c r="EH505" i="2"/>
  <c r="ED505" i="2"/>
  <c r="DU505" i="2"/>
  <c r="BO505" i="2"/>
  <c r="EH504" i="2"/>
  <c r="ED504" i="2"/>
  <c r="DU504" i="2"/>
  <c r="BO504" i="2"/>
  <c r="DN504" i="2" s="1"/>
  <c r="EH503" i="2"/>
  <c r="ED503" i="2"/>
  <c r="DU503" i="2"/>
  <c r="BO503" i="2"/>
  <c r="DB503" i="2" s="1"/>
  <c r="EH502" i="2"/>
  <c r="ED502" i="2"/>
  <c r="DU502" i="2"/>
  <c r="BO502" i="2"/>
  <c r="DN502" i="2" s="1"/>
  <c r="EH501" i="2"/>
  <c r="ED501" i="2"/>
  <c r="DU501" i="2"/>
  <c r="BO501" i="2"/>
  <c r="DN501" i="2" s="1"/>
  <c r="EH500" i="2"/>
  <c r="ED500" i="2"/>
  <c r="DU500" i="2"/>
  <c r="BO500" i="2"/>
  <c r="EH499" i="2"/>
  <c r="ED499" i="2"/>
  <c r="DU499" i="2"/>
  <c r="BO499" i="2"/>
  <c r="DN499" i="2" s="1"/>
  <c r="EH498" i="2"/>
  <c r="ED498" i="2"/>
  <c r="DU498" i="2"/>
  <c r="BO498" i="2"/>
  <c r="DB498" i="2" s="1"/>
  <c r="EH497" i="2"/>
  <c r="ED497" i="2"/>
  <c r="DU497" i="2"/>
  <c r="BO497" i="2"/>
  <c r="EH496" i="2"/>
  <c r="ED496" i="2"/>
  <c r="DU496" i="2"/>
  <c r="BO496" i="2"/>
  <c r="DN496" i="2" s="1"/>
  <c r="EH495" i="2"/>
  <c r="ED495" i="2"/>
  <c r="DU495" i="2"/>
  <c r="BO495" i="2"/>
  <c r="DB495" i="2" s="1"/>
  <c r="EH494" i="2"/>
  <c r="ED494" i="2"/>
  <c r="DU494" i="2"/>
  <c r="BO494" i="2"/>
  <c r="DB494" i="2" s="1"/>
  <c r="EH493" i="2"/>
  <c r="ED493" i="2"/>
  <c r="DU493" i="2"/>
  <c r="BO493" i="2"/>
  <c r="DN493" i="2" s="1"/>
  <c r="EH492" i="2"/>
  <c r="ED492" i="2"/>
  <c r="DU492" i="2"/>
  <c r="BO492" i="2"/>
  <c r="H492" i="2" s="1"/>
  <c r="EH491" i="2"/>
  <c r="ED491" i="2"/>
  <c r="DU491" i="2"/>
  <c r="BO491" i="2"/>
  <c r="DN491" i="2" s="1"/>
  <c r="EH490" i="2"/>
  <c r="ED490" i="2"/>
  <c r="DU490" i="2"/>
  <c r="BO490" i="2"/>
  <c r="EH489" i="2"/>
  <c r="ED489" i="2"/>
  <c r="DU489" i="2"/>
  <c r="BO489" i="2"/>
  <c r="EH488" i="2"/>
  <c r="ED488" i="2"/>
  <c r="DU488" i="2"/>
  <c r="BO488" i="2"/>
  <c r="EH487" i="2"/>
  <c r="ED487" i="2"/>
  <c r="DU487" i="2"/>
  <c r="BO487" i="2"/>
  <c r="H487" i="2" s="1"/>
  <c r="I487" i="2" s="1"/>
  <c r="EH486" i="2"/>
  <c r="ED486" i="2"/>
  <c r="DU486" i="2"/>
  <c r="BO486" i="2"/>
  <c r="H486" i="2" s="1"/>
  <c r="EH485" i="2"/>
  <c r="ED485" i="2"/>
  <c r="DU485" i="2"/>
  <c r="BO485" i="2"/>
  <c r="DB485" i="2" s="1"/>
  <c r="EH484" i="2"/>
  <c r="ED484" i="2"/>
  <c r="DU484" i="2"/>
  <c r="BO484" i="2"/>
  <c r="H484" i="2" s="1"/>
  <c r="EH483" i="2"/>
  <c r="ED483" i="2"/>
  <c r="DU483" i="2"/>
  <c r="BO483" i="2"/>
  <c r="DN483" i="2" s="1"/>
  <c r="H483" i="2"/>
  <c r="EH482" i="2"/>
  <c r="ED482" i="2"/>
  <c r="DU482" i="2"/>
  <c r="BO482" i="2"/>
  <c r="EH481" i="2"/>
  <c r="ED481" i="2"/>
  <c r="DU481" i="2"/>
  <c r="BO481" i="2"/>
  <c r="H481" i="2" s="1"/>
  <c r="I481" i="2" s="1"/>
  <c r="EH480" i="2"/>
  <c r="ED480" i="2"/>
  <c r="DU480" i="2"/>
  <c r="BO480" i="2"/>
  <c r="DB480" i="2" s="1"/>
  <c r="EH479" i="2"/>
  <c r="ED479" i="2"/>
  <c r="DU479" i="2"/>
  <c r="BO479" i="2"/>
  <c r="DN479" i="2" s="1"/>
  <c r="EH478" i="2"/>
  <c r="ED478" i="2"/>
  <c r="DU478" i="2"/>
  <c r="BO478" i="2"/>
  <c r="H478" i="2" s="1"/>
  <c r="I478" i="2" s="1"/>
  <c r="DO478" i="2" s="1"/>
  <c r="Q478" i="2" s="1"/>
  <c r="EH477" i="2"/>
  <c r="ED477" i="2"/>
  <c r="DU477" i="2"/>
  <c r="BO477" i="2"/>
  <c r="H477" i="2" s="1"/>
  <c r="EH476" i="2"/>
  <c r="ED476" i="2"/>
  <c r="DU476" i="2"/>
  <c r="BO476" i="2"/>
  <c r="DB476" i="2" s="1"/>
  <c r="EH475" i="2"/>
  <c r="ED475" i="2"/>
  <c r="DU475" i="2"/>
  <c r="BO475" i="2"/>
  <c r="DN475" i="2" s="1"/>
  <c r="EH474" i="2"/>
  <c r="ED474" i="2"/>
  <c r="DU474" i="2"/>
  <c r="BO474" i="2"/>
  <c r="DN474" i="2" s="1"/>
  <c r="EH473" i="2"/>
  <c r="ED473" i="2"/>
  <c r="DU473" i="2"/>
  <c r="BO473" i="2"/>
  <c r="DN473" i="2" s="1"/>
  <c r="H473" i="2"/>
  <c r="I473" i="2" s="1"/>
  <c r="EH472" i="2"/>
  <c r="ED472" i="2"/>
  <c r="DU472" i="2"/>
  <c r="BO472" i="2"/>
  <c r="EH471" i="2"/>
  <c r="ED471" i="2"/>
  <c r="DU471" i="2"/>
  <c r="BO471" i="2"/>
  <c r="EH470" i="2"/>
  <c r="ED470" i="2"/>
  <c r="DU470" i="2"/>
  <c r="BO470" i="2"/>
  <c r="H470" i="2" s="1"/>
  <c r="EH469" i="2"/>
  <c r="ED469" i="2"/>
  <c r="DU469" i="2"/>
  <c r="BO469" i="2"/>
  <c r="H469" i="2" s="1"/>
  <c r="EH468" i="2"/>
  <c r="ED468" i="2"/>
  <c r="DU468" i="2"/>
  <c r="BO468" i="2"/>
  <c r="H468" i="2" s="1"/>
  <c r="EH467" i="2"/>
  <c r="ED467" i="2"/>
  <c r="DU467" i="2"/>
  <c r="BO467" i="2"/>
  <c r="DN467" i="2" s="1"/>
  <c r="EH466" i="2"/>
  <c r="ED466" i="2"/>
  <c r="DU466" i="2"/>
  <c r="BO466" i="2"/>
  <c r="DN466" i="2" s="1"/>
  <c r="EH465" i="2"/>
  <c r="ED465" i="2"/>
  <c r="DU465" i="2"/>
  <c r="BO465" i="2"/>
  <c r="DB465" i="2" s="1"/>
  <c r="EH464" i="2"/>
  <c r="ED464" i="2"/>
  <c r="DU464" i="2"/>
  <c r="BO464" i="2"/>
  <c r="H464" i="2" s="1"/>
  <c r="EH463" i="2"/>
  <c r="ED463" i="2"/>
  <c r="DU463" i="2"/>
  <c r="BO463" i="2"/>
  <c r="H463" i="2" s="1"/>
  <c r="EH462" i="2"/>
  <c r="ED462" i="2"/>
  <c r="DU462" i="2"/>
  <c r="BO462" i="2"/>
  <c r="DB462" i="2" s="1"/>
  <c r="EH461" i="2"/>
  <c r="ED461" i="2"/>
  <c r="DU461" i="2"/>
  <c r="BO461" i="2"/>
  <c r="DN461" i="2" s="1"/>
  <c r="EH460" i="2"/>
  <c r="ED460" i="2"/>
  <c r="DU460" i="2"/>
  <c r="BO460" i="2"/>
  <c r="DN460" i="2" s="1"/>
  <c r="EH459" i="2"/>
  <c r="ED459" i="2"/>
  <c r="DU459" i="2"/>
  <c r="BO459" i="2"/>
  <c r="H459" i="2" s="1"/>
  <c r="EH458" i="2"/>
  <c r="ED458" i="2"/>
  <c r="DU458" i="2"/>
  <c r="BO458" i="2"/>
  <c r="EH457" i="2"/>
  <c r="ED457" i="2"/>
  <c r="DU457" i="2"/>
  <c r="BO457" i="2"/>
  <c r="DN457" i="2" s="1"/>
  <c r="EH456" i="2"/>
  <c r="ED456" i="2"/>
  <c r="DU456" i="2"/>
  <c r="BO456" i="2"/>
  <c r="DN456" i="2" s="1"/>
  <c r="EH455" i="2"/>
  <c r="ED455" i="2"/>
  <c r="DU455" i="2"/>
  <c r="BO455" i="2"/>
  <c r="DB455" i="2" s="1"/>
  <c r="EH454" i="2"/>
  <c r="ED454" i="2"/>
  <c r="DU454" i="2"/>
  <c r="BO454" i="2"/>
  <c r="DN454" i="2" s="1"/>
  <c r="EH453" i="2"/>
  <c r="ED453" i="2"/>
  <c r="DU453" i="2"/>
  <c r="BO453" i="2"/>
  <c r="DN453" i="2" s="1"/>
  <c r="EH452" i="2"/>
  <c r="ED452" i="2"/>
  <c r="DU452" i="2"/>
  <c r="BO452" i="2"/>
  <c r="EH451" i="2"/>
  <c r="ED451" i="2"/>
  <c r="DU451" i="2"/>
  <c r="BO451" i="2"/>
  <c r="EH450" i="2"/>
  <c r="ED450" i="2"/>
  <c r="DU450" i="2"/>
  <c r="BO450" i="2"/>
  <c r="EH449" i="2"/>
  <c r="ED449" i="2"/>
  <c r="DU449" i="2"/>
  <c r="BO449" i="2"/>
  <c r="H449" i="2" s="1"/>
  <c r="EH448" i="2"/>
  <c r="ED448" i="2"/>
  <c r="DU448" i="2"/>
  <c r="BO448" i="2"/>
  <c r="DB448" i="2" s="1"/>
  <c r="H448" i="2"/>
  <c r="I448" i="2" s="1"/>
  <c r="EH447" i="2"/>
  <c r="ED447" i="2"/>
  <c r="DU447" i="2"/>
  <c r="BO447" i="2"/>
  <c r="DN447" i="2" s="1"/>
  <c r="EH446" i="2"/>
  <c r="ED446" i="2"/>
  <c r="DU446" i="2"/>
  <c r="BO446" i="2"/>
  <c r="EH445" i="2"/>
  <c r="ED445" i="2"/>
  <c r="DU445" i="2"/>
  <c r="BO445" i="2"/>
  <c r="EH444" i="2"/>
  <c r="ED444" i="2"/>
  <c r="DU444" i="2"/>
  <c r="BO444" i="2"/>
  <c r="H444" i="2" s="1"/>
  <c r="I444" i="2" s="1"/>
  <c r="EG444" i="2" s="1"/>
  <c r="S444" i="2" s="1"/>
  <c r="EH443" i="2"/>
  <c r="ED443" i="2"/>
  <c r="DU443" i="2"/>
  <c r="BO443" i="2"/>
  <c r="DN443" i="2" s="1"/>
  <c r="EH442" i="2"/>
  <c r="ED442" i="2"/>
  <c r="DU442" i="2"/>
  <c r="BO442" i="2"/>
  <c r="EH441" i="2"/>
  <c r="ED441" i="2"/>
  <c r="DU441" i="2"/>
  <c r="BO441" i="2"/>
  <c r="DN441" i="2" s="1"/>
  <c r="EH440" i="2"/>
  <c r="ED440" i="2"/>
  <c r="DU440" i="2"/>
  <c r="BO440" i="2"/>
  <c r="DB440" i="2" s="1"/>
  <c r="EH439" i="2"/>
  <c r="ED439" i="2"/>
  <c r="DU439" i="2"/>
  <c r="BO439" i="2"/>
  <c r="DB439" i="2" s="1"/>
  <c r="EH438" i="2"/>
  <c r="ED438" i="2"/>
  <c r="DU438" i="2"/>
  <c r="BO438" i="2"/>
  <c r="DN438" i="2" s="1"/>
  <c r="EH437" i="2"/>
  <c r="ED437" i="2"/>
  <c r="DU437" i="2"/>
  <c r="BO437" i="2"/>
  <c r="H437" i="2" s="1"/>
  <c r="I437" i="2" s="1"/>
  <c r="EH436" i="2"/>
  <c r="ED436" i="2"/>
  <c r="DU436" i="2"/>
  <c r="BO436" i="2"/>
  <c r="H436" i="2" s="1"/>
  <c r="I436" i="2" s="1"/>
  <c r="EH435" i="2"/>
  <c r="ED435" i="2"/>
  <c r="DU435" i="2"/>
  <c r="BO435" i="2"/>
  <c r="H435" i="2" s="1"/>
  <c r="I435" i="2" s="1"/>
  <c r="EL435" i="2" s="1"/>
  <c r="EH434" i="2"/>
  <c r="ED434" i="2"/>
  <c r="DU434" i="2"/>
  <c r="BO434" i="2"/>
  <c r="EH433" i="2"/>
  <c r="ED433" i="2"/>
  <c r="DU433" i="2"/>
  <c r="BO433" i="2"/>
  <c r="DN433" i="2" s="1"/>
  <c r="EH432" i="2"/>
  <c r="ED432" i="2"/>
  <c r="DU432" i="2"/>
  <c r="BO432" i="2"/>
  <c r="DN432" i="2" s="1"/>
  <c r="EH431" i="2"/>
  <c r="ED431" i="2"/>
  <c r="DU431" i="2"/>
  <c r="BO431" i="2"/>
  <c r="EH430" i="2"/>
  <c r="ED430" i="2"/>
  <c r="DU430" i="2"/>
  <c r="BO430" i="2"/>
  <c r="DB430" i="2" s="1"/>
  <c r="EH429" i="2"/>
  <c r="ED429" i="2"/>
  <c r="DU429" i="2"/>
  <c r="BO429" i="2"/>
  <c r="DB429" i="2" s="1"/>
  <c r="EH428" i="2"/>
  <c r="ED428" i="2"/>
  <c r="DU428" i="2"/>
  <c r="BO428" i="2"/>
  <c r="H428" i="2" s="1"/>
  <c r="EH427" i="2"/>
  <c r="ED427" i="2"/>
  <c r="DU427" i="2"/>
  <c r="BO427" i="2"/>
  <c r="H427" i="2" s="1"/>
  <c r="EH426" i="2"/>
  <c r="ED426" i="2"/>
  <c r="DU426" i="2"/>
  <c r="BO426" i="2"/>
  <c r="H426" i="2" s="1"/>
  <c r="I426" i="2" s="1"/>
  <c r="EH425" i="2"/>
  <c r="ED425" i="2"/>
  <c r="DU425" i="2"/>
  <c r="BO425" i="2"/>
  <c r="H425" i="2" s="1"/>
  <c r="EH424" i="2"/>
  <c r="ED424" i="2"/>
  <c r="DU424" i="2"/>
  <c r="BO424" i="2"/>
  <c r="H424" i="2" s="1"/>
  <c r="I424" i="2" s="1"/>
  <c r="EJ424" i="2" s="1"/>
  <c r="EH423" i="2"/>
  <c r="ED423" i="2"/>
  <c r="DU423" i="2"/>
  <c r="BO423" i="2"/>
  <c r="DN423" i="2" s="1"/>
  <c r="EH422" i="2"/>
  <c r="ED422" i="2"/>
  <c r="DU422" i="2"/>
  <c r="BO422" i="2"/>
  <c r="EH421" i="2"/>
  <c r="ED421" i="2"/>
  <c r="DU421" i="2"/>
  <c r="BO421" i="2"/>
  <c r="EH420" i="2"/>
  <c r="ED420" i="2"/>
  <c r="DU420" i="2"/>
  <c r="BO420" i="2"/>
  <c r="DN420" i="2" s="1"/>
  <c r="EH419" i="2"/>
  <c r="ED419" i="2"/>
  <c r="DU419" i="2"/>
  <c r="BO419" i="2"/>
  <c r="EH418" i="2"/>
  <c r="ED418" i="2"/>
  <c r="DU418" i="2"/>
  <c r="BO418" i="2"/>
  <c r="EH417" i="2"/>
  <c r="ED417" i="2"/>
  <c r="DU417" i="2"/>
  <c r="BO417" i="2"/>
  <c r="DN417" i="2" s="1"/>
  <c r="EH416" i="2"/>
  <c r="ED416" i="2"/>
  <c r="DU416" i="2"/>
  <c r="BO416" i="2"/>
  <c r="DN416" i="2" s="1"/>
  <c r="EH415" i="2"/>
  <c r="ED415" i="2"/>
  <c r="DU415" i="2"/>
  <c r="BO415" i="2"/>
  <c r="H415" i="2" s="1"/>
  <c r="I415" i="2" s="1"/>
  <c r="EJ415" i="2" s="1"/>
  <c r="EH414" i="2"/>
  <c r="ED414" i="2"/>
  <c r="DU414" i="2"/>
  <c r="BO414" i="2"/>
  <c r="DN414" i="2" s="1"/>
  <c r="EH413" i="2"/>
  <c r="ED413" i="2"/>
  <c r="DU413" i="2"/>
  <c r="BO413" i="2"/>
  <c r="EH412" i="2"/>
  <c r="ED412" i="2"/>
  <c r="DU412" i="2"/>
  <c r="BO412" i="2"/>
  <c r="DN412" i="2" s="1"/>
  <c r="EH411" i="2"/>
  <c r="ED411" i="2"/>
  <c r="DU411" i="2"/>
  <c r="BO411" i="2"/>
  <c r="DN411" i="2" s="1"/>
  <c r="EH410" i="2"/>
  <c r="ED410" i="2"/>
  <c r="DU410" i="2"/>
  <c r="BO410" i="2"/>
  <c r="EH409" i="2"/>
  <c r="ED409" i="2"/>
  <c r="DU409" i="2"/>
  <c r="BO409" i="2"/>
  <c r="DB409" i="2" s="1"/>
  <c r="EH408" i="2"/>
  <c r="ED408" i="2"/>
  <c r="DU408" i="2"/>
  <c r="BO408" i="2"/>
  <c r="DN408" i="2" s="1"/>
  <c r="EH407" i="2"/>
  <c r="ED407" i="2"/>
  <c r="DU407" i="2"/>
  <c r="BO407" i="2"/>
  <c r="DN407" i="2" s="1"/>
  <c r="EH406" i="2"/>
  <c r="ED406" i="2"/>
  <c r="DU406" i="2"/>
  <c r="BO406" i="2"/>
  <c r="DB406" i="2" s="1"/>
  <c r="EH405" i="2"/>
  <c r="ED405" i="2"/>
  <c r="DU405" i="2"/>
  <c r="BO405" i="2"/>
  <c r="H405" i="2" s="1"/>
  <c r="EH404" i="2"/>
  <c r="ED404" i="2"/>
  <c r="DU404" i="2"/>
  <c r="BO404" i="2"/>
  <c r="EH403" i="2"/>
  <c r="ED403" i="2"/>
  <c r="DU403" i="2"/>
  <c r="BO403" i="2"/>
  <c r="H403" i="2" s="1"/>
  <c r="EH402" i="2"/>
  <c r="ED402" i="2"/>
  <c r="DU402" i="2"/>
  <c r="BO402" i="2"/>
  <c r="H402" i="2" s="1"/>
  <c r="EH401" i="2"/>
  <c r="ED401" i="2"/>
  <c r="DU401" i="2"/>
  <c r="BO401" i="2"/>
  <c r="DB401" i="2" s="1"/>
  <c r="EH400" i="2"/>
  <c r="ED400" i="2"/>
  <c r="DU400" i="2"/>
  <c r="BO400" i="2"/>
  <c r="H400" i="2" s="1"/>
  <c r="I400" i="2" s="1"/>
  <c r="CP400" i="2" s="1"/>
  <c r="EH399" i="2"/>
  <c r="ED399" i="2"/>
  <c r="DU399" i="2"/>
  <c r="BO399" i="2"/>
  <c r="DN399" i="2" s="1"/>
  <c r="EH398" i="2"/>
  <c r="ED398" i="2"/>
  <c r="DU398" i="2"/>
  <c r="BO398" i="2"/>
  <c r="DN398" i="2" s="1"/>
  <c r="EH397" i="2"/>
  <c r="ED397" i="2"/>
  <c r="DU397" i="2"/>
  <c r="BO397" i="2"/>
  <c r="DB397" i="2" s="1"/>
  <c r="EH396" i="2"/>
  <c r="ED396" i="2"/>
  <c r="DU396" i="2"/>
  <c r="BO396" i="2"/>
  <c r="H396" i="2" s="1"/>
  <c r="EH395" i="2"/>
  <c r="ED395" i="2"/>
  <c r="DU395" i="2"/>
  <c r="BO395" i="2"/>
  <c r="H395" i="2" s="1"/>
  <c r="EH394" i="2"/>
  <c r="ED394" i="2"/>
  <c r="DU394" i="2"/>
  <c r="BO394" i="2"/>
  <c r="H394" i="2" s="1"/>
  <c r="I394" i="2" s="1"/>
  <c r="DO394" i="2" s="1"/>
  <c r="Q394" i="2" s="1"/>
  <c r="EH393" i="2"/>
  <c r="ED393" i="2"/>
  <c r="DU393" i="2"/>
  <c r="BO393" i="2"/>
  <c r="EH392" i="2"/>
  <c r="ED392" i="2"/>
  <c r="DU392" i="2"/>
  <c r="BO392" i="2"/>
  <c r="H392" i="2" s="1"/>
  <c r="EH391" i="2"/>
  <c r="ED391" i="2"/>
  <c r="DU391" i="2"/>
  <c r="BO391" i="2"/>
  <c r="H391" i="2" s="1"/>
  <c r="EH390" i="2"/>
  <c r="ED390" i="2"/>
  <c r="DU390" i="2"/>
  <c r="BO390" i="2"/>
  <c r="DN390" i="2" s="1"/>
  <c r="EH389" i="2"/>
  <c r="ED389" i="2"/>
  <c r="DU389" i="2"/>
  <c r="BO389" i="2"/>
  <c r="DN389" i="2" s="1"/>
  <c r="EH388" i="2"/>
  <c r="ED388" i="2"/>
  <c r="DU388" i="2"/>
  <c r="BO388" i="2"/>
  <c r="DN388" i="2" s="1"/>
  <c r="EH387" i="2"/>
  <c r="ED387" i="2"/>
  <c r="DU387" i="2"/>
  <c r="BO387" i="2"/>
  <c r="DB387" i="2" s="1"/>
  <c r="EH386" i="2"/>
  <c r="ED386" i="2"/>
  <c r="DU386" i="2"/>
  <c r="BO386" i="2"/>
  <c r="H386" i="2" s="1"/>
  <c r="EH385" i="2"/>
  <c r="ED385" i="2"/>
  <c r="DU385" i="2"/>
  <c r="BO385" i="2"/>
  <c r="DB385" i="2" s="1"/>
  <c r="EH384" i="2"/>
  <c r="ED384" i="2"/>
  <c r="DU384" i="2"/>
  <c r="BO384" i="2"/>
  <c r="EH383" i="2"/>
  <c r="ED383" i="2"/>
  <c r="DU383" i="2"/>
  <c r="BO383" i="2"/>
  <c r="EH382" i="2"/>
  <c r="ED382" i="2"/>
  <c r="DU382" i="2"/>
  <c r="BO382" i="2"/>
  <c r="EH381" i="2"/>
  <c r="ED381" i="2"/>
  <c r="DU381" i="2"/>
  <c r="BO381" i="2"/>
  <c r="DN381" i="2" s="1"/>
  <c r="EH380" i="2"/>
  <c r="ED380" i="2"/>
  <c r="DU380" i="2"/>
  <c r="BO380" i="2"/>
  <c r="H380" i="2" s="1"/>
  <c r="EH379" i="2"/>
  <c r="ED379" i="2"/>
  <c r="DU379" i="2"/>
  <c r="BO379" i="2"/>
  <c r="DN379" i="2" s="1"/>
  <c r="EH378" i="2"/>
  <c r="ED378" i="2"/>
  <c r="DU378" i="2"/>
  <c r="BO378" i="2"/>
  <c r="DN378" i="2" s="1"/>
  <c r="EH377" i="2"/>
  <c r="ED377" i="2"/>
  <c r="DU377" i="2"/>
  <c r="BO377" i="2"/>
  <c r="EH376" i="2"/>
  <c r="ED376" i="2"/>
  <c r="DU376" i="2"/>
  <c r="BO376" i="2"/>
  <c r="DN376" i="2" s="1"/>
  <c r="EH375" i="2"/>
  <c r="ED375" i="2"/>
  <c r="DU375" i="2"/>
  <c r="BO375" i="2"/>
  <c r="DN375" i="2" s="1"/>
  <c r="EH374" i="2"/>
  <c r="ED374" i="2"/>
  <c r="DU374" i="2"/>
  <c r="BO374" i="2"/>
  <c r="EH373" i="2"/>
  <c r="ED373" i="2"/>
  <c r="DU373" i="2"/>
  <c r="BO373" i="2"/>
  <c r="EH372" i="2"/>
  <c r="ED372" i="2"/>
  <c r="DU372" i="2"/>
  <c r="BO372" i="2"/>
  <c r="EH371" i="2"/>
  <c r="ED371" i="2"/>
  <c r="DU371" i="2"/>
  <c r="BO371" i="2"/>
  <c r="EH370" i="2"/>
  <c r="ED370" i="2"/>
  <c r="DU370" i="2"/>
  <c r="BO370" i="2"/>
  <c r="DB370" i="2" s="1"/>
  <c r="EH369" i="2"/>
  <c r="ED369" i="2"/>
  <c r="DU369" i="2"/>
  <c r="BO369" i="2"/>
  <c r="EH368" i="2"/>
  <c r="ED368" i="2"/>
  <c r="DU368" i="2"/>
  <c r="BO368" i="2"/>
  <c r="EH367" i="2"/>
  <c r="ED367" i="2"/>
  <c r="DU367" i="2"/>
  <c r="BO367" i="2"/>
  <c r="EH366" i="2"/>
  <c r="ED366" i="2"/>
  <c r="DU366" i="2"/>
  <c r="BO366" i="2"/>
  <c r="H366" i="2" s="1"/>
  <c r="EH365" i="2"/>
  <c r="ED365" i="2"/>
  <c r="DU365" i="2"/>
  <c r="BO365" i="2"/>
  <c r="DN365" i="2" s="1"/>
  <c r="H365" i="2"/>
  <c r="EH364" i="2"/>
  <c r="ED364" i="2"/>
  <c r="DU364" i="2"/>
  <c r="BO364" i="2"/>
  <c r="H364" i="2" s="1"/>
  <c r="EH363" i="2"/>
  <c r="ED363" i="2"/>
  <c r="DU363" i="2"/>
  <c r="BO363" i="2"/>
  <c r="DN363" i="2" s="1"/>
  <c r="EH362" i="2"/>
  <c r="ED362" i="2"/>
  <c r="DU362" i="2"/>
  <c r="BO362" i="2"/>
  <c r="DN362" i="2" s="1"/>
  <c r="EH361" i="2"/>
  <c r="ED361" i="2"/>
  <c r="DU361" i="2"/>
  <c r="BO361" i="2"/>
  <c r="DB361" i="2" s="1"/>
  <c r="EH360" i="2"/>
  <c r="ED360" i="2"/>
  <c r="DU360" i="2"/>
  <c r="BO360" i="2"/>
  <c r="DN360" i="2" s="1"/>
  <c r="EH359" i="2"/>
  <c r="ED359" i="2"/>
  <c r="DU359" i="2"/>
  <c r="BO359" i="2"/>
  <c r="H359" i="2"/>
  <c r="EH358" i="2"/>
  <c r="ED358" i="2"/>
  <c r="DU358" i="2"/>
  <c r="BO358" i="2"/>
  <c r="H358" i="2" s="1"/>
  <c r="EH357" i="2"/>
  <c r="ED357" i="2"/>
  <c r="DU357" i="2"/>
  <c r="BO357" i="2"/>
  <c r="EH356" i="2"/>
  <c r="ED356" i="2"/>
  <c r="DU356" i="2"/>
  <c r="BO356" i="2"/>
  <c r="DN356" i="2" s="1"/>
  <c r="EH355" i="2"/>
  <c r="ED355" i="2"/>
  <c r="DU355" i="2"/>
  <c r="BO355" i="2"/>
  <c r="H355" i="2" s="1"/>
  <c r="EH354" i="2"/>
  <c r="ED354" i="2"/>
  <c r="DU354" i="2"/>
  <c r="BO354" i="2"/>
  <c r="H354" i="2" s="1"/>
  <c r="EH353" i="2"/>
  <c r="ED353" i="2"/>
  <c r="DU353" i="2"/>
  <c r="BO353" i="2"/>
  <c r="EH352" i="2"/>
  <c r="ED352" i="2"/>
  <c r="DU352" i="2"/>
  <c r="BO352" i="2"/>
  <c r="EH351" i="2"/>
  <c r="ED351" i="2"/>
  <c r="DU351" i="2"/>
  <c r="BO351" i="2"/>
  <c r="DN351" i="2" s="1"/>
  <c r="EH350" i="2"/>
  <c r="ED350" i="2"/>
  <c r="DU350" i="2"/>
  <c r="BO350" i="2"/>
  <c r="EH349" i="2"/>
  <c r="ED349" i="2"/>
  <c r="DU349" i="2"/>
  <c r="BO349" i="2"/>
  <c r="DN349" i="2" s="1"/>
  <c r="EH348" i="2"/>
  <c r="ED348" i="2"/>
  <c r="DU348" i="2"/>
  <c r="BO348" i="2"/>
  <c r="DN348" i="2" s="1"/>
  <c r="EH347" i="2"/>
  <c r="ED347" i="2"/>
  <c r="DU347" i="2"/>
  <c r="BO347" i="2"/>
  <c r="DN347" i="2" s="1"/>
  <c r="EH346" i="2"/>
  <c r="ED346" i="2"/>
  <c r="DU346" i="2"/>
  <c r="BO346" i="2"/>
  <c r="DN346" i="2" s="1"/>
  <c r="EH345" i="2"/>
  <c r="ED345" i="2"/>
  <c r="DU345" i="2"/>
  <c r="BO345" i="2"/>
  <c r="DN345" i="2" s="1"/>
  <c r="EH344" i="2"/>
  <c r="ED344" i="2"/>
  <c r="DU344" i="2"/>
  <c r="BO344" i="2"/>
  <c r="DN344" i="2" s="1"/>
  <c r="EH343" i="2"/>
  <c r="ED343" i="2"/>
  <c r="DU343" i="2"/>
  <c r="BO343" i="2"/>
  <c r="EH342" i="2"/>
  <c r="ED342" i="2"/>
  <c r="DU342" i="2"/>
  <c r="BO342" i="2"/>
  <c r="EH341" i="2"/>
  <c r="ED341" i="2"/>
  <c r="DU341" i="2"/>
  <c r="BO341" i="2"/>
  <c r="H341" i="2"/>
  <c r="I341" i="2" s="1"/>
  <c r="EH340" i="2"/>
  <c r="ED340" i="2"/>
  <c r="DU340" i="2"/>
  <c r="BO340" i="2"/>
  <c r="EH339" i="2"/>
  <c r="ED339" i="2"/>
  <c r="DU339" i="2"/>
  <c r="BO339" i="2"/>
  <c r="DB339" i="2" s="1"/>
  <c r="EH338" i="2"/>
  <c r="ED338" i="2"/>
  <c r="DU338" i="2"/>
  <c r="BO338" i="2"/>
  <c r="H338" i="2" s="1"/>
  <c r="EH337" i="2"/>
  <c r="ED337" i="2"/>
  <c r="DU337" i="2"/>
  <c r="BO337" i="2"/>
  <c r="EH336" i="2"/>
  <c r="ED336" i="2"/>
  <c r="DU336" i="2"/>
  <c r="BO336" i="2"/>
  <c r="EH335" i="2"/>
  <c r="ED335" i="2"/>
  <c r="DU335" i="2"/>
  <c r="BO335" i="2"/>
  <c r="DB335" i="2" s="1"/>
  <c r="EH334" i="2"/>
  <c r="ED334" i="2"/>
  <c r="DU334" i="2"/>
  <c r="BO334" i="2"/>
  <c r="H334" i="2" s="1"/>
  <c r="EH333" i="2"/>
  <c r="ED333" i="2"/>
  <c r="DU333" i="2"/>
  <c r="BO333" i="2"/>
  <c r="DB333" i="2" s="1"/>
  <c r="EH332" i="2"/>
  <c r="ED332" i="2"/>
  <c r="DU332" i="2"/>
  <c r="BO332" i="2"/>
  <c r="H332" i="2" s="1"/>
  <c r="EH331" i="2"/>
  <c r="ED331" i="2"/>
  <c r="DU331" i="2"/>
  <c r="BO331" i="2"/>
  <c r="H331" i="2" s="1"/>
  <c r="EH330" i="2"/>
  <c r="ED330" i="2"/>
  <c r="DU330" i="2"/>
  <c r="BO330" i="2"/>
  <c r="DN330" i="2" s="1"/>
  <c r="EH329" i="2"/>
  <c r="ED329" i="2"/>
  <c r="DU329" i="2"/>
  <c r="BO329" i="2"/>
  <c r="H329" i="2" s="1"/>
  <c r="EH328" i="2"/>
  <c r="ED328" i="2"/>
  <c r="DU328" i="2"/>
  <c r="BO328" i="2"/>
  <c r="DN328" i="2" s="1"/>
  <c r="EH327" i="2"/>
  <c r="ED327" i="2"/>
  <c r="DU327" i="2"/>
  <c r="BO327" i="2"/>
  <c r="EH326" i="2"/>
  <c r="ED326" i="2"/>
  <c r="DU326" i="2"/>
  <c r="BO326" i="2"/>
  <c r="EH325" i="2"/>
  <c r="ED325" i="2"/>
  <c r="DU325" i="2"/>
  <c r="BO325" i="2"/>
  <c r="EH324" i="2"/>
  <c r="ED324" i="2"/>
  <c r="DU324" i="2"/>
  <c r="BO324" i="2"/>
  <c r="EH323" i="2"/>
  <c r="ED323" i="2"/>
  <c r="DU323" i="2"/>
  <c r="BO323" i="2"/>
  <c r="EH322" i="2"/>
  <c r="ED322" i="2"/>
  <c r="DU322" i="2"/>
  <c r="BO322" i="2"/>
  <c r="DB322" i="2" s="1"/>
  <c r="EH321" i="2"/>
  <c r="ED321" i="2"/>
  <c r="DU321" i="2"/>
  <c r="BO321" i="2"/>
  <c r="H321" i="2" s="1"/>
  <c r="I321" i="2" s="1"/>
  <c r="DC321" i="2" s="1"/>
  <c r="P321" i="2" s="1"/>
  <c r="EH320" i="2"/>
  <c r="ED320" i="2"/>
  <c r="DU320" i="2"/>
  <c r="BO320" i="2"/>
  <c r="DB320" i="2" s="1"/>
  <c r="EH319" i="2"/>
  <c r="ED319" i="2"/>
  <c r="DU319" i="2"/>
  <c r="BO319" i="2"/>
  <c r="DB319" i="2" s="1"/>
  <c r="EH318" i="2"/>
  <c r="ED318" i="2"/>
  <c r="DU318" i="2"/>
  <c r="BO318" i="2"/>
  <c r="H318" i="2" s="1"/>
  <c r="EH317" i="2"/>
  <c r="ED317" i="2"/>
  <c r="DU317" i="2"/>
  <c r="BO317" i="2"/>
  <c r="H317" i="2" s="1"/>
  <c r="EH316" i="2"/>
  <c r="ED316" i="2"/>
  <c r="DU316" i="2"/>
  <c r="BO316" i="2"/>
  <c r="DN316" i="2" s="1"/>
  <c r="EH315" i="2"/>
  <c r="ED315" i="2"/>
  <c r="DU315" i="2"/>
  <c r="BO315" i="2"/>
  <c r="DN315" i="2" s="1"/>
  <c r="EH314" i="2"/>
  <c r="ED314" i="2"/>
  <c r="DU314" i="2"/>
  <c r="BO314" i="2"/>
  <c r="DN314" i="2" s="1"/>
  <c r="EH313" i="2"/>
  <c r="ED313" i="2"/>
  <c r="DU313" i="2"/>
  <c r="BO313" i="2"/>
  <c r="DN313" i="2" s="1"/>
  <c r="EH312" i="2"/>
  <c r="ED312" i="2"/>
  <c r="DU312" i="2"/>
  <c r="BO312" i="2"/>
  <c r="DN312" i="2" s="1"/>
  <c r="EH311" i="2"/>
  <c r="ED311" i="2"/>
  <c r="DU311" i="2"/>
  <c r="BO311" i="2"/>
  <c r="DN311" i="2" s="1"/>
  <c r="EH310" i="2"/>
  <c r="ED310" i="2"/>
  <c r="DU310" i="2"/>
  <c r="BO310" i="2"/>
  <c r="DN310" i="2" s="1"/>
  <c r="EH309" i="2"/>
  <c r="ED309" i="2"/>
  <c r="DU309" i="2"/>
  <c r="BO309" i="2"/>
  <c r="H309" i="2"/>
  <c r="EH308" i="2"/>
  <c r="ED308" i="2"/>
  <c r="DU308" i="2"/>
  <c r="BO308" i="2"/>
  <c r="H308" i="2" s="1"/>
  <c r="I308" i="2" s="1"/>
  <c r="EH307" i="2"/>
  <c r="ED307" i="2"/>
  <c r="DU307" i="2"/>
  <c r="BO307" i="2"/>
  <c r="DN307" i="2" s="1"/>
  <c r="EH306" i="2"/>
  <c r="ED306" i="2"/>
  <c r="DU306" i="2"/>
  <c r="BO306" i="2"/>
  <c r="H306" i="2" s="1"/>
  <c r="I306" i="2" s="1"/>
  <c r="EH305" i="2"/>
  <c r="ED305" i="2"/>
  <c r="DU305" i="2"/>
  <c r="BO305" i="2"/>
  <c r="DN305" i="2" s="1"/>
  <c r="EH304" i="2"/>
  <c r="ED304" i="2"/>
  <c r="DU304" i="2"/>
  <c r="BO304" i="2"/>
  <c r="EH303" i="2"/>
  <c r="ED303" i="2"/>
  <c r="DU303" i="2"/>
  <c r="BO303" i="2"/>
  <c r="EH302" i="2"/>
  <c r="ED302" i="2"/>
  <c r="DU302" i="2"/>
  <c r="BO302" i="2"/>
  <c r="DN302" i="2" s="1"/>
  <c r="EH301" i="2"/>
  <c r="ED301" i="2"/>
  <c r="DU301" i="2"/>
  <c r="BO301" i="2"/>
  <c r="DB301" i="2" s="1"/>
  <c r="EH300" i="2"/>
  <c r="ED300" i="2"/>
  <c r="DU300" i="2"/>
  <c r="BO300" i="2"/>
  <c r="EH299" i="2"/>
  <c r="ED299" i="2"/>
  <c r="DU299" i="2"/>
  <c r="BO299" i="2"/>
  <c r="H299" i="2" s="1"/>
  <c r="EH298" i="2"/>
  <c r="ED298" i="2"/>
  <c r="DU298" i="2"/>
  <c r="BO298" i="2"/>
  <c r="H298" i="2" s="1"/>
  <c r="EH297" i="2"/>
  <c r="ED297" i="2"/>
  <c r="DU297" i="2"/>
  <c r="BO297" i="2"/>
  <c r="H297" i="2" s="1"/>
  <c r="I297" i="2" s="1"/>
  <c r="EH296" i="2"/>
  <c r="ED296" i="2"/>
  <c r="DU296" i="2"/>
  <c r="BO296" i="2"/>
  <c r="EH295" i="2"/>
  <c r="ED295" i="2"/>
  <c r="DU295" i="2"/>
  <c r="BO295" i="2"/>
  <c r="H295" i="2" s="1"/>
  <c r="EH294" i="2"/>
  <c r="ED294" i="2"/>
  <c r="DU294" i="2"/>
  <c r="BO294" i="2"/>
  <c r="DN294" i="2" s="1"/>
  <c r="EH293" i="2"/>
  <c r="ED293" i="2"/>
  <c r="DU293" i="2"/>
  <c r="BO293" i="2"/>
  <c r="DN293" i="2" s="1"/>
  <c r="EH292" i="2"/>
  <c r="ED292" i="2"/>
  <c r="DU292" i="2"/>
  <c r="BO292" i="2"/>
  <c r="DB292" i="2" s="1"/>
  <c r="EH291" i="2"/>
  <c r="ED291" i="2"/>
  <c r="DU291" i="2"/>
  <c r="BO291" i="2"/>
  <c r="DN291" i="2" s="1"/>
  <c r="EH290" i="2"/>
  <c r="ED290" i="2"/>
  <c r="DU290" i="2"/>
  <c r="BO290" i="2"/>
  <c r="EH289" i="2"/>
  <c r="ED289" i="2"/>
  <c r="DU289" i="2"/>
  <c r="BO289" i="2"/>
  <c r="EH288" i="2"/>
  <c r="ED288" i="2"/>
  <c r="DU288" i="2"/>
  <c r="BO288" i="2"/>
  <c r="DB288" i="2" s="1"/>
  <c r="EH287" i="2"/>
  <c r="ED287" i="2"/>
  <c r="DU287" i="2"/>
  <c r="BO287" i="2"/>
  <c r="DN287" i="2" s="1"/>
  <c r="H287" i="2"/>
  <c r="EH286" i="2"/>
  <c r="ED286" i="2"/>
  <c r="DU286" i="2"/>
  <c r="BO286" i="2"/>
  <c r="H286" i="2" s="1"/>
  <c r="EH285" i="2"/>
  <c r="ED285" i="2"/>
  <c r="DU285" i="2"/>
  <c r="BO285" i="2"/>
  <c r="H285" i="2" s="1"/>
  <c r="I285" i="2" s="1"/>
  <c r="DX285" i="2" s="1"/>
  <c r="EH284" i="2"/>
  <c r="ED284" i="2"/>
  <c r="DU284" i="2"/>
  <c r="BO284" i="2"/>
  <c r="EH283" i="2"/>
  <c r="ED283" i="2"/>
  <c r="DU283" i="2"/>
  <c r="BO283" i="2"/>
  <c r="EH282" i="2"/>
  <c r="ED282" i="2"/>
  <c r="DU282" i="2"/>
  <c r="BO282" i="2"/>
  <c r="EH281" i="2"/>
  <c r="ED281" i="2"/>
  <c r="DU281" i="2"/>
  <c r="BO281" i="2"/>
  <c r="DN281" i="2" s="1"/>
  <c r="EH280" i="2"/>
  <c r="ED280" i="2"/>
  <c r="DU280" i="2"/>
  <c r="BO280" i="2"/>
  <c r="DB280" i="2" s="1"/>
  <c r="EH279" i="2"/>
  <c r="ED279" i="2"/>
  <c r="DU279" i="2"/>
  <c r="BO279" i="2"/>
  <c r="EH278" i="2"/>
  <c r="ED278" i="2"/>
  <c r="DU278" i="2"/>
  <c r="BO278" i="2"/>
  <c r="EH277" i="2"/>
  <c r="ED277" i="2"/>
  <c r="DU277" i="2"/>
  <c r="BO277" i="2"/>
  <c r="H277" i="2" s="1"/>
  <c r="I277" i="2" s="1"/>
  <c r="EH276" i="2"/>
  <c r="ED276" i="2"/>
  <c r="DU276" i="2"/>
  <c r="BO276" i="2"/>
  <c r="DB276" i="2" s="1"/>
  <c r="EH275" i="2"/>
  <c r="ED275" i="2"/>
  <c r="DU275" i="2"/>
  <c r="BO275" i="2"/>
  <c r="DN275" i="2" s="1"/>
  <c r="EH274" i="2"/>
  <c r="ED274" i="2"/>
  <c r="DU274" i="2"/>
  <c r="BO274" i="2"/>
  <c r="DN274" i="2" s="1"/>
  <c r="EH273" i="2"/>
  <c r="ED273" i="2"/>
  <c r="DU273" i="2"/>
  <c r="BO273" i="2"/>
  <c r="DN273" i="2" s="1"/>
  <c r="EH272" i="2"/>
  <c r="ED272" i="2"/>
  <c r="DU272" i="2"/>
  <c r="BO272" i="2"/>
  <c r="H272" i="2" s="1"/>
  <c r="I272" i="2" s="1"/>
  <c r="EH271" i="2"/>
  <c r="ED271" i="2"/>
  <c r="DU271" i="2"/>
  <c r="BO271" i="2"/>
  <c r="DN271" i="2" s="1"/>
  <c r="EH270" i="2"/>
  <c r="ED270" i="2"/>
  <c r="DU270" i="2"/>
  <c r="BO270" i="2"/>
  <c r="EH269" i="2"/>
  <c r="ED269" i="2"/>
  <c r="DU269" i="2"/>
  <c r="BO269" i="2"/>
  <c r="EH268" i="2"/>
  <c r="ED268" i="2"/>
  <c r="DU268" i="2"/>
  <c r="BO268" i="2"/>
  <c r="EH267" i="2"/>
  <c r="ED267" i="2"/>
  <c r="DU267" i="2"/>
  <c r="BO267" i="2"/>
  <c r="H267" i="2" s="1"/>
  <c r="EH266" i="2"/>
  <c r="ED266" i="2"/>
  <c r="DU266" i="2"/>
  <c r="BO266" i="2"/>
  <c r="H266" i="2" s="1"/>
  <c r="EH265" i="2"/>
  <c r="ED265" i="2"/>
  <c r="DU265" i="2"/>
  <c r="BO265" i="2"/>
  <c r="DN265" i="2" s="1"/>
  <c r="EH264" i="2"/>
  <c r="ED264" i="2"/>
  <c r="DU264" i="2"/>
  <c r="BO264" i="2"/>
  <c r="DN264" i="2" s="1"/>
  <c r="EH263" i="2"/>
  <c r="ED263" i="2"/>
  <c r="DU263" i="2"/>
  <c r="BO263" i="2"/>
  <c r="DN263" i="2" s="1"/>
  <c r="EH262" i="2"/>
  <c r="ED262" i="2"/>
  <c r="DU262" i="2"/>
  <c r="BO262" i="2"/>
  <c r="H262" i="2" s="1"/>
  <c r="EH261" i="2"/>
  <c r="ED261" i="2"/>
  <c r="DU261" i="2"/>
  <c r="BO261" i="2"/>
  <c r="DN261" i="2" s="1"/>
  <c r="EH260" i="2"/>
  <c r="ED260" i="2"/>
  <c r="DU260" i="2"/>
  <c r="BO260" i="2"/>
  <c r="DN260" i="2" s="1"/>
  <c r="EH259" i="2"/>
  <c r="ED259" i="2"/>
  <c r="DU259" i="2"/>
  <c r="BO259" i="2"/>
  <c r="DN259" i="2" s="1"/>
  <c r="EH258" i="2"/>
  <c r="ED258" i="2"/>
  <c r="DU258" i="2"/>
  <c r="BO258" i="2"/>
  <c r="DB258" i="2" s="1"/>
  <c r="EH257" i="2"/>
  <c r="ED257" i="2"/>
  <c r="DU257" i="2"/>
  <c r="BO257" i="2"/>
  <c r="DN257" i="2" s="1"/>
  <c r="H257" i="2"/>
  <c r="I257" i="2" s="1"/>
  <c r="CP257" i="2" s="1"/>
  <c r="EH256" i="2"/>
  <c r="ED256" i="2"/>
  <c r="DU256" i="2"/>
  <c r="BO256" i="2"/>
  <c r="DB256" i="2" s="1"/>
  <c r="H256" i="2"/>
  <c r="EH255" i="2"/>
  <c r="ED255" i="2"/>
  <c r="DU255" i="2"/>
  <c r="BO255" i="2"/>
  <c r="DN255" i="2" s="1"/>
  <c r="EH254" i="2"/>
  <c r="ED254" i="2"/>
  <c r="DU254" i="2"/>
  <c r="BO254" i="2"/>
  <c r="EH253" i="2"/>
  <c r="ED253" i="2"/>
  <c r="DU253" i="2"/>
  <c r="BO253" i="2"/>
  <c r="H253" i="2" s="1"/>
  <c r="I253" i="2" s="1"/>
  <c r="EH252" i="2"/>
  <c r="ED252" i="2"/>
  <c r="DU252" i="2"/>
  <c r="BO252" i="2"/>
  <c r="H252" i="2"/>
  <c r="I252" i="2" s="1"/>
  <c r="EH251" i="2"/>
  <c r="ED251" i="2"/>
  <c r="DU251" i="2"/>
  <c r="BO251" i="2"/>
  <c r="H251" i="2" s="1"/>
  <c r="I251" i="2" s="1"/>
  <c r="EH250" i="2"/>
  <c r="ED250" i="2"/>
  <c r="DU250" i="2"/>
  <c r="BO250" i="2"/>
  <c r="DB250" i="2" s="1"/>
  <c r="EH249" i="2"/>
  <c r="ED249" i="2"/>
  <c r="DU249" i="2"/>
  <c r="BO249" i="2"/>
  <c r="H249" i="2" s="1"/>
  <c r="EH248" i="2"/>
  <c r="ED248" i="2"/>
  <c r="DU248" i="2"/>
  <c r="BO248" i="2"/>
  <c r="DN248" i="2" s="1"/>
  <c r="EH247" i="2"/>
  <c r="ED247" i="2"/>
  <c r="DU247" i="2"/>
  <c r="BO247" i="2"/>
  <c r="DN247" i="2" s="1"/>
  <c r="EH246" i="2"/>
  <c r="ED246" i="2"/>
  <c r="DU246" i="2"/>
  <c r="BO246" i="2"/>
  <c r="EH245" i="2"/>
  <c r="ED245" i="2"/>
  <c r="DU245" i="2"/>
  <c r="BO245" i="2"/>
  <c r="H245" i="2" s="1"/>
  <c r="EH244" i="2"/>
  <c r="ED244" i="2"/>
  <c r="DU244" i="2"/>
  <c r="BO244" i="2"/>
  <c r="DN244" i="2" s="1"/>
  <c r="EH243" i="2"/>
  <c r="ED243" i="2"/>
  <c r="DU243" i="2"/>
  <c r="BO243" i="2"/>
  <c r="H243" i="2" s="1"/>
  <c r="EH242" i="2"/>
  <c r="ED242" i="2"/>
  <c r="DU242" i="2"/>
  <c r="BO242" i="2"/>
  <c r="DB242" i="2" s="1"/>
  <c r="EH241" i="2"/>
  <c r="ED241" i="2"/>
  <c r="DU241" i="2"/>
  <c r="BO241" i="2"/>
  <c r="DB241" i="2" s="1"/>
  <c r="EH240" i="2"/>
  <c r="ED240" i="2"/>
  <c r="DU240" i="2"/>
  <c r="BO240" i="2"/>
  <c r="DN240" i="2" s="1"/>
  <c r="EH239" i="2"/>
  <c r="ED239" i="2"/>
  <c r="DU239" i="2"/>
  <c r="BO239" i="2"/>
  <c r="DB239" i="2" s="1"/>
  <c r="EH238" i="2"/>
  <c r="ED238" i="2"/>
  <c r="DU238" i="2"/>
  <c r="BO238" i="2"/>
  <c r="H238" i="2" s="1"/>
  <c r="I238" i="2" s="1"/>
  <c r="EH237" i="2"/>
  <c r="ED237" i="2"/>
  <c r="DU237" i="2"/>
  <c r="BO237" i="2"/>
  <c r="DN237" i="2" s="1"/>
  <c r="EH236" i="2"/>
  <c r="ED236" i="2"/>
  <c r="DU236" i="2"/>
  <c r="BO236" i="2"/>
  <c r="DN236" i="2" s="1"/>
  <c r="EH235" i="2"/>
  <c r="ED235" i="2"/>
  <c r="DU235" i="2"/>
  <c r="BO235" i="2"/>
  <c r="EH234" i="2"/>
  <c r="ED234" i="2"/>
  <c r="DU234" i="2"/>
  <c r="BO234" i="2"/>
  <c r="H234" i="2" s="1"/>
  <c r="EH233" i="2"/>
  <c r="ED233" i="2"/>
  <c r="DU233" i="2"/>
  <c r="BO233" i="2"/>
  <c r="DN233" i="2" s="1"/>
  <c r="EH232" i="2"/>
  <c r="ED232" i="2"/>
  <c r="DU232" i="2"/>
  <c r="BO232" i="2"/>
  <c r="DN232" i="2" s="1"/>
  <c r="EH231" i="2"/>
  <c r="ED231" i="2"/>
  <c r="DU231" i="2"/>
  <c r="BO231" i="2"/>
  <c r="H231" i="2"/>
  <c r="EH230" i="2"/>
  <c r="ED230" i="2"/>
  <c r="DU230" i="2"/>
  <c r="BO230" i="2"/>
  <c r="H230" i="2" s="1"/>
  <c r="I230" i="2" s="1"/>
  <c r="DC230" i="2" s="1"/>
  <c r="P230" i="2" s="1"/>
  <c r="EH229" i="2"/>
  <c r="ED229" i="2"/>
  <c r="DU229" i="2"/>
  <c r="BO229" i="2"/>
  <c r="EH228" i="2"/>
  <c r="ED228" i="2"/>
  <c r="DU228" i="2"/>
  <c r="BO228" i="2"/>
  <c r="EH227" i="2"/>
  <c r="ED227" i="2"/>
  <c r="DU227" i="2"/>
  <c r="BO227" i="2"/>
  <c r="EH226" i="2"/>
  <c r="ED226" i="2"/>
  <c r="DU226" i="2"/>
  <c r="BO226" i="2"/>
  <c r="H226" i="2" s="1"/>
  <c r="I226" i="2" s="1"/>
  <c r="EH225" i="2"/>
  <c r="ED225" i="2"/>
  <c r="DU225" i="2"/>
  <c r="BO225" i="2"/>
  <c r="DB225" i="2" s="1"/>
  <c r="EH224" i="2"/>
  <c r="ED224" i="2"/>
  <c r="DU224" i="2"/>
  <c r="BO224" i="2"/>
  <c r="DB224" i="2" s="1"/>
  <c r="EH223" i="2"/>
  <c r="ED223" i="2"/>
  <c r="DU223" i="2"/>
  <c r="BO223" i="2"/>
  <c r="EH222" i="2"/>
  <c r="ED222" i="2"/>
  <c r="DU222" i="2"/>
  <c r="BO222" i="2"/>
  <c r="DB222" i="2" s="1"/>
  <c r="EH221" i="2"/>
  <c r="ED221" i="2"/>
  <c r="DU221" i="2"/>
  <c r="BO221" i="2"/>
  <c r="EH220" i="2"/>
  <c r="ED220" i="2"/>
  <c r="DU220" i="2"/>
  <c r="BO220" i="2"/>
  <c r="DN220" i="2" s="1"/>
  <c r="H220" i="2"/>
  <c r="EH219" i="2"/>
  <c r="ED219" i="2"/>
  <c r="DU219" i="2"/>
  <c r="BO219" i="2"/>
  <c r="DB219" i="2" s="1"/>
  <c r="EH218" i="2"/>
  <c r="ED218" i="2"/>
  <c r="DU218" i="2"/>
  <c r="BO218" i="2"/>
  <c r="EH217" i="2"/>
  <c r="ED217" i="2"/>
  <c r="DU217" i="2"/>
  <c r="BO217" i="2"/>
  <c r="DB217" i="2" s="1"/>
  <c r="EH216" i="2"/>
  <c r="ED216" i="2"/>
  <c r="DU216" i="2"/>
  <c r="BO216" i="2"/>
  <c r="H216" i="2" s="1"/>
  <c r="EH215" i="2"/>
  <c r="ED215" i="2"/>
  <c r="DU215" i="2"/>
  <c r="BO215" i="2"/>
  <c r="DB215" i="2" s="1"/>
  <c r="EH214" i="2"/>
  <c r="ED214" i="2"/>
  <c r="DU214" i="2"/>
  <c r="BO214" i="2"/>
  <c r="DN214" i="2" s="1"/>
  <c r="EH213" i="2"/>
  <c r="ED213" i="2"/>
  <c r="DU213" i="2"/>
  <c r="BO213" i="2"/>
  <c r="EH212" i="2"/>
  <c r="ED212" i="2"/>
  <c r="DU212" i="2"/>
  <c r="BO212" i="2"/>
  <c r="EH211" i="2"/>
  <c r="ED211" i="2"/>
  <c r="DU211" i="2"/>
  <c r="BO211" i="2"/>
  <c r="DN211" i="2" s="1"/>
  <c r="EH210" i="2"/>
  <c r="ED210" i="2"/>
  <c r="DU210" i="2"/>
  <c r="BO210" i="2"/>
  <c r="DN210" i="2" s="1"/>
  <c r="EH209" i="2"/>
  <c r="ED209" i="2"/>
  <c r="DU209" i="2"/>
  <c r="BO209" i="2"/>
  <c r="DN209" i="2" s="1"/>
  <c r="EH208" i="2"/>
  <c r="ED208" i="2"/>
  <c r="DU208" i="2"/>
  <c r="BO208" i="2"/>
  <c r="H208" i="2" s="1"/>
  <c r="I208" i="2" s="1"/>
  <c r="DX208" i="2" s="1"/>
  <c r="R208" i="2" s="1"/>
  <c r="EH207" i="2"/>
  <c r="ED207" i="2"/>
  <c r="DU207" i="2"/>
  <c r="BO207" i="2"/>
  <c r="DB207" i="2" s="1"/>
  <c r="EH206" i="2"/>
  <c r="ED206" i="2"/>
  <c r="DU206" i="2"/>
  <c r="BO206" i="2"/>
  <c r="DN206" i="2" s="1"/>
  <c r="H206" i="2"/>
  <c r="EH205" i="2"/>
  <c r="ED205" i="2"/>
  <c r="DU205" i="2"/>
  <c r="BO205" i="2"/>
  <c r="DB205" i="2" s="1"/>
  <c r="EH204" i="2"/>
  <c r="ED204" i="2"/>
  <c r="DU204" i="2"/>
  <c r="BO204" i="2"/>
  <c r="DN204" i="2" s="1"/>
  <c r="EH203" i="2"/>
  <c r="ED203" i="2"/>
  <c r="DU203" i="2"/>
  <c r="BO203" i="2"/>
  <c r="H203" i="2" s="1"/>
  <c r="EH202" i="2"/>
  <c r="ED202" i="2"/>
  <c r="DU202" i="2"/>
  <c r="BO202" i="2"/>
  <c r="DN202" i="2" s="1"/>
  <c r="EH201" i="2"/>
  <c r="ED201" i="2"/>
  <c r="DU201" i="2"/>
  <c r="BO201" i="2"/>
  <c r="H201" i="2" s="1"/>
  <c r="I201" i="2" s="1"/>
  <c r="EH200" i="2"/>
  <c r="ED200" i="2"/>
  <c r="DU200" i="2"/>
  <c r="BO200" i="2"/>
  <c r="DN200" i="2" s="1"/>
  <c r="EH199" i="2"/>
  <c r="ED199" i="2"/>
  <c r="DU199" i="2"/>
  <c r="BO199" i="2"/>
  <c r="DB199" i="2" s="1"/>
  <c r="EH198" i="2"/>
  <c r="ED198" i="2"/>
  <c r="DU198" i="2"/>
  <c r="BO198" i="2"/>
  <c r="DB198" i="2" s="1"/>
  <c r="H198" i="2"/>
  <c r="EH197" i="2"/>
  <c r="ED197" i="2"/>
  <c r="DU197" i="2"/>
  <c r="BO197" i="2"/>
  <c r="DN197" i="2" s="1"/>
  <c r="EH196" i="2"/>
  <c r="ED196" i="2"/>
  <c r="DU196" i="2"/>
  <c r="BO196" i="2"/>
  <c r="DN196" i="2" s="1"/>
  <c r="EH195" i="2"/>
  <c r="ED195" i="2"/>
  <c r="DU195" i="2"/>
  <c r="BO195" i="2"/>
  <c r="H195" i="2" s="1"/>
  <c r="EH194" i="2"/>
  <c r="ED194" i="2"/>
  <c r="DU194" i="2"/>
  <c r="BO194" i="2"/>
  <c r="DB194" i="2" s="1"/>
  <c r="EH193" i="2"/>
  <c r="ED193" i="2"/>
  <c r="DU193" i="2"/>
  <c r="BO193" i="2"/>
  <c r="EH192" i="2"/>
  <c r="ED192" i="2"/>
  <c r="DU192" i="2"/>
  <c r="BO192" i="2"/>
  <c r="DB192" i="2" s="1"/>
  <c r="H192" i="2"/>
  <c r="I192" i="2" s="1"/>
  <c r="EH191" i="2"/>
  <c r="ED191" i="2"/>
  <c r="DU191" i="2"/>
  <c r="BO191" i="2"/>
  <c r="H191" i="2" s="1"/>
  <c r="EH190" i="2"/>
  <c r="ED190" i="2"/>
  <c r="DU190" i="2"/>
  <c r="BO190" i="2"/>
  <c r="DN190" i="2" s="1"/>
  <c r="EH189" i="2"/>
  <c r="ED189" i="2"/>
  <c r="DU189" i="2"/>
  <c r="BO189" i="2"/>
  <c r="H189" i="2" s="1"/>
  <c r="I189" i="2" s="1"/>
  <c r="EH188" i="2"/>
  <c r="ED188" i="2"/>
  <c r="DU188" i="2"/>
  <c r="BO188" i="2"/>
  <c r="EH187" i="2"/>
  <c r="ED187" i="2"/>
  <c r="DU187" i="2"/>
  <c r="BO187" i="2"/>
  <c r="DN187" i="2" s="1"/>
  <c r="EH186" i="2"/>
  <c r="ED186" i="2"/>
  <c r="DU186" i="2"/>
  <c r="BO186" i="2"/>
  <c r="DB186" i="2" s="1"/>
  <c r="EH185" i="2"/>
  <c r="ED185" i="2"/>
  <c r="DU185" i="2"/>
  <c r="BO185" i="2"/>
  <c r="DN185" i="2" s="1"/>
  <c r="EH184" i="2"/>
  <c r="ED184" i="2"/>
  <c r="DU184" i="2"/>
  <c r="BO184" i="2"/>
  <c r="EH183" i="2"/>
  <c r="ED183" i="2"/>
  <c r="DU183" i="2"/>
  <c r="BO183" i="2"/>
  <c r="DN183" i="2" s="1"/>
  <c r="EH182" i="2"/>
  <c r="ED182" i="2"/>
  <c r="DU182" i="2"/>
  <c r="BO182" i="2"/>
  <c r="EH181" i="2"/>
  <c r="ED181" i="2"/>
  <c r="DU181" i="2"/>
  <c r="BO181" i="2"/>
  <c r="DB181" i="2" s="1"/>
  <c r="EH180" i="2"/>
  <c r="ED180" i="2"/>
  <c r="DU180" i="2"/>
  <c r="BO180" i="2"/>
  <c r="H180" i="2" s="1"/>
  <c r="EH179" i="2"/>
  <c r="ED179" i="2"/>
  <c r="DU179" i="2"/>
  <c r="BO179" i="2"/>
  <c r="DN179" i="2" s="1"/>
  <c r="EH178" i="2"/>
  <c r="ED178" i="2"/>
  <c r="DU178" i="2"/>
  <c r="BO178" i="2"/>
  <c r="H178" i="2" s="1"/>
  <c r="I178" i="2" s="1"/>
  <c r="EH177" i="2"/>
  <c r="ED177" i="2"/>
  <c r="DU177" i="2"/>
  <c r="BO177" i="2"/>
  <c r="EH176" i="2"/>
  <c r="ED176" i="2"/>
  <c r="DU176" i="2"/>
  <c r="BO176" i="2"/>
  <c r="EH175" i="2"/>
  <c r="ED175" i="2"/>
  <c r="DU175" i="2"/>
  <c r="BO175" i="2"/>
  <c r="DB175" i="2" s="1"/>
  <c r="EH174" i="2"/>
  <c r="ED174" i="2"/>
  <c r="DU174" i="2"/>
  <c r="BO174" i="2"/>
  <c r="DN174" i="2" s="1"/>
  <c r="EH173" i="2"/>
  <c r="ED173" i="2"/>
  <c r="DU173" i="2"/>
  <c r="BO173" i="2"/>
  <c r="DB173" i="2" s="1"/>
  <c r="H173" i="2"/>
  <c r="I173" i="2" s="1"/>
  <c r="EH172" i="2"/>
  <c r="ED172" i="2"/>
  <c r="DU172" i="2"/>
  <c r="BO172" i="2"/>
  <c r="EH171" i="2"/>
  <c r="ED171" i="2"/>
  <c r="DU171" i="2"/>
  <c r="BO171" i="2"/>
  <c r="EH170" i="2"/>
  <c r="ED170" i="2"/>
  <c r="DU170" i="2"/>
  <c r="BO170" i="2"/>
  <c r="DN170" i="2" s="1"/>
  <c r="EH169" i="2"/>
  <c r="ED169" i="2"/>
  <c r="DU169" i="2"/>
  <c r="BO169" i="2"/>
  <c r="H169" i="2" s="1"/>
  <c r="I169" i="2" s="1"/>
  <c r="EH168" i="2"/>
  <c r="ED168" i="2"/>
  <c r="DU168" i="2"/>
  <c r="BO168" i="2"/>
  <c r="H168" i="2" s="1"/>
  <c r="I168" i="2" s="1"/>
  <c r="EH167" i="2"/>
  <c r="ED167" i="2"/>
  <c r="DU167" i="2"/>
  <c r="BO167" i="2"/>
  <c r="DB167" i="2" s="1"/>
  <c r="EH166" i="2"/>
  <c r="ED166" i="2"/>
  <c r="DU166" i="2"/>
  <c r="BO166" i="2"/>
  <c r="DB166" i="2" s="1"/>
  <c r="H166" i="2"/>
  <c r="EH165" i="2"/>
  <c r="ED165" i="2"/>
  <c r="DU165" i="2"/>
  <c r="BO165" i="2"/>
  <c r="H165" i="2" s="1"/>
  <c r="EH164" i="2"/>
  <c r="ED164" i="2"/>
  <c r="DU164" i="2"/>
  <c r="BO164" i="2"/>
  <c r="H164" i="2" s="1"/>
  <c r="I164" i="2" s="1"/>
  <c r="EH163" i="2"/>
  <c r="ED163" i="2"/>
  <c r="DU163" i="2"/>
  <c r="BO163" i="2"/>
  <c r="EH162" i="2"/>
  <c r="ED162" i="2"/>
  <c r="DU162" i="2"/>
  <c r="BO162" i="2"/>
  <c r="DN162" i="2" s="1"/>
  <c r="H162" i="2"/>
  <c r="I162" i="2" s="1"/>
  <c r="EG162" i="2" s="1"/>
  <c r="S162" i="2" s="1"/>
  <c r="EH161" i="2"/>
  <c r="ED161" i="2"/>
  <c r="DU161" i="2"/>
  <c r="BO161" i="2"/>
  <c r="H161" i="2" s="1"/>
  <c r="EH160" i="2"/>
  <c r="ED160" i="2"/>
  <c r="DU160" i="2"/>
  <c r="BO160" i="2"/>
  <c r="DN160" i="2" s="1"/>
  <c r="H160" i="2"/>
  <c r="I160" i="2" s="1"/>
  <c r="K10" i="2"/>
  <c r="DB755" i="2" l="1"/>
  <c r="EJ935" i="2"/>
  <c r="EI935" i="2" s="1"/>
  <c r="H718" i="2"/>
  <c r="H725" i="2"/>
  <c r="I725" i="2" s="1"/>
  <c r="DB775" i="2"/>
  <c r="DN788" i="2"/>
  <c r="H838" i="2"/>
  <c r="DN886" i="2"/>
  <c r="DB931" i="2"/>
  <c r="EL935" i="2"/>
  <c r="DB976" i="2"/>
  <c r="DB1008" i="2"/>
  <c r="DN630" i="2"/>
  <c r="H769" i="2"/>
  <c r="I769" i="2" s="1"/>
  <c r="H926" i="2"/>
  <c r="I926" i="2" s="1"/>
  <c r="EG926" i="2" s="1"/>
  <c r="S926" i="2" s="1"/>
  <c r="H983" i="2"/>
  <c r="H578" i="2"/>
  <c r="H608" i="2"/>
  <c r="I608" i="2" s="1"/>
  <c r="DN851" i="2"/>
  <c r="DB936" i="2"/>
  <c r="DB958" i="2"/>
  <c r="H645" i="2"/>
  <c r="H675" i="2"/>
  <c r="I675" i="2" s="1"/>
  <c r="CP675" i="2" s="1"/>
  <c r="DB769" i="2"/>
  <c r="H789" i="2"/>
  <c r="I789" i="2" s="1"/>
  <c r="EX789" i="2" s="1"/>
  <c r="H866" i="2"/>
  <c r="H894" i="2"/>
  <c r="DB478" i="2"/>
  <c r="H638" i="2"/>
  <c r="I638" i="2" s="1"/>
  <c r="CP638" i="2" s="1"/>
  <c r="H839" i="2"/>
  <c r="H932" i="2"/>
  <c r="I932" i="2" s="1"/>
  <c r="H977" i="2"/>
  <c r="I977" i="2" s="1"/>
  <c r="EX977" i="2" s="1"/>
  <c r="DN478" i="2"/>
  <c r="DN509" i="2"/>
  <c r="H668" i="2"/>
  <c r="I668" i="2" s="1"/>
  <c r="DB776" i="2"/>
  <c r="DN789" i="2"/>
  <c r="DN845" i="2"/>
  <c r="H859" i="2"/>
  <c r="DB866" i="2"/>
  <c r="DB921" i="2"/>
  <c r="H965" i="2"/>
  <c r="I965" i="2" s="1"/>
  <c r="EL965" i="2" s="1"/>
  <c r="H432" i="2"/>
  <c r="DN602" i="2"/>
  <c r="DN719" i="2"/>
  <c r="H811" i="2"/>
  <c r="DB839" i="2"/>
  <c r="H852" i="2"/>
  <c r="H881" i="2"/>
  <c r="DB977" i="2"/>
  <c r="DB927" i="2"/>
  <c r="DB965" i="2"/>
  <c r="EG478" i="2"/>
  <c r="DN494" i="2"/>
  <c r="DB564" i="2"/>
  <c r="DB783" i="2"/>
  <c r="DN874" i="2"/>
  <c r="DB881" i="2"/>
  <c r="H916" i="2"/>
  <c r="DN927" i="2"/>
  <c r="DB959" i="2"/>
  <c r="H632" i="2"/>
  <c r="DN783" i="2"/>
  <c r="DB990" i="2"/>
  <c r="H215" i="2"/>
  <c r="H276" i="2"/>
  <c r="H922" i="2"/>
  <c r="DC955" i="2"/>
  <c r="P955" i="2" s="1"/>
  <c r="DN339" i="2"/>
  <c r="H714" i="2"/>
  <c r="DN758" i="2"/>
  <c r="DB922" i="2"/>
  <c r="DO955" i="2"/>
  <c r="Q955" i="2" s="1"/>
  <c r="H966" i="2"/>
  <c r="I966" i="2" s="1"/>
  <c r="DB765" i="2"/>
  <c r="H806" i="2"/>
  <c r="H911" i="2"/>
  <c r="I911" i="2" s="1"/>
  <c r="EJ911" i="2" s="1"/>
  <c r="EI911" i="2" s="1"/>
  <c r="EQ911" i="2" s="1"/>
  <c r="H944" i="2"/>
  <c r="I944" i="2" s="1"/>
  <c r="CP944" i="2" s="1"/>
  <c r="EL949" i="2"/>
  <c r="H316" i="2"/>
  <c r="DN542" i="2"/>
  <c r="H633" i="2"/>
  <c r="DB714" i="2"/>
  <c r="H904" i="2"/>
  <c r="DX955" i="2"/>
  <c r="H239" i="2"/>
  <c r="DN558" i="2"/>
  <c r="H707" i="2"/>
  <c r="H813" i="2"/>
  <c r="H973" i="2"/>
  <c r="I973" i="2" s="1"/>
  <c r="H700" i="2"/>
  <c r="H929" i="2"/>
  <c r="DN387" i="2"/>
  <c r="DN619" i="2"/>
  <c r="H641" i="2"/>
  <c r="I641" i="2" s="1"/>
  <c r="EX641" i="2" s="1"/>
  <c r="DB759" i="2"/>
  <c r="H792" i="2"/>
  <c r="H923" i="2"/>
  <c r="DB934" i="2"/>
  <c r="H939" i="2"/>
  <c r="H648" i="2"/>
  <c r="H766" i="2"/>
  <c r="DB929" i="2"/>
  <c r="DN934" i="2"/>
  <c r="H951" i="2"/>
  <c r="H956" i="2"/>
  <c r="DN693" i="2"/>
  <c r="H779" i="2"/>
  <c r="DB792" i="2"/>
  <c r="H905" i="2"/>
  <c r="DB923" i="2"/>
  <c r="DN612" i="2"/>
  <c r="H877" i="2"/>
  <c r="DB951" i="2"/>
  <c r="DB956" i="2"/>
  <c r="H475" i="2"/>
  <c r="I475" i="2" s="1"/>
  <c r="H701" i="2"/>
  <c r="DB814" i="2"/>
  <c r="H849" i="2"/>
  <c r="I849" i="2" s="1"/>
  <c r="DN905" i="2"/>
  <c r="DN814" i="2"/>
  <c r="H891" i="2"/>
  <c r="DB962" i="2"/>
  <c r="DB935" i="2"/>
  <c r="DN767" i="2"/>
  <c r="DN935" i="2"/>
  <c r="H878" i="2"/>
  <c r="I878" i="2" s="1"/>
  <c r="CP878" i="2" s="1"/>
  <c r="H913" i="2"/>
  <c r="I913" i="2" s="1"/>
  <c r="CP913" i="2" s="1"/>
  <c r="DO935" i="2"/>
  <c r="Q935" i="2" s="1"/>
  <c r="H957" i="2"/>
  <c r="DB987" i="2"/>
  <c r="H673" i="2"/>
  <c r="I673" i="2" s="1"/>
  <c r="EX673" i="2" s="1"/>
  <c r="DB780" i="2"/>
  <c r="R935" i="2"/>
  <c r="H219" i="2"/>
  <c r="I219" i="2" s="1"/>
  <c r="DN476" i="2"/>
  <c r="H658" i="2"/>
  <c r="I658" i="2" s="1"/>
  <c r="EL658" i="2" s="1"/>
  <c r="DN780" i="2"/>
  <c r="DB843" i="2"/>
  <c r="DB913" i="2"/>
  <c r="DB957" i="2"/>
  <c r="DB688" i="2"/>
  <c r="EG935" i="2"/>
  <c r="S935" i="2" s="1"/>
  <c r="H351" i="2"/>
  <c r="I351" i="2" s="1"/>
  <c r="EX935" i="2"/>
  <c r="DX478" i="2"/>
  <c r="R478" i="2" s="1"/>
  <c r="S478" i="2"/>
  <c r="DC927" i="2"/>
  <c r="P927" i="2" s="1"/>
  <c r="DO927" i="2"/>
  <c r="Q927" i="2" s="1"/>
  <c r="DX927" i="2"/>
  <c r="R927" i="2" s="1"/>
  <c r="EG927" i="2"/>
  <c r="S927" i="2" s="1"/>
  <c r="EX927" i="2"/>
  <c r="DX934" i="2"/>
  <c r="R934" i="2" s="1"/>
  <c r="EX936" i="2"/>
  <c r="EL936" i="2"/>
  <c r="DX936" i="2"/>
  <c r="DO936" i="2"/>
  <c r="Q936" i="2" s="1"/>
  <c r="DC936" i="2"/>
  <c r="P936" i="2" s="1"/>
  <c r="EL1004" i="2"/>
  <c r="EJ1004" i="2"/>
  <c r="ER1004" i="2" s="1"/>
  <c r="EG1004" i="2"/>
  <c r="EG930" i="2"/>
  <c r="S930" i="2" s="1"/>
  <c r="DX930" i="2"/>
  <c r="R930" i="2" s="1"/>
  <c r="DO930" i="2"/>
  <c r="Q930" i="2" s="1"/>
  <c r="DC930" i="2"/>
  <c r="P930" i="2" s="1"/>
  <c r="DC1003" i="2"/>
  <c r="P1003" i="2" s="1"/>
  <c r="EL944" i="2"/>
  <c r="EJ1003" i="2"/>
  <c r="EI1003" i="2" s="1"/>
  <c r="EX795" i="2"/>
  <c r="EX913" i="2"/>
  <c r="DC934" i="2"/>
  <c r="P934" i="2" s="1"/>
  <c r="DO934" i="2"/>
  <c r="Q934" i="2" s="1"/>
  <c r="CP758" i="2"/>
  <c r="DC758" i="2"/>
  <c r="P758" i="2" s="1"/>
  <c r="EG934" i="2"/>
  <c r="S934" i="2" s="1"/>
  <c r="EX285" i="2"/>
  <c r="EX758" i="2"/>
  <c r="DC935" i="2"/>
  <c r="P935" i="2" s="1"/>
  <c r="DO506" i="2"/>
  <c r="Q506" i="2" s="1"/>
  <c r="DX926" i="2"/>
  <c r="R926" i="2" s="1"/>
  <c r="DO926" i="2"/>
  <c r="Q926" i="2" s="1"/>
  <c r="EJ926" i="2"/>
  <c r="EL606" i="2"/>
  <c r="CP606" i="2"/>
  <c r="DX606" i="2"/>
  <c r="R606" i="2" s="1"/>
  <c r="DO606" i="2"/>
  <c r="Q606" i="2" s="1"/>
  <c r="DC606" i="2"/>
  <c r="P606" i="2" s="1"/>
  <c r="EL604" i="2"/>
  <c r="EJ604" i="2"/>
  <c r="EI604" i="2" s="1"/>
  <c r="EG604" i="2"/>
  <c r="S604" i="2" s="1"/>
  <c r="CP604" i="2"/>
  <c r="EL629" i="2"/>
  <c r="EG658" i="2"/>
  <c r="S658" i="2" s="1"/>
  <c r="CP658" i="2"/>
  <c r="CP912" i="2"/>
  <c r="DO912" i="2"/>
  <c r="Q912" i="2" s="1"/>
  <c r="DC912" i="2"/>
  <c r="P912" i="2" s="1"/>
  <c r="EX912" i="2"/>
  <c r="EJ912" i="2"/>
  <c r="EG912" i="2"/>
  <c r="S912" i="2" s="1"/>
  <c r="DX912" i="2"/>
  <c r="R912" i="2" s="1"/>
  <c r="EL912" i="2"/>
  <c r="EJ768" i="2"/>
  <c r="EI768" i="2" s="1"/>
  <c r="EM768" i="2" s="1"/>
  <c r="EG768" i="2"/>
  <c r="S768" i="2" s="1"/>
  <c r="EG775" i="2"/>
  <c r="S775" i="2" s="1"/>
  <c r="DX775" i="2"/>
  <c r="R775" i="2" s="1"/>
  <c r="DO775" i="2"/>
  <c r="Q775" i="2" s="1"/>
  <c r="DC775" i="2"/>
  <c r="P775" i="2" s="1"/>
  <c r="CP775" i="2"/>
  <c r="EL644" i="2"/>
  <c r="EX660" i="2"/>
  <c r="EL660" i="2"/>
  <c r="EJ660" i="2"/>
  <c r="ER660" i="2" s="1"/>
  <c r="CP602" i="2"/>
  <c r="DC602" i="2"/>
  <c r="P602" i="2" s="1"/>
  <c r="EG602" i="2"/>
  <c r="S602" i="2" s="1"/>
  <c r="DX602" i="2"/>
  <c r="R602" i="2" s="1"/>
  <c r="DO602" i="2"/>
  <c r="Q602" i="2" s="1"/>
  <c r="EX668" i="2"/>
  <c r="EL668" i="2"/>
  <c r="EJ668" i="2"/>
  <c r="ER668" i="2" s="1"/>
  <c r="CP763" i="2"/>
  <c r="EX763" i="2"/>
  <c r="EG789" i="2"/>
  <c r="S789" i="2" s="1"/>
  <c r="DX789" i="2"/>
  <c r="R789" i="2" s="1"/>
  <c r="DO789" i="2"/>
  <c r="Q789" i="2" s="1"/>
  <c r="DC789" i="2"/>
  <c r="P789" i="2" s="1"/>
  <c r="EG644" i="2"/>
  <c r="DX644" i="2"/>
  <c r="R644" i="2" s="1"/>
  <c r="EL768" i="2"/>
  <c r="H222" i="2"/>
  <c r="I222" i="2" s="1"/>
  <c r="H508" i="2"/>
  <c r="I508" i="2" s="1"/>
  <c r="H528" i="2"/>
  <c r="I528" i="2" s="1"/>
  <c r="EJ528" i="2" s="1"/>
  <c r="H570" i="2"/>
  <c r="I570" i="2" s="1"/>
  <c r="EX570" i="2" s="1"/>
  <c r="H625" i="2"/>
  <c r="H729" i="2"/>
  <c r="H739" i="2"/>
  <c r="I739" i="2" s="1"/>
  <c r="EX798" i="2"/>
  <c r="DB909" i="2"/>
  <c r="I919" i="2"/>
  <c r="EL919" i="2" s="1"/>
  <c r="DN924" i="2"/>
  <c r="DB924" i="2"/>
  <c r="H962" i="2"/>
  <c r="H637" i="2"/>
  <c r="I637" i="2" s="1"/>
  <c r="EG637" i="2" s="1"/>
  <c r="S637" i="2" s="1"/>
  <c r="DN799" i="2"/>
  <c r="H799" i="2"/>
  <c r="I799" i="2" s="1"/>
  <c r="DN909" i="2"/>
  <c r="CP941" i="2"/>
  <c r="EJ941" i="2"/>
  <c r="EG941" i="2"/>
  <c r="S941" i="2" s="1"/>
  <c r="DX941" i="2"/>
  <c r="R941" i="2" s="1"/>
  <c r="DC941" i="2"/>
  <c r="P941" i="2" s="1"/>
  <c r="EJ948" i="2"/>
  <c r="EG948" i="2"/>
  <c r="S948" i="2" s="1"/>
  <c r="DX948" i="2"/>
  <c r="R948" i="2" s="1"/>
  <c r="DO948" i="2"/>
  <c r="Q948" i="2" s="1"/>
  <c r="DC948" i="2"/>
  <c r="P948" i="2" s="1"/>
  <c r="CP948" i="2"/>
  <c r="DX975" i="2"/>
  <c r="R975" i="2" s="1"/>
  <c r="DO975" i="2"/>
  <c r="Q975" i="2" s="1"/>
  <c r="EG975" i="2"/>
  <c r="S975" i="2" s="1"/>
  <c r="EJ975" i="2"/>
  <c r="DC975" i="2"/>
  <c r="P975" i="2" s="1"/>
  <c r="CP975" i="2"/>
  <c r="H305" i="2"/>
  <c r="DN333" i="2"/>
  <c r="DB427" i="2"/>
  <c r="H441" i="2"/>
  <c r="DB447" i="2"/>
  <c r="DB454" i="2"/>
  <c r="H502" i="2"/>
  <c r="I502" i="2" s="1"/>
  <c r="DB625" i="2"/>
  <c r="H657" i="2"/>
  <c r="DB729" i="2"/>
  <c r="DB799" i="2"/>
  <c r="DB884" i="2"/>
  <c r="H884" i="2"/>
  <c r="I884" i="2" s="1"/>
  <c r="CP884" i="2" s="1"/>
  <c r="EX934" i="2"/>
  <c r="EL934" i="2"/>
  <c r="CD955" i="2"/>
  <c r="H347" i="2"/>
  <c r="DN361" i="2"/>
  <c r="H536" i="2"/>
  <c r="I536" i="2" s="1"/>
  <c r="DX536" i="2" s="1"/>
  <c r="R536" i="2" s="1"/>
  <c r="H620" i="2"/>
  <c r="H735" i="2"/>
  <c r="DN739" i="2"/>
  <c r="DB859" i="2"/>
  <c r="I918" i="2"/>
  <c r="I922" i="2"/>
  <c r="EL922" i="2" s="1"/>
  <c r="DO941" i="2"/>
  <c r="Q941" i="2" s="1"/>
  <c r="DB441" i="2"/>
  <c r="DB657" i="2"/>
  <c r="H661" i="2"/>
  <c r="I661" i="2" s="1"/>
  <c r="DN699" i="2"/>
  <c r="DB872" i="2"/>
  <c r="DB878" i="2"/>
  <c r="DN884" i="2"/>
  <c r="EJ934" i="2"/>
  <c r="DO965" i="2"/>
  <c r="Q965" i="2" s="1"/>
  <c r="DC965" i="2"/>
  <c r="P965" i="2" s="1"/>
  <c r="H967" i="2"/>
  <c r="DN967" i="2"/>
  <c r="DB967" i="2"/>
  <c r="DN982" i="2"/>
  <c r="DB982" i="2"/>
  <c r="H982" i="2"/>
  <c r="CP997" i="2"/>
  <c r="EL997" i="2"/>
  <c r="EJ997" i="2"/>
  <c r="DX997" i="2"/>
  <c r="R997" i="2" s="1"/>
  <c r="EX997" i="2"/>
  <c r="EG997" i="2"/>
  <c r="S997" i="2" s="1"/>
  <c r="DO997" i="2"/>
  <c r="Q997" i="2" s="1"/>
  <c r="H476" i="2"/>
  <c r="H522" i="2"/>
  <c r="DN564" i="2"/>
  <c r="H719" i="2"/>
  <c r="I719" i="2" s="1"/>
  <c r="DO719" i="2" s="1"/>
  <c r="Q719" i="2" s="1"/>
  <c r="DB735" i="2"/>
  <c r="DB813" i="2"/>
  <c r="DB915" i="2"/>
  <c r="EG937" i="2"/>
  <c r="S937" i="2" s="1"/>
  <c r="DX937" i="2"/>
  <c r="R937" i="2" s="1"/>
  <c r="DO937" i="2"/>
  <c r="Q937" i="2" s="1"/>
  <c r="CP937" i="2"/>
  <c r="EX937" i="2"/>
  <c r="I953" i="2"/>
  <c r="H509" i="2"/>
  <c r="DN571" i="2"/>
  <c r="H599" i="2"/>
  <c r="EJ644" i="2"/>
  <c r="ER644" i="2" s="1"/>
  <c r="DB661" i="2"/>
  <c r="H759" i="2"/>
  <c r="DB768" i="2"/>
  <c r="H784" i="2"/>
  <c r="I784" i="2" s="1"/>
  <c r="DX784" i="2" s="1"/>
  <c r="R784" i="2" s="1"/>
  <c r="EG989" i="2"/>
  <c r="S989" i="2" s="1"/>
  <c r="DX989" i="2"/>
  <c r="R989" i="2" s="1"/>
  <c r="DO989" i="2"/>
  <c r="Q989" i="2" s="1"/>
  <c r="EJ989" i="2"/>
  <c r="CP989" i="2"/>
  <c r="DC989" i="2"/>
  <c r="P989" i="2" s="1"/>
  <c r="H496" i="2"/>
  <c r="H626" i="2"/>
  <c r="I626" i="2" s="1"/>
  <c r="DN768" i="2"/>
  <c r="H914" i="2"/>
  <c r="DB919" i="2"/>
  <c r="DN919" i="2"/>
  <c r="R955" i="2"/>
  <c r="I986" i="2"/>
  <c r="I993" i="2"/>
  <c r="EL993" i="2" s="1"/>
  <c r="DB879" i="2"/>
  <c r="H879" i="2"/>
  <c r="I879" i="2" s="1"/>
  <c r="DC997" i="2"/>
  <c r="P997" i="2" s="1"/>
  <c r="H320" i="2"/>
  <c r="DB585" i="2"/>
  <c r="DN626" i="2"/>
  <c r="H860" i="2"/>
  <c r="I860" i="2" s="1"/>
  <c r="EL860" i="2" s="1"/>
  <c r="DB873" i="2"/>
  <c r="H873" i="2"/>
  <c r="DN879" i="2"/>
  <c r="DB926" i="2"/>
  <c r="EJ931" i="2"/>
  <c r="EG931" i="2"/>
  <c r="S931" i="2" s="1"/>
  <c r="DX931" i="2"/>
  <c r="R931" i="2" s="1"/>
  <c r="DO931" i="2"/>
  <c r="Q931" i="2" s="1"/>
  <c r="CP931" i="2"/>
  <c r="EX931" i="2"/>
  <c r="I933" i="2"/>
  <c r="S955" i="2"/>
  <c r="EL341" i="2"/>
  <c r="DN370" i="2"/>
  <c r="H456" i="2"/>
  <c r="DB621" i="2"/>
  <c r="DN645" i="2"/>
  <c r="DB700" i="2"/>
  <c r="DB779" i="2"/>
  <c r="DO795" i="2"/>
  <c r="Q795" i="2" s="1"/>
  <c r="DC795" i="2"/>
  <c r="P795" i="2" s="1"/>
  <c r="CP795" i="2"/>
  <c r="DB838" i="2"/>
  <c r="DN873" i="2"/>
  <c r="DB885" i="2"/>
  <c r="EJ927" i="2"/>
  <c r="EX941" i="2"/>
  <c r="I951" i="2"/>
  <c r="EX955" i="2"/>
  <c r="EL955" i="2"/>
  <c r="EJ955" i="2"/>
  <c r="DB362" i="2"/>
  <c r="H314" i="2"/>
  <c r="DN523" i="2"/>
  <c r="DB641" i="2"/>
  <c r="DB673" i="2"/>
  <c r="DB820" i="2"/>
  <c r="DB854" i="2"/>
  <c r="DB914" i="2"/>
  <c r="DC958" i="2"/>
  <c r="P958" i="2" s="1"/>
  <c r="CP958" i="2"/>
  <c r="EG958" i="2"/>
  <c r="S958" i="2" s="1"/>
  <c r="DX958" i="2"/>
  <c r="R958" i="2" s="1"/>
  <c r="DO958" i="2"/>
  <c r="Q958" i="2" s="1"/>
  <c r="DN334" i="2"/>
  <c r="H187" i="2"/>
  <c r="I187" i="2" s="1"/>
  <c r="H443" i="2"/>
  <c r="I443" i="2" s="1"/>
  <c r="DC443" i="2" s="1"/>
  <c r="P443" i="2" s="1"/>
  <c r="H559" i="2"/>
  <c r="DB638" i="2"/>
  <c r="DB668" i="2"/>
  <c r="DC673" i="2"/>
  <c r="P673" i="2" s="1"/>
  <c r="DB707" i="2"/>
  <c r="DB725" i="2"/>
  <c r="DB736" i="2"/>
  <c r="DN795" i="2"/>
  <c r="DB795" i="2"/>
  <c r="H844" i="2"/>
  <c r="I844" i="2" s="1"/>
  <c r="DX844" i="2" s="1"/>
  <c r="R844" i="2" s="1"/>
  <c r="CP849" i="2"/>
  <c r="H867" i="2"/>
  <c r="DN898" i="2"/>
  <c r="DB898" i="2"/>
  <c r="H898" i="2"/>
  <c r="I898" i="2" s="1"/>
  <c r="EL927" i="2"/>
  <c r="EX230" i="2"/>
  <c r="DB334" i="2"/>
  <c r="H566" i="2"/>
  <c r="CP765" i="2"/>
  <c r="DB849" i="2"/>
  <c r="EG911" i="2"/>
  <c r="S911" i="2" s="1"/>
  <c r="DX911" i="2"/>
  <c r="R911" i="2" s="1"/>
  <c r="DO911" i="2"/>
  <c r="Q911" i="2" s="1"/>
  <c r="DN914" i="2"/>
  <c r="EJ917" i="2"/>
  <c r="CP917" i="2"/>
  <c r="EJ937" i="2"/>
  <c r="EX948" i="2"/>
  <c r="EX965" i="2"/>
  <c r="DN538" i="2"/>
  <c r="H685" i="2"/>
  <c r="DX795" i="2"/>
  <c r="DN844" i="2"/>
  <c r="DC849" i="2"/>
  <c r="P849" i="2" s="1"/>
  <c r="DN867" i="2"/>
  <c r="DB918" i="2"/>
  <c r="EL926" i="2"/>
  <c r="DN968" i="2"/>
  <c r="H968" i="2"/>
  <c r="DB347" i="2"/>
  <c r="DN355" i="2"/>
  <c r="H524" i="2"/>
  <c r="I524" i="2" s="1"/>
  <c r="EJ524" i="2" s="1"/>
  <c r="ER524" i="2" s="1"/>
  <c r="H732" i="2"/>
  <c r="I732" i="2" s="1"/>
  <c r="EL732" i="2" s="1"/>
  <c r="DC765" i="2"/>
  <c r="P765" i="2" s="1"/>
  <c r="EX820" i="2"/>
  <c r="DN861" i="2"/>
  <c r="H861" i="2"/>
  <c r="DN892" i="2"/>
  <c r="DB892" i="2"/>
  <c r="DC931" i="2"/>
  <c r="P931" i="2" s="1"/>
  <c r="EL937" i="2"/>
  <c r="H313" i="2"/>
  <c r="I313" i="2" s="1"/>
  <c r="CP313" i="2" s="1"/>
  <c r="H241" i="2"/>
  <c r="H248" i="2"/>
  <c r="H315" i="2"/>
  <c r="H416" i="2"/>
  <c r="DB457" i="2"/>
  <c r="H498" i="2"/>
  <c r="I498" i="2" s="1"/>
  <c r="EX498" i="2" s="1"/>
  <c r="H679" i="2"/>
  <c r="I679" i="2" s="1"/>
  <c r="DB685" i="2"/>
  <c r="EG795" i="2"/>
  <c r="S795" i="2" s="1"/>
  <c r="H821" i="2"/>
  <c r="DN918" i="2"/>
  <c r="I940" i="2"/>
  <c r="H942" i="2"/>
  <c r="DN942" i="2"/>
  <c r="DB942" i="2"/>
  <c r="EJ987" i="2"/>
  <c r="EG987" i="2"/>
  <c r="S987" i="2" s="1"/>
  <c r="DX987" i="2"/>
  <c r="R987" i="2" s="1"/>
  <c r="DO987" i="2"/>
  <c r="Q987" i="2" s="1"/>
  <c r="CP987" i="2"/>
  <c r="EX987" i="2"/>
  <c r="EL987" i="2"/>
  <c r="H994" i="2"/>
  <c r="DB994" i="2"/>
  <c r="H560" i="2"/>
  <c r="H580" i="2"/>
  <c r="H601" i="2"/>
  <c r="I601" i="2" s="1"/>
  <c r="EJ673" i="2"/>
  <c r="ER673" i="2" s="1"/>
  <c r="H737" i="2"/>
  <c r="I737" i="2" s="1"/>
  <c r="EX737" i="2" s="1"/>
  <c r="DO765" i="2"/>
  <c r="Q765" i="2" s="1"/>
  <c r="EQ935" i="2"/>
  <c r="EM935" i="2"/>
  <c r="EJ966" i="2"/>
  <c r="EG966" i="2"/>
  <c r="S966" i="2" s="1"/>
  <c r="DX966" i="2"/>
  <c r="R966" i="2" s="1"/>
  <c r="DO966" i="2"/>
  <c r="Q966" i="2" s="1"/>
  <c r="DC966" i="2"/>
  <c r="P966" i="2" s="1"/>
  <c r="CP966" i="2"/>
  <c r="DO976" i="2"/>
  <c r="Q976" i="2" s="1"/>
  <c r="DC976" i="2"/>
  <c r="P976" i="2" s="1"/>
  <c r="DX976" i="2"/>
  <c r="R976" i="2" s="1"/>
  <c r="CP976" i="2"/>
  <c r="EX976" i="2"/>
  <c r="EL976" i="2"/>
  <c r="EJ976" i="2"/>
  <c r="EG976" i="2"/>
  <c r="S976" i="2" s="1"/>
  <c r="EJ978" i="2"/>
  <c r="EG978" i="2"/>
  <c r="S978" i="2" s="1"/>
  <c r="DO978" i="2"/>
  <c r="Q978" i="2" s="1"/>
  <c r="DC978" i="2"/>
  <c r="P978" i="2" s="1"/>
  <c r="CP978" i="2"/>
  <c r="EX978" i="2"/>
  <c r="EL978" i="2"/>
  <c r="DB315" i="2"/>
  <c r="DN409" i="2"/>
  <c r="DB416" i="2"/>
  <c r="DN498" i="2"/>
  <c r="DN511" i="2"/>
  <c r="H659" i="2"/>
  <c r="I659" i="2" s="1"/>
  <c r="DX659" i="2" s="1"/>
  <c r="R659" i="2" s="1"/>
  <c r="EL673" i="2"/>
  <c r="DB679" i="2"/>
  <c r="H692" i="2"/>
  <c r="I692" i="2" s="1"/>
  <c r="EL692" i="2" s="1"/>
  <c r="DB732" i="2"/>
  <c r="DB821" i="2"/>
  <c r="H845" i="2"/>
  <c r="DC913" i="2"/>
  <c r="P913" i="2" s="1"/>
  <c r="ER935" i="2"/>
  <c r="DB968" i="2"/>
  <c r="DN395" i="2"/>
  <c r="DB567" i="2"/>
  <c r="DB574" i="2"/>
  <c r="H669" i="2"/>
  <c r="I669" i="2" s="1"/>
  <c r="EJ669" i="2" s="1"/>
  <c r="ER669" i="2" s="1"/>
  <c r="H697" i="2"/>
  <c r="I697" i="2" s="1"/>
  <c r="EL697" i="2" s="1"/>
  <c r="DN737" i="2"/>
  <c r="DX765" i="2"/>
  <c r="R765" i="2" s="1"/>
  <c r="H791" i="2"/>
  <c r="H834" i="2"/>
  <c r="I834" i="2" s="1"/>
  <c r="H893" i="2"/>
  <c r="ES935" i="2"/>
  <c r="EJ958" i="2"/>
  <c r="I939" i="2"/>
  <c r="EL939" i="2" s="1"/>
  <c r="DN444" i="2"/>
  <c r="DN465" i="2"/>
  <c r="DB506" i="2"/>
  <c r="DN567" i="2"/>
  <c r="DN574" i="2"/>
  <c r="H595" i="2"/>
  <c r="DN601" i="2"/>
  <c r="H623" i="2"/>
  <c r="I623" i="2" s="1"/>
  <c r="H642" i="2"/>
  <c r="H828" i="2"/>
  <c r="I828" i="2" s="1"/>
  <c r="DO913" i="2"/>
  <c r="Q913" i="2" s="1"/>
  <c r="DN994" i="2"/>
  <c r="H388" i="2"/>
  <c r="I388" i="2" s="1"/>
  <c r="DC388" i="2" s="1"/>
  <c r="P388" i="2" s="1"/>
  <c r="DC506" i="2"/>
  <c r="P506" i="2" s="1"/>
  <c r="H605" i="2"/>
  <c r="I605" i="2" s="1"/>
  <c r="H664" i="2"/>
  <c r="DB692" i="2"/>
  <c r="DB791" i="2"/>
  <c r="H816" i="2"/>
  <c r="I816" i="2" s="1"/>
  <c r="H887" i="2"/>
  <c r="I887" i="2" s="1"/>
  <c r="H924" i="2"/>
  <c r="EX926" i="2"/>
  <c r="EL931" i="2"/>
  <c r="EL958" i="2"/>
  <c r="DN506" i="2"/>
  <c r="H512" i="2"/>
  <c r="DN595" i="2"/>
  <c r="CP639" i="2"/>
  <c r="DB697" i="2"/>
  <c r="H787" i="2"/>
  <c r="DB828" i="2"/>
  <c r="H907" i="2"/>
  <c r="DN907" i="2"/>
  <c r="DX913" i="2"/>
  <c r="R913" i="2" s="1"/>
  <c r="DX943" i="2"/>
  <c r="R943" i="2" s="1"/>
  <c r="DO943" i="2"/>
  <c r="Q943" i="2" s="1"/>
  <c r="EJ943" i="2"/>
  <c r="EG943" i="2"/>
  <c r="S943" i="2" s="1"/>
  <c r="DC943" i="2"/>
  <c r="P943" i="2" s="1"/>
  <c r="DB540" i="2"/>
  <c r="DB581" i="2"/>
  <c r="DN588" i="2"/>
  <c r="DB605" i="2"/>
  <c r="DB639" i="2"/>
  <c r="DB664" i="2"/>
  <c r="DN697" i="2"/>
  <c r="DB816" i="2"/>
  <c r="DN876" i="2"/>
  <c r="H876" i="2"/>
  <c r="H915" i="2"/>
  <c r="DN969" i="2"/>
  <c r="H969" i="2"/>
  <c r="H345" i="2"/>
  <c r="DB432" i="2"/>
  <c r="DN439" i="2"/>
  <c r="EJ444" i="2"/>
  <c r="ER444" i="2" s="1"/>
  <c r="H479" i="2"/>
  <c r="DB512" i="2"/>
  <c r="H575" i="2"/>
  <c r="DN581" i="2"/>
  <c r="DC639" i="2"/>
  <c r="P639" i="2" s="1"/>
  <c r="H722" i="2"/>
  <c r="DB787" i="2"/>
  <c r="DN840" i="2"/>
  <c r="DB876" i="2"/>
  <c r="EG913" i="2"/>
  <c r="S913" i="2" s="1"/>
  <c r="DO917" i="2"/>
  <c r="Q917" i="2" s="1"/>
  <c r="DC987" i="2"/>
  <c r="P987" i="2" s="1"/>
  <c r="H190" i="2"/>
  <c r="I190" i="2" s="1"/>
  <c r="EG190" i="2" s="1"/>
  <c r="S190" i="2" s="1"/>
  <c r="H280" i="2"/>
  <c r="H310" i="2"/>
  <c r="I310" i="2" s="1"/>
  <c r="EG310" i="2" s="1"/>
  <c r="S310" i="2" s="1"/>
  <c r="DN403" i="2"/>
  <c r="DB493" i="2"/>
  <c r="DX506" i="2"/>
  <c r="R506" i="2" s="1"/>
  <c r="DN639" i="2"/>
  <c r="H738" i="2"/>
  <c r="I738" i="2" s="1"/>
  <c r="EX738" i="2" s="1"/>
  <c r="DN738" i="2"/>
  <c r="H945" i="2"/>
  <c r="DN961" i="2"/>
  <c r="H961" i="2"/>
  <c r="DB961" i="2"/>
  <c r="DB991" i="2"/>
  <c r="H991" i="2"/>
  <c r="DN991" i="2"/>
  <c r="H273" i="2"/>
  <c r="DB345" i="2"/>
  <c r="DB479" i="2"/>
  <c r="DB722" i="2"/>
  <c r="DN776" i="2"/>
  <c r="DB835" i="2"/>
  <c r="H835" i="2"/>
  <c r="CP846" i="2"/>
  <c r="DN908" i="2"/>
  <c r="H908" i="2"/>
  <c r="I908" i="2" s="1"/>
  <c r="CP911" i="2"/>
  <c r="DX917" i="2"/>
  <c r="R917" i="2" s="1"/>
  <c r="DB411" i="2"/>
  <c r="H619" i="2"/>
  <c r="I619" i="2" s="1"/>
  <c r="CP619" i="2" s="1"/>
  <c r="DB624" i="2"/>
  <c r="DB648" i="2"/>
  <c r="H693" i="2"/>
  <c r="I693" i="2" s="1"/>
  <c r="EL693" i="2" s="1"/>
  <c r="DB738" i="2"/>
  <c r="DN811" i="2"/>
  <c r="DN835" i="2"/>
  <c r="DB846" i="2"/>
  <c r="EJ913" i="2"/>
  <c r="EX943" i="2"/>
  <c r="EL943" i="2"/>
  <c r="DN943" i="2"/>
  <c r="DB969" i="2"/>
  <c r="H339" i="2"/>
  <c r="I339" i="2" s="1"/>
  <c r="H360" i="2"/>
  <c r="I360" i="2" s="1"/>
  <c r="H433" i="2"/>
  <c r="I433" i="2" s="1"/>
  <c r="DO433" i="2" s="1"/>
  <c r="Q433" i="2" s="1"/>
  <c r="H440" i="2"/>
  <c r="I440" i="2" s="1"/>
  <c r="CP440" i="2" s="1"/>
  <c r="H460" i="2"/>
  <c r="H467" i="2"/>
  <c r="EX556" i="2"/>
  <c r="H612" i="2"/>
  <c r="I612" i="2" s="1"/>
  <c r="H636" i="2"/>
  <c r="I636" i="2" s="1"/>
  <c r="DX636" i="2" s="1"/>
  <c r="R636" i="2" s="1"/>
  <c r="DB675" i="2"/>
  <c r="H767" i="2"/>
  <c r="DC846" i="2"/>
  <c r="P846" i="2" s="1"/>
  <c r="H883" i="2"/>
  <c r="DC911" i="2"/>
  <c r="P911" i="2" s="1"/>
  <c r="EG917" i="2"/>
  <c r="S917" i="2" s="1"/>
  <c r="DC952" i="2"/>
  <c r="P952" i="2" s="1"/>
  <c r="CP952" i="2"/>
  <c r="DO952" i="2"/>
  <c r="Q952" i="2" s="1"/>
  <c r="EL952" i="2"/>
  <c r="EJ952" i="2"/>
  <c r="EG952" i="2"/>
  <c r="S952" i="2" s="1"/>
  <c r="DX952" i="2"/>
  <c r="R952" i="2" s="1"/>
  <c r="EX958" i="2"/>
  <c r="DX978" i="2"/>
  <c r="R978" i="2" s="1"/>
  <c r="DN241" i="2"/>
  <c r="DN288" i="2"/>
  <c r="DN397" i="2"/>
  <c r="DB556" i="2"/>
  <c r="DN846" i="2"/>
  <c r="EL913" i="2"/>
  <c r="DB945" i="2"/>
  <c r="H281" i="2"/>
  <c r="H346" i="2"/>
  <c r="I346" i="2" s="1"/>
  <c r="EG346" i="2" s="1"/>
  <c r="S346" i="2" s="1"/>
  <c r="DB360" i="2"/>
  <c r="H375" i="2"/>
  <c r="H549" i="2"/>
  <c r="I549" i="2" s="1"/>
  <c r="DN556" i="2"/>
  <c r="H563" i="2"/>
  <c r="EX639" i="2"/>
  <c r="DB758" i="2"/>
  <c r="DB823" i="2"/>
  <c r="DB883" i="2"/>
  <c r="DB920" i="2"/>
  <c r="H920" i="2"/>
  <c r="R936" i="2"/>
  <c r="CP943" i="2"/>
  <c r="DN1007" i="2"/>
  <c r="DB1007" i="2"/>
  <c r="H1007" i="2"/>
  <c r="H1001" i="2"/>
  <c r="H999" i="2"/>
  <c r="DN999" i="2"/>
  <c r="DB1001" i="2"/>
  <c r="H960" i="2"/>
  <c r="I992" i="2"/>
  <c r="EX992" i="2" s="1"/>
  <c r="DB999" i="2"/>
  <c r="I985" i="2"/>
  <c r="DN1001" i="2"/>
  <c r="H928" i="2"/>
  <c r="EX966" i="2"/>
  <c r="EL966" i="2"/>
  <c r="H901" i="2"/>
  <c r="I901" i="2" s="1"/>
  <c r="EX917" i="2"/>
  <c r="I957" i="2"/>
  <c r="I971" i="2"/>
  <c r="I972" i="2"/>
  <c r="DB941" i="2"/>
  <c r="I947" i="2"/>
  <c r="H959" i="2"/>
  <c r="DB960" i="2"/>
  <c r="DN975" i="2"/>
  <c r="DB975" i="2"/>
  <c r="EJ998" i="2"/>
  <c r="DX998" i="2"/>
  <c r="R998" i="2" s="1"/>
  <c r="DO998" i="2"/>
  <c r="Q998" i="2" s="1"/>
  <c r="DB925" i="2"/>
  <c r="H925" i="2"/>
  <c r="I929" i="2"/>
  <c r="EJ930" i="2"/>
  <c r="EJ936" i="2"/>
  <c r="EG936" i="2"/>
  <c r="S936" i="2" s="1"/>
  <c r="DB996" i="2"/>
  <c r="H996" i="2"/>
  <c r="DN960" i="2"/>
  <c r="DB966" i="2"/>
  <c r="H974" i="2"/>
  <c r="DN974" i="2"/>
  <c r="H981" i="2"/>
  <c r="DN981" i="2"/>
  <c r="DB981" i="2"/>
  <c r="DN993" i="2"/>
  <c r="DB993" i="2"/>
  <c r="DN996" i="2"/>
  <c r="DB917" i="2"/>
  <c r="DN941" i="2"/>
  <c r="EJ944" i="2"/>
  <c r="I970" i="2"/>
  <c r="EG949" i="2"/>
  <c r="S949" i="2" s="1"/>
  <c r="DX949" i="2"/>
  <c r="R949" i="2" s="1"/>
  <c r="H950" i="2"/>
  <c r="DN950" i="2"/>
  <c r="I956" i="2"/>
  <c r="EL956" i="2" s="1"/>
  <c r="DN917" i="2"/>
  <c r="EL989" i="2"/>
  <c r="DN989" i="2"/>
  <c r="EX998" i="2"/>
  <c r="EL998" i="2"/>
  <c r="DN998" i="2"/>
  <c r="EL948" i="2"/>
  <c r="DB974" i="2"/>
  <c r="CP949" i="2"/>
  <c r="I984" i="2"/>
  <c r="EX984" i="2" s="1"/>
  <c r="DB989" i="2"/>
  <c r="H1002" i="2"/>
  <c r="DB949" i="2"/>
  <c r="DB950" i="2"/>
  <c r="DB973" i="2"/>
  <c r="EL975" i="2"/>
  <c r="CP998" i="2"/>
  <c r="DC949" i="2"/>
  <c r="P949" i="2" s="1"/>
  <c r="DB972" i="2"/>
  <c r="H980" i="2"/>
  <c r="DN980" i="2"/>
  <c r="DB980" i="2"/>
  <c r="DN985" i="2"/>
  <c r="DB985" i="2"/>
  <c r="DB998" i="2"/>
  <c r="DB948" i="2"/>
  <c r="DN949" i="2"/>
  <c r="I979" i="2"/>
  <c r="I983" i="2"/>
  <c r="DB992" i="2"/>
  <c r="H995" i="2"/>
  <c r="DN995" i="2"/>
  <c r="DC998" i="2"/>
  <c r="P998" i="2" s="1"/>
  <c r="DO949" i="2"/>
  <c r="Q949" i="2" s="1"/>
  <c r="DB964" i="2"/>
  <c r="H964" i="2"/>
  <c r="DN1000" i="2"/>
  <c r="DB1000" i="2"/>
  <c r="H1000" i="2"/>
  <c r="DB1002" i="2"/>
  <c r="H786" i="2"/>
  <c r="I786" i="2" s="1"/>
  <c r="H863" i="2"/>
  <c r="I863" i="2" s="1"/>
  <c r="EL863" i="2" s="1"/>
  <c r="DB912" i="2"/>
  <c r="EX930" i="2"/>
  <c r="EL930" i="2"/>
  <c r="H938" i="2"/>
  <c r="DN938" i="2"/>
  <c r="DB938" i="2"/>
  <c r="DN948" i="2"/>
  <c r="DN972" i="2"/>
  <c r="H1006" i="2"/>
  <c r="DB1006" i="2"/>
  <c r="DN1006" i="2"/>
  <c r="DB928" i="2"/>
  <c r="EL941" i="2"/>
  <c r="H963" i="2"/>
  <c r="DN964" i="2"/>
  <c r="DB971" i="2"/>
  <c r="EG998" i="2"/>
  <c r="S998" i="2" s="1"/>
  <c r="DN1002" i="2"/>
  <c r="DB786" i="2"/>
  <c r="DB891" i="2"/>
  <c r="DN912" i="2"/>
  <c r="I923" i="2"/>
  <c r="EX944" i="2"/>
  <c r="H988" i="2"/>
  <c r="DN988" i="2"/>
  <c r="DN992" i="2"/>
  <c r="DB995" i="2"/>
  <c r="S1004" i="2"/>
  <c r="EX775" i="2"/>
  <c r="DB852" i="2"/>
  <c r="DB904" i="2"/>
  <c r="I916" i="2"/>
  <c r="EL917" i="2"/>
  <c r="CP930" i="2"/>
  <c r="EJ949" i="2"/>
  <c r="I954" i="2"/>
  <c r="EX975" i="2"/>
  <c r="DN984" i="2"/>
  <c r="DB984" i="2"/>
  <c r="H921" i="2"/>
  <c r="DB930" i="2"/>
  <c r="CP935" i="2"/>
  <c r="CP936" i="2"/>
  <c r="DN946" i="2"/>
  <c r="H946" i="2"/>
  <c r="DB988" i="2"/>
  <c r="EX989" i="2"/>
  <c r="CP1004" i="2"/>
  <c r="EX1004" i="2"/>
  <c r="H1005" i="2"/>
  <c r="EG1003" i="2"/>
  <c r="S1003" i="2" s="1"/>
  <c r="DX1003" i="2"/>
  <c r="R1003" i="2" s="1"/>
  <c r="DO1003" i="2"/>
  <c r="Q1003" i="2" s="1"/>
  <c r="CP1003" i="2"/>
  <c r="EX1003" i="2"/>
  <c r="DB1005" i="2"/>
  <c r="DN1005" i="2"/>
  <c r="I1008" i="2"/>
  <c r="H1009" i="2"/>
  <c r="DN1009" i="2"/>
  <c r="DB979" i="2"/>
  <c r="DN979" i="2"/>
  <c r="DC1004" i="2"/>
  <c r="P1004" i="2" s="1"/>
  <c r="EX952" i="2"/>
  <c r="DB952" i="2"/>
  <c r="DN954" i="2"/>
  <c r="DB954" i="2"/>
  <c r="DB978" i="2"/>
  <c r="DB1009" i="2"/>
  <c r="DO1004" i="2"/>
  <c r="Q1004" i="2" s="1"/>
  <c r="DB877" i="2"/>
  <c r="DN932" i="2"/>
  <c r="DB939" i="2"/>
  <c r="DB940" i="2"/>
  <c r="DN952" i="2"/>
  <c r="DB955" i="2"/>
  <c r="DX1004" i="2"/>
  <c r="R1004" i="2" s="1"/>
  <c r="I990" i="2"/>
  <c r="DN986" i="2"/>
  <c r="DB986" i="2"/>
  <c r="ER415" i="2"/>
  <c r="ES415" i="2"/>
  <c r="EI510" i="2"/>
  <c r="ER510" i="2"/>
  <c r="ES510" i="2"/>
  <c r="DX524" i="2"/>
  <c r="R524" i="2" s="1"/>
  <c r="DC524" i="2"/>
  <c r="P524" i="2" s="1"/>
  <c r="CP524" i="2"/>
  <c r="EL524" i="2"/>
  <c r="DO351" i="2"/>
  <c r="Q351" i="2" s="1"/>
  <c r="EG351" i="2"/>
  <c r="S351" i="2" s="1"/>
  <c r="DX351" i="2"/>
  <c r="R351" i="2" s="1"/>
  <c r="CP426" i="2"/>
  <c r="EG426" i="2"/>
  <c r="DX426" i="2"/>
  <c r="R426" i="2" s="1"/>
  <c r="DO426" i="2"/>
  <c r="Q426" i="2" s="1"/>
  <c r="DC426" i="2"/>
  <c r="P426" i="2" s="1"/>
  <c r="EX487" i="2"/>
  <c r="DX487" i="2"/>
  <c r="R487" i="2" s="1"/>
  <c r="DO487" i="2"/>
  <c r="Q487" i="2" s="1"/>
  <c r="DC487" i="2"/>
  <c r="P487" i="2" s="1"/>
  <c r="CP487" i="2"/>
  <c r="EJ487" i="2"/>
  <c r="EI487" i="2" s="1"/>
  <c r="EQ487" i="2" s="1"/>
  <c r="EG487" i="2"/>
  <c r="S487" i="2" s="1"/>
  <c r="H207" i="2"/>
  <c r="H214" i="2"/>
  <c r="I214" i="2" s="1"/>
  <c r="DO214" i="2" s="1"/>
  <c r="Q214" i="2" s="1"/>
  <c r="H275" i="2"/>
  <c r="H311" i="2"/>
  <c r="I311" i="2" s="1"/>
  <c r="EX311" i="2" s="1"/>
  <c r="EL321" i="2"/>
  <c r="DB328" i="2"/>
  <c r="H328" i="2"/>
  <c r="I328" i="2" s="1"/>
  <c r="EG328" i="2" s="1"/>
  <c r="S328" i="2" s="1"/>
  <c r="H381" i="2"/>
  <c r="I381" i="2" s="1"/>
  <c r="EJ381" i="2" s="1"/>
  <c r="DN393" i="2"/>
  <c r="DB393" i="2"/>
  <c r="H398" i="2"/>
  <c r="H535" i="2"/>
  <c r="DB381" i="2"/>
  <c r="DX475" i="2"/>
  <c r="R475" i="2" s="1"/>
  <c r="EG475" i="2"/>
  <c r="S475" i="2" s="1"/>
  <c r="DO475" i="2"/>
  <c r="Q475" i="2" s="1"/>
  <c r="DB398" i="2"/>
  <c r="DN484" i="2"/>
  <c r="DB535" i="2"/>
  <c r="I627" i="2"/>
  <c r="DN354" i="2"/>
  <c r="DB354" i="2"/>
  <c r="H501" i="2"/>
  <c r="DB469" i="2"/>
  <c r="DB529" i="2"/>
  <c r="I616" i="2"/>
  <c r="DN469" i="2"/>
  <c r="EG518" i="2"/>
  <c r="S518" i="2" s="1"/>
  <c r="DX518" i="2"/>
  <c r="R518" i="2" s="1"/>
  <c r="DB417" i="2"/>
  <c r="CP475" i="2"/>
  <c r="CP518" i="2"/>
  <c r="DB518" i="2"/>
  <c r="DN569" i="2"/>
  <c r="DB569" i="2"/>
  <c r="DB180" i="2"/>
  <c r="DN173" i="2"/>
  <c r="EX208" i="2"/>
  <c r="DC394" i="2"/>
  <c r="P394" i="2" s="1"/>
  <c r="DC475" i="2"/>
  <c r="P475" i="2" s="1"/>
  <c r="DC518" i="2"/>
  <c r="P518" i="2" s="1"/>
  <c r="I634" i="2"/>
  <c r="DN342" i="2"/>
  <c r="H342" i="2"/>
  <c r="DN322" i="2"/>
  <c r="EG208" i="2"/>
  <c r="S208" i="2" s="1"/>
  <c r="H209" i="2"/>
  <c r="CP230" i="2"/>
  <c r="DN394" i="2"/>
  <c r="DB496" i="2"/>
  <c r="DN518" i="2"/>
  <c r="CP394" i="2"/>
  <c r="DB230" i="2"/>
  <c r="H412" i="2"/>
  <c r="EX435" i="2"/>
  <c r="H491" i="2"/>
  <c r="DO518" i="2"/>
  <c r="Q518" i="2" s="1"/>
  <c r="DN215" i="2"/>
  <c r="DB161" i="2"/>
  <c r="H237" i="2"/>
  <c r="EL400" i="2"/>
  <c r="EJ400" i="2"/>
  <c r="EI400" i="2" s="1"/>
  <c r="EM400" i="2" s="1"/>
  <c r="DC400" i="2"/>
  <c r="P400" i="2" s="1"/>
  <c r="DB452" i="2"/>
  <c r="H452" i="2"/>
  <c r="I452" i="2" s="1"/>
  <c r="DN161" i="2"/>
  <c r="DN230" i="2"/>
  <c r="DN452" i="2"/>
  <c r="DB491" i="2"/>
  <c r="DN180" i="2"/>
  <c r="EI424" i="2"/>
  <c r="EQ424" i="2" s="1"/>
  <c r="ER424" i="2"/>
  <c r="H196" i="2"/>
  <c r="DB313" i="2"/>
  <c r="H390" i="2"/>
  <c r="EX400" i="2"/>
  <c r="DN400" i="2"/>
  <c r="H465" i="2"/>
  <c r="I465" i="2" s="1"/>
  <c r="EL465" i="2" s="1"/>
  <c r="EX444" i="2"/>
  <c r="DB394" i="2"/>
  <c r="EX424" i="2"/>
  <c r="H210" i="2"/>
  <c r="I210" i="2" s="1"/>
  <c r="H224" i="2"/>
  <c r="I224" i="2" s="1"/>
  <c r="DC224" i="2" s="1"/>
  <c r="P224" i="2" s="1"/>
  <c r="DB350" i="2"/>
  <c r="H350" i="2"/>
  <c r="I350" i="2" s="1"/>
  <c r="EG350" i="2" s="1"/>
  <c r="S350" i="2" s="1"/>
  <c r="EJ394" i="2"/>
  <c r="EI394" i="2" s="1"/>
  <c r="EG394" i="2"/>
  <c r="S394" i="2" s="1"/>
  <c r="DX394" i="2"/>
  <c r="DB475" i="2"/>
  <c r="DN217" i="2"/>
  <c r="H265" i="2"/>
  <c r="I265" i="2" s="1"/>
  <c r="EX265" i="2" s="1"/>
  <c r="EG285" i="2"/>
  <c r="S285" i="2" s="1"/>
  <c r="DB395" i="2"/>
  <c r="DB400" i="2"/>
  <c r="H407" i="2"/>
  <c r="I407" i="2" s="1"/>
  <c r="CP407" i="2" s="1"/>
  <c r="EG577" i="2"/>
  <c r="DX577" i="2"/>
  <c r="R577" i="2" s="1"/>
  <c r="DO577" i="2"/>
  <c r="Q577" i="2" s="1"/>
  <c r="EJ643" i="2"/>
  <c r="DO643" i="2"/>
  <c r="Q643" i="2" s="1"/>
  <c r="DC643" i="2"/>
  <c r="P643" i="2" s="1"/>
  <c r="CP643" i="2"/>
  <c r="EG643" i="2"/>
  <c r="S643" i="2" s="1"/>
  <c r="DX643" i="2"/>
  <c r="R643" i="2" s="1"/>
  <c r="EX643" i="2"/>
  <c r="H453" i="2"/>
  <c r="I453" i="2" s="1"/>
  <c r="DO481" i="2"/>
  <c r="Q481" i="2" s="1"/>
  <c r="DC481" i="2"/>
  <c r="P481" i="2" s="1"/>
  <c r="DN459" i="2"/>
  <c r="DB459" i="2"/>
  <c r="EJ636" i="2"/>
  <c r="EG636" i="2"/>
  <c r="S636" i="2" s="1"/>
  <c r="DB407" i="2"/>
  <c r="EX426" i="2"/>
  <c r="EL426" i="2"/>
  <c r="DB453" i="2"/>
  <c r="DB532" i="2"/>
  <c r="H532" i="2"/>
  <c r="I532" i="2" s="1"/>
  <c r="EL532" i="2" s="1"/>
  <c r="H401" i="2"/>
  <c r="H420" i="2"/>
  <c r="I420" i="2" s="1"/>
  <c r="DX420" i="2" s="1"/>
  <c r="R420" i="2" s="1"/>
  <c r="DB426" i="2"/>
  <c r="DX481" i="2"/>
  <c r="R481" i="2" s="1"/>
  <c r="DB504" i="2"/>
  <c r="H607" i="2"/>
  <c r="DN607" i="2"/>
  <c r="DB607" i="2"/>
  <c r="DN426" i="2"/>
  <c r="DN401" i="2"/>
  <c r="H185" i="2"/>
  <c r="DB321" i="2"/>
  <c r="DB365" i="2"/>
  <c r="DB392" i="2"/>
  <c r="DC608" i="2"/>
  <c r="P608" i="2" s="1"/>
  <c r="CP608" i="2"/>
  <c r="EX608" i="2"/>
  <c r="EL608" i="2"/>
  <c r="EJ608" i="2"/>
  <c r="EG608" i="2"/>
  <c r="S608" i="2" s="1"/>
  <c r="DX608" i="2"/>
  <c r="R608" i="2" s="1"/>
  <c r="DO608" i="2"/>
  <c r="Q608" i="2" s="1"/>
  <c r="DN169" i="2"/>
  <c r="DB190" i="2"/>
  <c r="DB351" i="2"/>
  <c r="DN487" i="2"/>
  <c r="DB487" i="2"/>
  <c r="H233" i="2"/>
  <c r="I233" i="2" s="1"/>
  <c r="EX233" i="2" s="1"/>
  <c r="H274" i="2"/>
  <c r="I274" i="2" s="1"/>
  <c r="DN392" i="2"/>
  <c r="DN415" i="2"/>
  <c r="EX415" i="2"/>
  <c r="EL415" i="2"/>
  <c r="CP478" i="2"/>
  <c r="H499" i="2"/>
  <c r="I499" i="2" s="1"/>
  <c r="EL499" i="2" s="1"/>
  <c r="DB169" i="2"/>
  <c r="CP321" i="2"/>
  <c r="EJ321" i="2"/>
  <c r="EG321" i="2"/>
  <c r="S321" i="2" s="1"/>
  <c r="DX321" i="2"/>
  <c r="R321" i="2" s="1"/>
  <c r="DB164" i="2"/>
  <c r="DB185" i="2"/>
  <c r="H247" i="2"/>
  <c r="DN321" i="2"/>
  <c r="DB346" i="2"/>
  <c r="DN402" i="2"/>
  <c r="DB402" i="2"/>
  <c r="H461" i="2"/>
  <c r="I461" i="2" s="1"/>
  <c r="EL461" i="2" s="1"/>
  <c r="DB467" i="2"/>
  <c r="EL510" i="2"/>
  <c r="DB309" i="2"/>
  <c r="DN309" i="2"/>
  <c r="CP448" i="2"/>
  <c r="EG448" i="2"/>
  <c r="S448" i="2" s="1"/>
  <c r="DX448" i="2"/>
  <c r="R448" i="2" s="1"/>
  <c r="DO448" i="2"/>
  <c r="Q448" i="2" s="1"/>
  <c r="DC448" i="2"/>
  <c r="P448" i="2" s="1"/>
  <c r="EX481" i="2"/>
  <c r="DN164" i="2"/>
  <c r="H199" i="2"/>
  <c r="I199" i="2" s="1"/>
  <c r="DC199" i="2" s="1"/>
  <c r="P199" i="2" s="1"/>
  <c r="DO321" i="2"/>
  <c r="Q321" i="2" s="1"/>
  <c r="H387" i="2"/>
  <c r="I387" i="2" s="1"/>
  <c r="EG387" i="2" s="1"/>
  <c r="S387" i="2" s="1"/>
  <c r="DC478" i="2"/>
  <c r="P478" i="2" s="1"/>
  <c r="DB499" i="2"/>
  <c r="EI644" i="2"/>
  <c r="DN332" i="2"/>
  <c r="DB332" i="2"/>
  <c r="DB247" i="2"/>
  <c r="DN427" i="2"/>
  <c r="H439" i="2"/>
  <c r="EX443" i="2"/>
  <c r="H455" i="2"/>
  <c r="H494" i="2"/>
  <c r="I494" i="2" s="1"/>
  <c r="EJ567" i="2"/>
  <c r="ES567" i="2" s="1"/>
  <c r="EG567" i="2"/>
  <c r="DX567" i="2"/>
  <c r="R567" i="2" s="1"/>
  <c r="DO567" i="2"/>
  <c r="Q567" i="2" s="1"/>
  <c r="DC567" i="2"/>
  <c r="P567" i="2" s="1"/>
  <c r="CP567" i="2"/>
  <c r="DN199" i="2"/>
  <c r="H393" i="2"/>
  <c r="I393" i="2" s="1"/>
  <c r="EJ393" i="2" s="1"/>
  <c r="CP444" i="2"/>
  <c r="DX444" i="2"/>
  <c r="R444" i="2" s="1"/>
  <c r="DO444" i="2"/>
  <c r="Q444" i="2" s="1"/>
  <c r="DC444" i="2"/>
  <c r="P444" i="2" s="1"/>
  <c r="EL448" i="2"/>
  <c r="EL487" i="2"/>
  <c r="DB265" i="2"/>
  <c r="EL310" i="2"/>
  <c r="DN374" i="2"/>
  <c r="H374" i="2"/>
  <c r="I374" i="2" s="1"/>
  <c r="DC374" i="2" s="1"/>
  <c r="P374" i="2" s="1"/>
  <c r="CP506" i="2"/>
  <c r="H609" i="2"/>
  <c r="DN609" i="2"/>
  <c r="DB609" i="2"/>
  <c r="DN681" i="2"/>
  <c r="DB681" i="2"/>
  <c r="H681" i="2"/>
  <c r="DN652" i="2"/>
  <c r="DB652" i="2"/>
  <c r="DC671" i="2"/>
  <c r="P671" i="2" s="1"/>
  <c r="EJ671" i="2"/>
  <c r="EG671" i="2"/>
  <c r="S671" i="2" s="1"/>
  <c r="DX671" i="2"/>
  <c r="R671" i="2" s="1"/>
  <c r="DO671" i="2"/>
  <c r="Q671" i="2" s="1"/>
  <c r="CP671" i="2"/>
  <c r="I622" i="2"/>
  <c r="I625" i="2"/>
  <c r="H650" i="2"/>
  <c r="DN650" i="2"/>
  <c r="DB650" i="2"/>
  <c r="H610" i="2"/>
  <c r="H665" i="2"/>
  <c r="DN665" i="2"/>
  <c r="H705" i="2"/>
  <c r="DN705" i="2"/>
  <c r="DB705" i="2"/>
  <c r="I620" i="2"/>
  <c r="EL620" i="2" s="1"/>
  <c r="H655" i="2"/>
  <c r="DN655" i="2"/>
  <c r="ES694" i="2"/>
  <c r="EI694" i="2"/>
  <c r="EI660" i="2"/>
  <c r="CP682" i="2"/>
  <c r="EJ682" i="2"/>
  <c r="DO682" i="2"/>
  <c r="Q682" i="2" s="1"/>
  <c r="DC682" i="2"/>
  <c r="P682" i="2" s="1"/>
  <c r="EX682" i="2"/>
  <c r="ES660" i="2"/>
  <c r="CP721" i="2"/>
  <c r="DC721" i="2"/>
  <c r="P721" i="2" s="1"/>
  <c r="EG721" i="2"/>
  <c r="S721" i="2" s="1"/>
  <c r="DX721" i="2"/>
  <c r="R721" i="2" s="1"/>
  <c r="DO721" i="2"/>
  <c r="Q721" i="2" s="1"/>
  <c r="EX721" i="2"/>
  <c r="EL721" i="2"/>
  <c r="EJ721" i="2"/>
  <c r="H554" i="2"/>
  <c r="EJ601" i="2"/>
  <c r="DB610" i="2"/>
  <c r="I663" i="2"/>
  <c r="EL663" i="2" s="1"/>
  <c r="DB665" i="2"/>
  <c r="I685" i="2"/>
  <c r="EJ726" i="2"/>
  <c r="EG726" i="2"/>
  <c r="S726" i="2" s="1"/>
  <c r="DX726" i="2"/>
  <c r="R726" i="2" s="1"/>
  <c r="DO726" i="2"/>
  <c r="Q726" i="2" s="1"/>
  <c r="DC726" i="2"/>
  <c r="P726" i="2" s="1"/>
  <c r="CP726" i="2"/>
  <c r="H617" i="2"/>
  <c r="DX629" i="2"/>
  <c r="R629" i="2" s="1"/>
  <c r="DO629" i="2"/>
  <c r="Q629" i="2" s="1"/>
  <c r="DC629" i="2"/>
  <c r="P629" i="2" s="1"/>
  <c r="CP629" i="2"/>
  <c r="DB655" i="2"/>
  <c r="EX478" i="2"/>
  <c r="EL601" i="2"/>
  <c r="EJ602" i="2"/>
  <c r="DN610" i="2"/>
  <c r="DB611" i="2"/>
  <c r="DB613" i="2"/>
  <c r="I632" i="2"/>
  <c r="DC653" i="2"/>
  <c r="P653" i="2" s="1"/>
  <c r="CP653" i="2"/>
  <c r="EJ653" i="2"/>
  <c r="EG653" i="2"/>
  <c r="S653" i="2" s="1"/>
  <c r="DX653" i="2"/>
  <c r="R653" i="2" s="1"/>
  <c r="DO653" i="2"/>
  <c r="Q653" i="2" s="1"/>
  <c r="ES668" i="2"/>
  <c r="DB314" i="2"/>
  <c r="DN440" i="2"/>
  <c r="DB502" i="2"/>
  <c r="DB536" i="2"/>
  <c r="EG606" i="2"/>
  <c r="S606" i="2" s="1"/>
  <c r="DB616" i="2"/>
  <c r="H335" i="2"/>
  <c r="I335" i="2" s="1"/>
  <c r="DC335" i="2" s="1"/>
  <c r="P335" i="2" s="1"/>
  <c r="DB363" i="2"/>
  <c r="H397" i="2"/>
  <c r="I397" i="2" s="1"/>
  <c r="EX397" i="2" s="1"/>
  <c r="H411" i="2"/>
  <c r="I411" i="2" s="1"/>
  <c r="DN448" i="2"/>
  <c r="DB483" i="2"/>
  <c r="H507" i="2"/>
  <c r="I507" i="2" s="1"/>
  <c r="EX507" i="2" s="1"/>
  <c r="H527" i="2"/>
  <c r="I527" i="2" s="1"/>
  <c r="EL527" i="2" s="1"/>
  <c r="EL602" i="2"/>
  <c r="DN613" i="2"/>
  <c r="DB614" i="2"/>
  <c r="DN615" i="2"/>
  <c r="DB615" i="2"/>
  <c r="I630" i="2"/>
  <c r="I677" i="2"/>
  <c r="DX682" i="2"/>
  <c r="R682" i="2" s="1"/>
  <c r="ER694" i="2"/>
  <c r="H406" i="2"/>
  <c r="I406" i="2" s="1"/>
  <c r="EG406" i="2" s="1"/>
  <c r="S406" i="2" s="1"/>
  <c r="H466" i="2"/>
  <c r="I466" i="2" s="1"/>
  <c r="EX466" i="2" s="1"/>
  <c r="H555" i="2"/>
  <c r="I555" i="2" s="1"/>
  <c r="DN616" i="2"/>
  <c r="DB617" i="2"/>
  <c r="S644" i="2"/>
  <c r="H666" i="2"/>
  <c r="DN335" i="2"/>
  <c r="EJ426" i="2"/>
  <c r="EI426" i="2" s="1"/>
  <c r="EJ606" i="2"/>
  <c r="DN614" i="2"/>
  <c r="H621" i="2"/>
  <c r="H640" i="2"/>
  <c r="EG682" i="2"/>
  <c r="S682" i="2" s="1"/>
  <c r="EL351" i="2"/>
  <c r="DN406" i="2"/>
  <c r="DB466" i="2"/>
  <c r="EL475" i="2"/>
  <c r="H523" i="2"/>
  <c r="I523" i="2" s="1"/>
  <c r="EX523" i="2" s="1"/>
  <c r="DB527" i="2"/>
  <c r="H542" i="2"/>
  <c r="DB555" i="2"/>
  <c r="H571" i="2"/>
  <c r="I571" i="2" s="1"/>
  <c r="H588" i="2"/>
  <c r="I588" i="2" s="1"/>
  <c r="DN617" i="2"/>
  <c r="DB618" i="2"/>
  <c r="H624" i="2"/>
  <c r="I633" i="2"/>
  <c r="DN674" i="2"/>
  <c r="H674" i="2"/>
  <c r="DB620" i="2"/>
  <c r="EJ658" i="2"/>
  <c r="DO619" i="2"/>
  <c r="Q619" i="2" s="1"/>
  <c r="DN622" i="2"/>
  <c r="DB622" i="2"/>
  <c r="DB623" i="2"/>
  <c r="EJ639" i="2"/>
  <c r="DX639" i="2"/>
  <c r="DB640" i="2"/>
  <c r="DN656" i="2"/>
  <c r="H656" i="2"/>
  <c r="DB666" i="2"/>
  <c r="DC601" i="2"/>
  <c r="P601" i="2" s="1"/>
  <c r="CP601" i="2"/>
  <c r="DX604" i="2"/>
  <c r="R604" i="2" s="1"/>
  <c r="DO604" i="2"/>
  <c r="Q604" i="2" s="1"/>
  <c r="DC604" i="2"/>
  <c r="P604" i="2" s="1"/>
  <c r="EX604" i="2"/>
  <c r="H649" i="2"/>
  <c r="DN649" i="2"/>
  <c r="DX699" i="2"/>
  <c r="R699" i="2" s="1"/>
  <c r="DO699" i="2"/>
  <c r="Q699" i="2" s="1"/>
  <c r="DC699" i="2"/>
  <c r="P699" i="2" s="1"/>
  <c r="CP699" i="2"/>
  <c r="EX699" i="2"/>
  <c r="EL699" i="2"/>
  <c r="EJ699" i="2"/>
  <c r="EG699" i="2"/>
  <c r="S699" i="2" s="1"/>
  <c r="DC728" i="2"/>
  <c r="P728" i="2" s="1"/>
  <c r="CP728" i="2"/>
  <c r="DO728" i="2"/>
  <c r="Q728" i="2" s="1"/>
  <c r="EL728" i="2"/>
  <c r="EX728" i="2"/>
  <c r="EJ728" i="2"/>
  <c r="EG728" i="2"/>
  <c r="S728" i="2" s="1"/>
  <c r="DX728" i="2"/>
  <c r="R728" i="2" s="1"/>
  <c r="DX619" i="2"/>
  <c r="R619" i="2" s="1"/>
  <c r="H647" i="2"/>
  <c r="I680" i="2"/>
  <c r="EL680" i="2" s="1"/>
  <c r="H628" i="2"/>
  <c r="I686" i="2"/>
  <c r="EX686" i="2" s="1"/>
  <c r="DO556" i="2"/>
  <c r="Q556" i="2" s="1"/>
  <c r="EL583" i="2"/>
  <c r="DB627" i="2"/>
  <c r="H631" i="2"/>
  <c r="I645" i="2"/>
  <c r="DB649" i="2"/>
  <c r="DB696" i="2"/>
  <c r="H696" i="2"/>
  <c r="DB583" i="2"/>
  <c r="H611" i="2"/>
  <c r="EL616" i="2"/>
  <c r="DN629" i="2"/>
  <c r="DB629" i="2"/>
  <c r="DB647" i="2"/>
  <c r="DN583" i="2"/>
  <c r="DN627" i="2"/>
  <c r="EL643" i="2"/>
  <c r="DN667" i="2"/>
  <c r="DB667" i="2"/>
  <c r="H667" i="2"/>
  <c r="I690" i="2"/>
  <c r="DN696" i="2"/>
  <c r="H614" i="2"/>
  <c r="I678" i="2"/>
  <c r="H349" i="2"/>
  <c r="H379" i="2"/>
  <c r="I379" i="2" s="1"/>
  <c r="H474" i="2"/>
  <c r="I474" i="2" s="1"/>
  <c r="EL474" i="2" s="1"/>
  <c r="EL577" i="2"/>
  <c r="EL619" i="2"/>
  <c r="DN628" i="2"/>
  <c r="DB631" i="2"/>
  <c r="DO638" i="2"/>
  <c r="Q638" i="2" s="1"/>
  <c r="H652" i="2"/>
  <c r="H654" i="2"/>
  <c r="DN654" i="2"/>
  <c r="DB654" i="2"/>
  <c r="H408" i="2"/>
  <c r="I408" i="2" s="1"/>
  <c r="EX408" i="2" s="1"/>
  <c r="DN563" i="2"/>
  <c r="EX567" i="2"/>
  <c r="EL622" i="2"/>
  <c r="H635" i="2"/>
  <c r="EG639" i="2"/>
  <c r="S639" i="2" s="1"/>
  <c r="I642" i="2"/>
  <c r="EX642" i="2" s="1"/>
  <c r="H307" i="2"/>
  <c r="I307" i="2" s="1"/>
  <c r="DB312" i="2"/>
  <c r="DB379" i="2"/>
  <c r="DB474" i="2"/>
  <c r="EL481" i="2"/>
  <c r="H495" i="2"/>
  <c r="I495" i="2" s="1"/>
  <c r="CP495" i="2" s="1"/>
  <c r="DN534" i="2"/>
  <c r="H534" i="2"/>
  <c r="EX602" i="2"/>
  <c r="H618" i="2"/>
  <c r="EG629" i="2"/>
  <c r="S629" i="2" s="1"/>
  <c r="DN631" i="2"/>
  <c r="DB632" i="2"/>
  <c r="DX638" i="2"/>
  <c r="R638" i="2" s="1"/>
  <c r="DB408" i="2"/>
  <c r="H414" i="2"/>
  <c r="I414" i="2" s="1"/>
  <c r="H429" i="2"/>
  <c r="I429" i="2" s="1"/>
  <c r="DB433" i="2"/>
  <c r="DB481" i="2"/>
  <c r="EX518" i="2"/>
  <c r="DB534" i="2"/>
  <c r="EL567" i="2"/>
  <c r="H615" i="2"/>
  <c r="DB634" i="2"/>
  <c r="DB307" i="2"/>
  <c r="H361" i="2"/>
  <c r="I361" i="2" s="1"/>
  <c r="EX361" i="2" s="1"/>
  <c r="H457" i="2"/>
  <c r="H603" i="2"/>
  <c r="H613" i="2"/>
  <c r="EX616" i="2"/>
  <c r="DB636" i="2"/>
  <c r="EG638" i="2"/>
  <c r="S638" i="2" s="1"/>
  <c r="DB399" i="2"/>
  <c r="DB414" i="2"/>
  <c r="DN429" i="2"/>
  <c r="DN481" i="2"/>
  <c r="DN495" i="2"/>
  <c r="DB524" i="2"/>
  <c r="EL528" i="2"/>
  <c r="H539" i="2"/>
  <c r="EJ629" i="2"/>
  <c r="DN634" i="2"/>
  <c r="DB635" i="2"/>
  <c r="EL639" i="2"/>
  <c r="DB403" i="2"/>
  <c r="H585" i="2"/>
  <c r="I585" i="2" s="1"/>
  <c r="EL585" i="2" s="1"/>
  <c r="DB602" i="2"/>
  <c r="DN604" i="2"/>
  <c r="DB604" i="2"/>
  <c r="EX606" i="2"/>
  <c r="DN642" i="2"/>
  <c r="EJ675" i="2"/>
  <c r="H687" i="2"/>
  <c r="DN687" i="2"/>
  <c r="DN706" i="2"/>
  <c r="DB706" i="2"/>
  <c r="EG739" i="2"/>
  <c r="S739" i="2" s="1"/>
  <c r="DX739" i="2"/>
  <c r="R739" i="2" s="1"/>
  <c r="DC739" i="2"/>
  <c r="P739" i="2" s="1"/>
  <c r="CP739" i="2"/>
  <c r="H754" i="2"/>
  <c r="DB731" i="2"/>
  <c r="H731" i="2"/>
  <c r="DC784" i="2"/>
  <c r="P784" i="2" s="1"/>
  <c r="DN713" i="2"/>
  <c r="DB713" i="2"/>
  <c r="I720" i="2"/>
  <c r="DO739" i="2"/>
  <c r="Q739" i="2" s="1"/>
  <c r="DB754" i="2"/>
  <c r="EL725" i="2"/>
  <c r="EJ725" i="2"/>
  <c r="EG725" i="2"/>
  <c r="S725" i="2" s="1"/>
  <c r="DX725" i="2"/>
  <c r="R725" i="2" s="1"/>
  <c r="H695" i="2"/>
  <c r="DN704" i="2"/>
  <c r="DN727" i="2"/>
  <c r="DN754" i="2"/>
  <c r="ES708" i="2"/>
  <c r="EI708" i="2"/>
  <c r="DN731" i="2"/>
  <c r="H734" i="2"/>
  <c r="H691" i="2"/>
  <c r="DN691" i="2"/>
  <c r="DB691" i="2"/>
  <c r="DB709" i="2"/>
  <c r="EG712" i="2"/>
  <c r="S712" i="2" s="1"/>
  <c r="DX712" i="2"/>
  <c r="R712" i="2" s="1"/>
  <c r="H716" i="2"/>
  <c r="H746" i="2"/>
  <c r="EG829" i="2"/>
  <c r="S829" i="2" s="1"/>
  <c r="DX829" i="2"/>
  <c r="R829" i="2" s="1"/>
  <c r="DO829" i="2"/>
  <c r="Q829" i="2" s="1"/>
  <c r="DC829" i="2"/>
  <c r="P829" i="2" s="1"/>
  <c r="CP829" i="2"/>
  <c r="EJ829" i="2"/>
  <c r="DN672" i="2"/>
  <c r="DB672" i="2"/>
  <c r="EJ739" i="2"/>
  <c r="I743" i="2"/>
  <c r="EL743" i="2" s="1"/>
  <c r="DN761" i="2"/>
  <c r="DB761" i="2"/>
  <c r="H761" i="2"/>
  <c r="DB695" i="2"/>
  <c r="DB704" i="2"/>
  <c r="DN709" i="2"/>
  <c r="EX726" i="2"/>
  <c r="EL726" i="2"/>
  <c r="DB727" i="2"/>
  <c r="H730" i="2"/>
  <c r="DO752" i="2"/>
  <c r="Q752" i="2" s="1"/>
  <c r="EJ752" i="2"/>
  <c r="EG752" i="2"/>
  <c r="S752" i="2" s="1"/>
  <c r="EL752" i="2"/>
  <c r="CP752" i="2"/>
  <c r="DN651" i="2"/>
  <c r="DB651" i="2"/>
  <c r="DB653" i="2"/>
  <c r="EX653" i="2"/>
  <c r="DN680" i="2"/>
  <c r="DB680" i="2"/>
  <c r="I689" i="2"/>
  <c r="EX689" i="2" s="1"/>
  <c r="EX708" i="2"/>
  <c r="EL708" i="2"/>
  <c r="CP712" i="2"/>
  <c r="DB734" i="2"/>
  <c r="EL739" i="2"/>
  <c r="DB744" i="2"/>
  <c r="EQ768" i="2"/>
  <c r="H802" i="2"/>
  <c r="DN802" i="2"/>
  <c r="DB802" i="2"/>
  <c r="DN653" i="2"/>
  <c r="H662" i="2"/>
  <c r="DB686" i="2"/>
  <c r="DN695" i="2"/>
  <c r="EJ702" i="2"/>
  <c r="DC702" i="2"/>
  <c r="P702" i="2" s="1"/>
  <c r="CP702" i="2"/>
  <c r="I707" i="2"/>
  <c r="DB712" i="2"/>
  <c r="DB716" i="2"/>
  <c r="EJ719" i="2"/>
  <c r="EG719" i="2"/>
  <c r="S719" i="2" s="1"/>
  <c r="DX719" i="2"/>
  <c r="R719" i="2" s="1"/>
  <c r="DC719" i="2"/>
  <c r="P719" i="2" s="1"/>
  <c r="CP719" i="2"/>
  <c r="DB746" i="2"/>
  <c r="I750" i="2"/>
  <c r="DO644" i="2"/>
  <c r="Q644" i="2" s="1"/>
  <c r="DC644" i="2"/>
  <c r="P644" i="2" s="1"/>
  <c r="CP644" i="2"/>
  <c r="EX644" i="2"/>
  <c r="DC660" i="2"/>
  <c r="P660" i="2" s="1"/>
  <c r="CP660" i="2"/>
  <c r="DB663" i="2"/>
  <c r="DC712" i="2"/>
  <c r="P712" i="2" s="1"/>
  <c r="I729" i="2"/>
  <c r="DN734" i="2"/>
  <c r="DN744" i="2"/>
  <c r="EJ659" i="2"/>
  <c r="EG659" i="2"/>
  <c r="S659" i="2" s="1"/>
  <c r="DC659" i="2"/>
  <c r="P659" i="2" s="1"/>
  <c r="CP659" i="2"/>
  <c r="DO669" i="2"/>
  <c r="Q669" i="2" s="1"/>
  <c r="DC669" i="2"/>
  <c r="P669" i="2" s="1"/>
  <c r="DN671" i="2"/>
  <c r="DB671" i="2"/>
  <c r="EL671" i="2"/>
  <c r="DN686" i="2"/>
  <c r="EX694" i="2"/>
  <c r="H698" i="2"/>
  <c r="DN698" i="2"/>
  <c r="CP708" i="2"/>
  <c r="DN712" i="2"/>
  <c r="DN716" i="2"/>
  <c r="DX724" i="2"/>
  <c r="R724" i="2" s="1"/>
  <c r="DO724" i="2"/>
  <c r="Q724" i="2" s="1"/>
  <c r="EJ724" i="2"/>
  <c r="EG724" i="2"/>
  <c r="S724" i="2" s="1"/>
  <c r="DB726" i="2"/>
  <c r="DB730" i="2"/>
  <c r="DN746" i="2"/>
  <c r="DB762" i="2"/>
  <c r="DN762" i="2"/>
  <c r="H762" i="2"/>
  <c r="DN663" i="2"/>
  <c r="ES673" i="2"/>
  <c r="I676" i="2"/>
  <c r="DB708" i="2"/>
  <c r="DO712" i="2"/>
  <c r="Q712" i="2" s="1"/>
  <c r="DB824" i="2"/>
  <c r="H824" i="2"/>
  <c r="DN824" i="2"/>
  <c r="EG668" i="2"/>
  <c r="S668" i="2" s="1"/>
  <c r="DX668" i="2"/>
  <c r="R668" i="2" s="1"/>
  <c r="DO668" i="2"/>
  <c r="Q668" i="2" s="1"/>
  <c r="EX693" i="2"/>
  <c r="EJ697" i="2"/>
  <c r="EG697" i="2"/>
  <c r="S697" i="2" s="1"/>
  <c r="H706" i="2"/>
  <c r="DC708" i="2"/>
  <c r="P708" i="2" s="1"/>
  <c r="H711" i="2"/>
  <c r="H715" i="2"/>
  <c r="DN726" i="2"/>
  <c r="DN730" i="2"/>
  <c r="H733" i="2"/>
  <c r="EJ737" i="2"/>
  <c r="CP737" i="2"/>
  <c r="DC752" i="2"/>
  <c r="P752" i="2" s="1"/>
  <c r="H773" i="2"/>
  <c r="DN773" i="2"/>
  <c r="DB773" i="2"/>
  <c r="H793" i="2"/>
  <c r="DN793" i="2"/>
  <c r="DB793" i="2"/>
  <c r="I683" i="2"/>
  <c r="DB690" i="2"/>
  <c r="CP694" i="2"/>
  <c r="DN708" i="2"/>
  <c r="I657" i="2"/>
  <c r="DN662" i="2"/>
  <c r="H670" i="2"/>
  <c r="DN670" i="2"/>
  <c r="DB670" i="2"/>
  <c r="DB694" i="2"/>
  <c r="DB698" i="2"/>
  <c r="DO708" i="2"/>
  <c r="Q708" i="2" s="1"/>
  <c r="EX739" i="2"/>
  <c r="DX658" i="2"/>
  <c r="R658" i="2" s="1"/>
  <c r="DO658" i="2"/>
  <c r="Q658" i="2" s="1"/>
  <c r="DC658" i="2"/>
  <c r="P658" i="2" s="1"/>
  <c r="DN690" i="2"/>
  <c r="DC694" i="2"/>
  <c r="P694" i="2" s="1"/>
  <c r="EJ712" i="2"/>
  <c r="I718" i="2"/>
  <c r="EL718" i="2" s="1"/>
  <c r="CP725" i="2"/>
  <c r="DX752" i="2"/>
  <c r="R752" i="2" s="1"/>
  <c r="DN694" i="2"/>
  <c r="DX708" i="2"/>
  <c r="R708" i="2" s="1"/>
  <c r="DB711" i="2"/>
  <c r="DB715" i="2"/>
  <c r="DB733" i="2"/>
  <c r="EX675" i="2"/>
  <c r="EG675" i="2"/>
  <c r="S675" i="2" s="1"/>
  <c r="DX675" i="2"/>
  <c r="R675" i="2" s="1"/>
  <c r="DO675" i="2"/>
  <c r="Q675" i="2" s="1"/>
  <c r="DC675" i="2"/>
  <c r="P675" i="2" s="1"/>
  <c r="DO694" i="2"/>
  <c r="Q694" i="2" s="1"/>
  <c r="EL712" i="2"/>
  <c r="DC725" i="2"/>
  <c r="P725" i="2" s="1"/>
  <c r="DN743" i="2"/>
  <c r="EL653" i="2"/>
  <c r="DN669" i="2"/>
  <c r="EL677" i="2"/>
  <c r="DN677" i="2"/>
  <c r="DB677" i="2"/>
  <c r="DO702" i="2"/>
  <c r="Q702" i="2" s="1"/>
  <c r="EG708" i="2"/>
  <c r="S708" i="2" s="1"/>
  <c r="DN711" i="2"/>
  <c r="DN715" i="2"/>
  <c r="DN733" i="2"/>
  <c r="I736" i="2"/>
  <c r="EX736" i="2" s="1"/>
  <c r="DO737" i="2"/>
  <c r="Q737" i="2" s="1"/>
  <c r="EJ738" i="2"/>
  <c r="DX694" i="2"/>
  <c r="R694" i="2" s="1"/>
  <c r="CP697" i="2"/>
  <c r="DN724" i="2"/>
  <c r="EX724" i="2"/>
  <c r="EL724" i="2"/>
  <c r="DO725" i="2"/>
  <c r="Q725" i="2" s="1"/>
  <c r="H727" i="2"/>
  <c r="I648" i="2"/>
  <c r="DO660" i="2"/>
  <c r="Q660" i="2" s="1"/>
  <c r="I701" i="2"/>
  <c r="DX702" i="2"/>
  <c r="R702" i="2" s="1"/>
  <c r="ER708" i="2"/>
  <c r="EX712" i="2"/>
  <c r="I735" i="2"/>
  <c r="H747" i="2"/>
  <c r="DN747" i="2"/>
  <c r="EX752" i="2"/>
  <c r="I778" i="2"/>
  <c r="EL778" i="2" s="1"/>
  <c r="DB533" i="2"/>
  <c r="DB549" i="2"/>
  <c r="DB560" i="2"/>
  <c r="DB689" i="2"/>
  <c r="CP693" i="2"/>
  <c r="EG694" i="2"/>
  <c r="S694" i="2" s="1"/>
  <c r="DB743" i="2"/>
  <c r="I749" i="2"/>
  <c r="DB575" i="2"/>
  <c r="DB643" i="2"/>
  <c r="DX660" i="2"/>
  <c r="R660" i="2" s="1"/>
  <c r="DB669" i="2"/>
  <c r="EX671" i="2"/>
  <c r="DN676" i="2"/>
  <c r="DB676" i="2"/>
  <c r="EG702" i="2"/>
  <c r="S702" i="2" s="1"/>
  <c r="CP724" i="2"/>
  <c r="EG737" i="2"/>
  <c r="S737" i="2" s="1"/>
  <c r="DB543" i="2"/>
  <c r="DB592" i="2"/>
  <c r="DN637" i="2"/>
  <c r="DN644" i="2"/>
  <c r="DB644" i="2"/>
  <c r="CP668" i="2"/>
  <c r="CP673" i="2"/>
  <c r="EG673" i="2"/>
  <c r="S673" i="2" s="1"/>
  <c r="DX673" i="2"/>
  <c r="R673" i="2" s="1"/>
  <c r="DO673" i="2"/>
  <c r="Q673" i="2" s="1"/>
  <c r="DN689" i="2"/>
  <c r="DC693" i="2"/>
  <c r="P693" i="2" s="1"/>
  <c r="DO697" i="2"/>
  <c r="Q697" i="2" s="1"/>
  <c r="H704" i="2"/>
  <c r="H709" i="2"/>
  <c r="H713" i="2"/>
  <c r="DB724" i="2"/>
  <c r="DN745" i="2"/>
  <c r="H745" i="2"/>
  <c r="DC751" i="2"/>
  <c r="P751" i="2" s="1"/>
  <c r="CP751" i="2"/>
  <c r="EG751" i="2"/>
  <c r="S751" i="2" s="1"/>
  <c r="DX751" i="2"/>
  <c r="R751" i="2" s="1"/>
  <c r="EX751" i="2"/>
  <c r="EJ751" i="2"/>
  <c r="H511" i="2"/>
  <c r="I511" i="2" s="1"/>
  <c r="DN570" i="2"/>
  <c r="DB608" i="2"/>
  <c r="DN643" i="2"/>
  <c r="H651" i="2"/>
  <c r="EX658" i="2"/>
  <c r="DN658" i="2"/>
  <c r="DN659" i="2"/>
  <c r="DB659" i="2"/>
  <c r="EG660" i="2"/>
  <c r="S660" i="2" s="1"/>
  <c r="DN683" i="2"/>
  <c r="DB683" i="2"/>
  <c r="I700" i="2"/>
  <c r="EL702" i="2"/>
  <c r="DN710" i="2"/>
  <c r="DB710" i="2"/>
  <c r="H710" i="2"/>
  <c r="EL719" i="2"/>
  <c r="I722" i="2"/>
  <c r="H723" i="2"/>
  <c r="DN723" i="2"/>
  <c r="DC724" i="2"/>
  <c r="P724" i="2" s="1"/>
  <c r="EX725" i="2"/>
  <c r="DB747" i="2"/>
  <c r="DB521" i="2"/>
  <c r="H646" i="2"/>
  <c r="DO659" i="2"/>
  <c r="Q659" i="2" s="1"/>
  <c r="DC668" i="2"/>
  <c r="P668" i="2" s="1"/>
  <c r="H672" i="2"/>
  <c r="H688" i="2"/>
  <c r="DO693" i="2"/>
  <c r="Q693" i="2" s="1"/>
  <c r="DX697" i="2"/>
  <c r="R697" i="2" s="1"/>
  <c r="H744" i="2"/>
  <c r="DB745" i="2"/>
  <c r="I757" i="2"/>
  <c r="EL694" i="2"/>
  <c r="EL737" i="2"/>
  <c r="DB807" i="2"/>
  <c r="H807" i="2"/>
  <c r="DN807" i="2"/>
  <c r="ES768" i="2"/>
  <c r="DB750" i="2"/>
  <c r="DN750" i="2"/>
  <c r="S765" i="2"/>
  <c r="CD765" i="2"/>
  <c r="H742" i="2"/>
  <c r="EL765" i="2"/>
  <c r="EX765" i="2"/>
  <c r="EJ765" i="2"/>
  <c r="H741" i="2"/>
  <c r="H808" i="2"/>
  <c r="DN808" i="2"/>
  <c r="DB808" i="2"/>
  <c r="I813" i="2"/>
  <c r="DB742" i="2"/>
  <c r="DN753" i="2"/>
  <c r="DB753" i="2"/>
  <c r="H753" i="2"/>
  <c r="DN742" i="2"/>
  <c r="EJ769" i="2"/>
  <c r="DO769" i="2"/>
  <c r="Q769" i="2" s="1"/>
  <c r="DC769" i="2"/>
  <c r="P769" i="2" s="1"/>
  <c r="CP769" i="2"/>
  <c r="EX769" i="2"/>
  <c r="EL769" i="2"/>
  <c r="EG769" i="2"/>
  <c r="S769" i="2" s="1"/>
  <c r="DX769" i="2"/>
  <c r="R769" i="2" s="1"/>
  <c r="EX702" i="2"/>
  <c r="DN703" i="2"/>
  <c r="DB703" i="2"/>
  <c r="H703" i="2"/>
  <c r="DN678" i="2"/>
  <c r="DB678" i="2"/>
  <c r="EL682" i="2"/>
  <c r="DB740" i="2"/>
  <c r="H740" i="2"/>
  <c r="DN741" i="2"/>
  <c r="DB749" i="2"/>
  <c r="DN749" i="2"/>
  <c r="DB682" i="2"/>
  <c r="H684" i="2"/>
  <c r="DN684" i="2"/>
  <c r="DB684" i="2"/>
  <c r="I714" i="2"/>
  <c r="DN720" i="2"/>
  <c r="DB720" i="2"/>
  <c r="EG780" i="2"/>
  <c r="S780" i="2" s="1"/>
  <c r="DX780" i="2"/>
  <c r="R780" i="2" s="1"/>
  <c r="EJ780" i="2"/>
  <c r="DO780" i="2"/>
  <c r="Q780" i="2" s="1"/>
  <c r="DC780" i="2"/>
  <c r="P780" i="2" s="1"/>
  <c r="CP780" i="2"/>
  <c r="EX780" i="2"/>
  <c r="EL780" i="2"/>
  <c r="DN740" i="2"/>
  <c r="H748" i="2"/>
  <c r="DN748" i="2"/>
  <c r="I764" i="2"/>
  <c r="I664" i="2"/>
  <c r="DN682" i="2"/>
  <c r="DB702" i="2"/>
  <c r="DN660" i="2"/>
  <c r="DB660" i="2"/>
  <c r="DB701" i="2"/>
  <c r="I767" i="2"/>
  <c r="DX692" i="2"/>
  <c r="R692" i="2" s="1"/>
  <c r="DO692" i="2"/>
  <c r="Q692" i="2" s="1"/>
  <c r="CP692" i="2"/>
  <c r="DN702" i="2"/>
  <c r="DN717" i="2"/>
  <c r="H717" i="2"/>
  <c r="DB718" i="2"/>
  <c r="R795" i="2"/>
  <c r="DB803" i="2"/>
  <c r="H803" i="2"/>
  <c r="H826" i="2"/>
  <c r="DN826" i="2"/>
  <c r="DB826" i="2"/>
  <c r="EJ798" i="2"/>
  <c r="DC831" i="2"/>
  <c r="P831" i="2" s="1"/>
  <c r="CP831" i="2"/>
  <c r="DO831" i="2"/>
  <c r="Q831" i="2" s="1"/>
  <c r="EG831" i="2"/>
  <c r="S831" i="2" s="1"/>
  <c r="DX831" i="2"/>
  <c r="R831" i="2" s="1"/>
  <c r="EX831" i="2"/>
  <c r="EL831" i="2"/>
  <c r="EJ831" i="2"/>
  <c r="EG763" i="2"/>
  <c r="S763" i="2" s="1"/>
  <c r="DX763" i="2"/>
  <c r="R763" i="2" s="1"/>
  <c r="DO763" i="2"/>
  <c r="Q763" i="2" s="1"/>
  <c r="DC763" i="2"/>
  <c r="P763" i="2" s="1"/>
  <c r="H796" i="2"/>
  <c r="EL798" i="2"/>
  <c r="DN803" i="2"/>
  <c r="EJ783" i="2"/>
  <c r="DC783" i="2"/>
  <c r="P783" i="2" s="1"/>
  <c r="CP783" i="2"/>
  <c r="EX783" i="2"/>
  <c r="EL783" i="2"/>
  <c r="EG783" i="2"/>
  <c r="S783" i="2" s="1"/>
  <c r="DX783" i="2"/>
  <c r="R783" i="2" s="1"/>
  <c r="DO783" i="2"/>
  <c r="Q783" i="2" s="1"/>
  <c r="DX794" i="2"/>
  <c r="R794" i="2" s="1"/>
  <c r="EJ794" i="2"/>
  <c r="EG794" i="2"/>
  <c r="S794" i="2" s="1"/>
  <c r="DO794" i="2"/>
  <c r="Q794" i="2" s="1"/>
  <c r="I806" i="2"/>
  <c r="DN757" i="2"/>
  <c r="DB757" i="2"/>
  <c r="I766" i="2"/>
  <c r="I779" i="2"/>
  <c r="DB796" i="2"/>
  <c r="EX794" i="2"/>
  <c r="EL794" i="2"/>
  <c r="DN794" i="2"/>
  <c r="DN796" i="2"/>
  <c r="EJ772" i="2"/>
  <c r="EG772" i="2"/>
  <c r="S772" i="2" s="1"/>
  <c r="DX772" i="2"/>
  <c r="R772" i="2" s="1"/>
  <c r="DO772" i="2"/>
  <c r="Q772" i="2" s="1"/>
  <c r="DC772" i="2"/>
  <c r="P772" i="2" s="1"/>
  <c r="CP772" i="2"/>
  <c r="I781" i="2"/>
  <c r="EJ823" i="2"/>
  <c r="DO823" i="2"/>
  <c r="Q823" i="2" s="1"/>
  <c r="DC823" i="2"/>
  <c r="P823" i="2" s="1"/>
  <c r="EL823" i="2"/>
  <c r="EG823" i="2"/>
  <c r="S823" i="2" s="1"/>
  <c r="DX823" i="2"/>
  <c r="R823" i="2" s="1"/>
  <c r="EX823" i="2"/>
  <c r="CP823" i="2"/>
  <c r="H801" i="2"/>
  <c r="DN801" i="2"/>
  <c r="DB801" i="2"/>
  <c r="I759" i="2"/>
  <c r="EL759" i="2" s="1"/>
  <c r="DN774" i="2"/>
  <c r="DB774" i="2"/>
  <c r="H774" i="2"/>
  <c r="CP794" i="2"/>
  <c r="H756" i="2"/>
  <c r="I792" i="2"/>
  <c r="DB794" i="2"/>
  <c r="EJ763" i="2"/>
  <c r="DC794" i="2"/>
  <c r="P794" i="2" s="1"/>
  <c r="DB728" i="2"/>
  <c r="DB756" i="2"/>
  <c r="DB721" i="2"/>
  <c r="DN728" i="2"/>
  <c r="H755" i="2"/>
  <c r="DN756" i="2"/>
  <c r="DN721" i="2"/>
  <c r="EL758" i="2"/>
  <c r="EJ758" i="2"/>
  <c r="EG758" i="2"/>
  <c r="S758" i="2" s="1"/>
  <c r="DO758" i="2"/>
  <c r="H819" i="2"/>
  <c r="DN819" i="2"/>
  <c r="DB819" i="2"/>
  <c r="I822" i="2"/>
  <c r="I835" i="2"/>
  <c r="H865" i="2"/>
  <c r="DN865" i="2"/>
  <c r="DB865" i="2"/>
  <c r="I811" i="2"/>
  <c r="EL811" i="2" s="1"/>
  <c r="I817" i="2"/>
  <c r="EX817" i="2" s="1"/>
  <c r="I830" i="2"/>
  <c r="EX772" i="2"/>
  <c r="EL772" i="2"/>
  <c r="I791" i="2"/>
  <c r="H800" i="2"/>
  <c r="H812" i="2"/>
  <c r="DN812" i="2"/>
  <c r="DB812" i="2"/>
  <c r="H818" i="2"/>
  <c r="DN818" i="2"/>
  <c r="DB818" i="2"/>
  <c r="I821" i="2"/>
  <c r="I827" i="2"/>
  <c r="EL827" i="2" s="1"/>
  <c r="H850" i="2"/>
  <c r="DN850" i="2"/>
  <c r="DB850" i="2"/>
  <c r="EJ775" i="2"/>
  <c r="I859" i="2"/>
  <c r="DO768" i="2"/>
  <c r="Q768" i="2" s="1"/>
  <c r="DC768" i="2"/>
  <c r="P768" i="2" s="1"/>
  <c r="H770" i="2"/>
  <c r="DX798" i="2"/>
  <c r="R798" i="2" s="1"/>
  <c r="DC798" i="2"/>
  <c r="P798" i="2" s="1"/>
  <c r="CP798" i="2"/>
  <c r="I810" i="2"/>
  <c r="EL810" i="2" s="1"/>
  <c r="H760" i="2"/>
  <c r="H771" i="2"/>
  <c r="DB772" i="2"/>
  <c r="EL775" i="2"/>
  <c r="I790" i="2"/>
  <c r="EX790" i="2" s="1"/>
  <c r="EI795" i="2"/>
  <c r="DN822" i="2"/>
  <c r="DN825" i="2"/>
  <c r="DB825" i="2"/>
  <c r="H825" i="2"/>
  <c r="H782" i="2"/>
  <c r="DN782" i="2"/>
  <c r="DB782" i="2"/>
  <c r="DB800" i="2"/>
  <c r="DX820" i="2"/>
  <c r="R820" i="2" s="1"/>
  <c r="DO820" i="2"/>
  <c r="Q820" i="2" s="1"/>
  <c r="EJ820" i="2"/>
  <c r="EG820" i="2"/>
  <c r="S820" i="2" s="1"/>
  <c r="DC820" i="2"/>
  <c r="P820" i="2" s="1"/>
  <c r="DB848" i="2"/>
  <c r="DN848" i="2"/>
  <c r="H848" i="2"/>
  <c r="DN856" i="2"/>
  <c r="DB856" i="2"/>
  <c r="H856" i="2"/>
  <c r="DN772" i="2"/>
  <c r="EL781" i="2"/>
  <c r="DN781" i="2"/>
  <c r="EL789" i="2"/>
  <c r="EJ789" i="2"/>
  <c r="ES795" i="2"/>
  <c r="DB763" i="2"/>
  <c r="EL763" i="2"/>
  <c r="DB771" i="2"/>
  <c r="EL795" i="2"/>
  <c r="DN800" i="2"/>
  <c r="DN870" i="2"/>
  <c r="DB870" i="2"/>
  <c r="H870" i="2"/>
  <c r="I776" i="2"/>
  <c r="EX776" i="2" s="1"/>
  <c r="DB781" i="2"/>
  <c r="I842" i="2"/>
  <c r="DB764" i="2"/>
  <c r="DN805" i="2"/>
  <c r="DB805" i="2"/>
  <c r="H805" i="2"/>
  <c r="DB832" i="2"/>
  <c r="DN832" i="2"/>
  <c r="H832" i="2"/>
  <c r="DN842" i="2"/>
  <c r="DB842" i="2"/>
  <c r="DN763" i="2"/>
  <c r="I840" i="2"/>
  <c r="DC844" i="2"/>
  <c r="P844" i="2" s="1"/>
  <c r="EL751" i="2"/>
  <c r="DN764" i="2"/>
  <c r="DB770" i="2"/>
  <c r="DN798" i="2"/>
  <c r="DB798" i="2"/>
  <c r="I815" i="2"/>
  <c r="DB766" i="2"/>
  <c r="H777" i="2"/>
  <c r="H804" i="2"/>
  <c r="CP768" i="2"/>
  <c r="DB778" i="2"/>
  <c r="I787" i="2"/>
  <c r="H797" i="2"/>
  <c r="DB810" i="2"/>
  <c r="H836" i="2"/>
  <c r="DB790" i="2"/>
  <c r="DO798" i="2"/>
  <c r="Q798" i="2" s="1"/>
  <c r="H809" i="2"/>
  <c r="DB751" i="2"/>
  <c r="DN778" i="2"/>
  <c r="DN810" i="2"/>
  <c r="I814" i="2"/>
  <c r="DB880" i="2"/>
  <c r="H880" i="2"/>
  <c r="DB777" i="2"/>
  <c r="DN790" i="2"/>
  <c r="DB804" i="2"/>
  <c r="EL820" i="2"/>
  <c r="DN820" i="2"/>
  <c r="EJ844" i="2"/>
  <c r="DN880" i="2"/>
  <c r="DN751" i="2"/>
  <c r="DX768" i="2"/>
  <c r="R768" i="2" s="1"/>
  <c r="I785" i="2"/>
  <c r="EL785" i="2" s="1"/>
  <c r="CP789" i="2"/>
  <c r="DB797" i="2"/>
  <c r="EG798" i="2"/>
  <c r="S798" i="2" s="1"/>
  <c r="DB836" i="2"/>
  <c r="H854" i="2"/>
  <c r="DO878" i="2"/>
  <c r="Q878" i="2" s="1"/>
  <c r="I851" i="2"/>
  <c r="H868" i="2"/>
  <c r="DB868" i="2"/>
  <c r="DN868" i="2"/>
  <c r="DN855" i="2"/>
  <c r="DB855" i="2"/>
  <c r="H855" i="2"/>
  <c r="EX829" i="2"/>
  <c r="DN829" i="2"/>
  <c r="DB829" i="2"/>
  <c r="I853" i="2"/>
  <c r="DN837" i="2"/>
  <c r="H837" i="2"/>
  <c r="DB837" i="2"/>
  <c r="I858" i="2"/>
  <c r="EL858" i="2" s="1"/>
  <c r="EJ886" i="2"/>
  <c r="EG886" i="2"/>
  <c r="S886" i="2" s="1"/>
  <c r="DX886" i="2"/>
  <c r="R886" i="2" s="1"/>
  <c r="DO886" i="2"/>
  <c r="Q886" i="2" s="1"/>
  <c r="DC886" i="2"/>
  <c r="P886" i="2" s="1"/>
  <c r="EX886" i="2"/>
  <c r="EL886" i="2"/>
  <c r="CP886" i="2"/>
  <c r="DB817" i="2"/>
  <c r="DN853" i="2"/>
  <c r="DB853" i="2"/>
  <c r="I894" i="2"/>
  <c r="EX784" i="2"/>
  <c r="DN784" i="2"/>
  <c r="H788" i="2"/>
  <c r="DN827" i="2"/>
  <c r="DB827" i="2"/>
  <c r="EX768" i="2"/>
  <c r="DB785" i="2"/>
  <c r="DB863" i="2"/>
  <c r="DN785" i="2"/>
  <c r="DN815" i="2"/>
  <c r="DB815" i="2"/>
  <c r="DN817" i="2"/>
  <c r="EL829" i="2"/>
  <c r="EG890" i="2"/>
  <c r="S890" i="2" s="1"/>
  <c r="DX890" i="2"/>
  <c r="R890" i="2" s="1"/>
  <c r="DO890" i="2"/>
  <c r="Q890" i="2" s="1"/>
  <c r="DC890" i="2"/>
  <c r="P890" i="2" s="1"/>
  <c r="CP890" i="2"/>
  <c r="EL890" i="2"/>
  <c r="EJ890" i="2"/>
  <c r="H903" i="2"/>
  <c r="DN903" i="2"/>
  <c r="DB903" i="2"/>
  <c r="H895" i="2"/>
  <c r="H847" i="2"/>
  <c r="EJ846" i="2"/>
  <c r="EG846" i="2"/>
  <c r="S846" i="2" s="1"/>
  <c r="DX846" i="2"/>
  <c r="R846" i="2" s="1"/>
  <c r="EJ849" i="2"/>
  <c r="EG849" i="2"/>
  <c r="S849" i="2" s="1"/>
  <c r="EX849" i="2"/>
  <c r="DC860" i="2"/>
  <c r="P860" i="2" s="1"/>
  <c r="CP860" i="2"/>
  <c r="EJ860" i="2"/>
  <c r="I862" i="2"/>
  <c r="EL862" i="2" s="1"/>
  <c r="DB895" i="2"/>
  <c r="DN830" i="2"/>
  <c r="DN831" i="2"/>
  <c r="DB831" i="2"/>
  <c r="DB847" i="2"/>
  <c r="I852" i="2"/>
  <c r="DN895" i="2"/>
  <c r="DB830" i="2"/>
  <c r="I877" i="2"/>
  <c r="I839" i="2"/>
  <c r="EX839" i="2" s="1"/>
  <c r="DN847" i="2"/>
  <c r="DN862" i="2"/>
  <c r="DB862" i="2"/>
  <c r="I838" i="2"/>
  <c r="EX846" i="2"/>
  <c r="EL846" i="2"/>
  <c r="I867" i="2"/>
  <c r="EL867" i="2" s="1"/>
  <c r="I874" i="2"/>
  <c r="I845" i="2"/>
  <c r="DO860" i="2"/>
  <c r="Q860" i="2" s="1"/>
  <c r="EJ900" i="2"/>
  <c r="EG900" i="2"/>
  <c r="S900" i="2" s="1"/>
  <c r="DX900" i="2"/>
  <c r="R900" i="2" s="1"/>
  <c r="DO900" i="2"/>
  <c r="Q900" i="2" s="1"/>
  <c r="DC900" i="2"/>
  <c r="P900" i="2" s="1"/>
  <c r="CP900" i="2"/>
  <c r="EX900" i="2"/>
  <c r="I869" i="2"/>
  <c r="DB858" i="2"/>
  <c r="H864" i="2"/>
  <c r="DN864" i="2"/>
  <c r="I866" i="2"/>
  <c r="EG897" i="2"/>
  <c r="S897" i="2" s="1"/>
  <c r="DX897" i="2"/>
  <c r="R897" i="2" s="1"/>
  <c r="DO897" i="2"/>
  <c r="Q897" i="2" s="1"/>
  <c r="DC897" i="2"/>
  <c r="P897" i="2" s="1"/>
  <c r="CP897" i="2"/>
  <c r="EL897" i="2"/>
  <c r="EJ897" i="2"/>
  <c r="DN858" i="2"/>
  <c r="I881" i="2"/>
  <c r="EX881" i="2" s="1"/>
  <c r="H833" i="2"/>
  <c r="DN833" i="2"/>
  <c r="DB841" i="2"/>
  <c r="H841" i="2"/>
  <c r="I891" i="2"/>
  <c r="DB864" i="2"/>
  <c r="I907" i="2"/>
  <c r="EL907" i="2" s="1"/>
  <c r="I872" i="2"/>
  <c r="I893" i="2"/>
  <c r="EL893" i="2" s="1"/>
  <c r="H871" i="2"/>
  <c r="H902" i="2"/>
  <c r="I904" i="2"/>
  <c r="I883" i="2"/>
  <c r="DN897" i="2"/>
  <c r="DB897" i="2"/>
  <c r="H857" i="2"/>
  <c r="I861" i="2"/>
  <c r="EL861" i="2" s="1"/>
  <c r="DN890" i="2"/>
  <c r="DB890" i="2"/>
  <c r="EX884" i="2"/>
  <c r="H885" i="2"/>
  <c r="I873" i="2"/>
  <c r="I876" i="2"/>
  <c r="DB902" i="2"/>
  <c r="H843" i="2"/>
  <c r="DN857" i="2"/>
  <c r="DN869" i="2"/>
  <c r="DB869" i="2"/>
  <c r="H906" i="2"/>
  <c r="H889" i="2"/>
  <c r="DN889" i="2"/>
  <c r="DB889" i="2"/>
  <c r="H899" i="2"/>
  <c r="I888" i="2"/>
  <c r="EL888" i="2" s="1"/>
  <c r="EX860" i="2"/>
  <c r="H896" i="2"/>
  <c r="DN896" i="2"/>
  <c r="DB896" i="2"/>
  <c r="DB899" i="2"/>
  <c r="DB871" i="2"/>
  <c r="DO884" i="2"/>
  <c r="Q884" i="2" s="1"/>
  <c r="DN906" i="2"/>
  <c r="H882" i="2"/>
  <c r="DN882" i="2"/>
  <c r="DN899" i="2"/>
  <c r="H910" i="2"/>
  <c r="DN910" i="2"/>
  <c r="DB910" i="2"/>
  <c r="DB860" i="2"/>
  <c r="H875" i="2"/>
  <c r="DB875" i="2"/>
  <c r="EX878" i="2"/>
  <c r="DX884" i="2"/>
  <c r="R884" i="2" s="1"/>
  <c r="EX897" i="2"/>
  <c r="EX890" i="2"/>
  <c r="H892" i="2"/>
  <c r="DN860" i="2"/>
  <c r="DB874" i="2"/>
  <c r="EG884" i="2"/>
  <c r="S884" i="2" s="1"/>
  <c r="DB888" i="2"/>
  <c r="I905" i="2"/>
  <c r="DB907" i="2"/>
  <c r="I909" i="2"/>
  <c r="DB900" i="2"/>
  <c r="DN893" i="2"/>
  <c r="DB908" i="2"/>
  <c r="DB901" i="2"/>
  <c r="DB894" i="2"/>
  <c r="DB887" i="2"/>
  <c r="EL900" i="2"/>
  <c r="EJ361" i="2"/>
  <c r="EG361" i="2"/>
  <c r="S361" i="2" s="1"/>
  <c r="DX361" i="2"/>
  <c r="R361" i="2" s="1"/>
  <c r="DO361" i="2"/>
  <c r="Q361" i="2" s="1"/>
  <c r="DC361" i="2"/>
  <c r="P361" i="2" s="1"/>
  <c r="CP361" i="2"/>
  <c r="I318" i="2"/>
  <c r="EX318" i="2" s="1"/>
  <c r="EJ210" i="2"/>
  <c r="EX210" i="2"/>
  <c r="EL210" i="2"/>
  <c r="CP210" i="2"/>
  <c r="DC169" i="2"/>
  <c r="P169" i="2" s="1"/>
  <c r="CP169" i="2"/>
  <c r="DX169" i="2"/>
  <c r="R169" i="2" s="1"/>
  <c r="EG169" i="2"/>
  <c r="S169" i="2" s="1"/>
  <c r="I317" i="2"/>
  <c r="EG297" i="2"/>
  <c r="S297" i="2" s="1"/>
  <c r="DX297" i="2"/>
  <c r="R297" i="2" s="1"/>
  <c r="CP297" i="2"/>
  <c r="H179" i="2"/>
  <c r="I179" i="2" s="1"/>
  <c r="EX179" i="2" s="1"/>
  <c r="H301" i="2"/>
  <c r="I301" i="2" s="1"/>
  <c r="EL301" i="2" s="1"/>
  <c r="DN343" i="2"/>
  <c r="DB343" i="2"/>
  <c r="H343" i="2"/>
  <c r="I364" i="2"/>
  <c r="I366" i="2"/>
  <c r="H384" i="2"/>
  <c r="DN384" i="2"/>
  <c r="DC308" i="2"/>
  <c r="P308" i="2" s="1"/>
  <c r="CP308" i="2"/>
  <c r="H371" i="2"/>
  <c r="DN371" i="2"/>
  <c r="DB371" i="2"/>
  <c r="DN301" i="2"/>
  <c r="I315" i="2"/>
  <c r="DB318" i="2"/>
  <c r="I334" i="2"/>
  <c r="EL334" i="2" s="1"/>
  <c r="EJ350" i="2"/>
  <c r="EJ313" i="2"/>
  <c r="DN318" i="2"/>
  <c r="I320" i="2"/>
  <c r="EX320" i="2" s="1"/>
  <c r="I329" i="2"/>
  <c r="EL350" i="2"/>
  <c r="DB384" i="2"/>
  <c r="EQ400" i="2"/>
  <c r="EL230" i="2"/>
  <c r="DN340" i="2"/>
  <c r="DB340" i="2"/>
  <c r="H340" i="2"/>
  <c r="I347" i="2"/>
  <c r="H225" i="2"/>
  <c r="DB248" i="2"/>
  <c r="DN242" i="2"/>
  <c r="DO388" i="2"/>
  <c r="Q388" i="2" s="1"/>
  <c r="EL388" i="2"/>
  <c r="DB187" i="2"/>
  <c r="DB260" i="2"/>
  <c r="I331" i="2"/>
  <c r="EL331" i="2" s="1"/>
  <c r="H337" i="2"/>
  <c r="DN337" i="2"/>
  <c r="I358" i="2"/>
  <c r="I405" i="2"/>
  <c r="DN225" i="2"/>
  <c r="EG214" i="2"/>
  <c r="S214" i="2" s="1"/>
  <c r="EJ230" i="2"/>
  <c r="ER230" i="2" s="1"/>
  <c r="DN166" i="2"/>
  <c r="EX214" i="2"/>
  <c r="DN285" i="2"/>
  <c r="DN198" i="2"/>
  <c r="DB210" i="2"/>
  <c r="EG226" i="2"/>
  <c r="S226" i="2" s="1"/>
  <c r="EJ226" i="2"/>
  <c r="ER226" i="2" s="1"/>
  <c r="DO285" i="2"/>
  <c r="Q285" i="2" s="1"/>
  <c r="DB302" i="2"/>
  <c r="DO308" i="2"/>
  <c r="Q308" i="2" s="1"/>
  <c r="H372" i="2"/>
  <c r="DB372" i="2"/>
  <c r="DN372" i="2"/>
  <c r="EX160" i="2"/>
  <c r="DB273" i="2"/>
  <c r="I314" i="2"/>
  <c r="DN320" i="2"/>
  <c r="DB337" i="2"/>
  <c r="DN192" i="2"/>
  <c r="DX308" i="2"/>
  <c r="R308" i="2" s="1"/>
  <c r="H167" i="2"/>
  <c r="I167" i="2" s="1"/>
  <c r="H177" i="2"/>
  <c r="I177" i="2" s="1"/>
  <c r="EL177" i="2" s="1"/>
  <c r="H194" i="2"/>
  <c r="I194" i="2" s="1"/>
  <c r="EL328" i="2"/>
  <c r="EG308" i="2"/>
  <c r="S308" i="2" s="1"/>
  <c r="EQ394" i="2"/>
  <c r="EM394" i="2"/>
  <c r="H326" i="2"/>
  <c r="DN326" i="2"/>
  <c r="DB326" i="2"/>
  <c r="I365" i="2"/>
  <c r="EX388" i="2"/>
  <c r="DN317" i="2"/>
  <c r="DB317" i="2"/>
  <c r="I354" i="2"/>
  <c r="DN280" i="2"/>
  <c r="DB286" i="2"/>
  <c r="DN298" i="2"/>
  <c r="DB298" i="2"/>
  <c r="EJ308" i="2"/>
  <c r="DC310" i="2"/>
  <c r="P310" i="2" s="1"/>
  <c r="CP310" i="2"/>
  <c r="EX310" i="2"/>
  <c r="I316" i="2"/>
  <c r="H336" i="2"/>
  <c r="H323" i="2"/>
  <c r="DN323" i="2"/>
  <c r="DB323" i="2"/>
  <c r="EJ341" i="2"/>
  <c r="EG341" i="2"/>
  <c r="S341" i="2" s="1"/>
  <c r="DX341" i="2"/>
  <c r="R341" i="2" s="1"/>
  <c r="DO341" i="2"/>
  <c r="Q341" i="2" s="1"/>
  <c r="DC341" i="2"/>
  <c r="P341" i="2" s="1"/>
  <c r="CP341" i="2"/>
  <c r="H373" i="2"/>
  <c r="DN373" i="2"/>
  <c r="EJ351" i="2"/>
  <c r="DB177" i="2"/>
  <c r="H240" i="2"/>
  <c r="I240" i="2" s="1"/>
  <c r="DO240" i="2" s="1"/>
  <c r="Q240" i="2" s="1"/>
  <c r="H263" i="2"/>
  <c r="I263" i="2" s="1"/>
  <c r="EJ263" i="2" s="1"/>
  <c r="I338" i="2"/>
  <c r="I359" i="2"/>
  <c r="EL359" i="2" s="1"/>
  <c r="DB373" i="2"/>
  <c r="H172" i="2"/>
  <c r="I172" i="2" s="1"/>
  <c r="EJ172" i="2" s="1"/>
  <c r="EI172" i="2" s="1"/>
  <c r="EM172" i="2" s="1"/>
  <c r="DN239" i="2"/>
  <c r="DB293" i="2"/>
  <c r="DB257" i="2"/>
  <c r="DB281" i="2"/>
  <c r="I309" i="2"/>
  <c r="DN336" i="2"/>
  <c r="I380" i="2"/>
  <c r="EX380" i="2" s="1"/>
  <c r="DN167" i="2"/>
  <c r="DB206" i="2"/>
  <c r="DN177" i="2"/>
  <c r="DB233" i="2"/>
  <c r="EL308" i="2"/>
  <c r="DB336" i="2"/>
  <c r="DB240" i="2"/>
  <c r="DC257" i="2"/>
  <c r="P257" i="2" s="1"/>
  <c r="DB263" i="2"/>
  <c r="DB275" i="2"/>
  <c r="DB287" i="2"/>
  <c r="I403" i="2"/>
  <c r="EX403" i="2" s="1"/>
  <c r="DN172" i="2"/>
  <c r="DB196" i="2"/>
  <c r="DB305" i="2"/>
  <c r="DX328" i="2"/>
  <c r="R328" i="2" s="1"/>
  <c r="DN341" i="2"/>
  <c r="DB341" i="2"/>
  <c r="EX341" i="2"/>
  <c r="DN219" i="2"/>
  <c r="DN286" i="2"/>
  <c r="H319" i="2"/>
  <c r="DO310" i="2"/>
  <c r="Q310" i="2" s="1"/>
  <c r="DN319" i="2"/>
  <c r="H322" i="2"/>
  <c r="H325" i="2"/>
  <c r="DN325" i="2"/>
  <c r="DB325" i="2"/>
  <c r="CP374" i="2"/>
  <c r="EX374" i="2"/>
  <c r="EL374" i="2"/>
  <c r="EJ374" i="2"/>
  <c r="EG374" i="2"/>
  <c r="S374" i="2" s="1"/>
  <c r="DX310" i="2"/>
  <c r="R310" i="2" s="1"/>
  <c r="DB316" i="2"/>
  <c r="I332" i="2"/>
  <c r="DN338" i="2"/>
  <c r="DB338" i="2"/>
  <c r="EI415" i="2"/>
  <c r="DN410" i="2"/>
  <c r="DB410" i="2"/>
  <c r="H410" i="2"/>
  <c r="CP406" i="2"/>
  <c r="EX406" i="2"/>
  <c r="EL406" i="2"/>
  <c r="EJ406" i="2"/>
  <c r="DN404" i="2"/>
  <c r="DB404" i="2"/>
  <c r="I428" i="2"/>
  <c r="I396" i="2"/>
  <c r="DB383" i="2"/>
  <c r="DX393" i="2"/>
  <c r="R393" i="2" s="1"/>
  <c r="DO393" i="2"/>
  <c r="Q393" i="2" s="1"/>
  <c r="CP393" i="2"/>
  <c r="EJ397" i="2"/>
  <c r="DN324" i="2"/>
  <c r="DB324" i="2"/>
  <c r="H367" i="2"/>
  <c r="H378" i="2"/>
  <c r="I401" i="2"/>
  <c r="DN369" i="2"/>
  <c r="DB369" i="2"/>
  <c r="DN383" i="2"/>
  <c r="DC406" i="2"/>
  <c r="P406" i="2" s="1"/>
  <c r="DO408" i="2"/>
  <c r="Q408" i="2" s="1"/>
  <c r="DC436" i="2"/>
  <c r="P436" i="2" s="1"/>
  <c r="CP436" i="2"/>
  <c r="EG436" i="2"/>
  <c r="S436" i="2" s="1"/>
  <c r="DX436" i="2"/>
  <c r="R436" i="2" s="1"/>
  <c r="DO436" i="2"/>
  <c r="Q436" i="2" s="1"/>
  <c r="EL436" i="2"/>
  <c r="EJ436" i="2"/>
  <c r="H356" i="2"/>
  <c r="R394" i="2"/>
  <c r="H451" i="2"/>
  <c r="DB451" i="2"/>
  <c r="H330" i="2"/>
  <c r="I349" i="2"/>
  <c r="DB368" i="2"/>
  <c r="DO406" i="2"/>
  <c r="Q406" i="2" s="1"/>
  <c r="H421" i="2"/>
  <c r="DN428" i="2"/>
  <c r="DB428" i="2"/>
  <c r="H471" i="2"/>
  <c r="DB471" i="2"/>
  <c r="DN471" i="2"/>
  <c r="DB327" i="2"/>
  <c r="I342" i="2"/>
  <c r="I345" i="2"/>
  <c r="EX351" i="2"/>
  <c r="I355" i="2"/>
  <c r="H362" i="2"/>
  <c r="DB366" i="2"/>
  <c r="DB367" i="2"/>
  <c r="DN382" i="2"/>
  <c r="DB382" i="2"/>
  <c r="H382" i="2"/>
  <c r="DN396" i="2"/>
  <c r="DB396" i="2"/>
  <c r="H442" i="2"/>
  <c r="DN442" i="2"/>
  <c r="DB442" i="2"/>
  <c r="DB329" i="2"/>
  <c r="H333" i="2"/>
  <c r="DN368" i="2"/>
  <c r="I386" i="2"/>
  <c r="EL394" i="2"/>
  <c r="EX394" i="2"/>
  <c r="I398" i="2"/>
  <c r="EX398" i="2" s="1"/>
  <c r="DX406" i="2"/>
  <c r="R406" i="2" s="1"/>
  <c r="DN451" i="2"/>
  <c r="DN327" i="2"/>
  <c r="DN331" i="2"/>
  <c r="DB331" i="2"/>
  <c r="CP350" i="2"/>
  <c r="DN364" i="2"/>
  <c r="DB364" i="2"/>
  <c r="DN366" i="2"/>
  <c r="DN367" i="2"/>
  <c r="I392" i="2"/>
  <c r="DC393" i="2"/>
  <c r="P393" i="2" s="1"/>
  <c r="H458" i="2"/>
  <c r="DN458" i="2"/>
  <c r="DB458" i="2"/>
  <c r="EG313" i="2"/>
  <c r="S313" i="2" s="1"/>
  <c r="DX313" i="2"/>
  <c r="R313" i="2" s="1"/>
  <c r="DO313" i="2"/>
  <c r="Q313" i="2" s="1"/>
  <c r="DC313" i="2"/>
  <c r="P313" i="2" s="1"/>
  <c r="EX313" i="2"/>
  <c r="DN329" i="2"/>
  <c r="DB330" i="2"/>
  <c r="ER394" i="2"/>
  <c r="ES394" i="2"/>
  <c r="DB421" i="2"/>
  <c r="H409" i="2"/>
  <c r="I432" i="2"/>
  <c r="EL432" i="2" s="1"/>
  <c r="DN359" i="2"/>
  <c r="DB359" i="2"/>
  <c r="I395" i="2"/>
  <c r="EX395" i="2" s="1"/>
  <c r="DN421" i="2"/>
  <c r="ES424" i="2"/>
  <c r="H434" i="2"/>
  <c r="I463" i="2"/>
  <c r="DN357" i="2"/>
  <c r="H357" i="2"/>
  <c r="EG393" i="2"/>
  <c r="S393" i="2" s="1"/>
  <c r="DX407" i="2"/>
  <c r="R407" i="2" s="1"/>
  <c r="EX407" i="2"/>
  <c r="EL407" i="2"/>
  <c r="EJ407" i="2"/>
  <c r="DB358" i="2"/>
  <c r="I375" i="2"/>
  <c r="EX436" i="2"/>
  <c r="H352" i="2"/>
  <c r="H353" i="2"/>
  <c r="DB380" i="2"/>
  <c r="DB434" i="2"/>
  <c r="EJ448" i="2"/>
  <c r="DB356" i="2"/>
  <c r="DB357" i="2"/>
  <c r="DN358" i="2"/>
  <c r="DN405" i="2"/>
  <c r="H419" i="2"/>
  <c r="DN419" i="2"/>
  <c r="DB419" i="2"/>
  <c r="DB422" i="2"/>
  <c r="H422" i="2"/>
  <c r="EX169" i="2"/>
  <c r="H211" i="2"/>
  <c r="I211" i="2" s="1"/>
  <c r="EX211" i="2" s="1"/>
  <c r="H232" i="2"/>
  <c r="I232" i="2" s="1"/>
  <c r="EX308" i="2"/>
  <c r="H377" i="2"/>
  <c r="DN380" i="2"/>
  <c r="I391" i="2"/>
  <c r="EL393" i="2"/>
  <c r="DN434" i="2"/>
  <c r="DO437" i="2"/>
  <c r="Q437" i="2" s="1"/>
  <c r="DC437" i="2"/>
  <c r="P437" i="2" s="1"/>
  <c r="CP437" i="2"/>
  <c r="EJ437" i="2"/>
  <c r="EG437" i="2"/>
  <c r="S437" i="2" s="1"/>
  <c r="DX437" i="2"/>
  <c r="R437" i="2" s="1"/>
  <c r="H170" i="2"/>
  <c r="I170" i="2" s="1"/>
  <c r="EX170" i="2" s="1"/>
  <c r="H255" i="2"/>
  <c r="I255" i="2" s="1"/>
  <c r="EX321" i="2"/>
  <c r="H344" i="2"/>
  <c r="CP351" i="2"/>
  <c r="H376" i="2"/>
  <c r="I425" i="2"/>
  <c r="H446" i="2"/>
  <c r="DN446" i="2"/>
  <c r="DB446" i="2"/>
  <c r="DB232" i="2"/>
  <c r="H324" i="2"/>
  <c r="H327" i="2"/>
  <c r="H348" i="2"/>
  <c r="DB352" i="2"/>
  <c r="DB353" i="2"/>
  <c r="EL397" i="2"/>
  <c r="CP415" i="2"/>
  <c r="DO415" i="2"/>
  <c r="Q415" i="2" s="1"/>
  <c r="DC415" i="2"/>
  <c r="P415" i="2" s="1"/>
  <c r="EG415" i="2"/>
  <c r="S415" i="2" s="1"/>
  <c r="DX415" i="2"/>
  <c r="R415" i="2" s="1"/>
  <c r="DB170" i="2"/>
  <c r="H186" i="2"/>
  <c r="I186" i="2" s="1"/>
  <c r="H197" i="2"/>
  <c r="I197" i="2" s="1"/>
  <c r="EL197" i="2" s="1"/>
  <c r="H202" i="2"/>
  <c r="DB259" i="2"/>
  <c r="DB271" i="2"/>
  <c r="H294" i="2"/>
  <c r="I294" i="2" s="1"/>
  <c r="DC351" i="2"/>
  <c r="P351" i="2" s="1"/>
  <c r="H368" i="2"/>
  <c r="DB377" i="2"/>
  <c r="DB378" i="2"/>
  <c r="H383" i="2"/>
  <c r="DN386" i="2"/>
  <c r="DB386" i="2"/>
  <c r="EX393" i="2"/>
  <c r="DB405" i="2"/>
  <c r="DC407" i="2"/>
  <c r="P407" i="2" s="1"/>
  <c r="DN422" i="2"/>
  <c r="DB255" i="2"/>
  <c r="H288" i="2"/>
  <c r="I288" i="2" s="1"/>
  <c r="DO288" i="2" s="1"/>
  <c r="Q288" i="2" s="1"/>
  <c r="DB308" i="2"/>
  <c r="H312" i="2"/>
  <c r="DN352" i="2"/>
  <c r="DN353" i="2"/>
  <c r="DB375" i="2"/>
  <c r="I402" i="2"/>
  <c r="EL420" i="2"/>
  <c r="EJ420" i="2"/>
  <c r="EG420" i="2"/>
  <c r="S420" i="2" s="1"/>
  <c r="DN186" i="2"/>
  <c r="DB197" i="2"/>
  <c r="DB202" i="2"/>
  <c r="DB294" i="2"/>
  <c r="DB344" i="2"/>
  <c r="EL361" i="2"/>
  <c r="H369" i="2"/>
  <c r="DB376" i="2"/>
  <c r="DN377" i="2"/>
  <c r="H385" i="2"/>
  <c r="DN385" i="2"/>
  <c r="I390" i="2"/>
  <c r="EL390" i="2" s="1"/>
  <c r="H404" i="2"/>
  <c r="DO407" i="2"/>
  <c r="Q407" i="2" s="1"/>
  <c r="I427" i="2"/>
  <c r="EL427" i="2" s="1"/>
  <c r="EX437" i="2"/>
  <c r="DN308" i="2"/>
  <c r="DB311" i="2"/>
  <c r="EX315" i="2"/>
  <c r="DB348" i="2"/>
  <c r="DB349" i="2"/>
  <c r="DX350" i="2"/>
  <c r="R350" i="2" s="1"/>
  <c r="H363" i="2"/>
  <c r="H462" i="2"/>
  <c r="DN462" i="2"/>
  <c r="EL478" i="2"/>
  <c r="I486" i="2"/>
  <c r="EL486" i="2" s="1"/>
  <c r="I441" i="2"/>
  <c r="EX441" i="2" s="1"/>
  <c r="DN488" i="2"/>
  <c r="H488" i="2"/>
  <c r="DB488" i="2"/>
  <c r="H445" i="2"/>
  <c r="I449" i="2"/>
  <c r="EX449" i="2" s="1"/>
  <c r="H450" i="2"/>
  <c r="DN450" i="2"/>
  <c r="DB450" i="2"/>
  <c r="I464" i="2"/>
  <c r="DB472" i="2"/>
  <c r="H472" i="2"/>
  <c r="DN472" i="2"/>
  <c r="I416" i="2"/>
  <c r="I457" i="2"/>
  <c r="EL457" i="2" s="1"/>
  <c r="I470" i="2"/>
  <c r="EX470" i="2" s="1"/>
  <c r="EG424" i="2"/>
  <c r="S424" i="2" s="1"/>
  <c r="DX424" i="2"/>
  <c r="R424" i="2" s="1"/>
  <c r="DO424" i="2"/>
  <c r="Q424" i="2" s="1"/>
  <c r="DB461" i="2"/>
  <c r="I468" i="2"/>
  <c r="EL468" i="2" s="1"/>
  <c r="DN418" i="2"/>
  <c r="H418" i="2"/>
  <c r="DB418" i="2"/>
  <c r="DB445" i="2"/>
  <c r="I514" i="2"/>
  <c r="H417" i="2"/>
  <c r="DN437" i="2"/>
  <c r="DB437" i="2"/>
  <c r="I460" i="2"/>
  <c r="I496" i="2"/>
  <c r="EQ510" i="2"/>
  <c r="EM510" i="2"/>
  <c r="DN445" i="2"/>
  <c r="DN514" i="2"/>
  <c r="DB514" i="2"/>
  <c r="EG400" i="2"/>
  <c r="S400" i="2" s="1"/>
  <c r="DX400" i="2"/>
  <c r="R400" i="2" s="1"/>
  <c r="DO400" i="2"/>
  <c r="EJ435" i="2"/>
  <c r="EG435" i="2"/>
  <c r="S435" i="2" s="1"/>
  <c r="DX435" i="2"/>
  <c r="R435" i="2" s="1"/>
  <c r="DO435" i="2"/>
  <c r="Q435" i="2" s="1"/>
  <c r="DC435" i="2"/>
  <c r="P435" i="2" s="1"/>
  <c r="DN464" i="2"/>
  <c r="DB464" i="2"/>
  <c r="DB449" i="2"/>
  <c r="DN449" i="2"/>
  <c r="I456" i="2"/>
  <c r="DC473" i="2"/>
  <c r="P473" i="2" s="1"/>
  <c r="CP473" i="2"/>
  <c r="EX473" i="2"/>
  <c r="EJ473" i="2"/>
  <c r="EG473" i="2"/>
  <c r="S473" i="2" s="1"/>
  <c r="DX473" i="2"/>
  <c r="R473" i="2" s="1"/>
  <c r="I459" i="2"/>
  <c r="DN470" i="2"/>
  <c r="DB470" i="2"/>
  <c r="EG443" i="2"/>
  <c r="S443" i="2" s="1"/>
  <c r="DX443" i="2"/>
  <c r="R443" i="2" s="1"/>
  <c r="DO443" i="2"/>
  <c r="Q443" i="2" s="1"/>
  <c r="I412" i="2"/>
  <c r="I455" i="2"/>
  <c r="EL518" i="2"/>
  <c r="H431" i="2"/>
  <c r="DB431" i="2"/>
  <c r="I439" i="2"/>
  <c r="DC440" i="2"/>
  <c r="P440" i="2" s="1"/>
  <c r="DN425" i="2"/>
  <c r="DB425" i="2"/>
  <c r="DN463" i="2"/>
  <c r="EL424" i="2"/>
  <c r="DN424" i="2"/>
  <c r="EL437" i="2"/>
  <c r="H413" i="2"/>
  <c r="DN413" i="2"/>
  <c r="DN431" i="2"/>
  <c r="H389" i="2"/>
  <c r="EX412" i="2"/>
  <c r="DX440" i="2"/>
  <c r="R440" i="2" s="1"/>
  <c r="EL443" i="2"/>
  <c r="I467" i="2"/>
  <c r="EX467" i="2" s="1"/>
  <c r="I469" i="2"/>
  <c r="EL469" i="2" s="1"/>
  <c r="DO473" i="2"/>
  <c r="Q473" i="2" s="1"/>
  <c r="CP424" i="2"/>
  <c r="S426" i="2"/>
  <c r="DN435" i="2"/>
  <c r="DB435" i="2"/>
  <c r="H447" i="2"/>
  <c r="DB463" i="2"/>
  <c r="DB310" i="2"/>
  <c r="DB342" i="2"/>
  <c r="DB374" i="2"/>
  <c r="DB388" i="2"/>
  <c r="DB390" i="2"/>
  <c r="H423" i="2"/>
  <c r="DB423" i="2"/>
  <c r="DB424" i="2"/>
  <c r="H430" i="2"/>
  <c r="DN430" i="2"/>
  <c r="EG440" i="2"/>
  <c r="S440" i="2" s="1"/>
  <c r="DN482" i="2"/>
  <c r="DB482" i="2"/>
  <c r="H482" i="2"/>
  <c r="DN350" i="2"/>
  <c r="H370" i="2"/>
  <c r="DN391" i="2"/>
  <c r="DB391" i="2"/>
  <c r="H399" i="2"/>
  <c r="DB413" i="2"/>
  <c r="DC424" i="2"/>
  <c r="P424" i="2" s="1"/>
  <c r="EL433" i="2"/>
  <c r="EJ433" i="2"/>
  <c r="EG433" i="2"/>
  <c r="S433" i="2" s="1"/>
  <c r="CP443" i="2"/>
  <c r="DB355" i="2"/>
  <c r="DB389" i="2"/>
  <c r="DB412" i="2"/>
  <c r="CP435" i="2"/>
  <c r="DB443" i="2"/>
  <c r="EL444" i="2"/>
  <c r="DN455" i="2"/>
  <c r="I574" i="2"/>
  <c r="I537" i="2"/>
  <c r="EL537" i="2" s="1"/>
  <c r="EJ549" i="2"/>
  <c r="EG549" i="2"/>
  <c r="S549" i="2" s="1"/>
  <c r="EX549" i="2"/>
  <c r="EL549" i="2"/>
  <c r="DO549" i="2"/>
  <c r="Q549" i="2" s="1"/>
  <c r="DX549" i="2"/>
  <c r="R549" i="2" s="1"/>
  <c r="DC549" i="2"/>
  <c r="P549" i="2" s="1"/>
  <c r="CP549" i="2"/>
  <c r="I512" i="2"/>
  <c r="I534" i="2"/>
  <c r="DN537" i="2"/>
  <c r="DB537" i="2"/>
  <c r="EI528" i="2"/>
  <c r="DB505" i="2"/>
  <c r="DN505" i="2"/>
  <c r="H505" i="2"/>
  <c r="ES528" i="2"/>
  <c r="EJ475" i="2"/>
  <c r="DO495" i="2"/>
  <c r="Q495" i="2" s="1"/>
  <c r="DC495" i="2"/>
  <c r="P495" i="2" s="1"/>
  <c r="I479" i="2"/>
  <c r="DN526" i="2"/>
  <c r="H526" i="2"/>
  <c r="DN468" i="2"/>
  <c r="DB468" i="2"/>
  <c r="DN486" i="2"/>
  <c r="DB486" i="2"/>
  <c r="EX486" i="2"/>
  <c r="I492" i="2"/>
  <c r="EL492" i="2" s="1"/>
  <c r="I501" i="2"/>
  <c r="ER528" i="2"/>
  <c r="H480" i="2"/>
  <c r="DN480" i="2"/>
  <c r="H454" i="2"/>
  <c r="H503" i="2"/>
  <c r="DN503" i="2"/>
  <c r="H515" i="2"/>
  <c r="DB526" i="2"/>
  <c r="I476" i="2"/>
  <c r="I477" i="2"/>
  <c r="EX477" i="2" s="1"/>
  <c r="H485" i="2"/>
  <c r="I484" i="2"/>
  <c r="EX484" i="2" s="1"/>
  <c r="EL495" i="2"/>
  <c r="H520" i="2"/>
  <c r="DN520" i="2"/>
  <c r="DO513" i="2"/>
  <c r="Q513" i="2" s="1"/>
  <c r="DC513" i="2"/>
  <c r="P513" i="2" s="1"/>
  <c r="CP513" i="2"/>
  <c r="EJ513" i="2"/>
  <c r="EG513" i="2"/>
  <c r="S513" i="2" s="1"/>
  <c r="DX513" i="2"/>
  <c r="R513" i="2" s="1"/>
  <c r="I491" i="2"/>
  <c r="DN436" i="2"/>
  <c r="DB436" i="2"/>
  <c r="H438" i="2"/>
  <c r="DN485" i="2"/>
  <c r="DB415" i="2"/>
  <c r="I483" i="2"/>
  <c r="H489" i="2"/>
  <c r="DN489" i="2"/>
  <c r="DB489" i="2"/>
  <c r="DB520" i="2"/>
  <c r="DN477" i="2"/>
  <c r="DB477" i="2"/>
  <c r="H516" i="2"/>
  <c r="DB420" i="2"/>
  <c r="EX495" i="2"/>
  <c r="H504" i="2"/>
  <c r="DB438" i="2"/>
  <c r="EX448" i="2"/>
  <c r="S506" i="2"/>
  <c r="H568" i="2"/>
  <c r="DN568" i="2"/>
  <c r="DB568" i="2"/>
  <c r="CD448" i="2"/>
  <c r="EJ481" i="2"/>
  <c r="EG481" i="2"/>
  <c r="S481" i="2" s="1"/>
  <c r="CP481" i="2"/>
  <c r="DB484" i="2"/>
  <c r="EX502" i="2"/>
  <c r="EL502" i="2"/>
  <c r="EJ502" i="2"/>
  <c r="EG502" i="2"/>
  <c r="S502" i="2" s="1"/>
  <c r="DX502" i="2"/>
  <c r="R502" i="2" s="1"/>
  <c r="DO502" i="2"/>
  <c r="Q502" i="2" s="1"/>
  <c r="DC502" i="2"/>
  <c r="P502" i="2" s="1"/>
  <c r="CP502" i="2"/>
  <c r="EX506" i="2"/>
  <c r="EJ506" i="2"/>
  <c r="DB516" i="2"/>
  <c r="H521" i="2"/>
  <c r="H543" i="2"/>
  <c r="I581" i="2"/>
  <c r="I553" i="2"/>
  <c r="S577" i="2"/>
  <c r="I559" i="2"/>
  <c r="I529" i="2"/>
  <c r="EL529" i="2" s="1"/>
  <c r="I561" i="2"/>
  <c r="EX561" i="2" s="1"/>
  <c r="H525" i="2"/>
  <c r="DN561" i="2"/>
  <c r="DB561" i="2"/>
  <c r="EJ577" i="2"/>
  <c r="DN490" i="2"/>
  <c r="DN513" i="2"/>
  <c r="DB513" i="2"/>
  <c r="DN551" i="2"/>
  <c r="H551" i="2"/>
  <c r="I509" i="2"/>
  <c r="I548" i="2"/>
  <c r="EL548" i="2" s="1"/>
  <c r="H493" i="2"/>
  <c r="DN519" i="2"/>
  <c r="DB519" i="2"/>
  <c r="H519" i="2"/>
  <c r="DB525" i="2"/>
  <c r="I546" i="2"/>
  <c r="EL546" i="2" s="1"/>
  <c r="EJ478" i="2"/>
  <c r="DB490" i="2"/>
  <c r="H544" i="2"/>
  <c r="DB492" i="2"/>
  <c r="DN525" i="2"/>
  <c r="I539" i="2"/>
  <c r="DB551" i="2"/>
  <c r="H497" i="2"/>
  <c r="H500" i="2"/>
  <c r="DN500" i="2"/>
  <c r="DB500" i="2"/>
  <c r="DC510" i="2"/>
  <c r="P510" i="2" s="1"/>
  <c r="CP510" i="2"/>
  <c r="EG528" i="2"/>
  <c r="S528" i="2" s="1"/>
  <c r="DX528" i="2"/>
  <c r="R528" i="2" s="1"/>
  <c r="DN492" i="2"/>
  <c r="I522" i="2"/>
  <c r="DB544" i="2"/>
  <c r="DB562" i="2"/>
  <c r="H562" i="2"/>
  <c r="DB497" i="2"/>
  <c r="EX528" i="2"/>
  <c r="DN497" i="2"/>
  <c r="DN544" i="2"/>
  <c r="EJ583" i="2"/>
  <c r="EG583" i="2"/>
  <c r="S583" i="2" s="1"/>
  <c r="EX583" i="2"/>
  <c r="DX583" i="2"/>
  <c r="R583" i="2" s="1"/>
  <c r="DO583" i="2"/>
  <c r="Q583" i="2" s="1"/>
  <c r="DC583" i="2"/>
  <c r="P583" i="2" s="1"/>
  <c r="CP583" i="2"/>
  <c r="DC532" i="2"/>
  <c r="P532" i="2" s="1"/>
  <c r="DO532" i="2"/>
  <c r="Q532" i="2" s="1"/>
  <c r="EJ532" i="2"/>
  <c r="EG532" i="2"/>
  <c r="S532" i="2" s="1"/>
  <c r="DX532" i="2"/>
  <c r="R532" i="2" s="1"/>
  <c r="DN562" i="2"/>
  <c r="EL513" i="2"/>
  <c r="CP528" i="2"/>
  <c r="CP536" i="2"/>
  <c r="DN548" i="2"/>
  <c r="I554" i="2"/>
  <c r="H565" i="2"/>
  <c r="DN565" i="2"/>
  <c r="EL473" i="2"/>
  <c r="EX510" i="2"/>
  <c r="DN510" i="2"/>
  <c r="DB510" i="2"/>
  <c r="DC528" i="2"/>
  <c r="P528" i="2" s="1"/>
  <c r="I531" i="2"/>
  <c r="DC536" i="2"/>
  <c r="P536" i="2" s="1"/>
  <c r="DB548" i="2"/>
  <c r="H550" i="2"/>
  <c r="I573" i="2"/>
  <c r="EL573" i="2" s="1"/>
  <c r="I576" i="2"/>
  <c r="I595" i="2"/>
  <c r="EL507" i="2"/>
  <c r="DO510" i="2"/>
  <c r="Q510" i="2" s="1"/>
  <c r="DN528" i="2"/>
  <c r="I538" i="2"/>
  <c r="DO528" i="2"/>
  <c r="Q528" i="2" s="1"/>
  <c r="DO536" i="2"/>
  <c r="Q536" i="2" s="1"/>
  <c r="DN552" i="2"/>
  <c r="DB552" i="2"/>
  <c r="H552" i="2"/>
  <c r="DB460" i="2"/>
  <c r="EL506" i="2"/>
  <c r="DX510" i="2"/>
  <c r="R510" i="2" s="1"/>
  <c r="DN517" i="2"/>
  <c r="DB517" i="2"/>
  <c r="H517" i="2"/>
  <c r="DX523" i="2"/>
  <c r="R523" i="2" s="1"/>
  <c r="I535" i="2"/>
  <c r="DB565" i="2"/>
  <c r="DB456" i="2"/>
  <c r="DB473" i="2"/>
  <c r="H490" i="2"/>
  <c r="CP507" i="2"/>
  <c r="DB508" i="2"/>
  <c r="DB550" i="2"/>
  <c r="CP556" i="2"/>
  <c r="DC556" i="2"/>
  <c r="P556" i="2" s="1"/>
  <c r="EL556" i="2"/>
  <c r="EJ556" i="2"/>
  <c r="EG556" i="2"/>
  <c r="S556" i="2" s="1"/>
  <c r="DX556" i="2"/>
  <c r="R556" i="2" s="1"/>
  <c r="DB444" i="2"/>
  <c r="EX475" i="2"/>
  <c r="DB507" i="2"/>
  <c r="EG510" i="2"/>
  <c r="S510" i="2" s="1"/>
  <c r="EX513" i="2"/>
  <c r="DB522" i="2"/>
  <c r="CP527" i="2"/>
  <c r="I530" i="2"/>
  <c r="H541" i="2"/>
  <c r="DN541" i="2"/>
  <c r="I580" i="2"/>
  <c r="I560" i="2"/>
  <c r="I578" i="2"/>
  <c r="DC570" i="2"/>
  <c r="P570" i="2" s="1"/>
  <c r="CP570" i="2"/>
  <c r="EJ570" i="2"/>
  <c r="H590" i="2"/>
  <c r="DN590" i="2"/>
  <c r="DB590" i="2"/>
  <c r="DN573" i="2"/>
  <c r="DB573" i="2"/>
  <c r="H547" i="2"/>
  <c r="I582" i="2"/>
  <c r="EL582" i="2" s="1"/>
  <c r="DB547" i="2"/>
  <c r="I563" i="2"/>
  <c r="DO570" i="2"/>
  <c r="Q570" i="2" s="1"/>
  <c r="DN584" i="2"/>
  <c r="DB584" i="2"/>
  <c r="H584" i="2"/>
  <c r="DN596" i="2"/>
  <c r="H596" i="2"/>
  <c r="DN546" i="2"/>
  <c r="DN547" i="2"/>
  <c r="DX570" i="2"/>
  <c r="R570" i="2" s="1"/>
  <c r="DN582" i="2"/>
  <c r="DB582" i="2"/>
  <c r="I594" i="2"/>
  <c r="I569" i="2"/>
  <c r="EL569" i="2" s="1"/>
  <c r="DN591" i="2"/>
  <c r="DB591" i="2"/>
  <c r="H591" i="2"/>
  <c r="I566" i="2"/>
  <c r="EX566" i="2" s="1"/>
  <c r="EG570" i="2"/>
  <c r="S570" i="2" s="1"/>
  <c r="DB596" i="2"/>
  <c r="DB539" i="2"/>
  <c r="DB546" i="2"/>
  <c r="I589" i="2"/>
  <c r="EL589" i="2" s="1"/>
  <c r="EJ518" i="2"/>
  <c r="DN530" i="2"/>
  <c r="DB530" i="2"/>
  <c r="DN566" i="2"/>
  <c r="S567" i="2"/>
  <c r="I587" i="2"/>
  <c r="EL587" i="2" s="1"/>
  <c r="DB501" i="2"/>
  <c r="DB538" i="2"/>
  <c r="DN553" i="2"/>
  <c r="DB553" i="2"/>
  <c r="EL570" i="2"/>
  <c r="H572" i="2"/>
  <c r="DN572" i="2"/>
  <c r="EX577" i="2"/>
  <c r="DN529" i="2"/>
  <c r="DN545" i="2"/>
  <c r="DB545" i="2"/>
  <c r="H545" i="2"/>
  <c r="H597" i="2"/>
  <c r="DB597" i="2"/>
  <c r="DN589" i="2"/>
  <c r="DB589" i="2"/>
  <c r="DC577" i="2"/>
  <c r="P577" i="2" s="1"/>
  <c r="CP577" i="2"/>
  <c r="DB594" i="2"/>
  <c r="DN598" i="2"/>
  <c r="DB598" i="2"/>
  <c r="H598" i="2"/>
  <c r="DB587" i="2"/>
  <c r="H579" i="2"/>
  <c r="DN579" i="2"/>
  <c r="I575" i="2"/>
  <c r="EX575" i="2" s="1"/>
  <c r="DN587" i="2"/>
  <c r="I564" i="2"/>
  <c r="DB580" i="2"/>
  <c r="DN594" i="2"/>
  <c r="DB531" i="2"/>
  <c r="DN554" i="2"/>
  <c r="H557" i="2"/>
  <c r="DB579" i="2"/>
  <c r="DB578" i="2"/>
  <c r="H593" i="2"/>
  <c r="DN593" i="2"/>
  <c r="H600" i="2"/>
  <c r="DN600" i="2"/>
  <c r="DB600" i="2"/>
  <c r="DN531" i="2"/>
  <c r="H558" i="2"/>
  <c r="DN532" i="2"/>
  <c r="H592" i="2"/>
  <c r="DB593" i="2"/>
  <c r="EX524" i="2"/>
  <c r="EX536" i="2"/>
  <c r="I542" i="2"/>
  <c r="DB557" i="2"/>
  <c r="DN559" i="2"/>
  <c r="DN577" i="2"/>
  <c r="DB577" i="2"/>
  <c r="H540" i="2"/>
  <c r="H586" i="2"/>
  <c r="DN586" i="2"/>
  <c r="H533" i="2"/>
  <c r="I599" i="2"/>
  <c r="DX178" i="2"/>
  <c r="R178" i="2" s="1"/>
  <c r="CP178" i="2"/>
  <c r="DC178" i="2"/>
  <c r="P178" i="2" s="1"/>
  <c r="DO178" i="2"/>
  <c r="Q178" i="2" s="1"/>
  <c r="EJ178" i="2"/>
  <c r="EG178" i="2"/>
  <c r="S178" i="2" s="1"/>
  <c r="DO164" i="2"/>
  <c r="Q164" i="2" s="1"/>
  <c r="EG164" i="2"/>
  <c r="S164" i="2" s="1"/>
  <c r="EJ164" i="2"/>
  <c r="CP164" i="2"/>
  <c r="EX164" i="2"/>
  <c r="DC164" i="2"/>
  <c r="P164" i="2" s="1"/>
  <c r="DX164" i="2"/>
  <c r="R164" i="2" s="1"/>
  <c r="EL173" i="2"/>
  <c r="EJ173" i="2"/>
  <c r="EG173" i="2"/>
  <c r="S173" i="2" s="1"/>
  <c r="DC173" i="2"/>
  <c r="P173" i="2" s="1"/>
  <c r="DX173" i="2"/>
  <c r="R173" i="2" s="1"/>
  <c r="DO173" i="2"/>
  <c r="Q173" i="2" s="1"/>
  <c r="CP173" i="2"/>
  <c r="EX173" i="2"/>
  <c r="I165" i="2"/>
  <c r="EX165" i="2" s="1"/>
  <c r="H175" i="2"/>
  <c r="DN175" i="2"/>
  <c r="DB183" i="2"/>
  <c r="DB228" i="2"/>
  <c r="H228" i="2"/>
  <c r="DX272" i="2"/>
  <c r="R272" i="2" s="1"/>
  <c r="DO272" i="2"/>
  <c r="Q272" i="2" s="1"/>
  <c r="EG272" i="2"/>
  <c r="S272" i="2" s="1"/>
  <c r="DC272" i="2"/>
  <c r="P272" i="2" s="1"/>
  <c r="CP272" i="2"/>
  <c r="EX272" i="2"/>
  <c r="EJ272" i="2"/>
  <c r="DX168" i="2"/>
  <c r="R168" i="2" s="1"/>
  <c r="EJ168" i="2"/>
  <c r="EG168" i="2"/>
  <c r="S168" i="2" s="1"/>
  <c r="I209" i="2"/>
  <c r="EL164" i="2"/>
  <c r="I207" i="2"/>
  <c r="EX207" i="2" s="1"/>
  <c r="DN228" i="2"/>
  <c r="H213" i="2"/>
  <c r="DN213" i="2"/>
  <c r="EJ252" i="2"/>
  <c r="DX252" i="2"/>
  <c r="R252" i="2" s="1"/>
  <c r="DO252" i="2"/>
  <c r="Q252" i="2" s="1"/>
  <c r="DC252" i="2"/>
  <c r="P252" i="2" s="1"/>
  <c r="CP252" i="2"/>
  <c r="EG252" i="2"/>
  <c r="S252" i="2" s="1"/>
  <c r="EJ192" i="2"/>
  <c r="DC192" i="2"/>
  <c r="P192" i="2" s="1"/>
  <c r="CP192" i="2"/>
  <c r="H163" i="2"/>
  <c r="DN163" i="2"/>
  <c r="CP162" i="2"/>
  <c r="DN178" i="2"/>
  <c r="DB178" i="2"/>
  <c r="DB162" i="2"/>
  <c r="DB174" i="2"/>
  <c r="DN235" i="2"/>
  <c r="H235" i="2"/>
  <c r="DB235" i="2"/>
  <c r="H204" i="2"/>
  <c r="DB204" i="2"/>
  <c r="H182" i="2"/>
  <c r="DC162" i="2"/>
  <c r="P162" i="2" s="1"/>
  <c r="DB182" i="2"/>
  <c r="DB213" i="2"/>
  <c r="I203" i="2"/>
  <c r="EX203" i="2" s="1"/>
  <c r="I185" i="2"/>
  <c r="EL185" i="2" s="1"/>
  <c r="DN182" i="2"/>
  <c r="DO160" i="2"/>
  <c r="Q160" i="2" s="1"/>
  <c r="DC160" i="2"/>
  <c r="P160" i="2" s="1"/>
  <c r="CP160" i="2"/>
  <c r="I161" i="2"/>
  <c r="DB189" i="2"/>
  <c r="DN189" i="2"/>
  <c r="DN168" i="2"/>
  <c r="EX168" i="2"/>
  <c r="DO192" i="2"/>
  <c r="Q192" i="2" s="1"/>
  <c r="DN205" i="2"/>
  <c r="H205" i="2"/>
  <c r="DN229" i="2"/>
  <c r="DB229" i="2"/>
  <c r="H229" i="2"/>
  <c r="I266" i="2"/>
  <c r="EX266" i="2" s="1"/>
  <c r="I215" i="2"/>
  <c r="H174" i="2"/>
  <c r="DC201" i="2"/>
  <c r="P201" i="2" s="1"/>
  <c r="DO201" i="2"/>
  <c r="Q201" i="2" s="1"/>
  <c r="DX201" i="2"/>
  <c r="R201" i="2" s="1"/>
  <c r="CP201" i="2"/>
  <c r="EJ201" i="2"/>
  <c r="DO162" i="2"/>
  <c r="Q162" i="2" s="1"/>
  <c r="DX162" i="2"/>
  <c r="R162" i="2" s="1"/>
  <c r="CP168" i="2"/>
  <c r="EX162" i="2"/>
  <c r="DB168" i="2"/>
  <c r="DX192" i="2"/>
  <c r="R192" i="2" s="1"/>
  <c r="I196" i="2"/>
  <c r="DN203" i="2"/>
  <c r="DB203" i="2"/>
  <c r="I249" i="2"/>
  <c r="EX249" i="2" s="1"/>
  <c r="EL189" i="2"/>
  <c r="CP219" i="2"/>
  <c r="EL219" i="2"/>
  <c r="EJ219" i="2"/>
  <c r="EX219" i="2"/>
  <c r="EG219" i="2"/>
  <c r="S219" i="2" s="1"/>
  <c r="DX219" i="2"/>
  <c r="R219" i="2" s="1"/>
  <c r="H181" i="2"/>
  <c r="EG192" i="2"/>
  <c r="S192" i="2" s="1"/>
  <c r="EL178" i="2"/>
  <c r="H188" i="2"/>
  <c r="DN188" i="2"/>
  <c r="I243" i="2"/>
  <c r="EX243" i="2" s="1"/>
  <c r="DB163" i="2"/>
  <c r="EG201" i="2"/>
  <c r="S201" i="2" s="1"/>
  <c r="EJ222" i="2"/>
  <c r="EG222" i="2"/>
  <c r="S222" i="2" s="1"/>
  <c r="DX222" i="2"/>
  <c r="R222" i="2" s="1"/>
  <c r="DO222" i="2"/>
  <c r="Q222" i="2" s="1"/>
  <c r="DC222" i="2"/>
  <c r="P222" i="2" s="1"/>
  <c r="DX160" i="2"/>
  <c r="R160" i="2" s="1"/>
  <c r="DC168" i="2"/>
  <c r="P168" i="2" s="1"/>
  <c r="EJ162" i="2"/>
  <c r="DN181" i="2"/>
  <c r="EL192" i="2"/>
  <c r="DB188" i="2"/>
  <c r="EI210" i="2"/>
  <c r="DX189" i="2"/>
  <c r="R189" i="2" s="1"/>
  <c r="EJ189" i="2"/>
  <c r="EG189" i="2"/>
  <c r="S189" i="2" s="1"/>
  <c r="CP189" i="2"/>
  <c r="DO189" i="2"/>
  <c r="Q189" i="2" s="1"/>
  <c r="DC189" i="2"/>
  <c r="P189" i="2" s="1"/>
  <c r="DC219" i="2"/>
  <c r="P219" i="2" s="1"/>
  <c r="H183" i="2"/>
  <c r="EL168" i="2"/>
  <c r="H184" i="2"/>
  <c r="DN184" i="2"/>
  <c r="DB184" i="2"/>
  <c r="I202" i="2"/>
  <c r="H176" i="2"/>
  <c r="DB176" i="2"/>
  <c r="EX178" i="2"/>
  <c r="EX192" i="2"/>
  <c r="EJ160" i="2"/>
  <c r="I191" i="2"/>
  <c r="EX191" i="2" s="1"/>
  <c r="EJ169" i="2"/>
  <c r="EL169" i="2"/>
  <c r="DO169" i="2"/>
  <c r="Q169" i="2" s="1"/>
  <c r="DO219" i="2"/>
  <c r="Q219" i="2" s="1"/>
  <c r="DO238" i="2"/>
  <c r="Q238" i="2" s="1"/>
  <c r="DC238" i="2"/>
  <c r="P238" i="2" s="1"/>
  <c r="CP238" i="2"/>
  <c r="DX238" i="2"/>
  <c r="R238" i="2" s="1"/>
  <c r="EX238" i="2"/>
  <c r="EJ238" i="2"/>
  <c r="EG238" i="2"/>
  <c r="S238" i="2" s="1"/>
  <c r="DN165" i="2"/>
  <c r="DB165" i="2"/>
  <c r="H171" i="2"/>
  <c r="DB171" i="2"/>
  <c r="DN171" i="2"/>
  <c r="DO168" i="2"/>
  <c r="Q168" i="2" s="1"/>
  <c r="EG160" i="2"/>
  <c r="S160" i="2" s="1"/>
  <c r="EL162" i="2"/>
  <c r="EX189" i="2"/>
  <c r="DN176" i="2"/>
  <c r="CP222" i="2"/>
  <c r="H227" i="2"/>
  <c r="DN227" i="2"/>
  <c r="DB227" i="2"/>
  <c r="I166" i="2"/>
  <c r="EX166" i="2" s="1"/>
  <c r="EL160" i="2"/>
  <c r="I195" i="2"/>
  <c r="EX195" i="2" s="1"/>
  <c r="DB244" i="2"/>
  <c r="H270" i="2"/>
  <c r="DN270" i="2"/>
  <c r="DX277" i="2"/>
  <c r="R277" i="2" s="1"/>
  <c r="DO277" i="2"/>
  <c r="Q277" i="2" s="1"/>
  <c r="DC277" i="2"/>
  <c r="P277" i="2" s="1"/>
  <c r="CP277" i="2"/>
  <c r="EL277" i="2"/>
  <c r="DB268" i="2"/>
  <c r="H268" i="2"/>
  <c r="DN266" i="2"/>
  <c r="DB270" i="2"/>
  <c r="H212" i="2"/>
  <c r="DN218" i="2"/>
  <c r="H223" i="2"/>
  <c r="DN223" i="2"/>
  <c r="H254" i="2"/>
  <c r="DN254" i="2"/>
  <c r="DB254" i="2"/>
  <c r="I256" i="2"/>
  <c r="EX256" i="2" s="1"/>
  <c r="DN268" i="2"/>
  <c r="DN249" i="2"/>
  <c r="DB249" i="2"/>
  <c r="DC251" i="2"/>
  <c r="P251" i="2" s="1"/>
  <c r="EL251" i="2"/>
  <c r="EJ251" i="2"/>
  <c r="EG251" i="2"/>
  <c r="S251" i="2" s="1"/>
  <c r="DB266" i="2"/>
  <c r="H291" i="2"/>
  <c r="DB212" i="2"/>
  <c r="I216" i="2"/>
  <c r="EX216" i="2" s="1"/>
  <c r="I234" i="2"/>
  <c r="EG253" i="2"/>
  <c r="S253" i="2" s="1"/>
  <c r="DX253" i="2"/>
  <c r="R253" i="2" s="1"/>
  <c r="EJ253" i="2"/>
  <c r="DO253" i="2"/>
  <c r="Q253" i="2" s="1"/>
  <c r="EJ214" i="2"/>
  <c r="DB218" i="2"/>
  <c r="DB223" i="2"/>
  <c r="DN243" i="2"/>
  <c r="DB243" i="2"/>
  <c r="EG277" i="2"/>
  <c r="S277" i="2" s="1"/>
  <c r="DN201" i="2"/>
  <c r="DB201" i="2"/>
  <c r="EJ208" i="2"/>
  <c r="DO208" i="2"/>
  <c r="Q208" i="2" s="1"/>
  <c r="DC208" i="2"/>
  <c r="P208" i="2" s="1"/>
  <c r="CP208" i="2"/>
  <c r="DN212" i="2"/>
  <c r="EL222" i="2"/>
  <c r="EX222" i="2"/>
  <c r="DN258" i="2"/>
  <c r="H258" i="2"/>
  <c r="DO265" i="2"/>
  <c r="Q265" i="2" s="1"/>
  <c r="EG265" i="2"/>
  <c r="S265" i="2" s="1"/>
  <c r="DX265" i="2"/>
  <c r="R265" i="2" s="1"/>
  <c r="DC265" i="2"/>
  <c r="P265" i="2" s="1"/>
  <c r="CP265" i="2"/>
  <c r="EL214" i="2"/>
  <c r="H217" i="2"/>
  <c r="I245" i="2"/>
  <c r="EX245" i="2" s="1"/>
  <c r="DB291" i="2"/>
  <c r="I180" i="2"/>
  <c r="DB200" i="2"/>
  <c r="DB211" i="2"/>
  <c r="EX226" i="2"/>
  <c r="EL226" i="2"/>
  <c r="I248" i="2"/>
  <c r="EJ277" i="2"/>
  <c r="I273" i="2"/>
  <c r="CP251" i="2"/>
  <c r="I267" i="2"/>
  <c r="EL267" i="2" s="1"/>
  <c r="I220" i="2"/>
  <c r="I225" i="2"/>
  <c r="CP226" i="2"/>
  <c r="EI230" i="2"/>
  <c r="DB234" i="2"/>
  <c r="DB245" i="2"/>
  <c r="DN245" i="2"/>
  <c r="DO251" i="2"/>
  <c r="Q251" i="2" s="1"/>
  <c r="EL285" i="2"/>
  <c r="I206" i="2"/>
  <c r="DC210" i="2"/>
  <c r="P210" i="2" s="1"/>
  <c r="DN222" i="2"/>
  <c r="DB226" i="2"/>
  <c r="ES230" i="2"/>
  <c r="H221" i="2"/>
  <c r="DC226" i="2"/>
  <c r="P226" i="2" s="1"/>
  <c r="DN234" i="2"/>
  <c r="DX251" i="2"/>
  <c r="R251" i="2" s="1"/>
  <c r="EL201" i="2"/>
  <c r="DO210" i="2"/>
  <c r="Q210" i="2" s="1"/>
  <c r="DN226" i="2"/>
  <c r="EX253" i="2"/>
  <c r="EL253" i="2"/>
  <c r="DN283" i="2"/>
  <c r="DB283" i="2"/>
  <c r="H283" i="2"/>
  <c r="DO226" i="2"/>
  <c r="Q226" i="2" s="1"/>
  <c r="I239" i="2"/>
  <c r="I247" i="2"/>
  <c r="EJ257" i="2"/>
  <c r="EX257" i="2"/>
  <c r="EG257" i="2"/>
  <c r="S257" i="2" s="1"/>
  <c r="DX257" i="2"/>
  <c r="R257" i="2" s="1"/>
  <c r="DO257" i="2"/>
  <c r="Q257" i="2" s="1"/>
  <c r="EJ265" i="2"/>
  <c r="DB216" i="2"/>
  <c r="H236" i="2"/>
  <c r="EX251" i="2"/>
  <c r="DX210" i="2"/>
  <c r="R210" i="2" s="1"/>
  <c r="DN193" i="2"/>
  <c r="H193" i="2"/>
  <c r="DX226" i="2"/>
  <c r="R226" i="2" s="1"/>
  <c r="CP253" i="2"/>
  <c r="EL265" i="2"/>
  <c r="DB191" i="2"/>
  <c r="EG210" i="2"/>
  <c r="S210" i="2" s="1"/>
  <c r="EL215" i="2"/>
  <c r="DN216" i="2"/>
  <c r="DN221" i="2"/>
  <c r="H244" i="2"/>
  <c r="DB253" i="2"/>
  <c r="DB220" i="2"/>
  <c r="I231" i="2"/>
  <c r="EL231" i="2" s="1"/>
  <c r="DC253" i="2"/>
  <c r="P253" i="2" s="1"/>
  <c r="DB267" i="2"/>
  <c r="I281" i="2"/>
  <c r="DN289" i="2"/>
  <c r="DB289" i="2"/>
  <c r="H289" i="2"/>
  <c r="DN195" i="2"/>
  <c r="DB195" i="2"/>
  <c r="DB172" i="2"/>
  <c r="DN191" i="2"/>
  <c r="DN194" i="2"/>
  <c r="DN208" i="2"/>
  <c r="EL208" i="2"/>
  <c r="DB208" i="2"/>
  <c r="H218" i="2"/>
  <c r="DB236" i="2"/>
  <c r="DN253" i="2"/>
  <c r="DB221" i="2"/>
  <c r="DB160" i="2"/>
  <c r="DB179" i="2"/>
  <c r="DB193" i="2"/>
  <c r="H200" i="2"/>
  <c r="EX201" i="2"/>
  <c r="DN207" i="2"/>
  <c r="DN250" i="2"/>
  <c r="H250" i="2"/>
  <c r="DN267" i="2"/>
  <c r="R285" i="2"/>
  <c r="I276" i="2"/>
  <c r="H292" i="2"/>
  <c r="EL297" i="2"/>
  <c r="EJ297" i="2"/>
  <c r="I287" i="2"/>
  <c r="H279" i="2"/>
  <c r="DN279" i="2"/>
  <c r="DN282" i="2"/>
  <c r="H282" i="2"/>
  <c r="H300" i="2"/>
  <c r="DN300" i="2"/>
  <c r="DB300" i="2"/>
  <c r="DN292" i="2"/>
  <c r="EL252" i="2"/>
  <c r="EX252" i="2"/>
  <c r="DB269" i="2"/>
  <c r="H269" i="2"/>
  <c r="DB279" i="2"/>
  <c r="DB282" i="2"/>
  <c r="EL272" i="2"/>
  <c r="DN272" i="2"/>
  <c r="DN284" i="2"/>
  <c r="DB284" i="2"/>
  <c r="H284" i="2"/>
  <c r="H296" i="2"/>
  <c r="DN296" i="2"/>
  <c r="DB296" i="2"/>
  <c r="I275" i="2"/>
  <c r="DN269" i="2"/>
  <c r="I198" i="2"/>
  <c r="I237" i="2"/>
  <c r="EX237" i="2" s="1"/>
  <c r="EL238" i="2"/>
  <c r="DN238" i="2"/>
  <c r="DB238" i="2"/>
  <c r="DB252" i="2"/>
  <c r="I286" i="2"/>
  <c r="DB272" i="2"/>
  <c r="DN252" i="2"/>
  <c r="H278" i="2"/>
  <c r="DN278" i="2"/>
  <c r="DB278" i="2"/>
  <c r="H242" i="2"/>
  <c r="I280" i="2"/>
  <c r="EG230" i="2"/>
  <c r="S230" i="2" s="1"/>
  <c r="DX230" i="2"/>
  <c r="R230" i="2" s="1"/>
  <c r="DO230" i="2"/>
  <c r="Q230" i="2" s="1"/>
  <c r="DN231" i="2"/>
  <c r="DB231" i="2"/>
  <c r="DB209" i="2"/>
  <c r="DC214" i="2"/>
  <c r="P214" i="2" s="1"/>
  <c r="CP214" i="2"/>
  <c r="DB237" i="2"/>
  <c r="H246" i="2"/>
  <c r="DN246" i="2"/>
  <c r="DB246" i="2"/>
  <c r="I262" i="2"/>
  <c r="H271" i="2"/>
  <c r="I295" i="2"/>
  <c r="DN290" i="2"/>
  <c r="DB290" i="2"/>
  <c r="H290" i="2"/>
  <c r="I299" i="2"/>
  <c r="EX299" i="2" s="1"/>
  <c r="EJ306" i="2"/>
  <c r="EG306" i="2"/>
  <c r="S306" i="2" s="1"/>
  <c r="DO306" i="2"/>
  <c r="Q306" i="2" s="1"/>
  <c r="DX306" i="2"/>
  <c r="R306" i="2" s="1"/>
  <c r="DC306" i="2"/>
  <c r="P306" i="2" s="1"/>
  <c r="CP306" i="2"/>
  <c r="H303" i="2"/>
  <c r="EX277" i="2"/>
  <c r="DB295" i="2"/>
  <c r="DB303" i="2"/>
  <c r="DB277" i="2"/>
  <c r="I298" i="2"/>
  <c r="H261" i="2"/>
  <c r="DN295" i="2"/>
  <c r="DN303" i="2"/>
  <c r="I305" i="2"/>
  <c r="DN277" i="2"/>
  <c r="H260" i="2"/>
  <c r="DN262" i="2"/>
  <c r="DB299" i="2"/>
  <c r="DB214" i="2"/>
  <c r="DB262" i="2"/>
  <c r="DN276" i="2"/>
  <c r="DO297" i="2"/>
  <c r="Q297" i="2" s="1"/>
  <c r="DC297" i="2"/>
  <c r="P297" i="2" s="1"/>
  <c r="EX297" i="2"/>
  <c r="DN224" i="2"/>
  <c r="H259" i="2"/>
  <c r="DB261" i="2"/>
  <c r="H293" i="2"/>
  <c r="DN299" i="2"/>
  <c r="H302" i="2"/>
  <c r="EX306" i="2"/>
  <c r="EL306" i="2"/>
  <c r="DB306" i="2"/>
  <c r="H264" i="2"/>
  <c r="EJ285" i="2"/>
  <c r="DN306" i="2"/>
  <c r="CP285" i="2"/>
  <c r="I241" i="2"/>
  <c r="DN256" i="2"/>
  <c r="DB264" i="2"/>
  <c r="DB285" i="2"/>
  <c r="DN304" i="2"/>
  <c r="DB304" i="2"/>
  <c r="H304" i="2"/>
  <c r="DB274" i="2"/>
  <c r="DC285" i="2"/>
  <c r="P285" i="2" s="1"/>
  <c r="DN297" i="2"/>
  <c r="DB297" i="2"/>
  <c r="DN251" i="2"/>
  <c r="DB251" i="2"/>
  <c r="EL257" i="2"/>
  <c r="EG878" i="2" l="1"/>
  <c r="S878" i="2" s="1"/>
  <c r="EJ878" i="2"/>
  <c r="EG641" i="2"/>
  <c r="S641" i="2" s="1"/>
  <c r="EL878" i="2"/>
  <c r="EJ641" i="2"/>
  <c r="DX878" i="2"/>
  <c r="R878" i="2" s="1"/>
  <c r="EL641" i="2"/>
  <c r="DO524" i="2"/>
  <c r="Q524" i="2" s="1"/>
  <c r="EG524" i="2"/>
  <c r="S524" i="2" s="1"/>
  <c r="DO849" i="2"/>
  <c r="Q849" i="2" s="1"/>
  <c r="DX849" i="2"/>
  <c r="R849" i="2" s="1"/>
  <c r="EX427" i="2"/>
  <c r="DO190" i="2"/>
  <c r="Q190" i="2" s="1"/>
  <c r="DC190" i="2"/>
  <c r="P190" i="2" s="1"/>
  <c r="EL675" i="2"/>
  <c r="DX190" i="2"/>
  <c r="R190" i="2" s="1"/>
  <c r="EJ177" i="2"/>
  <c r="EL190" i="2"/>
  <c r="EX190" i="2"/>
  <c r="EJ732" i="2"/>
  <c r="EG619" i="2"/>
  <c r="S619" i="2" s="1"/>
  <c r="CP190" i="2"/>
  <c r="CD602" i="2"/>
  <c r="EX732" i="2"/>
  <c r="EL849" i="2"/>
  <c r="DC878" i="2"/>
  <c r="P878" i="2" s="1"/>
  <c r="CP732" i="2"/>
  <c r="DO944" i="2"/>
  <c r="Q944" i="2" s="1"/>
  <c r="EX993" i="2"/>
  <c r="DC638" i="2"/>
  <c r="P638" i="2" s="1"/>
  <c r="DX944" i="2"/>
  <c r="R944" i="2" s="1"/>
  <c r="CD934" i="2"/>
  <c r="J934" i="2" s="1"/>
  <c r="EJ638" i="2"/>
  <c r="DC944" i="2"/>
  <c r="P944" i="2" s="1"/>
  <c r="EX922" i="2"/>
  <c r="EL638" i="2"/>
  <c r="CP641" i="2"/>
  <c r="EG944" i="2"/>
  <c r="S944" i="2" s="1"/>
  <c r="CP397" i="2"/>
  <c r="DC697" i="2"/>
  <c r="P697" i="2" s="1"/>
  <c r="DX669" i="2"/>
  <c r="R669" i="2" s="1"/>
  <c r="CD927" i="2"/>
  <c r="DX965" i="2"/>
  <c r="R965" i="2" s="1"/>
  <c r="EX638" i="2"/>
  <c r="DC641" i="2"/>
  <c r="P641" i="2" s="1"/>
  <c r="EG507" i="2"/>
  <c r="S507" i="2" s="1"/>
  <c r="DC397" i="2"/>
  <c r="P397" i="2" s="1"/>
  <c r="EL844" i="2"/>
  <c r="EG669" i="2"/>
  <c r="S669" i="2" s="1"/>
  <c r="EG965" i="2"/>
  <c r="S965" i="2" s="1"/>
  <c r="DO641" i="2"/>
  <c r="Q641" i="2" s="1"/>
  <c r="EJ190" i="2"/>
  <c r="EJ507" i="2"/>
  <c r="EX844" i="2"/>
  <c r="EJ965" i="2"/>
  <c r="DX641" i="2"/>
  <c r="R641" i="2" s="1"/>
  <c r="EL484" i="2"/>
  <c r="EG844" i="2"/>
  <c r="S844" i="2" s="1"/>
  <c r="ER768" i="2"/>
  <c r="CD478" i="2"/>
  <c r="CP965" i="2"/>
  <c r="CD965" i="2" s="1"/>
  <c r="EX697" i="2"/>
  <c r="CP844" i="2"/>
  <c r="CD844" i="2" s="1"/>
  <c r="CP669" i="2"/>
  <c r="CP926" i="2"/>
  <c r="EX911" i="2"/>
  <c r="EL387" i="2"/>
  <c r="CP523" i="2"/>
  <c r="DO844" i="2"/>
  <c r="Q844" i="2" s="1"/>
  <c r="DC619" i="2"/>
  <c r="P619" i="2" s="1"/>
  <c r="EI668" i="2"/>
  <c r="DC926" i="2"/>
  <c r="P926" i="2" s="1"/>
  <c r="EL911" i="2"/>
  <c r="DC523" i="2"/>
  <c r="P523" i="2" s="1"/>
  <c r="EX669" i="2"/>
  <c r="EJ443" i="2"/>
  <c r="EI443" i="2" s="1"/>
  <c r="ES669" i="2"/>
  <c r="EI444" i="2"/>
  <c r="ES444" i="2"/>
  <c r="EI669" i="2"/>
  <c r="EM424" i="2"/>
  <c r="ER911" i="2"/>
  <c r="ES911" i="2"/>
  <c r="EM911" i="2"/>
  <c r="EU911" i="2" s="1"/>
  <c r="V911" i="2" s="1"/>
  <c r="ES426" i="2"/>
  <c r="ES604" i="2"/>
  <c r="ER604" i="2"/>
  <c r="EI567" i="2"/>
  <c r="ER567" i="2"/>
  <c r="DC408" i="2"/>
  <c r="P408" i="2" s="1"/>
  <c r="CD518" i="2"/>
  <c r="EX420" i="2"/>
  <c r="DO350" i="2"/>
  <c r="Q350" i="2" s="1"/>
  <c r="DX433" i="2"/>
  <c r="R433" i="2" s="1"/>
  <c r="CP420" i="2"/>
  <c r="DC350" i="2"/>
  <c r="P350" i="2" s="1"/>
  <c r="EX350" i="2"/>
  <c r="EM487" i="2"/>
  <c r="DC420" i="2"/>
  <c r="P420" i="2" s="1"/>
  <c r="DC170" i="2"/>
  <c r="P170" i="2" s="1"/>
  <c r="EG177" i="2"/>
  <c r="S177" i="2" s="1"/>
  <c r="DX408" i="2"/>
  <c r="R408" i="2" s="1"/>
  <c r="CP408" i="2"/>
  <c r="EX680" i="2"/>
  <c r="ES1003" i="2"/>
  <c r="CD775" i="2"/>
  <c r="ER1003" i="2"/>
  <c r="EX888" i="2"/>
  <c r="EG408" i="2"/>
  <c r="S408" i="2" s="1"/>
  <c r="DX388" i="2"/>
  <c r="R388" i="2" s="1"/>
  <c r="EL738" i="2"/>
  <c r="EI673" i="2"/>
  <c r="EQ673" i="2" s="1"/>
  <c r="EG784" i="2"/>
  <c r="S784" i="2" s="1"/>
  <c r="EX440" i="2"/>
  <c r="EJ408" i="2"/>
  <c r="ER408" i="2" s="1"/>
  <c r="EG388" i="2"/>
  <c r="S388" i="2" s="1"/>
  <c r="EX692" i="2"/>
  <c r="EJ784" i="2"/>
  <c r="ES487" i="2"/>
  <c r="EL408" i="2"/>
  <c r="EJ388" i="2"/>
  <c r="ES388" i="2" s="1"/>
  <c r="EL784" i="2"/>
  <c r="CP784" i="2"/>
  <c r="EL440" i="2"/>
  <c r="EX548" i="2"/>
  <c r="ER487" i="2"/>
  <c r="DO440" i="2"/>
  <c r="Q440" i="2" s="1"/>
  <c r="DO784" i="2"/>
  <c r="Q784" i="2" s="1"/>
  <c r="EI1004" i="2"/>
  <c r="EM1004" i="2" s="1"/>
  <c r="ER400" i="2"/>
  <c r="DC884" i="2"/>
  <c r="P884" i="2" s="1"/>
  <c r="EJ619" i="2"/>
  <c r="DO335" i="2"/>
  <c r="Q335" i="2" s="1"/>
  <c r="EL335" i="2"/>
  <c r="EX335" i="2"/>
  <c r="EX224" i="2"/>
  <c r="DX335" i="2"/>
  <c r="R335" i="2" s="1"/>
  <c r="EG335" i="2"/>
  <c r="S335" i="2" s="1"/>
  <c r="EL346" i="2"/>
  <c r="EJ335" i="2"/>
  <c r="ES335" i="2" s="1"/>
  <c r="EX346" i="2"/>
  <c r="CP335" i="2"/>
  <c r="DO346" i="2"/>
  <c r="Q346" i="2" s="1"/>
  <c r="DO199" i="2"/>
  <c r="Q199" i="2" s="1"/>
  <c r="EL199" i="2"/>
  <c r="DX199" i="2"/>
  <c r="R199" i="2" s="1"/>
  <c r="CP177" i="2"/>
  <c r="CP170" i="2"/>
  <c r="DC346" i="2"/>
  <c r="P346" i="2" s="1"/>
  <c r="EL498" i="2"/>
  <c r="EX582" i="2"/>
  <c r="CP346" i="2"/>
  <c r="DO170" i="2"/>
  <c r="Q170" i="2" s="1"/>
  <c r="EJ199" i="2"/>
  <c r="DX170" i="2"/>
  <c r="R170" i="2" s="1"/>
  <c r="EX537" i="2"/>
  <c r="EG199" i="2"/>
  <c r="S199" i="2" s="1"/>
  <c r="DX172" i="2"/>
  <c r="R172" i="2" s="1"/>
  <c r="EG170" i="2"/>
  <c r="S170" i="2" s="1"/>
  <c r="EG224" i="2"/>
  <c r="S224" i="2" s="1"/>
  <c r="EL170" i="2"/>
  <c r="EJ170" i="2"/>
  <c r="DO224" i="2"/>
  <c r="Q224" i="2" s="1"/>
  <c r="CP199" i="2"/>
  <c r="EX199" i="2"/>
  <c r="CD426" i="2"/>
  <c r="DX224" i="2"/>
  <c r="R224" i="2" s="1"/>
  <c r="EX759" i="2"/>
  <c r="EL776" i="2"/>
  <c r="EL686" i="2"/>
  <c r="EJ536" i="2"/>
  <c r="ER536" i="2" s="1"/>
  <c r="EL536" i="2"/>
  <c r="CD321" i="2"/>
  <c r="EG536" i="2"/>
  <c r="S536" i="2" s="1"/>
  <c r="EJ224" i="2"/>
  <c r="ER224" i="2" s="1"/>
  <c r="EG498" i="2"/>
  <c r="S498" i="2" s="1"/>
  <c r="EX619" i="2"/>
  <c r="ES644" i="2"/>
  <c r="DX498" i="2"/>
  <c r="R498" i="2" s="1"/>
  <c r="EL224" i="2"/>
  <c r="EJ498" i="2"/>
  <c r="DC179" i="2"/>
  <c r="P179" i="2" s="1"/>
  <c r="CP224" i="2"/>
  <c r="EX492" i="2"/>
  <c r="CP498" i="2"/>
  <c r="EX457" i="2"/>
  <c r="EX288" i="2"/>
  <c r="ER426" i="2"/>
  <c r="ES1004" i="2"/>
  <c r="DC498" i="2"/>
  <c r="P498" i="2" s="1"/>
  <c r="EL689" i="2"/>
  <c r="CD506" i="2"/>
  <c r="DO498" i="2"/>
  <c r="Q498" i="2" s="1"/>
  <c r="CD444" i="2"/>
  <c r="M444" i="2" s="1"/>
  <c r="DX346" i="2"/>
  <c r="R346" i="2" s="1"/>
  <c r="EJ884" i="2"/>
  <c r="ER884" i="2" s="1"/>
  <c r="ES936" i="2"/>
  <c r="EI936" i="2"/>
  <c r="ER936" i="2"/>
  <c r="I928" i="2"/>
  <c r="CD911" i="2"/>
  <c r="DX177" i="2"/>
  <c r="R177" i="2" s="1"/>
  <c r="CD524" i="2"/>
  <c r="M524" i="2" s="1"/>
  <c r="EG916" i="2"/>
  <c r="S916" i="2" s="1"/>
  <c r="DX916" i="2"/>
  <c r="R916" i="2" s="1"/>
  <c r="DO916" i="2"/>
  <c r="Q916" i="2" s="1"/>
  <c r="DC916" i="2"/>
  <c r="P916" i="2" s="1"/>
  <c r="CP916" i="2"/>
  <c r="EX916" i="2"/>
  <c r="EL916" i="2"/>
  <c r="EJ916" i="2"/>
  <c r="CP970" i="2"/>
  <c r="EJ970" i="2"/>
  <c r="EG970" i="2"/>
  <c r="S970" i="2" s="1"/>
  <c r="DC970" i="2"/>
  <c r="P970" i="2" s="1"/>
  <c r="EX970" i="2"/>
  <c r="EL970" i="2"/>
  <c r="DX970" i="2"/>
  <c r="R970" i="2" s="1"/>
  <c r="DO970" i="2"/>
  <c r="Q970" i="2" s="1"/>
  <c r="ES930" i="2"/>
  <c r="EI930" i="2"/>
  <c r="ER930" i="2"/>
  <c r="I914" i="2"/>
  <c r="ER934" i="2"/>
  <c r="ES934" i="2"/>
  <c r="EI934" i="2"/>
  <c r="EI912" i="2"/>
  <c r="ER912" i="2"/>
  <c r="ES912" i="2"/>
  <c r="I1005" i="2"/>
  <c r="EJ985" i="2"/>
  <c r="EG985" i="2"/>
  <c r="S985" i="2" s="1"/>
  <c r="DC985" i="2"/>
  <c r="P985" i="2" s="1"/>
  <c r="CP985" i="2"/>
  <c r="DX985" i="2"/>
  <c r="R985" i="2" s="1"/>
  <c r="DO985" i="2"/>
  <c r="Q985" i="2" s="1"/>
  <c r="EX985" i="2"/>
  <c r="CP940" i="2"/>
  <c r="DX940" i="2"/>
  <c r="R940" i="2" s="1"/>
  <c r="EL940" i="2"/>
  <c r="EJ940" i="2"/>
  <c r="EG940" i="2"/>
  <c r="S940" i="2" s="1"/>
  <c r="DO940" i="2"/>
  <c r="Q940" i="2" s="1"/>
  <c r="DC940" i="2"/>
  <c r="P940" i="2" s="1"/>
  <c r="EX940" i="2"/>
  <c r="ER966" i="2"/>
  <c r="ES966" i="2"/>
  <c r="EI966" i="2"/>
  <c r="EL637" i="2"/>
  <c r="I995" i="2"/>
  <c r="I1002" i="2"/>
  <c r="DC932" i="2"/>
  <c r="P932" i="2" s="1"/>
  <c r="CP932" i="2"/>
  <c r="DO932" i="2"/>
  <c r="Q932" i="2" s="1"/>
  <c r="EX932" i="2"/>
  <c r="DX932" i="2"/>
  <c r="R932" i="2" s="1"/>
  <c r="EL932" i="2"/>
  <c r="EJ932" i="2"/>
  <c r="EG932" i="2"/>
  <c r="S932" i="2" s="1"/>
  <c r="I925" i="2"/>
  <c r="EJ992" i="2"/>
  <c r="EG992" i="2"/>
  <c r="S992" i="2" s="1"/>
  <c r="DX992" i="2"/>
  <c r="R992" i="2" s="1"/>
  <c r="DO992" i="2"/>
  <c r="Q992" i="2" s="1"/>
  <c r="CP992" i="2"/>
  <c r="DC992" i="2"/>
  <c r="P992" i="2" s="1"/>
  <c r="EU935" i="2"/>
  <c r="V935" i="2" s="1"/>
  <c r="CD931" i="2"/>
  <c r="CD912" i="2"/>
  <c r="CD1004" i="2"/>
  <c r="I1006" i="2"/>
  <c r="I960" i="2"/>
  <c r="I962" i="2"/>
  <c r="EL318" i="2"/>
  <c r="EG692" i="2"/>
  <c r="S692" i="2" s="1"/>
  <c r="DC692" i="2"/>
  <c r="P692" i="2" s="1"/>
  <c r="EL992" i="2"/>
  <c r="DX984" i="2"/>
  <c r="R984" i="2" s="1"/>
  <c r="DO984" i="2"/>
  <c r="Q984" i="2" s="1"/>
  <c r="EG984" i="2"/>
  <c r="S984" i="2" s="1"/>
  <c r="DC984" i="2"/>
  <c r="P984" i="2" s="1"/>
  <c r="CP984" i="2"/>
  <c r="EL984" i="2"/>
  <c r="EJ984" i="2"/>
  <c r="EQ1003" i="2"/>
  <c r="EM1003" i="2"/>
  <c r="EJ983" i="2"/>
  <c r="EG983" i="2"/>
  <c r="S983" i="2" s="1"/>
  <c r="DX983" i="2"/>
  <c r="R983" i="2" s="1"/>
  <c r="DO983" i="2"/>
  <c r="Q983" i="2" s="1"/>
  <c r="DC983" i="2"/>
  <c r="P983" i="2" s="1"/>
  <c r="EX983" i="2"/>
  <c r="EL983" i="2"/>
  <c r="CP983" i="2"/>
  <c r="CD949" i="2"/>
  <c r="ER943" i="2"/>
  <c r="EI943" i="2"/>
  <c r="ES943" i="2"/>
  <c r="EI931" i="2"/>
  <c r="ER931" i="2"/>
  <c r="ES931" i="2"/>
  <c r="I968" i="2"/>
  <c r="EG523" i="2"/>
  <c r="S523" i="2" s="1"/>
  <c r="EG407" i="2"/>
  <c r="S407" i="2" s="1"/>
  <c r="CD849" i="2"/>
  <c r="DC979" i="2"/>
  <c r="P979" i="2" s="1"/>
  <c r="CP979" i="2"/>
  <c r="DX979" i="2"/>
  <c r="R979" i="2" s="1"/>
  <c r="DO979" i="2"/>
  <c r="Q979" i="2" s="1"/>
  <c r="EX979" i="2"/>
  <c r="EL979" i="2"/>
  <c r="EJ979" i="2"/>
  <c r="EG979" i="2"/>
  <c r="S979" i="2" s="1"/>
  <c r="CD989" i="2"/>
  <c r="ES524" i="2"/>
  <c r="DC381" i="2"/>
  <c r="P381" i="2" s="1"/>
  <c r="I988" i="2"/>
  <c r="ER998" i="2"/>
  <c r="ES998" i="2"/>
  <c r="EI998" i="2"/>
  <c r="EX601" i="2"/>
  <c r="EG601" i="2"/>
  <c r="S601" i="2" s="1"/>
  <c r="DX601" i="2"/>
  <c r="R601" i="2" s="1"/>
  <c r="DO601" i="2"/>
  <c r="Q601" i="2" s="1"/>
  <c r="ES989" i="2"/>
  <c r="EI989" i="2"/>
  <c r="ER989" i="2"/>
  <c r="ER997" i="2"/>
  <c r="ES997" i="2"/>
  <c r="EI997" i="2"/>
  <c r="DO977" i="2"/>
  <c r="Q977" i="2" s="1"/>
  <c r="DC977" i="2"/>
  <c r="P977" i="2" s="1"/>
  <c r="CP977" i="2"/>
  <c r="EL977" i="2"/>
  <c r="EJ977" i="2"/>
  <c r="EG977" i="2"/>
  <c r="S977" i="2" s="1"/>
  <c r="DX977" i="2"/>
  <c r="R977" i="2" s="1"/>
  <c r="DC387" i="2"/>
  <c r="P387" i="2" s="1"/>
  <c r="EL636" i="2"/>
  <c r="ER955" i="2"/>
  <c r="ES955" i="2"/>
  <c r="EI955" i="2"/>
  <c r="EG172" i="2"/>
  <c r="S172" i="2" s="1"/>
  <c r="ER172" i="2"/>
  <c r="DO387" i="2"/>
  <c r="Q387" i="2" s="1"/>
  <c r="EJ346" i="2"/>
  <c r="EX636" i="2"/>
  <c r="I946" i="2"/>
  <c r="I938" i="2"/>
  <c r="I999" i="2"/>
  <c r="I991" i="2"/>
  <c r="CD997" i="2"/>
  <c r="I942" i="2"/>
  <c r="EI524" i="2"/>
  <c r="CP387" i="2"/>
  <c r="DC328" i="2"/>
  <c r="P328" i="2" s="1"/>
  <c r="CD795" i="2"/>
  <c r="J795" i="2" s="1"/>
  <c r="CP636" i="2"/>
  <c r="EJ440" i="2"/>
  <c r="CD975" i="2"/>
  <c r="DC919" i="2"/>
  <c r="P919" i="2" s="1"/>
  <c r="CP919" i="2"/>
  <c r="DX919" i="2"/>
  <c r="R919" i="2" s="1"/>
  <c r="DO919" i="2"/>
  <c r="Q919" i="2" s="1"/>
  <c r="EJ919" i="2"/>
  <c r="EG919" i="2"/>
  <c r="S919" i="2" s="1"/>
  <c r="EJ301" i="2"/>
  <c r="ER301" i="2" s="1"/>
  <c r="CP532" i="2"/>
  <c r="DX387" i="2"/>
  <c r="R387" i="2" s="1"/>
  <c r="EX381" i="2"/>
  <c r="DO328" i="2"/>
  <c r="Q328" i="2" s="1"/>
  <c r="DX737" i="2"/>
  <c r="R737" i="2" s="1"/>
  <c r="EX743" i="2"/>
  <c r="EJ692" i="2"/>
  <c r="EI692" i="2" s="1"/>
  <c r="DC636" i="2"/>
  <c r="P636" i="2" s="1"/>
  <c r="I1001" i="2"/>
  <c r="EG951" i="2"/>
  <c r="S951" i="2" s="1"/>
  <c r="DX951" i="2"/>
  <c r="R951" i="2" s="1"/>
  <c r="DO951" i="2"/>
  <c r="Q951" i="2" s="1"/>
  <c r="DC951" i="2"/>
  <c r="P951" i="2" s="1"/>
  <c r="CP951" i="2"/>
  <c r="EL951" i="2"/>
  <c r="EJ951" i="2"/>
  <c r="EX951" i="2"/>
  <c r="DX922" i="2"/>
  <c r="R922" i="2" s="1"/>
  <c r="DO922" i="2"/>
  <c r="Q922" i="2" s="1"/>
  <c r="EJ922" i="2"/>
  <c r="EG922" i="2"/>
  <c r="S922" i="2" s="1"/>
  <c r="DC922" i="2"/>
  <c r="P922" i="2" s="1"/>
  <c r="CP922" i="2"/>
  <c r="ER944" i="2"/>
  <c r="EI944" i="2"/>
  <c r="ES944" i="2"/>
  <c r="EX929" i="2"/>
  <c r="DC929" i="2"/>
  <c r="P929" i="2" s="1"/>
  <c r="CP929" i="2"/>
  <c r="EL929" i="2"/>
  <c r="EJ929" i="2"/>
  <c r="EG929" i="2"/>
  <c r="S929" i="2" s="1"/>
  <c r="DX929" i="2"/>
  <c r="R929" i="2" s="1"/>
  <c r="DO929" i="2"/>
  <c r="Q929" i="2" s="1"/>
  <c r="DO636" i="2"/>
  <c r="Q636" i="2" s="1"/>
  <c r="CD936" i="2"/>
  <c r="EL985" i="2"/>
  <c r="I959" i="2"/>
  <c r="I994" i="2"/>
  <c r="EX719" i="2"/>
  <c r="EG860" i="2"/>
  <c r="S860" i="2" s="1"/>
  <c r="DX860" i="2"/>
  <c r="R860" i="2" s="1"/>
  <c r="I982" i="2"/>
  <c r="EJ918" i="2"/>
  <c r="EG918" i="2"/>
  <c r="S918" i="2" s="1"/>
  <c r="DX918" i="2"/>
  <c r="R918" i="2" s="1"/>
  <c r="EL918" i="2"/>
  <c r="DO918" i="2"/>
  <c r="Q918" i="2" s="1"/>
  <c r="DC918" i="2"/>
  <c r="P918" i="2" s="1"/>
  <c r="CP918" i="2"/>
  <c r="EI975" i="2"/>
  <c r="ER975" i="2"/>
  <c r="ES975" i="2"/>
  <c r="CP933" i="2"/>
  <c r="EX933" i="2"/>
  <c r="EL933" i="2"/>
  <c r="EJ933" i="2"/>
  <c r="EG933" i="2"/>
  <c r="S933" i="2" s="1"/>
  <c r="DX933" i="2"/>
  <c r="R933" i="2" s="1"/>
  <c r="DO933" i="2"/>
  <c r="Q933" i="2" s="1"/>
  <c r="DC933" i="2"/>
  <c r="P933" i="2" s="1"/>
  <c r="EL381" i="2"/>
  <c r="DO523" i="2"/>
  <c r="Q523" i="2" s="1"/>
  <c r="EL467" i="2"/>
  <c r="CP328" i="2"/>
  <c r="EJ387" i="2"/>
  <c r="ER387" i="2" s="1"/>
  <c r="CD567" i="2"/>
  <c r="EX990" i="2"/>
  <c r="EL990" i="2"/>
  <c r="EJ990" i="2"/>
  <c r="EG990" i="2"/>
  <c r="S990" i="2" s="1"/>
  <c r="DX990" i="2"/>
  <c r="R990" i="2" s="1"/>
  <c r="DO990" i="2"/>
  <c r="Q990" i="2" s="1"/>
  <c r="CP990" i="2"/>
  <c r="DC990" i="2"/>
  <c r="P990" i="2" s="1"/>
  <c r="CD935" i="2"/>
  <c r="EG939" i="2"/>
  <c r="S939" i="2" s="1"/>
  <c r="EJ939" i="2"/>
  <c r="DC939" i="2"/>
  <c r="P939" i="2" s="1"/>
  <c r="CP939" i="2"/>
  <c r="DX939" i="2"/>
  <c r="R939" i="2" s="1"/>
  <c r="DO939" i="2"/>
  <c r="Q939" i="2" s="1"/>
  <c r="EX939" i="2"/>
  <c r="ER927" i="2"/>
  <c r="ES927" i="2"/>
  <c r="EI927" i="2"/>
  <c r="EX620" i="2"/>
  <c r="EX923" i="2"/>
  <c r="DX923" i="2"/>
  <c r="R923" i="2" s="1"/>
  <c r="DO923" i="2"/>
  <c r="Q923" i="2" s="1"/>
  <c r="DC923" i="2"/>
  <c r="P923" i="2" s="1"/>
  <c r="EL923" i="2"/>
  <c r="EJ923" i="2"/>
  <c r="EG923" i="2"/>
  <c r="S923" i="2" s="1"/>
  <c r="CP923" i="2"/>
  <c r="I981" i="2"/>
  <c r="DC947" i="2"/>
  <c r="P947" i="2" s="1"/>
  <c r="CP947" i="2"/>
  <c r="EL947" i="2"/>
  <c r="EJ947" i="2"/>
  <c r="DO947" i="2"/>
  <c r="Q947" i="2" s="1"/>
  <c r="EG947" i="2"/>
  <c r="S947" i="2" s="1"/>
  <c r="DX947" i="2"/>
  <c r="R947" i="2" s="1"/>
  <c r="EX947" i="2"/>
  <c r="CD978" i="2"/>
  <c r="I1007" i="2"/>
  <c r="ER913" i="2"/>
  <c r="ES913" i="2"/>
  <c r="EI913" i="2"/>
  <c r="ER958" i="2"/>
  <c r="ES958" i="2"/>
  <c r="EI958" i="2"/>
  <c r="ER937" i="2"/>
  <c r="ES937" i="2"/>
  <c r="EI937" i="2"/>
  <c r="I921" i="2"/>
  <c r="CD987" i="2"/>
  <c r="CD948" i="2"/>
  <c r="CP381" i="2"/>
  <c r="I974" i="2"/>
  <c r="CP972" i="2"/>
  <c r="EG972" i="2"/>
  <c r="S972" i="2" s="1"/>
  <c r="DX972" i="2"/>
  <c r="R972" i="2" s="1"/>
  <c r="DO972" i="2"/>
  <c r="Q972" i="2" s="1"/>
  <c r="DC972" i="2"/>
  <c r="P972" i="2" s="1"/>
  <c r="EL972" i="2"/>
  <c r="EJ972" i="2"/>
  <c r="I961" i="2"/>
  <c r="CD917" i="2"/>
  <c r="CD913" i="2"/>
  <c r="CD820" i="2"/>
  <c r="M820" i="2" s="1"/>
  <c r="I1009" i="2"/>
  <c r="I1000" i="2"/>
  <c r="I980" i="2"/>
  <c r="EG971" i="2"/>
  <c r="S971" i="2" s="1"/>
  <c r="EJ971" i="2"/>
  <c r="DX971" i="2"/>
  <c r="R971" i="2" s="1"/>
  <c r="DO971" i="2"/>
  <c r="Q971" i="2" s="1"/>
  <c r="DC971" i="2"/>
  <c r="P971" i="2" s="1"/>
  <c r="CP971" i="2"/>
  <c r="EX971" i="2"/>
  <c r="EL971" i="2"/>
  <c r="ER952" i="2"/>
  <c r="ES952" i="2"/>
  <c r="EI952" i="2"/>
  <c r="EI978" i="2"/>
  <c r="ER978" i="2"/>
  <c r="ES978" i="2"/>
  <c r="ES917" i="2"/>
  <c r="EI917" i="2"/>
  <c r="ER917" i="2"/>
  <c r="EL884" i="2"/>
  <c r="EX918" i="2"/>
  <c r="EG957" i="2"/>
  <c r="S957" i="2" s="1"/>
  <c r="DX957" i="2"/>
  <c r="R957" i="2" s="1"/>
  <c r="DO957" i="2"/>
  <c r="Q957" i="2" s="1"/>
  <c r="DC957" i="2"/>
  <c r="P957" i="2" s="1"/>
  <c r="CP957" i="2"/>
  <c r="EX957" i="2"/>
  <c r="EL957" i="2"/>
  <c r="EJ957" i="2"/>
  <c r="I969" i="2"/>
  <c r="EL1008" i="2"/>
  <c r="DC1008" i="2"/>
  <c r="P1008" i="2" s="1"/>
  <c r="CP1008" i="2"/>
  <c r="EX1008" i="2"/>
  <c r="EJ1008" i="2"/>
  <c r="EG1008" i="2"/>
  <c r="S1008" i="2" s="1"/>
  <c r="DX1008" i="2"/>
  <c r="R1008" i="2" s="1"/>
  <c r="DO1008" i="2"/>
  <c r="Q1008" i="2" s="1"/>
  <c r="I945" i="2"/>
  <c r="ER976" i="2"/>
  <c r="ES976" i="2"/>
  <c r="EI976" i="2"/>
  <c r="ES987" i="2"/>
  <c r="EI987" i="2"/>
  <c r="ER987" i="2"/>
  <c r="EI226" i="2"/>
  <c r="EL203" i="2"/>
  <c r="DX495" i="2"/>
  <c r="R495" i="2" s="1"/>
  <c r="CP388" i="2"/>
  <c r="EL313" i="2"/>
  <c r="EX433" i="2"/>
  <c r="EX972" i="2"/>
  <c r="CD943" i="2"/>
  <c r="CD952" i="2"/>
  <c r="EJ693" i="2"/>
  <c r="EG693" i="2"/>
  <c r="S693" i="2" s="1"/>
  <c r="DX693" i="2"/>
  <c r="R693" i="2" s="1"/>
  <c r="EG973" i="2"/>
  <c r="S973" i="2" s="1"/>
  <c r="DX973" i="2"/>
  <c r="R973" i="2" s="1"/>
  <c r="DO973" i="2"/>
  <c r="Q973" i="2" s="1"/>
  <c r="EJ973" i="2"/>
  <c r="DC973" i="2"/>
  <c r="P973" i="2" s="1"/>
  <c r="CP973" i="2"/>
  <c r="EX973" i="2"/>
  <c r="EL973" i="2"/>
  <c r="DO993" i="2"/>
  <c r="Q993" i="2" s="1"/>
  <c r="DC993" i="2"/>
  <c r="P993" i="2" s="1"/>
  <c r="CP993" i="2"/>
  <c r="EJ993" i="2"/>
  <c r="EG993" i="2"/>
  <c r="S993" i="2" s="1"/>
  <c r="DX993" i="2"/>
  <c r="R993" i="2" s="1"/>
  <c r="I967" i="2"/>
  <c r="ES948" i="2"/>
  <c r="EI948" i="2"/>
  <c r="ER948" i="2"/>
  <c r="EX637" i="2"/>
  <c r="EJ637" i="2"/>
  <c r="EJ240" i="2"/>
  <c r="EG240" i="2"/>
  <c r="S240" i="2" s="1"/>
  <c r="ES226" i="2"/>
  <c r="EG495" i="2"/>
  <c r="S495" i="2" s="1"/>
  <c r="EG381" i="2"/>
  <c r="S381" i="2" s="1"/>
  <c r="EL403" i="2"/>
  <c r="DC737" i="2"/>
  <c r="P737" i="2" s="1"/>
  <c r="CP433" i="2"/>
  <c r="DC954" i="2"/>
  <c r="P954" i="2" s="1"/>
  <c r="CP954" i="2"/>
  <c r="EX954" i="2"/>
  <c r="EL954" i="2"/>
  <c r="EJ954" i="2"/>
  <c r="EG954" i="2"/>
  <c r="S954" i="2" s="1"/>
  <c r="DX954" i="2"/>
  <c r="R954" i="2" s="1"/>
  <c r="DO954" i="2"/>
  <c r="Q954" i="2" s="1"/>
  <c r="EX919" i="2"/>
  <c r="DC986" i="2"/>
  <c r="P986" i="2" s="1"/>
  <c r="CP986" i="2"/>
  <c r="EL986" i="2"/>
  <c r="EJ986" i="2"/>
  <c r="EG986" i="2"/>
  <c r="S986" i="2" s="1"/>
  <c r="DX986" i="2"/>
  <c r="R986" i="2" s="1"/>
  <c r="EX986" i="2"/>
  <c r="DO986" i="2"/>
  <c r="Q986" i="2" s="1"/>
  <c r="EJ953" i="2"/>
  <c r="DC953" i="2"/>
  <c r="P953" i="2" s="1"/>
  <c r="CP953" i="2"/>
  <c r="EX953" i="2"/>
  <c r="EL953" i="2"/>
  <c r="EG953" i="2"/>
  <c r="S953" i="2" s="1"/>
  <c r="DX953" i="2"/>
  <c r="R953" i="2" s="1"/>
  <c r="DO953" i="2"/>
  <c r="Q953" i="2" s="1"/>
  <c r="EX659" i="2"/>
  <c r="EJ495" i="2"/>
  <c r="ES443" i="2"/>
  <c r="DO637" i="2"/>
  <c r="Q637" i="2" s="1"/>
  <c r="DC433" i="2"/>
  <c r="P433" i="2" s="1"/>
  <c r="ER949" i="2"/>
  <c r="EI949" i="2"/>
  <c r="ES949" i="2"/>
  <c r="EJ956" i="2"/>
  <c r="DC956" i="2"/>
  <c r="P956" i="2" s="1"/>
  <c r="CP956" i="2"/>
  <c r="EX956" i="2"/>
  <c r="EG956" i="2"/>
  <c r="S956" i="2" s="1"/>
  <c r="DX956" i="2"/>
  <c r="R956" i="2" s="1"/>
  <c r="DO956" i="2"/>
  <c r="Q956" i="2" s="1"/>
  <c r="I996" i="2"/>
  <c r="I920" i="2"/>
  <c r="I915" i="2"/>
  <c r="I924" i="2"/>
  <c r="CD976" i="2"/>
  <c r="ER443" i="2"/>
  <c r="DX214" i="2"/>
  <c r="R214" i="2" s="1"/>
  <c r="EJ310" i="2"/>
  <c r="ER310" i="2" s="1"/>
  <c r="DX637" i="2"/>
  <c r="R637" i="2" s="1"/>
  <c r="I964" i="2"/>
  <c r="EG732" i="2"/>
  <c r="S732" i="2" s="1"/>
  <c r="DX732" i="2"/>
  <c r="R732" i="2" s="1"/>
  <c r="DO732" i="2"/>
  <c r="Q732" i="2" s="1"/>
  <c r="DC732" i="2"/>
  <c r="P732" i="2" s="1"/>
  <c r="CD937" i="2"/>
  <c r="J955" i="2"/>
  <c r="M955" i="2"/>
  <c r="K955" i="2"/>
  <c r="EI926" i="2"/>
  <c r="ER926" i="2"/>
  <c r="ES926" i="2"/>
  <c r="EX240" i="2"/>
  <c r="DX381" i="2"/>
  <c r="R381" i="2" s="1"/>
  <c r="EX862" i="2"/>
  <c r="CP637" i="2"/>
  <c r="M927" i="2"/>
  <c r="K927" i="2"/>
  <c r="J927" i="2"/>
  <c r="DC738" i="2"/>
  <c r="P738" i="2" s="1"/>
  <c r="DX738" i="2"/>
  <c r="R738" i="2" s="1"/>
  <c r="DO738" i="2"/>
  <c r="Q738" i="2" s="1"/>
  <c r="EG738" i="2"/>
  <c r="S738" i="2" s="1"/>
  <c r="CP738" i="2"/>
  <c r="CD958" i="2"/>
  <c r="ER941" i="2"/>
  <c r="ES941" i="2"/>
  <c r="EI941" i="2"/>
  <c r="DX240" i="2"/>
  <c r="R240" i="2" s="1"/>
  <c r="DO177" i="2"/>
  <c r="Q177" i="2" s="1"/>
  <c r="EL165" i="2"/>
  <c r="DO420" i="2"/>
  <c r="Q420" i="2" s="1"/>
  <c r="DO381" i="2"/>
  <c r="Q381" i="2" s="1"/>
  <c r="DC637" i="2"/>
  <c r="P637" i="2" s="1"/>
  <c r="CD1003" i="2"/>
  <c r="I963" i="2"/>
  <c r="CD998" i="2"/>
  <c r="I950" i="2"/>
  <c r="EL659" i="2"/>
  <c r="ER965" i="2"/>
  <c r="EI965" i="2"/>
  <c r="ES965" i="2"/>
  <c r="CD941" i="2"/>
  <c r="ES400" i="2"/>
  <c r="CD930" i="2"/>
  <c r="CD966" i="2"/>
  <c r="EL669" i="2"/>
  <c r="ES900" i="2"/>
  <c r="EI900" i="2"/>
  <c r="ER900" i="2"/>
  <c r="I837" i="2"/>
  <c r="EG814" i="2"/>
  <c r="S814" i="2" s="1"/>
  <c r="EX814" i="2"/>
  <c r="EL814" i="2"/>
  <c r="EJ814" i="2"/>
  <c r="DX814" i="2"/>
  <c r="R814" i="2" s="1"/>
  <c r="DO814" i="2"/>
  <c r="Q814" i="2" s="1"/>
  <c r="DC814" i="2"/>
  <c r="P814" i="2" s="1"/>
  <c r="CP814" i="2"/>
  <c r="I801" i="2"/>
  <c r="DO806" i="2"/>
  <c r="Q806" i="2" s="1"/>
  <c r="EG806" i="2"/>
  <c r="S806" i="2" s="1"/>
  <c r="EL806" i="2"/>
  <c r="EJ806" i="2"/>
  <c r="DX806" i="2"/>
  <c r="R806" i="2" s="1"/>
  <c r="DC806" i="2"/>
  <c r="P806" i="2" s="1"/>
  <c r="CP806" i="2"/>
  <c r="EX806" i="2"/>
  <c r="ES798" i="2"/>
  <c r="ER798" i="2"/>
  <c r="EI798" i="2"/>
  <c r="CD694" i="2"/>
  <c r="ES697" i="2"/>
  <c r="EI697" i="2"/>
  <c r="ER697" i="2"/>
  <c r="ES724" i="2"/>
  <c r="EI724" i="2"/>
  <c r="ER724" i="2"/>
  <c r="EI752" i="2"/>
  <c r="ER752" i="2"/>
  <c r="ES752" i="2"/>
  <c r="I857" i="2"/>
  <c r="I833" i="2"/>
  <c r="I804" i="2"/>
  <c r="CD846" i="2"/>
  <c r="DX859" i="2"/>
  <c r="R859" i="2" s="1"/>
  <c r="DO859" i="2"/>
  <c r="Q859" i="2" s="1"/>
  <c r="EL859" i="2"/>
  <c r="EJ859" i="2"/>
  <c r="EG859" i="2"/>
  <c r="S859" i="2" s="1"/>
  <c r="DC859" i="2"/>
  <c r="P859" i="2" s="1"/>
  <c r="EX859" i="2"/>
  <c r="CP859" i="2"/>
  <c r="ER765" i="2"/>
  <c r="ES765" i="2"/>
  <c r="EI765" i="2"/>
  <c r="I695" i="2"/>
  <c r="CD739" i="2"/>
  <c r="DO429" i="2"/>
  <c r="Q429" i="2" s="1"/>
  <c r="DX429" i="2"/>
  <c r="R429" i="2" s="1"/>
  <c r="EL429" i="2"/>
  <c r="EJ429" i="2"/>
  <c r="EG690" i="2"/>
  <c r="S690" i="2" s="1"/>
  <c r="DX690" i="2"/>
  <c r="R690" i="2" s="1"/>
  <c r="EJ690" i="2"/>
  <c r="DO690" i="2"/>
  <c r="Q690" i="2" s="1"/>
  <c r="DC690" i="2"/>
  <c r="P690" i="2" s="1"/>
  <c r="CP690" i="2"/>
  <c r="I631" i="2"/>
  <c r="ES671" i="2"/>
  <c r="EI671" i="2"/>
  <c r="ER671" i="2"/>
  <c r="EL852" i="2"/>
  <c r="DO852" i="2"/>
  <c r="Q852" i="2" s="1"/>
  <c r="DC852" i="2"/>
  <c r="P852" i="2" s="1"/>
  <c r="CP852" i="2"/>
  <c r="EX852" i="2"/>
  <c r="EJ852" i="2"/>
  <c r="EG852" i="2"/>
  <c r="S852" i="2" s="1"/>
  <c r="DX852" i="2"/>
  <c r="R852" i="2" s="1"/>
  <c r="ER775" i="2"/>
  <c r="ES775" i="2"/>
  <c r="EI775" i="2"/>
  <c r="CD823" i="2"/>
  <c r="DO757" i="2"/>
  <c r="Q757" i="2" s="1"/>
  <c r="DC757" i="2"/>
  <c r="P757" i="2" s="1"/>
  <c r="EJ757" i="2"/>
  <c r="EG757" i="2"/>
  <c r="S757" i="2" s="1"/>
  <c r="DX757" i="2"/>
  <c r="R757" i="2" s="1"/>
  <c r="CP757" i="2"/>
  <c r="EG683" i="2"/>
  <c r="S683" i="2" s="1"/>
  <c r="DX683" i="2"/>
  <c r="R683" i="2" s="1"/>
  <c r="DO683" i="2"/>
  <c r="Q683" i="2" s="1"/>
  <c r="DC683" i="2"/>
  <c r="P683" i="2" s="1"/>
  <c r="CP683" i="2"/>
  <c r="EX683" i="2"/>
  <c r="EL683" i="2"/>
  <c r="EJ683" i="2"/>
  <c r="R639" i="2"/>
  <c r="CD639" i="2"/>
  <c r="I617" i="2"/>
  <c r="I854" i="2"/>
  <c r="I805" i="2"/>
  <c r="CP700" i="2"/>
  <c r="EX700" i="2"/>
  <c r="EL700" i="2"/>
  <c r="EJ700" i="2"/>
  <c r="EG700" i="2"/>
  <c r="S700" i="2" s="1"/>
  <c r="DX700" i="2"/>
  <c r="R700" i="2" s="1"/>
  <c r="DO700" i="2"/>
  <c r="Q700" i="2" s="1"/>
  <c r="DC700" i="2"/>
  <c r="P700" i="2" s="1"/>
  <c r="DC701" i="2"/>
  <c r="P701" i="2" s="1"/>
  <c r="CP701" i="2"/>
  <c r="DO701" i="2"/>
  <c r="Q701" i="2" s="1"/>
  <c r="EL701" i="2"/>
  <c r="EJ701" i="2"/>
  <c r="DX701" i="2"/>
  <c r="R701" i="2" s="1"/>
  <c r="EG701" i="2"/>
  <c r="S701" i="2" s="1"/>
  <c r="CD644" i="2"/>
  <c r="CD728" i="2"/>
  <c r="ER639" i="2"/>
  <c r="ES639" i="2"/>
  <c r="EI639" i="2"/>
  <c r="CD487" i="2"/>
  <c r="I882" i="2"/>
  <c r="I889" i="2"/>
  <c r="EJ881" i="2"/>
  <c r="CP881" i="2"/>
  <c r="DC881" i="2"/>
  <c r="P881" i="2" s="1"/>
  <c r="EL881" i="2"/>
  <c r="EG881" i="2"/>
  <c r="S881" i="2" s="1"/>
  <c r="DX881" i="2"/>
  <c r="R881" i="2" s="1"/>
  <c r="DO881" i="2"/>
  <c r="Q881" i="2" s="1"/>
  <c r="EG845" i="2"/>
  <c r="S845" i="2" s="1"/>
  <c r="DX845" i="2"/>
  <c r="R845" i="2" s="1"/>
  <c r="DO845" i="2"/>
  <c r="Q845" i="2" s="1"/>
  <c r="EJ845" i="2"/>
  <c r="DC845" i="2"/>
  <c r="P845" i="2" s="1"/>
  <c r="CP845" i="2"/>
  <c r="EX845" i="2"/>
  <c r="EL845" i="2"/>
  <c r="I788" i="2"/>
  <c r="I865" i="2"/>
  <c r="ER794" i="2"/>
  <c r="ES794" i="2"/>
  <c r="EI794" i="2"/>
  <c r="CP714" i="2"/>
  <c r="EX714" i="2"/>
  <c r="DC714" i="2"/>
  <c r="P714" i="2" s="1"/>
  <c r="EL714" i="2"/>
  <c r="EJ714" i="2"/>
  <c r="EG714" i="2"/>
  <c r="S714" i="2" s="1"/>
  <c r="DX714" i="2"/>
  <c r="R714" i="2" s="1"/>
  <c r="DO714" i="2"/>
  <c r="Q714" i="2" s="1"/>
  <c r="I744" i="2"/>
  <c r="I713" i="2"/>
  <c r="CD725" i="2"/>
  <c r="I746" i="2"/>
  <c r="EL523" i="2"/>
  <c r="EJ523" i="2"/>
  <c r="CD726" i="2"/>
  <c r="EJ874" i="2"/>
  <c r="CP874" i="2"/>
  <c r="EL874" i="2"/>
  <c r="EG874" i="2"/>
  <c r="S874" i="2" s="1"/>
  <c r="DX874" i="2"/>
  <c r="R874" i="2" s="1"/>
  <c r="DO874" i="2"/>
  <c r="Q874" i="2" s="1"/>
  <c r="DC874" i="2"/>
  <c r="P874" i="2" s="1"/>
  <c r="I903" i="2"/>
  <c r="I777" i="2"/>
  <c r="I709" i="2"/>
  <c r="EJ718" i="2"/>
  <c r="CP718" i="2"/>
  <c r="DO718" i="2"/>
  <c r="Q718" i="2" s="1"/>
  <c r="DC718" i="2"/>
  <c r="P718" i="2" s="1"/>
  <c r="EX718" i="2"/>
  <c r="EG718" i="2"/>
  <c r="S718" i="2" s="1"/>
  <c r="DX718" i="2"/>
  <c r="R718" i="2" s="1"/>
  <c r="CD708" i="2"/>
  <c r="I802" i="2"/>
  <c r="I730" i="2"/>
  <c r="ER725" i="2"/>
  <c r="ES725" i="2"/>
  <c r="EI725" i="2"/>
  <c r="CD643" i="2"/>
  <c r="I906" i="2"/>
  <c r="DX883" i="2"/>
  <c r="R883" i="2" s="1"/>
  <c r="DO883" i="2"/>
  <c r="Q883" i="2" s="1"/>
  <c r="DC883" i="2"/>
  <c r="P883" i="2" s="1"/>
  <c r="CP883" i="2"/>
  <c r="EX883" i="2"/>
  <c r="EG883" i="2"/>
  <c r="S883" i="2" s="1"/>
  <c r="EL883" i="2"/>
  <c r="EJ883" i="2"/>
  <c r="ER897" i="2"/>
  <c r="ES897" i="2"/>
  <c r="EI897" i="2"/>
  <c r="ER890" i="2"/>
  <c r="ES890" i="2"/>
  <c r="EI890" i="2"/>
  <c r="EJ853" i="2"/>
  <c r="EG853" i="2"/>
  <c r="S853" i="2" s="1"/>
  <c r="DX853" i="2"/>
  <c r="R853" i="2" s="1"/>
  <c r="DO853" i="2"/>
  <c r="Q853" i="2" s="1"/>
  <c r="DC853" i="2"/>
  <c r="P853" i="2" s="1"/>
  <c r="CP853" i="2"/>
  <c r="ES789" i="2"/>
  <c r="ER789" i="2"/>
  <c r="EI789" i="2"/>
  <c r="EL835" i="2"/>
  <c r="EJ835" i="2"/>
  <c r="EG835" i="2"/>
  <c r="S835" i="2" s="1"/>
  <c r="DX835" i="2"/>
  <c r="R835" i="2" s="1"/>
  <c r="EX835" i="2"/>
  <c r="DO835" i="2"/>
  <c r="Q835" i="2" s="1"/>
  <c r="DC835" i="2"/>
  <c r="P835" i="2" s="1"/>
  <c r="CP835" i="2"/>
  <c r="CD769" i="2"/>
  <c r="I704" i="2"/>
  <c r="DX750" i="2"/>
  <c r="R750" i="2" s="1"/>
  <c r="DO750" i="2"/>
  <c r="Q750" i="2" s="1"/>
  <c r="EG750" i="2"/>
  <c r="S750" i="2" s="1"/>
  <c r="EJ750" i="2"/>
  <c r="DC750" i="2"/>
  <c r="P750" i="2" s="1"/>
  <c r="CP750" i="2"/>
  <c r="EX750" i="2"/>
  <c r="EU768" i="2"/>
  <c r="I667" i="2"/>
  <c r="EX605" i="2"/>
  <c r="EL605" i="2"/>
  <c r="EJ605" i="2"/>
  <c r="EG605" i="2"/>
  <c r="S605" i="2" s="1"/>
  <c r="DX605" i="2"/>
  <c r="R605" i="2" s="1"/>
  <c r="DO605" i="2"/>
  <c r="Q605" i="2" s="1"/>
  <c r="DC605" i="2"/>
  <c r="P605" i="2" s="1"/>
  <c r="CP605" i="2"/>
  <c r="ER699" i="2"/>
  <c r="ES699" i="2"/>
  <c r="EI699" i="2"/>
  <c r="I705" i="2"/>
  <c r="I607" i="2"/>
  <c r="DO634" i="2"/>
  <c r="Q634" i="2" s="1"/>
  <c r="DC634" i="2"/>
  <c r="P634" i="2" s="1"/>
  <c r="CP634" i="2"/>
  <c r="EL634" i="2"/>
  <c r="EJ634" i="2"/>
  <c r="EG634" i="2"/>
  <c r="S634" i="2" s="1"/>
  <c r="DX634" i="2"/>
  <c r="R634" i="2" s="1"/>
  <c r="EJ627" i="2"/>
  <c r="EG627" i="2"/>
  <c r="S627" i="2" s="1"/>
  <c r="DX627" i="2"/>
  <c r="R627" i="2" s="1"/>
  <c r="DO627" i="2"/>
  <c r="Q627" i="2" s="1"/>
  <c r="DC627" i="2"/>
  <c r="P627" i="2" s="1"/>
  <c r="CP627" i="2"/>
  <c r="EL627" i="2"/>
  <c r="I892" i="2"/>
  <c r="EG904" i="2"/>
  <c r="S904" i="2" s="1"/>
  <c r="DX904" i="2"/>
  <c r="R904" i="2" s="1"/>
  <c r="DO904" i="2"/>
  <c r="Q904" i="2" s="1"/>
  <c r="DC904" i="2"/>
  <c r="P904" i="2" s="1"/>
  <c r="CP904" i="2"/>
  <c r="EL904" i="2"/>
  <c r="EJ904" i="2"/>
  <c r="EX904" i="2"/>
  <c r="EJ867" i="2"/>
  <c r="EG867" i="2"/>
  <c r="S867" i="2" s="1"/>
  <c r="DX867" i="2"/>
  <c r="R867" i="2" s="1"/>
  <c r="DC867" i="2"/>
  <c r="P867" i="2" s="1"/>
  <c r="DO867" i="2"/>
  <c r="Q867" i="2" s="1"/>
  <c r="CP867" i="2"/>
  <c r="DX822" i="2"/>
  <c r="R822" i="2" s="1"/>
  <c r="EG822" i="2"/>
  <c r="S822" i="2" s="1"/>
  <c r="DO822" i="2"/>
  <c r="Q822" i="2" s="1"/>
  <c r="EJ822" i="2"/>
  <c r="DC822" i="2"/>
  <c r="P822" i="2" s="1"/>
  <c r="CP822" i="2"/>
  <c r="I742" i="2"/>
  <c r="ER712" i="2"/>
  <c r="EI712" i="2"/>
  <c r="ES712" i="2"/>
  <c r="I654" i="2"/>
  <c r="CD897" i="2"/>
  <c r="CD890" i="2"/>
  <c r="DO894" i="2"/>
  <c r="Q894" i="2" s="1"/>
  <c r="DC894" i="2"/>
  <c r="P894" i="2" s="1"/>
  <c r="CP894" i="2"/>
  <c r="EX894" i="2"/>
  <c r="EL894" i="2"/>
  <c r="EJ894" i="2"/>
  <c r="EG894" i="2"/>
  <c r="S894" i="2" s="1"/>
  <c r="DX894" i="2"/>
  <c r="R894" i="2" s="1"/>
  <c r="K849" i="2"/>
  <c r="J849" i="2"/>
  <c r="M849" i="2"/>
  <c r="I825" i="2"/>
  <c r="EG828" i="2"/>
  <c r="S828" i="2" s="1"/>
  <c r="DX828" i="2"/>
  <c r="R828" i="2" s="1"/>
  <c r="DO828" i="2"/>
  <c r="Q828" i="2" s="1"/>
  <c r="DC828" i="2"/>
  <c r="P828" i="2" s="1"/>
  <c r="CP828" i="2"/>
  <c r="EX828" i="2"/>
  <c r="EL828" i="2"/>
  <c r="EJ828" i="2"/>
  <c r="I826" i="2"/>
  <c r="M765" i="2"/>
  <c r="K765" i="2"/>
  <c r="J765" i="2"/>
  <c r="DC749" i="2"/>
  <c r="P749" i="2" s="1"/>
  <c r="CP749" i="2"/>
  <c r="EJ749" i="2"/>
  <c r="EG749" i="2"/>
  <c r="S749" i="2" s="1"/>
  <c r="DX749" i="2"/>
  <c r="R749" i="2" s="1"/>
  <c r="DO749" i="2"/>
  <c r="Q749" i="2" s="1"/>
  <c r="EX749" i="2"/>
  <c r="EL749" i="2"/>
  <c r="CP648" i="2"/>
  <c r="EX648" i="2"/>
  <c r="EL648" i="2"/>
  <c r="EJ648" i="2"/>
  <c r="EG648" i="2"/>
  <c r="S648" i="2" s="1"/>
  <c r="DX648" i="2"/>
  <c r="R648" i="2" s="1"/>
  <c r="DO648" i="2"/>
  <c r="Q648" i="2" s="1"/>
  <c r="DC648" i="2"/>
  <c r="P648" i="2" s="1"/>
  <c r="I698" i="2"/>
  <c r="I716" i="2"/>
  <c r="ES643" i="2"/>
  <c r="EI643" i="2"/>
  <c r="ER643" i="2"/>
  <c r="DC177" i="2"/>
  <c r="P177" i="2" s="1"/>
  <c r="I902" i="2"/>
  <c r="CD789" i="2"/>
  <c r="DX815" i="2"/>
  <c r="R815" i="2" s="1"/>
  <c r="DC815" i="2"/>
  <c r="P815" i="2" s="1"/>
  <c r="EX815" i="2"/>
  <c r="DO815" i="2"/>
  <c r="Q815" i="2" s="1"/>
  <c r="CP815" i="2"/>
  <c r="EL815" i="2"/>
  <c r="EJ815" i="2"/>
  <c r="EG815" i="2"/>
  <c r="S815" i="2" s="1"/>
  <c r="EI823" i="2"/>
  <c r="ER823" i="2"/>
  <c r="ES823" i="2"/>
  <c r="ER769" i="2"/>
  <c r="ES769" i="2"/>
  <c r="EI769" i="2"/>
  <c r="I688" i="2"/>
  <c r="I652" i="2"/>
  <c r="CD699" i="2"/>
  <c r="ES726" i="2"/>
  <c r="EI726" i="2"/>
  <c r="ER726" i="2"/>
  <c r="ES682" i="2"/>
  <c r="ER682" i="2"/>
  <c r="EI682" i="2"/>
  <c r="EG263" i="2"/>
  <c r="S263" i="2" s="1"/>
  <c r="EX589" i="2"/>
  <c r="DC785" i="2"/>
  <c r="P785" i="2" s="1"/>
  <c r="CP785" i="2"/>
  <c r="EX785" i="2"/>
  <c r="EJ785" i="2"/>
  <c r="EG785" i="2"/>
  <c r="S785" i="2" s="1"/>
  <c r="DX785" i="2"/>
  <c r="R785" i="2" s="1"/>
  <c r="DO785" i="2"/>
  <c r="Q785" i="2" s="1"/>
  <c r="ES763" i="2"/>
  <c r="EI763" i="2"/>
  <c r="ER763" i="2"/>
  <c r="DX781" i="2"/>
  <c r="R781" i="2" s="1"/>
  <c r="DO781" i="2"/>
  <c r="Q781" i="2" s="1"/>
  <c r="EJ781" i="2"/>
  <c r="EG781" i="2"/>
  <c r="S781" i="2" s="1"/>
  <c r="DC781" i="2"/>
  <c r="P781" i="2" s="1"/>
  <c r="CP781" i="2"/>
  <c r="EX781" i="2"/>
  <c r="EX664" i="2"/>
  <c r="EL664" i="2"/>
  <c r="EJ664" i="2"/>
  <c r="EG664" i="2"/>
  <c r="S664" i="2" s="1"/>
  <c r="DX664" i="2"/>
  <c r="R664" i="2" s="1"/>
  <c r="DO664" i="2"/>
  <c r="Q664" i="2" s="1"/>
  <c r="DC664" i="2"/>
  <c r="P664" i="2" s="1"/>
  <c r="CP664" i="2"/>
  <c r="I793" i="2"/>
  <c r="I824" i="2"/>
  <c r="ES641" i="2"/>
  <c r="EI641" i="2"/>
  <c r="ER641" i="2"/>
  <c r="EJ677" i="2"/>
  <c r="EG677" i="2"/>
  <c r="S677" i="2" s="1"/>
  <c r="DX677" i="2"/>
  <c r="R677" i="2" s="1"/>
  <c r="DO677" i="2"/>
  <c r="Q677" i="2" s="1"/>
  <c r="DC677" i="2"/>
  <c r="P677" i="2" s="1"/>
  <c r="CP677" i="2"/>
  <c r="EX677" i="2"/>
  <c r="ER653" i="2"/>
  <c r="ES653" i="2"/>
  <c r="EI653" i="2"/>
  <c r="DO685" i="2"/>
  <c r="Q685" i="2" s="1"/>
  <c r="DC685" i="2"/>
  <c r="P685" i="2" s="1"/>
  <c r="EG685" i="2"/>
  <c r="S685" i="2" s="1"/>
  <c r="DX685" i="2"/>
  <c r="R685" i="2" s="1"/>
  <c r="EL685" i="2"/>
  <c r="EJ685" i="2"/>
  <c r="CP685" i="2"/>
  <c r="EX685" i="2"/>
  <c r="CD682" i="2"/>
  <c r="I665" i="2"/>
  <c r="I681" i="2"/>
  <c r="EL243" i="2"/>
  <c r="EL263" i="2"/>
  <c r="CP263" i="2"/>
  <c r="EQ172" i="2"/>
  <c r="EX874" i="2"/>
  <c r="DO862" i="2"/>
  <c r="Q862" i="2" s="1"/>
  <c r="DC862" i="2"/>
  <c r="P862" i="2" s="1"/>
  <c r="CP862" i="2"/>
  <c r="EJ862" i="2"/>
  <c r="EG862" i="2"/>
  <c r="S862" i="2" s="1"/>
  <c r="DX862" i="2"/>
  <c r="R862" i="2" s="1"/>
  <c r="EL853" i="2"/>
  <c r="I809" i="2"/>
  <c r="EL822" i="2"/>
  <c r="I850" i="2"/>
  <c r="CD772" i="2"/>
  <c r="CD783" i="2"/>
  <c r="I803" i="2"/>
  <c r="DO764" i="2"/>
  <c r="Q764" i="2" s="1"/>
  <c r="EG764" i="2"/>
  <c r="S764" i="2" s="1"/>
  <c r="DX764" i="2"/>
  <c r="R764" i="2" s="1"/>
  <c r="DC764" i="2"/>
  <c r="P764" i="2" s="1"/>
  <c r="EL764" i="2"/>
  <c r="EJ764" i="2"/>
  <c r="CP764" i="2"/>
  <c r="I684" i="2"/>
  <c r="I618" i="2"/>
  <c r="I640" i="2"/>
  <c r="CD653" i="2"/>
  <c r="CD606" i="2"/>
  <c r="EX263" i="2"/>
  <c r="DC263" i="2"/>
  <c r="P263" i="2" s="1"/>
  <c r="I843" i="2"/>
  <c r="I871" i="2"/>
  <c r="DX838" i="2"/>
  <c r="R838" i="2" s="1"/>
  <c r="DO838" i="2"/>
  <c r="Q838" i="2" s="1"/>
  <c r="EX838" i="2"/>
  <c r="DC838" i="2"/>
  <c r="P838" i="2" s="1"/>
  <c r="CP838" i="2"/>
  <c r="EL838" i="2"/>
  <c r="EJ838" i="2"/>
  <c r="EG838" i="2"/>
  <c r="S838" i="2" s="1"/>
  <c r="ER860" i="2"/>
  <c r="ES860" i="2"/>
  <c r="EI860" i="2"/>
  <c r="I856" i="2"/>
  <c r="DX827" i="2"/>
  <c r="R827" i="2" s="1"/>
  <c r="DO827" i="2"/>
  <c r="Q827" i="2" s="1"/>
  <c r="EG827" i="2"/>
  <c r="S827" i="2" s="1"/>
  <c r="DC827" i="2"/>
  <c r="P827" i="2" s="1"/>
  <c r="EX827" i="2"/>
  <c r="EJ827" i="2"/>
  <c r="CP827" i="2"/>
  <c r="I819" i="2"/>
  <c r="I672" i="2"/>
  <c r="ER619" i="2"/>
  <c r="ES619" i="2"/>
  <c r="EI619" i="2"/>
  <c r="ER658" i="2"/>
  <c r="ES658" i="2"/>
  <c r="EI658" i="2"/>
  <c r="EG630" i="2"/>
  <c r="S630" i="2" s="1"/>
  <c r="DX630" i="2"/>
  <c r="R630" i="2" s="1"/>
  <c r="DO630" i="2"/>
  <c r="Q630" i="2" s="1"/>
  <c r="DC630" i="2"/>
  <c r="P630" i="2" s="1"/>
  <c r="CP630" i="2"/>
  <c r="EX630" i="2"/>
  <c r="EL630" i="2"/>
  <c r="EJ630" i="2"/>
  <c r="EG663" i="2"/>
  <c r="S663" i="2" s="1"/>
  <c r="DX663" i="2"/>
  <c r="R663" i="2" s="1"/>
  <c r="DO663" i="2"/>
  <c r="Q663" i="2" s="1"/>
  <c r="EJ663" i="2"/>
  <c r="DC663" i="2"/>
  <c r="P663" i="2" s="1"/>
  <c r="CP663" i="2"/>
  <c r="EQ660" i="2"/>
  <c r="EM660" i="2"/>
  <c r="DC240" i="2"/>
  <c r="P240" i="2" s="1"/>
  <c r="DO263" i="2"/>
  <c r="Q263" i="2" s="1"/>
  <c r="CD169" i="2"/>
  <c r="K169" i="2" s="1"/>
  <c r="CP866" i="2"/>
  <c r="EL866" i="2"/>
  <c r="EJ866" i="2"/>
  <c r="DX866" i="2"/>
  <c r="R866" i="2" s="1"/>
  <c r="DC866" i="2"/>
  <c r="P866" i="2" s="1"/>
  <c r="EX866" i="2"/>
  <c r="EG866" i="2"/>
  <c r="S866" i="2" s="1"/>
  <c r="DO866" i="2"/>
  <c r="Q866" i="2" s="1"/>
  <c r="EX816" i="2"/>
  <c r="CP816" i="2"/>
  <c r="DX816" i="2"/>
  <c r="R816" i="2" s="1"/>
  <c r="DO816" i="2"/>
  <c r="Q816" i="2" s="1"/>
  <c r="DC816" i="2"/>
  <c r="P816" i="2" s="1"/>
  <c r="EL816" i="2"/>
  <c r="EJ816" i="2"/>
  <c r="EG816" i="2"/>
  <c r="S816" i="2" s="1"/>
  <c r="EJ842" i="2"/>
  <c r="CP842" i="2"/>
  <c r="DO842" i="2"/>
  <c r="Q842" i="2" s="1"/>
  <c r="DC842" i="2"/>
  <c r="P842" i="2" s="1"/>
  <c r="EG842" i="2"/>
  <c r="S842" i="2" s="1"/>
  <c r="DX842" i="2"/>
  <c r="R842" i="2" s="1"/>
  <c r="EX822" i="2"/>
  <c r="CP821" i="2"/>
  <c r="EG821" i="2"/>
  <c r="S821" i="2" s="1"/>
  <c r="DX821" i="2"/>
  <c r="R821" i="2" s="1"/>
  <c r="EL821" i="2"/>
  <c r="EJ821" i="2"/>
  <c r="DO821" i="2"/>
  <c r="Q821" i="2" s="1"/>
  <c r="DC821" i="2"/>
  <c r="P821" i="2" s="1"/>
  <c r="EX821" i="2"/>
  <c r="ES783" i="2"/>
  <c r="EI783" i="2"/>
  <c r="ER783" i="2"/>
  <c r="EL750" i="2"/>
  <c r="I727" i="2"/>
  <c r="CD719" i="2"/>
  <c r="I687" i="2"/>
  <c r="EX612" i="2"/>
  <c r="EL612" i="2"/>
  <c r="EJ612" i="2"/>
  <c r="EG612" i="2"/>
  <c r="S612" i="2" s="1"/>
  <c r="DX612" i="2"/>
  <c r="R612" i="2" s="1"/>
  <c r="DO612" i="2"/>
  <c r="Q612" i="2" s="1"/>
  <c r="DC612" i="2"/>
  <c r="P612" i="2" s="1"/>
  <c r="CP612" i="2"/>
  <c r="CD638" i="2"/>
  <c r="EJ632" i="2"/>
  <c r="EG632" i="2"/>
  <c r="S632" i="2" s="1"/>
  <c r="DX632" i="2"/>
  <c r="R632" i="2" s="1"/>
  <c r="DO632" i="2"/>
  <c r="Q632" i="2" s="1"/>
  <c r="DC632" i="2"/>
  <c r="P632" i="2" s="1"/>
  <c r="CP632" i="2"/>
  <c r="EL632" i="2"/>
  <c r="CP626" i="2"/>
  <c r="EL626" i="2"/>
  <c r="EJ626" i="2"/>
  <c r="EG626" i="2"/>
  <c r="S626" i="2" s="1"/>
  <c r="DX626" i="2"/>
  <c r="R626" i="2" s="1"/>
  <c r="DO626" i="2"/>
  <c r="Q626" i="2" s="1"/>
  <c r="DC626" i="2"/>
  <c r="P626" i="2" s="1"/>
  <c r="EX626" i="2"/>
  <c r="EX301" i="2"/>
  <c r="DX263" i="2"/>
  <c r="R263" i="2" s="1"/>
  <c r="EJ893" i="2"/>
  <c r="EG893" i="2"/>
  <c r="S893" i="2" s="1"/>
  <c r="DX893" i="2"/>
  <c r="R893" i="2" s="1"/>
  <c r="DO893" i="2"/>
  <c r="Q893" i="2" s="1"/>
  <c r="CP893" i="2"/>
  <c r="DC893" i="2"/>
  <c r="P893" i="2" s="1"/>
  <c r="EX893" i="2"/>
  <c r="EX853" i="2"/>
  <c r="I855" i="2"/>
  <c r="EQ795" i="2"/>
  <c r="EM795" i="2"/>
  <c r="DC792" i="2"/>
  <c r="P792" i="2" s="1"/>
  <c r="CP792" i="2"/>
  <c r="EL792" i="2"/>
  <c r="EJ792" i="2"/>
  <c r="EG792" i="2"/>
  <c r="S792" i="2" s="1"/>
  <c r="DX792" i="2"/>
  <c r="R792" i="2" s="1"/>
  <c r="DO792" i="2"/>
  <c r="Q792" i="2" s="1"/>
  <c r="EX792" i="2"/>
  <c r="I753" i="2"/>
  <c r="CD673" i="2"/>
  <c r="CD712" i="2"/>
  <c r="EG720" i="2"/>
  <c r="S720" i="2" s="1"/>
  <c r="DX720" i="2"/>
  <c r="R720" i="2" s="1"/>
  <c r="DO720" i="2"/>
  <c r="Q720" i="2" s="1"/>
  <c r="DC720" i="2"/>
  <c r="P720" i="2" s="1"/>
  <c r="CP720" i="2"/>
  <c r="EX720" i="2"/>
  <c r="EL720" i="2"/>
  <c r="EJ720" i="2"/>
  <c r="ER675" i="2"/>
  <c r="ES675" i="2"/>
  <c r="EI675" i="2"/>
  <c r="EJ686" i="2"/>
  <c r="EG686" i="2"/>
  <c r="S686" i="2" s="1"/>
  <c r="DX686" i="2"/>
  <c r="R686" i="2" s="1"/>
  <c r="DO686" i="2"/>
  <c r="Q686" i="2" s="1"/>
  <c r="DC686" i="2"/>
  <c r="P686" i="2" s="1"/>
  <c r="CP686" i="2"/>
  <c r="M602" i="2"/>
  <c r="K602" i="2"/>
  <c r="J602" i="2"/>
  <c r="EG872" i="2"/>
  <c r="S872" i="2" s="1"/>
  <c r="DX872" i="2"/>
  <c r="R872" i="2" s="1"/>
  <c r="DC872" i="2"/>
  <c r="P872" i="2" s="1"/>
  <c r="CP872" i="2"/>
  <c r="EX872" i="2"/>
  <c r="EL872" i="2"/>
  <c r="EJ872" i="2"/>
  <c r="DO872" i="2"/>
  <c r="Q872" i="2" s="1"/>
  <c r="DX790" i="2"/>
  <c r="R790" i="2" s="1"/>
  <c r="DO790" i="2"/>
  <c r="Q790" i="2" s="1"/>
  <c r="EJ790" i="2"/>
  <c r="EG790" i="2"/>
  <c r="S790" i="2" s="1"/>
  <c r="DC790" i="2"/>
  <c r="P790" i="2" s="1"/>
  <c r="CP790" i="2"/>
  <c r="EL790" i="2"/>
  <c r="CD758" i="2"/>
  <c r="Q758" i="2"/>
  <c r="I651" i="2"/>
  <c r="CD668" i="2"/>
  <c r="I773" i="2"/>
  <c r="EJ623" i="2"/>
  <c r="EG623" i="2"/>
  <c r="S623" i="2" s="1"/>
  <c r="DX623" i="2"/>
  <c r="R623" i="2" s="1"/>
  <c r="DO623" i="2"/>
  <c r="Q623" i="2" s="1"/>
  <c r="DC623" i="2"/>
  <c r="P623" i="2" s="1"/>
  <c r="CP623" i="2"/>
  <c r="EX623" i="2"/>
  <c r="I610" i="2"/>
  <c r="CP301" i="2"/>
  <c r="EL240" i="2"/>
  <c r="CD257" i="2"/>
  <c r="M257" i="2" s="1"/>
  <c r="EJ879" i="2"/>
  <c r="EG879" i="2"/>
  <c r="S879" i="2" s="1"/>
  <c r="EX879" i="2"/>
  <c r="EL879" i="2"/>
  <c r="DX879" i="2"/>
  <c r="R879" i="2" s="1"/>
  <c r="DO879" i="2"/>
  <c r="Q879" i="2" s="1"/>
  <c r="DC879" i="2"/>
  <c r="P879" i="2" s="1"/>
  <c r="CP879" i="2"/>
  <c r="I864" i="2"/>
  <c r="DX786" i="2"/>
  <c r="R786" i="2" s="1"/>
  <c r="DO786" i="2"/>
  <c r="Q786" i="2" s="1"/>
  <c r="CP786" i="2"/>
  <c r="EX786" i="2"/>
  <c r="EL786" i="2"/>
  <c r="EJ786" i="2"/>
  <c r="EG786" i="2"/>
  <c r="S786" i="2" s="1"/>
  <c r="DC786" i="2"/>
  <c r="P786" i="2" s="1"/>
  <c r="EJ776" i="2"/>
  <c r="EG776" i="2"/>
  <c r="S776" i="2" s="1"/>
  <c r="DX776" i="2"/>
  <c r="R776" i="2" s="1"/>
  <c r="DO776" i="2"/>
  <c r="Q776" i="2" s="1"/>
  <c r="DC776" i="2"/>
  <c r="P776" i="2" s="1"/>
  <c r="CP776" i="2"/>
  <c r="I756" i="2"/>
  <c r="ES772" i="2"/>
  <c r="EI772" i="2"/>
  <c r="ER772" i="2"/>
  <c r="I748" i="2"/>
  <c r="I761" i="2"/>
  <c r="I613" i="2"/>
  <c r="EQ669" i="2"/>
  <c r="EM669" i="2"/>
  <c r="DX876" i="2"/>
  <c r="R876" i="2" s="1"/>
  <c r="DO876" i="2"/>
  <c r="Q876" i="2" s="1"/>
  <c r="DC876" i="2"/>
  <c r="P876" i="2" s="1"/>
  <c r="EX876" i="2"/>
  <c r="EL876" i="2"/>
  <c r="EJ876" i="2"/>
  <c r="EG876" i="2"/>
  <c r="S876" i="2" s="1"/>
  <c r="CP876" i="2"/>
  <c r="EJ907" i="2"/>
  <c r="EG907" i="2"/>
  <c r="S907" i="2" s="1"/>
  <c r="DX907" i="2"/>
  <c r="R907" i="2" s="1"/>
  <c r="DO907" i="2"/>
  <c r="Q907" i="2" s="1"/>
  <c r="DC907" i="2"/>
  <c r="P907" i="2" s="1"/>
  <c r="CP907" i="2"/>
  <c r="EX907" i="2"/>
  <c r="EI849" i="2"/>
  <c r="ER849" i="2"/>
  <c r="ES849" i="2"/>
  <c r="CD886" i="2"/>
  <c r="ER844" i="2"/>
  <c r="ES844" i="2"/>
  <c r="EI844" i="2"/>
  <c r="ER758" i="2"/>
  <c r="ES758" i="2"/>
  <c r="EI758" i="2"/>
  <c r="I796" i="2"/>
  <c r="I646" i="2"/>
  <c r="ER719" i="2"/>
  <c r="EI719" i="2"/>
  <c r="ES719" i="2"/>
  <c r="I649" i="2"/>
  <c r="ER608" i="2"/>
  <c r="ES608" i="2"/>
  <c r="EI608" i="2"/>
  <c r="EX177" i="2"/>
  <c r="I896" i="2"/>
  <c r="CP873" i="2"/>
  <c r="EX873" i="2"/>
  <c r="DC873" i="2"/>
  <c r="P873" i="2" s="1"/>
  <c r="EL873" i="2"/>
  <c r="EJ873" i="2"/>
  <c r="EG873" i="2"/>
  <c r="S873" i="2" s="1"/>
  <c r="DO873" i="2"/>
  <c r="Q873" i="2" s="1"/>
  <c r="DX873" i="2"/>
  <c r="R873" i="2" s="1"/>
  <c r="DO840" i="2"/>
  <c r="Q840" i="2" s="1"/>
  <c r="DC840" i="2"/>
  <c r="P840" i="2" s="1"/>
  <c r="CP840" i="2"/>
  <c r="EX840" i="2"/>
  <c r="EJ840" i="2"/>
  <c r="EG840" i="2"/>
  <c r="S840" i="2" s="1"/>
  <c r="DX840" i="2"/>
  <c r="R840" i="2" s="1"/>
  <c r="I848" i="2"/>
  <c r="I771" i="2"/>
  <c r="I740" i="2"/>
  <c r="CD659" i="2"/>
  <c r="CP689" i="2"/>
  <c r="EJ689" i="2"/>
  <c r="DX689" i="2"/>
  <c r="R689" i="2" s="1"/>
  <c r="DO689" i="2"/>
  <c r="Q689" i="2" s="1"/>
  <c r="DC689" i="2"/>
  <c r="P689" i="2" s="1"/>
  <c r="EG689" i="2"/>
  <c r="S689" i="2" s="1"/>
  <c r="EQ604" i="2"/>
  <c r="EM604" i="2"/>
  <c r="I875" i="2"/>
  <c r="I870" i="2"/>
  <c r="I818" i="2"/>
  <c r="CD669" i="2"/>
  <c r="CD697" i="2"/>
  <c r="ES737" i="2"/>
  <c r="EI737" i="2"/>
  <c r="ER737" i="2"/>
  <c r="EJ676" i="2"/>
  <c r="DX676" i="2"/>
  <c r="R676" i="2" s="1"/>
  <c r="DO676" i="2"/>
  <c r="Q676" i="2" s="1"/>
  <c r="DC676" i="2"/>
  <c r="P676" i="2" s="1"/>
  <c r="CP676" i="2"/>
  <c r="EG676" i="2"/>
  <c r="S676" i="2" s="1"/>
  <c r="I691" i="2"/>
  <c r="EI784" i="2"/>
  <c r="ER784" i="2"/>
  <c r="ES784" i="2"/>
  <c r="I603" i="2"/>
  <c r="EX627" i="2"/>
  <c r="I621" i="2"/>
  <c r="ER602" i="2"/>
  <c r="ES602" i="2"/>
  <c r="EI602" i="2"/>
  <c r="ER601" i="2"/>
  <c r="ES601" i="2"/>
  <c r="EI601" i="2"/>
  <c r="EX909" i="2"/>
  <c r="EL909" i="2"/>
  <c r="EJ909" i="2"/>
  <c r="EG909" i="2"/>
  <c r="S909" i="2" s="1"/>
  <c r="DX909" i="2"/>
  <c r="R909" i="2" s="1"/>
  <c r="DO909" i="2"/>
  <c r="Q909" i="2" s="1"/>
  <c r="DC909" i="2"/>
  <c r="P909" i="2" s="1"/>
  <c r="CP909" i="2"/>
  <c r="DO869" i="2"/>
  <c r="Q869" i="2" s="1"/>
  <c r="DC869" i="2"/>
  <c r="P869" i="2" s="1"/>
  <c r="EJ869" i="2"/>
  <c r="EG869" i="2"/>
  <c r="S869" i="2" s="1"/>
  <c r="DX869" i="2"/>
  <c r="R869" i="2" s="1"/>
  <c r="CP869" i="2"/>
  <c r="EL869" i="2"/>
  <c r="EX869" i="2"/>
  <c r="I836" i="2"/>
  <c r="CD794" i="2"/>
  <c r="CD732" i="2"/>
  <c r="I733" i="2"/>
  <c r="I611" i="2"/>
  <c r="I628" i="2"/>
  <c r="I674" i="2"/>
  <c r="EJ527" i="2"/>
  <c r="DC527" i="2"/>
  <c r="P527" i="2" s="1"/>
  <c r="EX527" i="2"/>
  <c r="EG527" i="2"/>
  <c r="S527" i="2" s="1"/>
  <c r="DX527" i="2"/>
  <c r="R527" i="2" s="1"/>
  <c r="DO527" i="2"/>
  <c r="Q527" i="2" s="1"/>
  <c r="EQ694" i="2"/>
  <c r="EM694" i="2"/>
  <c r="CD608" i="2"/>
  <c r="CP839" i="2"/>
  <c r="DO839" i="2"/>
  <c r="Q839" i="2" s="1"/>
  <c r="DC839" i="2"/>
  <c r="P839" i="2" s="1"/>
  <c r="EL839" i="2"/>
  <c r="EJ839" i="2"/>
  <c r="EG839" i="2"/>
  <c r="S839" i="2" s="1"/>
  <c r="DX839" i="2"/>
  <c r="R839" i="2" s="1"/>
  <c r="EI846" i="2"/>
  <c r="ES846" i="2"/>
  <c r="ER846" i="2"/>
  <c r="EX799" i="2"/>
  <c r="EJ799" i="2"/>
  <c r="EG799" i="2"/>
  <c r="S799" i="2" s="1"/>
  <c r="DX799" i="2"/>
  <c r="R799" i="2" s="1"/>
  <c r="DO799" i="2"/>
  <c r="Q799" i="2" s="1"/>
  <c r="DC799" i="2"/>
  <c r="P799" i="2" s="1"/>
  <c r="CP799" i="2"/>
  <c r="EL799" i="2"/>
  <c r="I760" i="2"/>
  <c r="I717" i="2"/>
  <c r="ES659" i="2"/>
  <c r="EI659" i="2"/>
  <c r="ER659" i="2"/>
  <c r="EL707" i="2"/>
  <c r="EJ707" i="2"/>
  <c r="EG707" i="2"/>
  <c r="S707" i="2" s="1"/>
  <c r="DX707" i="2"/>
  <c r="R707" i="2" s="1"/>
  <c r="DO707" i="2"/>
  <c r="Q707" i="2" s="1"/>
  <c r="DC707" i="2"/>
  <c r="P707" i="2" s="1"/>
  <c r="CP707" i="2"/>
  <c r="EX707" i="2"/>
  <c r="I734" i="2"/>
  <c r="CD784" i="2"/>
  <c r="ER606" i="2"/>
  <c r="ES606" i="2"/>
  <c r="EI606" i="2"/>
  <c r="DO507" i="2"/>
  <c r="Q507" i="2" s="1"/>
  <c r="DC507" i="2"/>
  <c r="P507" i="2" s="1"/>
  <c r="DX507" i="2"/>
  <c r="R507" i="2" s="1"/>
  <c r="EL623" i="2"/>
  <c r="CD475" i="2"/>
  <c r="I885" i="2"/>
  <c r="I812" i="2"/>
  <c r="I774" i="2"/>
  <c r="CP813" i="2"/>
  <c r="EX813" i="2"/>
  <c r="EL813" i="2"/>
  <c r="EJ813" i="2"/>
  <c r="EG813" i="2"/>
  <c r="S813" i="2" s="1"/>
  <c r="DX813" i="2"/>
  <c r="R813" i="2" s="1"/>
  <c r="DO813" i="2"/>
  <c r="Q813" i="2" s="1"/>
  <c r="DC813" i="2"/>
  <c r="P813" i="2" s="1"/>
  <c r="I807" i="2"/>
  <c r="ER751" i="2"/>
  <c r="EI751" i="2"/>
  <c r="ES751" i="2"/>
  <c r="ER738" i="2"/>
  <c r="ES738" i="2"/>
  <c r="EI738" i="2"/>
  <c r="CD702" i="2"/>
  <c r="EG743" i="2"/>
  <c r="S743" i="2" s="1"/>
  <c r="DX743" i="2"/>
  <c r="R743" i="2" s="1"/>
  <c r="EJ743" i="2"/>
  <c r="DO743" i="2"/>
  <c r="Q743" i="2" s="1"/>
  <c r="DC743" i="2"/>
  <c r="P743" i="2" s="1"/>
  <c r="CP743" i="2"/>
  <c r="ER732" i="2"/>
  <c r="ES732" i="2"/>
  <c r="EI732" i="2"/>
  <c r="EX387" i="2"/>
  <c r="ER721" i="2"/>
  <c r="ES721" i="2"/>
  <c r="EI721" i="2"/>
  <c r="CP679" i="2"/>
  <c r="DX679" i="2"/>
  <c r="R679" i="2" s="1"/>
  <c r="DO679" i="2"/>
  <c r="Q679" i="2" s="1"/>
  <c r="DC679" i="2"/>
  <c r="P679" i="2" s="1"/>
  <c r="EL679" i="2"/>
  <c r="EJ679" i="2"/>
  <c r="EG679" i="2"/>
  <c r="S679" i="2" s="1"/>
  <c r="EX679" i="2"/>
  <c r="I650" i="2"/>
  <c r="CD604" i="2"/>
  <c r="CD636" i="2"/>
  <c r="EJ328" i="2"/>
  <c r="EX328" i="2"/>
  <c r="J524" i="2"/>
  <c r="K524" i="2"/>
  <c r="EX701" i="2"/>
  <c r="CP778" i="2"/>
  <c r="DO778" i="2"/>
  <c r="Q778" i="2" s="1"/>
  <c r="EJ778" i="2"/>
  <c r="EG778" i="2"/>
  <c r="S778" i="2" s="1"/>
  <c r="DX778" i="2"/>
  <c r="R778" i="2" s="1"/>
  <c r="DC778" i="2"/>
  <c r="P778" i="2" s="1"/>
  <c r="EX778" i="2"/>
  <c r="ER739" i="2"/>
  <c r="ES739" i="2"/>
  <c r="EI739" i="2"/>
  <c r="DO678" i="2"/>
  <c r="Q678" i="2" s="1"/>
  <c r="DC678" i="2"/>
  <c r="P678" i="2" s="1"/>
  <c r="DX678" i="2"/>
  <c r="R678" i="2" s="1"/>
  <c r="CP678" i="2"/>
  <c r="EG678" i="2"/>
  <c r="S678" i="2" s="1"/>
  <c r="EL678" i="2"/>
  <c r="EJ678" i="2"/>
  <c r="EX678" i="2"/>
  <c r="I696" i="2"/>
  <c r="EQ668" i="2"/>
  <c r="EM668" i="2"/>
  <c r="ES886" i="2"/>
  <c r="EI886" i="2"/>
  <c r="ER886" i="2"/>
  <c r="I868" i="2"/>
  <c r="CP810" i="2"/>
  <c r="EG810" i="2"/>
  <c r="S810" i="2" s="1"/>
  <c r="EJ810" i="2"/>
  <c r="DO810" i="2"/>
  <c r="Q810" i="2" s="1"/>
  <c r="DC810" i="2"/>
  <c r="P810" i="2" s="1"/>
  <c r="EX810" i="2"/>
  <c r="DX810" i="2"/>
  <c r="R810" i="2" s="1"/>
  <c r="I800" i="2"/>
  <c r="EI831" i="2"/>
  <c r="ER831" i="2"/>
  <c r="ES831" i="2"/>
  <c r="CP736" i="2"/>
  <c r="DO736" i="2"/>
  <c r="Q736" i="2" s="1"/>
  <c r="DC736" i="2"/>
  <c r="P736" i="2" s="1"/>
  <c r="EL736" i="2"/>
  <c r="EJ736" i="2"/>
  <c r="EG736" i="2"/>
  <c r="S736" i="2" s="1"/>
  <c r="DX736" i="2"/>
  <c r="R736" i="2" s="1"/>
  <c r="I715" i="2"/>
  <c r="I762" i="2"/>
  <c r="ES702" i="2"/>
  <c r="EI702" i="2"/>
  <c r="ER702" i="2"/>
  <c r="EQ708" i="2"/>
  <c r="EM708" i="2"/>
  <c r="EG642" i="2"/>
  <c r="S642" i="2" s="1"/>
  <c r="DX642" i="2"/>
  <c r="R642" i="2" s="1"/>
  <c r="DO642" i="2"/>
  <c r="Q642" i="2" s="1"/>
  <c r="CP642" i="2"/>
  <c r="EL642" i="2"/>
  <c r="EJ642" i="2"/>
  <c r="DC642" i="2"/>
  <c r="P642" i="2" s="1"/>
  <c r="DX680" i="2"/>
  <c r="R680" i="2" s="1"/>
  <c r="DO680" i="2"/>
  <c r="Q680" i="2" s="1"/>
  <c r="DC680" i="2"/>
  <c r="P680" i="2" s="1"/>
  <c r="CP680" i="2"/>
  <c r="EJ680" i="2"/>
  <c r="EG680" i="2"/>
  <c r="S680" i="2" s="1"/>
  <c r="DC633" i="2"/>
  <c r="P633" i="2" s="1"/>
  <c r="CP633" i="2"/>
  <c r="DX633" i="2"/>
  <c r="R633" i="2" s="1"/>
  <c r="DO633" i="2"/>
  <c r="Q633" i="2" s="1"/>
  <c r="EX633" i="2"/>
  <c r="EL633" i="2"/>
  <c r="EJ633" i="2"/>
  <c r="EG633" i="2"/>
  <c r="S633" i="2" s="1"/>
  <c r="EG625" i="2"/>
  <c r="S625" i="2" s="1"/>
  <c r="DX625" i="2"/>
  <c r="R625" i="2" s="1"/>
  <c r="DO625" i="2"/>
  <c r="Q625" i="2" s="1"/>
  <c r="EJ625" i="2"/>
  <c r="DC625" i="2"/>
  <c r="P625" i="2" s="1"/>
  <c r="CP625" i="2"/>
  <c r="EX625" i="2"/>
  <c r="EL249" i="2"/>
  <c r="EU172" i="2"/>
  <c r="V172" i="2" s="1"/>
  <c r="EX461" i="2"/>
  <c r="CP898" i="2"/>
  <c r="EL898" i="2"/>
  <c r="EX898" i="2"/>
  <c r="EJ898" i="2"/>
  <c r="EG898" i="2"/>
  <c r="S898" i="2" s="1"/>
  <c r="DX898" i="2"/>
  <c r="R898" i="2" s="1"/>
  <c r="DO898" i="2"/>
  <c r="Q898" i="2" s="1"/>
  <c r="DC898" i="2"/>
  <c r="P898" i="2" s="1"/>
  <c r="DX908" i="2"/>
  <c r="R908" i="2" s="1"/>
  <c r="DO908" i="2"/>
  <c r="Q908" i="2" s="1"/>
  <c r="DC908" i="2"/>
  <c r="P908" i="2" s="1"/>
  <c r="CP908" i="2"/>
  <c r="EX908" i="2"/>
  <c r="EG908" i="2"/>
  <c r="S908" i="2" s="1"/>
  <c r="EL908" i="2"/>
  <c r="EJ908" i="2"/>
  <c r="EX867" i="2"/>
  <c r="I847" i="2"/>
  <c r="DX851" i="2"/>
  <c r="R851" i="2" s="1"/>
  <c r="DO851" i="2"/>
  <c r="Q851" i="2" s="1"/>
  <c r="CP851" i="2"/>
  <c r="EX851" i="2"/>
  <c r="EJ851" i="2"/>
  <c r="EG851" i="2"/>
  <c r="S851" i="2" s="1"/>
  <c r="DC851" i="2"/>
  <c r="P851" i="2" s="1"/>
  <c r="EL851" i="2"/>
  <c r="I797" i="2"/>
  <c r="EX842" i="2"/>
  <c r="EG834" i="2"/>
  <c r="S834" i="2" s="1"/>
  <c r="DX834" i="2"/>
  <c r="R834" i="2" s="1"/>
  <c r="EL834" i="2"/>
  <c r="EJ834" i="2"/>
  <c r="DO834" i="2"/>
  <c r="Q834" i="2" s="1"/>
  <c r="DC834" i="2"/>
  <c r="P834" i="2" s="1"/>
  <c r="CP834" i="2"/>
  <c r="EX834" i="2"/>
  <c r="ES820" i="2"/>
  <c r="EI820" i="2"/>
  <c r="ER820" i="2"/>
  <c r="EJ791" i="2"/>
  <c r="DO791" i="2"/>
  <c r="Q791" i="2" s="1"/>
  <c r="DC791" i="2"/>
  <c r="P791" i="2" s="1"/>
  <c r="EG791" i="2"/>
  <c r="S791" i="2" s="1"/>
  <c r="DX791" i="2"/>
  <c r="R791" i="2" s="1"/>
  <c r="CP791" i="2"/>
  <c r="EX791" i="2"/>
  <c r="EL791" i="2"/>
  <c r="I755" i="2"/>
  <c r="DO779" i="2"/>
  <c r="Q779" i="2" s="1"/>
  <c r="DC779" i="2"/>
  <c r="P779" i="2" s="1"/>
  <c r="EJ779" i="2"/>
  <c r="EG779" i="2"/>
  <c r="S779" i="2" s="1"/>
  <c r="EL779" i="2"/>
  <c r="DX779" i="2"/>
  <c r="R779" i="2" s="1"/>
  <c r="CP779" i="2"/>
  <c r="EX779" i="2"/>
  <c r="CD724" i="2"/>
  <c r="CP729" i="2"/>
  <c r="EL729" i="2"/>
  <c r="EG729" i="2"/>
  <c r="S729" i="2" s="1"/>
  <c r="DX729" i="2"/>
  <c r="R729" i="2" s="1"/>
  <c r="DO729" i="2"/>
  <c r="Q729" i="2" s="1"/>
  <c r="DC729" i="2"/>
  <c r="P729" i="2" s="1"/>
  <c r="EX729" i="2"/>
  <c r="EJ729" i="2"/>
  <c r="I731" i="2"/>
  <c r="CD675" i="2"/>
  <c r="DO397" i="2"/>
  <c r="Q397" i="2" s="1"/>
  <c r="EG397" i="2"/>
  <c r="S397" i="2" s="1"/>
  <c r="DX397" i="2"/>
  <c r="R397" i="2" s="1"/>
  <c r="CD658" i="2"/>
  <c r="DO622" i="2"/>
  <c r="Q622" i="2" s="1"/>
  <c r="DC622" i="2"/>
  <c r="P622" i="2" s="1"/>
  <c r="CP622" i="2"/>
  <c r="EJ622" i="2"/>
  <c r="EG622" i="2"/>
  <c r="S622" i="2" s="1"/>
  <c r="DX622" i="2"/>
  <c r="R622" i="2" s="1"/>
  <c r="EX622" i="2"/>
  <c r="CP905" i="2"/>
  <c r="EX905" i="2"/>
  <c r="EL905" i="2"/>
  <c r="EJ905" i="2"/>
  <c r="EG905" i="2"/>
  <c r="S905" i="2" s="1"/>
  <c r="DX905" i="2"/>
  <c r="R905" i="2" s="1"/>
  <c r="DO905" i="2"/>
  <c r="Q905" i="2" s="1"/>
  <c r="DC905" i="2"/>
  <c r="P905" i="2" s="1"/>
  <c r="EJ888" i="2"/>
  <c r="CP888" i="2"/>
  <c r="DO888" i="2"/>
  <c r="Q888" i="2" s="1"/>
  <c r="DC888" i="2"/>
  <c r="P888" i="2" s="1"/>
  <c r="EG888" i="2"/>
  <c r="S888" i="2" s="1"/>
  <c r="DX888" i="2"/>
  <c r="R888" i="2" s="1"/>
  <c r="CP877" i="2"/>
  <c r="EX877" i="2"/>
  <c r="EL877" i="2"/>
  <c r="DC877" i="2"/>
  <c r="P877" i="2" s="1"/>
  <c r="EJ877" i="2"/>
  <c r="EG877" i="2"/>
  <c r="S877" i="2" s="1"/>
  <c r="DX877" i="2"/>
  <c r="R877" i="2" s="1"/>
  <c r="DO877" i="2"/>
  <c r="Q877" i="2" s="1"/>
  <c r="EG858" i="2"/>
  <c r="S858" i="2" s="1"/>
  <c r="DX858" i="2"/>
  <c r="R858" i="2" s="1"/>
  <c r="DO858" i="2"/>
  <c r="Q858" i="2" s="1"/>
  <c r="EJ858" i="2"/>
  <c r="DC858" i="2"/>
  <c r="P858" i="2" s="1"/>
  <c r="CP858" i="2"/>
  <c r="EX858" i="2"/>
  <c r="CD798" i="2"/>
  <c r="DX766" i="2"/>
  <c r="R766" i="2" s="1"/>
  <c r="EJ766" i="2"/>
  <c r="EG766" i="2"/>
  <c r="S766" i="2" s="1"/>
  <c r="DO766" i="2"/>
  <c r="Q766" i="2" s="1"/>
  <c r="DC766" i="2"/>
  <c r="P766" i="2" s="1"/>
  <c r="CP766" i="2"/>
  <c r="EL766" i="2"/>
  <c r="EX766" i="2"/>
  <c r="CD692" i="2"/>
  <c r="CD780" i="2"/>
  <c r="CD751" i="2"/>
  <c r="I711" i="2"/>
  <c r="I647" i="2"/>
  <c r="I624" i="2"/>
  <c r="I655" i="2"/>
  <c r="EQ644" i="2"/>
  <c r="EM644" i="2"/>
  <c r="EX891" i="2"/>
  <c r="EL891" i="2"/>
  <c r="EJ891" i="2"/>
  <c r="EG891" i="2"/>
  <c r="S891" i="2" s="1"/>
  <c r="DX891" i="2"/>
  <c r="R891" i="2" s="1"/>
  <c r="DO891" i="2"/>
  <c r="Q891" i="2" s="1"/>
  <c r="DC891" i="2"/>
  <c r="P891" i="2" s="1"/>
  <c r="CP891" i="2"/>
  <c r="CD900" i="2"/>
  <c r="I880" i="2"/>
  <c r="CP787" i="2"/>
  <c r="EX787" i="2"/>
  <c r="EL787" i="2"/>
  <c r="EJ787" i="2"/>
  <c r="EG787" i="2"/>
  <c r="S787" i="2" s="1"/>
  <c r="DX787" i="2"/>
  <c r="R787" i="2" s="1"/>
  <c r="DO787" i="2"/>
  <c r="Q787" i="2" s="1"/>
  <c r="DC787" i="2"/>
  <c r="P787" i="2" s="1"/>
  <c r="EJ759" i="2"/>
  <c r="EG759" i="2"/>
  <c r="S759" i="2" s="1"/>
  <c r="DX759" i="2"/>
  <c r="R759" i="2" s="1"/>
  <c r="DC759" i="2"/>
  <c r="P759" i="2" s="1"/>
  <c r="DO759" i="2"/>
  <c r="Q759" i="2" s="1"/>
  <c r="CP759" i="2"/>
  <c r="EL757" i="2"/>
  <c r="I808" i="2"/>
  <c r="I723" i="2"/>
  <c r="EL690" i="2"/>
  <c r="I670" i="2"/>
  <c r="EX663" i="2"/>
  <c r="I615" i="2"/>
  <c r="I635" i="2"/>
  <c r="EX634" i="2"/>
  <c r="ER692" i="2"/>
  <c r="ES692" i="2"/>
  <c r="I666" i="2"/>
  <c r="I609" i="2"/>
  <c r="EI636" i="2"/>
  <c r="ES636" i="2"/>
  <c r="ER636" i="2"/>
  <c r="CD394" i="2"/>
  <c r="EX267" i="2"/>
  <c r="EG429" i="2"/>
  <c r="S429" i="2" s="1"/>
  <c r="CD884" i="2"/>
  <c r="CD878" i="2"/>
  <c r="EG722" i="2"/>
  <c r="S722" i="2" s="1"/>
  <c r="DX722" i="2"/>
  <c r="R722" i="2" s="1"/>
  <c r="DO722" i="2"/>
  <c r="Q722" i="2" s="1"/>
  <c r="DC722" i="2"/>
  <c r="P722" i="2" s="1"/>
  <c r="EX722" i="2"/>
  <c r="EL722" i="2"/>
  <c r="EJ722" i="2"/>
  <c r="CP722" i="2"/>
  <c r="I747" i="2"/>
  <c r="EX690" i="2"/>
  <c r="ES829" i="2"/>
  <c r="EI829" i="2"/>
  <c r="ER829" i="2"/>
  <c r="CD641" i="2"/>
  <c r="EJ616" i="2"/>
  <c r="EG616" i="2"/>
  <c r="S616" i="2" s="1"/>
  <c r="DX616" i="2"/>
  <c r="R616" i="2" s="1"/>
  <c r="DO616" i="2"/>
  <c r="Q616" i="2" s="1"/>
  <c r="DC616" i="2"/>
  <c r="P616" i="2" s="1"/>
  <c r="CP616" i="2"/>
  <c r="ES172" i="2"/>
  <c r="CP240" i="2"/>
  <c r="EX429" i="2"/>
  <c r="EL179" i="2"/>
  <c r="DC887" i="2"/>
  <c r="P887" i="2" s="1"/>
  <c r="CP887" i="2"/>
  <c r="EX887" i="2"/>
  <c r="EL887" i="2"/>
  <c r="EJ887" i="2"/>
  <c r="EG887" i="2"/>
  <c r="S887" i="2" s="1"/>
  <c r="DX887" i="2"/>
  <c r="R887" i="2" s="1"/>
  <c r="DO887" i="2"/>
  <c r="Q887" i="2" s="1"/>
  <c r="I910" i="2"/>
  <c r="I841" i="2"/>
  <c r="I895" i="2"/>
  <c r="EL842" i="2"/>
  <c r="EJ830" i="2"/>
  <c r="DO830" i="2"/>
  <c r="Q830" i="2" s="1"/>
  <c r="EG830" i="2"/>
  <c r="S830" i="2" s="1"/>
  <c r="DX830" i="2"/>
  <c r="R830" i="2" s="1"/>
  <c r="DC830" i="2"/>
  <c r="P830" i="2" s="1"/>
  <c r="CP830" i="2"/>
  <c r="EX830" i="2"/>
  <c r="EL830" i="2"/>
  <c r="ES780" i="2"/>
  <c r="EI780" i="2"/>
  <c r="ER780" i="2"/>
  <c r="CD763" i="2"/>
  <c r="EJ657" i="2"/>
  <c r="EG657" i="2"/>
  <c r="S657" i="2" s="1"/>
  <c r="DX657" i="2"/>
  <c r="R657" i="2" s="1"/>
  <c r="EX657" i="2"/>
  <c r="EL657" i="2"/>
  <c r="DC657" i="2"/>
  <c r="P657" i="2" s="1"/>
  <c r="CP657" i="2"/>
  <c r="DO657" i="2"/>
  <c r="Q657" i="2" s="1"/>
  <c r="I706" i="2"/>
  <c r="I662" i="2"/>
  <c r="CD752" i="2"/>
  <c r="CD829" i="2"/>
  <c r="EX632" i="2"/>
  <c r="CD629" i="2"/>
  <c r="CD721" i="2"/>
  <c r="CD671" i="2"/>
  <c r="EI321" i="2"/>
  <c r="ES321" i="2"/>
  <c r="ER321" i="2"/>
  <c r="EX532" i="2"/>
  <c r="CP172" i="2"/>
  <c r="CP429" i="2"/>
  <c r="EJ863" i="2"/>
  <c r="EG863" i="2"/>
  <c r="S863" i="2" s="1"/>
  <c r="DC863" i="2"/>
  <c r="P863" i="2" s="1"/>
  <c r="CP863" i="2"/>
  <c r="DX863" i="2"/>
  <c r="R863" i="2" s="1"/>
  <c r="DO863" i="2"/>
  <c r="Q863" i="2" s="1"/>
  <c r="EX863" i="2"/>
  <c r="CD768" i="2"/>
  <c r="I832" i="2"/>
  <c r="EX764" i="2"/>
  <c r="I770" i="2"/>
  <c r="CP817" i="2"/>
  <c r="DC817" i="2"/>
  <c r="P817" i="2" s="1"/>
  <c r="EL817" i="2"/>
  <c r="EJ817" i="2"/>
  <c r="EG817" i="2"/>
  <c r="S817" i="2" s="1"/>
  <c r="DX817" i="2"/>
  <c r="R817" i="2" s="1"/>
  <c r="DO817" i="2"/>
  <c r="Q817" i="2" s="1"/>
  <c r="CD831" i="2"/>
  <c r="EL767" i="2"/>
  <c r="DO767" i="2"/>
  <c r="Q767" i="2" s="1"/>
  <c r="DC767" i="2"/>
  <c r="P767" i="2" s="1"/>
  <c r="CP767" i="2"/>
  <c r="DX767" i="2"/>
  <c r="R767" i="2" s="1"/>
  <c r="EX767" i="2"/>
  <c r="EJ767" i="2"/>
  <c r="EG767" i="2"/>
  <c r="S767" i="2" s="1"/>
  <c r="I703" i="2"/>
  <c r="I710" i="2"/>
  <c r="I745" i="2"/>
  <c r="EL676" i="2"/>
  <c r="EJ661" i="2"/>
  <c r="EG661" i="2"/>
  <c r="S661" i="2" s="1"/>
  <c r="DX661" i="2"/>
  <c r="R661" i="2" s="1"/>
  <c r="DO661" i="2"/>
  <c r="Q661" i="2" s="1"/>
  <c r="DC661" i="2"/>
  <c r="P661" i="2" s="1"/>
  <c r="CP661" i="2"/>
  <c r="EX661" i="2"/>
  <c r="EL661" i="2"/>
  <c r="ES629" i="2"/>
  <c r="EI629" i="2"/>
  <c r="ER629" i="2"/>
  <c r="I614" i="2"/>
  <c r="CP645" i="2"/>
  <c r="EX645" i="2"/>
  <c r="EL645" i="2"/>
  <c r="EG645" i="2"/>
  <c r="S645" i="2" s="1"/>
  <c r="DX645" i="2"/>
  <c r="R645" i="2" s="1"/>
  <c r="DO645" i="2"/>
  <c r="Q645" i="2" s="1"/>
  <c r="DC645" i="2"/>
  <c r="P645" i="2" s="1"/>
  <c r="EJ645" i="2"/>
  <c r="I656" i="2"/>
  <c r="DX374" i="2"/>
  <c r="R374" i="2" s="1"/>
  <c r="DO374" i="2"/>
  <c r="Q374" i="2" s="1"/>
  <c r="EL625" i="2"/>
  <c r="DC172" i="2"/>
  <c r="P172" i="2" s="1"/>
  <c r="DC429" i="2"/>
  <c r="P429" i="2" s="1"/>
  <c r="DO901" i="2"/>
  <c r="Q901" i="2" s="1"/>
  <c r="DC901" i="2"/>
  <c r="P901" i="2" s="1"/>
  <c r="CP901" i="2"/>
  <c r="EX901" i="2"/>
  <c r="EL901" i="2"/>
  <c r="DX901" i="2"/>
  <c r="R901" i="2" s="1"/>
  <c r="EJ901" i="2"/>
  <c r="EG901" i="2"/>
  <c r="S901" i="2" s="1"/>
  <c r="I899" i="2"/>
  <c r="EJ861" i="2"/>
  <c r="EX861" i="2"/>
  <c r="EG861" i="2"/>
  <c r="S861" i="2" s="1"/>
  <c r="DX861" i="2"/>
  <c r="R861" i="2" s="1"/>
  <c r="DO861" i="2"/>
  <c r="Q861" i="2" s="1"/>
  <c r="DC861" i="2"/>
  <c r="P861" i="2" s="1"/>
  <c r="CP861" i="2"/>
  <c r="EL840" i="2"/>
  <c r="ER878" i="2"/>
  <c r="EI878" i="2"/>
  <c r="ES878" i="2"/>
  <c r="I782" i="2"/>
  <c r="DC811" i="2"/>
  <c r="P811" i="2" s="1"/>
  <c r="CP811" i="2"/>
  <c r="EG811" i="2"/>
  <c r="S811" i="2" s="1"/>
  <c r="DX811" i="2"/>
  <c r="R811" i="2" s="1"/>
  <c r="EJ811" i="2"/>
  <c r="DO811" i="2"/>
  <c r="Q811" i="2" s="1"/>
  <c r="EX811" i="2"/>
  <c r="EX757" i="2"/>
  <c r="I741" i="2"/>
  <c r="EX676" i="2"/>
  <c r="EG735" i="2"/>
  <c r="S735" i="2" s="1"/>
  <c r="DX735" i="2"/>
  <c r="R735" i="2" s="1"/>
  <c r="DO735" i="2"/>
  <c r="Q735" i="2" s="1"/>
  <c r="EX735" i="2"/>
  <c r="EL735" i="2"/>
  <c r="EJ735" i="2"/>
  <c r="DC735" i="2"/>
  <c r="P735" i="2" s="1"/>
  <c r="CP735" i="2"/>
  <c r="CD660" i="2"/>
  <c r="I754" i="2"/>
  <c r="ER728" i="2"/>
  <c r="ES728" i="2"/>
  <c r="EI728" i="2"/>
  <c r="EJ620" i="2"/>
  <c r="EG620" i="2"/>
  <c r="S620" i="2" s="1"/>
  <c r="DX620" i="2"/>
  <c r="R620" i="2" s="1"/>
  <c r="DO620" i="2"/>
  <c r="Q620" i="2" s="1"/>
  <c r="DC620" i="2"/>
  <c r="P620" i="2" s="1"/>
  <c r="CP620" i="2"/>
  <c r="EG594" i="2"/>
  <c r="S594" i="2" s="1"/>
  <c r="DX594" i="2"/>
  <c r="R594" i="2" s="1"/>
  <c r="EJ594" i="2"/>
  <c r="CP594" i="2"/>
  <c r="DO594" i="2"/>
  <c r="Q594" i="2" s="1"/>
  <c r="DC594" i="2"/>
  <c r="P594" i="2" s="1"/>
  <c r="EX594" i="2"/>
  <c r="I547" i="2"/>
  <c r="I517" i="2"/>
  <c r="I565" i="2"/>
  <c r="EJ581" i="2"/>
  <c r="EG581" i="2"/>
  <c r="S581" i="2" s="1"/>
  <c r="DX581" i="2"/>
  <c r="R581" i="2" s="1"/>
  <c r="DO581" i="2"/>
  <c r="Q581" i="2" s="1"/>
  <c r="DC581" i="2"/>
  <c r="P581" i="2" s="1"/>
  <c r="CP581" i="2"/>
  <c r="EX581" i="2"/>
  <c r="EL581" i="2"/>
  <c r="EQ528" i="2"/>
  <c r="EM528" i="2"/>
  <c r="CD408" i="2"/>
  <c r="I372" i="2"/>
  <c r="I384" i="2"/>
  <c r="DC538" i="2"/>
  <c r="P538" i="2" s="1"/>
  <c r="CP538" i="2"/>
  <c r="EG538" i="2"/>
  <c r="S538" i="2" s="1"/>
  <c r="DO538" i="2"/>
  <c r="Q538" i="2" s="1"/>
  <c r="EX538" i="2"/>
  <c r="DX538" i="2"/>
  <c r="R538" i="2" s="1"/>
  <c r="EL538" i="2"/>
  <c r="EJ538" i="2"/>
  <c r="I482" i="2"/>
  <c r="I369" i="2"/>
  <c r="I421" i="2"/>
  <c r="EJ396" i="2"/>
  <c r="DO396" i="2"/>
  <c r="Q396" i="2" s="1"/>
  <c r="DC396" i="2"/>
  <c r="P396" i="2" s="1"/>
  <c r="CP396" i="2"/>
  <c r="EX396" i="2"/>
  <c r="EG396" i="2"/>
  <c r="S396" i="2" s="1"/>
  <c r="DX396" i="2"/>
  <c r="R396" i="2" s="1"/>
  <c r="EL332" i="2"/>
  <c r="EJ332" i="2"/>
  <c r="CP332" i="2"/>
  <c r="EX332" i="2"/>
  <c r="EG332" i="2"/>
  <c r="S332" i="2" s="1"/>
  <c r="DX332" i="2"/>
  <c r="R332" i="2" s="1"/>
  <c r="DO332" i="2"/>
  <c r="Q332" i="2" s="1"/>
  <c r="DC332" i="2"/>
  <c r="P332" i="2" s="1"/>
  <c r="I323" i="2"/>
  <c r="DC554" i="2"/>
  <c r="P554" i="2" s="1"/>
  <c r="CP554" i="2"/>
  <c r="DX554" i="2"/>
  <c r="R554" i="2" s="1"/>
  <c r="DO554" i="2"/>
  <c r="Q554" i="2" s="1"/>
  <c r="EG554" i="2"/>
  <c r="S554" i="2" s="1"/>
  <c r="EX554" i="2"/>
  <c r="EL554" i="2"/>
  <c r="EJ554" i="2"/>
  <c r="ES507" i="2"/>
  <c r="EI507" i="2"/>
  <c r="ER507" i="2"/>
  <c r="M448" i="2"/>
  <c r="K448" i="2"/>
  <c r="J448" i="2"/>
  <c r="I516" i="2"/>
  <c r="I485" i="2"/>
  <c r="I413" i="2"/>
  <c r="I417" i="2"/>
  <c r="EU487" i="2"/>
  <c r="V487" i="2" s="1"/>
  <c r="DX391" i="2"/>
  <c r="R391" i="2" s="1"/>
  <c r="DO391" i="2"/>
  <c r="Q391" i="2" s="1"/>
  <c r="DC391" i="2"/>
  <c r="P391" i="2" s="1"/>
  <c r="EX391" i="2"/>
  <c r="EL391" i="2"/>
  <c r="EJ391" i="2"/>
  <c r="EG391" i="2"/>
  <c r="S391" i="2" s="1"/>
  <c r="CP391" i="2"/>
  <c r="EI448" i="2"/>
  <c r="ER448" i="2"/>
  <c r="ES448" i="2"/>
  <c r="EJ329" i="2"/>
  <c r="DC329" i="2"/>
  <c r="P329" i="2" s="1"/>
  <c r="CP329" i="2"/>
  <c r="EG329" i="2"/>
  <c r="S329" i="2" s="1"/>
  <c r="DX329" i="2"/>
  <c r="R329" i="2" s="1"/>
  <c r="DO329" i="2"/>
  <c r="Q329" i="2" s="1"/>
  <c r="EJ366" i="2"/>
  <c r="EG366" i="2"/>
  <c r="S366" i="2" s="1"/>
  <c r="DX366" i="2"/>
  <c r="R366" i="2" s="1"/>
  <c r="DO366" i="2"/>
  <c r="Q366" i="2" s="1"/>
  <c r="DC366" i="2"/>
  <c r="P366" i="2" s="1"/>
  <c r="CP366" i="2"/>
  <c r="EG494" i="2"/>
  <c r="S494" i="2" s="1"/>
  <c r="DX494" i="2"/>
  <c r="R494" i="2" s="1"/>
  <c r="DO494" i="2"/>
  <c r="Q494" i="2" s="1"/>
  <c r="EJ494" i="2"/>
  <c r="DC494" i="2"/>
  <c r="P494" i="2" s="1"/>
  <c r="CP494" i="2"/>
  <c r="EX494" i="2"/>
  <c r="CD424" i="2"/>
  <c r="CD440" i="2"/>
  <c r="EJ514" i="2"/>
  <c r="EG514" i="2"/>
  <c r="S514" i="2" s="1"/>
  <c r="DX514" i="2"/>
  <c r="R514" i="2" s="1"/>
  <c r="DO514" i="2"/>
  <c r="Q514" i="2" s="1"/>
  <c r="DC514" i="2"/>
  <c r="P514" i="2" s="1"/>
  <c r="CP514" i="2"/>
  <c r="I357" i="2"/>
  <c r="I336" i="2"/>
  <c r="EG320" i="2"/>
  <c r="S320" i="2" s="1"/>
  <c r="DX320" i="2"/>
  <c r="R320" i="2" s="1"/>
  <c r="DO320" i="2"/>
  <c r="Q320" i="2" s="1"/>
  <c r="EJ320" i="2"/>
  <c r="DC320" i="2"/>
  <c r="P320" i="2" s="1"/>
  <c r="CP320" i="2"/>
  <c r="DO477" i="2"/>
  <c r="Q477" i="2" s="1"/>
  <c r="DC477" i="2"/>
  <c r="P477" i="2" s="1"/>
  <c r="CP477" i="2"/>
  <c r="EJ477" i="2"/>
  <c r="EG477" i="2"/>
  <c r="S477" i="2" s="1"/>
  <c r="DX477" i="2"/>
  <c r="R477" i="2" s="1"/>
  <c r="CD435" i="2"/>
  <c r="ER393" i="2"/>
  <c r="ES393" i="2"/>
  <c r="EI393" i="2"/>
  <c r="CD350" i="2"/>
  <c r="I382" i="2"/>
  <c r="EJ428" i="2"/>
  <c r="EG428" i="2"/>
  <c r="S428" i="2" s="1"/>
  <c r="DX428" i="2"/>
  <c r="R428" i="2" s="1"/>
  <c r="DO428" i="2"/>
  <c r="Q428" i="2" s="1"/>
  <c r="DC428" i="2"/>
  <c r="P428" i="2" s="1"/>
  <c r="CP428" i="2"/>
  <c r="CD388" i="2"/>
  <c r="DO364" i="2"/>
  <c r="Q364" i="2" s="1"/>
  <c r="DX364" i="2"/>
  <c r="R364" i="2" s="1"/>
  <c r="DC364" i="2"/>
  <c r="P364" i="2" s="1"/>
  <c r="CP364" i="2"/>
  <c r="EJ364" i="2"/>
  <c r="EG364" i="2"/>
  <c r="S364" i="2" s="1"/>
  <c r="EX364" i="2"/>
  <c r="I562" i="2"/>
  <c r="I543" i="2"/>
  <c r="CP491" i="2"/>
  <c r="EL491" i="2"/>
  <c r="EJ491" i="2"/>
  <c r="EG491" i="2"/>
  <c r="S491" i="2" s="1"/>
  <c r="DX491" i="2"/>
  <c r="R491" i="2" s="1"/>
  <c r="DC491" i="2"/>
  <c r="P491" i="2" s="1"/>
  <c r="EX491" i="2"/>
  <c r="DO491" i="2"/>
  <c r="Q491" i="2" s="1"/>
  <c r="EJ476" i="2"/>
  <c r="EG476" i="2"/>
  <c r="S476" i="2" s="1"/>
  <c r="CP476" i="2"/>
  <c r="EX476" i="2"/>
  <c r="EL476" i="2"/>
  <c r="DX476" i="2"/>
  <c r="R476" i="2" s="1"/>
  <c r="DO476" i="2"/>
  <c r="Q476" i="2" s="1"/>
  <c r="DC476" i="2"/>
  <c r="P476" i="2" s="1"/>
  <c r="I462" i="2"/>
  <c r="I312" i="2"/>
  <c r="EJ316" i="2"/>
  <c r="EG316" i="2"/>
  <c r="S316" i="2" s="1"/>
  <c r="CP316" i="2"/>
  <c r="EX316" i="2"/>
  <c r="DX316" i="2"/>
  <c r="R316" i="2" s="1"/>
  <c r="DO316" i="2"/>
  <c r="Q316" i="2" s="1"/>
  <c r="DC316" i="2"/>
  <c r="P316" i="2" s="1"/>
  <c r="I326" i="2"/>
  <c r="ER313" i="2"/>
  <c r="ES313" i="2"/>
  <c r="EI313" i="2"/>
  <c r="I544" i="2"/>
  <c r="EJ511" i="2"/>
  <c r="CP511" i="2"/>
  <c r="EG511" i="2"/>
  <c r="S511" i="2" s="1"/>
  <c r="DX511" i="2"/>
  <c r="R511" i="2" s="1"/>
  <c r="DO511" i="2"/>
  <c r="Q511" i="2" s="1"/>
  <c r="DC511" i="2"/>
  <c r="P511" i="2" s="1"/>
  <c r="EL511" i="2"/>
  <c r="I472" i="2"/>
  <c r="I446" i="2"/>
  <c r="EJ463" i="2"/>
  <c r="EG463" i="2"/>
  <c r="S463" i="2" s="1"/>
  <c r="DX463" i="2"/>
  <c r="R463" i="2" s="1"/>
  <c r="DO463" i="2"/>
  <c r="Q463" i="2" s="1"/>
  <c r="DC463" i="2"/>
  <c r="P463" i="2" s="1"/>
  <c r="CP463" i="2"/>
  <c r="EX463" i="2"/>
  <c r="EU394" i="2"/>
  <c r="I568" i="2"/>
  <c r="EL477" i="2"/>
  <c r="DX425" i="2"/>
  <c r="R425" i="2" s="1"/>
  <c r="DO425" i="2"/>
  <c r="Q425" i="2" s="1"/>
  <c r="DC425" i="2"/>
  <c r="P425" i="2" s="1"/>
  <c r="CP425" i="2"/>
  <c r="EJ425" i="2"/>
  <c r="EG425" i="2"/>
  <c r="S425" i="2" s="1"/>
  <c r="EL425" i="2"/>
  <c r="EX425" i="2"/>
  <c r="I377" i="2"/>
  <c r="EI374" i="2"/>
  <c r="ER374" i="2"/>
  <c r="ES374" i="2"/>
  <c r="EL172" i="2"/>
  <c r="CD310" i="2"/>
  <c r="DX534" i="2"/>
  <c r="R534" i="2" s="1"/>
  <c r="DO534" i="2"/>
  <c r="Q534" i="2" s="1"/>
  <c r="EL534" i="2"/>
  <c r="EX534" i="2"/>
  <c r="EJ534" i="2"/>
  <c r="EG534" i="2"/>
  <c r="S534" i="2" s="1"/>
  <c r="DC534" i="2"/>
  <c r="P534" i="2" s="1"/>
  <c r="CP534" i="2"/>
  <c r="ES435" i="2"/>
  <c r="EI435" i="2"/>
  <c r="ER435" i="2"/>
  <c r="DO464" i="2"/>
  <c r="Q464" i="2" s="1"/>
  <c r="DC464" i="2"/>
  <c r="P464" i="2" s="1"/>
  <c r="CP464" i="2"/>
  <c r="EJ464" i="2"/>
  <c r="EG464" i="2"/>
  <c r="S464" i="2" s="1"/>
  <c r="DX464" i="2"/>
  <c r="R464" i="2" s="1"/>
  <c r="I353" i="2"/>
  <c r="EJ349" i="2"/>
  <c r="EG349" i="2"/>
  <c r="S349" i="2" s="1"/>
  <c r="DX349" i="2"/>
  <c r="R349" i="2" s="1"/>
  <c r="DO349" i="2"/>
  <c r="Q349" i="2" s="1"/>
  <c r="CP349" i="2"/>
  <c r="EX349" i="2"/>
  <c r="EL349" i="2"/>
  <c r="DC349" i="2"/>
  <c r="P349" i="2" s="1"/>
  <c r="DX359" i="2"/>
  <c r="R359" i="2" s="1"/>
  <c r="DO359" i="2"/>
  <c r="Q359" i="2" s="1"/>
  <c r="DC359" i="2"/>
  <c r="P359" i="2" s="1"/>
  <c r="EJ359" i="2"/>
  <c r="EG359" i="2"/>
  <c r="S359" i="2" s="1"/>
  <c r="CP359" i="2"/>
  <c r="EX359" i="2"/>
  <c r="I521" i="2"/>
  <c r="CP595" i="2"/>
  <c r="EL595" i="2"/>
  <c r="EJ595" i="2"/>
  <c r="DC595" i="2"/>
  <c r="P595" i="2" s="1"/>
  <c r="EX595" i="2"/>
  <c r="EG595" i="2"/>
  <c r="S595" i="2" s="1"/>
  <c r="DX595" i="2"/>
  <c r="R595" i="2" s="1"/>
  <c r="DO595" i="2"/>
  <c r="Q595" i="2" s="1"/>
  <c r="CD528" i="2"/>
  <c r="I515" i="2"/>
  <c r="DC512" i="2"/>
  <c r="P512" i="2" s="1"/>
  <c r="EJ512" i="2"/>
  <c r="EG512" i="2"/>
  <c r="S512" i="2" s="1"/>
  <c r="EL512" i="2"/>
  <c r="DX512" i="2"/>
  <c r="R512" i="2" s="1"/>
  <c r="DO512" i="2"/>
  <c r="Q512" i="2" s="1"/>
  <c r="CP512" i="2"/>
  <c r="EX512" i="2"/>
  <c r="I430" i="2"/>
  <c r="EX469" i="2"/>
  <c r="EJ469" i="2"/>
  <c r="EG469" i="2"/>
  <c r="S469" i="2" s="1"/>
  <c r="DX469" i="2"/>
  <c r="R469" i="2" s="1"/>
  <c r="DO469" i="2"/>
  <c r="Q469" i="2" s="1"/>
  <c r="DC469" i="2"/>
  <c r="P469" i="2" s="1"/>
  <c r="CP469" i="2"/>
  <c r="CD400" i="2"/>
  <c r="Q400" i="2"/>
  <c r="I418" i="2"/>
  <c r="I363" i="2"/>
  <c r="CD407" i="2"/>
  <c r="EL364" i="2"/>
  <c r="I352" i="2"/>
  <c r="I434" i="2"/>
  <c r="CP379" i="2"/>
  <c r="DX379" i="2"/>
  <c r="R379" i="2" s="1"/>
  <c r="DO379" i="2"/>
  <c r="Q379" i="2" s="1"/>
  <c r="DC379" i="2"/>
  <c r="P379" i="2" s="1"/>
  <c r="EX379" i="2"/>
  <c r="EL379" i="2"/>
  <c r="EJ379" i="2"/>
  <c r="EG379" i="2"/>
  <c r="S379" i="2" s="1"/>
  <c r="EX329" i="2"/>
  <c r="DX338" i="2"/>
  <c r="R338" i="2" s="1"/>
  <c r="DO338" i="2"/>
  <c r="Q338" i="2" s="1"/>
  <c r="DC338" i="2"/>
  <c r="P338" i="2" s="1"/>
  <c r="EJ338" i="2"/>
  <c r="EG338" i="2"/>
  <c r="S338" i="2" s="1"/>
  <c r="CP338" i="2"/>
  <c r="EX338" i="2"/>
  <c r="EL338" i="2"/>
  <c r="ER308" i="2"/>
  <c r="ES308" i="2"/>
  <c r="EI308" i="2"/>
  <c r="I343" i="2"/>
  <c r="DO575" i="2"/>
  <c r="Q575" i="2" s="1"/>
  <c r="DC575" i="2"/>
  <c r="P575" i="2" s="1"/>
  <c r="CP575" i="2"/>
  <c r="EL575" i="2"/>
  <c r="EJ575" i="2"/>
  <c r="EG575" i="2"/>
  <c r="S575" i="2" s="1"/>
  <c r="DX575" i="2"/>
  <c r="R575" i="2" s="1"/>
  <c r="I545" i="2"/>
  <c r="EJ576" i="2"/>
  <c r="EG576" i="2"/>
  <c r="S576" i="2" s="1"/>
  <c r="EX576" i="2"/>
  <c r="EL576" i="2"/>
  <c r="DX576" i="2"/>
  <c r="R576" i="2" s="1"/>
  <c r="DO576" i="2"/>
  <c r="Q576" i="2" s="1"/>
  <c r="DC576" i="2"/>
  <c r="P576" i="2" s="1"/>
  <c r="CP576" i="2"/>
  <c r="CD523" i="2"/>
  <c r="CD549" i="2"/>
  <c r="EL463" i="2"/>
  <c r="EL470" i="2"/>
  <c r="I330" i="2"/>
  <c r="DC401" i="2"/>
  <c r="P401" i="2" s="1"/>
  <c r="CP401" i="2"/>
  <c r="EL401" i="2"/>
  <c r="EJ401" i="2"/>
  <c r="EX401" i="2"/>
  <c r="EG401" i="2"/>
  <c r="S401" i="2" s="1"/>
  <c r="DX401" i="2"/>
  <c r="R401" i="2" s="1"/>
  <c r="DO401" i="2"/>
  <c r="Q401" i="2" s="1"/>
  <c r="EJ403" i="2"/>
  <c r="EG403" i="2"/>
  <c r="S403" i="2" s="1"/>
  <c r="DX403" i="2"/>
  <c r="R403" i="2" s="1"/>
  <c r="DO403" i="2"/>
  <c r="Q403" i="2" s="1"/>
  <c r="DC403" i="2"/>
  <c r="P403" i="2" s="1"/>
  <c r="CP403" i="2"/>
  <c r="I597" i="2"/>
  <c r="I592" i="2"/>
  <c r="ES518" i="2"/>
  <c r="EI518" i="2"/>
  <c r="ER518" i="2"/>
  <c r="EQ524" i="2"/>
  <c r="EM524" i="2"/>
  <c r="EG589" i="2"/>
  <c r="S589" i="2" s="1"/>
  <c r="DO589" i="2"/>
  <c r="Q589" i="2" s="1"/>
  <c r="DC589" i="2"/>
  <c r="P589" i="2" s="1"/>
  <c r="CP589" i="2"/>
  <c r="EJ589" i="2"/>
  <c r="DX589" i="2"/>
  <c r="R589" i="2" s="1"/>
  <c r="DX573" i="2"/>
  <c r="R573" i="2" s="1"/>
  <c r="DO573" i="2"/>
  <c r="Q573" i="2" s="1"/>
  <c r="DC573" i="2"/>
  <c r="P573" i="2" s="1"/>
  <c r="CP573" i="2"/>
  <c r="EJ573" i="2"/>
  <c r="EG573" i="2"/>
  <c r="S573" i="2" s="1"/>
  <c r="EX573" i="2"/>
  <c r="EG522" i="2"/>
  <c r="S522" i="2" s="1"/>
  <c r="DX522" i="2"/>
  <c r="R522" i="2" s="1"/>
  <c r="DO522" i="2"/>
  <c r="Q522" i="2" s="1"/>
  <c r="CP522" i="2"/>
  <c r="EX522" i="2"/>
  <c r="EL522" i="2"/>
  <c r="EJ522" i="2"/>
  <c r="DC522" i="2"/>
  <c r="P522" i="2" s="1"/>
  <c r="DX508" i="2"/>
  <c r="R508" i="2" s="1"/>
  <c r="EJ508" i="2"/>
  <c r="EG508" i="2"/>
  <c r="S508" i="2" s="1"/>
  <c r="DO508" i="2"/>
  <c r="Q508" i="2" s="1"/>
  <c r="DC508" i="2"/>
  <c r="P508" i="2" s="1"/>
  <c r="CP508" i="2"/>
  <c r="EX508" i="2"/>
  <c r="ER506" i="2"/>
  <c r="ES506" i="2"/>
  <c r="EI506" i="2"/>
  <c r="EJ467" i="2"/>
  <c r="EG467" i="2"/>
  <c r="S467" i="2" s="1"/>
  <c r="DX467" i="2"/>
  <c r="R467" i="2" s="1"/>
  <c r="DO467" i="2"/>
  <c r="Q467" i="2" s="1"/>
  <c r="DC467" i="2"/>
  <c r="P467" i="2" s="1"/>
  <c r="CP467" i="2"/>
  <c r="DO317" i="2"/>
  <c r="Q317" i="2" s="1"/>
  <c r="DC317" i="2"/>
  <c r="P317" i="2" s="1"/>
  <c r="CP317" i="2"/>
  <c r="EJ317" i="2"/>
  <c r="EG317" i="2"/>
  <c r="S317" i="2" s="1"/>
  <c r="DX317" i="2"/>
  <c r="R317" i="2" s="1"/>
  <c r="CD536" i="2"/>
  <c r="I558" i="2"/>
  <c r="ER577" i="2"/>
  <c r="ES577" i="2"/>
  <c r="EI577" i="2"/>
  <c r="ER513" i="2"/>
  <c r="ES513" i="2"/>
  <c r="EI513" i="2"/>
  <c r="I526" i="2"/>
  <c r="DO468" i="2"/>
  <c r="Q468" i="2" s="1"/>
  <c r="DC468" i="2"/>
  <c r="P468" i="2" s="1"/>
  <c r="CP468" i="2"/>
  <c r="EJ468" i="2"/>
  <c r="EG468" i="2"/>
  <c r="S468" i="2" s="1"/>
  <c r="DX468" i="2"/>
  <c r="R468" i="2" s="1"/>
  <c r="EX468" i="2"/>
  <c r="CP375" i="2"/>
  <c r="EX375" i="2"/>
  <c r="EJ375" i="2"/>
  <c r="EG375" i="2"/>
  <c r="S375" i="2" s="1"/>
  <c r="DX375" i="2"/>
  <c r="R375" i="2" s="1"/>
  <c r="DO375" i="2"/>
  <c r="Q375" i="2" s="1"/>
  <c r="DC375" i="2"/>
  <c r="P375" i="2" s="1"/>
  <c r="I378" i="2"/>
  <c r="EL216" i="2"/>
  <c r="EJ585" i="2"/>
  <c r="CP585" i="2"/>
  <c r="EX585" i="2"/>
  <c r="EG585" i="2"/>
  <c r="S585" i="2" s="1"/>
  <c r="DX585" i="2"/>
  <c r="R585" i="2" s="1"/>
  <c r="DO585" i="2"/>
  <c r="Q585" i="2" s="1"/>
  <c r="DC585" i="2"/>
  <c r="P585" i="2" s="1"/>
  <c r="I596" i="2"/>
  <c r="EM567" i="2"/>
  <c r="EQ567" i="2"/>
  <c r="ER478" i="2"/>
  <c r="ES478" i="2"/>
  <c r="EI478" i="2"/>
  <c r="CD513" i="2"/>
  <c r="EJ459" i="2"/>
  <c r="EG459" i="2"/>
  <c r="S459" i="2" s="1"/>
  <c r="DX459" i="2"/>
  <c r="R459" i="2" s="1"/>
  <c r="DO459" i="2"/>
  <c r="Q459" i="2" s="1"/>
  <c r="DC459" i="2"/>
  <c r="P459" i="2" s="1"/>
  <c r="CP459" i="2"/>
  <c r="EX459" i="2"/>
  <c r="EL459" i="2"/>
  <c r="EL398" i="2"/>
  <c r="EJ398" i="2"/>
  <c r="EG398" i="2"/>
  <c r="S398" i="2" s="1"/>
  <c r="DX398" i="2"/>
  <c r="R398" i="2" s="1"/>
  <c r="DO398" i="2"/>
  <c r="Q398" i="2" s="1"/>
  <c r="DC398" i="2"/>
  <c r="P398" i="2" s="1"/>
  <c r="CP398" i="2"/>
  <c r="ER406" i="2"/>
  <c r="ES406" i="2"/>
  <c r="EI406" i="2"/>
  <c r="CD328" i="2"/>
  <c r="ER350" i="2"/>
  <c r="ES350" i="2"/>
  <c r="EI350" i="2"/>
  <c r="EX599" i="2"/>
  <c r="EL599" i="2"/>
  <c r="EJ599" i="2"/>
  <c r="EG599" i="2"/>
  <c r="S599" i="2" s="1"/>
  <c r="DX599" i="2"/>
  <c r="R599" i="2" s="1"/>
  <c r="DO599" i="2"/>
  <c r="Q599" i="2" s="1"/>
  <c r="DC599" i="2"/>
  <c r="P599" i="2" s="1"/>
  <c r="CP599" i="2"/>
  <c r="I533" i="2"/>
  <c r="I590" i="2"/>
  <c r="ER556" i="2"/>
  <c r="ES556" i="2"/>
  <c r="EI556" i="2"/>
  <c r="I550" i="2"/>
  <c r="EL561" i="2"/>
  <c r="CD502" i="2"/>
  <c r="I423" i="2"/>
  <c r="I450" i="2"/>
  <c r="I376" i="2"/>
  <c r="EJ395" i="2"/>
  <c r="EG395" i="2"/>
  <c r="S395" i="2" s="1"/>
  <c r="DX395" i="2"/>
  <c r="R395" i="2" s="1"/>
  <c r="EL395" i="2"/>
  <c r="DC395" i="2"/>
  <c r="P395" i="2" s="1"/>
  <c r="CP395" i="2"/>
  <c r="DO395" i="2"/>
  <c r="Q395" i="2" s="1"/>
  <c r="I458" i="2"/>
  <c r="I362" i="2"/>
  <c r="I367" i="2"/>
  <c r="EL316" i="2"/>
  <c r="EJ334" i="2"/>
  <c r="EG334" i="2"/>
  <c r="S334" i="2" s="1"/>
  <c r="DX334" i="2"/>
  <c r="R334" i="2" s="1"/>
  <c r="EX334" i="2"/>
  <c r="DO334" i="2"/>
  <c r="Q334" i="2" s="1"/>
  <c r="DC334" i="2"/>
  <c r="P334" i="2" s="1"/>
  <c r="CP334" i="2"/>
  <c r="CD297" i="2"/>
  <c r="J297" i="2" s="1"/>
  <c r="EI570" i="2"/>
  <c r="ES570" i="2"/>
  <c r="ER570" i="2"/>
  <c r="EI532" i="2"/>
  <c r="ER532" i="2"/>
  <c r="ES532" i="2"/>
  <c r="DO546" i="2"/>
  <c r="Q546" i="2" s="1"/>
  <c r="DX546" i="2"/>
  <c r="R546" i="2" s="1"/>
  <c r="DC546" i="2"/>
  <c r="P546" i="2" s="1"/>
  <c r="CP546" i="2"/>
  <c r="EX546" i="2"/>
  <c r="EJ546" i="2"/>
  <c r="EG546" i="2"/>
  <c r="S546" i="2" s="1"/>
  <c r="I503" i="2"/>
  <c r="DC479" i="2"/>
  <c r="P479" i="2" s="1"/>
  <c r="EX479" i="2"/>
  <c r="EG479" i="2"/>
  <c r="S479" i="2" s="1"/>
  <c r="EJ479" i="2"/>
  <c r="DX479" i="2"/>
  <c r="R479" i="2" s="1"/>
  <c r="DO479" i="2"/>
  <c r="Q479" i="2" s="1"/>
  <c r="CP479" i="2"/>
  <c r="EL479" i="2"/>
  <c r="EM444" i="2"/>
  <c r="EQ444" i="2"/>
  <c r="EL514" i="2"/>
  <c r="DO449" i="2"/>
  <c r="Q449" i="2" s="1"/>
  <c r="EJ449" i="2"/>
  <c r="EG449" i="2"/>
  <c r="S449" i="2" s="1"/>
  <c r="DX449" i="2"/>
  <c r="R449" i="2" s="1"/>
  <c r="DC449" i="2"/>
  <c r="P449" i="2" s="1"/>
  <c r="CP449" i="2"/>
  <c r="CD415" i="2"/>
  <c r="CP355" i="2"/>
  <c r="EG355" i="2"/>
  <c r="S355" i="2" s="1"/>
  <c r="DX355" i="2"/>
  <c r="R355" i="2" s="1"/>
  <c r="DO355" i="2"/>
  <c r="Q355" i="2" s="1"/>
  <c r="DC355" i="2"/>
  <c r="P355" i="2" s="1"/>
  <c r="EL355" i="2"/>
  <c r="EJ355" i="2"/>
  <c r="EG354" i="2"/>
  <c r="S354" i="2" s="1"/>
  <c r="DX354" i="2"/>
  <c r="R354" i="2" s="1"/>
  <c r="DO354" i="2"/>
  <c r="Q354" i="2" s="1"/>
  <c r="DC354" i="2"/>
  <c r="P354" i="2" s="1"/>
  <c r="CP354" i="2"/>
  <c r="EX354" i="2"/>
  <c r="EL354" i="2"/>
  <c r="EJ354" i="2"/>
  <c r="EX542" i="2"/>
  <c r="EL542" i="2"/>
  <c r="EJ542" i="2"/>
  <c r="DO542" i="2"/>
  <c r="Q542" i="2" s="1"/>
  <c r="DC542" i="2"/>
  <c r="P542" i="2" s="1"/>
  <c r="EG542" i="2"/>
  <c r="S542" i="2" s="1"/>
  <c r="DX542" i="2"/>
  <c r="R542" i="2" s="1"/>
  <c r="CP542" i="2"/>
  <c r="EL564" i="2"/>
  <c r="EJ564" i="2"/>
  <c r="EG564" i="2"/>
  <c r="S564" i="2" s="1"/>
  <c r="DX564" i="2"/>
  <c r="R564" i="2" s="1"/>
  <c r="DO564" i="2"/>
  <c r="Q564" i="2" s="1"/>
  <c r="DC564" i="2"/>
  <c r="P564" i="2" s="1"/>
  <c r="CP564" i="2"/>
  <c r="EX511" i="2"/>
  <c r="CD570" i="2"/>
  <c r="EX514" i="2"/>
  <c r="I445" i="2"/>
  <c r="EL366" i="2"/>
  <c r="I451" i="2"/>
  <c r="CD406" i="2"/>
  <c r="EL315" i="2"/>
  <c r="EJ315" i="2"/>
  <c r="EG315" i="2"/>
  <c r="S315" i="2" s="1"/>
  <c r="DX315" i="2"/>
  <c r="R315" i="2" s="1"/>
  <c r="DO315" i="2"/>
  <c r="Q315" i="2" s="1"/>
  <c r="DC315" i="2"/>
  <c r="P315" i="2" s="1"/>
  <c r="CP315" i="2"/>
  <c r="I586" i="2"/>
  <c r="I579" i="2"/>
  <c r="CD556" i="2"/>
  <c r="I552" i="2"/>
  <c r="CD532" i="2"/>
  <c r="CD510" i="2"/>
  <c r="I525" i="2"/>
  <c r="I454" i="2"/>
  <c r="ES549" i="2"/>
  <c r="EI549" i="2"/>
  <c r="ER549" i="2"/>
  <c r="CD443" i="2"/>
  <c r="CD351" i="2"/>
  <c r="DX386" i="2"/>
  <c r="R386" i="2" s="1"/>
  <c r="DO386" i="2"/>
  <c r="Q386" i="2" s="1"/>
  <c r="EG386" i="2"/>
  <c r="S386" i="2" s="1"/>
  <c r="DC386" i="2"/>
  <c r="P386" i="2" s="1"/>
  <c r="CP386" i="2"/>
  <c r="EX386" i="2"/>
  <c r="EL386" i="2"/>
  <c r="EJ386" i="2"/>
  <c r="EG345" i="2"/>
  <c r="S345" i="2" s="1"/>
  <c r="DX345" i="2"/>
  <c r="R345" i="2" s="1"/>
  <c r="DO345" i="2"/>
  <c r="Q345" i="2" s="1"/>
  <c r="DC345" i="2"/>
  <c r="P345" i="2" s="1"/>
  <c r="CP345" i="2"/>
  <c r="EX345" i="2"/>
  <c r="EL345" i="2"/>
  <c r="EJ345" i="2"/>
  <c r="EJ414" i="2"/>
  <c r="EG414" i="2"/>
  <c r="S414" i="2" s="1"/>
  <c r="DX414" i="2"/>
  <c r="R414" i="2" s="1"/>
  <c r="DO414" i="2"/>
  <c r="Q414" i="2" s="1"/>
  <c r="DC414" i="2"/>
  <c r="P414" i="2" s="1"/>
  <c r="CP414" i="2"/>
  <c r="EX414" i="2"/>
  <c r="EL414" i="2"/>
  <c r="ER351" i="2"/>
  <c r="ES351" i="2"/>
  <c r="EI351" i="2"/>
  <c r="EX347" i="2"/>
  <c r="CP347" i="2"/>
  <c r="EL347" i="2"/>
  <c r="EJ347" i="2"/>
  <c r="EG347" i="2"/>
  <c r="S347" i="2" s="1"/>
  <c r="DX347" i="2"/>
  <c r="R347" i="2" s="1"/>
  <c r="DO347" i="2"/>
  <c r="Q347" i="2" s="1"/>
  <c r="DC347" i="2"/>
  <c r="P347" i="2" s="1"/>
  <c r="DC301" i="2"/>
  <c r="P301" i="2" s="1"/>
  <c r="EG301" i="2"/>
  <c r="S301" i="2" s="1"/>
  <c r="DX301" i="2"/>
  <c r="R301" i="2" s="1"/>
  <c r="DO301" i="2"/>
  <c r="Q301" i="2" s="1"/>
  <c r="CD313" i="2"/>
  <c r="EG571" i="2"/>
  <c r="S571" i="2" s="1"/>
  <c r="DX571" i="2"/>
  <c r="R571" i="2" s="1"/>
  <c r="EL571" i="2"/>
  <c r="EJ571" i="2"/>
  <c r="DO571" i="2"/>
  <c r="Q571" i="2" s="1"/>
  <c r="DC571" i="2"/>
  <c r="P571" i="2" s="1"/>
  <c r="CP571" i="2"/>
  <c r="I584" i="2"/>
  <c r="DO578" i="2"/>
  <c r="Q578" i="2" s="1"/>
  <c r="DC578" i="2"/>
  <c r="P578" i="2" s="1"/>
  <c r="CP578" i="2"/>
  <c r="EX578" i="2"/>
  <c r="EL578" i="2"/>
  <c r="EJ578" i="2"/>
  <c r="EG578" i="2"/>
  <c r="S578" i="2" s="1"/>
  <c r="DX578" i="2"/>
  <c r="R578" i="2" s="1"/>
  <c r="CP531" i="2"/>
  <c r="DX531" i="2"/>
  <c r="R531" i="2" s="1"/>
  <c r="DO531" i="2"/>
  <c r="Q531" i="2" s="1"/>
  <c r="DC531" i="2"/>
  <c r="P531" i="2" s="1"/>
  <c r="EG531" i="2"/>
  <c r="S531" i="2" s="1"/>
  <c r="EX531" i="2"/>
  <c r="EL531" i="2"/>
  <c r="EJ531" i="2"/>
  <c r="I489" i="2"/>
  <c r="EJ537" i="2"/>
  <c r="EG537" i="2"/>
  <c r="S537" i="2" s="1"/>
  <c r="DX537" i="2"/>
  <c r="R537" i="2" s="1"/>
  <c r="DO537" i="2"/>
  <c r="Q537" i="2" s="1"/>
  <c r="DC537" i="2"/>
  <c r="P537" i="2" s="1"/>
  <c r="CP537" i="2"/>
  <c r="I422" i="2"/>
  <c r="ER407" i="2"/>
  <c r="ES407" i="2"/>
  <c r="EI407" i="2"/>
  <c r="DC342" i="2"/>
  <c r="P342" i="2" s="1"/>
  <c r="CP342" i="2"/>
  <c r="DX342" i="2"/>
  <c r="R342" i="2" s="1"/>
  <c r="DO342" i="2"/>
  <c r="Q342" i="2" s="1"/>
  <c r="EX342" i="2"/>
  <c r="EL342" i="2"/>
  <c r="EJ342" i="2"/>
  <c r="EG342" i="2"/>
  <c r="S342" i="2" s="1"/>
  <c r="CD433" i="2"/>
  <c r="I340" i="2"/>
  <c r="EU424" i="2"/>
  <c r="V424" i="2" s="1"/>
  <c r="O424" i="2" s="1"/>
  <c r="I519" i="2"/>
  <c r="ER502" i="2"/>
  <c r="ES502" i="2"/>
  <c r="EI502" i="2"/>
  <c r="I520" i="2"/>
  <c r="ER473" i="2"/>
  <c r="ES473" i="2"/>
  <c r="EI473" i="2"/>
  <c r="I344" i="2"/>
  <c r="DX432" i="2"/>
  <c r="R432" i="2" s="1"/>
  <c r="DO432" i="2"/>
  <c r="Q432" i="2" s="1"/>
  <c r="DC432" i="2"/>
  <c r="P432" i="2" s="1"/>
  <c r="EJ432" i="2"/>
  <c r="EX432" i="2"/>
  <c r="EG432" i="2"/>
  <c r="S432" i="2" s="1"/>
  <c r="CP432" i="2"/>
  <c r="I333" i="2"/>
  <c r="I325" i="2"/>
  <c r="EG405" i="2"/>
  <c r="S405" i="2" s="1"/>
  <c r="DX405" i="2"/>
  <c r="R405" i="2" s="1"/>
  <c r="DO405" i="2"/>
  <c r="Q405" i="2" s="1"/>
  <c r="DC405" i="2"/>
  <c r="P405" i="2" s="1"/>
  <c r="CP405" i="2"/>
  <c r="EX405" i="2"/>
  <c r="EJ405" i="2"/>
  <c r="CP179" i="2"/>
  <c r="EJ179" i="2"/>
  <c r="EG179" i="2"/>
  <c r="S179" i="2" s="1"/>
  <c r="DX179" i="2"/>
  <c r="R179" i="2" s="1"/>
  <c r="DO179" i="2"/>
  <c r="Q179" i="2" s="1"/>
  <c r="EG560" i="2"/>
  <c r="S560" i="2" s="1"/>
  <c r="EL560" i="2"/>
  <c r="EJ560" i="2"/>
  <c r="DX560" i="2"/>
  <c r="R560" i="2" s="1"/>
  <c r="DO560" i="2"/>
  <c r="Q560" i="2" s="1"/>
  <c r="DC560" i="2"/>
  <c r="P560" i="2" s="1"/>
  <c r="CP560" i="2"/>
  <c r="EX560" i="2"/>
  <c r="ES495" i="2"/>
  <c r="EI495" i="2"/>
  <c r="ER495" i="2"/>
  <c r="ES433" i="2"/>
  <c r="EI433" i="2"/>
  <c r="ER433" i="2"/>
  <c r="EU510" i="2"/>
  <c r="EJ427" i="2"/>
  <c r="EG427" i="2"/>
  <c r="S427" i="2" s="1"/>
  <c r="DX427" i="2"/>
  <c r="R427" i="2" s="1"/>
  <c r="DO427" i="2"/>
  <c r="Q427" i="2" s="1"/>
  <c r="DC427" i="2"/>
  <c r="P427" i="2" s="1"/>
  <c r="CP427" i="2"/>
  <c r="I409" i="2"/>
  <c r="CP392" i="2"/>
  <c r="EX392" i="2"/>
  <c r="EG392" i="2"/>
  <c r="S392" i="2" s="1"/>
  <c r="DX392" i="2"/>
  <c r="R392" i="2" s="1"/>
  <c r="DO392" i="2"/>
  <c r="Q392" i="2" s="1"/>
  <c r="DC392" i="2"/>
  <c r="P392" i="2" s="1"/>
  <c r="EJ392" i="2"/>
  <c r="I322" i="2"/>
  <c r="EL317" i="2"/>
  <c r="I540" i="2"/>
  <c r="DO561" i="2"/>
  <c r="Q561" i="2" s="1"/>
  <c r="EJ561" i="2"/>
  <c r="EG561" i="2"/>
  <c r="S561" i="2" s="1"/>
  <c r="DX561" i="2"/>
  <c r="R561" i="2" s="1"/>
  <c r="DC561" i="2"/>
  <c r="P561" i="2" s="1"/>
  <c r="CP561" i="2"/>
  <c r="CP483" i="2"/>
  <c r="EX483" i="2"/>
  <c r="EL483" i="2"/>
  <c r="EJ483" i="2"/>
  <c r="EG483" i="2"/>
  <c r="S483" i="2" s="1"/>
  <c r="DX483" i="2"/>
  <c r="R483" i="2" s="1"/>
  <c r="DO483" i="2"/>
  <c r="Q483" i="2" s="1"/>
  <c r="DC483" i="2"/>
  <c r="P483" i="2" s="1"/>
  <c r="CD495" i="2"/>
  <c r="EG439" i="2"/>
  <c r="S439" i="2" s="1"/>
  <c r="DX439" i="2"/>
  <c r="R439" i="2" s="1"/>
  <c r="DO439" i="2"/>
  <c r="Q439" i="2" s="1"/>
  <c r="CP439" i="2"/>
  <c r="EX439" i="2"/>
  <c r="EL439" i="2"/>
  <c r="EJ439" i="2"/>
  <c r="DC439" i="2"/>
  <c r="P439" i="2" s="1"/>
  <c r="CD473" i="2"/>
  <c r="I488" i="2"/>
  <c r="EJ358" i="2"/>
  <c r="EG358" i="2"/>
  <c r="S358" i="2" s="1"/>
  <c r="DX358" i="2"/>
  <c r="R358" i="2" s="1"/>
  <c r="DO358" i="2"/>
  <c r="Q358" i="2" s="1"/>
  <c r="DC358" i="2"/>
  <c r="P358" i="2" s="1"/>
  <c r="CP358" i="2"/>
  <c r="EX358" i="2"/>
  <c r="ES210" i="2"/>
  <c r="ER210" i="2"/>
  <c r="I504" i="2"/>
  <c r="I480" i="2"/>
  <c r="ER475" i="2"/>
  <c r="ES475" i="2"/>
  <c r="EI475" i="2"/>
  <c r="I389" i="2"/>
  <c r="EJ496" i="2"/>
  <c r="EG496" i="2"/>
  <c r="S496" i="2" s="1"/>
  <c r="DX496" i="2"/>
  <c r="R496" i="2" s="1"/>
  <c r="DO496" i="2"/>
  <c r="Q496" i="2" s="1"/>
  <c r="DC496" i="2"/>
  <c r="P496" i="2" s="1"/>
  <c r="CP496" i="2"/>
  <c r="EX496" i="2"/>
  <c r="EL496" i="2"/>
  <c r="DO470" i="2"/>
  <c r="Q470" i="2" s="1"/>
  <c r="EG470" i="2"/>
  <c r="S470" i="2" s="1"/>
  <c r="DX470" i="2"/>
  <c r="R470" i="2" s="1"/>
  <c r="EJ470" i="2"/>
  <c r="DC470" i="2"/>
  <c r="P470" i="2" s="1"/>
  <c r="CP470" i="2"/>
  <c r="ER420" i="2"/>
  <c r="ES420" i="2"/>
  <c r="EI420" i="2"/>
  <c r="I356" i="2"/>
  <c r="ER397" i="2"/>
  <c r="ES397" i="2"/>
  <c r="EI397" i="2"/>
  <c r="EL320" i="2"/>
  <c r="DO307" i="2"/>
  <c r="Q307" i="2" s="1"/>
  <c r="DC307" i="2"/>
  <c r="P307" i="2" s="1"/>
  <c r="CP307" i="2"/>
  <c r="EG307" i="2"/>
  <c r="S307" i="2" s="1"/>
  <c r="EL307" i="2"/>
  <c r="EJ307" i="2"/>
  <c r="DX307" i="2"/>
  <c r="R307" i="2" s="1"/>
  <c r="EX307" i="2"/>
  <c r="EJ318" i="2"/>
  <c r="EG318" i="2"/>
  <c r="S318" i="2" s="1"/>
  <c r="DX318" i="2"/>
  <c r="R318" i="2" s="1"/>
  <c r="DO318" i="2"/>
  <c r="Q318" i="2" s="1"/>
  <c r="DC318" i="2"/>
  <c r="P318" i="2" s="1"/>
  <c r="CP318" i="2"/>
  <c r="DC456" i="2"/>
  <c r="P456" i="2" s="1"/>
  <c r="CP456" i="2"/>
  <c r="EG456" i="2"/>
  <c r="S456" i="2" s="1"/>
  <c r="DX456" i="2"/>
  <c r="R456" i="2" s="1"/>
  <c r="DO456" i="2"/>
  <c r="Q456" i="2" s="1"/>
  <c r="EJ456" i="2"/>
  <c r="EX456" i="2"/>
  <c r="EL456" i="2"/>
  <c r="I404" i="2"/>
  <c r="I348" i="2"/>
  <c r="DO255" i="2"/>
  <c r="Q255" i="2" s="1"/>
  <c r="EL255" i="2"/>
  <c r="EJ255" i="2"/>
  <c r="DX255" i="2"/>
  <c r="R255" i="2" s="1"/>
  <c r="EG339" i="2"/>
  <c r="S339" i="2" s="1"/>
  <c r="DX339" i="2"/>
  <c r="R339" i="2" s="1"/>
  <c r="DO339" i="2"/>
  <c r="Q339" i="2" s="1"/>
  <c r="DC339" i="2"/>
  <c r="P339" i="2" s="1"/>
  <c r="EX339" i="2"/>
  <c r="EL339" i="2"/>
  <c r="EJ339" i="2"/>
  <c r="CP339" i="2"/>
  <c r="CD393" i="2"/>
  <c r="EX317" i="2"/>
  <c r="I373" i="2"/>
  <c r="I371" i="2"/>
  <c r="I410" i="2"/>
  <c r="CD341" i="2"/>
  <c r="EL314" i="2"/>
  <c r="EJ314" i="2"/>
  <c r="EG314" i="2"/>
  <c r="S314" i="2" s="1"/>
  <c r="DX314" i="2"/>
  <c r="R314" i="2" s="1"/>
  <c r="DO314" i="2"/>
  <c r="Q314" i="2" s="1"/>
  <c r="DC314" i="2"/>
  <c r="P314" i="2" s="1"/>
  <c r="CP314" i="2"/>
  <c r="EX314" i="2"/>
  <c r="CD361" i="2"/>
  <c r="EX255" i="2"/>
  <c r="DX288" i="2"/>
  <c r="R288" i="2" s="1"/>
  <c r="I591" i="2"/>
  <c r="EL494" i="2"/>
  <c r="I399" i="2"/>
  <c r="EL449" i="2"/>
  <c r="DC460" i="2"/>
  <c r="P460" i="2" s="1"/>
  <c r="CP460" i="2"/>
  <c r="EG460" i="2"/>
  <c r="S460" i="2" s="1"/>
  <c r="DX460" i="2"/>
  <c r="R460" i="2" s="1"/>
  <c r="DO460" i="2"/>
  <c r="Q460" i="2" s="1"/>
  <c r="EL460" i="2"/>
  <c r="EJ460" i="2"/>
  <c r="EX460" i="2"/>
  <c r="EL441" i="2"/>
  <c r="EJ441" i="2"/>
  <c r="EG441" i="2"/>
  <c r="S441" i="2" s="1"/>
  <c r="DX441" i="2"/>
  <c r="R441" i="2" s="1"/>
  <c r="DO441" i="2"/>
  <c r="Q441" i="2" s="1"/>
  <c r="DC441" i="2"/>
  <c r="P441" i="2" s="1"/>
  <c r="CP441" i="2"/>
  <c r="I383" i="2"/>
  <c r="EL329" i="2"/>
  <c r="I471" i="2"/>
  <c r="ES436" i="2"/>
  <c r="EI436" i="2"/>
  <c r="ER436" i="2"/>
  <c r="CP311" i="2"/>
  <c r="EL311" i="2"/>
  <c r="EJ311" i="2"/>
  <c r="DX311" i="2"/>
  <c r="R311" i="2" s="1"/>
  <c r="EG311" i="2"/>
  <c r="S311" i="2" s="1"/>
  <c r="DO311" i="2"/>
  <c r="Q311" i="2" s="1"/>
  <c r="DC311" i="2"/>
  <c r="P311" i="2" s="1"/>
  <c r="EU400" i="2"/>
  <c r="CD583" i="2"/>
  <c r="I593" i="2"/>
  <c r="EL508" i="2"/>
  <c r="EG466" i="2"/>
  <c r="S466" i="2" s="1"/>
  <c r="DX466" i="2"/>
  <c r="R466" i="2" s="1"/>
  <c r="DO466" i="2"/>
  <c r="Q466" i="2" s="1"/>
  <c r="EJ466" i="2"/>
  <c r="DC466" i="2"/>
  <c r="P466" i="2" s="1"/>
  <c r="CP466" i="2"/>
  <c r="CP255" i="2"/>
  <c r="EG288" i="2"/>
  <c r="S288" i="2" s="1"/>
  <c r="DO172" i="2"/>
  <c r="Q172" i="2" s="1"/>
  <c r="EG548" i="2"/>
  <c r="S548" i="2" s="1"/>
  <c r="DX548" i="2"/>
  <c r="R548" i="2" s="1"/>
  <c r="EJ548" i="2"/>
  <c r="DO548" i="2"/>
  <c r="Q548" i="2" s="1"/>
  <c r="CP548" i="2"/>
  <c r="DC548" i="2"/>
  <c r="P548" i="2" s="1"/>
  <c r="EG555" i="2"/>
  <c r="S555" i="2" s="1"/>
  <c r="DX555" i="2"/>
  <c r="R555" i="2" s="1"/>
  <c r="DO555" i="2"/>
  <c r="Q555" i="2" s="1"/>
  <c r="DC555" i="2"/>
  <c r="P555" i="2" s="1"/>
  <c r="CP555" i="2"/>
  <c r="EL555" i="2"/>
  <c r="EJ555" i="2"/>
  <c r="EX555" i="2"/>
  <c r="ES498" i="2"/>
  <c r="EI498" i="2"/>
  <c r="ER498" i="2"/>
  <c r="K518" i="2"/>
  <c r="J518" i="2"/>
  <c r="M518" i="2"/>
  <c r="EJ474" i="2"/>
  <c r="EX474" i="2"/>
  <c r="EG474" i="2"/>
  <c r="S474" i="2" s="1"/>
  <c r="DX474" i="2"/>
  <c r="R474" i="2" s="1"/>
  <c r="DO474" i="2"/>
  <c r="Q474" i="2" s="1"/>
  <c r="CP474" i="2"/>
  <c r="DC474" i="2"/>
  <c r="P474" i="2" s="1"/>
  <c r="I505" i="2"/>
  <c r="EX355" i="2"/>
  <c r="I431" i="2"/>
  <c r="I327" i="2"/>
  <c r="I337" i="2"/>
  <c r="CD335" i="2"/>
  <c r="DX566" i="2"/>
  <c r="R566" i="2" s="1"/>
  <c r="DO566" i="2"/>
  <c r="Q566" i="2" s="1"/>
  <c r="DC566" i="2"/>
  <c r="P566" i="2" s="1"/>
  <c r="EL566" i="2"/>
  <c r="EJ566" i="2"/>
  <c r="EG566" i="2"/>
  <c r="S566" i="2" s="1"/>
  <c r="CP566" i="2"/>
  <c r="CP588" i="2"/>
  <c r="DO588" i="2"/>
  <c r="Q588" i="2" s="1"/>
  <c r="DC588" i="2"/>
  <c r="P588" i="2" s="1"/>
  <c r="EL588" i="2"/>
  <c r="EJ588" i="2"/>
  <c r="EG588" i="2"/>
  <c r="S588" i="2" s="1"/>
  <c r="DX588" i="2"/>
  <c r="R588" i="2" s="1"/>
  <c r="EX588" i="2"/>
  <c r="EG529" i="2"/>
  <c r="S529" i="2" s="1"/>
  <c r="DX529" i="2"/>
  <c r="R529" i="2" s="1"/>
  <c r="DO529" i="2"/>
  <c r="Q529" i="2" s="1"/>
  <c r="EX529" i="2"/>
  <c r="EJ529" i="2"/>
  <c r="DC529" i="2"/>
  <c r="P529" i="2" s="1"/>
  <c r="CP529" i="2"/>
  <c r="DC574" i="2"/>
  <c r="P574" i="2" s="1"/>
  <c r="CP574" i="2"/>
  <c r="EX574" i="2"/>
  <c r="EL574" i="2"/>
  <c r="EJ574" i="2"/>
  <c r="EG574" i="2"/>
  <c r="S574" i="2" s="1"/>
  <c r="DX574" i="2"/>
  <c r="R574" i="2" s="1"/>
  <c r="DO574" i="2"/>
  <c r="Q574" i="2" s="1"/>
  <c r="CP563" i="2"/>
  <c r="DX563" i="2"/>
  <c r="R563" i="2" s="1"/>
  <c r="DO563" i="2"/>
  <c r="Q563" i="2" s="1"/>
  <c r="DC563" i="2"/>
  <c r="P563" i="2" s="1"/>
  <c r="EX563" i="2"/>
  <c r="EL563" i="2"/>
  <c r="EJ563" i="2"/>
  <c r="EG563" i="2"/>
  <c r="S563" i="2" s="1"/>
  <c r="CP484" i="2"/>
  <c r="EJ484" i="2"/>
  <c r="EG484" i="2"/>
  <c r="S484" i="2" s="1"/>
  <c r="DX484" i="2"/>
  <c r="R484" i="2" s="1"/>
  <c r="DO484" i="2"/>
  <c r="Q484" i="2" s="1"/>
  <c r="DC484" i="2"/>
  <c r="P484" i="2" s="1"/>
  <c r="DC255" i="2"/>
  <c r="P255" i="2" s="1"/>
  <c r="EJ288" i="2"/>
  <c r="ER288" i="2" s="1"/>
  <c r="EX571" i="2"/>
  <c r="EL594" i="2"/>
  <c r="EG582" i="2"/>
  <c r="S582" i="2" s="1"/>
  <c r="DX582" i="2"/>
  <c r="R582" i="2" s="1"/>
  <c r="EJ582" i="2"/>
  <c r="DO582" i="2"/>
  <c r="Q582" i="2" s="1"/>
  <c r="CP582" i="2"/>
  <c r="DC582" i="2"/>
  <c r="P582" i="2" s="1"/>
  <c r="DO539" i="2"/>
  <c r="Q539" i="2" s="1"/>
  <c r="DC539" i="2"/>
  <c r="P539" i="2" s="1"/>
  <c r="DX539" i="2"/>
  <c r="R539" i="2" s="1"/>
  <c r="CP539" i="2"/>
  <c r="EL539" i="2"/>
  <c r="EJ539" i="2"/>
  <c r="EG539" i="2"/>
  <c r="S539" i="2" s="1"/>
  <c r="EX539" i="2"/>
  <c r="CD498" i="2"/>
  <c r="DC501" i="2"/>
  <c r="P501" i="2" s="1"/>
  <c r="CP501" i="2"/>
  <c r="EL501" i="2"/>
  <c r="EJ501" i="2"/>
  <c r="EG501" i="2"/>
  <c r="S501" i="2" s="1"/>
  <c r="DX501" i="2"/>
  <c r="R501" i="2" s="1"/>
  <c r="DO501" i="2"/>
  <c r="Q501" i="2" s="1"/>
  <c r="EX501" i="2"/>
  <c r="DX452" i="2"/>
  <c r="R452" i="2" s="1"/>
  <c r="DC452" i="2"/>
  <c r="P452" i="2" s="1"/>
  <c r="CP452" i="2"/>
  <c r="EL452" i="2"/>
  <c r="EJ452" i="2"/>
  <c r="EG452" i="2"/>
  <c r="S452" i="2" s="1"/>
  <c r="DO452" i="2"/>
  <c r="Q452" i="2" s="1"/>
  <c r="EX452" i="2"/>
  <c r="EL402" i="2"/>
  <c r="EJ402" i="2"/>
  <c r="EX402" i="2"/>
  <c r="EG402" i="2"/>
  <c r="S402" i="2" s="1"/>
  <c r="DX402" i="2"/>
  <c r="R402" i="2" s="1"/>
  <c r="DO402" i="2"/>
  <c r="Q402" i="2" s="1"/>
  <c r="DC402" i="2"/>
  <c r="P402" i="2" s="1"/>
  <c r="CP402" i="2"/>
  <c r="ER437" i="2"/>
  <c r="ES437" i="2"/>
  <c r="EI437" i="2"/>
  <c r="I419" i="2"/>
  <c r="EL358" i="2"/>
  <c r="I319" i="2"/>
  <c r="EJ380" i="2"/>
  <c r="EG380" i="2"/>
  <c r="S380" i="2" s="1"/>
  <c r="DX380" i="2"/>
  <c r="R380" i="2" s="1"/>
  <c r="DO380" i="2"/>
  <c r="Q380" i="2" s="1"/>
  <c r="DC380" i="2"/>
  <c r="P380" i="2" s="1"/>
  <c r="CP380" i="2"/>
  <c r="EL380" i="2"/>
  <c r="CP365" i="2"/>
  <c r="EL365" i="2"/>
  <c r="EJ365" i="2"/>
  <c r="EG365" i="2"/>
  <c r="S365" i="2" s="1"/>
  <c r="DX365" i="2"/>
  <c r="R365" i="2" s="1"/>
  <c r="DO365" i="2"/>
  <c r="Q365" i="2" s="1"/>
  <c r="DC365" i="2"/>
  <c r="P365" i="2" s="1"/>
  <c r="EX365" i="2"/>
  <c r="DX331" i="2"/>
  <c r="R331" i="2" s="1"/>
  <c r="DO331" i="2"/>
  <c r="Q331" i="2" s="1"/>
  <c r="DC331" i="2"/>
  <c r="P331" i="2" s="1"/>
  <c r="CP331" i="2"/>
  <c r="EX331" i="2"/>
  <c r="EJ331" i="2"/>
  <c r="EG331" i="2"/>
  <c r="S331" i="2" s="1"/>
  <c r="I598" i="2"/>
  <c r="I497" i="2"/>
  <c r="DO559" i="2"/>
  <c r="Q559" i="2" s="1"/>
  <c r="DC559" i="2"/>
  <c r="P559" i="2" s="1"/>
  <c r="EJ559" i="2"/>
  <c r="CP559" i="2"/>
  <c r="EX559" i="2"/>
  <c r="EG559" i="2"/>
  <c r="S559" i="2" s="1"/>
  <c r="DX559" i="2"/>
  <c r="R559" i="2" s="1"/>
  <c r="EG255" i="2"/>
  <c r="S255" i="2" s="1"/>
  <c r="EL288" i="2"/>
  <c r="EX564" i="2"/>
  <c r="I557" i="2"/>
  <c r="CD577" i="2"/>
  <c r="EJ569" i="2"/>
  <c r="EG569" i="2"/>
  <c r="S569" i="2" s="1"/>
  <c r="DX569" i="2"/>
  <c r="R569" i="2" s="1"/>
  <c r="EX569" i="2"/>
  <c r="DO569" i="2"/>
  <c r="Q569" i="2" s="1"/>
  <c r="DC569" i="2"/>
  <c r="P569" i="2" s="1"/>
  <c r="CP569" i="2"/>
  <c r="I541" i="2"/>
  <c r="ES583" i="2"/>
  <c r="EI583" i="2"/>
  <c r="ER583" i="2"/>
  <c r="DC509" i="2"/>
  <c r="P509" i="2" s="1"/>
  <c r="CP509" i="2"/>
  <c r="DX509" i="2"/>
  <c r="R509" i="2" s="1"/>
  <c r="DO509" i="2"/>
  <c r="Q509" i="2" s="1"/>
  <c r="EX509" i="2"/>
  <c r="EG509" i="2"/>
  <c r="S509" i="2" s="1"/>
  <c r="EL509" i="2"/>
  <c r="EJ509" i="2"/>
  <c r="EL466" i="2"/>
  <c r="J478" i="2"/>
  <c r="M478" i="2"/>
  <c r="K478" i="2"/>
  <c r="M506" i="2"/>
  <c r="K506" i="2"/>
  <c r="J506" i="2"/>
  <c r="EJ465" i="2"/>
  <c r="EG465" i="2"/>
  <c r="S465" i="2" s="1"/>
  <c r="DX465" i="2"/>
  <c r="R465" i="2" s="1"/>
  <c r="DO465" i="2"/>
  <c r="Q465" i="2" s="1"/>
  <c r="DC465" i="2"/>
  <c r="P465" i="2" s="1"/>
  <c r="CP465" i="2"/>
  <c r="EX465" i="2"/>
  <c r="EL464" i="2"/>
  <c r="DO486" i="2"/>
  <c r="Q486" i="2" s="1"/>
  <c r="DC486" i="2"/>
  <c r="P486" i="2" s="1"/>
  <c r="EJ486" i="2"/>
  <c r="EG486" i="2"/>
  <c r="S486" i="2" s="1"/>
  <c r="DX486" i="2"/>
  <c r="R486" i="2" s="1"/>
  <c r="CP486" i="2"/>
  <c r="I324" i="2"/>
  <c r="CD437" i="2"/>
  <c r="EL405" i="2"/>
  <c r="I442" i="2"/>
  <c r="ES381" i="2"/>
  <c r="EI381" i="2"/>
  <c r="ER381" i="2"/>
  <c r="CD308" i="2"/>
  <c r="EX172" i="2"/>
  <c r="I600" i="2"/>
  <c r="EG580" i="2"/>
  <c r="S580" i="2" s="1"/>
  <c r="DX580" i="2"/>
  <c r="R580" i="2" s="1"/>
  <c r="DO580" i="2"/>
  <c r="Q580" i="2" s="1"/>
  <c r="EJ580" i="2"/>
  <c r="DC580" i="2"/>
  <c r="P580" i="2" s="1"/>
  <c r="CP580" i="2"/>
  <c r="EX580" i="2"/>
  <c r="EL580" i="2"/>
  <c r="I500" i="2"/>
  <c r="CP288" i="2"/>
  <c r="EL559" i="2"/>
  <c r="EX535" i="2"/>
  <c r="EJ535" i="2"/>
  <c r="EL535" i="2"/>
  <c r="EG535" i="2"/>
  <c r="S535" i="2" s="1"/>
  <c r="DX535" i="2"/>
  <c r="R535" i="2" s="1"/>
  <c r="DO535" i="2"/>
  <c r="Q535" i="2" s="1"/>
  <c r="DC535" i="2"/>
  <c r="P535" i="2" s="1"/>
  <c r="CP535" i="2"/>
  <c r="CD481" i="2"/>
  <c r="EG499" i="2"/>
  <c r="S499" i="2" s="1"/>
  <c r="DX499" i="2"/>
  <c r="R499" i="2" s="1"/>
  <c r="DO499" i="2"/>
  <c r="Q499" i="2" s="1"/>
  <c r="EJ499" i="2"/>
  <c r="DC499" i="2"/>
  <c r="P499" i="2" s="1"/>
  <c r="CP499" i="2"/>
  <c r="EX499" i="2"/>
  <c r="I370" i="2"/>
  <c r="EJ455" i="2"/>
  <c r="EG455" i="2"/>
  <c r="S455" i="2" s="1"/>
  <c r="DX455" i="2"/>
  <c r="R455" i="2" s="1"/>
  <c r="DO455" i="2"/>
  <c r="Q455" i="2" s="1"/>
  <c r="EX455" i="2"/>
  <c r="DC455" i="2"/>
  <c r="P455" i="2" s="1"/>
  <c r="CP455" i="2"/>
  <c r="EJ457" i="2"/>
  <c r="EG457" i="2"/>
  <c r="S457" i="2" s="1"/>
  <c r="DX457" i="2"/>
  <c r="R457" i="2" s="1"/>
  <c r="DO457" i="2"/>
  <c r="Q457" i="2" s="1"/>
  <c r="DC457" i="2"/>
  <c r="P457" i="2" s="1"/>
  <c r="CP457" i="2"/>
  <c r="EJ461" i="2"/>
  <c r="EG461" i="2"/>
  <c r="S461" i="2" s="1"/>
  <c r="DX461" i="2"/>
  <c r="R461" i="2" s="1"/>
  <c r="DO461" i="2"/>
  <c r="Q461" i="2" s="1"/>
  <c r="DC461" i="2"/>
  <c r="P461" i="2" s="1"/>
  <c r="CP461" i="2"/>
  <c r="M321" i="2"/>
  <c r="K321" i="2"/>
  <c r="J321" i="2"/>
  <c r="EQ426" i="2"/>
  <c r="EM426" i="2"/>
  <c r="EX428" i="2"/>
  <c r="ES341" i="2"/>
  <c r="EI341" i="2"/>
  <c r="ER341" i="2"/>
  <c r="EX366" i="2"/>
  <c r="ES361" i="2"/>
  <c r="EI361" i="2"/>
  <c r="ER361" i="2"/>
  <c r="I493" i="2"/>
  <c r="DC288" i="2"/>
  <c r="P288" i="2" s="1"/>
  <c r="CD210" i="2"/>
  <c r="M210" i="2" s="1"/>
  <c r="EG587" i="2"/>
  <c r="S587" i="2" s="1"/>
  <c r="DX587" i="2"/>
  <c r="R587" i="2" s="1"/>
  <c r="DO587" i="2"/>
  <c r="Q587" i="2" s="1"/>
  <c r="DC587" i="2"/>
  <c r="P587" i="2" s="1"/>
  <c r="CP587" i="2"/>
  <c r="EJ587" i="2"/>
  <c r="EX587" i="2"/>
  <c r="EG530" i="2"/>
  <c r="S530" i="2" s="1"/>
  <c r="EJ530" i="2"/>
  <c r="DX530" i="2"/>
  <c r="R530" i="2" s="1"/>
  <c r="DO530" i="2"/>
  <c r="Q530" i="2" s="1"/>
  <c r="DC530" i="2"/>
  <c r="P530" i="2" s="1"/>
  <c r="EX530" i="2"/>
  <c r="EL530" i="2"/>
  <c r="CP530" i="2"/>
  <c r="I551" i="2"/>
  <c r="DX553" i="2"/>
  <c r="R553" i="2" s="1"/>
  <c r="EG553" i="2"/>
  <c r="S553" i="2" s="1"/>
  <c r="DO553" i="2"/>
  <c r="Q553" i="2" s="1"/>
  <c r="DC553" i="2"/>
  <c r="P553" i="2" s="1"/>
  <c r="EX553" i="2"/>
  <c r="EL553" i="2"/>
  <c r="EJ553" i="2"/>
  <c r="CP553" i="2"/>
  <c r="I438" i="2"/>
  <c r="EJ492" i="2"/>
  <c r="EG492" i="2"/>
  <c r="S492" i="2" s="1"/>
  <c r="DX492" i="2"/>
  <c r="R492" i="2" s="1"/>
  <c r="DO492" i="2"/>
  <c r="Q492" i="2" s="1"/>
  <c r="CP492" i="2"/>
  <c r="DC492" i="2"/>
  <c r="P492" i="2" s="1"/>
  <c r="I447" i="2"/>
  <c r="CP412" i="2"/>
  <c r="EL412" i="2"/>
  <c r="EG412" i="2"/>
  <c r="S412" i="2" s="1"/>
  <c r="DX412" i="2"/>
  <c r="R412" i="2" s="1"/>
  <c r="DO412" i="2"/>
  <c r="Q412" i="2" s="1"/>
  <c r="DC412" i="2"/>
  <c r="P412" i="2" s="1"/>
  <c r="EJ412" i="2"/>
  <c r="M426" i="2"/>
  <c r="K426" i="2"/>
  <c r="J426" i="2"/>
  <c r="EL453" i="2"/>
  <c r="EJ453" i="2"/>
  <c r="EG453" i="2"/>
  <c r="S453" i="2" s="1"/>
  <c r="EX453" i="2"/>
  <c r="DX453" i="2"/>
  <c r="R453" i="2" s="1"/>
  <c r="DO453" i="2"/>
  <c r="Q453" i="2" s="1"/>
  <c r="DC453" i="2"/>
  <c r="P453" i="2" s="1"/>
  <c r="CP453" i="2"/>
  <c r="I385" i="2"/>
  <c r="EL375" i="2"/>
  <c r="I368" i="2"/>
  <c r="EL396" i="2"/>
  <c r="EL428" i="2"/>
  <c r="CD436" i="2"/>
  <c r="EQ415" i="2"/>
  <c r="EM415" i="2"/>
  <c r="CD346" i="2"/>
  <c r="EG360" i="2"/>
  <c r="S360" i="2" s="1"/>
  <c r="CP360" i="2"/>
  <c r="EL360" i="2"/>
  <c r="EJ360" i="2"/>
  <c r="DX360" i="2"/>
  <c r="R360" i="2" s="1"/>
  <c r="DO360" i="2"/>
  <c r="Q360" i="2" s="1"/>
  <c r="DC360" i="2"/>
  <c r="P360" i="2" s="1"/>
  <c r="EX360" i="2"/>
  <c r="I572" i="2"/>
  <c r="I490" i="2"/>
  <c r="EJ390" i="2"/>
  <c r="CP390" i="2"/>
  <c r="EX390" i="2"/>
  <c r="EG390" i="2"/>
  <c r="S390" i="2" s="1"/>
  <c r="DX390" i="2"/>
  <c r="R390" i="2" s="1"/>
  <c r="DO390" i="2"/>
  <c r="Q390" i="2" s="1"/>
  <c r="DC390" i="2"/>
  <c r="P390" i="2" s="1"/>
  <c r="ER481" i="2"/>
  <c r="ES481" i="2"/>
  <c r="EI481" i="2"/>
  <c r="EL392" i="2"/>
  <c r="EL455" i="2"/>
  <c r="DO411" i="2"/>
  <c r="Q411" i="2" s="1"/>
  <c r="DC411" i="2"/>
  <c r="P411" i="2" s="1"/>
  <c r="EX411" i="2"/>
  <c r="EL411" i="2"/>
  <c r="EJ411" i="2"/>
  <c r="EG411" i="2"/>
  <c r="S411" i="2" s="1"/>
  <c r="DX411" i="2"/>
  <c r="R411" i="2" s="1"/>
  <c r="CP411" i="2"/>
  <c r="EX464" i="2"/>
  <c r="EJ416" i="2"/>
  <c r="EG416" i="2"/>
  <c r="S416" i="2" s="1"/>
  <c r="DX416" i="2"/>
  <c r="R416" i="2" s="1"/>
  <c r="DO416" i="2"/>
  <c r="Q416" i="2" s="1"/>
  <c r="DC416" i="2"/>
  <c r="P416" i="2" s="1"/>
  <c r="CP416" i="2"/>
  <c r="EX416" i="2"/>
  <c r="EL416" i="2"/>
  <c r="EJ309" i="2"/>
  <c r="EG309" i="2"/>
  <c r="S309" i="2" s="1"/>
  <c r="DX309" i="2"/>
  <c r="R309" i="2" s="1"/>
  <c r="CP309" i="2"/>
  <c r="EX309" i="2"/>
  <c r="EL309" i="2"/>
  <c r="DO309" i="2"/>
  <c r="Q309" i="2" s="1"/>
  <c r="DC309" i="2"/>
  <c r="P309" i="2" s="1"/>
  <c r="I304" i="2"/>
  <c r="I259" i="2"/>
  <c r="DC287" i="2"/>
  <c r="P287" i="2" s="1"/>
  <c r="DO287" i="2"/>
  <c r="Q287" i="2" s="1"/>
  <c r="CP287" i="2"/>
  <c r="EL287" i="2"/>
  <c r="EJ287" i="2"/>
  <c r="EG287" i="2"/>
  <c r="S287" i="2" s="1"/>
  <c r="DX287" i="2"/>
  <c r="R287" i="2" s="1"/>
  <c r="EX287" i="2"/>
  <c r="I218" i="2"/>
  <c r="EQ230" i="2"/>
  <c r="EM230" i="2"/>
  <c r="CD222" i="2"/>
  <c r="DO191" i="2"/>
  <c r="Q191" i="2" s="1"/>
  <c r="DC191" i="2"/>
  <c r="P191" i="2" s="1"/>
  <c r="CP191" i="2"/>
  <c r="EG191" i="2"/>
  <c r="S191" i="2" s="1"/>
  <c r="DX191" i="2"/>
  <c r="R191" i="2" s="1"/>
  <c r="EL191" i="2"/>
  <c r="EJ191" i="2"/>
  <c r="I182" i="2"/>
  <c r="CD272" i="2"/>
  <c r="CD226" i="2"/>
  <c r="I217" i="2"/>
  <c r="I268" i="2"/>
  <c r="I188" i="2"/>
  <c r="CD192" i="2"/>
  <c r="CD190" i="2"/>
  <c r="ER160" i="2"/>
  <c r="ES160" i="2"/>
  <c r="EI160" i="2"/>
  <c r="I204" i="2"/>
  <c r="EI192" i="2"/>
  <c r="ER192" i="2"/>
  <c r="ES192" i="2"/>
  <c r="ER173" i="2"/>
  <c r="ES173" i="2"/>
  <c r="EI173" i="2"/>
  <c r="CD277" i="2"/>
  <c r="EJ187" i="2"/>
  <c r="EG187" i="2"/>
  <c r="S187" i="2" s="1"/>
  <c r="DX187" i="2"/>
  <c r="R187" i="2" s="1"/>
  <c r="DO187" i="2"/>
  <c r="Q187" i="2" s="1"/>
  <c r="DC187" i="2"/>
  <c r="P187" i="2" s="1"/>
  <c r="CP187" i="2"/>
  <c r="EX187" i="2"/>
  <c r="EL187" i="2"/>
  <c r="ER199" i="2"/>
  <c r="ES199" i="2"/>
  <c r="EI199" i="2"/>
  <c r="CD252" i="2"/>
  <c r="EX298" i="2"/>
  <c r="EL298" i="2"/>
  <c r="EJ298" i="2"/>
  <c r="EG298" i="2"/>
  <c r="S298" i="2" s="1"/>
  <c r="DX298" i="2"/>
  <c r="R298" i="2" s="1"/>
  <c r="DO298" i="2"/>
  <c r="Q298" i="2" s="1"/>
  <c r="DC298" i="2"/>
  <c r="P298" i="2" s="1"/>
  <c r="CP298" i="2"/>
  <c r="ER253" i="2"/>
  <c r="EI253" i="2"/>
  <c r="ES253" i="2"/>
  <c r="DC256" i="2"/>
  <c r="P256" i="2" s="1"/>
  <c r="DX256" i="2"/>
  <c r="R256" i="2" s="1"/>
  <c r="DO256" i="2"/>
  <c r="Q256" i="2" s="1"/>
  <c r="CP256" i="2"/>
  <c r="EL256" i="2"/>
  <c r="EJ256" i="2"/>
  <c r="EG256" i="2"/>
  <c r="S256" i="2" s="1"/>
  <c r="I181" i="2"/>
  <c r="EL225" i="2"/>
  <c r="EJ225" i="2"/>
  <c r="DC225" i="2"/>
  <c r="P225" i="2" s="1"/>
  <c r="CP225" i="2"/>
  <c r="EX225" i="2"/>
  <c r="EG225" i="2"/>
  <c r="S225" i="2" s="1"/>
  <c r="DX225" i="2"/>
  <c r="R225" i="2" s="1"/>
  <c r="DO225" i="2"/>
  <c r="Q225" i="2" s="1"/>
  <c r="I271" i="2"/>
  <c r="EM226" i="2"/>
  <c r="EQ226" i="2"/>
  <c r="CD168" i="2"/>
  <c r="I235" i="2"/>
  <c r="ES252" i="2"/>
  <c r="EI252" i="2"/>
  <c r="ER252" i="2"/>
  <c r="I228" i="2"/>
  <c r="K257" i="2"/>
  <c r="J257" i="2"/>
  <c r="I246" i="2"/>
  <c r="I278" i="2"/>
  <c r="I258" i="2"/>
  <c r="I254" i="2"/>
  <c r="I270" i="2"/>
  <c r="DX232" i="2"/>
  <c r="R232" i="2" s="1"/>
  <c r="DC232" i="2"/>
  <c r="P232" i="2" s="1"/>
  <c r="CP232" i="2"/>
  <c r="DO232" i="2"/>
  <c r="Q232" i="2" s="1"/>
  <c r="EX232" i="2"/>
  <c r="EJ232" i="2"/>
  <c r="EG232" i="2"/>
  <c r="S232" i="2" s="1"/>
  <c r="EL232" i="2"/>
  <c r="I221" i="2"/>
  <c r="DX267" i="2"/>
  <c r="R267" i="2" s="1"/>
  <c r="EJ267" i="2"/>
  <c r="DC267" i="2"/>
  <c r="P267" i="2" s="1"/>
  <c r="CP267" i="2"/>
  <c r="EG267" i="2"/>
  <c r="S267" i="2" s="1"/>
  <c r="DO267" i="2"/>
  <c r="Q267" i="2" s="1"/>
  <c r="I176" i="2"/>
  <c r="ER201" i="2"/>
  <c r="ES201" i="2"/>
  <c r="EI201" i="2"/>
  <c r="DC161" i="2"/>
  <c r="P161" i="2" s="1"/>
  <c r="EX161" i="2"/>
  <c r="EL161" i="2"/>
  <c r="EJ161" i="2"/>
  <c r="DX161" i="2"/>
  <c r="R161" i="2" s="1"/>
  <c r="EG161" i="2"/>
  <c r="S161" i="2" s="1"/>
  <c r="DO161" i="2"/>
  <c r="Q161" i="2" s="1"/>
  <c r="CP161" i="2"/>
  <c r="I213" i="2"/>
  <c r="CD170" i="2"/>
  <c r="CD285" i="2"/>
  <c r="EG237" i="2"/>
  <c r="S237" i="2" s="1"/>
  <c r="DX237" i="2"/>
  <c r="R237" i="2" s="1"/>
  <c r="EL237" i="2"/>
  <c r="EJ237" i="2"/>
  <c r="DO237" i="2"/>
  <c r="Q237" i="2" s="1"/>
  <c r="CP237" i="2"/>
  <c r="DC237" i="2"/>
  <c r="P237" i="2" s="1"/>
  <c r="EL202" i="2"/>
  <c r="EJ202" i="2"/>
  <c r="DX202" i="2"/>
  <c r="R202" i="2" s="1"/>
  <c r="DO202" i="2"/>
  <c r="Q202" i="2" s="1"/>
  <c r="DC202" i="2"/>
  <c r="P202" i="2" s="1"/>
  <c r="CP202" i="2"/>
  <c r="EX202" i="2"/>
  <c r="EG202" i="2"/>
  <c r="S202" i="2" s="1"/>
  <c r="CD201" i="2"/>
  <c r="CD160" i="2"/>
  <c r="I244" i="2"/>
  <c r="ES257" i="2"/>
  <c r="ER257" i="2"/>
  <c r="EI257" i="2"/>
  <c r="DX247" i="2"/>
  <c r="R247" i="2" s="1"/>
  <c r="DC247" i="2"/>
  <c r="P247" i="2" s="1"/>
  <c r="CP247" i="2"/>
  <c r="EG247" i="2"/>
  <c r="S247" i="2" s="1"/>
  <c r="DO247" i="2"/>
  <c r="Q247" i="2" s="1"/>
  <c r="EX247" i="2"/>
  <c r="EL247" i="2"/>
  <c r="EJ247" i="2"/>
  <c r="CD214" i="2"/>
  <c r="I223" i="2"/>
  <c r="ER219" i="2"/>
  <c r="ES219" i="2"/>
  <c r="EI219" i="2"/>
  <c r="EG211" i="2"/>
  <c r="S211" i="2" s="1"/>
  <c r="EJ211" i="2"/>
  <c r="DX211" i="2"/>
  <c r="R211" i="2" s="1"/>
  <c r="DO211" i="2"/>
  <c r="Q211" i="2" s="1"/>
  <c r="CP211" i="2"/>
  <c r="DC211" i="2"/>
  <c r="P211" i="2" s="1"/>
  <c r="CP262" i="2"/>
  <c r="DC262" i="2"/>
  <c r="P262" i="2" s="1"/>
  <c r="EJ262" i="2"/>
  <c r="EG262" i="2"/>
  <c r="S262" i="2" s="1"/>
  <c r="DX262" i="2"/>
  <c r="R262" i="2" s="1"/>
  <c r="DO262" i="2"/>
  <c r="Q262" i="2" s="1"/>
  <c r="EX262" i="2"/>
  <c r="EL262" i="2"/>
  <c r="EX241" i="2"/>
  <c r="EL241" i="2"/>
  <c r="EG241" i="2"/>
  <c r="S241" i="2" s="1"/>
  <c r="DX241" i="2"/>
  <c r="R241" i="2" s="1"/>
  <c r="DO241" i="2"/>
  <c r="Q241" i="2" s="1"/>
  <c r="EJ241" i="2"/>
  <c r="DC241" i="2"/>
  <c r="P241" i="2" s="1"/>
  <c r="CP241" i="2"/>
  <c r="EX198" i="2"/>
  <c r="EJ198" i="2"/>
  <c r="EG198" i="2"/>
  <c r="S198" i="2" s="1"/>
  <c r="DX198" i="2"/>
  <c r="R198" i="2" s="1"/>
  <c r="DO198" i="2"/>
  <c r="Q198" i="2" s="1"/>
  <c r="DC198" i="2"/>
  <c r="P198" i="2" s="1"/>
  <c r="CP198" i="2"/>
  <c r="EL198" i="2"/>
  <c r="I289" i="2"/>
  <c r="CD253" i="2"/>
  <c r="EJ234" i="2"/>
  <c r="EG234" i="2"/>
  <c r="S234" i="2" s="1"/>
  <c r="DX234" i="2"/>
  <c r="R234" i="2" s="1"/>
  <c r="DO234" i="2"/>
  <c r="Q234" i="2" s="1"/>
  <c r="DC234" i="2"/>
  <c r="P234" i="2" s="1"/>
  <c r="CP234" i="2"/>
  <c r="EX234" i="2"/>
  <c r="ER297" i="2"/>
  <c r="ES297" i="2"/>
  <c r="EI297" i="2"/>
  <c r="I292" i="2"/>
  <c r="EG286" i="2"/>
  <c r="S286" i="2" s="1"/>
  <c r="DX286" i="2"/>
  <c r="R286" i="2" s="1"/>
  <c r="CP286" i="2"/>
  <c r="DC286" i="2"/>
  <c r="P286" i="2" s="1"/>
  <c r="EX286" i="2"/>
  <c r="EJ286" i="2"/>
  <c r="DO286" i="2"/>
  <c r="Q286" i="2" s="1"/>
  <c r="EL286" i="2"/>
  <c r="I250" i="2"/>
  <c r="DO239" i="2"/>
  <c r="Q239" i="2" s="1"/>
  <c r="EL239" i="2"/>
  <c r="EJ239" i="2"/>
  <c r="EG239" i="2"/>
  <c r="S239" i="2" s="1"/>
  <c r="CP239" i="2"/>
  <c r="EX239" i="2"/>
  <c r="DX239" i="2"/>
  <c r="R239" i="2" s="1"/>
  <c r="DC239" i="2"/>
  <c r="P239" i="2" s="1"/>
  <c r="ER240" i="2"/>
  <c r="ES240" i="2"/>
  <c r="EI240" i="2"/>
  <c r="DX273" i="2"/>
  <c r="R273" i="2" s="1"/>
  <c r="DO273" i="2"/>
  <c r="Q273" i="2" s="1"/>
  <c r="DC273" i="2"/>
  <c r="P273" i="2" s="1"/>
  <c r="CP273" i="2"/>
  <c r="EL273" i="2"/>
  <c r="EJ273" i="2"/>
  <c r="EG273" i="2"/>
  <c r="S273" i="2" s="1"/>
  <c r="EX273" i="2"/>
  <c r="CD230" i="2"/>
  <c r="CD219" i="2"/>
  <c r="ER190" i="2"/>
  <c r="ES190" i="2"/>
  <c r="EI190" i="2"/>
  <c r="ES177" i="2"/>
  <c r="EI177" i="2"/>
  <c r="ER177" i="2"/>
  <c r="EI170" i="2"/>
  <c r="ER170" i="2"/>
  <c r="ES170" i="2"/>
  <c r="DX295" i="2"/>
  <c r="R295" i="2" s="1"/>
  <c r="DO295" i="2"/>
  <c r="Q295" i="2" s="1"/>
  <c r="EG295" i="2"/>
  <c r="S295" i="2" s="1"/>
  <c r="DC295" i="2"/>
  <c r="P295" i="2" s="1"/>
  <c r="CP295" i="2"/>
  <c r="EJ295" i="2"/>
  <c r="CP274" i="2"/>
  <c r="EL274" i="2"/>
  <c r="EJ274" i="2"/>
  <c r="EG274" i="2"/>
  <c r="S274" i="2" s="1"/>
  <c r="DX274" i="2"/>
  <c r="R274" i="2" s="1"/>
  <c r="DO274" i="2"/>
  <c r="Q274" i="2" s="1"/>
  <c r="DC274" i="2"/>
  <c r="P274" i="2" s="1"/>
  <c r="EX274" i="2"/>
  <c r="CD251" i="2"/>
  <c r="DX195" i="2"/>
  <c r="R195" i="2" s="1"/>
  <c r="DO195" i="2"/>
  <c r="Q195" i="2" s="1"/>
  <c r="DC195" i="2"/>
  <c r="P195" i="2" s="1"/>
  <c r="CP195" i="2"/>
  <c r="EG195" i="2"/>
  <c r="S195" i="2" s="1"/>
  <c r="EL195" i="2"/>
  <c r="EJ195" i="2"/>
  <c r="I171" i="2"/>
  <c r="I184" i="2"/>
  <c r="CD177" i="2"/>
  <c r="EJ220" i="2"/>
  <c r="EX220" i="2"/>
  <c r="EG220" i="2"/>
  <c r="S220" i="2" s="1"/>
  <c r="DX220" i="2"/>
  <c r="R220" i="2" s="1"/>
  <c r="DO220" i="2"/>
  <c r="Q220" i="2" s="1"/>
  <c r="DC220" i="2"/>
  <c r="P220" i="2" s="1"/>
  <c r="CP220" i="2"/>
  <c r="I303" i="2"/>
  <c r="ER277" i="2"/>
  <c r="ES277" i="2"/>
  <c r="EI277" i="2"/>
  <c r="CP216" i="2"/>
  <c r="EJ216" i="2"/>
  <c r="DX216" i="2"/>
  <c r="R216" i="2" s="1"/>
  <c r="DO216" i="2"/>
  <c r="Q216" i="2" s="1"/>
  <c r="DC216" i="2"/>
  <c r="P216" i="2" s="1"/>
  <c r="EG216" i="2"/>
  <c r="S216" i="2" s="1"/>
  <c r="I212" i="2"/>
  <c r="ER162" i="2"/>
  <c r="EI162" i="2"/>
  <c r="ES162" i="2"/>
  <c r="I174" i="2"/>
  <c r="DX197" i="2"/>
  <c r="R197" i="2" s="1"/>
  <c r="DO197" i="2"/>
  <c r="Q197" i="2" s="1"/>
  <c r="EJ197" i="2"/>
  <c r="EG197" i="2"/>
  <c r="S197" i="2" s="1"/>
  <c r="DC197" i="2"/>
  <c r="P197" i="2" s="1"/>
  <c r="CP197" i="2"/>
  <c r="EX197" i="2"/>
  <c r="I260" i="2"/>
  <c r="EL295" i="2"/>
  <c r="I193" i="2"/>
  <c r="I283" i="2"/>
  <c r="EJ206" i="2"/>
  <c r="EG206" i="2"/>
  <c r="S206" i="2" s="1"/>
  <c r="DX206" i="2"/>
  <c r="R206" i="2" s="1"/>
  <c r="EX206" i="2"/>
  <c r="EL206" i="2"/>
  <c r="CP206" i="2"/>
  <c r="DC206" i="2"/>
  <c r="P206" i="2" s="1"/>
  <c r="DO206" i="2"/>
  <c r="Q206" i="2" s="1"/>
  <c r="CD208" i="2"/>
  <c r="EG249" i="2"/>
  <c r="S249" i="2" s="1"/>
  <c r="DX249" i="2"/>
  <c r="R249" i="2" s="1"/>
  <c r="DO249" i="2"/>
  <c r="Q249" i="2" s="1"/>
  <c r="DC249" i="2"/>
  <c r="P249" i="2" s="1"/>
  <c r="EJ249" i="2"/>
  <c r="CP249" i="2"/>
  <c r="EG207" i="2"/>
  <c r="S207" i="2" s="1"/>
  <c r="DX207" i="2"/>
  <c r="R207" i="2" s="1"/>
  <c r="DO207" i="2"/>
  <c r="Q207" i="2" s="1"/>
  <c r="DC207" i="2"/>
  <c r="P207" i="2" s="1"/>
  <c r="EL207" i="2"/>
  <c r="EJ207" i="2"/>
  <c r="CP207" i="2"/>
  <c r="I175" i="2"/>
  <c r="EJ281" i="2"/>
  <c r="EG281" i="2"/>
  <c r="S281" i="2" s="1"/>
  <c r="DX281" i="2"/>
  <c r="R281" i="2" s="1"/>
  <c r="EL281" i="2"/>
  <c r="CP281" i="2"/>
  <c r="DC281" i="2"/>
  <c r="P281" i="2" s="1"/>
  <c r="DO281" i="2"/>
  <c r="Q281" i="2" s="1"/>
  <c r="CP186" i="2"/>
  <c r="EL186" i="2"/>
  <c r="EG186" i="2"/>
  <c r="S186" i="2" s="1"/>
  <c r="EJ186" i="2"/>
  <c r="DX186" i="2"/>
  <c r="R186" i="2" s="1"/>
  <c r="DO186" i="2"/>
  <c r="Q186" i="2" s="1"/>
  <c r="EX186" i="2"/>
  <c r="DC186" i="2"/>
  <c r="P186" i="2" s="1"/>
  <c r="EG215" i="2"/>
  <c r="S215" i="2" s="1"/>
  <c r="CP215" i="2"/>
  <c r="EX215" i="2"/>
  <c r="EJ215" i="2"/>
  <c r="DX215" i="2"/>
  <c r="R215" i="2" s="1"/>
  <c r="DO215" i="2"/>
  <c r="Q215" i="2" s="1"/>
  <c r="DC215" i="2"/>
  <c r="P215" i="2" s="1"/>
  <c r="DO185" i="2"/>
  <c r="Q185" i="2" s="1"/>
  <c r="DC185" i="2"/>
  <c r="P185" i="2" s="1"/>
  <c r="EJ185" i="2"/>
  <c r="CP185" i="2"/>
  <c r="EX185" i="2"/>
  <c r="EG185" i="2"/>
  <c r="S185" i="2" s="1"/>
  <c r="DX185" i="2"/>
  <c r="R185" i="2" s="1"/>
  <c r="CD164" i="2"/>
  <c r="DO248" i="2"/>
  <c r="Q248" i="2" s="1"/>
  <c r="DC248" i="2"/>
  <c r="P248" i="2" s="1"/>
  <c r="CP248" i="2"/>
  <c r="EL248" i="2"/>
  <c r="EJ248" i="2"/>
  <c r="EG248" i="2"/>
  <c r="S248" i="2" s="1"/>
  <c r="DX248" i="2"/>
  <c r="R248" i="2" s="1"/>
  <c r="EX248" i="2"/>
  <c r="ES238" i="2"/>
  <c r="ER238" i="2"/>
  <c r="EI238" i="2"/>
  <c r="DX167" i="2"/>
  <c r="R167" i="2" s="1"/>
  <c r="DO167" i="2"/>
  <c r="Q167" i="2" s="1"/>
  <c r="EG167" i="2"/>
  <c r="S167" i="2" s="1"/>
  <c r="EX167" i="2"/>
  <c r="DC167" i="2"/>
  <c r="P167" i="2" s="1"/>
  <c r="CP167" i="2"/>
  <c r="EJ167" i="2"/>
  <c r="ES164" i="2"/>
  <c r="EI164" i="2"/>
  <c r="ER164" i="2"/>
  <c r="ER263" i="2"/>
  <c r="ES263" i="2"/>
  <c r="EI263" i="2"/>
  <c r="ES208" i="2"/>
  <c r="EI208" i="2"/>
  <c r="ER208" i="2"/>
  <c r="EJ266" i="2"/>
  <c r="EG266" i="2"/>
  <c r="S266" i="2" s="1"/>
  <c r="DX266" i="2"/>
  <c r="R266" i="2" s="1"/>
  <c r="DO266" i="2"/>
  <c r="Q266" i="2" s="1"/>
  <c r="DC266" i="2"/>
  <c r="P266" i="2" s="1"/>
  <c r="CP266" i="2"/>
  <c r="EJ203" i="2"/>
  <c r="DX203" i="2"/>
  <c r="R203" i="2" s="1"/>
  <c r="DO203" i="2"/>
  <c r="Q203" i="2" s="1"/>
  <c r="CP203" i="2"/>
  <c r="EG203" i="2"/>
  <c r="S203" i="2" s="1"/>
  <c r="DC203" i="2"/>
  <c r="P203" i="2" s="1"/>
  <c r="I183" i="2"/>
  <c r="EJ194" i="2"/>
  <c r="EG194" i="2"/>
  <c r="S194" i="2" s="1"/>
  <c r="DX194" i="2"/>
  <c r="R194" i="2" s="1"/>
  <c r="DO194" i="2"/>
  <c r="Q194" i="2" s="1"/>
  <c r="DC194" i="2"/>
  <c r="P194" i="2" s="1"/>
  <c r="CP194" i="2"/>
  <c r="EX194" i="2"/>
  <c r="EL194" i="2"/>
  <c r="DX209" i="2"/>
  <c r="R209" i="2" s="1"/>
  <c r="DO209" i="2"/>
  <c r="Q209" i="2" s="1"/>
  <c r="CP209" i="2"/>
  <c r="DC209" i="2"/>
  <c r="P209" i="2" s="1"/>
  <c r="EG209" i="2"/>
  <c r="S209" i="2" s="1"/>
  <c r="EX209" i="2"/>
  <c r="EL209" i="2"/>
  <c r="EJ209" i="2"/>
  <c r="EG165" i="2"/>
  <c r="S165" i="2" s="1"/>
  <c r="DX165" i="2"/>
  <c r="R165" i="2" s="1"/>
  <c r="DO165" i="2"/>
  <c r="Q165" i="2" s="1"/>
  <c r="DC165" i="2"/>
  <c r="P165" i="2" s="1"/>
  <c r="EJ165" i="2"/>
  <c r="CP165" i="2"/>
  <c r="EJ196" i="2"/>
  <c r="CP196" i="2"/>
  <c r="DO196" i="2"/>
  <c r="Q196" i="2" s="1"/>
  <c r="EG196" i="2"/>
  <c r="S196" i="2" s="1"/>
  <c r="DX196" i="2"/>
  <c r="R196" i="2" s="1"/>
  <c r="DC196" i="2"/>
  <c r="P196" i="2" s="1"/>
  <c r="EL196" i="2"/>
  <c r="EX196" i="2"/>
  <c r="I229" i="2"/>
  <c r="EI265" i="2"/>
  <c r="ER265" i="2"/>
  <c r="ES265" i="2"/>
  <c r="EJ275" i="2"/>
  <c r="CP275" i="2"/>
  <c r="DX275" i="2"/>
  <c r="R275" i="2" s="1"/>
  <c r="DO275" i="2"/>
  <c r="Q275" i="2" s="1"/>
  <c r="DC275" i="2"/>
  <c r="P275" i="2" s="1"/>
  <c r="EX275" i="2"/>
  <c r="EL275" i="2"/>
  <c r="EG275" i="2"/>
  <c r="S275" i="2" s="1"/>
  <c r="EL305" i="2"/>
  <c r="EJ305" i="2"/>
  <c r="DO305" i="2"/>
  <c r="Q305" i="2" s="1"/>
  <c r="DC305" i="2"/>
  <c r="P305" i="2" s="1"/>
  <c r="CP305" i="2"/>
  <c r="EX305" i="2"/>
  <c r="EG305" i="2"/>
  <c r="S305" i="2" s="1"/>
  <c r="DX305" i="2"/>
  <c r="R305" i="2" s="1"/>
  <c r="I300" i="2"/>
  <c r="ER306" i="2"/>
  <c r="ES306" i="2"/>
  <c r="EI306" i="2"/>
  <c r="DC280" i="2"/>
  <c r="P280" i="2" s="1"/>
  <c r="EL280" i="2"/>
  <c r="EJ280" i="2"/>
  <c r="EX280" i="2"/>
  <c r="EG280" i="2"/>
  <c r="S280" i="2" s="1"/>
  <c r="DX280" i="2"/>
  <c r="R280" i="2" s="1"/>
  <c r="DO280" i="2"/>
  <c r="Q280" i="2" s="1"/>
  <c r="CP280" i="2"/>
  <c r="I282" i="2"/>
  <c r="EL220" i="2"/>
  <c r="EL266" i="2"/>
  <c r="ES222" i="2"/>
  <c r="EI222" i="2"/>
  <c r="ER222" i="2"/>
  <c r="DX231" i="2"/>
  <c r="R231" i="2" s="1"/>
  <c r="EJ231" i="2"/>
  <c r="DO231" i="2"/>
  <c r="Q231" i="2" s="1"/>
  <c r="DC231" i="2"/>
  <c r="P231" i="2" s="1"/>
  <c r="CP231" i="2"/>
  <c r="EX231" i="2"/>
  <c r="EG231" i="2"/>
  <c r="S231" i="2" s="1"/>
  <c r="EG180" i="2"/>
  <c r="S180" i="2" s="1"/>
  <c r="DX180" i="2"/>
  <c r="R180" i="2" s="1"/>
  <c r="DC180" i="2"/>
  <c r="P180" i="2" s="1"/>
  <c r="CP180" i="2"/>
  <c r="EL180" i="2"/>
  <c r="EX180" i="2"/>
  <c r="EJ180" i="2"/>
  <c r="DO180" i="2"/>
  <c r="Q180" i="2" s="1"/>
  <c r="CD189" i="2"/>
  <c r="EI168" i="2"/>
  <c r="ER168" i="2"/>
  <c r="ES168" i="2"/>
  <c r="ER178" i="2"/>
  <c r="ES178" i="2"/>
  <c r="EI178" i="2"/>
  <c r="CD265" i="2"/>
  <c r="DC276" i="2"/>
  <c r="P276" i="2" s="1"/>
  <c r="CP276" i="2"/>
  <c r="DO276" i="2"/>
  <c r="Q276" i="2" s="1"/>
  <c r="EL276" i="2"/>
  <c r="EJ276" i="2"/>
  <c r="EG276" i="2"/>
  <c r="S276" i="2" s="1"/>
  <c r="DX276" i="2"/>
  <c r="R276" i="2" s="1"/>
  <c r="EX276" i="2"/>
  <c r="EX295" i="2"/>
  <c r="CD306" i="2"/>
  <c r="I296" i="2"/>
  <c r="CD162" i="2"/>
  <c r="DC299" i="2"/>
  <c r="P299" i="2" s="1"/>
  <c r="CP299" i="2"/>
  <c r="EL299" i="2"/>
  <c r="EJ299" i="2"/>
  <c r="EG299" i="2"/>
  <c r="S299" i="2" s="1"/>
  <c r="DX299" i="2"/>
  <c r="R299" i="2" s="1"/>
  <c r="DO299" i="2"/>
  <c r="Q299" i="2" s="1"/>
  <c r="I242" i="2"/>
  <c r="EL211" i="2"/>
  <c r="CD240" i="2"/>
  <c r="EX281" i="2"/>
  <c r="I291" i="2"/>
  <c r="CP245" i="2"/>
  <c r="DX245" i="2"/>
  <c r="R245" i="2" s="1"/>
  <c r="DO245" i="2"/>
  <c r="Q245" i="2" s="1"/>
  <c r="EJ245" i="2"/>
  <c r="EG245" i="2"/>
  <c r="S245" i="2" s="1"/>
  <c r="DC245" i="2"/>
  <c r="P245" i="2" s="1"/>
  <c r="EL245" i="2"/>
  <c r="EI189" i="2"/>
  <c r="ER189" i="2"/>
  <c r="ES189" i="2"/>
  <c r="EL167" i="2"/>
  <c r="I163" i="2"/>
  <c r="ER214" i="2"/>
  <c r="ES214" i="2"/>
  <c r="EI214" i="2"/>
  <c r="I269" i="2"/>
  <c r="CD238" i="2"/>
  <c r="I302" i="2"/>
  <c r="I284" i="2"/>
  <c r="I279" i="2"/>
  <c r="DX233" i="2"/>
  <c r="R233" i="2" s="1"/>
  <c r="DO233" i="2"/>
  <c r="Q233" i="2" s="1"/>
  <c r="DC233" i="2"/>
  <c r="P233" i="2" s="1"/>
  <c r="CP233" i="2"/>
  <c r="EL233" i="2"/>
  <c r="EJ233" i="2"/>
  <c r="EG233" i="2"/>
  <c r="S233" i="2" s="1"/>
  <c r="ER251" i="2"/>
  <c r="ES251" i="2"/>
  <c r="EI251" i="2"/>
  <c r="I227" i="2"/>
  <c r="EJ243" i="2"/>
  <c r="EG243" i="2"/>
  <c r="S243" i="2" s="1"/>
  <c r="DX243" i="2"/>
  <c r="R243" i="2" s="1"/>
  <c r="DO243" i="2"/>
  <c r="Q243" i="2" s="1"/>
  <c r="DC243" i="2"/>
  <c r="P243" i="2" s="1"/>
  <c r="CP243" i="2"/>
  <c r="ES272" i="2"/>
  <c r="EI272" i="2"/>
  <c r="ER272" i="2"/>
  <c r="CD173" i="2"/>
  <c r="CD178" i="2"/>
  <c r="ER285" i="2"/>
  <c r="ES285" i="2"/>
  <c r="EI285" i="2"/>
  <c r="I264" i="2"/>
  <c r="I200" i="2"/>
  <c r="DC166" i="2"/>
  <c r="P166" i="2" s="1"/>
  <c r="CP166" i="2"/>
  <c r="DX166" i="2"/>
  <c r="R166" i="2" s="1"/>
  <c r="DO166" i="2"/>
  <c r="Q166" i="2" s="1"/>
  <c r="EG166" i="2"/>
  <c r="S166" i="2" s="1"/>
  <c r="EL166" i="2"/>
  <c r="EJ166" i="2"/>
  <c r="I293" i="2"/>
  <c r="CP294" i="2"/>
  <c r="EJ294" i="2"/>
  <c r="EG294" i="2"/>
  <c r="S294" i="2" s="1"/>
  <c r="EX294" i="2"/>
  <c r="DC294" i="2"/>
  <c r="P294" i="2" s="1"/>
  <c r="EL294" i="2"/>
  <c r="DX294" i="2"/>
  <c r="R294" i="2" s="1"/>
  <c r="DO294" i="2"/>
  <c r="Q294" i="2" s="1"/>
  <c r="I236" i="2"/>
  <c r="I261" i="2"/>
  <c r="I290" i="2"/>
  <c r="EL234" i="2"/>
  <c r="ER169" i="2"/>
  <c r="EI169" i="2"/>
  <c r="ES169" i="2"/>
  <c r="EQ210" i="2"/>
  <c r="EM210" i="2"/>
  <c r="I205" i="2"/>
  <c r="K934" i="2" l="1"/>
  <c r="M934" i="2"/>
  <c r="CD507" i="2"/>
  <c r="CD637" i="2"/>
  <c r="EM443" i="2"/>
  <c r="EU443" i="2" s="1"/>
  <c r="V443" i="2" s="1"/>
  <c r="EQ443" i="2"/>
  <c r="CD944" i="2"/>
  <c r="CD619" i="2"/>
  <c r="CD926" i="2"/>
  <c r="ES638" i="2"/>
  <c r="EI638" i="2"/>
  <c r="ER638" i="2"/>
  <c r="ER335" i="2"/>
  <c r="EI335" i="2"/>
  <c r="ES536" i="2"/>
  <c r="EI536" i="2"/>
  <c r="EM673" i="2"/>
  <c r="EI224" i="2"/>
  <c r="ES224" i="2"/>
  <c r="EI884" i="2"/>
  <c r="EM884" i="2" s="1"/>
  <c r="EI301" i="2"/>
  <c r="ES301" i="2"/>
  <c r="U935" i="2"/>
  <c r="X935" i="2" s="1"/>
  <c r="EI408" i="2"/>
  <c r="ES408" i="2"/>
  <c r="EI387" i="2"/>
  <c r="ES387" i="2"/>
  <c r="EQ884" i="2"/>
  <c r="EQ1004" i="2"/>
  <c r="ES884" i="2"/>
  <c r="M297" i="2"/>
  <c r="K297" i="2"/>
  <c r="J775" i="2"/>
  <c r="M775" i="2"/>
  <c r="K775" i="2"/>
  <c r="CD199" i="2"/>
  <c r="J820" i="2"/>
  <c r="K820" i="2"/>
  <c r="CD263" i="2"/>
  <c r="CD693" i="2"/>
  <c r="CD387" i="2"/>
  <c r="K795" i="2"/>
  <c r="ER388" i="2"/>
  <c r="M795" i="2"/>
  <c r="EI388" i="2"/>
  <c r="CD738" i="2"/>
  <c r="J738" i="2" s="1"/>
  <c r="CD172" i="2"/>
  <c r="J444" i="2"/>
  <c r="K444" i="2"/>
  <c r="CD527" i="2"/>
  <c r="CD420" i="2"/>
  <c r="CD429" i="2"/>
  <c r="K738" i="2"/>
  <c r="M738" i="2"/>
  <c r="CD860" i="2"/>
  <c r="CD381" i="2"/>
  <c r="CD224" i="2"/>
  <c r="EI310" i="2"/>
  <c r="M944" i="2"/>
  <c r="K944" i="2"/>
  <c r="J944" i="2"/>
  <c r="ES310" i="2"/>
  <c r="W911" i="2"/>
  <c r="O911" i="2"/>
  <c r="U911" i="2"/>
  <c r="X911" i="2" s="1"/>
  <c r="ES993" i="2"/>
  <c r="EI993" i="2"/>
  <c r="ER993" i="2"/>
  <c r="CD972" i="2"/>
  <c r="CD947" i="2"/>
  <c r="EG994" i="2"/>
  <c r="S994" i="2" s="1"/>
  <c r="DX994" i="2"/>
  <c r="R994" i="2" s="1"/>
  <c r="EJ994" i="2"/>
  <c r="DO994" i="2"/>
  <c r="Q994" i="2" s="1"/>
  <c r="DC994" i="2"/>
  <c r="P994" i="2" s="1"/>
  <c r="CP994" i="2"/>
  <c r="EL994" i="2"/>
  <c r="EX994" i="2"/>
  <c r="EJ991" i="2"/>
  <c r="EG991" i="2"/>
  <c r="S991" i="2" s="1"/>
  <c r="DX991" i="2"/>
  <c r="R991" i="2" s="1"/>
  <c r="DO991" i="2"/>
  <c r="Q991" i="2" s="1"/>
  <c r="CP991" i="2"/>
  <c r="DC991" i="2"/>
  <c r="P991" i="2" s="1"/>
  <c r="EX991" i="2"/>
  <c r="EL991" i="2"/>
  <c r="EJ914" i="2"/>
  <c r="EG914" i="2"/>
  <c r="S914" i="2" s="1"/>
  <c r="DX914" i="2"/>
  <c r="R914" i="2" s="1"/>
  <c r="DO914" i="2"/>
  <c r="Q914" i="2" s="1"/>
  <c r="DC914" i="2"/>
  <c r="P914" i="2" s="1"/>
  <c r="CP914" i="2"/>
  <c r="EX914" i="2"/>
  <c r="EL914" i="2"/>
  <c r="M998" i="2"/>
  <c r="K998" i="2"/>
  <c r="J998" i="2"/>
  <c r="CD993" i="2"/>
  <c r="EQ976" i="2"/>
  <c r="EM976" i="2"/>
  <c r="EQ978" i="2"/>
  <c r="EM978" i="2"/>
  <c r="EQ943" i="2"/>
  <c r="EM943" i="2"/>
  <c r="EJ960" i="2"/>
  <c r="EG960" i="2"/>
  <c r="S960" i="2" s="1"/>
  <c r="DX960" i="2"/>
  <c r="R960" i="2" s="1"/>
  <c r="DO960" i="2"/>
  <c r="Q960" i="2" s="1"/>
  <c r="DC960" i="2"/>
  <c r="P960" i="2" s="1"/>
  <c r="CP960" i="2"/>
  <c r="EX960" i="2"/>
  <c r="EL960" i="2"/>
  <c r="EQ926" i="2"/>
  <c r="EM926" i="2"/>
  <c r="CD956" i="2"/>
  <c r="EQ952" i="2"/>
  <c r="EM952" i="2"/>
  <c r="DX981" i="2"/>
  <c r="R981" i="2" s="1"/>
  <c r="DO981" i="2"/>
  <c r="Q981" i="2" s="1"/>
  <c r="DC981" i="2"/>
  <c r="P981" i="2" s="1"/>
  <c r="CP981" i="2"/>
  <c r="EJ981" i="2"/>
  <c r="EG981" i="2"/>
  <c r="S981" i="2" s="1"/>
  <c r="EL981" i="2"/>
  <c r="EX981" i="2"/>
  <c r="DO938" i="2"/>
  <c r="Q938" i="2" s="1"/>
  <c r="DC938" i="2"/>
  <c r="P938" i="2" s="1"/>
  <c r="CP938" i="2"/>
  <c r="DX938" i="2"/>
  <c r="R938" i="2" s="1"/>
  <c r="EL938" i="2"/>
  <c r="EJ938" i="2"/>
  <c r="EG938" i="2"/>
  <c r="S938" i="2" s="1"/>
  <c r="EX938" i="2"/>
  <c r="EJ1006" i="2"/>
  <c r="EG1006" i="2"/>
  <c r="S1006" i="2" s="1"/>
  <c r="DC1006" i="2"/>
  <c r="P1006" i="2" s="1"/>
  <c r="DX1006" i="2"/>
  <c r="R1006" i="2" s="1"/>
  <c r="DO1006" i="2"/>
  <c r="Q1006" i="2" s="1"/>
  <c r="CP1006" i="2"/>
  <c r="EL1006" i="2"/>
  <c r="EX1006" i="2"/>
  <c r="EM930" i="2"/>
  <c r="EQ930" i="2"/>
  <c r="DX963" i="2"/>
  <c r="R963" i="2" s="1"/>
  <c r="DO963" i="2"/>
  <c r="Q963" i="2" s="1"/>
  <c r="CP963" i="2"/>
  <c r="EL963" i="2"/>
  <c r="EJ963" i="2"/>
  <c r="EG963" i="2"/>
  <c r="S963" i="2" s="1"/>
  <c r="DC963" i="2"/>
  <c r="P963" i="2" s="1"/>
  <c r="EX963" i="2"/>
  <c r="CD923" i="2"/>
  <c r="J949" i="2"/>
  <c r="M949" i="2"/>
  <c r="K949" i="2"/>
  <c r="J1003" i="2"/>
  <c r="M1003" i="2"/>
  <c r="K1003" i="2"/>
  <c r="ER956" i="2"/>
  <c r="ES956" i="2"/>
  <c r="EI956" i="2"/>
  <c r="EG945" i="2"/>
  <c r="S945" i="2" s="1"/>
  <c r="EJ945" i="2"/>
  <c r="DC945" i="2"/>
  <c r="P945" i="2" s="1"/>
  <c r="CP945" i="2"/>
  <c r="DX945" i="2"/>
  <c r="R945" i="2" s="1"/>
  <c r="DO945" i="2"/>
  <c r="Q945" i="2" s="1"/>
  <c r="EX945" i="2"/>
  <c r="EL945" i="2"/>
  <c r="M948" i="2"/>
  <c r="K948" i="2"/>
  <c r="J948" i="2"/>
  <c r="EQ998" i="2"/>
  <c r="EM998" i="2"/>
  <c r="M1004" i="2"/>
  <c r="K1004" i="2"/>
  <c r="J1004" i="2"/>
  <c r="CD973" i="2"/>
  <c r="ER923" i="2"/>
  <c r="ES923" i="2"/>
  <c r="EI923" i="2"/>
  <c r="M936" i="2"/>
  <c r="K936" i="2"/>
  <c r="J936" i="2"/>
  <c r="EJ946" i="2"/>
  <c r="DO946" i="2"/>
  <c r="Q946" i="2" s="1"/>
  <c r="DC946" i="2"/>
  <c r="P946" i="2" s="1"/>
  <c r="EL946" i="2"/>
  <c r="EG946" i="2"/>
  <c r="S946" i="2" s="1"/>
  <c r="DX946" i="2"/>
  <c r="R946" i="2" s="1"/>
  <c r="CP946" i="2"/>
  <c r="EX946" i="2"/>
  <c r="CD983" i="2"/>
  <c r="ER954" i="2"/>
  <c r="ES954" i="2"/>
  <c r="EI954" i="2"/>
  <c r="J987" i="2"/>
  <c r="K987" i="2"/>
  <c r="M987" i="2"/>
  <c r="M912" i="2"/>
  <c r="K912" i="2"/>
  <c r="J912" i="2"/>
  <c r="M937" i="2"/>
  <c r="K937" i="2"/>
  <c r="J937" i="2"/>
  <c r="EQ949" i="2"/>
  <c r="EM949" i="2"/>
  <c r="ER973" i="2"/>
  <c r="ES973" i="2"/>
  <c r="EI973" i="2"/>
  <c r="CD971" i="2"/>
  <c r="ER346" i="2"/>
  <c r="ES346" i="2"/>
  <c r="EI346" i="2"/>
  <c r="ER1008" i="2"/>
  <c r="ES1008" i="2"/>
  <c r="EI1008" i="2"/>
  <c r="EX921" i="2"/>
  <c r="EJ921" i="2"/>
  <c r="EG921" i="2"/>
  <c r="S921" i="2" s="1"/>
  <c r="DX921" i="2"/>
  <c r="R921" i="2" s="1"/>
  <c r="DO921" i="2"/>
  <c r="Q921" i="2" s="1"/>
  <c r="DC921" i="2"/>
  <c r="P921" i="2" s="1"/>
  <c r="CP921" i="2"/>
  <c r="EL921" i="2"/>
  <c r="M931" i="2"/>
  <c r="K931" i="2"/>
  <c r="J931" i="2"/>
  <c r="ES940" i="2"/>
  <c r="EI940" i="2"/>
  <c r="ER940" i="2"/>
  <c r="CD954" i="2"/>
  <c r="EQ937" i="2"/>
  <c r="EM937" i="2"/>
  <c r="EJ988" i="2"/>
  <c r="EG988" i="2"/>
  <c r="S988" i="2" s="1"/>
  <c r="DX988" i="2"/>
  <c r="R988" i="2" s="1"/>
  <c r="DO988" i="2"/>
  <c r="Q988" i="2" s="1"/>
  <c r="CP988" i="2"/>
  <c r="EX988" i="2"/>
  <c r="DC988" i="2"/>
  <c r="P988" i="2" s="1"/>
  <c r="EL988" i="2"/>
  <c r="W935" i="2"/>
  <c r="CD1008" i="2"/>
  <c r="ER929" i="2"/>
  <c r="ES929" i="2"/>
  <c r="EI929" i="2"/>
  <c r="ES970" i="2"/>
  <c r="EI970" i="2"/>
  <c r="ER970" i="2"/>
  <c r="EI971" i="2"/>
  <c r="ES971" i="2"/>
  <c r="ER971" i="2"/>
  <c r="ER933" i="2"/>
  <c r="ES933" i="2"/>
  <c r="EI933" i="2"/>
  <c r="EQ955" i="2"/>
  <c r="EM955" i="2"/>
  <c r="CD940" i="2"/>
  <c r="CD970" i="2"/>
  <c r="EJ999" i="2"/>
  <c r="DX999" i="2"/>
  <c r="R999" i="2" s="1"/>
  <c r="DO999" i="2"/>
  <c r="Q999" i="2" s="1"/>
  <c r="EG999" i="2"/>
  <c r="S999" i="2" s="1"/>
  <c r="DC999" i="2"/>
  <c r="P999" i="2" s="1"/>
  <c r="CP999" i="2"/>
  <c r="EL999" i="2"/>
  <c r="EX999" i="2"/>
  <c r="EQ941" i="2"/>
  <c r="EM941" i="2"/>
  <c r="EQ927" i="2"/>
  <c r="EM927" i="2"/>
  <c r="CD929" i="2"/>
  <c r="M989" i="2"/>
  <c r="K989" i="2"/>
  <c r="J989" i="2"/>
  <c r="EI983" i="2"/>
  <c r="ES983" i="2"/>
  <c r="ER983" i="2"/>
  <c r="CD992" i="2"/>
  <c r="ER916" i="2"/>
  <c r="ES916" i="2"/>
  <c r="EI916" i="2"/>
  <c r="EI693" i="2"/>
  <c r="ER693" i="2"/>
  <c r="ES693" i="2"/>
  <c r="DX969" i="2"/>
  <c r="R969" i="2" s="1"/>
  <c r="DO969" i="2"/>
  <c r="Q969" i="2" s="1"/>
  <c r="EJ969" i="2"/>
  <c r="DC969" i="2"/>
  <c r="P969" i="2" s="1"/>
  <c r="CP969" i="2"/>
  <c r="EG969" i="2"/>
  <c r="S969" i="2" s="1"/>
  <c r="EL969" i="2"/>
  <c r="EX969" i="2"/>
  <c r="EQ958" i="2"/>
  <c r="EM958" i="2"/>
  <c r="ER919" i="2"/>
  <c r="ES919" i="2"/>
  <c r="EI919" i="2"/>
  <c r="EU1003" i="2"/>
  <c r="V1003" i="2" s="1"/>
  <c r="ES288" i="2"/>
  <c r="M952" i="2"/>
  <c r="K952" i="2"/>
  <c r="J952" i="2"/>
  <c r="DX980" i="2"/>
  <c r="R980" i="2" s="1"/>
  <c r="DO980" i="2"/>
  <c r="Q980" i="2" s="1"/>
  <c r="DC980" i="2"/>
  <c r="P980" i="2" s="1"/>
  <c r="CP980" i="2"/>
  <c r="EG980" i="2"/>
  <c r="S980" i="2" s="1"/>
  <c r="EL980" i="2"/>
  <c r="EJ980" i="2"/>
  <c r="EX980" i="2"/>
  <c r="CD933" i="2"/>
  <c r="M567" i="2"/>
  <c r="K567" i="2"/>
  <c r="J567" i="2"/>
  <c r="EI288" i="2"/>
  <c r="EG964" i="2"/>
  <c r="S964" i="2" s="1"/>
  <c r="CP964" i="2"/>
  <c r="DX964" i="2"/>
  <c r="R964" i="2" s="1"/>
  <c r="DO964" i="2"/>
  <c r="Q964" i="2" s="1"/>
  <c r="DC964" i="2"/>
  <c r="P964" i="2" s="1"/>
  <c r="EJ964" i="2"/>
  <c r="EL964" i="2"/>
  <c r="EX964" i="2"/>
  <c r="ER957" i="2"/>
  <c r="ES957" i="2"/>
  <c r="EI957" i="2"/>
  <c r="ER979" i="2"/>
  <c r="ES979" i="2"/>
  <c r="EI979" i="2"/>
  <c r="EI984" i="2"/>
  <c r="ER984" i="2"/>
  <c r="ES984" i="2"/>
  <c r="CD985" i="2"/>
  <c r="CD916" i="2"/>
  <c r="EJ959" i="2"/>
  <c r="EG959" i="2"/>
  <c r="S959" i="2" s="1"/>
  <c r="DX959" i="2"/>
  <c r="R959" i="2" s="1"/>
  <c r="DO959" i="2"/>
  <c r="Q959" i="2" s="1"/>
  <c r="DC959" i="2"/>
  <c r="P959" i="2" s="1"/>
  <c r="CP959" i="2"/>
  <c r="EX959" i="2"/>
  <c r="EL959" i="2"/>
  <c r="M943" i="2"/>
  <c r="K943" i="2"/>
  <c r="J943" i="2"/>
  <c r="DO1000" i="2"/>
  <c r="Q1000" i="2" s="1"/>
  <c r="DC1000" i="2"/>
  <c r="P1000" i="2" s="1"/>
  <c r="CP1000" i="2"/>
  <c r="EJ1000" i="2"/>
  <c r="EG1000" i="2"/>
  <c r="S1000" i="2" s="1"/>
  <c r="DX1000" i="2"/>
  <c r="R1000" i="2" s="1"/>
  <c r="EL1000" i="2"/>
  <c r="EX1000" i="2"/>
  <c r="CD919" i="2"/>
  <c r="ES992" i="2"/>
  <c r="EI992" i="2"/>
  <c r="ER992" i="2"/>
  <c r="EJ974" i="2"/>
  <c r="EG974" i="2"/>
  <c r="S974" i="2" s="1"/>
  <c r="DX974" i="2"/>
  <c r="R974" i="2" s="1"/>
  <c r="DO974" i="2"/>
  <c r="Q974" i="2" s="1"/>
  <c r="DC974" i="2"/>
  <c r="P974" i="2" s="1"/>
  <c r="CP974" i="2"/>
  <c r="EL974" i="2"/>
  <c r="EX974" i="2"/>
  <c r="M965" i="2"/>
  <c r="K965" i="2"/>
  <c r="J965" i="2"/>
  <c r="M958" i="2"/>
  <c r="K958" i="2"/>
  <c r="J958" i="2"/>
  <c r="EQ944" i="2"/>
  <c r="EM944" i="2"/>
  <c r="CD984" i="2"/>
  <c r="EJ925" i="2"/>
  <c r="EG925" i="2"/>
  <c r="S925" i="2" s="1"/>
  <c r="DX925" i="2"/>
  <c r="R925" i="2" s="1"/>
  <c r="DO925" i="2"/>
  <c r="Q925" i="2" s="1"/>
  <c r="DC925" i="2"/>
  <c r="P925" i="2" s="1"/>
  <c r="EX925" i="2"/>
  <c r="CP925" i="2"/>
  <c r="EL925" i="2"/>
  <c r="CD957" i="2"/>
  <c r="EJ1009" i="2"/>
  <c r="DX1009" i="2"/>
  <c r="R1009" i="2" s="1"/>
  <c r="DO1009" i="2"/>
  <c r="Q1009" i="2" s="1"/>
  <c r="DC1009" i="2"/>
  <c r="P1009" i="2" s="1"/>
  <c r="EG1009" i="2"/>
  <c r="S1009" i="2" s="1"/>
  <c r="CP1009" i="2"/>
  <c r="EX1009" i="2"/>
  <c r="EL1009" i="2"/>
  <c r="EQ913" i="2"/>
  <c r="EM913" i="2"/>
  <c r="EQ975" i="2"/>
  <c r="EM975" i="2"/>
  <c r="ES985" i="2"/>
  <c r="EI985" i="2"/>
  <c r="ER985" i="2"/>
  <c r="M966" i="2"/>
  <c r="K966" i="2"/>
  <c r="J966" i="2"/>
  <c r="CD953" i="2"/>
  <c r="EI637" i="2"/>
  <c r="ER637" i="2"/>
  <c r="ES637" i="2"/>
  <c r="CD939" i="2"/>
  <c r="CD918" i="2"/>
  <c r="CD922" i="2"/>
  <c r="M975" i="2"/>
  <c r="K975" i="2"/>
  <c r="J975" i="2"/>
  <c r="ER977" i="2"/>
  <c r="ES977" i="2"/>
  <c r="EI977" i="2"/>
  <c r="M930" i="2"/>
  <c r="K930" i="2"/>
  <c r="J930" i="2"/>
  <c r="K913" i="2"/>
  <c r="M913" i="2"/>
  <c r="J913" i="2"/>
  <c r="ES440" i="2"/>
  <c r="ER440" i="2"/>
  <c r="EI440" i="2"/>
  <c r="CD979" i="2"/>
  <c r="ER932" i="2"/>
  <c r="ES932" i="2"/>
  <c r="EI932" i="2"/>
  <c r="EJ1005" i="2"/>
  <c r="EG1005" i="2"/>
  <c r="S1005" i="2" s="1"/>
  <c r="DX1005" i="2"/>
  <c r="R1005" i="2" s="1"/>
  <c r="DO1005" i="2"/>
  <c r="Q1005" i="2" s="1"/>
  <c r="DC1005" i="2"/>
  <c r="P1005" i="2" s="1"/>
  <c r="EL1005" i="2"/>
  <c r="CP1005" i="2"/>
  <c r="EX1005" i="2"/>
  <c r="M976" i="2"/>
  <c r="K976" i="2"/>
  <c r="J976" i="2"/>
  <c r="ES953" i="2"/>
  <c r="EI953" i="2"/>
  <c r="ER953" i="2"/>
  <c r="M917" i="2"/>
  <c r="K917" i="2"/>
  <c r="J917" i="2"/>
  <c r="EI939" i="2"/>
  <c r="ES939" i="2"/>
  <c r="ER939" i="2"/>
  <c r="CD977" i="2"/>
  <c r="EJ924" i="2"/>
  <c r="DC924" i="2"/>
  <c r="P924" i="2" s="1"/>
  <c r="CP924" i="2"/>
  <c r="EG924" i="2"/>
  <c r="S924" i="2" s="1"/>
  <c r="DX924" i="2"/>
  <c r="R924" i="2" s="1"/>
  <c r="DO924" i="2"/>
  <c r="Q924" i="2" s="1"/>
  <c r="EX924" i="2"/>
  <c r="EL924" i="2"/>
  <c r="M926" i="2"/>
  <c r="K926" i="2"/>
  <c r="J926" i="2"/>
  <c r="DX1007" i="2"/>
  <c r="R1007" i="2" s="1"/>
  <c r="DO1007" i="2"/>
  <c r="Q1007" i="2" s="1"/>
  <c r="DC1007" i="2"/>
  <c r="P1007" i="2" s="1"/>
  <c r="CP1007" i="2"/>
  <c r="EJ1007" i="2"/>
  <c r="EG1007" i="2"/>
  <c r="S1007" i="2" s="1"/>
  <c r="EX1007" i="2"/>
  <c r="EL1007" i="2"/>
  <c r="ES922" i="2"/>
  <c r="EI922" i="2"/>
  <c r="ER922" i="2"/>
  <c r="M941" i="2"/>
  <c r="K941" i="2"/>
  <c r="J941" i="2"/>
  <c r="O935" i="2"/>
  <c r="EU1004" i="2"/>
  <c r="V1004" i="2" s="1"/>
  <c r="M911" i="2"/>
  <c r="L911" i="2"/>
  <c r="K911" i="2"/>
  <c r="J911" i="2"/>
  <c r="EQ948" i="2"/>
  <c r="EM948" i="2"/>
  <c r="DO961" i="2"/>
  <c r="Q961" i="2" s="1"/>
  <c r="DC961" i="2"/>
  <c r="P961" i="2" s="1"/>
  <c r="EJ961" i="2"/>
  <c r="EG961" i="2"/>
  <c r="S961" i="2" s="1"/>
  <c r="DX961" i="2"/>
  <c r="R961" i="2" s="1"/>
  <c r="CP961" i="2"/>
  <c r="EX961" i="2"/>
  <c r="EL961" i="2"/>
  <c r="J978" i="2"/>
  <c r="M978" i="2"/>
  <c r="K978" i="2"/>
  <c r="L935" i="2"/>
  <c r="K935" i="2"/>
  <c r="J935" i="2"/>
  <c r="M935" i="2"/>
  <c r="EQ997" i="2"/>
  <c r="EM997" i="2"/>
  <c r="DX928" i="2"/>
  <c r="R928" i="2" s="1"/>
  <c r="DO928" i="2"/>
  <c r="Q928" i="2" s="1"/>
  <c r="DC928" i="2"/>
  <c r="P928" i="2" s="1"/>
  <c r="CP928" i="2"/>
  <c r="EL928" i="2"/>
  <c r="EJ928" i="2"/>
  <c r="EG928" i="2"/>
  <c r="S928" i="2" s="1"/>
  <c r="EX928" i="2"/>
  <c r="DX915" i="2"/>
  <c r="R915" i="2" s="1"/>
  <c r="DO915" i="2"/>
  <c r="Q915" i="2" s="1"/>
  <c r="EJ915" i="2"/>
  <c r="EG915" i="2"/>
  <c r="S915" i="2" s="1"/>
  <c r="DC915" i="2"/>
  <c r="P915" i="2" s="1"/>
  <c r="CP915" i="2"/>
  <c r="EL915" i="2"/>
  <c r="EX915" i="2"/>
  <c r="EI972" i="2"/>
  <c r="ER972" i="2"/>
  <c r="ES972" i="2"/>
  <c r="EI918" i="2"/>
  <c r="ES918" i="2"/>
  <c r="ER918" i="2"/>
  <c r="CD932" i="2"/>
  <c r="EQ912" i="2"/>
  <c r="EM912" i="2"/>
  <c r="V510" i="2"/>
  <c r="O510" i="2" s="1"/>
  <c r="EQ965" i="2"/>
  <c r="EM965" i="2"/>
  <c r="ES986" i="2"/>
  <c r="EI986" i="2"/>
  <c r="ER986" i="2"/>
  <c r="CD990" i="2"/>
  <c r="ER951" i="2"/>
  <c r="ES951" i="2"/>
  <c r="EI951" i="2"/>
  <c r="DO968" i="2"/>
  <c r="Q968" i="2" s="1"/>
  <c r="EJ968" i="2"/>
  <c r="EG968" i="2"/>
  <c r="S968" i="2" s="1"/>
  <c r="DX968" i="2"/>
  <c r="R968" i="2" s="1"/>
  <c r="DC968" i="2"/>
  <c r="P968" i="2" s="1"/>
  <c r="CP968" i="2"/>
  <c r="EL968" i="2"/>
  <c r="EX968" i="2"/>
  <c r="EQ934" i="2"/>
  <c r="EM934" i="2"/>
  <c r="EJ1001" i="2"/>
  <c r="EG1001" i="2"/>
  <c r="S1001" i="2" s="1"/>
  <c r="DX1001" i="2"/>
  <c r="R1001" i="2" s="1"/>
  <c r="DO1001" i="2"/>
  <c r="Q1001" i="2" s="1"/>
  <c r="DC1001" i="2"/>
  <c r="P1001" i="2" s="1"/>
  <c r="CP1001" i="2"/>
  <c r="EX1001" i="2"/>
  <c r="EL1001" i="2"/>
  <c r="M169" i="2"/>
  <c r="DC920" i="2"/>
  <c r="P920" i="2" s="1"/>
  <c r="CP920" i="2"/>
  <c r="EL920" i="2"/>
  <c r="EJ920" i="2"/>
  <c r="EG920" i="2"/>
  <c r="S920" i="2" s="1"/>
  <c r="DX920" i="2"/>
  <c r="R920" i="2" s="1"/>
  <c r="DO920" i="2"/>
  <c r="Q920" i="2" s="1"/>
  <c r="EX920" i="2"/>
  <c r="EM917" i="2"/>
  <c r="EQ917" i="2"/>
  <c r="DX982" i="2"/>
  <c r="R982" i="2" s="1"/>
  <c r="DO982" i="2"/>
  <c r="Q982" i="2" s="1"/>
  <c r="EG982" i="2"/>
  <c r="S982" i="2" s="1"/>
  <c r="DC982" i="2"/>
  <c r="P982" i="2" s="1"/>
  <c r="CP982" i="2"/>
  <c r="EJ982" i="2"/>
  <c r="EL982" i="2"/>
  <c r="EX982" i="2"/>
  <c r="EJ942" i="2"/>
  <c r="EG942" i="2"/>
  <c r="S942" i="2" s="1"/>
  <c r="DX942" i="2"/>
  <c r="R942" i="2" s="1"/>
  <c r="DO942" i="2"/>
  <c r="Q942" i="2" s="1"/>
  <c r="DC942" i="2"/>
  <c r="P942" i="2" s="1"/>
  <c r="CP942" i="2"/>
  <c r="EL942" i="2"/>
  <c r="EX942" i="2"/>
  <c r="J169" i="2"/>
  <c r="CD737" i="2"/>
  <c r="M737" i="2" s="1"/>
  <c r="EG996" i="2"/>
  <c r="S996" i="2" s="1"/>
  <c r="DX996" i="2"/>
  <c r="R996" i="2" s="1"/>
  <c r="CP996" i="2"/>
  <c r="EJ996" i="2"/>
  <c r="DC996" i="2"/>
  <c r="P996" i="2" s="1"/>
  <c r="DO996" i="2"/>
  <c r="Q996" i="2" s="1"/>
  <c r="EX996" i="2"/>
  <c r="EL996" i="2"/>
  <c r="CD986" i="2"/>
  <c r="EJ967" i="2"/>
  <c r="EG967" i="2"/>
  <c r="S967" i="2" s="1"/>
  <c r="DX967" i="2"/>
  <c r="R967" i="2" s="1"/>
  <c r="DO967" i="2"/>
  <c r="Q967" i="2" s="1"/>
  <c r="DC967" i="2"/>
  <c r="P967" i="2" s="1"/>
  <c r="CP967" i="2"/>
  <c r="EL967" i="2"/>
  <c r="EX967" i="2"/>
  <c r="EQ987" i="2"/>
  <c r="EM987" i="2"/>
  <c r="CD951" i="2"/>
  <c r="EJ1002" i="2"/>
  <c r="DX1002" i="2"/>
  <c r="R1002" i="2" s="1"/>
  <c r="DO1002" i="2"/>
  <c r="Q1002" i="2" s="1"/>
  <c r="DC1002" i="2"/>
  <c r="P1002" i="2" s="1"/>
  <c r="CP1002" i="2"/>
  <c r="EX1002" i="2"/>
  <c r="EG1002" i="2"/>
  <c r="S1002" i="2" s="1"/>
  <c r="EL1002" i="2"/>
  <c r="EQ936" i="2"/>
  <c r="EM936" i="2"/>
  <c r="CD601" i="2"/>
  <c r="M601" i="2" s="1"/>
  <c r="ER947" i="2"/>
  <c r="ES947" i="2"/>
  <c r="EI947" i="2"/>
  <c r="M997" i="2"/>
  <c r="K997" i="2"/>
  <c r="J997" i="2"/>
  <c r="EJ962" i="2"/>
  <c r="EG962" i="2"/>
  <c r="S962" i="2" s="1"/>
  <c r="DX962" i="2"/>
  <c r="R962" i="2" s="1"/>
  <c r="DO962" i="2"/>
  <c r="Q962" i="2" s="1"/>
  <c r="DC962" i="2"/>
  <c r="P962" i="2" s="1"/>
  <c r="CP962" i="2"/>
  <c r="EL962" i="2"/>
  <c r="EX962" i="2"/>
  <c r="EQ966" i="2"/>
  <c r="EM966" i="2"/>
  <c r="DX950" i="2"/>
  <c r="R950" i="2" s="1"/>
  <c r="EG950" i="2"/>
  <c r="S950" i="2" s="1"/>
  <c r="DO950" i="2"/>
  <c r="Q950" i="2" s="1"/>
  <c r="DC950" i="2"/>
  <c r="P950" i="2" s="1"/>
  <c r="EJ950" i="2"/>
  <c r="CP950" i="2"/>
  <c r="EX950" i="2"/>
  <c r="EL950" i="2"/>
  <c r="ES990" i="2"/>
  <c r="EI990" i="2"/>
  <c r="ER990" i="2"/>
  <c r="EQ989" i="2"/>
  <c r="EM989" i="2"/>
  <c r="EQ931" i="2"/>
  <c r="EM931" i="2"/>
  <c r="DO995" i="2"/>
  <c r="Q995" i="2" s="1"/>
  <c r="DC995" i="2"/>
  <c r="P995" i="2" s="1"/>
  <c r="EJ995" i="2"/>
  <c r="DX995" i="2"/>
  <c r="R995" i="2" s="1"/>
  <c r="CP995" i="2"/>
  <c r="EG995" i="2"/>
  <c r="S995" i="2" s="1"/>
  <c r="EL995" i="2"/>
  <c r="EX995" i="2"/>
  <c r="W172" i="2"/>
  <c r="U172" i="2"/>
  <c r="X172" i="2" s="1"/>
  <c r="O172" i="2"/>
  <c r="EJ800" i="2"/>
  <c r="EG800" i="2"/>
  <c r="S800" i="2" s="1"/>
  <c r="DX800" i="2"/>
  <c r="R800" i="2" s="1"/>
  <c r="DO800" i="2"/>
  <c r="Q800" i="2" s="1"/>
  <c r="DC800" i="2"/>
  <c r="P800" i="2" s="1"/>
  <c r="CP800" i="2"/>
  <c r="EX800" i="2"/>
  <c r="EL800" i="2"/>
  <c r="K210" i="2"/>
  <c r="EI657" i="2"/>
  <c r="ER657" i="2"/>
  <c r="ES657" i="2"/>
  <c r="ER888" i="2"/>
  <c r="ES888" i="2"/>
  <c r="EI888" i="2"/>
  <c r="EG797" i="2"/>
  <c r="S797" i="2" s="1"/>
  <c r="DX797" i="2"/>
  <c r="R797" i="2" s="1"/>
  <c r="CP797" i="2"/>
  <c r="EX797" i="2"/>
  <c r="DO797" i="2"/>
  <c r="Q797" i="2" s="1"/>
  <c r="DC797" i="2"/>
  <c r="P797" i="2" s="1"/>
  <c r="EJ797" i="2"/>
  <c r="EL797" i="2"/>
  <c r="EQ886" i="2"/>
  <c r="EM886" i="2"/>
  <c r="M604" i="2"/>
  <c r="K604" i="2"/>
  <c r="J604" i="2"/>
  <c r="DX734" i="2"/>
  <c r="R734" i="2" s="1"/>
  <c r="EJ734" i="2"/>
  <c r="EG734" i="2"/>
  <c r="S734" i="2" s="1"/>
  <c r="DO734" i="2"/>
  <c r="Q734" i="2" s="1"/>
  <c r="DC734" i="2"/>
  <c r="P734" i="2" s="1"/>
  <c r="CP734" i="2"/>
  <c r="EX734" i="2"/>
  <c r="EL734" i="2"/>
  <c r="DO691" i="2"/>
  <c r="Q691" i="2" s="1"/>
  <c r="DC691" i="2"/>
  <c r="P691" i="2" s="1"/>
  <c r="CP691" i="2"/>
  <c r="EJ691" i="2"/>
  <c r="EG691" i="2"/>
  <c r="S691" i="2" s="1"/>
  <c r="DX691" i="2"/>
  <c r="R691" i="2" s="1"/>
  <c r="EL691" i="2"/>
  <c r="EX691" i="2"/>
  <c r="ER876" i="2"/>
  <c r="ES876" i="2"/>
  <c r="EI876" i="2"/>
  <c r="M719" i="2"/>
  <c r="K719" i="2"/>
  <c r="J719" i="2"/>
  <c r="EI816" i="2"/>
  <c r="ER816" i="2"/>
  <c r="ES816" i="2"/>
  <c r="DX850" i="2"/>
  <c r="R850" i="2" s="1"/>
  <c r="DO850" i="2"/>
  <c r="Q850" i="2" s="1"/>
  <c r="DC850" i="2"/>
  <c r="P850" i="2" s="1"/>
  <c r="EJ850" i="2"/>
  <c r="EG850" i="2"/>
  <c r="S850" i="2" s="1"/>
  <c r="CP850" i="2"/>
  <c r="EX850" i="2"/>
  <c r="EL850" i="2"/>
  <c r="EQ769" i="2"/>
  <c r="EM769" i="2"/>
  <c r="ER648" i="2"/>
  <c r="EI648" i="2"/>
  <c r="ES648" i="2"/>
  <c r="EI867" i="2"/>
  <c r="ES867" i="2"/>
  <c r="ER867" i="2"/>
  <c r="EM789" i="2"/>
  <c r="EQ789" i="2"/>
  <c r="EJ695" i="2"/>
  <c r="EG695" i="2"/>
  <c r="S695" i="2" s="1"/>
  <c r="DX695" i="2"/>
  <c r="R695" i="2" s="1"/>
  <c r="DO695" i="2"/>
  <c r="Q695" i="2" s="1"/>
  <c r="DC695" i="2"/>
  <c r="P695" i="2" s="1"/>
  <c r="CP695" i="2"/>
  <c r="EL695" i="2"/>
  <c r="EX695" i="2"/>
  <c r="M694" i="2"/>
  <c r="K694" i="2"/>
  <c r="J694" i="2"/>
  <c r="CD811" i="2"/>
  <c r="M763" i="2"/>
  <c r="K763" i="2"/>
  <c r="J763" i="2"/>
  <c r="CD616" i="2"/>
  <c r="EQ636" i="2"/>
  <c r="EM636" i="2"/>
  <c r="M692" i="2"/>
  <c r="K692" i="2"/>
  <c r="J692" i="2"/>
  <c r="CD625" i="2"/>
  <c r="EI869" i="2"/>
  <c r="ES869" i="2"/>
  <c r="ER869" i="2"/>
  <c r="CD786" i="2"/>
  <c r="DO651" i="2"/>
  <c r="Q651" i="2" s="1"/>
  <c r="DC651" i="2"/>
  <c r="P651" i="2" s="1"/>
  <c r="CP651" i="2"/>
  <c r="EJ651" i="2"/>
  <c r="EG651" i="2"/>
  <c r="S651" i="2" s="1"/>
  <c r="DX651" i="2"/>
  <c r="R651" i="2" s="1"/>
  <c r="EX651" i="2"/>
  <c r="EL651" i="2"/>
  <c r="EI720" i="2"/>
  <c r="ER720" i="2"/>
  <c r="ES720" i="2"/>
  <c r="EQ763" i="2"/>
  <c r="EM763" i="2"/>
  <c r="CD605" i="2"/>
  <c r="EG746" i="2"/>
  <c r="S746" i="2" s="1"/>
  <c r="DX746" i="2"/>
  <c r="R746" i="2" s="1"/>
  <c r="DO746" i="2"/>
  <c r="Q746" i="2" s="1"/>
  <c r="EJ746" i="2"/>
  <c r="DC746" i="2"/>
  <c r="P746" i="2" s="1"/>
  <c r="CP746" i="2"/>
  <c r="EL746" i="2"/>
  <c r="EX746" i="2"/>
  <c r="EQ775" i="2"/>
  <c r="EM775" i="2"/>
  <c r="EQ765" i="2"/>
  <c r="EM765" i="2"/>
  <c r="CD620" i="2"/>
  <c r="DX656" i="2"/>
  <c r="R656" i="2" s="1"/>
  <c r="DO656" i="2"/>
  <c r="Q656" i="2" s="1"/>
  <c r="EJ656" i="2"/>
  <c r="EG656" i="2"/>
  <c r="S656" i="2" s="1"/>
  <c r="DC656" i="2"/>
  <c r="P656" i="2" s="1"/>
  <c r="CP656" i="2"/>
  <c r="EL656" i="2"/>
  <c r="EX656" i="2"/>
  <c r="ES767" i="2"/>
  <c r="ER767" i="2"/>
  <c r="EI767" i="2"/>
  <c r="EJ609" i="2"/>
  <c r="EG609" i="2"/>
  <c r="S609" i="2" s="1"/>
  <c r="DX609" i="2"/>
  <c r="R609" i="2" s="1"/>
  <c r="DO609" i="2"/>
  <c r="Q609" i="2" s="1"/>
  <c r="DC609" i="2"/>
  <c r="P609" i="2" s="1"/>
  <c r="CP609" i="2"/>
  <c r="EX609" i="2"/>
  <c r="EL609" i="2"/>
  <c r="ER787" i="2"/>
  <c r="ES787" i="2"/>
  <c r="EI787" i="2"/>
  <c r="CD779" i="2"/>
  <c r="EQ702" i="2"/>
  <c r="EM702" i="2"/>
  <c r="EU668" i="2"/>
  <c r="V668" i="2" s="1"/>
  <c r="EJ650" i="2"/>
  <c r="EG650" i="2"/>
  <c r="S650" i="2" s="1"/>
  <c r="DO650" i="2"/>
  <c r="Q650" i="2" s="1"/>
  <c r="DC650" i="2"/>
  <c r="P650" i="2" s="1"/>
  <c r="CP650" i="2"/>
  <c r="DX650" i="2"/>
  <c r="R650" i="2" s="1"/>
  <c r="EL650" i="2"/>
  <c r="EX650" i="2"/>
  <c r="EQ751" i="2"/>
  <c r="EM751" i="2"/>
  <c r="CD707" i="2"/>
  <c r="CD676" i="2"/>
  <c r="CP740" i="2"/>
  <c r="DX740" i="2"/>
  <c r="R740" i="2" s="1"/>
  <c r="DO740" i="2"/>
  <c r="Q740" i="2" s="1"/>
  <c r="DC740" i="2"/>
  <c r="P740" i="2" s="1"/>
  <c r="EJ740" i="2"/>
  <c r="EG740" i="2"/>
  <c r="S740" i="2" s="1"/>
  <c r="EL740" i="2"/>
  <c r="EX740" i="2"/>
  <c r="ES893" i="2"/>
  <c r="EI893" i="2"/>
  <c r="ER893" i="2"/>
  <c r="EJ727" i="2"/>
  <c r="EG727" i="2"/>
  <c r="S727" i="2" s="1"/>
  <c r="DX727" i="2"/>
  <c r="R727" i="2" s="1"/>
  <c r="DO727" i="2"/>
  <c r="Q727" i="2" s="1"/>
  <c r="DC727" i="2"/>
  <c r="P727" i="2" s="1"/>
  <c r="CP727" i="2"/>
  <c r="EL727" i="2"/>
  <c r="EX727" i="2"/>
  <c r="EQ658" i="2"/>
  <c r="EM658" i="2"/>
  <c r="ER894" i="2"/>
  <c r="ES894" i="2"/>
  <c r="EI894" i="2"/>
  <c r="EI904" i="2"/>
  <c r="ER904" i="2"/>
  <c r="ES904" i="2"/>
  <c r="CD700" i="2"/>
  <c r="EQ798" i="2"/>
  <c r="EM798" i="2"/>
  <c r="EQ536" i="2"/>
  <c r="EM536" i="2"/>
  <c r="EI625" i="2"/>
  <c r="ER625" i="2"/>
  <c r="ES625" i="2"/>
  <c r="CD839" i="2"/>
  <c r="EJ771" i="2"/>
  <c r="EG771" i="2"/>
  <c r="S771" i="2" s="1"/>
  <c r="DX771" i="2"/>
  <c r="R771" i="2" s="1"/>
  <c r="DO771" i="2"/>
  <c r="Q771" i="2" s="1"/>
  <c r="DC771" i="2"/>
  <c r="P771" i="2" s="1"/>
  <c r="CP771" i="2"/>
  <c r="EX771" i="2"/>
  <c r="EL771" i="2"/>
  <c r="EQ719" i="2"/>
  <c r="EM719" i="2"/>
  <c r="M758" i="2"/>
  <c r="K758" i="2"/>
  <c r="J758" i="2"/>
  <c r="CP809" i="2"/>
  <c r="EL809" i="2"/>
  <c r="EJ809" i="2"/>
  <c r="EG809" i="2"/>
  <c r="S809" i="2" s="1"/>
  <c r="DX809" i="2"/>
  <c r="R809" i="2" s="1"/>
  <c r="DO809" i="2"/>
  <c r="Q809" i="2" s="1"/>
  <c r="DC809" i="2"/>
  <c r="P809" i="2" s="1"/>
  <c r="EX809" i="2"/>
  <c r="CD677" i="2"/>
  <c r="CD648" i="2"/>
  <c r="EJ730" i="2"/>
  <c r="EG730" i="2"/>
  <c r="S730" i="2" s="1"/>
  <c r="DX730" i="2"/>
  <c r="R730" i="2" s="1"/>
  <c r="DO730" i="2"/>
  <c r="Q730" i="2" s="1"/>
  <c r="DC730" i="2"/>
  <c r="P730" i="2" s="1"/>
  <c r="CP730" i="2"/>
  <c r="EL730" i="2"/>
  <c r="EX730" i="2"/>
  <c r="M725" i="2"/>
  <c r="K725" i="2"/>
  <c r="J725" i="2"/>
  <c r="DO782" i="2"/>
  <c r="Q782" i="2" s="1"/>
  <c r="DX782" i="2"/>
  <c r="R782" i="2" s="1"/>
  <c r="DC782" i="2"/>
  <c r="P782" i="2" s="1"/>
  <c r="EJ782" i="2"/>
  <c r="EG782" i="2"/>
  <c r="S782" i="2" s="1"/>
  <c r="CP782" i="2"/>
  <c r="EL782" i="2"/>
  <c r="EX782" i="2"/>
  <c r="ER645" i="2"/>
  <c r="ES645" i="2"/>
  <c r="EI645" i="2"/>
  <c r="EM780" i="2"/>
  <c r="EQ780" i="2"/>
  <c r="EJ666" i="2"/>
  <c r="EG666" i="2"/>
  <c r="S666" i="2" s="1"/>
  <c r="DX666" i="2"/>
  <c r="R666" i="2" s="1"/>
  <c r="DO666" i="2"/>
  <c r="Q666" i="2" s="1"/>
  <c r="DC666" i="2"/>
  <c r="P666" i="2" s="1"/>
  <c r="CP666" i="2"/>
  <c r="EL666" i="2"/>
  <c r="EX666" i="2"/>
  <c r="CD766" i="2"/>
  <c r="DC762" i="2"/>
  <c r="P762" i="2" s="1"/>
  <c r="CP762" i="2"/>
  <c r="EJ762" i="2"/>
  <c r="EG762" i="2"/>
  <c r="S762" i="2" s="1"/>
  <c r="DX762" i="2"/>
  <c r="R762" i="2" s="1"/>
  <c r="DO762" i="2"/>
  <c r="Q762" i="2" s="1"/>
  <c r="EX762" i="2"/>
  <c r="EL762" i="2"/>
  <c r="DC696" i="2"/>
  <c r="P696" i="2" s="1"/>
  <c r="CP696" i="2"/>
  <c r="EJ696" i="2"/>
  <c r="EG696" i="2"/>
  <c r="S696" i="2" s="1"/>
  <c r="DX696" i="2"/>
  <c r="R696" i="2" s="1"/>
  <c r="DO696" i="2"/>
  <c r="Q696" i="2" s="1"/>
  <c r="EL696" i="2"/>
  <c r="EX696" i="2"/>
  <c r="DC807" i="2"/>
  <c r="P807" i="2" s="1"/>
  <c r="CP807" i="2"/>
  <c r="EJ807" i="2"/>
  <c r="EG807" i="2"/>
  <c r="S807" i="2" s="1"/>
  <c r="DX807" i="2"/>
  <c r="R807" i="2" s="1"/>
  <c r="DO807" i="2"/>
  <c r="Q807" i="2" s="1"/>
  <c r="EX807" i="2"/>
  <c r="EL807" i="2"/>
  <c r="CD909" i="2"/>
  <c r="CD720" i="2"/>
  <c r="M693" i="2"/>
  <c r="K693" i="2"/>
  <c r="J693" i="2"/>
  <c r="DX871" i="2"/>
  <c r="R871" i="2" s="1"/>
  <c r="DO871" i="2"/>
  <c r="Q871" i="2" s="1"/>
  <c r="DC871" i="2"/>
  <c r="P871" i="2" s="1"/>
  <c r="CP871" i="2"/>
  <c r="EX871" i="2"/>
  <c r="EL871" i="2"/>
  <c r="EJ871" i="2"/>
  <c r="EG871" i="2"/>
  <c r="S871" i="2" s="1"/>
  <c r="CD904" i="2"/>
  <c r="CD853" i="2"/>
  <c r="M844" i="2"/>
  <c r="K844" i="2"/>
  <c r="J844" i="2"/>
  <c r="CD767" i="2"/>
  <c r="CD787" i="2"/>
  <c r="ER905" i="2"/>
  <c r="ES905" i="2"/>
  <c r="EI905" i="2"/>
  <c r="ES851" i="2"/>
  <c r="EI851" i="2"/>
  <c r="ER851" i="2"/>
  <c r="ER679" i="2"/>
  <c r="ES679" i="2"/>
  <c r="EI679" i="2"/>
  <c r="M608" i="2"/>
  <c r="K608" i="2"/>
  <c r="J608" i="2"/>
  <c r="EG864" i="2"/>
  <c r="S864" i="2" s="1"/>
  <c r="DX864" i="2"/>
  <c r="R864" i="2" s="1"/>
  <c r="DO864" i="2"/>
  <c r="Q864" i="2" s="1"/>
  <c r="DC864" i="2"/>
  <c r="P864" i="2" s="1"/>
  <c r="CP864" i="2"/>
  <c r="EX864" i="2"/>
  <c r="EJ864" i="2"/>
  <c r="EL864" i="2"/>
  <c r="CD790" i="2"/>
  <c r="CD816" i="2"/>
  <c r="CD894" i="2"/>
  <c r="EG802" i="2"/>
  <c r="S802" i="2" s="1"/>
  <c r="DX802" i="2"/>
  <c r="R802" i="2" s="1"/>
  <c r="EJ802" i="2"/>
  <c r="DO802" i="2"/>
  <c r="Q802" i="2" s="1"/>
  <c r="DC802" i="2"/>
  <c r="P802" i="2" s="1"/>
  <c r="CP802" i="2"/>
  <c r="EX802" i="2"/>
  <c r="EL802" i="2"/>
  <c r="EG713" i="2"/>
  <c r="S713" i="2" s="1"/>
  <c r="DX713" i="2"/>
  <c r="R713" i="2" s="1"/>
  <c r="DO713" i="2"/>
  <c r="Q713" i="2" s="1"/>
  <c r="DC713" i="2"/>
  <c r="P713" i="2" s="1"/>
  <c r="CP713" i="2"/>
  <c r="EJ713" i="2"/>
  <c r="EL713" i="2"/>
  <c r="EX713" i="2"/>
  <c r="CD881" i="2"/>
  <c r="CD859" i="2"/>
  <c r="ER616" i="2"/>
  <c r="ES616" i="2"/>
  <c r="EI616" i="2"/>
  <c r="DC880" i="2"/>
  <c r="P880" i="2" s="1"/>
  <c r="CP880" i="2"/>
  <c r="EJ880" i="2"/>
  <c r="EG880" i="2"/>
  <c r="S880" i="2" s="1"/>
  <c r="DO880" i="2"/>
  <c r="Q880" i="2" s="1"/>
  <c r="DX880" i="2"/>
  <c r="R880" i="2" s="1"/>
  <c r="EX880" i="2"/>
  <c r="EL880" i="2"/>
  <c r="ES779" i="2"/>
  <c r="EI779" i="2"/>
  <c r="ER779" i="2"/>
  <c r="EJ715" i="2"/>
  <c r="EG715" i="2"/>
  <c r="S715" i="2" s="1"/>
  <c r="DX715" i="2"/>
  <c r="R715" i="2" s="1"/>
  <c r="DO715" i="2"/>
  <c r="Q715" i="2" s="1"/>
  <c r="DC715" i="2"/>
  <c r="P715" i="2" s="1"/>
  <c r="CP715" i="2"/>
  <c r="EL715" i="2"/>
  <c r="EX715" i="2"/>
  <c r="EU694" i="2"/>
  <c r="V694" i="2" s="1"/>
  <c r="U694" i="2" s="1"/>
  <c r="ES676" i="2"/>
  <c r="ER676" i="2"/>
  <c r="EI676" i="2"/>
  <c r="DC848" i="2"/>
  <c r="P848" i="2" s="1"/>
  <c r="CP848" i="2"/>
  <c r="DX848" i="2"/>
  <c r="R848" i="2" s="1"/>
  <c r="EJ848" i="2"/>
  <c r="EG848" i="2"/>
  <c r="S848" i="2" s="1"/>
  <c r="DO848" i="2"/>
  <c r="Q848" i="2" s="1"/>
  <c r="EL848" i="2"/>
  <c r="EX848" i="2"/>
  <c r="EX646" i="2"/>
  <c r="EJ646" i="2"/>
  <c r="EG646" i="2"/>
  <c r="S646" i="2" s="1"/>
  <c r="DX646" i="2"/>
  <c r="R646" i="2" s="1"/>
  <c r="DO646" i="2"/>
  <c r="Q646" i="2" s="1"/>
  <c r="DC646" i="2"/>
  <c r="P646" i="2" s="1"/>
  <c r="CP646" i="2"/>
  <c r="EL646" i="2"/>
  <c r="CD879" i="2"/>
  <c r="DX843" i="2"/>
  <c r="R843" i="2" s="1"/>
  <c r="DO843" i="2"/>
  <c r="Q843" i="2" s="1"/>
  <c r="DC843" i="2"/>
  <c r="P843" i="2" s="1"/>
  <c r="EX843" i="2"/>
  <c r="EJ843" i="2"/>
  <c r="EG843" i="2"/>
  <c r="S843" i="2" s="1"/>
  <c r="CP843" i="2"/>
  <c r="EL843" i="2"/>
  <c r="EQ823" i="2"/>
  <c r="EM823" i="2"/>
  <c r="ER605" i="2"/>
  <c r="ES605" i="2"/>
  <c r="EI605" i="2"/>
  <c r="M708" i="2"/>
  <c r="K708" i="2"/>
  <c r="J708" i="2"/>
  <c r="ES881" i="2"/>
  <c r="ER881" i="2"/>
  <c r="EI881" i="2"/>
  <c r="DC805" i="2"/>
  <c r="P805" i="2" s="1"/>
  <c r="CP805" i="2"/>
  <c r="EG805" i="2"/>
  <c r="S805" i="2" s="1"/>
  <c r="DX805" i="2"/>
  <c r="R805" i="2" s="1"/>
  <c r="DO805" i="2"/>
  <c r="Q805" i="2" s="1"/>
  <c r="EX805" i="2"/>
  <c r="EJ805" i="2"/>
  <c r="EL805" i="2"/>
  <c r="ER620" i="2"/>
  <c r="ES620" i="2"/>
  <c r="EI620" i="2"/>
  <c r="EQ878" i="2"/>
  <c r="EM878" i="2"/>
  <c r="EQ321" i="2"/>
  <c r="EM321" i="2"/>
  <c r="EQ692" i="2"/>
  <c r="EM692" i="2"/>
  <c r="CD851" i="2"/>
  <c r="ER678" i="2"/>
  <c r="ES678" i="2"/>
  <c r="EI678" i="2"/>
  <c r="ES707" i="2"/>
  <c r="EI707" i="2"/>
  <c r="ER707" i="2"/>
  <c r="M637" i="2"/>
  <c r="K637" i="2"/>
  <c r="J637" i="2"/>
  <c r="EQ619" i="2"/>
  <c r="EM619" i="2"/>
  <c r="ER862" i="2"/>
  <c r="ES862" i="2"/>
  <c r="EI862" i="2"/>
  <c r="ES785" i="2"/>
  <c r="ER785" i="2"/>
  <c r="EI785" i="2"/>
  <c r="EG744" i="2"/>
  <c r="S744" i="2" s="1"/>
  <c r="CP744" i="2"/>
  <c r="EJ744" i="2"/>
  <c r="DX744" i="2"/>
  <c r="R744" i="2" s="1"/>
  <c r="DO744" i="2"/>
  <c r="Q744" i="2" s="1"/>
  <c r="DC744" i="2"/>
  <c r="P744" i="2" s="1"/>
  <c r="EX744" i="2"/>
  <c r="EL744" i="2"/>
  <c r="EJ854" i="2"/>
  <c r="EG854" i="2"/>
  <c r="S854" i="2" s="1"/>
  <c r="DO854" i="2"/>
  <c r="Q854" i="2" s="1"/>
  <c r="DX854" i="2"/>
  <c r="R854" i="2" s="1"/>
  <c r="EX854" i="2"/>
  <c r="DC854" i="2"/>
  <c r="P854" i="2" s="1"/>
  <c r="CP854" i="2"/>
  <c r="EL854" i="2"/>
  <c r="ER852" i="2"/>
  <c r="ES852" i="2"/>
  <c r="EI852" i="2"/>
  <c r="CD806" i="2"/>
  <c r="CD830" i="2"/>
  <c r="K641" i="2"/>
  <c r="J641" i="2"/>
  <c r="M641" i="2"/>
  <c r="EI766" i="2"/>
  <c r="ER766" i="2"/>
  <c r="ES766" i="2"/>
  <c r="CD905" i="2"/>
  <c r="ER633" i="2"/>
  <c r="ES633" i="2"/>
  <c r="EI633" i="2"/>
  <c r="EQ737" i="2"/>
  <c r="EM737" i="2"/>
  <c r="EJ796" i="2"/>
  <c r="EG796" i="2"/>
  <c r="S796" i="2" s="1"/>
  <c r="DX796" i="2"/>
  <c r="R796" i="2" s="1"/>
  <c r="DO796" i="2"/>
  <c r="Q796" i="2" s="1"/>
  <c r="DC796" i="2"/>
  <c r="P796" i="2" s="1"/>
  <c r="CP796" i="2"/>
  <c r="EL796" i="2"/>
  <c r="EX796" i="2"/>
  <c r="EU669" i="2"/>
  <c r="V669" i="2" s="1"/>
  <c r="L669" i="2" s="1"/>
  <c r="EI790" i="2"/>
  <c r="ES790" i="2"/>
  <c r="ER790" i="2"/>
  <c r="CD862" i="2"/>
  <c r="ES677" i="2"/>
  <c r="EI677" i="2"/>
  <c r="ER677" i="2"/>
  <c r="ER815" i="2"/>
  <c r="ES815" i="2"/>
  <c r="EI815" i="2"/>
  <c r="EJ889" i="2"/>
  <c r="DO889" i="2"/>
  <c r="Q889" i="2" s="1"/>
  <c r="DC889" i="2"/>
  <c r="P889" i="2" s="1"/>
  <c r="EG889" i="2"/>
  <c r="S889" i="2" s="1"/>
  <c r="DX889" i="2"/>
  <c r="R889" i="2" s="1"/>
  <c r="CP889" i="2"/>
  <c r="EX889" i="2"/>
  <c r="EL889" i="2"/>
  <c r="M671" i="2"/>
  <c r="K671" i="2"/>
  <c r="J671" i="2"/>
  <c r="K900" i="2"/>
  <c r="J900" i="2"/>
  <c r="M900" i="2"/>
  <c r="ER909" i="2"/>
  <c r="ES909" i="2"/>
  <c r="EI909" i="2"/>
  <c r="EI840" i="2"/>
  <c r="ER840" i="2"/>
  <c r="ES840" i="2"/>
  <c r="EM758" i="2"/>
  <c r="EQ758" i="2"/>
  <c r="K712" i="2"/>
  <c r="J712" i="2"/>
  <c r="M712" i="2"/>
  <c r="M606" i="2"/>
  <c r="K606" i="2"/>
  <c r="J606" i="2"/>
  <c r="CD785" i="2"/>
  <c r="EI749" i="2"/>
  <c r="ES749" i="2"/>
  <c r="ER749" i="2"/>
  <c r="M890" i="2"/>
  <c r="K890" i="2"/>
  <c r="J890" i="2"/>
  <c r="DO667" i="2"/>
  <c r="Q667" i="2" s="1"/>
  <c r="DC667" i="2"/>
  <c r="P667" i="2" s="1"/>
  <c r="CP667" i="2"/>
  <c r="EJ667" i="2"/>
  <c r="EG667" i="2"/>
  <c r="S667" i="2" s="1"/>
  <c r="DX667" i="2"/>
  <c r="R667" i="2" s="1"/>
  <c r="EL667" i="2"/>
  <c r="EX667" i="2"/>
  <c r="ES853" i="2"/>
  <c r="ER853" i="2"/>
  <c r="EI853" i="2"/>
  <c r="CD852" i="2"/>
  <c r="ER859" i="2"/>
  <c r="ES859" i="2"/>
  <c r="EI859" i="2"/>
  <c r="EU884" i="2"/>
  <c r="V884" i="2" s="1"/>
  <c r="J831" i="2"/>
  <c r="M831" i="2"/>
  <c r="K831" i="2"/>
  <c r="CD891" i="2"/>
  <c r="EJ755" i="2"/>
  <c r="EL755" i="2"/>
  <c r="EG755" i="2"/>
  <c r="S755" i="2" s="1"/>
  <c r="DX755" i="2"/>
  <c r="R755" i="2" s="1"/>
  <c r="DO755" i="2"/>
  <c r="Q755" i="2" s="1"/>
  <c r="DC755" i="2"/>
  <c r="P755" i="2" s="1"/>
  <c r="CP755" i="2"/>
  <c r="EX755" i="2"/>
  <c r="ER736" i="2"/>
  <c r="ES736" i="2"/>
  <c r="EI736" i="2"/>
  <c r="CD678" i="2"/>
  <c r="CD679" i="2"/>
  <c r="ER813" i="2"/>
  <c r="ES813" i="2"/>
  <c r="EI813" i="2"/>
  <c r="ES626" i="2"/>
  <c r="EI626" i="2"/>
  <c r="ER626" i="2"/>
  <c r="CD815" i="2"/>
  <c r="CD749" i="2"/>
  <c r="EG892" i="2"/>
  <c r="S892" i="2" s="1"/>
  <c r="DX892" i="2"/>
  <c r="R892" i="2" s="1"/>
  <c r="EJ892" i="2"/>
  <c r="CP892" i="2"/>
  <c r="DO892" i="2"/>
  <c r="Q892" i="2" s="1"/>
  <c r="DC892" i="2"/>
  <c r="P892" i="2" s="1"/>
  <c r="EX892" i="2"/>
  <c r="EL892" i="2"/>
  <c r="EQ890" i="2"/>
  <c r="EM890" i="2"/>
  <c r="EJ882" i="2"/>
  <c r="DX882" i="2"/>
  <c r="R882" i="2" s="1"/>
  <c r="DC882" i="2"/>
  <c r="P882" i="2" s="1"/>
  <c r="CP882" i="2"/>
  <c r="EG882" i="2"/>
  <c r="S882" i="2" s="1"/>
  <c r="DO882" i="2"/>
  <c r="Q882" i="2" s="1"/>
  <c r="EX882" i="2"/>
  <c r="EL882" i="2"/>
  <c r="EJ617" i="2"/>
  <c r="EG617" i="2"/>
  <c r="S617" i="2" s="1"/>
  <c r="DX617" i="2"/>
  <c r="R617" i="2" s="1"/>
  <c r="DO617" i="2"/>
  <c r="Q617" i="2" s="1"/>
  <c r="DC617" i="2"/>
  <c r="P617" i="2" s="1"/>
  <c r="CP617" i="2"/>
  <c r="EX617" i="2"/>
  <c r="EL617" i="2"/>
  <c r="EI806" i="2"/>
  <c r="ER806" i="2"/>
  <c r="ES806" i="2"/>
  <c r="CD288" i="2"/>
  <c r="CD645" i="2"/>
  <c r="M721" i="2"/>
  <c r="K721" i="2"/>
  <c r="J721" i="2"/>
  <c r="EQ829" i="2"/>
  <c r="EM829" i="2"/>
  <c r="M798" i="2"/>
  <c r="K798" i="2"/>
  <c r="J798" i="2"/>
  <c r="EJ847" i="2"/>
  <c r="EG847" i="2"/>
  <c r="S847" i="2" s="1"/>
  <c r="DO847" i="2"/>
  <c r="Q847" i="2" s="1"/>
  <c r="DX847" i="2"/>
  <c r="R847" i="2" s="1"/>
  <c r="DC847" i="2"/>
  <c r="P847" i="2" s="1"/>
  <c r="CP847" i="2"/>
  <c r="EX847" i="2"/>
  <c r="EL847" i="2"/>
  <c r="EQ721" i="2"/>
  <c r="EM721" i="2"/>
  <c r="EQ659" i="2"/>
  <c r="EM659" i="2"/>
  <c r="M697" i="2"/>
  <c r="K697" i="2"/>
  <c r="J697" i="2"/>
  <c r="CD840" i="2"/>
  <c r="EJ613" i="2"/>
  <c r="EG613" i="2"/>
  <c r="S613" i="2" s="1"/>
  <c r="DX613" i="2"/>
  <c r="R613" i="2" s="1"/>
  <c r="DO613" i="2"/>
  <c r="Q613" i="2" s="1"/>
  <c r="DC613" i="2"/>
  <c r="P613" i="2" s="1"/>
  <c r="CP613" i="2"/>
  <c r="EX613" i="2"/>
  <c r="EL613" i="2"/>
  <c r="DX672" i="2"/>
  <c r="R672" i="2" s="1"/>
  <c r="DO672" i="2"/>
  <c r="Q672" i="2" s="1"/>
  <c r="DC672" i="2"/>
  <c r="P672" i="2" s="1"/>
  <c r="EJ672" i="2"/>
  <c r="EG672" i="2"/>
  <c r="S672" i="2" s="1"/>
  <c r="CP672" i="2"/>
  <c r="EX672" i="2"/>
  <c r="EL672" i="2"/>
  <c r="M653" i="2"/>
  <c r="K653" i="2"/>
  <c r="J653" i="2"/>
  <c r="EM641" i="2"/>
  <c r="EQ641" i="2"/>
  <c r="M897" i="2"/>
  <c r="K897" i="2"/>
  <c r="J897" i="2"/>
  <c r="ER714" i="2"/>
  <c r="ES714" i="2"/>
  <c r="EI714" i="2"/>
  <c r="J487" i="2"/>
  <c r="M487" i="2"/>
  <c r="K487" i="2"/>
  <c r="J639" i="2"/>
  <c r="M639" i="2"/>
  <c r="K639" i="2"/>
  <c r="EQ728" i="2"/>
  <c r="EM728" i="2"/>
  <c r="EJ754" i="2"/>
  <c r="EG754" i="2"/>
  <c r="S754" i="2" s="1"/>
  <c r="DX754" i="2"/>
  <c r="R754" i="2" s="1"/>
  <c r="DO754" i="2"/>
  <c r="Q754" i="2" s="1"/>
  <c r="DC754" i="2"/>
  <c r="P754" i="2" s="1"/>
  <c r="CP754" i="2"/>
  <c r="EL754" i="2"/>
  <c r="EX754" i="2"/>
  <c r="CD861" i="2"/>
  <c r="EJ635" i="2"/>
  <c r="DC635" i="2"/>
  <c r="P635" i="2" s="1"/>
  <c r="CP635" i="2"/>
  <c r="EG635" i="2"/>
  <c r="S635" i="2" s="1"/>
  <c r="DX635" i="2"/>
  <c r="R635" i="2" s="1"/>
  <c r="DO635" i="2"/>
  <c r="Q635" i="2" s="1"/>
  <c r="EX635" i="2"/>
  <c r="EL635" i="2"/>
  <c r="ER622" i="2"/>
  <c r="ES622" i="2"/>
  <c r="EI622" i="2"/>
  <c r="EG761" i="2"/>
  <c r="S761" i="2" s="1"/>
  <c r="DX761" i="2"/>
  <c r="R761" i="2" s="1"/>
  <c r="EJ761" i="2"/>
  <c r="DO761" i="2"/>
  <c r="Q761" i="2" s="1"/>
  <c r="DC761" i="2"/>
  <c r="P761" i="2" s="1"/>
  <c r="CP761" i="2"/>
  <c r="EL761" i="2"/>
  <c r="EX761" i="2"/>
  <c r="EI872" i="2"/>
  <c r="ER872" i="2"/>
  <c r="ES872" i="2"/>
  <c r="K673" i="2"/>
  <c r="J673" i="2"/>
  <c r="M673" i="2"/>
  <c r="CD626" i="2"/>
  <c r="EQ783" i="2"/>
  <c r="EM783" i="2"/>
  <c r="ER866" i="2"/>
  <c r="ES866" i="2"/>
  <c r="EI866" i="2"/>
  <c r="M619" i="2"/>
  <c r="K619" i="2"/>
  <c r="J619" i="2"/>
  <c r="CD627" i="2"/>
  <c r="V768" i="2"/>
  <c r="L768" i="2" s="1"/>
  <c r="EQ639" i="2"/>
  <c r="EM639" i="2"/>
  <c r="EJ614" i="2"/>
  <c r="EG614" i="2"/>
  <c r="S614" i="2" s="1"/>
  <c r="DX614" i="2"/>
  <c r="R614" i="2" s="1"/>
  <c r="DO614" i="2"/>
  <c r="Q614" i="2" s="1"/>
  <c r="DC614" i="2"/>
  <c r="P614" i="2" s="1"/>
  <c r="CP614" i="2"/>
  <c r="EX614" i="2"/>
  <c r="EL614" i="2"/>
  <c r="M629" i="2"/>
  <c r="K629" i="2"/>
  <c r="J629" i="2"/>
  <c r="ES830" i="2"/>
  <c r="EI830" i="2"/>
  <c r="ER830" i="2"/>
  <c r="CD858" i="2"/>
  <c r="CD622" i="2"/>
  <c r="CD791" i="2"/>
  <c r="EI908" i="2"/>
  <c r="ER908" i="2"/>
  <c r="ES908" i="2"/>
  <c r="CD633" i="2"/>
  <c r="CD813" i="2"/>
  <c r="ER527" i="2"/>
  <c r="ES527" i="2"/>
  <c r="EI527" i="2"/>
  <c r="M669" i="2"/>
  <c r="K669" i="2"/>
  <c r="J669" i="2"/>
  <c r="EI879" i="2"/>
  <c r="ER879" i="2"/>
  <c r="ES879" i="2"/>
  <c r="DC753" i="2"/>
  <c r="P753" i="2" s="1"/>
  <c r="CP753" i="2"/>
  <c r="EG753" i="2"/>
  <c r="S753" i="2" s="1"/>
  <c r="DO753" i="2"/>
  <c r="Q753" i="2" s="1"/>
  <c r="EJ753" i="2"/>
  <c r="DX753" i="2"/>
  <c r="R753" i="2" s="1"/>
  <c r="EX753" i="2"/>
  <c r="EL753" i="2"/>
  <c r="DC819" i="2"/>
  <c r="P819" i="2" s="1"/>
  <c r="EJ819" i="2"/>
  <c r="EG819" i="2"/>
  <c r="S819" i="2" s="1"/>
  <c r="DX819" i="2"/>
  <c r="R819" i="2" s="1"/>
  <c r="DO819" i="2"/>
  <c r="Q819" i="2" s="1"/>
  <c r="CP819" i="2"/>
  <c r="EX819" i="2"/>
  <c r="EL819" i="2"/>
  <c r="DX640" i="2"/>
  <c r="R640" i="2" s="1"/>
  <c r="DO640" i="2"/>
  <c r="Q640" i="2" s="1"/>
  <c r="DC640" i="2"/>
  <c r="P640" i="2" s="1"/>
  <c r="CP640" i="2"/>
  <c r="EJ640" i="2"/>
  <c r="EG640" i="2"/>
  <c r="S640" i="2" s="1"/>
  <c r="EX640" i="2"/>
  <c r="EL640" i="2"/>
  <c r="CD718" i="2"/>
  <c r="ER683" i="2"/>
  <c r="ES683" i="2"/>
  <c r="EI683" i="2"/>
  <c r="M846" i="2"/>
  <c r="K846" i="2"/>
  <c r="J846" i="2"/>
  <c r="CD374" i="2"/>
  <c r="M374" i="2" s="1"/>
  <c r="ER817" i="2"/>
  <c r="ES817" i="2"/>
  <c r="EI817" i="2"/>
  <c r="DO615" i="2"/>
  <c r="Q615" i="2" s="1"/>
  <c r="DC615" i="2"/>
  <c r="P615" i="2" s="1"/>
  <c r="CP615" i="2"/>
  <c r="EL615" i="2"/>
  <c r="EJ615" i="2"/>
  <c r="EG615" i="2"/>
  <c r="S615" i="2" s="1"/>
  <c r="DX615" i="2"/>
  <c r="R615" i="2" s="1"/>
  <c r="EX615" i="2"/>
  <c r="CD736" i="2"/>
  <c r="EQ739" i="2"/>
  <c r="EM739" i="2"/>
  <c r="DO717" i="2"/>
  <c r="Q717" i="2" s="1"/>
  <c r="DC717" i="2"/>
  <c r="P717" i="2" s="1"/>
  <c r="EL717" i="2"/>
  <c r="EJ717" i="2"/>
  <c r="EG717" i="2"/>
  <c r="S717" i="2" s="1"/>
  <c r="DX717" i="2"/>
  <c r="R717" i="2" s="1"/>
  <c r="CP717" i="2"/>
  <c r="EX717" i="2"/>
  <c r="EQ601" i="2"/>
  <c r="EM601" i="2"/>
  <c r="EQ844" i="2"/>
  <c r="EM844" i="2"/>
  <c r="EG748" i="2"/>
  <c r="S748" i="2" s="1"/>
  <c r="DX748" i="2"/>
  <c r="R748" i="2" s="1"/>
  <c r="DO748" i="2"/>
  <c r="Q748" i="2" s="1"/>
  <c r="DC748" i="2"/>
  <c r="P748" i="2" s="1"/>
  <c r="CP748" i="2"/>
  <c r="EX748" i="2"/>
  <c r="EJ748" i="2"/>
  <c r="EL748" i="2"/>
  <c r="CD632" i="2"/>
  <c r="CD866" i="2"/>
  <c r="CD827" i="2"/>
  <c r="DC824" i="2"/>
  <c r="P824" i="2" s="1"/>
  <c r="DO824" i="2"/>
  <c r="Q824" i="2" s="1"/>
  <c r="CP824" i="2"/>
  <c r="EJ824" i="2"/>
  <c r="EG824" i="2"/>
  <c r="S824" i="2" s="1"/>
  <c r="DX824" i="2"/>
  <c r="R824" i="2" s="1"/>
  <c r="EX824" i="2"/>
  <c r="EL824" i="2"/>
  <c r="EQ682" i="2"/>
  <c r="EM682" i="2"/>
  <c r="EJ654" i="2"/>
  <c r="EG654" i="2"/>
  <c r="S654" i="2" s="1"/>
  <c r="DX654" i="2"/>
  <c r="R654" i="2" s="1"/>
  <c r="DO654" i="2"/>
  <c r="Q654" i="2" s="1"/>
  <c r="DC654" i="2"/>
  <c r="P654" i="2" s="1"/>
  <c r="CP654" i="2"/>
  <c r="EX654" i="2"/>
  <c r="EL654" i="2"/>
  <c r="CD750" i="2"/>
  <c r="EQ897" i="2"/>
  <c r="EM897" i="2"/>
  <c r="ER718" i="2"/>
  <c r="ES718" i="2"/>
  <c r="EI718" i="2"/>
  <c r="CD255" i="2"/>
  <c r="M255" i="2" s="1"/>
  <c r="M660" i="2"/>
  <c r="K660" i="2"/>
  <c r="J660" i="2"/>
  <c r="M829" i="2"/>
  <c r="K829" i="2"/>
  <c r="J829" i="2"/>
  <c r="EJ895" i="2"/>
  <c r="EG895" i="2"/>
  <c r="S895" i="2" s="1"/>
  <c r="DX895" i="2"/>
  <c r="R895" i="2" s="1"/>
  <c r="DO895" i="2"/>
  <c r="Q895" i="2" s="1"/>
  <c r="DC895" i="2"/>
  <c r="P895" i="2" s="1"/>
  <c r="CP895" i="2"/>
  <c r="EX895" i="2"/>
  <c r="EL895" i="2"/>
  <c r="EG747" i="2"/>
  <c r="S747" i="2" s="1"/>
  <c r="DX747" i="2"/>
  <c r="R747" i="2" s="1"/>
  <c r="DO747" i="2"/>
  <c r="Q747" i="2" s="1"/>
  <c r="DC747" i="2"/>
  <c r="P747" i="2" s="1"/>
  <c r="CP747" i="2"/>
  <c r="EL747" i="2"/>
  <c r="EJ747" i="2"/>
  <c r="EX747" i="2"/>
  <c r="ER891" i="2"/>
  <c r="ES891" i="2"/>
  <c r="EI891" i="2"/>
  <c r="ES858" i="2"/>
  <c r="EI858" i="2"/>
  <c r="ER858" i="2"/>
  <c r="DO774" i="2"/>
  <c r="Q774" i="2" s="1"/>
  <c r="CP774" i="2"/>
  <c r="EJ774" i="2"/>
  <c r="EG774" i="2"/>
  <c r="S774" i="2" s="1"/>
  <c r="DX774" i="2"/>
  <c r="R774" i="2" s="1"/>
  <c r="DC774" i="2"/>
  <c r="P774" i="2" s="1"/>
  <c r="EX774" i="2"/>
  <c r="EL774" i="2"/>
  <c r="DO760" i="2"/>
  <c r="Q760" i="2" s="1"/>
  <c r="EJ760" i="2"/>
  <c r="EG760" i="2"/>
  <c r="S760" i="2" s="1"/>
  <c r="DX760" i="2"/>
  <c r="R760" i="2" s="1"/>
  <c r="CP760" i="2"/>
  <c r="EX760" i="2"/>
  <c r="DC760" i="2"/>
  <c r="P760" i="2" s="1"/>
  <c r="EL760" i="2"/>
  <c r="EG674" i="2"/>
  <c r="S674" i="2" s="1"/>
  <c r="DX674" i="2"/>
  <c r="R674" i="2" s="1"/>
  <c r="DO674" i="2"/>
  <c r="Q674" i="2" s="1"/>
  <c r="DC674" i="2"/>
  <c r="P674" i="2" s="1"/>
  <c r="EJ674" i="2"/>
  <c r="CP674" i="2"/>
  <c r="EX674" i="2"/>
  <c r="EL674" i="2"/>
  <c r="CD872" i="2"/>
  <c r="ES827" i="2"/>
  <c r="ER827" i="2"/>
  <c r="EI827" i="2"/>
  <c r="EG618" i="2"/>
  <c r="S618" i="2" s="1"/>
  <c r="DX618" i="2"/>
  <c r="R618" i="2" s="1"/>
  <c r="DO618" i="2"/>
  <c r="Q618" i="2" s="1"/>
  <c r="EL618" i="2"/>
  <c r="EJ618" i="2"/>
  <c r="DC618" i="2"/>
  <c r="P618" i="2" s="1"/>
  <c r="CP618" i="2"/>
  <c r="EX618" i="2"/>
  <c r="EJ793" i="2"/>
  <c r="EG793" i="2"/>
  <c r="S793" i="2" s="1"/>
  <c r="DX793" i="2"/>
  <c r="R793" i="2" s="1"/>
  <c r="DO793" i="2"/>
  <c r="Q793" i="2" s="1"/>
  <c r="DC793" i="2"/>
  <c r="P793" i="2" s="1"/>
  <c r="CP793" i="2"/>
  <c r="EL793" i="2"/>
  <c r="EX793" i="2"/>
  <c r="CD714" i="2"/>
  <c r="EQ671" i="2"/>
  <c r="EM671" i="2"/>
  <c r="EG804" i="2"/>
  <c r="S804" i="2" s="1"/>
  <c r="DX804" i="2"/>
  <c r="R804" i="2" s="1"/>
  <c r="DO804" i="2"/>
  <c r="Q804" i="2" s="1"/>
  <c r="DC804" i="2"/>
  <c r="P804" i="2" s="1"/>
  <c r="CP804" i="2"/>
  <c r="EL804" i="2"/>
  <c r="EJ804" i="2"/>
  <c r="EX804" i="2"/>
  <c r="EJ801" i="2"/>
  <c r="EG801" i="2"/>
  <c r="S801" i="2" s="1"/>
  <c r="DX801" i="2"/>
  <c r="R801" i="2" s="1"/>
  <c r="DO801" i="2"/>
  <c r="Q801" i="2" s="1"/>
  <c r="DC801" i="2"/>
  <c r="P801" i="2" s="1"/>
  <c r="CP801" i="2"/>
  <c r="EX801" i="2"/>
  <c r="EL801" i="2"/>
  <c r="CD735" i="2"/>
  <c r="EQ629" i="2"/>
  <c r="EM629" i="2"/>
  <c r="CD722" i="2"/>
  <c r="M658" i="2"/>
  <c r="K658" i="2"/>
  <c r="J658" i="2"/>
  <c r="EQ732" i="2"/>
  <c r="EM732" i="2"/>
  <c r="DO812" i="2"/>
  <c r="Q812" i="2" s="1"/>
  <c r="DC812" i="2"/>
  <c r="P812" i="2" s="1"/>
  <c r="EJ812" i="2"/>
  <c r="EG812" i="2"/>
  <c r="S812" i="2" s="1"/>
  <c r="DX812" i="2"/>
  <c r="R812" i="2" s="1"/>
  <c r="CP812" i="2"/>
  <c r="EL812" i="2"/>
  <c r="EX812" i="2"/>
  <c r="EJ818" i="2"/>
  <c r="DO818" i="2"/>
  <c r="Q818" i="2" s="1"/>
  <c r="DC818" i="2"/>
  <c r="P818" i="2" s="1"/>
  <c r="EG818" i="2"/>
  <c r="S818" i="2" s="1"/>
  <c r="DX818" i="2"/>
  <c r="R818" i="2" s="1"/>
  <c r="CP818" i="2"/>
  <c r="EX818" i="2"/>
  <c r="EL818" i="2"/>
  <c r="EJ684" i="2"/>
  <c r="DC684" i="2"/>
  <c r="P684" i="2" s="1"/>
  <c r="CP684" i="2"/>
  <c r="DX684" i="2"/>
  <c r="R684" i="2" s="1"/>
  <c r="DO684" i="2"/>
  <c r="Q684" i="2" s="1"/>
  <c r="EG684" i="2"/>
  <c r="S684" i="2" s="1"/>
  <c r="EX684" i="2"/>
  <c r="EL684" i="2"/>
  <c r="M789" i="2"/>
  <c r="K789" i="2"/>
  <c r="J789" i="2"/>
  <c r="EI750" i="2"/>
  <c r="ER750" i="2"/>
  <c r="ES750" i="2"/>
  <c r="EJ709" i="2"/>
  <c r="EG709" i="2"/>
  <c r="S709" i="2" s="1"/>
  <c r="DX709" i="2"/>
  <c r="R709" i="2" s="1"/>
  <c r="DO709" i="2"/>
  <c r="Q709" i="2" s="1"/>
  <c r="DC709" i="2"/>
  <c r="P709" i="2" s="1"/>
  <c r="CP709" i="2"/>
  <c r="EL709" i="2"/>
  <c r="EX709" i="2"/>
  <c r="EQ794" i="2"/>
  <c r="EM794" i="2"/>
  <c r="CD683" i="2"/>
  <c r="CD814" i="2"/>
  <c r="CD397" i="2"/>
  <c r="M397" i="2" s="1"/>
  <c r="CD817" i="2"/>
  <c r="ER722" i="2"/>
  <c r="ES722" i="2"/>
  <c r="EI722" i="2"/>
  <c r="EJ670" i="2"/>
  <c r="DX670" i="2"/>
  <c r="R670" i="2" s="1"/>
  <c r="DO670" i="2"/>
  <c r="Q670" i="2" s="1"/>
  <c r="DC670" i="2"/>
  <c r="P670" i="2" s="1"/>
  <c r="EG670" i="2"/>
  <c r="S670" i="2" s="1"/>
  <c r="CP670" i="2"/>
  <c r="EX670" i="2"/>
  <c r="EL670" i="2"/>
  <c r="CD908" i="2"/>
  <c r="EJ628" i="2"/>
  <c r="EG628" i="2"/>
  <c r="S628" i="2" s="1"/>
  <c r="DX628" i="2"/>
  <c r="R628" i="2" s="1"/>
  <c r="DO628" i="2"/>
  <c r="Q628" i="2" s="1"/>
  <c r="DC628" i="2"/>
  <c r="P628" i="2" s="1"/>
  <c r="CP628" i="2"/>
  <c r="EX628" i="2"/>
  <c r="EL628" i="2"/>
  <c r="EG870" i="2"/>
  <c r="S870" i="2" s="1"/>
  <c r="DX870" i="2"/>
  <c r="R870" i="2" s="1"/>
  <c r="DO870" i="2"/>
  <c r="Q870" i="2" s="1"/>
  <c r="DC870" i="2"/>
  <c r="P870" i="2" s="1"/>
  <c r="EJ870" i="2"/>
  <c r="CP870" i="2"/>
  <c r="EX870" i="2"/>
  <c r="EL870" i="2"/>
  <c r="ER873" i="2"/>
  <c r="ES873" i="2"/>
  <c r="EI873" i="2"/>
  <c r="ER821" i="2"/>
  <c r="ES821" i="2"/>
  <c r="EI821" i="2"/>
  <c r="EG681" i="2"/>
  <c r="S681" i="2" s="1"/>
  <c r="DO681" i="2"/>
  <c r="Q681" i="2" s="1"/>
  <c r="DC681" i="2"/>
  <c r="P681" i="2" s="1"/>
  <c r="CP681" i="2"/>
  <c r="EJ681" i="2"/>
  <c r="DX681" i="2"/>
  <c r="R681" i="2" s="1"/>
  <c r="EX681" i="2"/>
  <c r="EL681" i="2"/>
  <c r="CD664" i="2"/>
  <c r="EJ902" i="2"/>
  <c r="EG902" i="2"/>
  <c r="S902" i="2" s="1"/>
  <c r="DX902" i="2"/>
  <c r="R902" i="2" s="1"/>
  <c r="DO902" i="2"/>
  <c r="Q902" i="2" s="1"/>
  <c r="DC902" i="2"/>
  <c r="P902" i="2" s="1"/>
  <c r="CP902" i="2"/>
  <c r="EX902" i="2"/>
  <c r="EL902" i="2"/>
  <c r="DC826" i="2"/>
  <c r="P826" i="2" s="1"/>
  <c r="DX826" i="2"/>
  <c r="R826" i="2" s="1"/>
  <c r="DO826" i="2"/>
  <c r="Q826" i="2" s="1"/>
  <c r="CP826" i="2"/>
  <c r="EJ826" i="2"/>
  <c r="EG826" i="2"/>
  <c r="S826" i="2" s="1"/>
  <c r="EL826" i="2"/>
  <c r="EX826" i="2"/>
  <c r="EQ712" i="2"/>
  <c r="EM712" i="2"/>
  <c r="EI627" i="2"/>
  <c r="ER627" i="2"/>
  <c r="ES627" i="2"/>
  <c r="M728" i="2"/>
  <c r="K728" i="2"/>
  <c r="J728" i="2"/>
  <c r="DO833" i="2"/>
  <c r="Q833" i="2" s="1"/>
  <c r="EJ833" i="2"/>
  <c r="EG833" i="2"/>
  <c r="S833" i="2" s="1"/>
  <c r="DX833" i="2"/>
  <c r="R833" i="2" s="1"/>
  <c r="DC833" i="2"/>
  <c r="P833" i="2" s="1"/>
  <c r="EX833" i="2"/>
  <c r="EL833" i="2"/>
  <c r="CP833" i="2"/>
  <c r="EI735" i="2"/>
  <c r="ER735" i="2"/>
  <c r="ES735" i="2"/>
  <c r="ES861" i="2"/>
  <c r="EI861" i="2"/>
  <c r="ER861" i="2"/>
  <c r="M752" i="2"/>
  <c r="K752" i="2"/>
  <c r="J752" i="2"/>
  <c r="CP841" i="2"/>
  <c r="DX841" i="2"/>
  <c r="R841" i="2" s="1"/>
  <c r="EG841" i="2"/>
  <c r="S841" i="2" s="1"/>
  <c r="DO841" i="2"/>
  <c r="Q841" i="2" s="1"/>
  <c r="DC841" i="2"/>
  <c r="P841" i="2" s="1"/>
  <c r="EX841" i="2"/>
  <c r="EL841" i="2"/>
  <c r="EJ841" i="2"/>
  <c r="EU644" i="2"/>
  <c r="V644" i="2" s="1"/>
  <c r="EI791" i="2"/>
  <c r="ER791" i="2"/>
  <c r="ES791" i="2"/>
  <c r="ER680" i="2"/>
  <c r="ES680" i="2"/>
  <c r="EI680" i="2"/>
  <c r="EQ831" i="2"/>
  <c r="EM831" i="2"/>
  <c r="CD799" i="2"/>
  <c r="EQ602" i="2"/>
  <c r="EM602" i="2"/>
  <c r="M886" i="2"/>
  <c r="K886" i="2"/>
  <c r="J886" i="2"/>
  <c r="EQ772" i="2"/>
  <c r="EM772" i="2"/>
  <c r="EU660" i="2"/>
  <c r="V660" i="2" s="1"/>
  <c r="CD764" i="2"/>
  <c r="ER828" i="2"/>
  <c r="EI828" i="2"/>
  <c r="ES828" i="2"/>
  <c r="EI883" i="2"/>
  <c r="ER883" i="2"/>
  <c r="ES883" i="2"/>
  <c r="EJ777" i="2"/>
  <c r="DC777" i="2"/>
  <c r="P777" i="2" s="1"/>
  <c r="CP777" i="2"/>
  <c r="DX777" i="2"/>
  <c r="R777" i="2" s="1"/>
  <c r="DO777" i="2"/>
  <c r="Q777" i="2" s="1"/>
  <c r="EG777" i="2"/>
  <c r="S777" i="2" s="1"/>
  <c r="EL777" i="2"/>
  <c r="EX777" i="2"/>
  <c r="DX631" i="2"/>
  <c r="R631" i="2" s="1"/>
  <c r="DO631" i="2"/>
  <c r="Q631" i="2" s="1"/>
  <c r="DC631" i="2"/>
  <c r="P631" i="2" s="1"/>
  <c r="CP631" i="2"/>
  <c r="EL631" i="2"/>
  <c r="EJ631" i="2"/>
  <c r="EG631" i="2"/>
  <c r="S631" i="2" s="1"/>
  <c r="EX631" i="2"/>
  <c r="EG770" i="2"/>
  <c r="S770" i="2" s="1"/>
  <c r="DC770" i="2"/>
  <c r="P770" i="2" s="1"/>
  <c r="DX770" i="2"/>
  <c r="R770" i="2" s="1"/>
  <c r="DO770" i="2"/>
  <c r="Q770" i="2" s="1"/>
  <c r="CP770" i="2"/>
  <c r="EJ770" i="2"/>
  <c r="EL770" i="2"/>
  <c r="EX770" i="2"/>
  <c r="EJ885" i="2"/>
  <c r="EG885" i="2"/>
  <c r="S885" i="2" s="1"/>
  <c r="DX885" i="2"/>
  <c r="R885" i="2" s="1"/>
  <c r="DO885" i="2"/>
  <c r="Q885" i="2" s="1"/>
  <c r="DC885" i="2"/>
  <c r="P885" i="2" s="1"/>
  <c r="CP885" i="2"/>
  <c r="EX885" i="2"/>
  <c r="EL885" i="2"/>
  <c r="EG611" i="2"/>
  <c r="S611" i="2" s="1"/>
  <c r="DX611" i="2"/>
  <c r="R611" i="2" s="1"/>
  <c r="DO611" i="2"/>
  <c r="Q611" i="2" s="1"/>
  <c r="DC611" i="2"/>
  <c r="P611" i="2" s="1"/>
  <c r="EJ611" i="2"/>
  <c r="CP611" i="2"/>
  <c r="EX611" i="2"/>
  <c r="EL611" i="2"/>
  <c r="ES792" i="2"/>
  <c r="EI792" i="2"/>
  <c r="ER792" i="2"/>
  <c r="EI632" i="2"/>
  <c r="ER632" i="2"/>
  <c r="ES632" i="2"/>
  <c r="EI764" i="2"/>
  <c r="ER764" i="2"/>
  <c r="ES764" i="2"/>
  <c r="EJ665" i="2"/>
  <c r="EG665" i="2"/>
  <c r="S665" i="2" s="1"/>
  <c r="DX665" i="2"/>
  <c r="R665" i="2" s="1"/>
  <c r="DO665" i="2"/>
  <c r="Q665" i="2" s="1"/>
  <c r="DC665" i="2"/>
  <c r="P665" i="2" s="1"/>
  <c r="CP665" i="2"/>
  <c r="EX665" i="2"/>
  <c r="EL665" i="2"/>
  <c r="EQ726" i="2"/>
  <c r="EM726" i="2"/>
  <c r="M644" i="2"/>
  <c r="K644" i="2"/>
  <c r="J644" i="2"/>
  <c r="CD690" i="2"/>
  <c r="EJ857" i="2"/>
  <c r="CP857" i="2"/>
  <c r="EX857" i="2"/>
  <c r="DX857" i="2"/>
  <c r="R857" i="2" s="1"/>
  <c r="DO857" i="2"/>
  <c r="Q857" i="2" s="1"/>
  <c r="DC857" i="2"/>
  <c r="P857" i="2" s="1"/>
  <c r="EG857" i="2"/>
  <c r="S857" i="2" s="1"/>
  <c r="EL857" i="2"/>
  <c r="EG899" i="2"/>
  <c r="S899" i="2" s="1"/>
  <c r="DX899" i="2"/>
  <c r="R899" i="2" s="1"/>
  <c r="DO899" i="2"/>
  <c r="Q899" i="2" s="1"/>
  <c r="DC899" i="2"/>
  <c r="P899" i="2" s="1"/>
  <c r="CP899" i="2"/>
  <c r="EJ899" i="2"/>
  <c r="EL899" i="2"/>
  <c r="EX899" i="2"/>
  <c r="CD661" i="2"/>
  <c r="EJ662" i="2"/>
  <c r="EG662" i="2"/>
  <c r="S662" i="2" s="1"/>
  <c r="DX662" i="2"/>
  <c r="R662" i="2" s="1"/>
  <c r="DO662" i="2"/>
  <c r="Q662" i="2" s="1"/>
  <c r="DC662" i="2"/>
  <c r="P662" i="2" s="1"/>
  <c r="CP662" i="2"/>
  <c r="EL662" i="2"/>
  <c r="EX662" i="2"/>
  <c r="EJ910" i="2"/>
  <c r="EG910" i="2"/>
  <c r="S910" i="2" s="1"/>
  <c r="DX910" i="2"/>
  <c r="R910" i="2" s="1"/>
  <c r="DO910" i="2"/>
  <c r="Q910" i="2" s="1"/>
  <c r="DC910" i="2"/>
  <c r="P910" i="2" s="1"/>
  <c r="CP910" i="2"/>
  <c r="EX910" i="2"/>
  <c r="EL910" i="2"/>
  <c r="EG723" i="2"/>
  <c r="S723" i="2" s="1"/>
  <c r="DX723" i="2"/>
  <c r="R723" i="2" s="1"/>
  <c r="DO723" i="2"/>
  <c r="Q723" i="2" s="1"/>
  <c r="EX723" i="2"/>
  <c r="EJ723" i="2"/>
  <c r="DC723" i="2"/>
  <c r="P723" i="2" s="1"/>
  <c r="CP723" i="2"/>
  <c r="EL723" i="2"/>
  <c r="M675" i="2"/>
  <c r="K675" i="2"/>
  <c r="J675" i="2"/>
  <c r="EQ820" i="2"/>
  <c r="EM820" i="2"/>
  <c r="CD743" i="2"/>
  <c r="J475" i="2"/>
  <c r="K475" i="2"/>
  <c r="M475" i="2"/>
  <c r="EJ875" i="2"/>
  <c r="DC875" i="2"/>
  <c r="P875" i="2" s="1"/>
  <c r="EX875" i="2"/>
  <c r="EG875" i="2"/>
  <c r="S875" i="2" s="1"/>
  <c r="DX875" i="2"/>
  <c r="R875" i="2" s="1"/>
  <c r="DO875" i="2"/>
  <c r="Q875" i="2" s="1"/>
  <c r="CP875" i="2"/>
  <c r="EL875" i="2"/>
  <c r="EJ610" i="2"/>
  <c r="EG610" i="2"/>
  <c r="S610" i="2" s="1"/>
  <c r="DX610" i="2"/>
  <c r="R610" i="2" s="1"/>
  <c r="DO610" i="2"/>
  <c r="Q610" i="2" s="1"/>
  <c r="DC610" i="2"/>
  <c r="P610" i="2" s="1"/>
  <c r="CP610" i="2"/>
  <c r="EX610" i="2"/>
  <c r="EL610" i="2"/>
  <c r="M638" i="2"/>
  <c r="K638" i="2"/>
  <c r="J638" i="2"/>
  <c r="CD663" i="2"/>
  <c r="EJ742" i="2"/>
  <c r="EG742" i="2"/>
  <c r="S742" i="2" s="1"/>
  <c r="DX742" i="2"/>
  <c r="R742" i="2" s="1"/>
  <c r="DO742" i="2"/>
  <c r="Q742" i="2" s="1"/>
  <c r="DC742" i="2"/>
  <c r="P742" i="2" s="1"/>
  <c r="CP742" i="2"/>
  <c r="EX742" i="2"/>
  <c r="EL742" i="2"/>
  <c r="ER634" i="2"/>
  <c r="ES634" i="2"/>
  <c r="EI634" i="2"/>
  <c r="EJ903" i="2"/>
  <c r="EG903" i="2"/>
  <c r="S903" i="2" s="1"/>
  <c r="DX903" i="2"/>
  <c r="R903" i="2" s="1"/>
  <c r="DO903" i="2"/>
  <c r="Q903" i="2" s="1"/>
  <c r="DC903" i="2"/>
  <c r="P903" i="2" s="1"/>
  <c r="CP903" i="2"/>
  <c r="EL903" i="2"/>
  <c r="EX903" i="2"/>
  <c r="EI814" i="2"/>
  <c r="ER814" i="2"/>
  <c r="ES814" i="2"/>
  <c r="EU673" i="2"/>
  <c r="V673" i="2" s="1"/>
  <c r="EG655" i="2"/>
  <c r="S655" i="2" s="1"/>
  <c r="DX655" i="2"/>
  <c r="R655" i="2" s="1"/>
  <c r="EJ655" i="2"/>
  <c r="DO655" i="2"/>
  <c r="Q655" i="2" s="1"/>
  <c r="DC655" i="2"/>
  <c r="P655" i="2" s="1"/>
  <c r="CP655" i="2"/>
  <c r="EL655" i="2"/>
  <c r="EX655" i="2"/>
  <c r="EJ733" i="2"/>
  <c r="EG733" i="2"/>
  <c r="S733" i="2" s="1"/>
  <c r="DX733" i="2"/>
  <c r="R733" i="2" s="1"/>
  <c r="DO733" i="2"/>
  <c r="Q733" i="2" s="1"/>
  <c r="DC733" i="2"/>
  <c r="P733" i="2" s="1"/>
  <c r="CP733" i="2"/>
  <c r="EX733" i="2"/>
  <c r="EL733" i="2"/>
  <c r="EU604" i="2"/>
  <c r="V604" i="2" s="1"/>
  <c r="CD873" i="2"/>
  <c r="EQ849" i="2"/>
  <c r="EM849" i="2"/>
  <c r="CP756" i="2"/>
  <c r="EJ756" i="2"/>
  <c r="EG756" i="2"/>
  <c r="S756" i="2" s="1"/>
  <c r="DO756" i="2"/>
  <c r="Q756" i="2" s="1"/>
  <c r="DC756" i="2"/>
  <c r="P756" i="2" s="1"/>
  <c r="EL756" i="2"/>
  <c r="DX756" i="2"/>
  <c r="R756" i="2" s="1"/>
  <c r="EX756" i="2"/>
  <c r="CD792" i="2"/>
  <c r="CD612" i="2"/>
  <c r="CD821" i="2"/>
  <c r="M682" i="2"/>
  <c r="K682" i="2"/>
  <c r="J682" i="2"/>
  <c r="CD828" i="2"/>
  <c r="CD822" i="2"/>
  <c r="EJ704" i="2"/>
  <c r="EG704" i="2"/>
  <c r="S704" i="2" s="1"/>
  <c r="DX704" i="2"/>
  <c r="R704" i="2" s="1"/>
  <c r="DO704" i="2"/>
  <c r="Q704" i="2" s="1"/>
  <c r="DC704" i="2"/>
  <c r="P704" i="2" s="1"/>
  <c r="CP704" i="2"/>
  <c r="EX704" i="2"/>
  <c r="EL704" i="2"/>
  <c r="EG865" i="2"/>
  <c r="S865" i="2" s="1"/>
  <c r="DX865" i="2"/>
  <c r="R865" i="2" s="1"/>
  <c r="EJ865" i="2"/>
  <c r="DO865" i="2"/>
  <c r="Q865" i="2" s="1"/>
  <c r="DC865" i="2"/>
  <c r="P865" i="2" s="1"/>
  <c r="CP865" i="2"/>
  <c r="EX865" i="2"/>
  <c r="EL865" i="2"/>
  <c r="CD757" i="2"/>
  <c r="ER901" i="2"/>
  <c r="ES901" i="2"/>
  <c r="EI901" i="2"/>
  <c r="DC832" i="2"/>
  <c r="P832" i="2" s="1"/>
  <c r="CP832" i="2"/>
  <c r="EG832" i="2"/>
  <c r="S832" i="2" s="1"/>
  <c r="DX832" i="2"/>
  <c r="R832" i="2" s="1"/>
  <c r="DO832" i="2"/>
  <c r="Q832" i="2" s="1"/>
  <c r="EJ832" i="2"/>
  <c r="EX832" i="2"/>
  <c r="EL832" i="2"/>
  <c r="EJ808" i="2"/>
  <c r="EG808" i="2"/>
  <c r="S808" i="2" s="1"/>
  <c r="DX808" i="2"/>
  <c r="R808" i="2" s="1"/>
  <c r="DO808" i="2"/>
  <c r="Q808" i="2" s="1"/>
  <c r="DC808" i="2"/>
  <c r="P808" i="2" s="1"/>
  <c r="CP808" i="2"/>
  <c r="EX808" i="2"/>
  <c r="EL808" i="2"/>
  <c r="ER877" i="2"/>
  <c r="ES877" i="2"/>
  <c r="EI877" i="2"/>
  <c r="EG731" i="2"/>
  <c r="S731" i="2" s="1"/>
  <c r="DX731" i="2"/>
  <c r="R731" i="2" s="1"/>
  <c r="EJ731" i="2"/>
  <c r="DO731" i="2"/>
  <c r="Q731" i="2" s="1"/>
  <c r="DC731" i="2"/>
  <c r="P731" i="2" s="1"/>
  <c r="CP731" i="2"/>
  <c r="EX731" i="2"/>
  <c r="EL731" i="2"/>
  <c r="EI778" i="2"/>
  <c r="ER778" i="2"/>
  <c r="ES778" i="2"/>
  <c r="CD776" i="2"/>
  <c r="CD623" i="2"/>
  <c r="ER663" i="2"/>
  <c r="ES663" i="2"/>
  <c r="EI663" i="2"/>
  <c r="DO856" i="2"/>
  <c r="Q856" i="2" s="1"/>
  <c r="CP856" i="2"/>
  <c r="EJ856" i="2"/>
  <c r="EG856" i="2"/>
  <c r="S856" i="2" s="1"/>
  <c r="DX856" i="2"/>
  <c r="R856" i="2" s="1"/>
  <c r="DC856" i="2"/>
  <c r="P856" i="2" s="1"/>
  <c r="EL856" i="2"/>
  <c r="EX856" i="2"/>
  <c r="ER664" i="2"/>
  <c r="ES664" i="2"/>
  <c r="EI664" i="2"/>
  <c r="M699" i="2"/>
  <c r="K699" i="2"/>
  <c r="J699" i="2"/>
  <c r="EQ643" i="2"/>
  <c r="EM643" i="2"/>
  <c r="CD634" i="2"/>
  <c r="M769" i="2"/>
  <c r="K769" i="2"/>
  <c r="J769" i="2"/>
  <c r="CD883" i="2"/>
  <c r="ER701" i="2"/>
  <c r="ES701" i="2"/>
  <c r="EI701" i="2"/>
  <c r="EI690" i="2"/>
  <c r="ER690" i="2"/>
  <c r="ES690" i="2"/>
  <c r="M768" i="2"/>
  <c r="K768" i="2"/>
  <c r="J768" i="2"/>
  <c r="EG706" i="2"/>
  <c r="S706" i="2" s="1"/>
  <c r="DX706" i="2"/>
  <c r="R706" i="2" s="1"/>
  <c r="DC706" i="2"/>
  <c r="P706" i="2" s="1"/>
  <c r="CP706" i="2"/>
  <c r="EJ706" i="2"/>
  <c r="DO706" i="2"/>
  <c r="Q706" i="2" s="1"/>
  <c r="EX706" i="2"/>
  <c r="EL706" i="2"/>
  <c r="EJ624" i="2"/>
  <c r="EG624" i="2"/>
  <c r="S624" i="2" s="1"/>
  <c r="DX624" i="2"/>
  <c r="R624" i="2" s="1"/>
  <c r="DO624" i="2"/>
  <c r="Q624" i="2" s="1"/>
  <c r="DC624" i="2"/>
  <c r="P624" i="2" s="1"/>
  <c r="CP624" i="2"/>
  <c r="EX624" i="2"/>
  <c r="EL624" i="2"/>
  <c r="ER729" i="2"/>
  <c r="ES729" i="2"/>
  <c r="EI729" i="2"/>
  <c r="ES743" i="2"/>
  <c r="EI743" i="2"/>
  <c r="ER743" i="2"/>
  <c r="EI799" i="2"/>
  <c r="ES799" i="2"/>
  <c r="ER799" i="2"/>
  <c r="J732" i="2"/>
  <c r="M732" i="2"/>
  <c r="K732" i="2"/>
  <c r="EJ621" i="2"/>
  <c r="EG621" i="2"/>
  <c r="S621" i="2" s="1"/>
  <c r="DX621" i="2"/>
  <c r="R621" i="2" s="1"/>
  <c r="DO621" i="2"/>
  <c r="Q621" i="2" s="1"/>
  <c r="DC621" i="2"/>
  <c r="P621" i="2" s="1"/>
  <c r="CP621" i="2"/>
  <c r="EL621" i="2"/>
  <c r="EX621" i="2"/>
  <c r="EJ896" i="2"/>
  <c r="EG896" i="2"/>
  <c r="S896" i="2" s="1"/>
  <c r="DO896" i="2"/>
  <c r="Q896" i="2" s="1"/>
  <c r="DC896" i="2"/>
  <c r="P896" i="2" s="1"/>
  <c r="CP896" i="2"/>
  <c r="DX896" i="2"/>
  <c r="R896" i="2" s="1"/>
  <c r="EX896" i="2"/>
  <c r="EL896" i="2"/>
  <c r="CD686" i="2"/>
  <c r="EU795" i="2"/>
  <c r="EQ860" i="2"/>
  <c r="EM860" i="2"/>
  <c r="CD685" i="2"/>
  <c r="EJ652" i="2"/>
  <c r="EG652" i="2"/>
  <c r="S652" i="2" s="1"/>
  <c r="DX652" i="2"/>
  <c r="R652" i="2" s="1"/>
  <c r="DC652" i="2"/>
  <c r="P652" i="2" s="1"/>
  <c r="CP652" i="2"/>
  <c r="DO652" i="2"/>
  <c r="Q652" i="2" s="1"/>
  <c r="EL652" i="2"/>
  <c r="EX652" i="2"/>
  <c r="ER822" i="2"/>
  <c r="ES822" i="2"/>
  <c r="EI822" i="2"/>
  <c r="DX788" i="2"/>
  <c r="R788" i="2" s="1"/>
  <c r="CP788" i="2"/>
  <c r="EL788" i="2"/>
  <c r="DC788" i="2"/>
  <c r="P788" i="2" s="1"/>
  <c r="EJ788" i="2"/>
  <c r="EG788" i="2"/>
  <c r="S788" i="2" s="1"/>
  <c r="DO788" i="2"/>
  <c r="Q788" i="2" s="1"/>
  <c r="EX788" i="2"/>
  <c r="EQ752" i="2"/>
  <c r="EM752" i="2"/>
  <c r="ER887" i="2"/>
  <c r="ES887" i="2"/>
  <c r="EI887" i="2"/>
  <c r="ER642" i="2"/>
  <c r="ES642" i="2"/>
  <c r="EI642" i="2"/>
  <c r="CD778" i="2"/>
  <c r="J794" i="2"/>
  <c r="M794" i="2"/>
  <c r="K794" i="2"/>
  <c r="CD907" i="2"/>
  <c r="EI685" i="2"/>
  <c r="ER685" i="2"/>
  <c r="ES685" i="2"/>
  <c r="EJ716" i="2"/>
  <c r="EG716" i="2"/>
  <c r="S716" i="2" s="1"/>
  <c r="DX716" i="2"/>
  <c r="R716" i="2" s="1"/>
  <c r="DO716" i="2"/>
  <c r="Q716" i="2" s="1"/>
  <c r="DC716" i="2"/>
  <c r="P716" i="2" s="1"/>
  <c r="CP716" i="2"/>
  <c r="EL716" i="2"/>
  <c r="EX716" i="2"/>
  <c r="CD835" i="2"/>
  <c r="ER757" i="2"/>
  <c r="ES757" i="2"/>
  <c r="EI757" i="2"/>
  <c r="DO837" i="2"/>
  <c r="Q837" i="2" s="1"/>
  <c r="EJ837" i="2"/>
  <c r="CP837" i="2"/>
  <c r="EG837" i="2"/>
  <c r="S837" i="2" s="1"/>
  <c r="DX837" i="2"/>
  <c r="R837" i="2" s="1"/>
  <c r="DC837" i="2"/>
  <c r="P837" i="2" s="1"/>
  <c r="EX837" i="2"/>
  <c r="EL837" i="2"/>
  <c r="ES661" i="2"/>
  <c r="EI661" i="2"/>
  <c r="ER661" i="2"/>
  <c r="ER898" i="2"/>
  <c r="ES898" i="2"/>
  <c r="EI898" i="2"/>
  <c r="EI810" i="2"/>
  <c r="ES810" i="2"/>
  <c r="ER810" i="2"/>
  <c r="EQ606" i="2"/>
  <c r="EM606" i="2"/>
  <c r="EJ607" i="2"/>
  <c r="EG607" i="2"/>
  <c r="S607" i="2" s="1"/>
  <c r="DX607" i="2"/>
  <c r="R607" i="2" s="1"/>
  <c r="DO607" i="2"/>
  <c r="Q607" i="2" s="1"/>
  <c r="DC607" i="2"/>
  <c r="P607" i="2" s="1"/>
  <c r="CP607" i="2"/>
  <c r="EX607" i="2"/>
  <c r="EL607" i="2"/>
  <c r="CD701" i="2"/>
  <c r="ER429" i="2"/>
  <c r="ES429" i="2"/>
  <c r="EI429" i="2"/>
  <c r="EG741" i="2"/>
  <c r="S741" i="2" s="1"/>
  <c r="DX741" i="2"/>
  <c r="R741" i="2" s="1"/>
  <c r="DO741" i="2"/>
  <c r="Q741" i="2" s="1"/>
  <c r="DC741" i="2"/>
  <c r="P741" i="2" s="1"/>
  <c r="CP741" i="2"/>
  <c r="EL741" i="2"/>
  <c r="EJ741" i="2"/>
  <c r="EX741" i="2"/>
  <c r="CD901" i="2"/>
  <c r="CD657" i="2"/>
  <c r="K884" i="2"/>
  <c r="J884" i="2"/>
  <c r="M884" i="2"/>
  <c r="EJ711" i="2"/>
  <c r="EG711" i="2"/>
  <c r="S711" i="2" s="1"/>
  <c r="DX711" i="2"/>
  <c r="R711" i="2" s="1"/>
  <c r="DO711" i="2"/>
  <c r="Q711" i="2" s="1"/>
  <c r="DC711" i="2"/>
  <c r="P711" i="2" s="1"/>
  <c r="CP711" i="2"/>
  <c r="EX711" i="2"/>
  <c r="EL711" i="2"/>
  <c r="CD877" i="2"/>
  <c r="CD642" i="2"/>
  <c r="M702" i="2"/>
  <c r="K702" i="2"/>
  <c r="J702" i="2"/>
  <c r="EG836" i="2"/>
  <c r="S836" i="2" s="1"/>
  <c r="EJ836" i="2"/>
  <c r="CP836" i="2"/>
  <c r="DX836" i="2"/>
  <c r="R836" i="2" s="1"/>
  <c r="DO836" i="2"/>
  <c r="Q836" i="2" s="1"/>
  <c r="DC836" i="2"/>
  <c r="P836" i="2" s="1"/>
  <c r="EX836" i="2"/>
  <c r="EL836" i="2"/>
  <c r="EJ603" i="2"/>
  <c r="EX603" i="2"/>
  <c r="EG603" i="2"/>
  <c r="S603" i="2" s="1"/>
  <c r="DX603" i="2"/>
  <c r="R603" i="2" s="1"/>
  <c r="DO603" i="2"/>
  <c r="Q603" i="2" s="1"/>
  <c r="DC603" i="2"/>
  <c r="P603" i="2" s="1"/>
  <c r="CP603" i="2"/>
  <c r="EL603" i="2"/>
  <c r="EQ608" i="2"/>
  <c r="EM608" i="2"/>
  <c r="DC855" i="2"/>
  <c r="P855" i="2" s="1"/>
  <c r="CP855" i="2"/>
  <c r="EJ855" i="2"/>
  <c r="EG855" i="2"/>
  <c r="S855" i="2" s="1"/>
  <c r="DO855" i="2"/>
  <c r="Q855" i="2" s="1"/>
  <c r="DX855" i="2"/>
  <c r="R855" i="2" s="1"/>
  <c r="EL855" i="2"/>
  <c r="EX855" i="2"/>
  <c r="ER612" i="2"/>
  <c r="ES612" i="2"/>
  <c r="EI612" i="2"/>
  <c r="ER630" i="2"/>
  <c r="ES630" i="2"/>
  <c r="EI630" i="2"/>
  <c r="CP803" i="2"/>
  <c r="EJ803" i="2"/>
  <c r="EG803" i="2"/>
  <c r="S803" i="2" s="1"/>
  <c r="DX803" i="2"/>
  <c r="R803" i="2" s="1"/>
  <c r="DO803" i="2"/>
  <c r="Q803" i="2" s="1"/>
  <c r="DC803" i="2"/>
  <c r="P803" i="2" s="1"/>
  <c r="EL803" i="2"/>
  <c r="EX803" i="2"/>
  <c r="CD781" i="2"/>
  <c r="CD874" i="2"/>
  <c r="CD845" i="2"/>
  <c r="EQ724" i="2"/>
  <c r="EM724" i="2"/>
  <c r="M878" i="2"/>
  <c r="K878" i="2"/>
  <c r="J878" i="2"/>
  <c r="CP745" i="2"/>
  <c r="EG745" i="2"/>
  <c r="S745" i="2" s="1"/>
  <c r="DX745" i="2"/>
  <c r="R745" i="2" s="1"/>
  <c r="DC745" i="2"/>
  <c r="P745" i="2" s="1"/>
  <c r="EJ745" i="2"/>
  <c r="DO745" i="2"/>
  <c r="Q745" i="2" s="1"/>
  <c r="EX745" i="2"/>
  <c r="EL745" i="2"/>
  <c r="CD887" i="2"/>
  <c r="ES834" i="2"/>
  <c r="EI834" i="2"/>
  <c r="ER834" i="2"/>
  <c r="CD810" i="2"/>
  <c r="ES689" i="2"/>
  <c r="EI689" i="2"/>
  <c r="ER689" i="2"/>
  <c r="ER776" i="2"/>
  <c r="ES776" i="2"/>
  <c r="EI776" i="2"/>
  <c r="ER623" i="2"/>
  <c r="ES623" i="2"/>
  <c r="EI623" i="2"/>
  <c r="CD842" i="2"/>
  <c r="DX698" i="2"/>
  <c r="R698" i="2" s="1"/>
  <c r="DO698" i="2"/>
  <c r="Q698" i="2" s="1"/>
  <c r="DC698" i="2"/>
  <c r="P698" i="2" s="1"/>
  <c r="EJ698" i="2"/>
  <c r="EG698" i="2"/>
  <c r="S698" i="2" s="1"/>
  <c r="CP698" i="2"/>
  <c r="EL698" i="2"/>
  <c r="EX698" i="2"/>
  <c r="EJ825" i="2"/>
  <c r="DO825" i="2"/>
  <c r="Q825" i="2" s="1"/>
  <c r="DC825" i="2"/>
  <c r="P825" i="2" s="1"/>
  <c r="CP825" i="2"/>
  <c r="EG825" i="2"/>
  <c r="S825" i="2" s="1"/>
  <c r="DX825" i="2"/>
  <c r="R825" i="2" s="1"/>
  <c r="EL825" i="2"/>
  <c r="EX825" i="2"/>
  <c r="CD867" i="2"/>
  <c r="EJ906" i="2"/>
  <c r="EG906" i="2"/>
  <c r="S906" i="2" s="1"/>
  <c r="DX906" i="2"/>
  <c r="R906" i="2" s="1"/>
  <c r="DO906" i="2"/>
  <c r="Q906" i="2" s="1"/>
  <c r="DC906" i="2"/>
  <c r="P906" i="2" s="1"/>
  <c r="CP906" i="2"/>
  <c r="EX906" i="2"/>
  <c r="EL906" i="2"/>
  <c r="EI874" i="2"/>
  <c r="ER874" i="2"/>
  <c r="ES874" i="2"/>
  <c r="CD863" i="2"/>
  <c r="K751" i="2"/>
  <c r="J751" i="2"/>
  <c r="M751" i="2"/>
  <c r="CD898" i="2"/>
  <c r="EJ868" i="2"/>
  <c r="EG868" i="2"/>
  <c r="S868" i="2" s="1"/>
  <c r="DX868" i="2"/>
  <c r="R868" i="2" s="1"/>
  <c r="DO868" i="2"/>
  <c r="Q868" i="2" s="1"/>
  <c r="CP868" i="2"/>
  <c r="DC868" i="2"/>
  <c r="P868" i="2" s="1"/>
  <c r="EL868" i="2"/>
  <c r="EX868" i="2"/>
  <c r="EQ738" i="2"/>
  <c r="EM738" i="2"/>
  <c r="EQ846" i="2"/>
  <c r="EM846" i="2"/>
  <c r="CD689" i="2"/>
  <c r="EI686" i="2"/>
  <c r="ER686" i="2"/>
  <c r="ES686" i="2"/>
  <c r="ES842" i="2"/>
  <c r="EI842" i="2"/>
  <c r="ER842" i="2"/>
  <c r="ER838" i="2"/>
  <c r="ES838" i="2"/>
  <c r="EI838" i="2"/>
  <c r="M783" i="2"/>
  <c r="K783" i="2"/>
  <c r="J783" i="2"/>
  <c r="EG705" i="2"/>
  <c r="S705" i="2" s="1"/>
  <c r="DX705" i="2"/>
  <c r="R705" i="2" s="1"/>
  <c r="DO705" i="2"/>
  <c r="Q705" i="2" s="1"/>
  <c r="EJ705" i="2"/>
  <c r="DC705" i="2"/>
  <c r="P705" i="2" s="1"/>
  <c r="CP705" i="2"/>
  <c r="EX705" i="2"/>
  <c r="EL705" i="2"/>
  <c r="M726" i="2"/>
  <c r="K726" i="2"/>
  <c r="J726" i="2"/>
  <c r="EI845" i="2"/>
  <c r="ES845" i="2"/>
  <c r="ER845" i="2"/>
  <c r="M823" i="2"/>
  <c r="J823" i="2"/>
  <c r="K823" i="2"/>
  <c r="EM900" i="2"/>
  <c r="EQ900" i="2"/>
  <c r="CD834" i="2"/>
  <c r="M394" i="2"/>
  <c r="K394" i="2"/>
  <c r="J394" i="2"/>
  <c r="ES759" i="2"/>
  <c r="EI759" i="2"/>
  <c r="ER759" i="2"/>
  <c r="EI328" i="2"/>
  <c r="ER328" i="2"/>
  <c r="ES328" i="2"/>
  <c r="M784" i="2"/>
  <c r="K784" i="2"/>
  <c r="J784" i="2"/>
  <c r="ES907" i="2"/>
  <c r="EI907" i="2"/>
  <c r="ER907" i="2"/>
  <c r="EJ773" i="2"/>
  <c r="DX773" i="2"/>
  <c r="R773" i="2" s="1"/>
  <c r="DO773" i="2"/>
  <c r="Q773" i="2" s="1"/>
  <c r="EG773" i="2"/>
  <c r="S773" i="2" s="1"/>
  <c r="DC773" i="2"/>
  <c r="P773" i="2" s="1"/>
  <c r="CP773" i="2"/>
  <c r="EL773" i="2"/>
  <c r="EX773" i="2"/>
  <c r="EQ675" i="2"/>
  <c r="EM675" i="2"/>
  <c r="M860" i="2"/>
  <c r="K860" i="2"/>
  <c r="J860" i="2"/>
  <c r="CD630" i="2"/>
  <c r="M772" i="2"/>
  <c r="K772" i="2"/>
  <c r="J772" i="2"/>
  <c r="ES781" i="2"/>
  <c r="EI781" i="2"/>
  <c r="ER781" i="2"/>
  <c r="EQ699" i="2"/>
  <c r="EM699" i="2"/>
  <c r="M643" i="2"/>
  <c r="K643" i="2"/>
  <c r="J643" i="2"/>
  <c r="M739" i="2"/>
  <c r="K739" i="2"/>
  <c r="J739" i="2"/>
  <c r="EQ697" i="2"/>
  <c r="EM697" i="2"/>
  <c r="EG647" i="2"/>
  <c r="S647" i="2" s="1"/>
  <c r="DX647" i="2"/>
  <c r="R647" i="2" s="1"/>
  <c r="DO647" i="2"/>
  <c r="Q647" i="2" s="1"/>
  <c r="EJ647" i="2"/>
  <c r="DC647" i="2"/>
  <c r="P647" i="2" s="1"/>
  <c r="CP647" i="2"/>
  <c r="EX647" i="2"/>
  <c r="EL647" i="2"/>
  <c r="J210" i="2"/>
  <c r="EI811" i="2"/>
  <c r="ES811" i="2"/>
  <c r="ER811" i="2"/>
  <c r="DO710" i="2"/>
  <c r="Q710" i="2" s="1"/>
  <c r="DC710" i="2"/>
  <c r="P710" i="2" s="1"/>
  <c r="EL710" i="2"/>
  <c r="EJ710" i="2"/>
  <c r="EG710" i="2"/>
  <c r="S710" i="2" s="1"/>
  <c r="CP710" i="2"/>
  <c r="DX710" i="2"/>
  <c r="R710" i="2" s="1"/>
  <c r="EX710" i="2"/>
  <c r="M780" i="2"/>
  <c r="K780" i="2"/>
  <c r="J780" i="2"/>
  <c r="CD729" i="2"/>
  <c r="EU708" i="2"/>
  <c r="V708" i="2" s="1"/>
  <c r="U708" i="2" s="1"/>
  <c r="CD869" i="2"/>
  <c r="EQ784" i="2"/>
  <c r="EM784" i="2"/>
  <c r="M659" i="2"/>
  <c r="K659" i="2"/>
  <c r="J659" i="2"/>
  <c r="EJ649" i="2"/>
  <c r="EG649" i="2"/>
  <c r="S649" i="2" s="1"/>
  <c r="DX649" i="2"/>
  <c r="R649" i="2" s="1"/>
  <c r="DO649" i="2"/>
  <c r="Q649" i="2" s="1"/>
  <c r="DC649" i="2"/>
  <c r="P649" i="2" s="1"/>
  <c r="CP649" i="2"/>
  <c r="EX649" i="2"/>
  <c r="EL649" i="2"/>
  <c r="CD876" i="2"/>
  <c r="ER786" i="2"/>
  <c r="ES786" i="2"/>
  <c r="EI786" i="2"/>
  <c r="CD893" i="2"/>
  <c r="EJ687" i="2"/>
  <c r="EG687" i="2"/>
  <c r="S687" i="2" s="1"/>
  <c r="DX687" i="2"/>
  <c r="R687" i="2" s="1"/>
  <c r="DO687" i="2"/>
  <c r="Q687" i="2" s="1"/>
  <c r="DC687" i="2"/>
  <c r="P687" i="2" s="1"/>
  <c r="CP687" i="2"/>
  <c r="EX687" i="2"/>
  <c r="EL687" i="2"/>
  <c r="CD838" i="2"/>
  <c r="EG688" i="2"/>
  <c r="S688" i="2" s="1"/>
  <c r="EJ688" i="2"/>
  <c r="DX688" i="2"/>
  <c r="R688" i="2" s="1"/>
  <c r="DO688" i="2"/>
  <c r="Q688" i="2" s="1"/>
  <c r="DC688" i="2"/>
  <c r="P688" i="2" s="1"/>
  <c r="CP688" i="2"/>
  <c r="EX688" i="2"/>
  <c r="EL688" i="2"/>
  <c r="ES835" i="2"/>
  <c r="EI835" i="2"/>
  <c r="ER835" i="2"/>
  <c r="ER523" i="2"/>
  <c r="EI523" i="2"/>
  <c r="ES523" i="2"/>
  <c r="CD680" i="2"/>
  <c r="CD179" i="2"/>
  <c r="CD759" i="2"/>
  <c r="DC703" i="2"/>
  <c r="P703" i="2" s="1"/>
  <c r="CP703" i="2"/>
  <c r="DX703" i="2"/>
  <c r="R703" i="2" s="1"/>
  <c r="DO703" i="2"/>
  <c r="Q703" i="2" s="1"/>
  <c r="EX703" i="2"/>
  <c r="EJ703" i="2"/>
  <c r="EG703" i="2"/>
  <c r="S703" i="2" s="1"/>
  <c r="EL703" i="2"/>
  <c r="ES863" i="2"/>
  <c r="EI863" i="2"/>
  <c r="ER863" i="2"/>
  <c r="CD888" i="2"/>
  <c r="M724" i="2"/>
  <c r="K724" i="2"/>
  <c r="J724" i="2"/>
  <c r="M636" i="2"/>
  <c r="K636" i="2"/>
  <c r="J636" i="2"/>
  <c r="ER839" i="2"/>
  <c r="ES839" i="2"/>
  <c r="EI839" i="2"/>
  <c r="M668" i="2"/>
  <c r="K668" i="2"/>
  <c r="J668" i="2"/>
  <c r="EQ653" i="2"/>
  <c r="EM653" i="2"/>
  <c r="EQ725" i="2"/>
  <c r="EM725" i="2"/>
  <c r="ER700" i="2"/>
  <c r="ES700" i="2"/>
  <c r="EI700" i="2"/>
  <c r="W443" i="2"/>
  <c r="O443" i="2"/>
  <c r="O487" i="2"/>
  <c r="L487" i="2"/>
  <c r="W487" i="2"/>
  <c r="U487" i="2"/>
  <c r="X487" i="2" s="1"/>
  <c r="K437" i="2"/>
  <c r="J437" i="2"/>
  <c r="M437" i="2"/>
  <c r="CD509" i="2"/>
  <c r="DX598" i="2"/>
  <c r="R598" i="2" s="1"/>
  <c r="DO598" i="2"/>
  <c r="Q598" i="2" s="1"/>
  <c r="DC598" i="2"/>
  <c r="P598" i="2" s="1"/>
  <c r="CP598" i="2"/>
  <c r="EJ598" i="2"/>
  <c r="EG598" i="2"/>
  <c r="S598" i="2" s="1"/>
  <c r="EX598" i="2"/>
  <c r="EL598" i="2"/>
  <c r="EQ437" i="2"/>
  <c r="EM437" i="2"/>
  <c r="ER539" i="2"/>
  <c r="ES539" i="2"/>
  <c r="EI539" i="2"/>
  <c r="CD311" i="2"/>
  <c r="EQ433" i="2"/>
  <c r="EM433" i="2"/>
  <c r="EJ362" i="2"/>
  <c r="EG362" i="2"/>
  <c r="S362" i="2" s="1"/>
  <c r="DX362" i="2"/>
  <c r="R362" i="2" s="1"/>
  <c r="DO362" i="2"/>
  <c r="Q362" i="2" s="1"/>
  <c r="DC362" i="2"/>
  <c r="P362" i="2" s="1"/>
  <c r="CP362" i="2"/>
  <c r="EL362" i="2"/>
  <c r="EX362" i="2"/>
  <c r="M513" i="2"/>
  <c r="K513" i="2"/>
  <c r="J513" i="2"/>
  <c r="EQ518" i="2"/>
  <c r="EM518" i="2"/>
  <c r="EI349" i="2"/>
  <c r="ER349" i="2"/>
  <c r="ES349" i="2"/>
  <c r="K350" i="2"/>
  <c r="J350" i="2"/>
  <c r="M350" i="2"/>
  <c r="ER514" i="2"/>
  <c r="ES514" i="2"/>
  <c r="EI514" i="2"/>
  <c r="EJ323" i="2"/>
  <c r="EG323" i="2"/>
  <c r="S323" i="2" s="1"/>
  <c r="DX323" i="2"/>
  <c r="R323" i="2" s="1"/>
  <c r="DO323" i="2"/>
  <c r="Q323" i="2" s="1"/>
  <c r="DC323" i="2"/>
  <c r="P323" i="2" s="1"/>
  <c r="CP323" i="2"/>
  <c r="EX323" i="2"/>
  <c r="EL323" i="2"/>
  <c r="EJ372" i="2"/>
  <c r="EG372" i="2"/>
  <c r="S372" i="2" s="1"/>
  <c r="DX372" i="2"/>
  <c r="R372" i="2" s="1"/>
  <c r="DO372" i="2"/>
  <c r="Q372" i="2" s="1"/>
  <c r="DC372" i="2"/>
  <c r="P372" i="2" s="1"/>
  <c r="CP372" i="2"/>
  <c r="EL372" i="2"/>
  <c r="EX372" i="2"/>
  <c r="EJ572" i="2"/>
  <c r="DO572" i="2"/>
  <c r="Q572" i="2" s="1"/>
  <c r="EG572" i="2"/>
  <c r="S572" i="2" s="1"/>
  <c r="DX572" i="2"/>
  <c r="R572" i="2" s="1"/>
  <c r="DC572" i="2"/>
  <c r="P572" i="2" s="1"/>
  <c r="CP572" i="2"/>
  <c r="EL572" i="2"/>
  <c r="EX572" i="2"/>
  <c r="CD461" i="2"/>
  <c r="EQ310" i="2"/>
  <c r="EM310" i="2"/>
  <c r="ER574" i="2"/>
  <c r="ES574" i="2"/>
  <c r="EI574" i="2"/>
  <c r="EJ337" i="2"/>
  <c r="EG337" i="2"/>
  <c r="S337" i="2" s="1"/>
  <c r="DX337" i="2"/>
  <c r="R337" i="2" s="1"/>
  <c r="DO337" i="2"/>
  <c r="Q337" i="2" s="1"/>
  <c r="DC337" i="2"/>
  <c r="P337" i="2" s="1"/>
  <c r="EX337" i="2"/>
  <c r="CP337" i="2"/>
  <c r="EL337" i="2"/>
  <c r="CD548" i="2"/>
  <c r="DO591" i="2"/>
  <c r="Q591" i="2" s="1"/>
  <c r="DC591" i="2"/>
  <c r="P591" i="2" s="1"/>
  <c r="CP591" i="2"/>
  <c r="EG591" i="2"/>
  <c r="S591" i="2" s="1"/>
  <c r="DX591" i="2"/>
  <c r="R591" i="2" s="1"/>
  <c r="EJ591" i="2"/>
  <c r="EX591" i="2"/>
  <c r="EL591" i="2"/>
  <c r="DX480" i="2"/>
  <c r="R480" i="2" s="1"/>
  <c r="DO480" i="2"/>
  <c r="Q480" i="2" s="1"/>
  <c r="DC480" i="2"/>
  <c r="P480" i="2" s="1"/>
  <c r="EJ480" i="2"/>
  <c r="EG480" i="2"/>
  <c r="S480" i="2" s="1"/>
  <c r="CP480" i="2"/>
  <c r="EL480" i="2"/>
  <c r="EX480" i="2"/>
  <c r="ER342" i="2"/>
  <c r="ES342" i="2"/>
  <c r="EI342" i="2"/>
  <c r="M443" i="2"/>
  <c r="L443" i="2"/>
  <c r="K443" i="2"/>
  <c r="J443" i="2"/>
  <c r="EG451" i="2"/>
  <c r="S451" i="2" s="1"/>
  <c r="DX451" i="2"/>
  <c r="R451" i="2" s="1"/>
  <c r="CP451" i="2"/>
  <c r="EJ451" i="2"/>
  <c r="DO451" i="2"/>
  <c r="Q451" i="2" s="1"/>
  <c r="DC451" i="2"/>
  <c r="P451" i="2" s="1"/>
  <c r="EL451" i="2"/>
  <c r="EX451" i="2"/>
  <c r="CD508" i="2"/>
  <c r="ES425" i="2"/>
  <c r="EI425" i="2"/>
  <c r="ER425" i="2"/>
  <c r="ES476" i="2"/>
  <c r="EI476" i="2"/>
  <c r="ER476" i="2"/>
  <c r="M440" i="2"/>
  <c r="K440" i="2"/>
  <c r="J440" i="2"/>
  <c r="DO324" i="2"/>
  <c r="Q324" i="2" s="1"/>
  <c r="DC324" i="2"/>
  <c r="P324" i="2" s="1"/>
  <c r="CP324" i="2"/>
  <c r="EG324" i="2"/>
  <c r="S324" i="2" s="1"/>
  <c r="DX324" i="2"/>
  <c r="R324" i="2" s="1"/>
  <c r="EL324" i="2"/>
  <c r="EJ324" i="2"/>
  <c r="EX324" i="2"/>
  <c r="CD539" i="2"/>
  <c r="J387" i="2"/>
  <c r="M387" i="2"/>
  <c r="K387" i="2"/>
  <c r="EQ397" i="2"/>
  <c r="EM397" i="2"/>
  <c r="CD483" i="2"/>
  <c r="EJ333" i="2"/>
  <c r="EG333" i="2"/>
  <c r="S333" i="2" s="1"/>
  <c r="DX333" i="2"/>
  <c r="R333" i="2" s="1"/>
  <c r="DO333" i="2"/>
  <c r="Q333" i="2" s="1"/>
  <c r="DC333" i="2"/>
  <c r="P333" i="2" s="1"/>
  <c r="CP333" i="2"/>
  <c r="EX333" i="2"/>
  <c r="EL333" i="2"/>
  <c r="ES578" i="2"/>
  <c r="ER578" i="2"/>
  <c r="EI578" i="2"/>
  <c r="ER355" i="2"/>
  <c r="ES355" i="2"/>
  <c r="EI355" i="2"/>
  <c r="EJ503" i="2"/>
  <c r="EG503" i="2"/>
  <c r="S503" i="2" s="1"/>
  <c r="DX503" i="2"/>
  <c r="R503" i="2" s="1"/>
  <c r="DO503" i="2"/>
  <c r="Q503" i="2" s="1"/>
  <c r="DC503" i="2"/>
  <c r="P503" i="2" s="1"/>
  <c r="CP503" i="2"/>
  <c r="EX503" i="2"/>
  <c r="EL503" i="2"/>
  <c r="EG458" i="2"/>
  <c r="S458" i="2" s="1"/>
  <c r="DX458" i="2"/>
  <c r="R458" i="2" s="1"/>
  <c r="DO458" i="2"/>
  <c r="Q458" i="2" s="1"/>
  <c r="DC458" i="2"/>
  <c r="P458" i="2" s="1"/>
  <c r="EJ458" i="2"/>
  <c r="CP458" i="2"/>
  <c r="EX458" i="2"/>
  <c r="EL458" i="2"/>
  <c r="EQ478" i="2"/>
  <c r="EM478" i="2"/>
  <c r="EG592" i="2"/>
  <c r="S592" i="2" s="1"/>
  <c r="DX592" i="2"/>
  <c r="R592" i="2" s="1"/>
  <c r="EX592" i="2"/>
  <c r="EJ592" i="2"/>
  <c r="DO592" i="2"/>
  <c r="Q592" i="2" s="1"/>
  <c r="DC592" i="2"/>
  <c r="P592" i="2" s="1"/>
  <c r="CP592" i="2"/>
  <c r="EL592" i="2"/>
  <c r="ES512" i="2"/>
  <c r="EI512" i="2"/>
  <c r="ER512" i="2"/>
  <c r="DX353" i="2"/>
  <c r="R353" i="2" s="1"/>
  <c r="EJ353" i="2"/>
  <c r="DO353" i="2"/>
  <c r="Q353" i="2" s="1"/>
  <c r="DC353" i="2"/>
  <c r="P353" i="2" s="1"/>
  <c r="CP353" i="2"/>
  <c r="EX353" i="2"/>
  <c r="EG353" i="2"/>
  <c r="S353" i="2" s="1"/>
  <c r="EL353" i="2"/>
  <c r="CD425" i="2"/>
  <c r="EQ393" i="2"/>
  <c r="EM393" i="2"/>
  <c r="M408" i="2"/>
  <c r="K408" i="2"/>
  <c r="J408" i="2"/>
  <c r="EI412" i="2"/>
  <c r="ER412" i="2"/>
  <c r="ES412" i="2"/>
  <c r="CD486" i="2"/>
  <c r="EG327" i="2"/>
  <c r="S327" i="2" s="1"/>
  <c r="DX327" i="2"/>
  <c r="R327" i="2" s="1"/>
  <c r="DO327" i="2"/>
  <c r="Q327" i="2" s="1"/>
  <c r="DC327" i="2"/>
  <c r="P327" i="2" s="1"/>
  <c r="CP327" i="2"/>
  <c r="EL327" i="2"/>
  <c r="EJ327" i="2"/>
  <c r="EX327" i="2"/>
  <c r="ES548" i="2"/>
  <c r="EI548" i="2"/>
  <c r="ER548" i="2"/>
  <c r="EQ436" i="2"/>
  <c r="EM436" i="2"/>
  <c r="EJ504" i="2"/>
  <c r="EG504" i="2"/>
  <c r="S504" i="2" s="1"/>
  <c r="DX504" i="2"/>
  <c r="R504" i="2" s="1"/>
  <c r="DO504" i="2"/>
  <c r="Q504" i="2" s="1"/>
  <c r="DC504" i="2"/>
  <c r="P504" i="2" s="1"/>
  <c r="CP504" i="2"/>
  <c r="EX504" i="2"/>
  <c r="EL504" i="2"/>
  <c r="CD561" i="2"/>
  <c r="CD432" i="2"/>
  <c r="DO526" i="2"/>
  <c r="Q526" i="2" s="1"/>
  <c r="DC526" i="2"/>
  <c r="P526" i="2" s="1"/>
  <c r="EJ526" i="2"/>
  <c r="EG526" i="2"/>
  <c r="S526" i="2" s="1"/>
  <c r="DX526" i="2"/>
  <c r="R526" i="2" s="1"/>
  <c r="CP526" i="2"/>
  <c r="EX526" i="2"/>
  <c r="EL526" i="2"/>
  <c r="CD511" i="2"/>
  <c r="M424" i="2"/>
  <c r="L424" i="2"/>
  <c r="K424" i="2"/>
  <c r="J424" i="2"/>
  <c r="EI530" i="2"/>
  <c r="ES530" i="2"/>
  <c r="ER530" i="2"/>
  <c r="EQ583" i="2"/>
  <c r="EM583" i="2"/>
  <c r="CD402" i="2"/>
  <c r="CD574" i="2"/>
  <c r="ES255" i="2"/>
  <c r="EI255" i="2"/>
  <c r="ER255" i="2"/>
  <c r="ER546" i="2"/>
  <c r="ES546" i="2"/>
  <c r="EI546" i="2"/>
  <c r="CD395" i="2"/>
  <c r="ES599" i="2"/>
  <c r="ER599" i="2"/>
  <c r="EI599" i="2"/>
  <c r="EQ513" i="2"/>
  <c r="EM513" i="2"/>
  <c r="ER511" i="2"/>
  <c r="EI511" i="2"/>
  <c r="ES511" i="2"/>
  <c r="EJ431" i="2"/>
  <c r="DC431" i="2"/>
  <c r="P431" i="2" s="1"/>
  <c r="CP431" i="2"/>
  <c r="EG431" i="2"/>
  <c r="S431" i="2" s="1"/>
  <c r="DX431" i="2"/>
  <c r="R431" i="2" s="1"/>
  <c r="DO431" i="2"/>
  <c r="Q431" i="2" s="1"/>
  <c r="EX431" i="2"/>
  <c r="EL431" i="2"/>
  <c r="M361" i="2"/>
  <c r="K361" i="2"/>
  <c r="J361" i="2"/>
  <c r="EQ495" i="2"/>
  <c r="EM495" i="2"/>
  <c r="CD578" i="2"/>
  <c r="CD414" i="2"/>
  <c r="EQ549" i="2"/>
  <c r="EM549" i="2"/>
  <c r="ES508" i="2"/>
  <c r="EI508" i="2"/>
  <c r="ER508" i="2"/>
  <c r="EJ597" i="2"/>
  <c r="EG597" i="2"/>
  <c r="S597" i="2" s="1"/>
  <c r="CP597" i="2"/>
  <c r="DX597" i="2"/>
  <c r="R597" i="2" s="1"/>
  <c r="DO597" i="2"/>
  <c r="Q597" i="2" s="1"/>
  <c r="DC597" i="2"/>
  <c r="P597" i="2" s="1"/>
  <c r="EL597" i="2"/>
  <c r="EX597" i="2"/>
  <c r="ES576" i="2"/>
  <c r="EI576" i="2"/>
  <c r="ER576" i="2"/>
  <c r="CD379" i="2"/>
  <c r="EJ515" i="2"/>
  <c r="EG515" i="2"/>
  <c r="S515" i="2" s="1"/>
  <c r="DX515" i="2"/>
  <c r="R515" i="2" s="1"/>
  <c r="DO515" i="2"/>
  <c r="Q515" i="2" s="1"/>
  <c r="DC515" i="2"/>
  <c r="P515" i="2" s="1"/>
  <c r="CP515" i="2"/>
  <c r="EX515" i="2"/>
  <c r="EL515" i="2"/>
  <c r="ES464" i="2"/>
  <c r="EI464" i="2"/>
  <c r="ER464" i="2"/>
  <c r="CD494" i="2"/>
  <c r="EG417" i="2"/>
  <c r="S417" i="2" s="1"/>
  <c r="EJ417" i="2"/>
  <c r="DX417" i="2"/>
  <c r="R417" i="2" s="1"/>
  <c r="DO417" i="2"/>
  <c r="Q417" i="2" s="1"/>
  <c r="DC417" i="2"/>
  <c r="P417" i="2" s="1"/>
  <c r="CP417" i="2"/>
  <c r="EL417" i="2"/>
  <c r="EX417" i="2"/>
  <c r="CD529" i="2"/>
  <c r="EJ471" i="2"/>
  <c r="EG471" i="2"/>
  <c r="S471" i="2" s="1"/>
  <c r="DX471" i="2"/>
  <c r="R471" i="2" s="1"/>
  <c r="DO471" i="2"/>
  <c r="Q471" i="2" s="1"/>
  <c r="DC471" i="2"/>
  <c r="P471" i="2" s="1"/>
  <c r="CP471" i="2"/>
  <c r="EL471" i="2"/>
  <c r="EX471" i="2"/>
  <c r="EJ356" i="2"/>
  <c r="EG356" i="2"/>
  <c r="S356" i="2" s="1"/>
  <c r="DX356" i="2"/>
  <c r="R356" i="2" s="1"/>
  <c r="DO356" i="2"/>
  <c r="Q356" i="2" s="1"/>
  <c r="DC356" i="2"/>
  <c r="P356" i="2" s="1"/>
  <c r="CP356" i="2"/>
  <c r="EX356" i="2"/>
  <c r="EL356" i="2"/>
  <c r="ER432" i="2"/>
  <c r="ES432" i="2"/>
  <c r="EI432" i="2"/>
  <c r="CD342" i="2"/>
  <c r="EG445" i="2"/>
  <c r="S445" i="2" s="1"/>
  <c r="EJ445" i="2"/>
  <c r="DX445" i="2"/>
  <c r="R445" i="2" s="1"/>
  <c r="DO445" i="2"/>
  <c r="Q445" i="2" s="1"/>
  <c r="DC445" i="2"/>
  <c r="P445" i="2" s="1"/>
  <c r="CP445" i="2"/>
  <c r="EX445" i="2"/>
  <c r="EL445" i="2"/>
  <c r="CD546" i="2"/>
  <c r="CD403" i="2"/>
  <c r="DC545" i="2"/>
  <c r="P545" i="2" s="1"/>
  <c r="CP545" i="2"/>
  <c r="EG545" i="2"/>
  <c r="S545" i="2" s="1"/>
  <c r="EL545" i="2"/>
  <c r="EJ545" i="2"/>
  <c r="DX545" i="2"/>
  <c r="R545" i="2" s="1"/>
  <c r="DO545" i="2"/>
  <c r="Q545" i="2" s="1"/>
  <c r="EX545" i="2"/>
  <c r="EG434" i="2"/>
  <c r="S434" i="2" s="1"/>
  <c r="DX434" i="2"/>
  <c r="R434" i="2" s="1"/>
  <c r="DO434" i="2"/>
  <c r="Q434" i="2" s="1"/>
  <c r="EJ434" i="2"/>
  <c r="DC434" i="2"/>
  <c r="P434" i="2" s="1"/>
  <c r="CP434" i="2"/>
  <c r="EX434" i="2"/>
  <c r="EL434" i="2"/>
  <c r="CD464" i="2"/>
  <c r="EJ544" i="2"/>
  <c r="EG544" i="2"/>
  <c r="S544" i="2" s="1"/>
  <c r="DX544" i="2"/>
  <c r="R544" i="2" s="1"/>
  <c r="DO544" i="2"/>
  <c r="Q544" i="2" s="1"/>
  <c r="DC544" i="2"/>
  <c r="P544" i="2" s="1"/>
  <c r="CP544" i="2"/>
  <c r="EL544" i="2"/>
  <c r="EX544" i="2"/>
  <c r="M435" i="2"/>
  <c r="K435" i="2"/>
  <c r="J435" i="2"/>
  <c r="CD332" i="2"/>
  <c r="EU528" i="2"/>
  <c r="V528" i="2" s="1"/>
  <c r="CD314" i="2"/>
  <c r="EJ348" i="2"/>
  <c r="CP348" i="2"/>
  <c r="DC348" i="2"/>
  <c r="P348" i="2" s="1"/>
  <c r="EG348" i="2"/>
  <c r="S348" i="2" s="1"/>
  <c r="DX348" i="2"/>
  <c r="R348" i="2" s="1"/>
  <c r="DO348" i="2"/>
  <c r="Q348" i="2" s="1"/>
  <c r="EX348" i="2"/>
  <c r="EL348" i="2"/>
  <c r="CD358" i="2"/>
  <c r="ER561" i="2"/>
  <c r="ES561" i="2"/>
  <c r="EI561" i="2"/>
  <c r="EQ350" i="2"/>
  <c r="EM350" i="2"/>
  <c r="EU567" i="2"/>
  <c r="K528" i="2"/>
  <c r="J528" i="2"/>
  <c r="M528" i="2"/>
  <c r="ER491" i="2"/>
  <c r="ES491" i="2"/>
  <c r="EI491" i="2"/>
  <c r="ES494" i="2"/>
  <c r="EI494" i="2"/>
  <c r="ER494" i="2"/>
  <c r="ES332" i="2"/>
  <c r="EI332" i="2"/>
  <c r="ER332" i="2"/>
  <c r="CD560" i="2"/>
  <c r="EQ407" i="2"/>
  <c r="EM407" i="2"/>
  <c r="EJ454" i="2"/>
  <c r="EG454" i="2"/>
  <c r="S454" i="2" s="1"/>
  <c r="DX454" i="2"/>
  <c r="R454" i="2" s="1"/>
  <c r="DO454" i="2"/>
  <c r="Q454" i="2" s="1"/>
  <c r="DC454" i="2"/>
  <c r="P454" i="2" s="1"/>
  <c r="CP454" i="2"/>
  <c r="EX454" i="2"/>
  <c r="EL454" i="2"/>
  <c r="CD355" i="2"/>
  <c r="EG596" i="2"/>
  <c r="S596" i="2" s="1"/>
  <c r="DO596" i="2"/>
  <c r="Q596" i="2" s="1"/>
  <c r="EJ596" i="2"/>
  <c r="DX596" i="2"/>
  <c r="R596" i="2" s="1"/>
  <c r="DC596" i="2"/>
  <c r="P596" i="2" s="1"/>
  <c r="CP596" i="2"/>
  <c r="EX596" i="2"/>
  <c r="EL596" i="2"/>
  <c r="EQ577" i="2"/>
  <c r="EM577" i="2"/>
  <c r="EI522" i="2"/>
  <c r="ER522" i="2"/>
  <c r="ES522" i="2"/>
  <c r="DO413" i="2"/>
  <c r="Q413" i="2" s="1"/>
  <c r="DC413" i="2"/>
  <c r="P413" i="2" s="1"/>
  <c r="CP413" i="2"/>
  <c r="EJ413" i="2"/>
  <c r="EG413" i="2"/>
  <c r="S413" i="2" s="1"/>
  <c r="DX413" i="2"/>
  <c r="R413" i="2" s="1"/>
  <c r="EX413" i="2"/>
  <c r="EL413" i="2"/>
  <c r="CD411" i="2"/>
  <c r="ER529" i="2"/>
  <c r="ES529" i="2"/>
  <c r="EI529" i="2"/>
  <c r="ER411" i="2"/>
  <c r="ES411" i="2"/>
  <c r="EI411" i="2"/>
  <c r="CD412" i="2"/>
  <c r="EG500" i="2"/>
  <c r="S500" i="2" s="1"/>
  <c r="DO500" i="2"/>
  <c r="Q500" i="2" s="1"/>
  <c r="DC500" i="2"/>
  <c r="P500" i="2" s="1"/>
  <c r="CP500" i="2"/>
  <c r="EJ500" i="2"/>
  <c r="DX500" i="2"/>
  <c r="R500" i="2" s="1"/>
  <c r="EX500" i="2"/>
  <c r="EL500" i="2"/>
  <c r="ER582" i="2"/>
  <c r="ES582" i="2"/>
  <c r="EI582" i="2"/>
  <c r="CD466" i="2"/>
  <c r="EJ404" i="2"/>
  <c r="EG404" i="2"/>
  <c r="S404" i="2" s="1"/>
  <c r="DX404" i="2"/>
  <c r="R404" i="2" s="1"/>
  <c r="DO404" i="2"/>
  <c r="Q404" i="2" s="1"/>
  <c r="DC404" i="2"/>
  <c r="P404" i="2" s="1"/>
  <c r="CP404" i="2"/>
  <c r="EL404" i="2"/>
  <c r="EX404" i="2"/>
  <c r="EQ420" i="2"/>
  <c r="EM420" i="2"/>
  <c r="DO584" i="2"/>
  <c r="Q584" i="2" s="1"/>
  <c r="DC584" i="2"/>
  <c r="P584" i="2" s="1"/>
  <c r="CP584" i="2"/>
  <c r="EJ584" i="2"/>
  <c r="EG584" i="2"/>
  <c r="S584" i="2" s="1"/>
  <c r="DX584" i="2"/>
  <c r="R584" i="2" s="1"/>
  <c r="EX584" i="2"/>
  <c r="EL584" i="2"/>
  <c r="M570" i="2"/>
  <c r="K570" i="2"/>
  <c r="J570" i="2"/>
  <c r="M381" i="2"/>
  <c r="K381" i="2"/>
  <c r="J381" i="2"/>
  <c r="EI395" i="2"/>
  <c r="ER395" i="2"/>
  <c r="ES395" i="2"/>
  <c r="DO352" i="2"/>
  <c r="Q352" i="2" s="1"/>
  <c r="DC352" i="2"/>
  <c r="P352" i="2" s="1"/>
  <c r="CP352" i="2"/>
  <c r="DX352" i="2"/>
  <c r="R352" i="2" s="1"/>
  <c r="EL352" i="2"/>
  <c r="EJ352" i="2"/>
  <c r="EG352" i="2"/>
  <c r="S352" i="2" s="1"/>
  <c r="EX352" i="2"/>
  <c r="EQ313" i="2"/>
  <c r="EM313" i="2"/>
  <c r="CD491" i="2"/>
  <c r="ER477" i="2"/>
  <c r="ES477" i="2"/>
  <c r="EI477" i="2"/>
  <c r="EJ485" i="2"/>
  <c r="EG485" i="2"/>
  <c r="S485" i="2" s="1"/>
  <c r="DX485" i="2"/>
  <c r="R485" i="2" s="1"/>
  <c r="DO485" i="2"/>
  <c r="Q485" i="2" s="1"/>
  <c r="DC485" i="2"/>
  <c r="P485" i="2" s="1"/>
  <c r="CP485" i="2"/>
  <c r="EX485" i="2"/>
  <c r="EL485" i="2"/>
  <c r="CD457" i="2"/>
  <c r="ES402" i="2"/>
  <c r="EI402" i="2"/>
  <c r="ER402" i="2"/>
  <c r="CD474" i="2"/>
  <c r="EG540" i="2"/>
  <c r="S540" i="2" s="1"/>
  <c r="DX540" i="2"/>
  <c r="R540" i="2" s="1"/>
  <c r="DO540" i="2"/>
  <c r="Q540" i="2" s="1"/>
  <c r="DC540" i="2"/>
  <c r="P540" i="2" s="1"/>
  <c r="EX540" i="2"/>
  <c r="EJ540" i="2"/>
  <c r="CP540" i="2"/>
  <c r="EL540" i="2"/>
  <c r="CD571" i="2"/>
  <c r="ES414" i="2"/>
  <c r="EI414" i="2"/>
  <c r="ER414" i="2"/>
  <c r="EJ525" i="2"/>
  <c r="EG525" i="2"/>
  <c r="S525" i="2" s="1"/>
  <c r="DX525" i="2"/>
  <c r="R525" i="2" s="1"/>
  <c r="DO525" i="2"/>
  <c r="Q525" i="2" s="1"/>
  <c r="DC525" i="2"/>
  <c r="P525" i="2" s="1"/>
  <c r="CP525" i="2"/>
  <c r="EL525" i="2"/>
  <c r="EX525" i="2"/>
  <c r="ER575" i="2"/>
  <c r="ES575" i="2"/>
  <c r="EI575" i="2"/>
  <c r="CD477" i="2"/>
  <c r="CD581" i="2"/>
  <c r="CD360" i="2"/>
  <c r="CD569" i="2"/>
  <c r="CP383" i="2"/>
  <c r="EJ383" i="2"/>
  <c r="EG383" i="2"/>
  <c r="S383" i="2" s="1"/>
  <c r="DX383" i="2"/>
  <c r="R383" i="2" s="1"/>
  <c r="DO383" i="2"/>
  <c r="Q383" i="2" s="1"/>
  <c r="DC383" i="2"/>
  <c r="P383" i="2" s="1"/>
  <c r="EX383" i="2"/>
  <c r="EL383" i="2"/>
  <c r="M346" i="2"/>
  <c r="K346" i="2"/>
  <c r="J346" i="2"/>
  <c r="EG447" i="2"/>
  <c r="S447" i="2" s="1"/>
  <c r="DX447" i="2"/>
  <c r="R447" i="2" s="1"/>
  <c r="DO447" i="2"/>
  <c r="Q447" i="2" s="1"/>
  <c r="CP447" i="2"/>
  <c r="EL447" i="2"/>
  <c r="EJ447" i="2"/>
  <c r="DC447" i="2"/>
  <c r="P447" i="2" s="1"/>
  <c r="EX447" i="2"/>
  <c r="CD465" i="2"/>
  <c r="ER466" i="2"/>
  <c r="ES466" i="2"/>
  <c r="EI466" i="2"/>
  <c r="M420" i="2"/>
  <c r="K420" i="2"/>
  <c r="J420" i="2"/>
  <c r="EJ344" i="2"/>
  <c r="DC344" i="2"/>
  <c r="P344" i="2" s="1"/>
  <c r="CP344" i="2"/>
  <c r="EX344" i="2"/>
  <c r="EG344" i="2"/>
  <c r="S344" i="2" s="1"/>
  <c r="DX344" i="2"/>
  <c r="R344" i="2" s="1"/>
  <c r="DO344" i="2"/>
  <c r="Q344" i="2" s="1"/>
  <c r="EL344" i="2"/>
  <c r="ER345" i="2"/>
  <c r="ES345" i="2"/>
  <c r="EI345" i="2"/>
  <c r="M510" i="2"/>
  <c r="L510" i="2"/>
  <c r="K510" i="2"/>
  <c r="J510" i="2"/>
  <c r="CD564" i="2"/>
  <c r="DX376" i="2"/>
  <c r="R376" i="2" s="1"/>
  <c r="DC376" i="2"/>
  <c r="P376" i="2" s="1"/>
  <c r="CP376" i="2"/>
  <c r="EL376" i="2"/>
  <c r="EJ376" i="2"/>
  <c r="EG376" i="2"/>
  <c r="S376" i="2" s="1"/>
  <c r="DO376" i="2"/>
  <c r="Q376" i="2" s="1"/>
  <c r="EX376" i="2"/>
  <c r="CD522" i="2"/>
  <c r="ES403" i="2"/>
  <c r="EI403" i="2"/>
  <c r="ER403" i="2"/>
  <c r="M407" i="2"/>
  <c r="K407" i="2"/>
  <c r="J407" i="2"/>
  <c r="EQ435" i="2"/>
  <c r="EM435" i="2"/>
  <c r="EJ568" i="2"/>
  <c r="EG568" i="2"/>
  <c r="S568" i="2" s="1"/>
  <c r="DX568" i="2"/>
  <c r="R568" i="2" s="1"/>
  <c r="DO568" i="2"/>
  <c r="Q568" i="2" s="1"/>
  <c r="DC568" i="2"/>
  <c r="P568" i="2" s="1"/>
  <c r="CP568" i="2"/>
  <c r="EX568" i="2"/>
  <c r="EL568" i="2"/>
  <c r="EJ543" i="2"/>
  <c r="EG543" i="2"/>
  <c r="S543" i="2" s="1"/>
  <c r="DX543" i="2"/>
  <c r="R543" i="2" s="1"/>
  <c r="CP543" i="2"/>
  <c r="DO543" i="2"/>
  <c r="Q543" i="2" s="1"/>
  <c r="DC543" i="2"/>
  <c r="P543" i="2" s="1"/>
  <c r="EX543" i="2"/>
  <c r="EL543" i="2"/>
  <c r="CD366" i="2"/>
  <c r="EJ516" i="2"/>
  <c r="EG516" i="2"/>
  <c r="S516" i="2" s="1"/>
  <c r="CP516" i="2"/>
  <c r="DX516" i="2"/>
  <c r="R516" i="2" s="1"/>
  <c r="DO516" i="2"/>
  <c r="Q516" i="2" s="1"/>
  <c r="DC516" i="2"/>
  <c r="P516" i="2" s="1"/>
  <c r="EX516" i="2"/>
  <c r="EL516" i="2"/>
  <c r="EI486" i="2"/>
  <c r="ER486" i="2"/>
  <c r="ES486" i="2"/>
  <c r="ES587" i="2"/>
  <c r="EI587" i="2"/>
  <c r="ER587" i="2"/>
  <c r="CD587" i="2"/>
  <c r="CD331" i="2"/>
  <c r="EU415" i="2"/>
  <c r="V415" i="2" s="1"/>
  <c r="ER457" i="2"/>
  <c r="ES457" i="2"/>
  <c r="EI457" i="2"/>
  <c r="CD441" i="2"/>
  <c r="ER314" i="2"/>
  <c r="ES314" i="2"/>
  <c r="EI314" i="2"/>
  <c r="CD470" i="2"/>
  <c r="ES358" i="2"/>
  <c r="EI358" i="2"/>
  <c r="ER358" i="2"/>
  <c r="ES560" i="2"/>
  <c r="EI560" i="2"/>
  <c r="ER560" i="2"/>
  <c r="M415" i="2"/>
  <c r="K415" i="2"/>
  <c r="J415" i="2"/>
  <c r="M328" i="2"/>
  <c r="K328" i="2"/>
  <c r="J328" i="2"/>
  <c r="CD575" i="2"/>
  <c r="CD396" i="2"/>
  <c r="EI416" i="2"/>
  <c r="ER416" i="2"/>
  <c r="ES416" i="2"/>
  <c r="ER331" i="2"/>
  <c r="ES331" i="2"/>
  <c r="EI331" i="2"/>
  <c r="DX541" i="2"/>
  <c r="R541" i="2" s="1"/>
  <c r="DO541" i="2"/>
  <c r="Q541" i="2" s="1"/>
  <c r="EJ541" i="2"/>
  <c r="EG541" i="2"/>
  <c r="S541" i="2" s="1"/>
  <c r="CP541" i="2"/>
  <c r="DC541" i="2"/>
  <c r="P541" i="2" s="1"/>
  <c r="EX541" i="2"/>
  <c r="EL541" i="2"/>
  <c r="CD301" i="2"/>
  <c r="K301" i="2" s="1"/>
  <c r="CD492" i="2"/>
  <c r="CD455" i="2"/>
  <c r="CD580" i="2"/>
  <c r="EI456" i="2"/>
  <c r="ER456" i="2"/>
  <c r="ES456" i="2"/>
  <c r="EG322" i="2"/>
  <c r="S322" i="2" s="1"/>
  <c r="DX322" i="2"/>
  <c r="R322" i="2" s="1"/>
  <c r="DO322" i="2"/>
  <c r="Q322" i="2" s="1"/>
  <c r="EL322" i="2"/>
  <c r="EJ322" i="2"/>
  <c r="DC322" i="2"/>
  <c r="P322" i="2" s="1"/>
  <c r="CP322" i="2"/>
  <c r="EX322" i="2"/>
  <c r="EQ473" i="2"/>
  <c r="EM473" i="2"/>
  <c r="EG422" i="2"/>
  <c r="S422" i="2" s="1"/>
  <c r="EJ422" i="2"/>
  <c r="DX422" i="2"/>
  <c r="R422" i="2" s="1"/>
  <c r="DO422" i="2"/>
  <c r="Q422" i="2" s="1"/>
  <c r="DC422" i="2"/>
  <c r="P422" i="2" s="1"/>
  <c r="CP422" i="2"/>
  <c r="EX422" i="2"/>
  <c r="EL422" i="2"/>
  <c r="ER571" i="2"/>
  <c r="ES571" i="2"/>
  <c r="EI571" i="2"/>
  <c r="U443" i="2"/>
  <c r="X443" i="2" s="1"/>
  <c r="EQ532" i="2"/>
  <c r="EM532" i="2"/>
  <c r="EQ406" i="2"/>
  <c r="EM406" i="2"/>
  <c r="EJ558" i="2"/>
  <c r="EX558" i="2"/>
  <c r="CP558" i="2"/>
  <c r="EG558" i="2"/>
  <c r="S558" i="2" s="1"/>
  <c r="DX558" i="2"/>
  <c r="R558" i="2" s="1"/>
  <c r="DO558" i="2"/>
  <c r="Q558" i="2" s="1"/>
  <c r="DC558" i="2"/>
  <c r="P558" i="2" s="1"/>
  <c r="EL558" i="2"/>
  <c r="EJ363" i="2"/>
  <c r="EG363" i="2"/>
  <c r="S363" i="2" s="1"/>
  <c r="DX363" i="2"/>
  <c r="R363" i="2" s="1"/>
  <c r="DO363" i="2"/>
  <c r="Q363" i="2" s="1"/>
  <c r="DC363" i="2"/>
  <c r="P363" i="2" s="1"/>
  <c r="CP363" i="2"/>
  <c r="EL363" i="2"/>
  <c r="EX363" i="2"/>
  <c r="ES595" i="2"/>
  <c r="EI595" i="2"/>
  <c r="ER595" i="2"/>
  <c r="CD534" i="2"/>
  <c r="EQ387" i="2"/>
  <c r="EM387" i="2"/>
  <c r="EG562" i="2"/>
  <c r="S562" i="2" s="1"/>
  <c r="DX562" i="2"/>
  <c r="R562" i="2" s="1"/>
  <c r="CP562" i="2"/>
  <c r="EJ562" i="2"/>
  <c r="DO562" i="2"/>
  <c r="Q562" i="2" s="1"/>
  <c r="DC562" i="2"/>
  <c r="P562" i="2" s="1"/>
  <c r="EX562" i="2"/>
  <c r="EL562" i="2"/>
  <c r="CD320" i="2"/>
  <c r="ER461" i="2"/>
  <c r="ES461" i="2"/>
  <c r="EI461" i="2"/>
  <c r="CD582" i="2"/>
  <c r="DC505" i="2"/>
  <c r="P505" i="2" s="1"/>
  <c r="CP505" i="2"/>
  <c r="EJ505" i="2"/>
  <c r="EG505" i="2"/>
  <c r="S505" i="2" s="1"/>
  <c r="DX505" i="2"/>
  <c r="R505" i="2" s="1"/>
  <c r="DO505" i="2"/>
  <c r="Q505" i="2" s="1"/>
  <c r="EX505" i="2"/>
  <c r="EL505" i="2"/>
  <c r="EI569" i="2"/>
  <c r="ER569" i="2"/>
  <c r="ES569" i="2"/>
  <c r="ER470" i="2"/>
  <c r="ES470" i="2"/>
  <c r="EI470" i="2"/>
  <c r="DO488" i="2"/>
  <c r="Q488" i="2" s="1"/>
  <c r="DC488" i="2"/>
  <c r="P488" i="2" s="1"/>
  <c r="EJ488" i="2"/>
  <c r="EG488" i="2"/>
  <c r="S488" i="2" s="1"/>
  <c r="DX488" i="2"/>
  <c r="R488" i="2" s="1"/>
  <c r="CP488" i="2"/>
  <c r="EX488" i="2"/>
  <c r="EL488" i="2"/>
  <c r="ER392" i="2"/>
  <c r="ES392" i="2"/>
  <c r="EI392" i="2"/>
  <c r="CD345" i="2"/>
  <c r="M532" i="2"/>
  <c r="K532" i="2"/>
  <c r="J532" i="2"/>
  <c r="CD449" i="2"/>
  <c r="M536" i="2"/>
  <c r="K536" i="2"/>
  <c r="J536" i="2"/>
  <c r="DX326" i="2"/>
  <c r="R326" i="2" s="1"/>
  <c r="DO326" i="2"/>
  <c r="Q326" i="2" s="1"/>
  <c r="DC326" i="2"/>
  <c r="P326" i="2" s="1"/>
  <c r="CP326" i="2"/>
  <c r="EJ326" i="2"/>
  <c r="EG326" i="2"/>
  <c r="S326" i="2" s="1"/>
  <c r="EX326" i="2"/>
  <c r="EL326" i="2"/>
  <c r="ER535" i="2"/>
  <c r="ES535" i="2"/>
  <c r="EI535" i="2"/>
  <c r="M436" i="2"/>
  <c r="K436" i="2"/>
  <c r="J436" i="2"/>
  <c r="EI580" i="2"/>
  <c r="ER580" i="2"/>
  <c r="ES580" i="2"/>
  <c r="ER452" i="2"/>
  <c r="ES452" i="2"/>
  <c r="EI452" i="2"/>
  <c r="ER474" i="2"/>
  <c r="ES474" i="2"/>
  <c r="EI474" i="2"/>
  <c r="M341" i="2"/>
  <c r="K341" i="2"/>
  <c r="J341" i="2"/>
  <c r="EJ450" i="2"/>
  <c r="DC450" i="2"/>
  <c r="P450" i="2" s="1"/>
  <c r="EG450" i="2"/>
  <c r="S450" i="2" s="1"/>
  <c r="DX450" i="2"/>
  <c r="R450" i="2" s="1"/>
  <c r="DO450" i="2"/>
  <c r="Q450" i="2" s="1"/>
  <c r="CP450" i="2"/>
  <c r="EL450" i="2"/>
  <c r="EX450" i="2"/>
  <c r="CD585" i="2"/>
  <c r="CD595" i="2"/>
  <c r="ES320" i="2"/>
  <c r="EI320" i="2"/>
  <c r="ER320" i="2"/>
  <c r="ER396" i="2"/>
  <c r="ES396" i="2"/>
  <c r="EI396" i="2"/>
  <c r="ES581" i="2"/>
  <c r="EI581" i="2"/>
  <c r="ER581" i="2"/>
  <c r="ES360" i="2"/>
  <c r="EI360" i="2"/>
  <c r="ER360" i="2"/>
  <c r="DO493" i="2"/>
  <c r="Q493" i="2" s="1"/>
  <c r="EJ493" i="2"/>
  <c r="EG493" i="2"/>
  <c r="S493" i="2" s="1"/>
  <c r="DX493" i="2"/>
  <c r="R493" i="2" s="1"/>
  <c r="DC493" i="2"/>
  <c r="P493" i="2" s="1"/>
  <c r="CP493" i="2"/>
  <c r="EL493" i="2"/>
  <c r="EX493" i="2"/>
  <c r="ES465" i="2"/>
  <c r="EI465" i="2"/>
  <c r="ER465" i="2"/>
  <c r="M577" i="2"/>
  <c r="K577" i="2"/>
  <c r="J577" i="2"/>
  <c r="ER588" i="2"/>
  <c r="ES588" i="2"/>
  <c r="EI588" i="2"/>
  <c r="M473" i="2"/>
  <c r="K473" i="2"/>
  <c r="J473" i="2"/>
  <c r="CD537" i="2"/>
  <c r="DO552" i="2"/>
  <c r="Q552" i="2" s="1"/>
  <c r="DC552" i="2"/>
  <c r="P552" i="2" s="1"/>
  <c r="EJ552" i="2"/>
  <c r="EG552" i="2"/>
  <c r="S552" i="2" s="1"/>
  <c r="DX552" i="2"/>
  <c r="R552" i="2" s="1"/>
  <c r="CP552" i="2"/>
  <c r="EL552" i="2"/>
  <c r="EX552" i="2"/>
  <c r="ES564" i="2"/>
  <c r="EI564" i="2"/>
  <c r="ER564" i="2"/>
  <c r="EJ423" i="2"/>
  <c r="CP423" i="2"/>
  <c r="EX423" i="2"/>
  <c r="EG423" i="2"/>
  <c r="S423" i="2" s="1"/>
  <c r="DX423" i="2"/>
  <c r="R423" i="2" s="1"/>
  <c r="DO423" i="2"/>
  <c r="Q423" i="2" s="1"/>
  <c r="DC423" i="2"/>
  <c r="P423" i="2" s="1"/>
  <c r="EL423" i="2"/>
  <c r="ES585" i="2"/>
  <c r="ER585" i="2"/>
  <c r="EI585" i="2"/>
  <c r="DO343" i="2"/>
  <c r="Q343" i="2" s="1"/>
  <c r="DC343" i="2"/>
  <c r="P343" i="2" s="1"/>
  <c r="CP343" i="2"/>
  <c r="EJ343" i="2"/>
  <c r="EG343" i="2"/>
  <c r="S343" i="2" s="1"/>
  <c r="DX343" i="2"/>
  <c r="R343" i="2" s="1"/>
  <c r="EL343" i="2"/>
  <c r="EX343" i="2"/>
  <c r="EJ418" i="2"/>
  <c r="CP418" i="2"/>
  <c r="EG418" i="2"/>
  <c r="S418" i="2" s="1"/>
  <c r="DX418" i="2"/>
  <c r="R418" i="2" s="1"/>
  <c r="DO418" i="2"/>
  <c r="Q418" i="2" s="1"/>
  <c r="DC418" i="2"/>
  <c r="P418" i="2" s="1"/>
  <c r="EX418" i="2"/>
  <c r="EL418" i="2"/>
  <c r="ER534" i="2"/>
  <c r="ES534" i="2"/>
  <c r="EI534" i="2"/>
  <c r="ER364" i="2"/>
  <c r="ES364" i="2"/>
  <c r="EI364" i="2"/>
  <c r="ER366" i="2"/>
  <c r="ES366" i="2"/>
  <c r="EI366" i="2"/>
  <c r="EG421" i="2"/>
  <c r="S421" i="2" s="1"/>
  <c r="EJ421" i="2"/>
  <c r="DX421" i="2"/>
  <c r="R421" i="2" s="1"/>
  <c r="DO421" i="2"/>
  <c r="Q421" i="2" s="1"/>
  <c r="DC421" i="2"/>
  <c r="P421" i="2" s="1"/>
  <c r="CP421" i="2"/>
  <c r="EL421" i="2"/>
  <c r="EX421" i="2"/>
  <c r="ER492" i="2"/>
  <c r="ES492" i="2"/>
  <c r="EI492" i="2"/>
  <c r="ER365" i="2"/>
  <c r="ES365" i="2"/>
  <c r="EI365" i="2"/>
  <c r="CD452" i="2"/>
  <c r="DO593" i="2"/>
  <c r="Q593" i="2" s="1"/>
  <c r="EJ593" i="2"/>
  <c r="EG593" i="2"/>
  <c r="S593" i="2" s="1"/>
  <c r="DC593" i="2"/>
  <c r="P593" i="2" s="1"/>
  <c r="CP593" i="2"/>
  <c r="EX593" i="2"/>
  <c r="EL593" i="2"/>
  <c r="DX593" i="2"/>
  <c r="R593" i="2" s="1"/>
  <c r="ER441" i="2"/>
  <c r="ES441" i="2"/>
  <c r="EI441" i="2"/>
  <c r="EJ410" i="2"/>
  <c r="DX410" i="2"/>
  <c r="R410" i="2" s="1"/>
  <c r="DO410" i="2"/>
  <c r="Q410" i="2" s="1"/>
  <c r="DC410" i="2"/>
  <c r="P410" i="2" s="1"/>
  <c r="CP410" i="2"/>
  <c r="EG410" i="2"/>
  <c r="S410" i="2" s="1"/>
  <c r="EL410" i="2"/>
  <c r="EX410" i="2"/>
  <c r="CD456" i="2"/>
  <c r="EJ520" i="2"/>
  <c r="EG520" i="2"/>
  <c r="S520" i="2" s="1"/>
  <c r="DX520" i="2"/>
  <c r="R520" i="2" s="1"/>
  <c r="DO520" i="2"/>
  <c r="Q520" i="2" s="1"/>
  <c r="DC520" i="2"/>
  <c r="P520" i="2" s="1"/>
  <c r="CP520" i="2"/>
  <c r="EX520" i="2"/>
  <c r="EL520" i="2"/>
  <c r="M313" i="2"/>
  <c r="K313" i="2"/>
  <c r="J313" i="2"/>
  <c r="EM570" i="2"/>
  <c r="EQ570" i="2"/>
  <c r="CD398" i="2"/>
  <c r="ES573" i="2"/>
  <c r="EI573" i="2"/>
  <c r="ER573" i="2"/>
  <c r="EJ521" i="2"/>
  <c r="EG521" i="2"/>
  <c r="S521" i="2" s="1"/>
  <c r="DX521" i="2"/>
  <c r="R521" i="2" s="1"/>
  <c r="DO521" i="2"/>
  <c r="Q521" i="2" s="1"/>
  <c r="DC521" i="2"/>
  <c r="P521" i="2" s="1"/>
  <c r="CP521" i="2"/>
  <c r="EL521" i="2"/>
  <c r="EX521" i="2"/>
  <c r="CD364" i="2"/>
  <c r="EJ565" i="2"/>
  <c r="EG565" i="2"/>
  <c r="S565" i="2" s="1"/>
  <c r="DX565" i="2"/>
  <c r="R565" i="2" s="1"/>
  <c r="DO565" i="2"/>
  <c r="Q565" i="2" s="1"/>
  <c r="DC565" i="2"/>
  <c r="P565" i="2" s="1"/>
  <c r="CP565" i="2"/>
  <c r="EL565" i="2"/>
  <c r="EX565" i="2"/>
  <c r="CP557" i="2"/>
  <c r="EL557" i="2"/>
  <c r="EJ557" i="2"/>
  <c r="EG557" i="2"/>
  <c r="S557" i="2" s="1"/>
  <c r="DX557" i="2"/>
  <c r="R557" i="2" s="1"/>
  <c r="DO557" i="2"/>
  <c r="Q557" i="2" s="1"/>
  <c r="DC557" i="2"/>
  <c r="P557" i="2" s="1"/>
  <c r="EX557" i="2"/>
  <c r="ER439" i="2"/>
  <c r="ES439" i="2"/>
  <c r="EI439" i="2"/>
  <c r="ER179" i="2"/>
  <c r="EI179" i="2"/>
  <c r="ES179" i="2"/>
  <c r="EQ502" i="2"/>
  <c r="EM502" i="2"/>
  <c r="M556" i="2"/>
  <c r="J556" i="2"/>
  <c r="K556" i="2"/>
  <c r="CD542" i="2"/>
  <c r="ER449" i="2"/>
  <c r="ES449" i="2"/>
  <c r="EI449" i="2"/>
  <c r="DX378" i="2"/>
  <c r="R378" i="2" s="1"/>
  <c r="EG378" i="2"/>
  <c r="S378" i="2" s="1"/>
  <c r="DO378" i="2"/>
  <c r="Q378" i="2" s="1"/>
  <c r="DC378" i="2"/>
  <c r="P378" i="2" s="1"/>
  <c r="CP378" i="2"/>
  <c r="EL378" i="2"/>
  <c r="EJ378" i="2"/>
  <c r="EX378" i="2"/>
  <c r="ER317" i="2"/>
  <c r="ES317" i="2"/>
  <c r="EI317" i="2"/>
  <c r="CD573" i="2"/>
  <c r="ER401" i="2"/>
  <c r="ES401" i="2"/>
  <c r="EI401" i="2"/>
  <c r="EQ308" i="2"/>
  <c r="EM308" i="2"/>
  <c r="M400" i="2"/>
  <c r="K400" i="2"/>
  <c r="J400" i="2"/>
  <c r="V394" i="2"/>
  <c r="U394" i="2" s="1"/>
  <c r="EI455" i="2"/>
  <c r="ES455" i="2"/>
  <c r="ER455" i="2"/>
  <c r="CD365" i="2"/>
  <c r="M583" i="2"/>
  <c r="K583" i="2"/>
  <c r="J583" i="2"/>
  <c r="DO371" i="2"/>
  <c r="Q371" i="2" s="1"/>
  <c r="EG371" i="2"/>
  <c r="S371" i="2" s="1"/>
  <c r="EJ371" i="2"/>
  <c r="DX371" i="2"/>
  <c r="R371" i="2" s="1"/>
  <c r="DC371" i="2"/>
  <c r="P371" i="2" s="1"/>
  <c r="CP371" i="2"/>
  <c r="EX371" i="2"/>
  <c r="EL371" i="2"/>
  <c r="CD318" i="2"/>
  <c r="ER386" i="2"/>
  <c r="ES386" i="2"/>
  <c r="EI386" i="2"/>
  <c r="M502" i="2"/>
  <c r="K502" i="2"/>
  <c r="J502" i="2"/>
  <c r="CD317" i="2"/>
  <c r="CD469" i="2"/>
  <c r="CD359" i="2"/>
  <c r="CD316" i="2"/>
  <c r="EQ507" i="2"/>
  <c r="EM507" i="2"/>
  <c r="DO369" i="2"/>
  <c r="Q369" i="2" s="1"/>
  <c r="DC369" i="2"/>
  <c r="P369" i="2" s="1"/>
  <c r="CP369" i="2"/>
  <c r="EL369" i="2"/>
  <c r="EJ369" i="2"/>
  <c r="EG369" i="2"/>
  <c r="S369" i="2" s="1"/>
  <c r="DX369" i="2"/>
  <c r="R369" i="2" s="1"/>
  <c r="EX369" i="2"/>
  <c r="DO517" i="2"/>
  <c r="Q517" i="2" s="1"/>
  <c r="DC517" i="2"/>
  <c r="P517" i="2" s="1"/>
  <c r="CP517" i="2"/>
  <c r="EL517" i="2"/>
  <c r="EJ517" i="2"/>
  <c r="EG517" i="2"/>
  <c r="S517" i="2" s="1"/>
  <c r="DX517" i="2"/>
  <c r="R517" i="2" s="1"/>
  <c r="EX517" i="2"/>
  <c r="ER484" i="2"/>
  <c r="ES484" i="2"/>
  <c r="EI484" i="2"/>
  <c r="CD588" i="2"/>
  <c r="EI460" i="2"/>
  <c r="ES460" i="2"/>
  <c r="ER460" i="2"/>
  <c r="EG373" i="2"/>
  <c r="S373" i="2" s="1"/>
  <c r="DX373" i="2"/>
  <c r="R373" i="2" s="1"/>
  <c r="DO373" i="2"/>
  <c r="Q373" i="2" s="1"/>
  <c r="EJ373" i="2"/>
  <c r="CP373" i="2"/>
  <c r="DC373" i="2"/>
  <c r="P373" i="2" s="1"/>
  <c r="EX373" i="2"/>
  <c r="EL373" i="2"/>
  <c r="CD496" i="2"/>
  <c r="CD392" i="2"/>
  <c r="ER405" i="2"/>
  <c r="ES405" i="2"/>
  <c r="EI405" i="2"/>
  <c r="DX579" i="2"/>
  <c r="R579" i="2" s="1"/>
  <c r="DO579" i="2"/>
  <c r="Q579" i="2" s="1"/>
  <c r="DC579" i="2"/>
  <c r="P579" i="2" s="1"/>
  <c r="CP579" i="2"/>
  <c r="EX579" i="2"/>
  <c r="EJ579" i="2"/>
  <c r="EG579" i="2"/>
  <c r="S579" i="2" s="1"/>
  <c r="EL579" i="2"/>
  <c r="CD401" i="2"/>
  <c r="CD463" i="2"/>
  <c r="EQ388" i="2"/>
  <c r="EM388" i="2"/>
  <c r="CD329" i="2"/>
  <c r="ER553" i="2"/>
  <c r="ES553" i="2"/>
  <c r="EI553" i="2"/>
  <c r="CD484" i="2"/>
  <c r="EQ498" i="2"/>
  <c r="EM498" i="2"/>
  <c r="CD439" i="2"/>
  <c r="EJ409" i="2"/>
  <c r="EG409" i="2"/>
  <c r="S409" i="2" s="1"/>
  <c r="DX409" i="2"/>
  <c r="R409" i="2" s="1"/>
  <c r="DO409" i="2"/>
  <c r="Q409" i="2" s="1"/>
  <c r="DC409" i="2"/>
  <c r="P409" i="2" s="1"/>
  <c r="CP409" i="2"/>
  <c r="EX409" i="2"/>
  <c r="EL409" i="2"/>
  <c r="EI537" i="2"/>
  <c r="ES537" i="2"/>
  <c r="ER537" i="2"/>
  <c r="CD334" i="2"/>
  <c r="ER359" i="2"/>
  <c r="ES359" i="2"/>
  <c r="EI359" i="2"/>
  <c r="ES316" i="2"/>
  <c r="EI316" i="2"/>
  <c r="ER316" i="2"/>
  <c r="ER554" i="2"/>
  <c r="EI554" i="2"/>
  <c r="ES554" i="2"/>
  <c r="DX482" i="2"/>
  <c r="R482" i="2" s="1"/>
  <c r="EG482" i="2"/>
  <c r="S482" i="2" s="1"/>
  <c r="DO482" i="2"/>
  <c r="Q482" i="2" s="1"/>
  <c r="DC482" i="2"/>
  <c r="P482" i="2" s="1"/>
  <c r="EJ482" i="2"/>
  <c r="CP482" i="2"/>
  <c r="EL482" i="2"/>
  <c r="EX482" i="2"/>
  <c r="CP547" i="2"/>
  <c r="EJ547" i="2"/>
  <c r="EG547" i="2"/>
  <c r="S547" i="2" s="1"/>
  <c r="DX547" i="2"/>
  <c r="R547" i="2" s="1"/>
  <c r="DO547" i="2"/>
  <c r="Q547" i="2" s="1"/>
  <c r="DC547" i="2"/>
  <c r="P547" i="2" s="1"/>
  <c r="EL547" i="2"/>
  <c r="EX547" i="2"/>
  <c r="CD405" i="2"/>
  <c r="CD386" i="2"/>
  <c r="DO586" i="2"/>
  <c r="Q586" i="2" s="1"/>
  <c r="DC586" i="2"/>
  <c r="P586" i="2" s="1"/>
  <c r="DX586" i="2"/>
  <c r="R586" i="2" s="1"/>
  <c r="CP586" i="2"/>
  <c r="EX586" i="2"/>
  <c r="EJ586" i="2"/>
  <c r="EG586" i="2"/>
  <c r="S586" i="2" s="1"/>
  <c r="EL586" i="2"/>
  <c r="EG550" i="2"/>
  <c r="S550" i="2" s="1"/>
  <c r="DX550" i="2"/>
  <c r="R550" i="2" s="1"/>
  <c r="DC550" i="2"/>
  <c r="P550" i="2" s="1"/>
  <c r="CP550" i="2"/>
  <c r="DO550" i="2"/>
  <c r="Q550" i="2" s="1"/>
  <c r="EJ550" i="2"/>
  <c r="EX550" i="2"/>
  <c r="EL550" i="2"/>
  <c r="ER398" i="2"/>
  <c r="ES398" i="2"/>
  <c r="EI398" i="2"/>
  <c r="CD467" i="2"/>
  <c r="M310" i="2"/>
  <c r="K310" i="2"/>
  <c r="J310" i="2"/>
  <c r="M388" i="2"/>
  <c r="K388" i="2"/>
  <c r="J388" i="2"/>
  <c r="ER329" i="2"/>
  <c r="ES329" i="2"/>
  <c r="EI329" i="2"/>
  <c r="ER538" i="2"/>
  <c r="ES538" i="2"/>
  <c r="EI538" i="2"/>
  <c r="M393" i="2"/>
  <c r="K393" i="2"/>
  <c r="J393" i="2"/>
  <c r="DC519" i="2"/>
  <c r="P519" i="2" s="1"/>
  <c r="EJ519" i="2"/>
  <c r="EG519" i="2"/>
  <c r="S519" i="2" s="1"/>
  <c r="DX519" i="2"/>
  <c r="R519" i="2" s="1"/>
  <c r="DO519" i="2"/>
  <c r="Q519" i="2" s="1"/>
  <c r="CP519" i="2"/>
  <c r="EL519" i="2"/>
  <c r="EX519" i="2"/>
  <c r="EG489" i="2"/>
  <c r="S489" i="2" s="1"/>
  <c r="EJ489" i="2"/>
  <c r="DC489" i="2"/>
  <c r="P489" i="2" s="1"/>
  <c r="CP489" i="2"/>
  <c r="DO489" i="2"/>
  <c r="Q489" i="2" s="1"/>
  <c r="DX489" i="2"/>
  <c r="R489" i="2" s="1"/>
  <c r="EL489" i="2"/>
  <c r="EX489" i="2"/>
  <c r="CD315" i="2"/>
  <c r="ER542" i="2"/>
  <c r="ES542" i="2"/>
  <c r="EI542" i="2"/>
  <c r="EQ556" i="2"/>
  <c r="EM556" i="2"/>
  <c r="ER589" i="2"/>
  <c r="ES589" i="2"/>
  <c r="EI589" i="2"/>
  <c r="EJ330" i="2"/>
  <c r="CP330" i="2"/>
  <c r="EG330" i="2"/>
  <c r="S330" i="2" s="1"/>
  <c r="DX330" i="2"/>
  <c r="R330" i="2" s="1"/>
  <c r="DO330" i="2"/>
  <c r="Q330" i="2" s="1"/>
  <c r="DC330" i="2"/>
  <c r="P330" i="2" s="1"/>
  <c r="EL330" i="2"/>
  <c r="EX330" i="2"/>
  <c r="CD338" i="2"/>
  <c r="EJ312" i="2"/>
  <c r="EX312" i="2"/>
  <c r="EG312" i="2"/>
  <c r="S312" i="2" s="1"/>
  <c r="DX312" i="2"/>
  <c r="R312" i="2" s="1"/>
  <c r="DO312" i="2"/>
  <c r="Q312" i="2" s="1"/>
  <c r="DC312" i="2"/>
  <c r="P312" i="2" s="1"/>
  <c r="CP312" i="2"/>
  <c r="EL312" i="2"/>
  <c r="CD428" i="2"/>
  <c r="EG336" i="2"/>
  <c r="S336" i="2" s="1"/>
  <c r="DX336" i="2"/>
  <c r="R336" i="2" s="1"/>
  <c r="DO336" i="2"/>
  <c r="Q336" i="2" s="1"/>
  <c r="EJ336" i="2"/>
  <c r="CP336" i="2"/>
  <c r="DC336" i="2"/>
  <c r="P336" i="2" s="1"/>
  <c r="EL336" i="2"/>
  <c r="EX336" i="2"/>
  <c r="EU444" i="2"/>
  <c r="V444" i="2" s="1"/>
  <c r="ER375" i="2"/>
  <c r="ES375" i="2"/>
  <c r="EI375" i="2"/>
  <c r="CD589" i="2"/>
  <c r="ER469" i="2"/>
  <c r="ES469" i="2"/>
  <c r="EI469" i="2"/>
  <c r="EJ385" i="2"/>
  <c r="EG385" i="2"/>
  <c r="S385" i="2" s="1"/>
  <c r="DX385" i="2"/>
  <c r="R385" i="2" s="1"/>
  <c r="DO385" i="2"/>
  <c r="Q385" i="2" s="1"/>
  <c r="EX385" i="2"/>
  <c r="DC385" i="2"/>
  <c r="P385" i="2" s="1"/>
  <c r="CP385" i="2"/>
  <c r="EL385" i="2"/>
  <c r="ER531" i="2"/>
  <c r="ES531" i="2"/>
  <c r="EI531" i="2"/>
  <c r="CD309" i="2"/>
  <c r="ER499" i="2"/>
  <c r="ES499" i="2"/>
  <c r="EI499" i="2"/>
  <c r="CD559" i="2"/>
  <c r="ER566" i="2"/>
  <c r="ES566" i="2"/>
  <c r="EI566" i="2"/>
  <c r="ES555" i="2"/>
  <c r="EI555" i="2"/>
  <c r="ER555" i="2"/>
  <c r="V400" i="2"/>
  <c r="U400" i="2" s="1"/>
  <c r="CD460" i="2"/>
  <c r="CD339" i="2"/>
  <c r="EI496" i="2"/>
  <c r="ES496" i="2"/>
  <c r="ER496" i="2"/>
  <c r="EI338" i="2"/>
  <c r="ER338" i="2"/>
  <c r="ES338" i="2"/>
  <c r="ES463" i="2"/>
  <c r="EI463" i="2"/>
  <c r="ER463" i="2"/>
  <c r="EG462" i="2"/>
  <c r="S462" i="2" s="1"/>
  <c r="DX462" i="2"/>
  <c r="R462" i="2" s="1"/>
  <c r="DO462" i="2"/>
  <c r="Q462" i="2" s="1"/>
  <c r="DC462" i="2"/>
  <c r="P462" i="2" s="1"/>
  <c r="EJ462" i="2"/>
  <c r="CP462" i="2"/>
  <c r="EL462" i="2"/>
  <c r="EX462" i="2"/>
  <c r="CD594" i="2"/>
  <c r="EJ600" i="2"/>
  <c r="DX600" i="2"/>
  <c r="R600" i="2" s="1"/>
  <c r="DO600" i="2"/>
  <c r="Q600" i="2" s="1"/>
  <c r="DC600" i="2"/>
  <c r="P600" i="2" s="1"/>
  <c r="EG600" i="2"/>
  <c r="S600" i="2" s="1"/>
  <c r="CP600" i="2"/>
  <c r="EL600" i="2"/>
  <c r="EX600" i="2"/>
  <c r="M507" i="2"/>
  <c r="K507" i="2"/>
  <c r="J507" i="2"/>
  <c r="CD499" i="2"/>
  <c r="ER501" i="2"/>
  <c r="ES501" i="2"/>
  <c r="EI501" i="2"/>
  <c r="EQ381" i="2"/>
  <c r="EM381" i="2"/>
  <c r="ER509" i="2"/>
  <c r="ES509" i="2"/>
  <c r="EI509" i="2"/>
  <c r="ES559" i="2"/>
  <c r="ER559" i="2"/>
  <c r="EI559" i="2"/>
  <c r="ES380" i="2"/>
  <c r="EI380" i="2"/>
  <c r="ER380" i="2"/>
  <c r="CD501" i="2"/>
  <c r="ES339" i="2"/>
  <c r="EI339" i="2"/>
  <c r="ER339" i="2"/>
  <c r="M495" i="2"/>
  <c r="K495" i="2"/>
  <c r="J495" i="2"/>
  <c r="U424" i="2"/>
  <c r="X424" i="2" s="1"/>
  <c r="ER347" i="2"/>
  <c r="ES347" i="2"/>
  <c r="EI347" i="2"/>
  <c r="ES354" i="2"/>
  <c r="EI354" i="2"/>
  <c r="ER354" i="2"/>
  <c r="CD479" i="2"/>
  <c r="CD459" i="2"/>
  <c r="CD375" i="2"/>
  <c r="DO430" i="2"/>
  <c r="Q430" i="2" s="1"/>
  <c r="EJ430" i="2"/>
  <c r="EG430" i="2"/>
  <c r="S430" i="2" s="1"/>
  <c r="DX430" i="2"/>
  <c r="R430" i="2" s="1"/>
  <c r="DC430" i="2"/>
  <c r="P430" i="2" s="1"/>
  <c r="CP430" i="2"/>
  <c r="EX430" i="2"/>
  <c r="EL430" i="2"/>
  <c r="DC357" i="2"/>
  <c r="P357" i="2" s="1"/>
  <c r="EG357" i="2"/>
  <c r="S357" i="2" s="1"/>
  <c r="DX357" i="2"/>
  <c r="R357" i="2" s="1"/>
  <c r="DO357" i="2"/>
  <c r="Q357" i="2" s="1"/>
  <c r="CP357" i="2"/>
  <c r="EL357" i="2"/>
  <c r="EJ357" i="2"/>
  <c r="EX357" i="2"/>
  <c r="EQ448" i="2"/>
  <c r="EM448" i="2"/>
  <c r="EI594" i="2"/>
  <c r="ES594" i="2"/>
  <c r="ER594" i="2"/>
  <c r="CD380" i="2"/>
  <c r="ER563" i="2"/>
  <c r="ES563" i="2"/>
  <c r="EI563" i="2"/>
  <c r="EQ341" i="2"/>
  <c r="EM341" i="2"/>
  <c r="EU426" i="2"/>
  <c r="V426" i="2" s="1"/>
  <c r="CD555" i="2"/>
  <c r="ER307" i="2"/>
  <c r="ES307" i="2"/>
  <c r="EI307" i="2"/>
  <c r="EG389" i="2"/>
  <c r="S389" i="2" s="1"/>
  <c r="CP389" i="2"/>
  <c r="EL389" i="2"/>
  <c r="EJ389" i="2"/>
  <c r="DX389" i="2"/>
  <c r="R389" i="2" s="1"/>
  <c r="DO389" i="2"/>
  <c r="Q389" i="2" s="1"/>
  <c r="DC389" i="2"/>
  <c r="P389" i="2" s="1"/>
  <c r="EX389" i="2"/>
  <c r="EG325" i="2"/>
  <c r="S325" i="2" s="1"/>
  <c r="DX325" i="2"/>
  <c r="R325" i="2" s="1"/>
  <c r="DO325" i="2"/>
  <c r="Q325" i="2" s="1"/>
  <c r="DC325" i="2"/>
  <c r="P325" i="2" s="1"/>
  <c r="EL325" i="2"/>
  <c r="EJ325" i="2"/>
  <c r="CP325" i="2"/>
  <c r="EX325" i="2"/>
  <c r="W424" i="2"/>
  <c r="EI334" i="2"/>
  <c r="ES334" i="2"/>
  <c r="ER334" i="2"/>
  <c r="ES467" i="2"/>
  <c r="EI467" i="2"/>
  <c r="ER467" i="2"/>
  <c r="M549" i="2"/>
  <c r="J549" i="2"/>
  <c r="K549" i="2"/>
  <c r="EQ374" i="2"/>
  <c r="EM374" i="2"/>
  <c r="EG446" i="2"/>
  <c r="S446" i="2" s="1"/>
  <c r="DX446" i="2"/>
  <c r="R446" i="2" s="1"/>
  <c r="EJ446" i="2"/>
  <c r="DO446" i="2"/>
  <c r="Q446" i="2" s="1"/>
  <c r="DC446" i="2"/>
  <c r="P446" i="2" s="1"/>
  <c r="CP446" i="2"/>
  <c r="EL446" i="2"/>
  <c r="EX446" i="2"/>
  <c r="CD514" i="2"/>
  <c r="CD391" i="2"/>
  <c r="CD554" i="2"/>
  <c r="EM361" i="2"/>
  <c r="EQ361" i="2"/>
  <c r="ES309" i="2"/>
  <c r="EI309" i="2"/>
  <c r="ER309" i="2"/>
  <c r="CD390" i="2"/>
  <c r="EJ319" i="2"/>
  <c r="EG319" i="2"/>
  <c r="S319" i="2" s="1"/>
  <c r="DO319" i="2"/>
  <c r="Q319" i="2" s="1"/>
  <c r="DC319" i="2"/>
  <c r="P319" i="2" s="1"/>
  <c r="CP319" i="2"/>
  <c r="EX319" i="2"/>
  <c r="DX319" i="2"/>
  <c r="R319" i="2" s="1"/>
  <c r="EL319" i="2"/>
  <c r="EQ475" i="2"/>
  <c r="EM475" i="2"/>
  <c r="ES427" i="2"/>
  <c r="ER427" i="2"/>
  <c r="EI427" i="2"/>
  <c r="CD347" i="2"/>
  <c r="M351" i="2"/>
  <c r="K351" i="2"/>
  <c r="J351" i="2"/>
  <c r="ER315" i="2"/>
  <c r="ES315" i="2"/>
  <c r="EI315" i="2"/>
  <c r="EJ590" i="2"/>
  <c r="CP590" i="2"/>
  <c r="DO590" i="2"/>
  <c r="Q590" i="2" s="1"/>
  <c r="DC590" i="2"/>
  <c r="P590" i="2" s="1"/>
  <c r="EG590" i="2"/>
  <c r="S590" i="2" s="1"/>
  <c r="DX590" i="2"/>
  <c r="R590" i="2" s="1"/>
  <c r="EL590" i="2"/>
  <c r="EX590" i="2"/>
  <c r="EQ506" i="2"/>
  <c r="EM506" i="2"/>
  <c r="EU524" i="2"/>
  <c r="V524" i="2" s="1"/>
  <c r="U524" i="2" s="1"/>
  <c r="CD349" i="2"/>
  <c r="EI428" i="2"/>
  <c r="ES428" i="2"/>
  <c r="ER428" i="2"/>
  <c r="CD538" i="2"/>
  <c r="CP368" i="2"/>
  <c r="EJ368" i="2"/>
  <c r="EG368" i="2"/>
  <c r="S368" i="2" s="1"/>
  <c r="DX368" i="2"/>
  <c r="R368" i="2" s="1"/>
  <c r="EL368" i="2"/>
  <c r="DO368" i="2"/>
  <c r="Q368" i="2" s="1"/>
  <c r="DC368" i="2"/>
  <c r="P368" i="2" s="1"/>
  <c r="EX368" i="2"/>
  <c r="CD553" i="2"/>
  <c r="CD427" i="2"/>
  <c r="ES390" i="2"/>
  <c r="EI390" i="2"/>
  <c r="ER390" i="2"/>
  <c r="ES453" i="2"/>
  <c r="EI453" i="2"/>
  <c r="ER453" i="2"/>
  <c r="EJ551" i="2"/>
  <c r="EG551" i="2"/>
  <c r="S551" i="2" s="1"/>
  <c r="DX551" i="2"/>
  <c r="R551" i="2" s="1"/>
  <c r="DO551" i="2"/>
  <c r="Q551" i="2" s="1"/>
  <c r="DC551" i="2"/>
  <c r="P551" i="2" s="1"/>
  <c r="CP551" i="2"/>
  <c r="EX551" i="2"/>
  <c r="EL551" i="2"/>
  <c r="CP442" i="2"/>
  <c r="EJ442" i="2"/>
  <c r="EG442" i="2"/>
  <c r="S442" i="2" s="1"/>
  <c r="DX442" i="2"/>
  <c r="R442" i="2" s="1"/>
  <c r="DO442" i="2"/>
  <c r="Q442" i="2" s="1"/>
  <c r="DC442" i="2"/>
  <c r="P442" i="2" s="1"/>
  <c r="EL442" i="2"/>
  <c r="EX442" i="2"/>
  <c r="J498" i="2"/>
  <c r="M498" i="2"/>
  <c r="K498" i="2"/>
  <c r="CD563" i="2"/>
  <c r="EJ399" i="2"/>
  <c r="EX399" i="2"/>
  <c r="EG399" i="2"/>
  <c r="S399" i="2" s="1"/>
  <c r="DX399" i="2"/>
  <c r="R399" i="2" s="1"/>
  <c r="DO399" i="2"/>
  <c r="Q399" i="2" s="1"/>
  <c r="DC399" i="2"/>
  <c r="P399" i="2" s="1"/>
  <c r="CP399" i="2"/>
  <c r="EL399" i="2"/>
  <c r="EQ408" i="2"/>
  <c r="EM408" i="2"/>
  <c r="DX340" i="2"/>
  <c r="R340" i="2" s="1"/>
  <c r="DO340" i="2"/>
  <c r="Q340" i="2" s="1"/>
  <c r="DC340" i="2"/>
  <c r="P340" i="2" s="1"/>
  <c r="CP340" i="2"/>
  <c r="EJ340" i="2"/>
  <c r="EG340" i="2"/>
  <c r="S340" i="2" s="1"/>
  <c r="EX340" i="2"/>
  <c r="EL340" i="2"/>
  <c r="CD354" i="2"/>
  <c r="ES479" i="2"/>
  <c r="EI479" i="2"/>
  <c r="ER479" i="2"/>
  <c r="M523" i="2"/>
  <c r="K523" i="2"/>
  <c r="J523" i="2"/>
  <c r="CD512" i="2"/>
  <c r="EJ377" i="2"/>
  <c r="DO377" i="2"/>
  <c r="Q377" i="2" s="1"/>
  <c r="DC377" i="2"/>
  <c r="P377" i="2" s="1"/>
  <c r="CP377" i="2"/>
  <c r="EX377" i="2"/>
  <c r="EG377" i="2"/>
  <c r="S377" i="2" s="1"/>
  <c r="DX377" i="2"/>
  <c r="R377" i="2" s="1"/>
  <c r="EL377" i="2"/>
  <c r="EG472" i="2"/>
  <c r="S472" i="2" s="1"/>
  <c r="DX472" i="2"/>
  <c r="R472" i="2" s="1"/>
  <c r="DO472" i="2"/>
  <c r="Q472" i="2" s="1"/>
  <c r="EJ472" i="2"/>
  <c r="DC472" i="2"/>
  <c r="P472" i="2" s="1"/>
  <c r="CP472" i="2"/>
  <c r="EX472" i="2"/>
  <c r="EL472" i="2"/>
  <c r="ER391" i="2"/>
  <c r="ES391" i="2"/>
  <c r="EI391" i="2"/>
  <c r="DC438" i="2"/>
  <c r="P438" i="2" s="1"/>
  <c r="CP438" i="2"/>
  <c r="EX438" i="2"/>
  <c r="EJ438" i="2"/>
  <c r="EG438" i="2"/>
  <c r="S438" i="2" s="1"/>
  <c r="DX438" i="2"/>
  <c r="R438" i="2" s="1"/>
  <c r="DO438" i="2"/>
  <c r="Q438" i="2" s="1"/>
  <c r="EL438" i="2"/>
  <c r="EX370" i="2"/>
  <c r="EJ370" i="2"/>
  <c r="EG370" i="2"/>
  <c r="S370" i="2" s="1"/>
  <c r="DX370" i="2"/>
  <c r="R370" i="2" s="1"/>
  <c r="DO370" i="2"/>
  <c r="Q370" i="2" s="1"/>
  <c r="DC370" i="2"/>
  <c r="P370" i="2" s="1"/>
  <c r="CP370" i="2"/>
  <c r="EL370" i="2"/>
  <c r="M527" i="2"/>
  <c r="K527" i="2"/>
  <c r="J527" i="2"/>
  <c r="EQ335" i="2"/>
  <c r="EM335" i="2"/>
  <c r="CD566" i="2"/>
  <c r="CD530" i="2"/>
  <c r="J481" i="2"/>
  <c r="M481" i="2"/>
  <c r="K481" i="2"/>
  <c r="DC497" i="2"/>
  <c r="P497" i="2" s="1"/>
  <c r="CP497" i="2"/>
  <c r="EJ497" i="2"/>
  <c r="EG497" i="2"/>
  <c r="S497" i="2" s="1"/>
  <c r="DX497" i="2"/>
  <c r="R497" i="2" s="1"/>
  <c r="DO497" i="2"/>
  <c r="Q497" i="2" s="1"/>
  <c r="EL497" i="2"/>
  <c r="EX497" i="2"/>
  <c r="ER311" i="2"/>
  <c r="ES311" i="2"/>
  <c r="EI311" i="2"/>
  <c r="CD307" i="2"/>
  <c r="W510" i="2"/>
  <c r="J397" i="2"/>
  <c r="EG367" i="2"/>
  <c r="S367" i="2" s="1"/>
  <c r="EJ367" i="2"/>
  <c r="DX367" i="2"/>
  <c r="R367" i="2" s="1"/>
  <c r="DO367" i="2"/>
  <c r="Q367" i="2" s="1"/>
  <c r="DC367" i="2"/>
  <c r="P367" i="2" s="1"/>
  <c r="CP367" i="2"/>
  <c r="EL367" i="2"/>
  <c r="EX367" i="2"/>
  <c r="CP533" i="2"/>
  <c r="EJ533" i="2"/>
  <c r="EG533" i="2"/>
  <c r="S533" i="2" s="1"/>
  <c r="DX533" i="2"/>
  <c r="R533" i="2" s="1"/>
  <c r="DO533" i="2"/>
  <c r="Q533" i="2" s="1"/>
  <c r="DC533" i="2"/>
  <c r="P533" i="2" s="1"/>
  <c r="EX533" i="2"/>
  <c r="EL533" i="2"/>
  <c r="ER468" i="2"/>
  <c r="EI468" i="2"/>
  <c r="ES468" i="2"/>
  <c r="CD576" i="2"/>
  <c r="DO382" i="2"/>
  <c r="Q382" i="2" s="1"/>
  <c r="DC382" i="2"/>
  <c r="P382" i="2" s="1"/>
  <c r="CP382" i="2"/>
  <c r="EJ382" i="2"/>
  <c r="EG382" i="2"/>
  <c r="S382" i="2" s="1"/>
  <c r="DX382" i="2"/>
  <c r="R382" i="2" s="1"/>
  <c r="EX382" i="2"/>
  <c r="EL382" i="2"/>
  <c r="EM481" i="2"/>
  <c r="EQ481" i="2"/>
  <c r="M308" i="2"/>
  <c r="K308" i="2"/>
  <c r="J308" i="2"/>
  <c r="CD453" i="2"/>
  <c r="ES318" i="2"/>
  <c r="EI318" i="2"/>
  <c r="ER318" i="2"/>
  <c r="CD416" i="2"/>
  <c r="EG490" i="2"/>
  <c r="S490" i="2" s="1"/>
  <c r="DX490" i="2"/>
  <c r="R490" i="2" s="1"/>
  <c r="DO490" i="2"/>
  <c r="Q490" i="2" s="1"/>
  <c r="EJ490" i="2"/>
  <c r="DC490" i="2"/>
  <c r="P490" i="2" s="1"/>
  <c r="CP490" i="2"/>
  <c r="EL490" i="2"/>
  <c r="EX490" i="2"/>
  <c r="CD535" i="2"/>
  <c r="EG419" i="2"/>
  <c r="S419" i="2" s="1"/>
  <c r="DX419" i="2"/>
  <c r="R419" i="2" s="1"/>
  <c r="DO419" i="2"/>
  <c r="Q419" i="2" s="1"/>
  <c r="EJ419" i="2"/>
  <c r="DC419" i="2"/>
  <c r="P419" i="2" s="1"/>
  <c r="CP419" i="2"/>
  <c r="EX419" i="2"/>
  <c r="EL419" i="2"/>
  <c r="M335" i="2"/>
  <c r="K335" i="2"/>
  <c r="J335" i="2"/>
  <c r="ER483" i="2"/>
  <c r="ES483" i="2"/>
  <c r="EI483" i="2"/>
  <c r="J433" i="2"/>
  <c r="M433" i="2"/>
  <c r="K433" i="2"/>
  <c r="CD531" i="2"/>
  <c r="EQ351" i="2"/>
  <c r="EM351" i="2"/>
  <c r="M429" i="2"/>
  <c r="K429" i="2"/>
  <c r="J429" i="2"/>
  <c r="K406" i="2"/>
  <c r="M406" i="2"/>
  <c r="J406" i="2"/>
  <c r="CD599" i="2"/>
  <c r="EI459" i="2"/>
  <c r="ES459" i="2"/>
  <c r="ER459" i="2"/>
  <c r="CD468" i="2"/>
  <c r="ER379" i="2"/>
  <c r="ES379" i="2"/>
  <c r="EI379" i="2"/>
  <c r="CD476" i="2"/>
  <c r="EJ384" i="2"/>
  <c r="EG384" i="2"/>
  <c r="S384" i="2" s="1"/>
  <c r="DX384" i="2"/>
  <c r="R384" i="2" s="1"/>
  <c r="DO384" i="2"/>
  <c r="Q384" i="2" s="1"/>
  <c r="DC384" i="2"/>
  <c r="P384" i="2" s="1"/>
  <c r="CP384" i="2"/>
  <c r="EL384" i="2"/>
  <c r="EX384" i="2"/>
  <c r="ES167" i="2"/>
  <c r="EI167" i="2"/>
  <c r="ER167" i="2"/>
  <c r="EQ219" i="2"/>
  <c r="EM219" i="2"/>
  <c r="ES267" i="2"/>
  <c r="EI267" i="2"/>
  <c r="ER267" i="2"/>
  <c r="EI187" i="2"/>
  <c r="ER187" i="2"/>
  <c r="ES187" i="2"/>
  <c r="CD167" i="2"/>
  <c r="DC228" i="2"/>
  <c r="P228" i="2" s="1"/>
  <c r="CP228" i="2"/>
  <c r="EJ228" i="2"/>
  <c r="EG228" i="2"/>
  <c r="S228" i="2" s="1"/>
  <c r="DX228" i="2"/>
  <c r="R228" i="2" s="1"/>
  <c r="DO228" i="2"/>
  <c r="Q228" i="2" s="1"/>
  <c r="EL228" i="2"/>
  <c r="EX228" i="2"/>
  <c r="M226" i="2"/>
  <c r="J226" i="2"/>
  <c r="K226" i="2"/>
  <c r="CD237" i="2"/>
  <c r="EL302" i="2"/>
  <c r="EJ302" i="2"/>
  <c r="EG302" i="2"/>
  <c r="S302" i="2" s="1"/>
  <c r="DX302" i="2"/>
  <c r="R302" i="2" s="1"/>
  <c r="DC302" i="2"/>
  <c r="P302" i="2" s="1"/>
  <c r="CP302" i="2"/>
  <c r="DO302" i="2"/>
  <c r="Q302" i="2" s="1"/>
  <c r="EX302" i="2"/>
  <c r="EM252" i="2"/>
  <c r="EQ252" i="2"/>
  <c r="EQ253" i="2"/>
  <c r="EM253" i="2"/>
  <c r="M272" i="2"/>
  <c r="K272" i="2"/>
  <c r="J272" i="2"/>
  <c r="DX223" i="2"/>
  <c r="R223" i="2" s="1"/>
  <c r="EG223" i="2"/>
  <c r="S223" i="2" s="1"/>
  <c r="DO223" i="2"/>
  <c r="Q223" i="2" s="1"/>
  <c r="EJ223" i="2"/>
  <c r="DC223" i="2"/>
  <c r="P223" i="2" s="1"/>
  <c r="CP223" i="2"/>
  <c r="EX223" i="2"/>
  <c r="EL223" i="2"/>
  <c r="EI237" i="2"/>
  <c r="ER237" i="2"/>
  <c r="ES237" i="2"/>
  <c r="CP221" i="2"/>
  <c r="EJ221" i="2"/>
  <c r="DX221" i="2"/>
  <c r="R221" i="2" s="1"/>
  <c r="DO221" i="2"/>
  <c r="Q221" i="2" s="1"/>
  <c r="DC221" i="2"/>
  <c r="P221" i="2" s="1"/>
  <c r="EG221" i="2"/>
  <c r="S221" i="2" s="1"/>
  <c r="EX221" i="2"/>
  <c r="EL221" i="2"/>
  <c r="M277" i="2"/>
  <c r="K277" i="2"/>
  <c r="J277" i="2"/>
  <c r="DX183" i="2"/>
  <c r="R183" i="2" s="1"/>
  <c r="DO183" i="2"/>
  <c r="Q183" i="2" s="1"/>
  <c r="DC183" i="2"/>
  <c r="P183" i="2" s="1"/>
  <c r="EJ183" i="2"/>
  <c r="EG183" i="2"/>
  <c r="S183" i="2" s="1"/>
  <c r="CP183" i="2"/>
  <c r="EL183" i="2"/>
  <c r="EX183" i="2"/>
  <c r="M172" i="2"/>
  <c r="K172" i="2"/>
  <c r="L172" i="2"/>
  <c r="J172" i="2"/>
  <c r="DO182" i="2"/>
  <c r="Q182" i="2" s="1"/>
  <c r="EG182" i="2"/>
  <c r="S182" i="2" s="1"/>
  <c r="EJ182" i="2"/>
  <c r="DC182" i="2"/>
  <c r="P182" i="2" s="1"/>
  <c r="DX182" i="2"/>
  <c r="R182" i="2" s="1"/>
  <c r="CP182" i="2"/>
  <c r="EX182" i="2"/>
  <c r="EL182" i="2"/>
  <c r="DO235" i="2"/>
  <c r="Q235" i="2" s="1"/>
  <c r="EJ235" i="2"/>
  <c r="EG235" i="2"/>
  <c r="S235" i="2" s="1"/>
  <c r="DX235" i="2"/>
  <c r="R235" i="2" s="1"/>
  <c r="DC235" i="2"/>
  <c r="P235" i="2" s="1"/>
  <c r="CP235" i="2"/>
  <c r="EX235" i="2"/>
  <c r="EL235" i="2"/>
  <c r="EQ173" i="2"/>
  <c r="EM173" i="2"/>
  <c r="EI191" i="2"/>
  <c r="ER191" i="2"/>
  <c r="ES191" i="2"/>
  <c r="DO242" i="2"/>
  <c r="Q242" i="2" s="1"/>
  <c r="DC242" i="2"/>
  <c r="P242" i="2" s="1"/>
  <c r="CP242" i="2"/>
  <c r="EJ242" i="2"/>
  <c r="EG242" i="2"/>
  <c r="S242" i="2" s="1"/>
  <c r="DX242" i="2"/>
  <c r="R242" i="2" s="1"/>
  <c r="EX242" i="2"/>
  <c r="EL242" i="2"/>
  <c r="CD195" i="2"/>
  <c r="DC236" i="2"/>
  <c r="P236" i="2" s="1"/>
  <c r="CP236" i="2"/>
  <c r="EX236" i="2"/>
  <c r="EJ236" i="2"/>
  <c r="EG236" i="2"/>
  <c r="S236" i="2" s="1"/>
  <c r="DX236" i="2"/>
  <c r="R236" i="2" s="1"/>
  <c r="DO236" i="2"/>
  <c r="Q236" i="2" s="1"/>
  <c r="EL236" i="2"/>
  <c r="M230" i="2"/>
  <c r="K230" i="2"/>
  <c r="J230" i="2"/>
  <c r="EQ288" i="2"/>
  <c r="EM288" i="2"/>
  <c r="CD241" i="2"/>
  <c r="K285" i="2"/>
  <c r="J285" i="2"/>
  <c r="M285" i="2"/>
  <c r="EQ272" i="2"/>
  <c r="EM272" i="2"/>
  <c r="CD203" i="2"/>
  <c r="CD186" i="2"/>
  <c r="K208" i="2"/>
  <c r="J208" i="2"/>
  <c r="M208" i="2"/>
  <c r="EI275" i="2"/>
  <c r="ER275" i="2"/>
  <c r="ES275" i="2"/>
  <c r="EG171" i="2"/>
  <c r="S171" i="2" s="1"/>
  <c r="DX171" i="2"/>
  <c r="R171" i="2" s="1"/>
  <c r="DC171" i="2"/>
  <c r="P171" i="2" s="1"/>
  <c r="CP171" i="2"/>
  <c r="DO171" i="2"/>
  <c r="Q171" i="2" s="1"/>
  <c r="EJ171" i="2"/>
  <c r="EX171" i="2"/>
  <c r="EL171" i="2"/>
  <c r="ER249" i="2"/>
  <c r="ES249" i="2"/>
  <c r="EI249" i="2"/>
  <c r="ES194" i="2"/>
  <c r="EI194" i="2"/>
  <c r="ER194" i="2"/>
  <c r="M251" i="2"/>
  <c r="K251" i="2"/>
  <c r="J251" i="2"/>
  <c r="ER241" i="2"/>
  <c r="ES241" i="2"/>
  <c r="EI241" i="2"/>
  <c r="K170" i="2"/>
  <c r="M170" i="2"/>
  <c r="J170" i="2"/>
  <c r="CD232" i="2"/>
  <c r="EU226" i="2"/>
  <c r="V226" i="2" s="1"/>
  <c r="U226" i="2" s="1"/>
  <c r="CD298" i="2"/>
  <c r="CD191" i="2"/>
  <c r="EJ184" i="2"/>
  <c r="DO184" i="2"/>
  <c r="Q184" i="2" s="1"/>
  <c r="DC184" i="2"/>
  <c r="P184" i="2" s="1"/>
  <c r="DX184" i="2"/>
  <c r="R184" i="2" s="1"/>
  <c r="CP184" i="2"/>
  <c r="EG184" i="2"/>
  <c r="S184" i="2" s="1"/>
  <c r="EL184" i="2"/>
  <c r="EX184" i="2"/>
  <c r="M238" i="2"/>
  <c r="K238" i="2"/>
  <c r="J238" i="2"/>
  <c r="M173" i="2"/>
  <c r="K173" i="2"/>
  <c r="J173" i="2"/>
  <c r="K168" i="2"/>
  <c r="M168" i="2"/>
  <c r="J168" i="2"/>
  <c r="M263" i="2"/>
  <c r="K263" i="2"/>
  <c r="J263" i="2"/>
  <c r="CD180" i="2"/>
  <c r="EG300" i="2"/>
  <c r="S300" i="2" s="1"/>
  <c r="DX300" i="2"/>
  <c r="R300" i="2" s="1"/>
  <c r="EJ300" i="2"/>
  <c r="DO300" i="2"/>
  <c r="Q300" i="2" s="1"/>
  <c r="DC300" i="2"/>
  <c r="P300" i="2" s="1"/>
  <c r="CP300" i="2"/>
  <c r="EX300" i="2"/>
  <c r="EL300" i="2"/>
  <c r="ER273" i="2"/>
  <c r="ES273" i="2"/>
  <c r="EI273" i="2"/>
  <c r="CD247" i="2"/>
  <c r="M288" i="2"/>
  <c r="K288" i="2"/>
  <c r="J288" i="2"/>
  <c r="EI286" i="2"/>
  <c r="ER286" i="2"/>
  <c r="ES286" i="2"/>
  <c r="EQ162" i="2"/>
  <c r="EM162" i="2"/>
  <c r="EJ229" i="2"/>
  <c r="EG229" i="2"/>
  <c r="S229" i="2" s="1"/>
  <c r="DX229" i="2"/>
  <c r="R229" i="2" s="1"/>
  <c r="DO229" i="2"/>
  <c r="Q229" i="2" s="1"/>
  <c r="DC229" i="2"/>
  <c r="P229" i="2" s="1"/>
  <c r="CP229" i="2"/>
  <c r="EL229" i="2"/>
  <c r="EX229" i="2"/>
  <c r="EQ214" i="2"/>
  <c r="EM214" i="2"/>
  <c r="EJ163" i="2"/>
  <c r="DO163" i="2"/>
  <c r="Q163" i="2" s="1"/>
  <c r="CP163" i="2"/>
  <c r="EG163" i="2"/>
  <c r="S163" i="2" s="1"/>
  <c r="DX163" i="2"/>
  <c r="R163" i="2" s="1"/>
  <c r="DC163" i="2"/>
  <c r="P163" i="2" s="1"/>
  <c r="EL163" i="2"/>
  <c r="EX163" i="2"/>
  <c r="CD196" i="2"/>
  <c r="ER203" i="2"/>
  <c r="ES203" i="2"/>
  <c r="EI203" i="2"/>
  <c r="CD281" i="2"/>
  <c r="CD206" i="2"/>
  <c r="ER216" i="2"/>
  <c r="ES216" i="2"/>
  <c r="EI216" i="2"/>
  <c r="EJ292" i="2"/>
  <c r="EG292" i="2"/>
  <c r="S292" i="2" s="1"/>
  <c r="DX292" i="2"/>
  <c r="R292" i="2" s="1"/>
  <c r="DO292" i="2"/>
  <c r="Q292" i="2" s="1"/>
  <c r="DC292" i="2"/>
  <c r="P292" i="2" s="1"/>
  <c r="CP292" i="2"/>
  <c r="EX292" i="2"/>
  <c r="EL292" i="2"/>
  <c r="EG213" i="2"/>
  <c r="S213" i="2" s="1"/>
  <c r="DX213" i="2"/>
  <c r="R213" i="2" s="1"/>
  <c r="EJ213" i="2"/>
  <c r="DO213" i="2"/>
  <c r="Q213" i="2" s="1"/>
  <c r="DC213" i="2"/>
  <c r="P213" i="2" s="1"/>
  <c r="CP213" i="2"/>
  <c r="EX213" i="2"/>
  <c r="EL213" i="2"/>
  <c r="CD194" i="2"/>
  <c r="DO284" i="2"/>
  <c r="Q284" i="2" s="1"/>
  <c r="DC284" i="2"/>
  <c r="P284" i="2" s="1"/>
  <c r="CP284" i="2"/>
  <c r="EG284" i="2"/>
  <c r="S284" i="2" s="1"/>
  <c r="DX284" i="2"/>
  <c r="R284" i="2" s="1"/>
  <c r="EL284" i="2"/>
  <c r="EJ284" i="2"/>
  <c r="EX284" i="2"/>
  <c r="J178" i="2"/>
  <c r="M178" i="2"/>
  <c r="K178" i="2"/>
  <c r="ES196" i="2"/>
  <c r="ER196" i="2"/>
  <c r="EI196" i="2"/>
  <c r="CD266" i="2"/>
  <c r="ER248" i="2"/>
  <c r="ES248" i="2"/>
  <c r="EI248" i="2"/>
  <c r="CD216" i="2"/>
  <c r="CD273" i="2"/>
  <c r="CD161" i="2"/>
  <c r="EQ192" i="2"/>
  <c r="EM192" i="2"/>
  <c r="K214" i="2"/>
  <c r="M214" i="2"/>
  <c r="J214" i="2"/>
  <c r="CD165" i="2"/>
  <c r="EQ277" i="2"/>
  <c r="EM277" i="2"/>
  <c r="EQ297" i="2"/>
  <c r="EM297" i="2"/>
  <c r="EQ257" i="2"/>
  <c r="EM257" i="2"/>
  <c r="EJ271" i="2"/>
  <c r="EG271" i="2"/>
  <c r="S271" i="2" s="1"/>
  <c r="DX271" i="2"/>
  <c r="R271" i="2" s="1"/>
  <c r="DO271" i="2"/>
  <c r="Q271" i="2" s="1"/>
  <c r="DC271" i="2"/>
  <c r="P271" i="2" s="1"/>
  <c r="CP271" i="2"/>
  <c r="EL271" i="2"/>
  <c r="EX271" i="2"/>
  <c r="J222" i="2"/>
  <c r="M222" i="2"/>
  <c r="K222" i="2"/>
  <c r="ES195" i="2"/>
  <c r="ER195" i="2"/>
  <c r="EI195" i="2"/>
  <c r="ER299" i="2"/>
  <c r="ES299" i="2"/>
  <c r="EI299" i="2"/>
  <c r="J189" i="2"/>
  <c r="M189" i="2"/>
  <c r="K189" i="2"/>
  <c r="EJ296" i="2"/>
  <c r="DC296" i="2"/>
  <c r="P296" i="2" s="1"/>
  <c r="CP296" i="2"/>
  <c r="EG296" i="2"/>
  <c r="S296" i="2" s="1"/>
  <c r="DX296" i="2"/>
  <c r="R296" i="2" s="1"/>
  <c r="DO296" i="2"/>
  <c r="Q296" i="2" s="1"/>
  <c r="EX296" i="2"/>
  <c r="EL296" i="2"/>
  <c r="EI294" i="2"/>
  <c r="ER294" i="2"/>
  <c r="ES294" i="2"/>
  <c r="EI243" i="2"/>
  <c r="ES243" i="2"/>
  <c r="ER243" i="2"/>
  <c r="M224" i="2"/>
  <c r="K224" i="2"/>
  <c r="J224" i="2"/>
  <c r="CD305" i="2"/>
  <c r="ER165" i="2"/>
  <c r="EI165" i="2"/>
  <c r="ES165" i="2"/>
  <c r="CD248" i="2"/>
  <c r="ER298" i="2"/>
  <c r="ES298" i="2"/>
  <c r="EI298" i="2"/>
  <c r="EG204" i="2"/>
  <c r="S204" i="2" s="1"/>
  <c r="DX204" i="2"/>
  <c r="R204" i="2" s="1"/>
  <c r="DO204" i="2"/>
  <c r="Q204" i="2" s="1"/>
  <c r="DC204" i="2"/>
  <c r="P204" i="2" s="1"/>
  <c r="EJ204" i="2"/>
  <c r="CP204" i="2"/>
  <c r="EL204" i="2"/>
  <c r="EX204" i="2"/>
  <c r="EU230" i="2"/>
  <c r="V230" i="2" s="1"/>
  <c r="EI281" i="2"/>
  <c r="ER281" i="2"/>
  <c r="ES281" i="2"/>
  <c r="EJ270" i="2"/>
  <c r="EG270" i="2"/>
  <c r="S270" i="2" s="1"/>
  <c r="DX270" i="2"/>
  <c r="R270" i="2" s="1"/>
  <c r="DO270" i="2"/>
  <c r="Q270" i="2" s="1"/>
  <c r="DC270" i="2"/>
  <c r="P270" i="2" s="1"/>
  <c r="CP270" i="2"/>
  <c r="EL270" i="2"/>
  <c r="EX270" i="2"/>
  <c r="ES274" i="2"/>
  <c r="ER274" i="2"/>
  <c r="EI274" i="2"/>
  <c r="ES161" i="2"/>
  <c r="ER161" i="2"/>
  <c r="EI161" i="2"/>
  <c r="EM160" i="2"/>
  <c r="EQ160" i="2"/>
  <c r="EG218" i="2"/>
  <c r="S218" i="2" s="1"/>
  <c r="DX218" i="2"/>
  <c r="R218" i="2" s="1"/>
  <c r="DO218" i="2"/>
  <c r="Q218" i="2" s="1"/>
  <c r="EJ218" i="2"/>
  <c r="DC218" i="2"/>
  <c r="P218" i="2" s="1"/>
  <c r="CP218" i="2"/>
  <c r="EX218" i="2"/>
  <c r="EL218" i="2"/>
  <c r="M164" i="2"/>
  <c r="K164" i="2"/>
  <c r="J164" i="2"/>
  <c r="EQ240" i="2"/>
  <c r="EM240" i="2"/>
  <c r="CD234" i="2"/>
  <c r="EG254" i="2"/>
  <c r="S254" i="2" s="1"/>
  <c r="DX254" i="2"/>
  <c r="R254" i="2" s="1"/>
  <c r="DO254" i="2"/>
  <c r="Q254" i="2" s="1"/>
  <c r="DC254" i="2"/>
  <c r="P254" i="2" s="1"/>
  <c r="EJ254" i="2"/>
  <c r="CP254" i="2"/>
  <c r="EL254" i="2"/>
  <c r="EX254" i="2"/>
  <c r="EJ303" i="2"/>
  <c r="DX303" i="2"/>
  <c r="R303" i="2" s="1"/>
  <c r="DO303" i="2"/>
  <c r="Q303" i="2" s="1"/>
  <c r="DC303" i="2"/>
  <c r="P303" i="2" s="1"/>
  <c r="CP303" i="2"/>
  <c r="EG303" i="2"/>
  <c r="S303" i="2" s="1"/>
  <c r="EL303" i="2"/>
  <c r="EX303" i="2"/>
  <c r="DC244" i="2"/>
  <c r="P244" i="2" s="1"/>
  <c r="CP244" i="2"/>
  <c r="DX244" i="2"/>
  <c r="R244" i="2" s="1"/>
  <c r="EJ244" i="2"/>
  <c r="EG244" i="2"/>
  <c r="S244" i="2" s="1"/>
  <c r="DO244" i="2"/>
  <c r="Q244" i="2" s="1"/>
  <c r="EL244" i="2"/>
  <c r="EX244" i="2"/>
  <c r="CD225" i="2"/>
  <c r="J252" i="2"/>
  <c r="M252" i="2"/>
  <c r="K252" i="2"/>
  <c r="ER295" i="2"/>
  <c r="ES295" i="2"/>
  <c r="EI295" i="2"/>
  <c r="DO258" i="2"/>
  <c r="Q258" i="2" s="1"/>
  <c r="DC258" i="2"/>
  <c r="P258" i="2" s="1"/>
  <c r="EJ258" i="2"/>
  <c r="EG258" i="2"/>
  <c r="S258" i="2" s="1"/>
  <c r="DX258" i="2"/>
  <c r="R258" i="2" s="1"/>
  <c r="CP258" i="2"/>
  <c r="EL258" i="2"/>
  <c r="EX258" i="2"/>
  <c r="EI262" i="2"/>
  <c r="ES262" i="2"/>
  <c r="ER262" i="2"/>
  <c r="K160" i="2"/>
  <c r="J160" i="2"/>
  <c r="M160" i="2"/>
  <c r="ER225" i="2"/>
  <c r="ES225" i="2"/>
  <c r="EI225" i="2"/>
  <c r="EQ199" i="2"/>
  <c r="EM199" i="2"/>
  <c r="M190" i="2"/>
  <c r="J190" i="2"/>
  <c r="K190" i="2"/>
  <c r="M192" i="2"/>
  <c r="J192" i="2"/>
  <c r="K192" i="2"/>
  <c r="ES287" i="2"/>
  <c r="EI287" i="2"/>
  <c r="ER287" i="2"/>
  <c r="CP181" i="2"/>
  <c r="EJ181" i="2"/>
  <c r="DX181" i="2"/>
  <c r="R181" i="2" s="1"/>
  <c r="EG181" i="2"/>
  <c r="S181" i="2" s="1"/>
  <c r="DO181" i="2"/>
  <c r="Q181" i="2" s="1"/>
  <c r="DC181" i="2"/>
  <c r="P181" i="2" s="1"/>
  <c r="EX181" i="2"/>
  <c r="EL181" i="2"/>
  <c r="EG261" i="2"/>
  <c r="S261" i="2" s="1"/>
  <c r="EJ261" i="2"/>
  <c r="CP261" i="2"/>
  <c r="EX261" i="2"/>
  <c r="DX261" i="2"/>
  <c r="R261" i="2" s="1"/>
  <c r="DO261" i="2"/>
  <c r="Q261" i="2" s="1"/>
  <c r="DC261" i="2"/>
  <c r="P261" i="2" s="1"/>
  <c r="EL261" i="2"/>
  <c r="CD299" i="2"/>
  <c r="EJ212" i="2"/>
  <c r="EG212" i="2"/>
  <c r="S212" i="2" s="1"/>
  <c r="DO212" i="2"/>
  <c r="Q212" i="2" s="1"/>
  <c r="DC212" i="2"/>
  <c r="P212" i="2" s="1"/>
  <c r="CP212" i="2"/>
  <c r="DX212" i="2"/>
  <c r="R212" i="2" s="1"/>
  <c r="EL212" i="2"/>
  <c r="EX212" i="2"/>
  <c r="ER180" i="2"/>
  <c r="ES180" i="2"/>
  <c r="EI180" i="2"/>
  <c r="CD231" i="2"/>
  <c r="EG293" i="2"/>
  <c r="S293" i="2" s="1"/>
  <c r="DX293" i="2"/>
  <c r="R293" i="2" s="1"/>
  <c r="EL293" i="2"/>
  <c r="EJ293" i="2"/>
  <c r="DO293" i="2"/>
  <c r="Q293" i="2" s="1"/>
  <c r="DC293" i="2"/>
  <c r="P293" i="2" s="1"/>
  <c r="CP293" i="2"/>
  <c r="EX293" i="2"/>
  <c r="DO175" i="2"/>
  <c r="Q175" i="2" s="1"/>
  <c r="DX175" i="2"/>
  <c r="R175" i="2" s="1"/>
  <c r="CP175" i="2"/>
  <c r="EJ175" i="2"/>
  <c r="EG175" i="2"/>
  <c r="S175" i="2" s="1"/>
  <c r="DC175" i="2"/>
  <c r="P175" i="2" s="1"/>
  <c r="EL175" i="2"/>
  <c r="EX175" i="2"/>
  <c r="ES233" i="2"/>
  <c r="ER233" i="2"/>
  <c r="EI233" i="2"/>
  <c r="EM222" i="2"/>
  <c r="EQ222" i="2"/>
  <c r="EQ263" i="2"/>
  <c r="EM263" i="2"/>
  <c r="EI185" i="2"/>
  <c r="ER185" i="2"/>
  <c r="ES185" i="2"/>
  <c r="ES207" i="2"/>
  <c r="ER207" i="2"/>
  <c r="EI207" i="2"/>
  <c r="EG260" i="2"/>
  <c r="S260" i="2" s="1"/>
  <c r="DX260" i="2"/>
  <c r="R260" i="2" s="1"/>
  <c r="DO260" i="2"/>
  <c r="Q260" i="2" s="1"/>
  <c r="DC260" i="2"/>
  <c r="P260" i="2" s="1"/>
  <c r="CP260" i="2"/>
  <c r="EJ260" i="2"/>
  <c r="EL260" i="2"/>
  <c r="EX260" i="2"/>
  <c r="CD239" i="2"/>
  <c r="K253" i="2"/>
  <c r="J253" i="2"/>
  <c r="M253" i="2"/>
  <c r="EJ278" i="2"/>
  <c r="EG278" i="2"/>
  <c r="S278" i="2" s="1"/>
  <c r="DX278" i="2"/>
  <c r="R278" i="2" s="1"/>
  <c r="DO278" i="2"/>
  <c r="Q278" i="2" s="1"/>
  <c r="DC278" i="2"/>
  <c r="P278" i="2" s="1"/>
  <c r="CP278" i="2"/>
  <c r="EX278" i="2"/>
  <c r="EL278" i="2"/>
  <c r="M199" i="2"/>
  <c r="K199" i="2"/>
  <c r="J199" i="2"/>
  <c r="CD287" i="2"/>
  <c r="CD249" i="2"/>
  <c r="ES280" i="2"/>
  <c r="EI280" i="2"/>
  <c r="ER280" i="2"/>
  <c r="EQ189" i="2"/>
  <c r="EM189" i="2"/>
  <c r="EQ251" i="2"/>
  <c r="EM251" i="2"/>
  <c r="DC283" i="2"/>
  <c r="P283" i="2" s="1"/>
  <c r="CP283" i="2"/>
  <c r="EG283" i="2"/>
  <c r="S283" i="2" s="1"/>
  <c r="DX283" i="2"/>
  <c r="R283" i="2" s="1"/>
  <c r="DO283" i="2"/>
  <c r="Q283" i="2" s="1"/>
  <c r="EJ283" i="2"/>
  <c r="EX283" i="2"/>
  <c r="EL283" i="2"/>
  <c r="ER231" i="2"/>
  <c r="ES231" i="2"/>
  <c r="EI231" i="2"/>
  <c r="EM208" i="2"/>
  <c r="EQ208" i="2"/>
  <c r="DC193" i="2"/>
  <c r="P193" i="2" s="1"/>
  <c r="CP193" i="2"/>
  <c r="DO193" i="2"/>
  <c r="Q193" i="2" s="1"/>
  <c r="EX193" i="2"/>
  <c r="EJ193" i="2"/>
  <c r="DX193" i="2"/>
  <c r="R193" i="2" s="1"/>
  <c r="EG193" i="2"/>
  <c r="S193" i="2" s="1"/>
  <c r="EL193" i="2"/>
  <c r="CD233" i="2"/>
  <c r="CD209" i="2"/>
  <c r="CD211" i="2"/>
  <c r="EG176" i="2"/>
  <c r="S176" i="2" s="1"/>
  <c r="DX176" i="2"/>
  <c r="R176" i="2" s="1"/>
  <c r="EJ176" i="2"/>
  <c r="DC176" i="2"/>
  <c r="P176" i="2" s="1"/>
  <c r="CP176" i="2"/>
  <c r="DO176" i="2"/>
  <c r="Q176" i="2" s="1"/>
  <c r="EX176" i="2"/>
  <c r="EL176" i="2"/>
  <c r="EQ265" i="2"/>
  <c r="EM265" i="2"/>
  <c r="EQ168" i="2"/>
  <c r="EM168" i="2"/>
  <c r="EQ238" i="2"/>
  <c r="EM238" i="2"/>
  <c r="EG227" i="2"/>
  <c r="S227" i="2" s="1"/>
  <c r="DX227" i="2"/>
  <c r="R227" i="2" s="1"/>
  <c r="EJ227" i="2"/>
  <c r="DO227" i="2"/>
  <c r="Q227" i="2" s="1"/>
  <c r="DC227" i="2"/>
  <c r="P227" i="2" s="1"/>
  <c r="CP227" i="2"/>
  <c r="EX227" i="2"/>
  <c r="EL227" i="2"/>
  <c r="ER166" i="2"/>
  <c r="EI166" i="2"/>
  <c r="ES166" i="2"/>
  <c r="CD220" i="2"/>
  <c r="ES245" i="2"/>
  <c r="EI245" i="2"/>
  <c r="ER245" i="2"/>
  <c r="EQ201" i="2"/>
  <c r="EM201" i="2"/>
  <c r="ES234" i="2"/>
  <c r="EI234" i="2"/>
  <c r="ER234" i="2"/>
  <c r="CD197" i="2"/>
  <c r="ES220" i="2"/>
  <c r="EI220" i="2"/>
  <c r="ER220" i="2"/>
  <c r="ES239" i="2"/>
  <c r="EI239" i="2"/>
  <c r="ER239" i="2"/>
  <c r="CD202" i="2"/>
  <c r="DC246" i="2"/>
  <c r="P246" i="2" s="1"/>
  <c r="CP246" i="2"/>
  <c r="EX246" i="2"/>
  <c r="EL246" i="2"/>
  <c r="EJ246" i="2"/>
  <c r="EG246" i="2"/>
  <c r="S246" i="2" s="1"/>
  <c r="DX246" i="2"/>
  <c r="R246" i="2" s="1"/>
  <c r="DO246" i="2"/>
  <c r="Q246" i="2" s="1"/>
  <c r="ER256" i="2"/>
  <c r="ES256" i="2"/>
  <c r="EI256" i="2"/>
  <c r="CD187" i="2"/>
  <c r="ER198" i="2"/>
  <c r="ES198" i="2"/>
  <c r="EI198" i="2"/>
  <c r="CD286" i="2"/>
  <c r="M219" i="2"/>
  <c r="K219" i="2"/>
  <c r="J219" i="2"/>
  <c r="M306" i="2"/>
  <c r="K306" i="2"/>
  <c r="J306" i="2"/>
  <c r="ES266" i="2"/>
  <c r="EI266" i="2"/>
  <c r="ER266" i="2"/>
  <c r="EQ224" i="2"/>
  <c r="EM224" i="2"/>
  <c r="CD185" i="2"/>
  <c r="CD207" i="2"/>
  <c r="CD262" i="2"/>
  <c r="CD245" i="2"/>
  <c r="EJ289" i="2"/>
  <c r="EG289" i="2"/>
  <c r="S289" i="2" s="1"/>
  <c r="DX289" i="2"/>
  <c r="R289" i="2" s="1"/>
  <c r="DO289" i="2"/>
  <c r="Q289" i="2" s="1"/>
  <c r="DC289" i="2"/>
  <c r="P289" i="2" s="1"/>
  <c r="CP289" i="2"/>
  <c r="EX289" i="2"/>
  <c r="EL289" i="2"/>
  <c r="EG188" i="2"/>
  <c r="S188" i="2" s="1"/>
  <c r="DO188" i="2"/>
  <c r="Q188" i="2" s="1"/>
  <c r="DC188" i="2"/>
  <c r="P188" i="2" s="1"/>
  <c r="DX188" i="2"/>
  <c r="R188" i="2" s="1"/>
  <c r="CP188" i="2"/>
  <c r="EJ188" i="2"/>
  <c r="EX188" i="2"/>
  <c r="EL188" i="2"/>
  <c r="CP259" i="2"/>
  <c r="EL259" i="2"/>
  <c r="EJ259" i="2"/>
  <c r="DC259" i="2"/>
  <c r="P259" i="2" s="1"/>
  <c r="EG259" i="2"/>
  <c r="S259" i="2" s="1"/>
  <c r="DX259" i="2"/>
  <c r="R259" i="2" s="1"/>
  <c r="DO259" i="2"/>
  <c r="Q259" i="2" s="1"/>
  <c r="EX259" i="2"/>
  <c r="EM177" i="2"/>
  <c r="EQ177" i="2"/>
  <c r="DO290" i="2"/>
  <c r="Q290" i="2" s="1"/>
  <c r="DC290" i="2"/>
  <c r="P290" i="2" s="1"/>
  <c r="CP290" i="2"/>
  <c r="EJ290" i="2"/>
  <c r="EG290" i="2"/>
  <c r="S290" i="2" s="1"/>
  <c r="DX290" i="2"/>
  <c r="R290" i="2" s="1"/>
  <c r="EX290" i="2"/>
  <c r="EL290" i="2"/>
  <c r="CP269" i="2"/>
  <c r="EG269" i="2"/>
  <c r="S269" i="2" s="1"/>
  <c r="DX269" i="2"/>
  <c r="R269" i="2" s="1"/>
  <c r="DO269" i="2"/>
  <c r="Q269" i="2" s="1"/>
  <c r="DC269" i="2"/>
  <c r="P269" i="2" s="1"/>
  <c r="EJ269" i="2"/>
  <c r="EX269" i="2"/>
  <c r="EL269" i="2"/>
  <c r="ES186" i="2"/>
  <c r="EI186" i="2"/>
  <c r="ER186" i="2"/>
  <c r="M162" i="2"/>
  <c r="K162" i="2"/>
  <c r="J162" i="2"/>
  <c r="CD243" i="2"/>
  <c r="CD274" i="2"/>
  <c r="ER276" i="2"/>
  <c r="ES276" i="2"/>
  <c r="EI276" i="2"/>
  <c r="EJ291" i="2"/>
  <c r="DX291" i="2"/>
  <c r="R291" i="2" s="1"/>
  <c r="EG291" i="2"/>
  <c r="S291" i="2" s="1"/>
  <c r="DO291" i="2"/>
  <c r="Q291" i="2" s="1"/>
  <c r="DC291" i="2"/>
  <c r="P291" i="2" s="1"/>
  <c r="CP291" i="2"/>
  <c r="EX291" i="2"/>
  <c r="EL291" i="2"/>
  <c r="CD276" i="2"/>
  <c r="EU210" i="2"/>
  <c r="V210" i="2" s="1"/>
  <c r="DC264" i="2"/>
  <c r="P264" i="2" s="1"/>
  <c r="CP264" i="2"/>
  <c r="DX264" i="2"/>
  <c r="R264" i="2" s="1"/>
  <c r="DO264" i="2"/>
  <c r="Q264" i="2" s="1"/>
  <c r="EX264" i="2"/>
  <c r="EJ264" i="2"/>
  <c r="EG264" i="2"/>
  <c r="S264" i="2" s="1"/>
  <c r="EL264" i="2"/>
  <c r="M240" i="2"/>
  <c r="K240" i="2"/>
  <c r="J240" i="2"/>
  <c r="K265" i="2"/>
  <c r="J265" i="2"/>
  <c r="M265" i="2"/>
  <c r="M177" i="2"/>
  <c r="K177" i="2"/>
  <c r="J177" i="2"/>
  <c r="EI211" i="2"/>
  <c r="ES211" i="2"/>
  <c r="ER211" i="2"/>
  <c r="CD256" i="2"/>
  <c r="CD215" i="2"/>
  <c r="EQ190" i="2"/>
  <c r="EM190" i="2"/>
  <c r="ER247" i="2"/>
  <c r="ES247" i="2"/>
  <c r="EI247" i="2"/>
  <c r="EQ306" i="2"/>
  <c r="EM306" i="2"/>
  <c r="ES206" i="2"/>
  <c r="EI206" i="2"/>
  <c r="ER206" i="2"/>
  <c r="ES305" i="2"/>
  <c r="ER305" i="2"/>
  <c r="EI305" i="2"/>
  <c r="EJ200" i="2"/>
  <c r="EG200" i="2"/>
  <c r="S200" i="2" s="1"/>
  <c r="DX200" i="2"/>
  <c r="R200" i="2" s="1"/>
  <c r="DO200" i="2"/>
  <c r="Q200" i="2" s="1"/>
  <c r="CP200" i="2"/>
  <c r="DC200" i="2"/>
  <c r="P200" i="2" s="1"/>
  <c r="EX200" i="2"/>
  <c r="EL200" i="2"/>
  <c r="DO205" i="2"/>
  <c r="Q205" i="2" s="1"/>
  <c r="DC205" i="2"/>
  <c r="P205" i="2" s="1"/>
  <c r="EJ205" i="2"/>
  <c r="DX205" i="2"/>
  <c r="R205" i="2" s="1"/>
  <c r="EG205" i="2"/>
  <c r="S205" i="2" s="1"/>
  <c r="CP205" i="2"/>
  <c r="EX205" i="2"/>
  <c r="EL205" i="2"/>
  <c r="EQ178" i="2"/>
  <c r="EM178" i="2"/>
  <c r="EJ282" i="2"/>
  <c r="EG282" i="2"/>
  <c r="S282" i="2" s="1"/>
  <c r="DX282" i="2"/>
  <c r="R282" i="2" s="1"/>
  <c r="DO282" i="2"/>
  <c r="Q282" i="2" s="1"/>
  <c r="DC282" i="2"/>
  <c r="P282" i="2" s="1"/>
  <c r="CP282" i="2"/>
  <c r="EX282" i="2"/>
  <c r="EL282" i="2"/>
  <c r="EM164" i="2"/>
  <c r="EQ164" i="2"/>
  <c r="ES197" i="2"/>
  <c r="EI197" i="2"/>
  <c r="ER197" i="2"/>
  <c r="EQ170" i="2"/>
  <c r="EM170" i="2"/>
  <c r="CD198" i="2"/>
  <c r="CD267" i="2"/>
  <c r="EG268" i="2"/>
  <c r="S268" i="2" s="1"/>
  <c r="CP268" i="2"/>
  <c r="EJ268" i="2"/>
  <c r="DX268" i="2"/>
  <c r="R268" i="2" s="1"/>
  <c r="DO268" i="2"/>
  <c r="Q268" i="2" s="1"/>
  <c r="DC268" i="2"/>
  <c r="P268" i="2" s="1"/>
  <c r="EX268" i="2"/>
  <c r="EL268" i="2"/>
  <c r="DX304" i="2"/>
  <c r="R304" i="2" s="1"/>
  <c r="DO304" i="2"/>
  <c r="Q304" i="2" s="1"/>
  <c r="DC304" i="2"/>
  <c r="P304" i="2" s="1"/>
  <c r="EJ304" i="2"/>
  <c r="EX304" i="2"/>
  <c r="EL304" i="2"/>
  <c r="EG304" i="2"/>
  <c r="S304" i="2" s="1"/>
  <c r="CP304" i="2"/>
  <c r="EQ169" i="2"/>
  <c r="EM169" i="2"/>
  <c r="EJ174" i="2"/>
  <c r="EG174" i="2"/>
  <c r="S174" i="2" s="1"/>
  <c r="DC174" i="2"/>
  <c r="P174" i="2" s="1"/>
  <c r="DX174" i="2"/>
  <c r="R174" i="2" s="1"/>
  <c r="DO174" i="2"/>
  <c r="Q174" i="2" s="1"/>
  <c r="CP174" i="2"/>
  <c r="EL174" i="2"/>
  <c r="EX174" i="2"/>
  <c r="EQ301" i="2"/>
  <c r="EM301" i="2"/>
  <c r="ER232" i="2"/>
  <c r="EI232" i="2"/>
  <c r="ES232" i="2"/>
  <c r="CD294" i="2"/>
  <c r="EI209" i="2"/>
  <c r="ER209" i="2"/>
  <c r="ES209" i="2"/>
  <c r="CD295" i="2"/>
  <c r="J201" i="2"/>
  <c r="M201" i="2"/>
  <c r="K201" i="2"/>
  <c r="CD166" i="2"/>
  <c r="EQ285" i="2"/>
  <c r="EM285" i="2"/>
  <c r="DX279" i="2"/>
  <c r="R279" i="2" s="1"/>
  <c r="DO279" i="2"/>
  <c r="Q279" i="2" s="1"/>
  <c r="EG279" i="2"/>
  <c r="S279" i="2" s="1"/>
  <c r="EJ279" i="2"/>
  <c r="DC279" i="2"/>
  <c r="P279" i="2" s="1"/>
  <c r="CP279" i="2"/>
  <c r="EX279" i="2"/>
  <c r="EL279" i="2"/>
  <c r="CD280" i="2"/>
  <c r="CD275" i="2"/>
  <c r="ER215" i="2"/>
  <c r="ES215" i="2"/>
  <c r="EI215" i="2"/>
  <c r="EJ250" i="2"/>
  <c r="DC250" i="2"/>
  <c r="P250" i="2" s="1"/>
  <c r="EG250" i="2"/>
  <c r="S250" i="2" s="1"/>
  <c r="DX250" i="2"/>
  <c r="R250" i="2" s="1"/>
  <c r="DO250" i="2"/>
  <c r="Q250" i="2" s="1"/>
  <c r="CP250" i="2"/>
  <c r="EL250" i="2"/>
  <c r="EX250" i="2"/>
  <c r="ER202" i="2"/>
  <c r="ES202" i="2"/>
  <c r="EI202" i="2"/>
  <c r="DO217" i="2"/>
  <c r="Q217" i="2" s="1"/>
  <c r="EJ217" i="2"/>
  <c r="EG217" i="2"/>
  <c r="S217" i="2" s="1"/>
  <c r="DX217" i="2"/>
  <c r="R217" i="2" s="1"/>
  <c r="DC217" i="2"/>
  <c r="P217" i="2" s="1"/>
  <c r="CP217" i="2"/>
  <c r="EL217" i="2"/>
  <c r="EX217" i="2"/>
  <c r="EQ638" i="2" l="1"/>
  <c r="EM638" i="2"/>
  <c r="EU638" i="2" s="1"/>
  <c r="V638" i="2" s="1"/>
  <c r="K397" i="2"/>
  <c r="J255" i="2"/>
  <c r="K255" i="2"/>
  <c r="J737" i="2"/>
  <c r="K737" i="2"/>
  <c r="J374" i="2"/>
  <c r="K374" i="2"/>
  <c r="J601" i="2"/>
  <c r="K601" i="2"/>
  <c r="U1003" i="2"/>
  <c r="U510" i="2"/>
  <c r="X510" i="2" s="1"/>
  <c r="W1004" i="2"/>
  <c r="O1004" i="2"/>
  <c r="U1004" i="2"/>
  <c r="X1004" i="2" s="1"/>
  <c r="L1004" i="2"/>
  <c r="EU989" i="2"/>
  <c r="V989" i="2" s="1"/>
  <c r="U989" i="2" s="1"/>
  <c r="CD1001" i="2"/>
  <c r="M932" i="2"/>
  <c r="K932" i="2"/>
  <c r="J932" i="2"/>
  <c r="M992" i="2"/>
  <c r="K992" i="2"/>
  <c r="J992" i="2"/>
  <c r="EU936" i="2"/>
  <c r="V936" i="2" s="1"/>
  <c r="ER1007" i="2"/>
  <c r="ES1007" i="2"/>
  <c r="EI1007" i="2"/>
  <c r="ES974" i="2"/>
  <c r="ER974" i="2"/>
  <c r="EI974" i="2"/>
  <c r="CD1007" i="2"/>
  <c r="EU952" i="2"/>
  <c r="V952" i="2" s="1"/>
  <c r="ER1009" i="2"/>
  <c r="ES1009" i="2"/>
  <c r="EI1009" i="2"/>
  <c r="EQ984" i="2"/>
  <c r="EM984" i="2"/>
  <c r="ER963" i="2"/>
  <c r="ES963" i="2"/>
  <c r="EI963" i="2"/>
  <c r="ES914" i="2"/>
  <c r="ER914" i="2"/>
  <c r="EI914" i="2"/>
  <c r="EQ990" i="2"/>
  <c r="EM990" i="2"/>
  <c r="EQ918" i="2"/>
  <c r="EM918" i="2"/>
  <c r="EQ992" i="2"/>
  <c r="EM992" i="2"/>
  <c r="EQ979" i="2"/>
  <c r="EM979" i="2"/>
  <c r="EQ983" i="2"/>
  <c r="EM983" i="2"/>
  <c r="EQ971" i="2"/>
  <c r="EM971" i="2"/>
  <c r="EU998" i="2"/>
  <c r="V998" i="2" s="1"/>
  <c r="CD942" i="2"/>
  <c r="ER1001" i="2"/>
  <c r="ES1001" i="2"/>
  <c r="EI1001" i="2"/>
  <c r="CD1005" i="2"/>
  <c r="M922" i="2"/>
  <c r="K922" i="2"/>
  <c r="J922" i="2"/>
  <c r="M957" i="2"/>
  <c r="K957" i="2"/>
  <c r="J957" i="2"/>
  <c r="CD963" i="2"/>
  <c r="K956" i="2"/>
  <c r="J956" i="2"/>
  <c r="M956" i="2"/>
  <c r="CD1002" i="2"/>
  <c r="EU934" i="2"/>
  <c r="V934" i="2" s="1"/>
  <c r="CD961" i="2"/>
  <c r="M919" i="2"/>
  <c r="K919" i="2"/>
  <c r="J919" i="2"/>
  <c r="CD921" i="2"/>
  <c r="EU926" i="2"/>
  <c r="V926" i="2" s="1"/>
  <c r="CD925" i="2"/>
  <c r="EQ970" i="2"/>
  <c r="EM970" i="2"/>
  <c r="CD991" i="2"/>
  <c r="CD950" i="2"/>
  <c r="EQ972" i="2"/>
  <c r="EM972" i="2"/>
  <c r="M918" i="2"/>
  <c r="K918" i="2"/>
  <c r="J918" i="2"/>
  <c r="EQ957" i="2"/>
  <c r="EM957" i="2"/>
  <c r="X1003" i="2"/>
  <c r="W1003" i="2"/>
  <c r="O1003" i="2"/>
  <c r="ER950" i="2"/>
  <c r="ES950" i="2"/>
  <c r="EI950" i="2"/>
  <c r="ER961" i="2"/>
  <c r="ES961" i="2"/>
  <c r="EI961" i="2"/>
  <c r="EQ954" i="2"/>
  <c r="EM954" i="2"/>
  <c r="EU930" i="2"/>
  <c r="V930" i="2" s="1"/>
  <c r="ER1002" i="2"/>
  <c r="ES1002" i="2"/>
  <c r="EI1002" i="2"/>
  <c r="ER942" i="2"/>
  <c r="ES942" i="2"/>
  <c r="EI942" i="2"/>
  <c r="CD968" i="2"/>
  <c r="M939" i="2"/>
  <c r="K939" i="2"/>
  <c r="J939" i="2"/>
  <c r="K929" i="2"/>
  <c r="J929" i="2"/>
  <c r="M929" i="2"/>
  <c r="EQ929" i="2"/>
  <c r="EM929" i="2"/>
  <c r="CD960" i="2"/>
  <c r="CD915" i="2"/>
  <c r="ES1005" i="2"/>
  <c r="EI1005" i="2"/>
  <c r="ER1005" i="2"/>
  <c r="EQ919" i="2"/>
  <c r="EM919" i="2"/>
  <c r="EU927" i="2"/>
  <c r="V927" i="2" s="1"/>
  <c r="ER921" i="2"/>
  <c r="ES921" i="2"/>
  <c r="EI921" i="2"/>
  <c r="ER991" i="2"/>
  <c r="ES991" i="2"/>
  <c r="EI991" i="2"/>
  <c r="M951" i="2"/>
  <c r="K951" i="2"/>
  <c r="J951" i="2"/>
  <c r="EU948" i="2"/>
  <c r="V948" i="2" s="1"/>
  <c r="EQ932" i="2"/>
  <c r="EM932" i="2"/>
  <c r="ER1000" i="2"/>
  <c r="ES1000" i="2"/>
  <c r="EI1000" i="2"/>
  <c r="CD1006" i="2"/>
  <c r="U669" i="2"/>
  <c r="X669" i="2" s="1"/>
  <c r="EU987" i="2"/>
  <c r="ER982" i="2"/>
  <c r="EI982" i="2"/>
  <c r="ES982" i="2"/>
  <c r="EQ637" i="2"/>
  <c r="EM637" i="2"/>
  <c r="EU637" i="2" s="1"/>
  <c r="V637" i="2" s="1"/>
  <c r="L637" i="2" s="1"/>
  <c r="ES925" i="2"/>
  <c r="ER925" i="2"/>
  <c r="EI925" i="2"/>
  <c r="CD1000" i="2"/>
  <c r="EU941" i="2"/>
  <c r="V941" i="2" s="1"/>
  <c r="U941" i="2" s="1"/>
  <c r="EQ1008" i="2"/>
  <c r="EM1008" i="2"/>
  <c r="M983" i="2"/>
  <c r="K983" i="2"/>
  <c r="J983" i="2"/>
  <c r="EU966" i="2"/>
  <c r="V966" i="2" s="1"/>
  <c r="U966" i="2" s="1"/>
  <c r="CD982" i="2"/>
  <c r="ES968" i="2"/>
  <c r="EI968" i="2"/>
  <c r="ER968" i="2"/>
  <c r="ES915" i="2"/>
  <c r="EI915" i="2"/>
  <c r="ER915" i="2"/>
  <c r="M984" i="2"/>
  <c r="K984" i="2"/>
  <c r="J984" i="2"/>
  <c r="ER964" i="2"/>
  <c r="ES964" i="2"/>
  <c r="EI964" i="2"/>
  <c r="EU958" i="2"/>
  <c r="V958" i="2" s="1"/>
  <c r="M1008" i="2"/>
  <c r="J1008" i="2"/>
  <c r="K1008" i="2"/>
  <c r="CD945" i="2"/>
  <c r="CD994" i="2"/>
  <c r="CD924" i="2"/>
  <c r="M953" i="2"/>
  <c r="K953" i="2"/>
  <c r="J953" i="2"/>
  <c r="CD946" i="2"/>
  <c r="ES960" i="2"/>
  <c r="ER960" i="2"/>
  <c r="EI960" i="2"/>
  <c r="EU944" i="2"/>
  <c r="V944" i="2" s="1"/>
  <c r="EI945" i="2"/>
  <c r="ER945" i="2"/>
  <c r="ES945" i="2"/>
  <c r="EU943" i="2"/>
  <c r="V943" i="2" s="1"/>
  <c r="U943" i="2" s="1"/>
  <c r="CD967" i="2"/>
  <c r="EQ951" i="2"/>
  <c r="EM951" i="2"/>
  <c r="EI924" i="2"/>
  <c r="ER924" i="2"/>
  <c r="ES924" i="2"/>
  <c r="M979" i="2"/>
  <c r="K979" i="2"/>
  <c r="J979" i="2"/>
  <c r="CD999" i="2"/>
  <c r="EQ346" i="2"/>
  <c r="EM346" i="2"/>
  <c r="EU346" i="2" s="1"/>
  <c r="V346" i="2" s="1"/>
  <c r="O346" i="2" s="1"/>
  <c r="ES1006" i="2"/>
  <c r="EI1006" i="2"/>
  <c r="ER1006" i="2"/>
  <c r="ER994" i="2"/>
  <c r="ES994" i="2"/>
  <c r="EI994" i="2"/>
  <c r="CD962" i="2"/>
  <c r="M977" i="2"/>
  <c r="K977" i="2"/>
  <c r="J977" i="2"/>
  <c r="EM440" i="2"/>
  <c r="EU440" i="2" s="1"/>
  <c r="V440" i="2" s="1"/>
  <c r="L440" i="2" s="1"/>
  <c r="EQ440" i="2"/>
  <c r="CD964" i="2"/>
  <c r="EU978" i="2"/>
  <c r="V978" i="2" s="1"/>
  <c r="CD969" i="2"/>
  <c r="EQ956" i="2"/>
  <c r="EM956" i="2"/>
  <c r="EU917" i="2"/>
  <c r="V917" i="2" s="1"/>
  <c r="ES928" i="2"/>
  <c r="EI928" i="2"/>
  <c r="ER928" i="2"/>
  <c r="CD988" i="2"/>
  <c r="ER938" i="2"/>
  <c r="ES938" i="2"/>
  <c r="EI938" i="2"/>
  <c r="EU976" i="2"/>
  <c r="V976" i="2" s="1"/>
  <c r="K990" i="2"/>
  <c r="J990" i="2"/>
  <c r="M990" i="2"/>
  <c r="ES969" i="2"/>
  <c r="EI969" i="2"/>
  <c r="ER969" i="2"/>
  <c r="M971" i="2"/>
  <c r="K971" i="2"/>
  <c r="J971" i="2"/>
  <c r="EI946" i="2"/>
  <c r="ER946" i="2"/>
  <c r="ES946" i="2"/>
  <c r="K947" i="2"/>
  <c r="J947" i="2"/>
  <c r="M947" i="2"/>
  <c r="ES967" i="2"/>
  <c r="ER967" i="2"/>
  <c r="EI967" i="2"/>
  <c r="CD928" i="2"/>
  <c r="EM985" i="2"/>
  <c r="EQ985" i="2"/>
  <c r="CD959" i="2"/>
  <c r="ES999" i="2"/>
  <c r="EI999" i="2"/>
  <c r="ER999" i="2"/>
  <c r="ES962" i="2"/>
  <c r="EI962" i="2"/>
  <c r="ER962" i="2"/>
  <c r="EQ939" i="2"/>
  <c r="EM939" i="2"/>
  <c r="EQ973" i="2"/>
  <c r="EM973" i="2"/>
  <c r="L1003" i="2"/>
  <c r="CD938" i="2"/>
  <c r="M993" i="2"/>
  <c r="K993" i="2"/>
  <c r="J993" i="2"/>
  <c r="M972" i="2"/>
  <c r="K972" i="2"/>
  <c r="J972" i="2"/>
  <c r="M986" i="2"/>
  <c r="K986" i="2"/>
  <c r="J986" i="2"/>
  <c r="EQ986" i="2"/>
  <c r="EM986" i="2"/>
  <c r="EU975" i="2"/>
  <c r="V975" i="2" s="1"/>
  <c r="U975" i="2" s="1"/>
  <c r="M970" i="2"/>
  <c r="K970" i="2"/>
  <c r="J970" i="2"/>
  <c r="ER988" i="2"/>
  <c r="ES988" i="2"/>
  <c r="EI988" i="2"/>
  <c r="CD995" i="2"/>
  <c r="ER920" i="2"/>
  <c r="ES920" i="2"/>
  <c r="EI920" i="2"/>
  <c r="M933" i="2"/>
  <c r="K933" i="2"/>
  <c r="J933" i="2"/>
  <c r="EU937" i="2"/>
  <c r="V937" i="2" s="1"/>
  <c r="EU965" i="2"/>
  <c r="V965" i="2" s="1"/>
  <c r="EU997" i="2"/>
  <c r="V997" i="2" s="1"/>
  <c r="EU913" i="2"/>
  <c r="V913" i="2" s="1"/>
  <c r="EQ693" i="2"/>
  <c r="EM693" i="2"/>
  <c r="M940" i="2"/>
  <c r="K940" i="2"/>
  <c r="J940" i="2"/>
  <c r="EU949" i="2"/>
  <c r="V949" i="2" s="1"/>
  <c r="EQ993" i="2"/>
  <c r="EM993" i="2"/>
  <c r="ER995" i="2"/>
  <c r="ES995" i="2"/>
  <c r="EI995" i="2"/>
  <c r="CD920" i="2"/>
  <c r="ES959" i="2"/>
  <c r="EI959" i="2"/>
  <c r="ER959" i="2"/>
  <c r="EI980" i="2"/>
  <c r="ER980" i="2"/>
  <c r="ES980" i="2"/>
  <c r="EQ916" i="2"/>
  <c r="EM916" i="2"/>
  <c r="EU955" i="2"/>
  <c r="V955" i="2" s="1"/>
  <c r="M954" i="2"/>
  <c r="J954" i="2"/>
  <c r="K954" i="2"/>
  <c r="EQ923" i="2"/>
  <c r="EM923" i="2"/>
  <c r="EQ947" i="2"/>
  <c r="EM947" i="2"/>
  <c r="EQ922" i="2"/>
  <c r="EM922" i="2"/>
  <c r="CD974" i="2"/>
  <c r="ER996" i="2"/>
  <c r="ES996" i="2"/>
  <c r="EI996" i="2"/>
  <c r="EU912" i="2"/>
  <c r="V912" i="2" s="1"/>
  <c r="J916" i="2"/>
  <c r="M916" i="2"/>
  <c r="K916" i="2"/>
  <c r="EQ933" i="2"/>
  <c r="EM933" i="2"/>
  <c r="ER981" i="2"/>
  <c r="ES981" i="2"/>
  <c r="EI981" i="2"/>
  <c r="EU931" i="2"/>
  <c r="CD996" i="2"/>
  <c r="EQ953" i="2"/>
  <c r="EM953" i="2"/>
  <c r="EQ977" i="2"/>
  <c r="EM977" i="2"/>
  <c r="CD1009" i="2"/>
  <c r="CD980" i="2"/>
  <c r="EQ940" i="2"/>
  <c r="EM940" i="2"/>
  <c r="CD981" i="2"/>
  <c r="CD914" i="2"/>
  <c r="M985" i="2"/>
  <c r="K985" i="2"/>
  <c r="J985" i="2"/>
  <c r="M973" i="2"/>
  <c r="K973" i="2"/>
  <c r="J973" i="2"/>
  <c r="K923" i="2"/>
  <c r="J923" i="2"/>
  <c r="M923" i="2"/>
  <c r="O638" i="2"/>
  <c r="W638" i="2"/>
  <c r="U638" i="2"/>
  <c r="X638" i="2" s="1"/>
  <c r="L638" i="2"/>
  <c r="O604" i="2"/>
  <c r="W604" i="2"/>
  <c r="L604" i="2"/>
  <c r="W668" i="2"/>
  <c r="O668" i="2"/>
  <c r="L668" i="2"/>
  <c r="U668" i="2"/>
  <c r="X668" i="2" s="1"/>
  <c r="W644" i="2"/>
  <c r="O644" i="2"/>
  <c r="L644" i="2"/>
  <c r="W637" i="2"/>
  <c r="O637" i="2"/>
  <c r="W673" i="2"/>
  <c r="O673" i="2"/>
  <c r="U673" i="2"/>
  <c r="X673" i="2" s="1"/>
  <c r="L673" i="2"/>
  <c r="W660" i="2"/>
  <c r="O660" i="2"/>
  <c r="L660" i="2"/>
  <c r="W884" i="2"/>
  <c r="O884" i="2"/>
  <c r="L884" i="2"/>
  <c r="M781" i="2"/>
  <c r="K781" i="2"/>
  <c r="J781" i="2"/>
  <c r="M657" i="2"/>
  <c r="K657" i="2"/>
  <c r="J657" i="2"/>
  <c r="ES875" i="2"/>
  <c r="ER875" i="2"/>
  <c r="EI875" i="2"/>
  <c r="CD665" i="2"/>
  <c r="EQ828" i="2"/>
  <c r="EM828" i="2"/>
  <c r="ER841" i="2"/>
  <c r="EI841" i="2"/>
  <c r="ES841" i="2"/>
  <c r="ES895" i="2"/>
  <c r="EI895" i="2"/>
  <c r="ER895" i="2"/>
  <c r="ER824" i="2"/>
  <c r="ES824" i="2"/>
  <c r="EI824" i="2"/>
  <c r="M736" i="2"/>
  <c r="K736" i="2"/>
  <c r="J736" i="2"/>
  <c r="CD617" i="2"/>
  <c r="EQ813" i="2"/>
  <c r="EM813" i="2"/>
  <c r="EQ862" i="2"/>
  <c r="EM862" i="2"/>
  <c r="M787" i="2"/>
  <c r="K787" i="2"/>
  <c r="J787" i="2"/>
  <c r="ER807" i="2"/>
  <c r="ES807" i="2"/>
  <c r="EI807" i="2"/>
  <c r="ER809" i="2"/>
  <c r="ES809" i="2"/>
  <c r="EI809" i="2"/>
  <c r="EQ904" i="2"/>
  <c r="EM904" i="2"/>
  <c r="EU886" i="2"/>
  <c r="V886" i="2" s="1"/>
  <c r="ES647" i="2"/>
  <c r="EI647" i="2"/>
  <c r="ER647" i="2"/>
  <c r="EQ686" i="2"/>
  <c r="EM686" i="2"/>
  <c r="J907" i="2"/>
  <c r="M907" i="2"/>
  <c r="K907" i="2"/>
  <c r="CD652" i="2"/>
  <c r="ER885" i="2"/>
  <c r="ES885" i="2"/>
  <c r="EI885" i="2"/>
  <c r="EQ821" i="2"/>
  <c r="EM821" i="2"/>
  <c r="ES670" i="2"/>
  <c r="EI670" i="2"/>
  <c r="ER670" i="2"/>
  <c r="CD824" i="2"/>
  <c r="EU659" i="2"/>
  <c r="V659" i="2" s="1"/>
  <c r="EQ677" i="2"/>
  <c r="EM677" i="2"/>
  <c r="CD807" i="2"/>
  <c r="ER603" i="2"/>
  <c r="ES603" i="2"/>
  <c r="EI603" i="2"/>
  <c r="M901" i="2"/>
  <c r="K901" i="2"/>
  <c r="J901" i="2"/>
  <c r="ER856" i="2"/>
  <c r="ES856" i="2"/>
  <c r="EI856" i="2"/>
  <c r="ES704" i="2"/>
  <c r="EI704" i="2"/>
  <c r="ER704" i="2"/>
  <c r="CD733" i="2"/>
  <c r="M764" i="2"/>
  <c r="K764" i="2"/>
  <c r="J764" i="2"/>
  <c r="EQ722" i="2"/>
  <c r="EM722" i="2"/>
  <c r="K722" i="2"/>
  <c r="J722" i="2"/>
  <c r="M722" i="2"/>
  <c r="ER793" i="2"/>
  <c r="ES793" i="2"/>
  <c r="EI793" i="2"/>
  <c r="EQ908" i="2"/>
  <c r="EM908" i="2"/>
  <c r="J852" i="2"/>
  <c r="M852" i="2"/>
  <c r="K852" i="2"/>
  <c r="EU758" i="2"/>
  <c r="M894" i="2"/>
  <c r="K894" i="2"/>
  <c r="J894" i="2"/>
  <c r="M767" i="2"/>
  <c r="K767" i="2"/>
  <c r="J767" i="2"/>
  <c r="CD809" i="2"/>
  <c r="EQ894" i="2"/>
  <c r="EM894" i="2"/>
  <c r="CD656" i="2"/>
  <c r="ER651" i="2"/>
  <c r="ES651" i="2"/>
  <c r="EI651" i="2"/>
  <c r="CD695" i="2"/>
  <c r="M888" i="2"/>
  <c r="J888" i="2"/>
  <c r="K888" i="2"/>
  <c r="EI688" i="2"/>
  <c r="ER688" i="2"/>
  <c r="ES688" i="2"/>
  <c r="EU784" i="2"/>
  <c r="V784" i="2" s="1"/>
  <c r="U784" i="2" s="1"/>
  <c r="CD773" i="2"/>
  <c r="EQ689" i="2"/>
  <c r="EM689" i="2"/>
  <c r="EQ661" i="2"/>
  <c r="EM661" i="2"/>
  <c r="CD856" i="2"/>
  <c r="M822" i="2"/>
  <c r="K822" i="2"/>
  <c r="J822" i="2"/>
  <c r="ER662" i="2"/>
  <c r="ES662" i="2"/>
  <c r="EI662" i="2"/>
  <c r="EQ627" i="2"/>
  <c r="EM627" i="2"/>
  <c r="EU629" i="2"/>
  <c r="V629" i="2" s="1"/>
  <c r="CD819" i="2"/>
  <c r="EU721" i="2"/>
  <c r="V721" i="2" s="1"/>
  <c r="EQ853" i="2"/>
  <c r="EM853" i="2"/>
  <c r="J862" i="2"/>
  <c r="M862" i="2"/>
  <c r="K862" i="2"/>
  <c r="CD651" i="2"/>
  <c r="ER797" i="2"/>
  <c r="ES797" i="2"/>
  <c r="EI797" i="2"/>
  <c r="M689" i="2"/>
  <c r="K689" i="2"/>
  <c r="J689" i="2"/>
  <c r="ER906" i="2"/>
  <c r="ES906" i="2"/>
  <c r="EI906" i="2"/>
  <c r="ER741" i="2"/>
  <c r="ES741" i="2"/>
  <c r="EI741" i="2"/>
  <c r="ER808" i="2"/>
  <c r="ES808" i="2"/>
  <c r="EI808" i="2"/>
  <c r="EI770" i="2"/>
  <c r="ER770" i="2"/>
  <c r="ES770" i="2"/>
  <c r="U660" i="2"/>
  <c r="X660" i="2" s="1"/>
  <c r="EU712" i="2"/>
  <c r="V712" i="2" s="1"/>
  <c r="EQ873" i="2"/>
  <c r="EM873" i="2"/>
  <c r="CD684" i="2"/>
  <c r="CD618" i="2"/>
  <c r="EQ866" i="2"/>
  <c r="EM866" i="2"/>
  <c r="EU619" i="2"/>
  <c r="V619" i="2" s="1"/>
  <c r="CD805" i="2"/>
  <c r="ER646" i="2"/>
  <c r="ES646" i="2"/>
  <c r="EI646" i="2"/>
  <c r="K816" i="2"/>
  <c r="J816" i="2"/>
  <c r="M816" i="2"/>
  <c r="CD650" i="2"/>
  <c r="EQ876" i="2"/>
  <c r="EM876" i="2"/>
  <c r="M869" i="2"/>
  <c r="K869" i="2"/>
  <c r="J869" i="2"/>
  <c r="EU697" i="2"/>
  <c r="V697" i="2" s="1"/>
  <c r="EQ845" i="2"/>
  <c r="EM845" i="2"/>
  <c r="EU846" i="2"/>
  <c r="V846" i="2" s="1"/>
  <c r="M867" i="2"/>
  <c r="J867" i="2"/>
  <c r="K867" i="2"/>
  <c r="ER652" i="2"/>
  <c r="ES652" i="2"/>
  <c r="EI652" i="2"/>
  <c r="EM799" i="2"/>
  <c r="EQ799" i="2"/>
  <c r="CD742" i="2"/>
  <c r="M743" i="2"/>
  <c r="K743" i="2"/>
  <c r="J743" i="2"/>
  <c r="M661" i="2"/>
  <c r="K661" i="2"/>
  <c r="J661" i="2"/>
  <c r="ER665" i="2"/>
  <c r="ES665" i="2"/>
  <c r="EI665" i="2"/>
  <c r="CD770" i="2"/>
  <c r="M735" i="2"/>
  <c r="K735" i="2"/>
  <c r="J735" i="2"/>
  <c r="M827" i="2"/>
  <c r="K827" i="2"/>
  <c r="J827" i="2"/>
  <c r="ER615" i="2"/>
  <c r="ES615" i="2"/>
  <c r="EI615" i="2"/>
  <c r="M791" i="2"/>
  <c r="K791" i="2"/>
  <c r="J791" i="2"/>
  <c r="ER617" i="2"/>
  <c r="ES617" i="2"/>
  <c r="EI617" i="2"/>
  <c r="M679" i="2"/>
  <c r="K679" i="2"/>
  <c r="J679" i="2"/>
  <c r="M830" i="2"/>
  <c r="K830" i="2"/>
  <c r="J830" i="2"/>
  <c r="M790" i="2"/>
  <c r="K790" i="2"/>
  <c r="J790" i="2"/>
  <c r="CD782" i="2"/>
  <c r="EU658" i="2"/>
  <c r="V658" i="2" s="1"/>
  <c r="U658" i="2" s="1"/>
  <c r="ER656" i="2"/>
  <c r="ES656" i="2"/>
  <c r="EI656" i="2"/>
  <c r="EM863" i="2"/>
  <c r="EQ863" i="2"/>
  <c r="K838" i="2"/>
  <c r="J838" i="2"/>
  <c r="M838" i="2"/>
  <c r="M810" i="2"/>
  <c r="K810" i="2"/>
  <c r="J810" i="2"/>
  <c r="CD741" i="2"/>
  <c r="EQ690" i="2"/>
  <c r="EM690" i="2"/>
  <c r="EQ663" i="2"/>
  <c r="EM663" i="2"/>
  <c r="K828" i="2"/>
  <c r="J828" i="2"/>
  <c r="M828" i="2"/>
  <c r="EU820" i="2"/>
  <c r="V820" i="2" s="1"/>
  <c r="M817" i="2"/>
  <c r="K817" i="2"/>
  <c r="J817" i="2"/>
  <c r="ES684" i="2"/>
  <c r="ER684" i="2"/>
  <c r="EI684" i="2"/>
  <c r="ER618" i="2"/>
  <c r="ES618" i="2"/>
  <c r="EI618" i="2"/>
  <c r="ER774" i="2"/>
  <c r="ES774" i="2"/>
  <c r="EI774" i="2"/>
  <c r="EU641" i="2"/>
  <c r="V641" i="2" s="1"/>
  <c r="EQ840" i="2"/>
  <c r="EM840" i="2"/>
  <c r="EQ881" i="2"/>
  <c r="EM881" i="2"/>
  <c r="ER880" i="2"/>
  <c r="ES880" i="2"/>
  <c r="EI880" i="2"/>
  <c r="EU738" i="2"/>
  <c r="V738" i="2" s="1"/>
  <c r="U738" i="2" s="1"/>
  <c r="ES803" i="2"/>
  <c r="EI803" i="2"/>
  <c r="ER803" i="2"/>
  <c r="M778" i="2"/>
  <c r="K778" i="2"/>
  <c r="J778" i="2"/>
  <c r="M685" i="2"/>
  <c r="K685" i="2"/>
  <c r="J685" i="2"/>
  <c r="EQ701" i="2"/>
  <c r="EM701" i="2"/>
  <c r="ES832" i="2"/>
  <c r="EI832" i="2"/>
  <c r="ER832" i="2"/>
  <c r="ER733" i="2"/>
  <c r="ES733" i="2"/>
  <c r="EI733" i="2"/>
  <c r="CD841" i="2"/>
  <c r="CD774" i="2"/>
  <c r="M866" i="2"/>
  <c r="K866" i="2"/>
  <c r="J866" i="2"/>
  <c r="CD615" i="2"/>
  <c r="ES819" i="2"/>
  <c r="EI819" i="2"/>
  <c r="ER819" i="2"/>
  <c r="M622" i="2"/>
  <c r="K622" i="2"/>
  <c r="J622" i="2"/>
  <c r="EU783" i="2"/>
  <c r="V783" i="2" s="1"/>
  <c r="U783" i="2" s="1"/>
  <c r="CD635" i="2"/>
  <c r="CD847" i="2"/>
  <c r="M678" i="2"/>
  <c r="K678" i="2"/>
  <c r="J678" i="2"/>
  <c r="EQ909" i="2"/>
  <c r="EM909" i="2"/>
  <c r="M806" i="2"/>
  <c r="K806" i="2"/>
  <c r="J806" i="2"/>
  <c r="CD880" i="2"/>
  <c r="M853" i="2"/>
  <c r="K853" i="2"/>
  <c r="J853" i="2"/>
  <c r="ER782" i="2"/>
  <c r="ES782" i="2"/>
  <c r="EI782" i="2"/>
  <c r="EU719" i="2"/>
  <c r="V719" i="2" s="1"/>
  <c r="K786" i="2"/>
  <c r="J786" i="2"/>
  <c r="M786" i="2"/>
  <c r="EI695" i="2"/>
  <c r="ER695" i="2"/>
  <c r="ES695" i="2"/>
  <c r="CD797" i="2"/>
  <c r="CD836" i="2"/>
  <c r="ER899" i="2"/>
  <c r="EI899" i="2"/>
  <c r="ES899" i="2"/>
  <c r="EQ736" i="2"/>
  <c r="EM736" i="2"/>
  <c r="EQ790" i="2"/>
  <c r="EM790" i="2"/>
  <c r="EQ852" i="2"/>
  <c r="EM852" i="2"/>
  <c r="ER864" i="2"/>
  <c r="EI864" i="2"/>
  <c r="ES864" i="2"/>
  <c r="ER696" i="2"/>
  <c r="ES696" i="2"/>
  <c r="EI696" i="2"/>
  <c r="ES650" i="2"/>
  <c r="EI650" i="2"/>
  <c r="ER650" i="2"/>
  <c r="M620" i="2"/>
  <c r="K620" i="2"/>
  <c r="J620" i="2"/>
  <c r="EQ700" i="2"/>
  <c r="EM700" i="2"/>
  <c r="CD803" i="2"/>
  <c r="EQ642" i="2"/>
  <c r="EM642" i="2"/>
  <c r="CD687" i="2"/>
  <c r="EQ630" i="2"/>
  <c r="EM630" i="2"/>
  <c r="ES836" i="2"/>
  <c r="ER836" i="2"/>
  <c r="EI836" i="2"/>
  <c r="EM743" i="2"/>
  <c r="EQ743" i="2"/>
  <c r="CD899" i="2"/>
  <c r="EQ764" i="2"/>
  <c r="EM764" i="2"/>
  <c r="EU772" i="2"/>
  <c r="V772" i="2" s="1"/>
  <c r="U772" i="2" s="1"/>
  <c r="ER826" i="2"/>
  <c r="ES826" i="2"/>
  <c r="EI826" i="2"/>
  <c r="M814" i="2"/>
  <c r="K814" i="2"/>
  <c r="J814" i="2"/>
  <c r="CD818" i="2"/>
  <c r="CD801" i="2"/>
  <c r="M632" i="2"/>
  <c r="K632" i="2"/>
  <c r="J632" i="2"/>
  <c r="M858" i="2"/>
  <c r="K858" i="2"/>
  <c r="J858" i="2"/>
  <c r="ER635" i="2"/>
  <c r="ES635" i="2"/>
  <c r="EI635" i="2"/>
  <c r="EQ616" i="2"/>
  <c r="EM616" i="2"/>
  <c r="CD696" i="2"/>
  <c r="CD727" i="2"/>
  <c r="EU789" i="2"/>
  <c r="V789" i="2" s="1"/>
  <c r="X708" i="2"/>
  <c r="W708" i="2"/>
  <c r="O708" i="2"/>
  <c r="ES773" i="2"/>
  <c r="ER773" i="2"/>
  <c r="EI773" i="2"/>
  <c r="EM834" i="2"/>
  <c r="EQ834" i="2"/>
  <c r="V795" i="2"/>
  <c r="U795" i="2" s="1"/>
  <c r="M623" i="2"/>
  <c r="K623" i="2"/>
  <c r="J623" i="2"/>
  <c r="CD655" i="2"/>
  <c r="ER742" i="2"/>
  <c r="ES742" i="2"/>
  <c r="EI742" i="2"/>
  <c r="CD826" i="2"/>
  <c r="CD870" i="2"/>
  <c r="EQ718" i="2"/>
  <c r="EM718" i="2"/>
  <c r="M626" i="2"/>
  <c r="K626" i="2"/>
  <c r="J626" i="2"/>
  <c r="CD882" i="2"/>
  <c r="W669" i="2"/>
  <c r="O669" i="2"/>
  <c r="ER848" i="2"/>
  <c r="ES848" i="2"/>
  <c r="EI848" i="2"/>
  <c r="CD864" i="2"/>
  <c r="M904" i="2"/>
  <c r="K904" i="2"/>
  <c r="J904" i="2"/>
  <c r="EU765" i="2"/>
  <c r="V765" i="2" s="1"/>
  <c r="EQ888" i="2"/>
  <c r="EM888" i="2"/>
  <c r="EU860" i="2"/>
  <c r="V860" i="2" s="1"/>
  <c r="U860" i="2" s="1"/>
  <c r="ER703" i="2"/>
  <c r="ES703" i="2"/>
  <c r="EI703" i="2"/>
  <c r="M729" i="2"/>
  <c r="K729" i="2"/>
  <c r="J729" i="2"/>
  <c r="EQ907" i="2"/>
  <c r="EM907" i="2"/>
  <c r="CD825" i="2"/>
  <c r="EQ429" i="2"/>
  <c r="EM429" i="2"/>
  <c r="CD837" i="2"/>
  <c r="EQ729" i="2"/>
  <c r="EM729" i="2"/>
  <c r="M776" i="2"/>
  <c r="K776" i="2"/>
  <c r="J776" i="2"/>
  <c r="CD832" i="2"/>
  <c r="M663" i="2"/>
  <c r="K663" i="2"/>
  <c r="J663" i="2"/>
  <c r="ER870" i="2"/>
  <c r="ES870" i="2"/>
  <c r="EI870" i="2"/>
  <c r="EM827" i="2"/>
  <c r="EQ827" i="2"/>
  <c r="EQ858" i="2"/>
  <c r="EM858" i="2"/>
  <c r="EI748" i="2"/>
  <c r="ER748" i="2"/>
  <c r="ES748" i="2"/>
  <c r="EQ817" i="2"/>
  <c r="EM817" i="2"/>
  <c r="K861" i="2"/>
  <c r="M861" i="2"/>
  <c r="J861" i="2"/>
  <c r="ES667" i="2"/>
  <c r="EI667" i="2"/>
  <c r="ER667" i="2"/>
  <c r="EM707" i="2"/>
  <c r="EQ707" i="2"/>
  <c r="CD771" i="2"/>
  <c r="EQ869" i="2"/>
  <c r="EM869" i="2"/>
  <c r="EU725" i="2"/>
  <c r="V725" i="2" s="1"/>
  <c r="CD868" i="2"/>
  <c r="M887" i="2"/>
  <c r="K887" i="2"/>
  <c r="J887" i="2"/>
  <c r="ES837" i="2"/>
  <c r="EI837" i="2"/>
  <c r="ER837" i="2"/>
  <c r="EQ887" i="2"/>
  <c r="EM887" i="2"/>
  <c r="M883" i="2"/>
  <c r="K883" i="2"/>
  <c r="J883" i="2"/>
  <c r="J821" i="2"/>
  <c r="M821" i="2"/>
  <c r="K821" i="2"/>
  <c r="ER631" i="2"/>
  <c r="ES631" i="2"/>
  <c r="EI631" i="2"/>
  <c r="M683" i="2"/>
  <c r="K683" i="2"/>
  <c r="J683" i="2"/>
  <c r="ER753" i="2"/>
  <c r="ES753" i="2"/>
  <c r="EI753" i="2"/>
  <c r="EQ830" i="2"/>
  <c r="EM830" i="2"/>
  <c r="EI847" i="2"/>
  <c r="ER847" i="2"/>
  <c r="ES847" i="2"/>
  <c r="CD667" i="2"/>
  <c r="L708" i="2"/>
  <c r="CD848" i="2"/>
  <c r="ER871" i="2"/>
  <c r="ES871" i="2"/>
  <c r="EI871" i="2"/>
  <c r="EU702" i="2"/>
  <c r="V702" i="2" s="1"/>
  <c r="EU775" i="2"/>
  <c r="V775" i="2" s="1"/>
  <c r="M301" i="2"/>
  <c r="CD705" i="2"/>
  <c r="EQ612" i="2"/>
  <c r="EM612" i="2"/>
  <c r="M686" i="2"/>
  <c r="K686" i="2"/>
  <c r="J686" i="2"/>
  <c r="EQ901" i="2"/>
  <c r="EM901" i="2"/>
  <c r="ER655" i="2"/>
  <c r="ES655" i="2"/>
  <c r="EI655" i="2"/>
  <c r="CD723" i="2"/>
  <c r="EQ632" i="2"/>
  <c r="EM632" i="2"/>
  <c r="EU794" i="2"/>
  <c r="V794" i="2" s="1"/>
  <c r="EQ891" i="2"/>
  <c r="EM891" i="2"/>
  <c r="CD748" i="2"/>
  <c r="CD672" i="2"/>
  <c r="ER882" i="2"/>
  <c r="ES882" i="2"/>
  <c r="EI882" i="2"/>
  <c r="CD755" i="2"/>
  <c r="CD854" i="2"/>
  <c r="M625" i="2"/>
  <c r="K625" i="2"/>
  <c r="J625" i="2"/>
  <c r="EQ867" i="2"/>
  <c r="EM867" i="2"/>
  <c r="J301" i="2"/>
  <c r="EU653" i="2"/>
  <c r="V653" i="2" s="1"/>
  <c r="ER687" i="2"/>
  <c r="ES687" i="2"/>
  <c r="EI687" i="2"/>
  <c r="ES825" i="2"/>
  <c r="ER825" i="2"/>
  <c r="EI825" i="2"/>
  <c r="M701" i="2"/>
  <c r="K701" i="2"/>
  <c r="J701" i="2"/>
  <c r="M612" i="2"/>
  <c r="K612" i="2"/>
  <c r="J612" i="2"/>
  <c r="CD631" i="2"/>
  <c r="EQ861" i="2"/>
  <c r="EM861" i="2"/>
  <c r="ER818" i="2"/>
  <c r="ES818" i="2"/>
  <c r="EI818" i="2"/>
  <c r="ER801" i="2"/>
  <c r="ES801" i="2"/>
  <c r="EI801" i="2"/>
  <c r="EU897" i="2"/>
  <c r="V897" i="2" s="1"/>
  <c r="CD754" i="2"/>
  <c r="EU890" i="2"/>
  <c r="V890" i="2" s="1"/>
  <c r="CD796" i="2"/>
  <c r="EQ605" i="2"/>
  <c r="EM605" i="2"/>
  <c r="EQ676" i="2"/>
  <c r="EM676" i="2"/>
  <c r="M859" i="2"/>
  <c r="K859" i="2"/>
  <c r="J859" i="2"/>
  <c r="EI727" i="2"/>
  <c r="ER727" i="2"/>
  <c r="ES727" i="2"/>
  <c r="CD703" i="2"/>
  <c r="EU699" i="2"/>
  <c r="V699" i="2" s="1"/>
  <c r="ER705" i="2"/>
  <c r="ES705" i="2"/>
  <c r="EI705" i="2"/>
  <c r="M642" i="2"/>
  <c r="K642" i="2"/>
  <c r="J642" i="2"/>
  <c r="EQ757" i="2"/>
  <c r="EM757" i="2"/>
  <c r="M792" i="2"/>
  <c r="K792" i="2"/>
  <c r="J792" i="2"/>
  <c r="ES723" i="2"/>
  <c r="ER723" i="2"/>
  <c r="EI723" i="2"/>
  <c r="EU602" i="2"/>
  <c r="V602" i="2" s="1"/>
  <c r="U602" i="2" s="1"/>
  <c r="CD753" i="2"/>
  <c r="EI672" i="2"/>
  <c r="ER672" i="2"/>
  <c r="ES672" i="2"/>
  <c r="EQ678" i="2"/>
  <c r="EM678" i="2"/>
  <c r="M881" i="2"/>
  <c r="K881" i="2"/>
  <c r="J881" i="2"/>
  <c r="CD871" i="2"/>
  <c r="M779" i="2"/>
  <c r="K779" i="2"/>
  <c r="J779" i="2"/>
  <c r="M893" i="2"/>
  <c r="K893" i="2"/>
  <c r="J893" i="2"/>
  <c r="ES868" i="2"/>
  <c r="EI868" i="2"/>
  <c r="ER868" i="2"/>
  <c r="EI745" i="2"/>
  <c r="ER745" i="2"/>
  <c r="ES745" i="2"/>
  <c r="EU752" i="2"/>
  <c r="EQ778" i="2"/>
  <c r="EM778" i="2"/>
  <c r="EM792" i="2"/>
  <c r="EQ792" i="2"/>
  <c r="CD902" i="2"/>
  <c r="ES804" i="2"/>
  <c r="EI804" i="2"/>
  <c r="ER804" i="2"/>
  <c r="M872" i="2"/>
  <c r="K872" i="2"/>
  <c r="J872" i="2"/>
  <c r="EI762" i="2"/>
  <c r="ES762" i="2"/>
  <c r="ER762" i="2"/>
  <c r="ER771" i="2"/>
  <c r="ES771" i="2"/>
  <c r="EI771" i="2"/>
  <c r="CD746" i="2"/>
  <c r="EQ648" i="2"/>
  <c r="EM648" i="2"/>
  <c r="ES691" i="2"/>
  <c r="ER691" i="2"/>
  <c r="EI691" i="2"/>
  <c r="M759" i="2"/>
  <c r="K759" i="2"/>
  <c r="J759" i="2"/>
  <c r="CD698" i="2"/>
  <c r="CD624" i="2"/>
  <c r="M634" i="2"/>
  <c r="K634" i="2"/>
  <c r="J634" i="2"/>
  <c r="CD709" i="2"/>
  <c r="CD812" i="2"/>
  <c r="K750" i="2"/>
  <c r="J750" i="2"/>
  <c r="M750" i="2"/>
  <c r="EU829" i="2"/>
  <c r="V829" i="2" s="1"/>
  <c r="U829" i="2" s="1"/>
  <c r="CD762" i="2"/>
  <c r="CD730" i="2"/>
  <c r="EM893" i="2"/>
  <c r="EQ893" i="2"/>
  <c r="EQ787" i="2"/>
  <c r="EM787" i="2"/>
  <c r="CD691" i="2"/>
  <c r="EQ657" i="2"/>
  <c r="EM657" i="2"/>
  <c r="EQ786" i="2"/>
  <c r="EM786" i="2"/>
  <c r="CD710" i="2"/>
  <c r="M898" i="2"/>
  <c r="K898" i="2"/>
  <c r="J898" i="2"/>
  <c r="J877" i="2"/>
  <c r="M877" i="2"/>
  <c r="K877" i="2"/>
  <c r="CD607" i="2"/>
  <c r="CD896" i="2"/>
  <c r="J757" i="2"/>
  <c r="M757" i="2"/>
  <c r="K757" i="2"/>
  <c r="J799" i="2"/>
  <c r="M799" i="2"/>
  <c r="K799" i="2"/>
  <c r="CD628" i="2"/>
  <c r="CD804" i="2"/>
  <c r="ER747" i="2"/>
  <c r="ES747" i="2"/>
  <c r="EI747" i="2"/>
  <c r="EU844" i="2"/>
  <c r="V844" i="2" s="1"/>
  <c r="EQ872" i="2"/>
  <c r="EM872" i="2"/>
  <c r="EU823" i="2"/>
  <c r="V823" i="2" s="1"/>
  <c r="M839" i="2"/>
  <c r="K839" i="2"/>
  <c r="J839" i="2"/>
  <c r="ER746" i="2"/>
  <c r="ES746" i="2"/>
  <c r="EI746" i="2"/>
  <c r="EU636" i="2"/>
  <c r="V636" i="2" s="1"/>
  <c r="EU769" i="2"/>
  <c r="V769" i="2" s="1"/>
  <c r="J179" i="2"/>
  <c r="K179" i="2"/>
  <c r="M179" i="2"/>
  <c r="EQ781" i="2"/>
  <c r="EM781" i="2"/>
  <c r="EQ328" i="2"/>
  <c r="EM328" i="2"/>
  <c r="ER698" i="2"/>
  <c r="ES698" i="2"/>
  <c r="EI698" i="2"/>
  <c r="K835" i="2"/>
  <c r="M835" i="2"/>
  <c r="J835" i="2"/>
  <c r="EU643" i="2"/>
  <c r="V643" i="2" s="1"/>
  <c r="U643" i="2" s="1"/>
  <c r="CD731" i="2"/>
  <c r="CD610" i="2"/>
  <c r="EU831" i="2"/>
  <c r="V831" i="2" s="1"/>
  <c r="U831" i="2" s="1"/>
  <c r="EQ735" i="2"/>
  <c r="EM735" i="2"/>
  <c r="CD674" i="2"/>
  <c r="EQ683" i="2"/>
  <c r="EM683" i="2"/>
  <c r="ES754" i="2"/>
  <c r="ER754" i="2"/>
  <c r="EI754" i="2"/>
  <c r="ER755" i="2"/>
  <c r="ES755" i="2"/>
  <c r="EI755" i="2"/>
  <c r="ES796" i="2"/>
  <c r="EI796" i="2"/>
  <c r="ER796" i="2"/>
  <c r="ES854" i="2"/>
  <c r="EI854" i="2"/>
  <c r="ER854" i="2"/>
  <c r="M851" i="2"/>
  <c r="K851" i="2"/>
  <c r="J851" i="2"/>
  <c r="X694" i="2"/>
  <c r="W694" i="2"/>
  <c r="O694" i="2"/>
  <c r="ER713" i="2"/>
  <c r="ES713" i="2"/>
  <c r="EI713" i="2"/>
  <c r="EQ679" i="2"/>
  <c r="EM679" i="2"/>
  <c r="M766" i="2"/>
  <c r="K766" i="2"/>
  <c r="J766" i="2"/>
  <c r="ER710" i="2"/>
  <c r="ES710" i="2"/>
  <c r="EI710" i="2"/>
  <c r="CD745" i="2"/>
  <c r="CD857" i="2"/>
  <c r="CD611" i="2"/>
  <c r="CD833" i="2"/>
  <c r="ER812" i="2"/>
  <c r="ES812" i="2"/>
  <c r="EI812" i="2"/>
  <c r="EI674" i="2"/>
  <c r="ER674" i="2"/>
  <c r="ES674" i="2"/>
  <c r="CD747" i="2"/>
  <c r="CD654" i="2"/>
  <c r="EU601" i="2"/>
  <c r="V601" i="2" s="1"/>
  <c r="U601" i="2" s="1"/>
  <c r="EQ879" i="2"/>
  <c r="EM879" i="2"/>
  <c r="CD614" i="2"/>
  <c r="EU728" i="2"/>
  <c r="V728" i="2" s="1"/>
  <c r="U728" i="2" s="1"/>
  <c r="CD892" i="2"/>
  <c r="EU737" i="2"/>
  <c r="V737" i="2" s="1"/>
  <c r="EU692" i="2"/>
  <c r="V692" i="2" s="1"/>
  <c r="U692" i="2" s="1"/>
  <c r="CD713" i="2"/>
  <c r="K680" i="2"/>
  <c r="J680" i="2"/>
  <c r="M680" i="2"/>
  <c r="CD711" i="2"/>
  <c r="ER788" i="2"/>
  <c r="ES788" i="2"/>
  <c r="EI788" i="2"/>
  <c r="CD865" i="2"/>
  <c r="ER857" i="2"/>
  <c r="ES857" i="2"/>
  <c r="EI857" i="2"/>
  <c r="ER611" i="2"/>
  <c r="ES611" i="2"/>
  <c r="EI611" i="2"/>
  <c r="EQ680" i="2"/>
  <c r="EM680" i="2"/>
  <c r="ER902" i="2"/>
  <c r="ES902" i="2"/>
  <c r="EI902" i="2"/>
  <c r="CD761" i="2"/>
  <c r="CD613" i="2"/>
  <c r="ER892" i="2"/>
  <c r="ES892" i="2"/>
  <c r="EI892" i="2"/>
  <c r="K891" i="2"/>
  <c r="J891" i="2"/>
  <c r="M891" i="2"/>
  <c r="CD889" i="2"/>
  <c r="CD843" i="2"/>
  <c r="M616" i="2"/>
  <c r="J616" i="2"/>
  <c r="K616" i="2"/>
  <c r="CD800" i="2"/>
  <c r="M876" i="2"/>
  <c r="J876" i="2"/>
  <c r="K876" i="2"/>
  <c r="EQ759" i="2"/>
  <c r="EM759" i="2"/>
  <c r="ER855" i="2"/>
  <c r="ES855" i="2"/>
  <c r="EI855" i="2"/>
  <c r="CD716" i="2"/>
  <c r="ER896" i="2"/>
  <c r="ES896" i="2"/>
  <c r="EI896" i="2"/>
  <c r="ER624" i="2"/>
  <c r="ES624" i="2"/>
  <c r="EI624" i="2"/>
  <c r="ER731" i="2"/>
  <c r="ES731" i="2"/>
  <c r="EI731" i="2"/>
  <c r="EQ814" i="2"/>
  <c r="EM814" i="2"/>
  <c r="CD910" i="2"/>
  <c r="ES709" i="2"/>
  <c r="EI709" i="2"/>
  <c r="ER709" i="2"/>
  <c r="EQ749" i="2"/>
  <c r="EM749" i="2"/>
  <c r="EQ633" i="2"/>
  <c r="EM633" i="2"/>
  <c r="EU321" i="2"/>
  <c r="V321" i="2" s="1"/>
  <c r="ER730" i="2"/>
  <c r="ES730" i="2"/>
  <c r="EI730" i="2"/>
  <c r="EQ625" i="2"/>
  <c r="EM625" i="2"/>
  <c r="ER740" i="2"/>
  <c r="ES740" i="2"/>
  <c r="EI740" i="2"/>
  <c r="CD609" i="2"/>
  <c r="CD850" i="2"/>
  <c r="CD734" i="2"/>
  <c r="EQ838" i="2"/>
  <c r="EM838" i="2"/>
  <c r="M863" i="2"/>
  <c r="K863" i="2"/>
  <c r="J863" i="2"/>
  <c r="CD855" i="2"/>
  <c r="ES607" i="2"/>
  <c r="EI607" i="2"/>
  <c r="ER607" i="2"/>
  <c r="EI756" i="2"/>
  <c r="ER756" i="2"/>
  <c r="ES756" i="2"/>
  <c r="M690" i="2"/>
  <c r="K690" i="2"/>
  <c r="J690" i="2"/>
  <c r="CD777" i="2"/>
  <c r="K664" i="2"/>
  <c r="J664" i="2"/>
  <c r="M664" i="2"/>
  <c r="ES628" i="2"/>
  <c r="EI628" i="2"/>
  <c r="ER628" i="2"/>
  <c r="EU732" i="2"/>
  <c r="V732" i="2" s="1"/>
  <c r="U732" i="2" s="1"/>
  <c r="EU671" i="2"/>
  <c r="V671" i="2" s="1"/>
  <c r="CD717" i="2"/>
  <c r="ER843" i="2"/>
  <c r="ES843" i="2"/>
  <c r="EI843" i="2"/>
  <c r="CD715" i="2"/>
  <c r="CD666" i="2"/>
  <c r="EU536" i="2"/>
  <c r="V536" i="2" s="1"/>
  <c r="M605" i="2"/>
  <c r="K605" i="2"/>
  <c r="J605" i="2"/>
  <c r="ER865" i="2"/>
  <c r="ES865" i="2"/>
  <c r="EI865" i="2"/>
  <c r="CD756" i="2"/>
  <c r="ER610" i="2"/>
  <c r="ES610" i="2"/>
  <c r="EI610" i="2"/>
  <c r="M718" i="2"/>
  <c r="K718" i="2"/>
  <c r="J718" i="2"/>
  <c r="ES761" i="2"/>
  <c r="EI761" i="2"/>
  <c r="ER761" i="2"/>
  <c r="M645" i="2"/>
  <c r="K645" i="2"/>
  <c r="J645" i="2"/>
  <c r="M785" i="2"/>
  <c r="K785" i="2"/>
  <c r="J785" i="2"/>
  <c r="EU878" i="2"/>
  <c r="V878" i="2" s="1"/>
  <c r="U878" i="2" s="1"/>
  <c r="EQ851" i="2"/>
  <c r="EM851" i="2"/>
  <c r="M720" i="2"/>
  <c r="K720" i="2"/>
  <c r="J720" i="2"/>
  <c r="M648" i="2"/>
  <c r="K648" i="2"/>
  <c r="J648" i="2"/>
  <c r="EU763" i="2"/>
  <c r="V763" i="2" s="1"/>
  <c r="ER850" i="2"/>
  <c r="ES850" i="2"/>
  <c r="EI850" i="2"/>
  <c r="CD788" i="2"/>
  <c r="CD649" i="2"/>
  <c r="EQ623" i="2"/>
  <c r="EM623" i="2"/>
  <c r="EU724" i="2"/>
  <c r="V724" i="2" s="1"/>
  <c r="U724" i="2" s="1"/>
  <c r="EU608" i="2"/>
  <c r="V608" i="2" s="1"/>
  <c r="U608" i="2" s="1"/>
  <c r="CD621" i="2"/>
  <c r="EQ877" i="2"/>
  <c r="EM877" i="2"/>
  <c r="EU849" i="2"/>
  <c r="V849" i="2" s="1"/>
  <c r="CD903" i="2"/>
  <c r="ES777" i="2"/>
  <c r="ER777" i="2"/>
  <c r="EI777" i="2"/>
  <c r="M908" i="2"/>
  <c r="K908" i="2"/>
  <c r="J908" i="2"/>
  <c r="EQ750" i="2"/>
  <c r="EM750" i="2"/>
  <c r="ER654" i="2"/>
  <c r="ES654" i="2"/>
  <c r="EI654" i="2"/>
  <c r="EM527" i="2"/>
  <c r="EU527" i="2" s="1"/>
  <c r="V527" i="2" s="1"/>
  <c r="W527" i="2" s="1"/>
  <c r="EQ527" i="2"/>
  <c r="ES614" i="2"/>
  <c r="EI614" i="2"/>
  <c r="ER614" i="2"/>
  <c r="M749" i="2"/>
  <c r="K749" i="2"/>
  <c r="J749" i="2"/>
  <c r="ES744" i="2"/>
  <c r="EI744" i="2"/>
  <c r="ER744" i="2"/>
  <c r="M909" i="2"/>
  <c r="K909" i="2"/>
  <c r="J909" i="2"/>
  <c r="EU798" i="2"/>
  <c r="V798" i="2" s="1"/>
  <c r="EU606" i="2"/>
  <c r="V606" i="2" s="1"/>
  <c r="U606" i="2" s="1"/>
  <c r="EQ835" i="2"/>
  <c r="EM835" i="2"/>
  <c r="M630" i="2"/>
  <c r="K630" i="2"/>
  <c r="J630" i="2"/>
  <c r="ES711" i="2"/>
  <c r="EI711" i="2"/>
  <c r="ER711" i="2"/>
  <c r="EQ822" i="2"/>
  <c r="EM822" i="2"/>
  <c r="ES706" i="2"/>
  <c r="EI706" i="2"/>
  <c r="ER706" i="2"/>
  <c r="EQ664" i="2"/>
  <c r="EM664" i="2"/>
  <c r="CD875" i="2"/>
  <c r="ER833" i="2"/>
  <c r="ES833" i="2"/>
  <c r="EI833" i="2"/>
  <c r="M714" i="2"/>
  <c r="K714" i="2"/>
  <c r="J714" i="2"/>
  <c r="EU682" i="2"/>
  <c r="V682" i="2" s="1"/>
  <c r="U682" i="2" s="1"/>
  <c r="ER717" i="2"/>
  <c r="ES717" i="2"/>
  <c r="EI717" i="2"/>
  <c r="EU639" i="2"/>
  <c r="V639" i="2" s="1"/>
  <c r="ER613" i="2"/>
  <c r="ES613" i="2"/>
  <c r="EI613" i="2"/>
  <c r="M815" i="2"/>
  <c r="K815" i="2"/>
  <c r="J815" i="2"/>
  <c r="U884" i="2"/>
  <c r="X884" i="2" s="1"/>
  <c r="ER889" i="2"/>
  <c r="ES889" i="2"/>
  <c r="EI889" i="2"/>
  <c r="CD744" i="2"/>
  <c r="M677" i="2"/>
  <c r="K677" i="2"/>
  <c r="J677" i="2"/>
  <c r="CD740" i="2"/>
  <c r="M811" i="2"/>
  <c r="K811" i="2"/>
  <c r="J811" i="2"/>
  <c r="ER734" i="2"/>
  <c r="ES734" i="2"/>
  <c r="EI734" i="2"/>
  <c r="ES800" i="2"/>
  <c r="EI800" i="2"/>
  <c r="ER800" i="2"/>
  <c r="EQ811" i="2"/>
  <c r="EM811" i="2"/>
  <c r="ES716" i="2"/>
  <c r="ER716" i="2"/>
  <c r="EI716" i="2"/>
  <c r="CD706" i="2"/>
  <c r="ER910" i="2"/>
  <c r="ES910" i="2"/>
  <c r="EI910" i="2"/>
  <c r="EQ791" i="2"/>
  <c r="EM791" i="2"/>
  <c r="ER681" i="2"/>
  <c r="ES681" i="2"/>
  <c r="EI681" i="2"/>
  <c r="CD895" i="2"/>
  <c r="EQ815" i="2"/>
  <c r="EM815" i="2"/>
  <c r="M905" i="2"/>
  <c r="K905" i="2"/>
  <c r="J905" i="2"/>
  <c r="EQ620" i="2"/>
  <c r="EM620" i="2"/>
  <c r="CD802" i="2"/>
  <c r="EQ905" i="2"/>
  <c r="EM905" i="2"/>
  <c r="M676" i="2"/>
  <c r="K676" i="2"/>
  <c r="J676" i="2"/>
  <c r="ER609" i="2"/>
  <c r="ES609" i="2"/>
  <c r="EI609" i="2"/>
  <c r="EQ839" i="2"/>
  <c r="EM839" i="2"/>
  <c r="M834" i="2"/>
  <c r="K834" i="2"/>
  <c r="J834" i="2"/>
  <c r="EQ874" i="2"/>
  <c r="EM874" i="2"/>
  <c r="J845" i="2"/>
  <c r="K845" i="2"/>
  <c r="M845" i="2"/>
  <c r="CD603" i="2"/>
  <c r="M873" i="2"/>
  <c r="J873" i="2"/>
  <c r="K873" i="2"/>
  <c r="EU726" i="2"/>
  <c r="V726" i="2" s="1"/>
  <c r="CD885" i="2"/>
  <c r="EQ883" i="2"/>
  <c r="EM883" i="2"/>
  <c r="CD681" i="2"/>
  <c r="CD670" i="2"/>
  <c r="CD760" i="2"/>
  <c r="ER640" i="2"/>
  <c r="ES640" i="2"/>
  <c r="EI640" i="2"/>
  <c r="W768" i="2"/>
  <c r="O768" i="2"/>
  <c r="M840" i="2"/>
  <c r="K840" i="2"/>
  <c r="J840" i="2"/>
  <c r="EI715" i="2"/>
  <c r="ER715" i="2"/>
  <c r="ES715" i="2"/>
  <c r="ES666" i="2"/>
  <c r="EI666" i="2"/>
  <c r="ER666" i="2"/>
  <c r="M700" i="2"/>
  <c r="K700" i="2"/>
  <c r="J700" i="2"/>
  <c r="V567" i="2"/>
  <c r="U567" i="2" s="1"/>
  <c r="X567" i="2" s="1"/>
  <c r="EQ842" i="2"/>
  <c r="EM842" i="2"/>
  <c r="EQ776" i="2"/>
  <c r="EM776" i="2"/>
  <c r="K874" i="2"/>
  <c r="J874" i="2"/>
  <c r="M874" i="2"/>
  <c r="EQ810" i="2"/>
  <c r="EM810" i="2"/>
  <c r="CD704" i="2"/>
  <c r="U604" i="2"/>
  <c r="X604" i="2" s="1"/>
  <c r="U644" i="2"/>
  <c r="X644" i="2" s="1"/>
  <c r="CD793" i="2"/>
  <c r="CD640" i="2"/>
  <c r="K813" i="2"/>
  <c r="J813" i="2"/>
  <c r="M813" i="2"/>
  <c r="M627" i="2"/>
  <c r="K627" i="2"/>
  <c r="J627" i="2"/>
  <c r="EQ714" i="2"/>
  <c r="EM714" i="2"/>
  <c r="EQ806" i="2"/>
  <c r="EM806" i="2"/>
  <c r="EQ859" i="2"/>
  <c r="EM859" i="2"/>
  <c r="EM785" i="2"/>
  <c r="EQ785" i="2"/>
  <c r="M879" i="2"/>
  <c r="J879" i="2"/>
  <c r="K879" i="2"/>
  <c r="EQ767" i="2"/>
  <c r="EM767" i="2"/>
  <c r="EQ720" i="2"/>
  <c r="EM720" i="2"/>
  <c r="ER649" i="2"/>
  <c r="ES649" i="2"/>
  <c r="EI649" i="2"/>
  <c r="EU900" i="2"/>
  <c r="V900" i="2" s="1"/>
  <c r="EQ898" i="2"/>
  <c r="EM898" i="2"/>
  <c r="EQ685" i="2"/>
  <c r="EM685" i="2"/>
  <c r="ES621" i="2"/>
  <c r="EI621" i="2"/>
  <c r="ER621" i="2"/>
  <c r="ER903" i="2"/>
  <c r="ES903" i="2"/>
  <c r="EI903" i="2"/>
  <c r="CD662" i="2"/>
  <c r="EU739" i="2"/>
  <c r="V739" i="2" s="1"/>
  <c r="U739" i="2" s="1"/>
  <c r="EQ626" i="2"/>
  <c r="EM626" i="2"/>
  <c r="ER802" i="2"/>
  <c r="ES802" i="2"/>
  <c r="EI802" i="2"/>
  <c r="EU780" i="2"/>
  <c r="V780" i="2" s="1"/>
  <c r="M707" i="2"/>
  <c r="K707" i="2"/>
  <c r="J707" i="2"/>
  <c r="L694" i="2"/>
  <c r="EM523" i="2"/>
  <c r="EU523" i="2" s="1"/>
  <c r="V523" i="2" s="1"/>
  <c r="W523" i="2" s="1"/>
  <c r="EQ523" i="2"/>
  <c r="M842" i="2"/>
  <c r="K842" i="2"/>
  <c r="J842" i="2"/>
  <c r="CD688" i="2"/>
  <c r="CD647" i="2"/>
  <c r="EU675" i="2"/>
  <c r="V675" i="2" s="1"/>
  <c r="U675" i="2" s="1"/>
  <c r="CD906" i="2"/>
  <c r="CD808" i="2"/>
  <c r="EQ634" i="2"/>
  <c r="EM634" i="2"/>
  <c r="ER760" i="2"/>
  <c r="ES760" i="2"/>
  <c r="EI760" i="2"/>
  <c r="M633" i="2"/>
  <c r="K633" i="2"/>
  <c r="J633" i="2"/>
  <c r="EQ622" i="2"/>
  <c r="EM622" i="2"/>
  <c r="EQ766" i="2"/>
  <c r="EM766" i="2"/>
  <c r="ER805" i="2"/>
  <c r="EI805" i="2"/>
  <c r="ES805" i="2"/>
  <c r="CD646" i="2"/>
  <c r="EQ779" i="2"/>
  <c r="EM779" i="2"/>
  <c r="EQ645" i="2"/>
  <c r="EM645" i="2"/>
  <c r="EU751" i="2"/>
  <c r="V751" i="2" s="1"/>
  <c r="U751" i="2" s="1"/>
  <c r="EQ816" i="2"/>
  <c r="EM816" i="2"/>
  <c r="U768" i="2"/>
  <c r="X768" i="2" s="1"/>
  <c r="W415" i="2"/>
  <c r="O415" i="2"/>
  <c r="L415" i="2"/>
  <c r="U415" i="2"/>
  <c r="X415" i="2" s="1"/>
  <c r="W528" i="2"/>
  <c r="O528" i="2"/>
  <c r="L528" i="2"/>
  <c r="U528" i="2"/>
  <c r="X528" i="2" s="1"/>
  <c r="O426" i="2"/>
  <c r="W426" i="2"/>
  <c r="L426" i="2"/>
  <c r="W444" i="2"/>
  <c r="O444" i="2"/>
  <c r="L444" i="2"/>
  <c r="EU481" i="2"/>
  <c r="V481" i="2" s="1"/>
  <c r="U481" i="2" s="1"/>
  <c r="ER472" i="2"/>
  <c r="ES472" i="2"/>
  <c r="EI472" i="2"/>
  <c r="EU408" i="2"/>
  <c r="V408" i="2" s="1"/>
  <c r="ER319" i="2"/>
  <c r="ES319" i="2"/>
  <c r="EI319" i="2"/>
  <c r="EU341" i="2"/>
  <c r="V341" i="2" s="1"/>
  <c r="U341" i="2" s="1"/>
  <c r="EQ499" i="2"/>
  <c r="EM499" i="2"/>
  <c r="K588" i="2"/>
  <c r="J588" i="2"/>
  <c r="M588" i="2"/>
  <c r="EU308" i="2"/>
  <c r="V308" i="2" s="1"/>
  <c r="ER521" i="2"/>
  <c r="ES521" i="2"/>
  <c r="EI521" i="2"/>
  <c r="EM465" i="2"/>
  <c r="EQ465" i="2"/>
  <c r="ER488" i="2"/>
  <c r="ES488" i="2"/>
  <c r="EI488" i="2"/>
  <c r="CD562" i="2"/>
  <c r="M455" i="2"/>
  <c r="K455" i="2"/>
  <c r="J455" i="2"/>
  <c r="ER383" i="2"/>
  <c r="ES383" i="2"/>
  <c r="EI383" i="2"/>
  <c r="ER413" i="2"/>
  <c r="ES413" i="2"/>
  <c r="EI413" i="2"/>
  <c r="CD503" i="2"/>
  <c r="EQ574" i="2"/>
  <c r="EM574" i="2"/>
  <c r="EQ514" i="2"/>
  <c r="EM514" i="2"/>
  <c r="M468" i="2"/>
  <c r="K468" i="2"/>
  <c r="J468" i="2"/>
  <c r="EQ453" i="2"/>
  <c r="EM453" i="2"/>
  <c r="M459" i="2"/>
  <c r="K459" i="2"/>
  <c r="J459" i="2"/>
  <c r="CD336" i="2"/>
  <c r="EQ542" i="2"/>
  <c r="EM542" i="2"/>
  <c r="M386" i="2"/>
  <c r="K386" i="2"/>
  <c r="J386" i="2"/>
  <c r="M334" i="2"/>
  <c r="K334" i="2"/>
  <c r="J334" i="2"/>
  <c r="EM484" i="2"/>
  <c r="EQ484" i="2"/>
  <c r="EQ179" i="2"/>
  <c r="EM179" i="2"/>
  <c r="EU532" i="2"/>
  <c r="V532" i="2" s="1"/>
  <c r="CD344" i="2"/>
  <c r="CD383" i="2"/>
  <c r="CD352" i="2"/>
  <c r="ES404" i="2"/>
  <c r="EI404" i="2"/>
  <c r="ER404" i="2"/>
  <c r="CD413" i="2"/>
  <c r="EQ332" i="2"/>
  <c r="EM332" i="2"/>
  <c r="CD348" i="2"/>
  <c r="ES356" i="2"/>
  <c r="ER356" i="2"/>
  <c r="EI356" i="2"/>
  <c r="ER515" i="2"/>
  <c r="ES515" i="2"/>
  <c r="EI515" i="2"/>
  <c r="M574" i="2"/>
  <c r="K574" i="2"/>
  <c r="J574" i="2"/>
  <c r="EI324" i="2"/>
  <c r="ER324" i="2"/>
  <c r="ES324" i="2"/>
  <c r="J390" i="2"/>
  <c r="K390" i="2"/>
  <c r="M390" i="2"/>
  <c r="EQ563" i="2"/>
  <c r="EM563" i="2"/>
  <c r="M479" i="2"/>
  <c r="K479" i="2"/>
  <c r="J479" i="2"/>
  <c r="EI336" i="2"/>
  <c r="ES336" i="2"/>
  <c r="ER336" i="2"/>
  <c r="M405" i="2"/>
  <c r="K405" i="2"/>
  <c r="J405" i="2"/>
  <c r="EQ573" i="2"/>
  <c r="EM573" i="2"/>
  <c r="EQ364" i="2"/>
  <c r="EM364" i="2"/>
  <c r="CD450" i="2"/>
  <c r="M492" i="2"/>
  <c r="K492" i="2"/>
  <c r="J492" i="2"/>
  <c r="EM560" i="2"/>
  <c r="EQ560" i="2"/>
  <c r="M569" i="2"/>
  <c r="J569" i="2"/>
  <c r="K569" i="2"/>
  <c r="M466" i="2"/>
  <c r="K466" i="2"/>
  <c r="J466" i="2"/>
  <c r="ER348" i="2"/>
  <c r="ES348" i="2"/>
  <c r="EI348" i="2"/>
  <c r="M402" i="2"/>
  <c r="K402" i="2"/>
  <c r="J402" i="2"/>
  <c r="EU437" i="2"/>
  <c r="V437" i="2" s="1"/>
  <c r="CD399" i="2"/>
  <c r="EU381" i="2"/>
  <c r="V381" i="2" s="1"/>
  <c r="U381" i="2" s="1"/>
  <c r="EQ463" i="2"/>
  <c r="EM463" i="2"/>
  <c r="EQ386" i="2"/>
  <c r="EM386" i="2"/>
  <c r="EQ401" i="2"/>
  <c r="EM401" i="2"/>
  <c r="EQ439" i="2"/>
  <c r="EM439" i="2"/>
  <c r="CD423" i="2"/>
  <c r="ER326" i="2"/>
  <c r="EI326" i="2"/>
  <c r="ES326" i="2"/>
  <c r="EU387" i="2"/>
  <c r="V387" i="2" s="1"/>
  <c r="EQ486" i="2"/>
  <c r="EM486" i="2"/>
  <c r="ER344" i="2"/>
  <c r="ES344" i="2"/>
  <c r="EI344" i="2"/>
  <c r="EI545" i="2"/>
  <c r="ER545" i="2"/>
  <c r="ES545" i="2"/>
  <c r="J379" i="2"/>
  <c r="M379" i="2"/>
  <c r="K379" i="2"/>
  <c r="EI504" i="2"/>
  <c r="ER504" i="2"/>
  <c r="ES504" i="2"/>
  <c r="CD353" i="2"/>
  <c r="EQ342" i="2"/>
  <c r="EM342" i="2"/>
  <c r="EQ334" i="2"/>
  <c r="EM334" i="2"/>
  <c r="K309" i="2"/>
  <c r="M309" i="2"/>
  <c r="J309" i="2"/>
  <c r="M315" i="2"/>
  <c r="K315" i="2"/>
  <c r="J315" i="2"/>
  <c r="ER423" i="2"/>
  <c r="ES423" i="2"/>
  <c r="EI423" i="2"/>
  <c r="CD326" i="2"/>
  <c r="EQ470" i="2"/>
  <c r="EM470" i="2"/>
  <c r="EQ571" i="2"/>
  <c r="EM571" i="2"/>
  <c r="M474" i="2"/>
  <c r="K474" i="2"/>
  <c r="J474" i="2"/>
  <c r="EQ582" i="2"/>
  <c r="EM582" i="2"/>
  <c r="M314" i="2"/>
  <c r="K314" i="2"/>
  <c r="J314" i="2"/>
  <c r="CD471" i="2"/>
  <c r="EU583" i="2"/>
  <c r="V583" i="2" s="1"/>
  <c r="U583" i="2" s="1"/>
  <c r="EU436" i="2"/>
  <c r="V436" i="2" s="1"/>
  <c r="EU310" i="2"/>
  <c r="V310" i="2" s="1"/>
  <c r="ER382" i="2"/>
  <c r="ES382" i="2"/>
  <c r="EI382" i="2"/>
  <c r="EQ354" i="2"/>
  <c r="EM354" i="2"/>
  <c r="EQ501" i="2"/>
  <c r="EM501" i="2"/>
  <c r="EM537" i="2"/>
  <c r="EQ537" i="2"/>
  <c r="ER579" i="2"/>
  <c r="ES579" i="2"/>
  <c r="EI579" i="2"/>
  <c r="M398" i="2"/>
  <c r="K398" i="2"/>
  <c r="J398" i="2"/>
  <c r="CD493" i="2"/>
  <c r="M360" i="2"/>
  <c r="K360" i="2"/>
  <c r="J360" i="2"/>
  <c r="CD431" i="2"/>
  <c r="ER503" i="2"/>
  <c r="ES503" i="2"/>
  <c r="EI503" i="2"/>
  <c r="CD324" i="2"/>
  <c r="EQ390" i="2"/>
  <c r="EM390" i="2"/>
  <c r="EQ531" i="2"/>
  <c r="EM531" i="2"/>
  <c r="M573" i="2"/>
  <c r="J573" i="2"/>
  <c r="K573" i="2"/>
  <c r="CD593" i="2"/>
  <c r="EQ534" i="2"/>
  <c r="EM534" i="2"/>
  <c r="EQ564" i="2"/>
  <c r="EM564" i="2"/>
  <c r="M534" i="2"/>
  <c r="K534" i="2"/>
  <c r="J534" i="2"/>
  <c r="EM358" i="2"/>
  <c r="EQ358" i="2"/>
  <c r="EQ403" i="2"/>
  <c r="EM403" i="2"/>
  <c r="EQ494" i="2"/>
  <c r="EM494" i="2"/>
  <c r="CD545" i="2"/>
  <c r="EQ576" i="2"/>
  <c r="EM576" i="2"/>
  <c r="ER353" i="2"/>
  <c r="ES353" i="2"/>
  <c r="EI353" i="2"/>
  <c r="EQ355" i="2"/>
  <c r="EM355" i="2"/>
  <c r="M461" i="2"/>
  <c r="K461" i="2"/>
  <c r="J461" i="2"/>
  <c r="M318" i="2"/>
  <c r="K318" i="2"/>
  <c r="J318" i="2"/>
  <c r="ER450" i="2"/>
  <c r="ES450" i="2"/>
  <c r="EI450" i="2"/>
  <c r="K581" i="2"/>
  <c r="M581" i="2"/>
  <c r="J581" i="2"/>
  <c r="EQ402" i="2"/>
  <c r="EM402" i="2"/>
  <c r="EQ395" i="2"/>
  <c r="EM395" i="2"/>
  <c r="EQ522" i="2"/>
  <c r="EM522" i="2"/>
  <c r="ER431" i="2"/>
  <c r="ES431" i="2"/>
  <c r="EI431" i="2"/>
  <c r="EQ548" i="2"/>
  <c r="EM548" i="2"/>
  <c r="ES598" i="2"/>
  <c r="EI598" i="2"/>
  <c r="ER598" i="2"/>
  <c r="CD541" i="2"/>
  <c r="M522" i="2"/>
  <c r="K522" i="2"/>
  <c r="J522" i="2"/>
  <c r="M477" i="2"/>
  <c r="K477" i="2"/>
  <c r="J477" i="2"/>
  <c r="EU577" i="2"/>
  <c r="V577" i="2" s="1"/>
  <c r="M403" i="2"/>
  <c r="K403" i="2"/>
  <c r="J403" i="2"/>
  <c r="CD480" i="2"/>
  <c r="CD598" i="2"/>
  <c r="EQ459" i="2"/>
  <c r="EM459" i="2"/>
  <c r="M427" i="2"/>
  <c r="K427" i="2"/>
  <c r="J427" i="2"/>
  <c r="ER517" i="2"/>
  <c r="ES517" i="2"/>
  <c r="EI517" i="2"/>
  <c r="ER399" i="2"/>
  <c r="ES399" i="2"/>
  <c r="EI399" i="2"/>
  <c r="EQ315" i="2"/>
  <c r="EM315" i="2"/>
  <c r="ER325" i="2"/>
  <c r="ES325" i="2"/>
  <c r="EI325" i="2"/>
  <c r="EQ347" i="2"/>
  <c r="EM347" i="2"/>
  <c r="CD312" i="2"/>
  <c r="EQ317" i="2"/>
  <c r="EM317" i="2"/>
  <c r="ER593" i="2"/>
  <c r="EI593" i="2"/>
  <c r="ES593" i="2"/>
  <c r="ER493" i="2"/>
  <c r="ES493" i="2"/>
  <c r="EI493" i="2"/>
  <c r="EQ595" i="2"/>
  <c r="EM595" i="2"/>
  <c r="M470" i="2"/>
  <c r="K470" i="2"/>
  <c r="J470" i="2"/>
  <c r="CD516" i="2"/>
  <c r="EQ466" i="2"/>
  <c r="EM466" i="2"/>
  <c r="EQ491" i="2"/>
  <c r="EM491" i="2"/>
  <c r="M332" i="2"/>
  <c r="K332" i="2"/>
  <c r="J332" i="2"/>
  <c r="EI471" i="2"/>
  <c r="ER471" i="2"/>
  <c r="ES471" i="2"/>
  <c r="EQ530" i="2"/>
  <c r="EM530" i="2"/>
  <c r="EI419" i="2"/>
  <c r="ER419" i="2"/>
  <c r="ES419" i="2"/>
  <c r="CD370" i="2"/>
  <c r="M380" i="2"/>
  <c r="K380" i="2"/>
  <c r="J380" i="2"/>
  <c r="CD377" i="2"/>
  <c r="EU570" i="2"/>
  <c r="V570" i="2" s="1"/>
  <c r="K535" i="2"/>
  <c r="J535" i="2"/>
  <c r="M535" i="2"/>
  <c r="M576" i="2"/>
  <c r="K576" i="2"/>
  <c r="J576" i="2"/>
  <c r="M307" i="2"/>
  <c r="K307" i="2"/>
  <c r="J307" i="2"/>
  <c r="K554" i="2"/>
  <c r="J554" i="2"/>
  <c r="M554" i="2"/>
  <c r="K499" i="2"/>
  <c r="M499" i="2"/>
  <c r="J499" i="2"/>
  <c r="CD385" i="2"/>
  <c r="CD489" i="2"/>
  <c r="ER547" i="2"/>
  <c r="ES547" i="2"/>
  <c r="EI547" i="2"/>
  <c r="CD517" i="2"/>
  <c r="EQ569" i="2"/>
  <c r="EM569" i="2"/>
  <c r="CD422" i="2"/>
  <c r="ER541" i="2"/>
  <c r="ES541" i="2"/>
  <c r="EI541" i="2"/>
  <c r="EQ575" i="2"/>
  <c r="EM575" i="2"/>
  <c r="M457" i="2"/>
  <c r="K457" i="2"/>
  <c r="J457" i="2"/>
  <c r="EQ512" i="2"/>
  <c r="EM512" i="2"/>
  <c r="EQ578" i="2"/>
  <c r="EM578" i="2"/>
  <c r="ER480" i="2"/>
  <c r="ES480" i="2"/>
  <c r="EI480" i="2"/>
  <c r="CD572" i="2"/>
  <c r="M599" i="2"/>
  <c r="K599" i="2"/>
  <c r="J599" i="2"/>
  <c r="ES590" i="2"/>
  <c r="EI590" i="2"/>
  <c r="ER590" i="2"/>
  <c r="CD409" i="2"/>
  <c r="EQ311" i="2"/>
  <c r="EM311" i="2"/>
  <c r="ER370" i="2"/>
  <c r="ES370" i="2"/>
  <c r="EI370" i="2"/>
  <c r="ER377" i="2"/>
  <c r="ES377" i="2"/>
  <c r="EI377" i="2"/>
  <c r="M563" i="2"/>
  <c r="K563" i="2"/>
  <c r="J563" i="2"/>
  <c r="M553" i="2"/>
  <c r="K553" i="2"/>
  <c r="J553" i="2"/>
  <c r="EM594" i="2"/>
  <c r="EQ594" i="2"/>
  <c r="M467" i="2"/>
  <c r="K467" i="2"/>
  <c r="J467" i="2"/>
  <c r="CD547" i="2"/>
  <c r="EQ405" i="2"/>
  <c r="EM405" i="2"/>
  <c r="CD371" i="2"/>
  <c r="CD552" i="2"/>
  <c r="EQ314" i="2"/>
  <c r="EM314" i="2"/>
  <c r="ES516" i="2"/>
  <c r="EI516" i="2"/>
  <c r="ER516" i="2"/>
  <c r="EI500" i="2"/>
  <c r="ER500" i="2"/>
  <c r="ES500" i="2"/>
  <c r="J546" i="2"/>
  <c r="M546" i="2"/>
  <c r="K546" i="2"/>
  <c r="M529" i="2"/>
  <c r="K529" i="2"/>
  <c r="J529" i="2"/>
  <c r="EI327" i="2"/>
  <c r="ER327" i="2"/>
  <c r="ES327" i="2"/>
  <c r="EQ349" i="2"/>
  <c r="EM349" i="2"/>
  <c r="CD382" i="2"/>
  <c r="CD590" i="2"/>
  <c r="M391" i="2"/>
  <c r="K391" i="2"/>
  <c r="J391" i="2"/>
  <c r="EU448" i="2"/>
  <c r="V448" i="2" s="1"/>
  <c r="U448" i="2" s="1"/>
  <c r="ER489" i="2"/>
  <c r="ES489" i="2"/>
  <c r="EI489" i="2"/>
  <c r="EQ398" i="2"/>
  <c r="EM398" i="2"/>
  <c r="ER557" i="2"/>
  <c r="ES557" i="2"/>
  <c r="EI557" i="2"/>
  <c r="M452" i="2"/>
  <c r="K452" i="2"/>
  <c r="J452" i="2"/>
  <c r="EQ474" i="2"/>
  <c r="EM474" i="2"/>
  <c r="M449" i="2"/>
  <c r="K449" i="2"/>
  <c r="J449" i="2"/>
  <c r="K366" i="2"/>
  <c r="M366" i="2"/>
  <c r="J366" i="2"/>
  <c r="CD500" i="2"/>
  <c r="CD596" i="2"/>
  <c r="EQ511" i="2"/>
  <c r="EM511" i="2"/>
  <c r="EU518" i="2"/>
  <c r="EQ309" i="2"/>
  <c r="EM309" i="2"/>
  <c r="CD490" i="2"/>
  <c r="EQ468" i="2"/>
  <c r="EM468" i="2"/>
  <c r="M512" i="2"/>
  <c r="K512" i="2"/>
  <c r="J512" i="2"/>
  <c r="J514" i="2"/>
  <c r="M514" i="2"/>
  <c r="K514" i="2"/>
  <c r="ES409" i="2"/>
  <c r="EI409" i="2"/>
  <c r="ER409" i="2"/>
  <c r="ER378" i="2"/>
  <c r="ES378" i="2"/>
  <c r="EI378" i="2"/>
  <c r="EQ365" i="2"/>
  <c r="EM365" i="2"/>
  <c r="EM360" i="2"/>
  <c r="EQ360" i="2"/>
  <c r="CD363" i="2"/>
  <c r="EQ331" i="2"/>
  <c r="EM331" i="2"/>
  <c r="ER376" i="2"/>
  <c r="ES376" i="2"/>
  <c r="EI376" i="2"/>
  <c r="K465" i="2"/>
  <c r="M465" i="2"/>
  <c r="J465" i="2"/>
  <c r="CD597" i="2"/>
  <c r="CD327" i="2"/>
  <c r="CD592" i="2"/>
  <c r="M509" i="2"/>
  <c r="K509" i="2"/>
  <c r="J509" i="2"/>
  <c r="M428" i="2"/>
  <c r="K428" i="2"/>
  <c r="J428" i="2"/>
  <c r="CD325" i="2"/>
  <c r="EQ338" i="2"/>
  <c r="EM338" i="2"/>
  <c r="CD482" i="2"/>
  <c r="ER371" i="2"/>
  <c r="ES371" i="2"/>
  <c r="EI371" i="2"/>
  <c r="CD557" i="2"/>
  <c r="ES552" i="2"/>
  <c r="EI552" i="2"/>
  <c r="ER552" i="2"/>
  <c r="ER422" i="2"/>
  <c r="ES422" i="2"/>
  <c r="EI422" i="2"/>
  <c r="CD485" i="2"/>
  <c r="CD445" i="2"/>
  <c r="CD417" i="2"/>
  <c r="EU513" i="2"/>
  <c r="V513" i="2" s="1"/>
  <c r="U513" i="2" s="1"/>
  <c r="EQ476" i="2"/>
  <c r="EM476" i="2"/>
  <c r="CD419" i="2"/>
  <c r="EU361" i="2"/>
  <c r="V361" i="2" s="1"/>
  <c r="ER490" i="2"/>
  <c r="EI490" i="2"/>
  <c r="ES490" i="2"/>
  <c r="ER357" i="2"/>
  <c r="EI357" i="2"/>
  <c r="ES357" i="2"/>
  <c r="EQ496" i="2"/>
  <c r="EM496" i="2"/>
  <c r="ER312" i="2"/>
  <c r="ES312" i="2"/>
  <c r="EI312" i="2"/>
  <c r="ER482" i="2"/>
  <c r="ES482" i="2"/>
  <c r="EI482" i="2"/>
  <c r="K439" i="2"/>
  <c r="J439" i="2"/>
  <c r="M439" i="2"/>
  <c r="CD378" i="2"/>
  <c r="CD520" i="2"/>
  <c r="CD418" i="2"/>
  <c r="M441" i="2"/>
  <c r="K441" i="2"/>
  <c r="J441" i="2"/>
  <c r="CD376" i="2"/>
  <c r="EI596" i="2"/>
  <c r="ER596" i="2"/>
  <c r="ES596" i="2"/>
  <c r="ES597" i="2"/>
  <c r="EI597" i="2"/>
  <c r="ER597" i="2"/>
  <c r="M511" i="2"/>
  <c r="K511" i="2"/>
  <c r="J511" i="2"/>
  <c r="ER572" i="2"/>
  <c r="ES572" i="2"/>
  <c r="EI572" i="2"/>
  <c r="CD579" i="2"/>
  <c r="ES385" i="2"/>
  <c r="EI385" i="2"/>
  <c r="ER385" i="2"/>
  <c r="M338" i="2"/>
  <c r="K338" i="2"/>
  <c r="J338" i="2"/>
  <c r="CD519" i="2"/>
  <c r="EU498" i="2"/>
  <c r="V498" i="2" s="1"/>
  <c r="M392" i="2"/>
  <c r="K392" i="2"/>
  <c r="J392" i="2"/>
  <c r="ER369" i="2"/>
  <c r="ES369" i="2"/>
  <c r="EI369" i="2"/>
  <c r="ER418" i="2"/>
  <c r="ES418" i="2"/>
  <c r="EI418" i="2"/>
  <c r="ER505" i="2"/>
  <c r="ES505" i="2"/>
  <c r="EI505" i="2"/>
  <c r="EU473" i="2"/>
  <c r="V473" i="2" s="1"/>
  <c r="U473" i="2" s="1"/>
  <c r="ER447" i="2"/>
  <c r="ES447" i="2"/>
  <c r="EI447" i="2"/>
  <c r="CD525" i="2"/>
  <c r="M412" i="2"/>
  <c r="K412" i="2"/>
  <c r="J412" i="2"/>
  <c r="CD544" i="2"/>
  <c r="EQ599" i="2"/>
  <c r="EM599" i="2"/>
  <c r="ES592" i="2"/>
  <c r="ER592" i="2"/>
  <c r="EI592" i="2"/>
  <c r="CD333" i="2"/>
  <c r="ER591" i="2"/>
  <c r="ES591" i="2"/>
  <c r="EI591" i="2"/>
  <c r="EU351" i="2"/>
  <c r="V351" i="2" s="1"/>
  <c r="ER438" i="2"/>
  <c r="ES438" i="2"/>
  <c r="EI438" i="2"/>
  <c r="M347" i="2"/>
  <c r="K347" i="2"/>
  <c r="J347" i="2"/>
  <c r="CD446" i="2"/>
  <c r="CD357" i="2"/>
  <c r="CD600" i="2"/>
  <c r="M339" i="2"/>
  <c r="K339" i="2"/>
  <c r="J339" i="2"/>
  <c r="EM469" i="2"/>
  <c r="EQ469" i="2"/>
  <c r="M496" i="2"/>
  <c r="K496" i="2"/>
  <c r="J496" i="2"/>
  <c r="CD565" i="2"/>
  <c r="M537" i="2"/>
  <c r="K537" i="2"/>
  <c r="J537" i="2"/>
  <c r="EQ581" i="2"/>
  <c r="EM581" i="2"/>
  <c r="EQ452" i="2"/>
  <c r="EM452" i="2"/>
  <c r="CD505" i="2"/>
  <c r="EQ457" i="2"/>
  <c r="EM457" i="2"/>
  <c r="ES368" i="2"/>
  <c r="EI368" i="2"/>
  <c r="ER368" i="2"/>
  <c r="EM339" i="2"/>
  <c r="EQ339" i="2"/>
  <c r="ER550" i="2"/>
  <c r="EI550" i="2"/>
  <c r="ES550" i="2"/>
  <c r="CD369" i="2"/>
  <c r="EQ492" i="2"/>
  <c r="EM492" i="2"/>
  <c r="ES363" i="2"/>
  <c r="EI363" i="2"/>
  <c r="ER363" i="2"/>
  <c r="CD543" i="2"/>
  <c r="M564" i="2"/>
  <c r="K564" i="2"/>
  <c r="J564" i="2"/>
  <c r="CD447" i="2"/>
  <c r="EQ411" i="2"/>
  <c r="EM411" i="2"/>
  <c r="M355" i="2"/>
  <c r="K355" i="2"/>
  <c r="J355" i="2"/>
  <c r="EI445" i="2"/>
  <c r="ER445" i="2"/>
  <c r="ES445" i="2"/>
  <c r="ES417" i="2"/>
  <c r="ER417" i="2"/>
  <c r="EI417" i="2"/>
  <c r="EQ508" i="2"/>
  <c r="EM508" i="2"/>
  <c r="CD526" i="2"/>
  <c r="M486" i="2"/>
  <c r="K486" i="2"/>
  <c r="J486" i="2"/>
  <c r="EM425" i="2"/>
  <c r="EQ425" i="2"/>
  <c r="CD372" i="2"/>
  <c r="CD438" i="2"/>
  <c r="CD368" i="2"/>
  <c r="EQ427" i="2"/>
  <c r="EM427" i="2"/>
  <c r="EI389" i="2"/>
  <c r="ER389" i="2"/>
  <c r="ES389" i="2"/>
  <c r="M460" i="2"/>
  <c r="K460" i="2"/>
  <c r="J460" i="2"/>
  <c r="K484" i="2"/>
  <c r="M484" i="2"/>
  <c r="J484" i="2"/>
  <c r="EQ396" i="2"/>
  <c r="EM396" i="2"/>
  <c r="K345" i="2"/>
  <c r="J345" i="2"/>
  <c r="M345" i="2"/>
  <c r="M582" i="2"/>
  <c r="K582" i="2"/>
  <c r="J582" i="2"/>
  <c r="CD322" i="2"/>
  <c r="EQ416" i="2"/>
  <c r="EM416" i="2"/>
  <c r="ES485" i="2"/>
  <c r="EI485" i="2"/>
  <c r="ER485" i="2"/>
  <c r="EU350" i="2"/>
  <c r="V350" i="2" s="1"/>
  <c r="CD591" i="2"/>
  <c r="X400" i="2"/>
  <c r="O400" i="2"/>
  <c r="W400" i="2"/>
  <c r="ER519" i="2"/>
  <c r="ES519" i="2"/>
  <c r="EI519" i="2"/>
  <c r="CD550" i="2"/>
  <c r="EQ553" i="2"/>
  <c r="EM553" i="2"/>
  <c r="EQ449" i="2"/>
  <c r="EM449" i="2"/>
  <c r="ER520" i="2"/>
  <c r="ES520" i="2"/>
  <c r="EI520" i="2"/>
  <c r="EQ477" i="2"/>
  <c r="EM477" i="2"/>
  <c r="ER584" i="2"/>
  <c r="ES584" i="2"/>
  <c r="EI584" i="2"/>
  <c r="EU549" i="2"/>
  <c r="V549" i="2" s="1"/>
  <c r="M395" i="2"/>
  <c r="K395" i="2"/>
  <c r="J395" i="2"/>
  <c r="EU478" i="2"/>
  <c r="V478" i="2" s="1"/>
  <c r="CD362" i="2"/>
  <c r="M589" i="2"/>
  <c r="K589" i="2"/>
  <c r="J589" i="2"/>
  <c r="EQ554" i="2"/>
  <c r="EM554" i="2"/>
  <c r="EU507" i="2"/>
  <c r="V507" i="2" s="1"/>
  <c r="U507" i="2" s="1"/>
  <c r="ER343" i="2"/>
  <c r="ES343" i="2"/>
  <c r="EI343" i="2"/>
  <c r="EQ461" i="2"/>
  <c r="EM461" i="2"/>
  <c r="ER322" i="2"/>
  <c r="ES322" i="2"/>
  <c r="EI322" i="2"/>
  <c r="M396" i="2"/>
  <c r="K396" i="2"/>
  <c r="J396" i="2"/>
  <c r="ER543" i="2"/>
  <c r="ES543" i="2"/>
  <c r="EI543" i="2"/>
  <c r="ES525" i="2"/>
  <c r="ER525" i="2"/>
  <c r="EI525" i="2"/>
  <c r="CD584" i="2"/>
  <c r="EQ561" i="2"/>
  <c r="EM561" i="2"/>
  <c r="ES544" i="2"/>
  <c r="EI544" i="2"/>
  <c r="ER544" i="2"/>
  <c r="K342" i="2"/>
  <c r="J342" i="2"/>
  <c r="M342" i="2"/>
  <c r="M494" i="2"/>
  <c r="K494" i="2"/>
  <c r="J494" i="2"/>
  <c r="ER526" i="2"/>
  <c r="ES526" i="2"/>
  <c r="EI526" i="2"/>
  <c r="ER333" i="2"/>
  <c r="ES333" i="2"/>
  <c r="EI333" i="2"/>
  <c r="M508" i="2"/>
  <c r="K508" i="2"/>
  <c r="J508" i="2"/>
  <c r="M501" i="2"/>
  <c r="K501" i="2"/>
  <c r="J501" i="2"/>
  <c r="CD373" i="2"/>
  <c r="M365" i="2"/>
  <c r="K365" i="2"/>
  <c r="J365" i="2"/>
  <c r="ES565" i="2"/>
  <c r="ER565" i="2"/>
  <c r="EI565" i="2"/>
  <c r="M456" i="2"/>
  <c r="K456" i="2"/>
  <c r="J456" i="2"/>
  <c r="CD343" i="2"/>
  <c r="EQ529" i="2"/>
  <c r="EM529" i="2"/>
  <c r="CD454" i="2"/>
  <c r="M464" i="2"/>
  <c r="K464" i="2"/>
  <c r="J464" i="2"/>
  <c r="EQ546" i="2"/>
  <c r="EM546" i="2"/>
  <c r="EQ412" i="2"/>
  <c r="EM412" i="2"/>
  <c r="EI373" i="2"/>
  <c r="ER373" i="2"/>
  <c r="ES373" i="2"/>
  <c r="CD421" i="2"/>
  <c r="EQ580" i="2"/>
  <c r="EM580" i="2"/>
  <c r="EQ392" i="2"/>
  <c r="EM392" i="2"/>
  <c r="M575" i="2"/>
  <c r="K575" i="2"/>
  <c r="J575" i="2"/>
  <c r="EQ432" i="2"/>
  <c r="EM432" i="2"/>
  <c r="M414" i="2"/>
  <c r="K414" i="2"/>
  <c r="J414" i="2"/>
  <c r="M483" i="2"/>
  <c r="K483" i="2"/>
  <c r="J483" i="2"/>
  <c r="M548" i="2"/>
  <c r="K548" i="2"/>
  <c r="J548" i="2"/>
  <c r="ER372" i="2"/>
  <c r="ES372" i="2"/>
  <c r="EI372" i="2"/>
  <c r="CD568" i="2"/>
  <c r="EQ414" i="2"/>
  <c r="EM414" i="2"/>
  <c r="EU420" i="2"/>
  <c r="V420" i="2" s="1"/>
  <c r="U420" i="2" s="1"/>
  <c r="EQ464" i="2"/>
  <c r="EM464" i="2"/>
  <c r="M578" i="2"/>
  <c r="K578" i="2"/>
  <c r="J578" i="2"/>
  <c r="CD458" i="2"/>
  <c r="EU397" i="2"/>
  <c r="V397" i="2" s="1"/>
  <c r="M531" i="2"/>
  <c r="K531" i="2"/>
  <c r="J531" i="2"/>
  <c r="CD533" i="2"/>
  <c r="M594" i="2"/>
  <c r="K594" i="2"/>
  <c r="J594" i="2"/>
  <c r="CD330" i="2"/>
  <c r="M364" i="2"/>
  <c r="K364" i="2"/>
  <c r="J364" i="2"/>
  <c r="CD367" i="2"/>
  <c r="EQ428" i="2"/>
  <c r="EM428" i="2"/>
  <c r="EQ566" i="2"/>
  <c r="EM566" i="2"/>
  <c r="ES330" i="2"/>
  <c r="EI330" i="2"/>
  <c r="ER330" i="2"/>
  <c r="M542" i="2"/>
  <c r="K542" i="2"/>
  <c r="J542" i="2"/>
  <c r="EQ585" i="2"/>
  <c r="EM585" i="2"/>
  <c r="EM320" i="2"/>
  <c r="EQ320" i="2"/>
  <c r="M320" i="2"/>
  <c r="J320" i="2"/>
  <c r="K320" i="2"/>
  <c r="M331" i="2"/>
  <c r="K331" i="2"/>
  <c r="J331" i="2"/>
  <c r="EQ345" i="2"/>
  <c r="EM345" i="2"/>
  <c r="M491" i="2"/>
  <c r="K491" i="2"/>
  <c r="J491" i="2"/>
  <c r="M432" i="2"/>
  <c r="K432" i="2"/>
  <c r="J432" i="2"/>
  <c r="ER458" i="2"/>
  <c r="ES458" i="2"/>
  <c r="EI458" i="2"/>
  <c r="CD337" i="2"/>
  <c r="ER362" i="2"/>
  <c r="ES362" i="2"/>
  <c r="EI362" i="2"/>
  <c r="ER497" i="2"/>
  <c r="ES497" i="2"/>
  <c r="EI497" i="2"/>
  <c r="CD497" i="2"/>
  <c r="ER442" i="2"/>
  <c r="ES442" i="2"/>
  <c r="EI442" i="2"/>
  <c r="EU374" i="2"/>
  <c r="V374" i="2" s="1"/>
  <c r="U374" i="2" s="1"/>
  <c r="EQ380" i="2"/>
  <c r="EM380" i="2"/>
  <c r="M316" i="2"/>
  <c r="K316" i="2"/>
  <c r="J316" i="2"/>
  <c r="EM588" i="2"/>
  <c r="EQ588" i="2"/>
  <c r="ES384" i="2"/>
  <c r="EI384" i="2"/>
  <c r="ER384" i="2"/>
  <c r="EQ483" i="2"/>
  <c r="EM483" i="2"/>
  <c r="M453" i="2"/>
  <c r="K453" i="2"/>
  <c r="J453" i="2"/>
  <c r="CD551" i="2"/>
  <c r="EQ538" i="2"/>
  <c r="EM538" i="2"/>
  <c r="ER586" i="2"/>
  <c r="ES586" i="2"/>
  <c r="EI586" i="2"/>
  <c r="EQ316" i="2"/>
  <c r="EM316" i="2"/>
  <c r="EU388" i="2"/>
  <c r="V388" i="2" s="1"/>
  <c r="K359" i="2"/>
  <c r="J359" i="2"/>
  <c r="M359" i="2"/>
  <c r="EQ455" i="2"/>
  <c r="EM455" i="2"/>
  <c r="CD410" i="2"/>
  <c r="M571" i="2"/>
  <c r="K571" i="2"/>
  <c r="J571" i="2"/>
  <c r="EU313" i="2"/>
  <c r="V313" i="2" s="1"/>
  <c r="M358" i="2"/>
  <c r="K358" i="2"/>
  <c r="J358" i="2"/>
  <c r="CD434" i="2"/>
  <c r="EU495" i="2"/>
  <c r="V495" i="2" s="1"/>
  <c r="M561" i="2"/>
  <c r="K561" i="2"/>
  <c r="J561" i="2"/>
  <c r="EI451" i="2"/>
  <c r="ER451" i="2"/>
  <c r="ES451" i="2"/>
  <c r="CD323" i="2"/>
  <c r="EU433" i="2"/>
  <c r="V433" i="2" s="1"/>
  <c r="CD442" i="2"/>
  <c r="M329" i="2"/>
  <c r="K329" i="2"/>
  <c r="J329" i="2"/>
  <c r="ER340" i="2"/>
  <c r="ES340" i="2"/>
  <c r="EI340" i="2"/>
  <c r="M349" i="2"/>
  <c r="K349" i="2"/>
  <c r="J349" i="2"/>
  <c r="EQ559" i="2"/>
  <c r="EM559" i="2"/>
  <c r="CD462" i="2"/>
  <c r="EQ589" i="2"/>
  <c r="EM589" i="2"/>
  <c r="X394" i="2"/>
  <c r="O394" i="2"/>
  <c r="W394" i="2"/>
  <c r="L394" i="2"/>
  <c r="CD521" i="2"/>
  <c r="EI421" i="2"/>
  <c r="ER421" i="2"/>
  <c r="ES421" i="2"/>
  <c r="M587" i="2"/>
  <c r="K587" i="2"/>
  <c r="J587" i="2"/>
  <c r="M411" i="2"/>
  <c r="K411" i="2"/>
  <c r="J411" i="2"/>
  <c r="ER454" i="2"/>
  <c r="EI454" i="2"/>
  <c r="ES454" i="2"/>
  <c r="CD451" i="2"/>
  <c r="ER446" i="2"/>
  <c r="ES446" i="2"/>
  <c r="EI446" i="2"/>
  <c r="ES533" i="2"/>
  <c r="ER533" i="2"/>
  <c r="EI533" i="2"/>
  <c r="EM318" i="2"/>
  <c r="EQ318" i="2"/>
  <c r="ER600" i="2"/>
  <c r="ES600" i="2"/>
  <c r="EI600" i="2"/>
  <c r="M354" i="2"/>
  <c r="K354" i="2"/>
  <c r="J354" i="2"/>
  <c r="EQ307" i="2"/>
  <c r="EM307" i="2"/>
  <c r="EQ555" i="2"/>
  <c r="EM555" i="2"/>
  <c r="CD430" i="2"/>
  <c r="M476" i="2"/>
  <c r="K476" i="2"/>
  <c r="J476" i="2"/>
  <c r="M530" i="2"/>
  <c r="K530" i="2"/>
  <c r="J530" i="2"/>
  <c r="CD340" i="2"/>
  <c r="CD319" i="2"/>
  <c r="M555" i="2"/>
  <c r="K555" i="2"/>
  <c r="J555" i="2"/>
  <c r="ER430" i="2"/>
  <c r="ES430" i="2"/>
  <c r="EI430" i="2"/>
  <c r="ES462" i="2"/>
  <c r="ER462" i="2"/>
  <c r="EI462" i="2"/>
  <c r="U444" i="2"/>
  <c r="X444" i="2" s="1"/>
  <c r="CD586" i="2"/>
  <c r="M469" i="2"/>
  <c r="K469" i="2"/>
  <c r="J469" i="2"/>
  <c r="M595" i="2"/>
  <c r="K595" i="2"/>
  <c r="J595" i="2"/>
  <c r="EQ535" i="2"/>
  <c r="EM535" i="2"/>
  <c r="CD558" i="2"/>
  <c r="CD404" i="2"/>
  <c r="EU407" i="2"/>
  <c r="V407" i="2" s="1"/>
  <c r="ER434" i="2"/>
  <c r="EI434" i="2"/>
  <c r="ES434" i="2"/>
  <c r="CD356" i="2"/>
  <c r="CD515" i="2"/>
  <c r="W440" i="2"/>
  <c r="O440" i="2"/>
  <c r="EU393" i="2"/>
  <c r="V393" i="2" s="1"/>
  <c r="M311" i="2"/>
  <c r="K311" i="2"/>
  <c r="J311" i="2"/>
  <c r="M538" i="2"/>
  <c r="J538" i="2"/>
  <c r="K538" i="2"/>
  <c r="EQ379" i="2"/>
  <c r="EM379" i="2"/>
  <c r="ER367" i="2"/>
  <c r="ES367" i="2"/>
  <c r="EI367" i="2"/>
  <c r="M566" i="2"/>
  <c r="K566" i="2"/>
  <c r="J566" i="2"/>
  <c r="U426" i="2"/>
  <c r="X426" i="2" s="1"/>
  <c r="EM359" i="2"/>
  <c r="EQ359" i="2"/>
  <c r="M463" i="2"/>
  <c r="K463" i="2"/>
  <c r="J463" i="2"/>
  <c r="EQ366" i="2"/>
  <c r="EM366" i="2"/>
  <c r="CD488" i="2"/>
  <c r="EQ456" i="2"/>
  <c r="EM456" i="2"/>
  <c r="EM587" i="2"/>
  <c r="EQ587" i="2"/>
  <c r="ER568" i="2"/>
  <c r="ES568" i="2"/>
  <c r="EI568" i="2"/>
  <c r="CD540" i="2"/>
  <c r="M416" i="2"/>
  <c r="K416" i="2"/>
  <c r="J416" i="2"/>
  <c r="EQ479" i="2"/>
  <c r="EM479" i="2"/>
  <c r="EU475" i="2"/>
  <c r="V475" i="2" s="1"/>
  <c r="U475" i="2" s="1"/>
  <c r="EQ375" i="2"/>
  <c r="EM375" i="2"/>
  <c r="CD472" i="2"/>
  <c r="X524" i="2"/>
  <c r="L524" i="2"/>
  <c r="W524" i="2"/>
  <c r="O524" i="2"/>
  <c r="M559" i="2"/>
  <c r="K559" i="2"/>
  <c r="J559" i="2"/>
  <c r="EU556" i="2"/>
  <c r="V556" i="2" s="1"/>
  <c r="EQ460" i="2"/>
  <c r="EM460" i="2"/>
  <c r="M317" i="2"/>
  <c r="K317" i="2"/>
  <c r="J317" i="2"/>
  <c r="L400" i="2"/>
  <c r="EU502" i="2"/>
  <c r="V502" i="2" s="1"/>
  <c r="U502" i="2" s="1"/>
  <c r="ER410" i="2"/>
  <c r="ES410" i="2"/>
  <c r="EI410" i="2"/>
  <c r="ES558" i="2"/>
  <c r="ER558" i="2"/>
  <c r="EI558" i="2"/>
  <c r="EU435" i="2"/>
  <c r="V435" i="2" s="1"/>
  <c r="ER540" i="2"/>
  <c r="EI540" i="2"/>
  <c r="ES540" i="2"/>
  <c r="ER352" i="2"/>
  <c r="ES352" i="2"/>
  <c r="EI352" i="2"/>
  <c r="EM255" i="2"/>
  <c r="EU255" i="2" s="1"/>
  <c r="V255" i="2" s="1"/>
  <c r="L255" i="2" s="1"/>
  <c r="EQ255" i="2"/>
  <c r="CD504" i="2"/>
  <c r="M539" i="2"/>
  <c r="K539" i="2"/>
  <c r="J539" i="2"/>
  <c r="EQ539" i="2"/>
  <c r="EM539" i="2"/>
  <c r="CD384" i="2"/>
  <c r="CD389" i="2"/>
  <c r="EQ391" i="2"/>
  <c r="EM391" i="2"/>
  <c r="EU335" i="2"/>
  <c r="V335" i="2" s="1"/>
  <c r="ES551" i="2"/>
  <c r="EI551" i="2"/>
  <c r="ER551" i="2"/>
  <c r="EU506" i="2"/>
  <c r="V506" i="2" s="1"/>
  <c r="EQ467" i="2"/>
  <c r="EM467" i="2"/>
  <c r="M375" i="2"/>
  <c r="K375" i="2"/>
  <c r="J375" i="2"/>
  <c r="EQ509" i="2"/>
  <c r="EM509" i="2"/>
  <c r="EQ329" i="2"/>
  <c r="EM329" i="2"/>
  <c r="M401" i="2"/>
  <c r="K401" i="2"/>
  <c r="J401" i="2"/>
  <c r="EQ441" i="2"/>
  <c r="EM441" i="2"/>
  <c r="M585" i="2"/>
  <c r="K585" i="2"/>
  <c r="J585" i="2"/>
  <c r="EI562" i="2"/>
  <c r="ER562" i="2"/>
  <c r="ES562" i="2"/>
  <c r="EU406" i="2"/>
  <c r="V406" i="2" s="1"/>
  <c r="U406" i="2" s="1"/>
  <c r="M580" i="2"/>
  <c r="K580" i="2"/>
  <c r="J580" i="2"/>
  <c r="M560" i="2"/>
  <c r="K560" i="2"/>
  <c r="J560" i="2"/>
  <c r="M425" i="2"/>
  <c r="K425" i="2"/>
  <c r="J425" i="2"/>
  <c r="ER337" i="2"/>
  <c r="ES337" i="2"/>
  <c r="EI337" i="2"/>
  <c r="ES323" i="2"/>
  <c r="EI323" i="2"/>
  <c r="ER323" i="2"/>
  <c r="W230" i="2"/>
  <c r="O230" i="2"/>
  <c r="L230" i="2"/>
  <c r="W210" i="2"/>
  <c r="O210" i="2"/>
  <c r="L210" i="2"/>
  <c r="U210" i="2"/>
  <c r="X210" i="2" s="1"/>
  <c r="CD269" i="2"/>
  <c r="EQ245" i="2"/>
  <c r="EM245" i="2"/>
  <c r="CD181" i="2"/>
  <c r="ES303" i="2"/>
  <c r="EI303" i="2"/>
  <c r="ER303" i="2"/>
  <c r="EQ274" i="2"/>
  <c r="EM274" i="2"/>
  <c r="M194" i="2"/>
  <c r="K194" i="2"/>
  <c r="J194" i="2"/>
  <c r="ER235" i="2"/>
  <c r="ES235" i="2"/>
  <c r="EI235" i="2"/>
  <c r="ER221" i="2"/>
  <c r="ES221" i="2"/>
  <c r="EI221" i="2"/>
  <c r="ER302" i="2"/>
  <c r="ES302" i="2"/>
  <c r="EI302" i="2"/>
  <c r="EQ207" i="2"/>
  <c r="EM207" i="2"/>
  <c r="EM165" i="2"/>
  <c r="EQ165" i="2"/>
  <c r="CD221" i="2"/>
  <c r="EQ287" i="2"/>
  <c r="EM287" i="2"/>
  <c r="ES184" i="2"/>
  <c r="EI184" i="2"/>
  <c r="ER184" i="2"/>
  <c r="ER171" i="2"/>
  <c r="EI171" i="2"/>
  <c r="ES171" i="2"/>
  <c r="M237" i="2"/>
  <c r="K237" i="2"/>
  <c r="J237" i="2"/>
  <c r="M249" i="2"/>
  <c r="K249" i="2"/>
  <c r="J249" i="2"/>
  <c r="EQ195" i="2"/>
  <c r="EM195" i="2"/>
  <c r="CD213" i="2"/>
  <c r="CD300" i="2"/>
  <c r="M191" i="2"/>
  <c r="J191" i="2"/>
  <c r="K191" i="2"/>
  <c r="J161" i="2"/>
  <c r="K161" i="2"/>
  <c r="M161" i="2"/>
  <c r="CD163" i="2"/>
  <c r="CD171" i="2"/>
  <c r="CD182" i="2"/>
  <c r="M305" i="2"/>
  <c r="K305" i="2"/>
  <c r="J305" i="2"/>
  <c r="M273" i="2"/>
  <c r="K273" i="2"/>
  <c r="J273" i="2"/>
  <c r="EQ237" i="2"/>
  <c r="EM237" i="2"/>
  <c r="L226" i="2"/>
  <c r="ER213" i="2"/>
  <c r="EI213" i="2"/>
  <c r="ES213" i="2"/>
  <c r="ER163" i="2"/>
  <c r="ES163" i="2"/>
  <c r="EI163" i="2"/>
  <c r="EI300" i="2"/>
  <c r="ES300" i="2"/>
  <c r="ER300" i="2"/>
  <c r="M298" i="2"/>
  <c r="K298" i="2"/>
  <c r="J298" i="2"/>
  <c r="EI236" i="2"/>
  <c r="ER236" i="2"/>
  <c r="ES236" i="2"/>
  <c r="M216" i="2"/>
  <c r="K216" i="2"/>
  <c r="J216" i="2"/>
  <c r="EU214" i="2"/>
  <c r="V214" i="2" s="1"/>
  <c r="ER182" i="2"/>
  <c r="EI182" i="2"/>
  <c r="ES182" i="2"/>
  <c r="X226" i="2"/>
  <c r="W226" i="2"/>
  <c r="O226" i="2"/>
  <c r="CD236" i="2"/>
  <c r="CD223" i="2"/>
  <c r="CD291" i="2"/>
  <c r="CD268" i="2"/>
  <c r="EQ276" i="2"/>
  <c r="EM276" i="2"/>
  <c r="EU263" i="2"/>
  <c r="V263" i="2" s="1"/>
  <c r="M234" i="2"/>
  <c r="K234" i="2"/>
  <c r="J234" i="2"/>
  <c r="EQ248" i="2"/>
  <c r="EM248" i="2"/>
  <c r="CD254" i="2"/>
  <c r="EQ209" i="2"/>
  <c r="EM209" i="2"/>
  <c r="ER291" i="2"/>
  <c r="ES291" i="2"/>
  <c r="EI291" i="2"/>
  <c r="EQ185" i="2"/>
  <c r="EM185" i="2"/>
  <c r="CD212" i="2"/>
  <c r="ES270" i="2"/>
  <c r="EI270" i="2"/>
  <c r="ER270" i="2"/>
  <c r="M180" i="2"/>
  <c r="K180" i="2"/>
  <c r="J180" i="2"/>
  <c r="ER223" i="2"/>
  <c r="ES223" i="2"/>
  <c r="EI223" i="2"/>
  <c r="M262" i="2"/>
  <c r="K262" i="2"/>
  <c r="J262" i="2"/>
  <c r="ER246" i="2"/>
  <c r="ES246" i="2"/>
  <c r="EI246" i="2"/>
  <c r="EQ295" i="2"/>
  <c r="EM295" i="2"/>
  <c r="EU224" i="2"/>
  <c r="V224" i="2" s="1"/>
  <c r="U224" i="2" s="1"/>
  <c r="CD246" i="2"/>
  <c r="CD227" i="2"/>
  <c r="CD193" i="2"/>
  <c r="EU240" i="2"/>
  <c r="V240" i="2" s="1"/>
  <c r="CD292" i="2"/>
  <c r="CD229" i="2"/>
  <c r="M232" i="2"/>
  <c r="K232" i="2"/>
  <c r="J232" i="2"/>
  <c r="EQ275" i="2"/>
  <c r="EM275" i="2"/>
  <c r="M195" i="2"/>
  <c r="K195" i="2"/>
  <c r="J195" i="2"/>
  <c r="EI268" i="2"/>
  <c r="ER268" i="2"/>
  <c r="ES268" i="2"/>
  <c r="EU177" i="2"/>
  <c r="V177" i="2" s="1"/>
  <c r="EU170" i="2"/>
  <c r="V170" i="2" s="1"/>
  <c r="EU222" i="2"/>
  <c r="V222" i="2" s="1"/>
  <c r="U222" i="2" s="1"/>
  <c r="CD271" i="2"/>
  <c r="ER254" i="2"/>
  <c r="ES254" i="2"/>
  <c r="EI254" i="2"/>
  <c r="K185" i="2"/>
  <c r="M185" i="2"/>
  <c r="J185" i="2"/>
  <c r="CD200" i="2"/>
  <c r="M274" i="2"/>
  <c r="K274" i="2"/>
  <c r="J274" i="2"/>
  <c r="CD278" i="2"/>
  <c r="EQ233" i="2"/>
  <c r="EM233" i="2"/>
  <c r="EQ243" i="2"/>
  <c r="EM243" i="2"/>
  <c r="M266" i="2"/>
  <c r="K266" i="2"/>
  <c r="J266" i="2"/>
  <c r="ER228" i="2"/>
  <c r="ES228" i="2"/>
  <c r="EI228" i="2"/>
  <c r="M215" i="2"/>
  <c r="K215" i="2"/>
  <c r="J215" i="2"/>
  <c r="ER258" i="2"/>
  <c r="ES258" i="2"/>
  <c r="EI258" i="2"/>
  <c r="M287" i="2"/>
  <c r="K287" i="2"/>
  <c r="J287" i="2"/>
  <c r="EU301" i="2"/>
  <c r="V301" i="2" s="1"/>
  <c r="M275" i="2"/>
  <c r="K275" i="2"/>
  <c r="J275" i="2"/>
  <c r="K280" i="2"/>
  <c r="J280" i="2"/>
  <c r="M280" i="2"/>
  <c r="EM266" i="2"/>
  <c r="EQ266" i="2"/>
  <c r="M202" i="2"/>
  <c r="K202" i="2"/>
  <c r="J202" i="2"/>
  <c r="EI227" i="2"/>
  <c r="ER227" i="2"/>
  <c r="ES227" i="2"/>
  <c r="EU208" i="2"/>
  <c r="V208" i="2" s="1"/>
  <c r="ES212" i="2"/>
  <c r="ER212" i="2"/>
  <c r="EI212" i="2"/>
  <c r="EQ281" i="2"/>
  <c r="EM281" i="2"/>
  <c r="CD228" i="2"/>
  <c r="ES289" i="2"/>
  <c r="EI289" i="2"/>
  <c r="ER289" i="2"/>
  <c r="M294" i="2"/>
  <c r="K294" i="2"/>
  <c r="J294" i="2"/>
  <c r="EI193" i="2"/>
  <c r="ER193" i="2"/>
  <c r="ES193" i="2"/>
  <c r="EM231" i="2"/>
  <c r="EQ231" i="2"/>
  <c r="U230" i="2"/>
  <c r="X230" i="2" s="1"/>
  <c r="EQ196" i="2"/>
  <c r="EM196" i="2"/>
  <c r="EQ280" i="2"/>
  <c r="EM280" i="2"/>
  <c r="K231" i="2"/>
  <c r="J231" i="2"/>
  <c r="M231" i="2"/>
  <c r="M220" i="2"/>
  <c r="K220" i="2"/>
  <c r="J220" i="2"/>
  <c r="ES250" i="2"/>
  <c r="EI250" i="2"/>
  <c r="ER250" i="2"/>
  <c r="CD290" i="2"/>
  <c r="M267" i="2"/>
  <c r="K267" i="2"/>
  <c r="J267" i="2"/>
  <c r="EQ232" i="2"/>
  <c r="EM232" i="2"/>
  <c r="M198" i="2"/>
  <c r="K198" i="2"/>
  <c r="J198" i="2"/>
  <c r="CD174" i="2"/>
  <c r="ES200" i="2"/>
  <c r="EI200" i="2"/>
  <c r="ER200" i="2"/>
  <c r="EQ305" i="2"/>
  <c r="EM305" i="2"/>
  <c r="M243" i="2"/>
  <c r="K243" i="2"/>
  <c r="J243" i="2"/>
  <c r="ER259" i="2"/>
  <c r="ES259" i="2"/>
  <c r="EI259" i="2"/>
  <c r="M299" i="2"/>
  <c r="K299" i="2"/>
  <c r="J299" i="2"/>
  <c r="M225" i="2"/>
  <c r="K225" i="2"/>
  <c r="J225" i="2"/>
  <c r="ER292" i="2"/>
  <c r="EI292" i="2"/>
  <c r="ES292" i="2"/>
  <c r="ES229" i="2"/>
  <c r="EI229" i="2"/>
  <c r="ER229" i="2"/>
  <c r="ER242" i="2"/>
  <c r="ES242" i="2"/>
  <c r="EI242" i="2"/>
  <c r="CD183" i="2"/>
  <c r="EQ197" i="2"/>
  <c r="EM197" i="2"/>
  <c r="EU199" i="2"/>
  <c r="V199" i="2" s="1"/>
  <c r="U199" i="2" s="1"/>
  <c r="EQ294" i="2"/>
  <c r="EM294" i="2"/>
  <c r="EI271" i="2"/>
  <c r="ER271" i="2"/>
  <c r="ES271" i="2"/>
  <c r="EU162" i="2"/>
  <c r="V162" i="2" s="1"/>
  <c r="U162" i="2" s="1"/>
  <c r="EQ241" i="2"/>
  <c r="EM241" i="2"/>
  <c r="M186" i="2"/>
  <c r="J186" i="2"/>
  <c r="K186" i="2"/>
  <c r="CD242" i="2"/>
  <c r="K167" i="2"/>
  <c r="J167" i="2"/>
  <c r="M167" i="2"/>
  <c r="EU257" i="2"/>
  <c r="V257" i="2" s="1"/>
  <c r="EQ216" i="2"/>
  <c r="EM216" i="2"/>
  <c r="J203" i="2"/>
  <c r="M203" i="2"/>
  <c r="K203" i="2"/>
  <c r="ER183" i="2"/>
  <c r="ES183" i="2"/>
  <c r="EI183" i="2"/>
  <c r="EU253" i="2"/>
  <c r="V253" i="2" s="1"/>
  <c r="EQ225" i="2"/>
  <c r="EM225" i="2"/>
  <c r="CD218" i="2"/>
  <c r="CD204" i="2"/>
  <c r="EU297" i="2"/>
  <c r="V297" i="2" s="1"/>
  <c r="EU272" i="2"/>
  <c r="V272" i="2" s="1"/>
  <c r="U272" i="2" s="1"/>
  <c r="ER283" i="2"/>
  <c r="ES283" i="2"/>
  <c r="EI283" i="2"/>
  <c r="ES204" i="2"/>
  <c r="EI204" i="2"/>
  <c r="ER204" i="2"/>
  <c r="M206" i="2"/>
  <c r="K206" i="2"/>
  <c r="J206" i="2"/>
  <c r="EQ286" i="2"/>
  <c r="EM286" i="2"/>
  <c r="EU252" i="2"/>
  <c r="V252" i="2" s="1"/>
  <c r="EM187" i="2"/>
  <c r="EQ187" i="2"/>
  <c r="EU277" i="2"/>
  <c r="V277" i="2" s="1"/>
  <c r="EQ191" i="2"/>
  <c r="EM191" i="2"/>
  <c r="M281" i="2"/>
  <c r="K281" i="2"/>
  <c r="J281" i="2"/>
  <c r="M239" i="2"/>
  <c r="K239" i="2"/>
  <c r="J239" i="2"/>
  <c r="EU173" i="2"/>
  <c r="V173" i="2" s="1"/>
  <c r="EQ267" i="2"/>
  <c r="EM267" i="2"/>
  <c r="CD258" i="2"/>
  <c r="M209" i="2"/>
  <c r="K209" i="2"/>
  <c r="J209" i="2"/>
  <c r="EQ211" i="2"/>
  <c r="EM211" i="2"/>
  <c r="EQ239" i="2"/>
  <c r="EM239" i="2"/>
  <c r="EI174" i="2"/>
  <c r="ER174" i="2"/>
  <c r="ES174" i="2"/>
  <c r="ER175" i="2"/>
  <c r="ES175" i="2"/>
  <c r="EI175" i="2"/>
  <c r="CD304" i="2"/>
  <c r="CD296" i="2"/>
  <c r="CD283" i="2"/>
  <c r="ES296" i="2"/>
  <c r="EI296" i="2"/>
  <c r="ER296" i="2"/>
  <c r="M165" i="2"/>
  <c r="K165" i="2"/>
  <c r="J165" i="2"/>
  <c r="EM203" i="2"/>
  <c r="EQ203" i="2"/>
  <c r="CD250" i="2"/>
  <c r="M256" i="2"/>
  <c r="K256" i="2"/>
  <c r="J256" i="2"/>
  <c r="EQ215" i="2"/>
  <c r="EM215" i="2"/>
  <c r="EU168" i="2"/>
  <c r="V168" i="2" s="1"/>
  <c r="EU169" i="2"/>
  <c r="V169" i="2" s="1"/>
  <c r="CD175" i="2"/>
  <c r="M197" i="2"/>
  <c r="J197" i="2"/>
  <c r="K197" i="2"/>
  <c r="CD282" i="2"/>
  <c r="M286" i="2"/>
  <c r="K286" i="2"/>
  <c r="J286" i="2"/>
  <c r="EQ234" i="2"/>
  <c r="EM234" i="2"/>
  <c r="CD176" i="2"/>
  <c r="CD293" i="2"/>
  <c r="EU160" i="2"/>
  <c r="V160" i="2" s="1"/>
  <c r="EQ298" i="2"/>
  <c r="EM298" i="2"/>
  <c r="EQ194" i="2"/>
  <c r="EM194" i="2"/>
  <c r="J241" i="2"/>
  <c r="M241" i="2"/>
  <c r="K241" i="2"/>
  <c r="EU219" i="2"/>
  <c r="V219" i="2" s="1"/>
  <c r="U219" i="2" s="1"/>
  <c r="ER205" i="2"/>
  <c r="ES205" i="2"/>
  <c r="EI205" i="2"/>
  <c r="M207" i="2"/>
  <c r="K207" i="2"/>
  <c r="J207" i="2"/>
  <c r="ER278" i="2"/>
  <c r="EI278" i="2"/>
  <c r="ES278" i="2"/>
  <c r="ER218" i="2"/>
  <c r="ES218" i="2"/>
  <c r="EI218" i="2"/>
  <c r="CD188" i="2"/>
  <c r="CD261" i="2"/>
  <c r="EQ186" i="2"/>
  <c r="EM186" i="2"/>
  <c r="ES261" i="2"/>
  <c r="EI261" i="2"/>
  <c r="ER261" i="2"/>
  <c r="EU306" i="2"/>
  <c r="V306" i="2" s="1"/>
  <c r="M166" i="2"/>
  <c r="J166" i="2"/>
  <c r="K166" i="2"/>
  <c r="ER269" i="2"/>
  <c r="ES269" i="2"/>
  <c r="EI269" i="2"/>
  <c r="EU251" i="2"/>
  <c r="V251" i="2" s="1"/>
  <c r="ER260" i="2"/>
  <c r="ES260" i="2"/>
  <c r="EI260" i="2"/>
  <c r="EQ161" i="2"/>
  <c r="EM161" i="2"/>
  <c r="M247" i="2"/>
  <c r="K247" i="2"/>
  <c r="J247" i="2"/>
  <c r="ER290" i="2"/>
  <c r="ES290" i="2"/>
  <c r="EI290" i="2"/>
  <c r="EU285" i="2"/>
  <c r="V285" i="2" s="1"/>
  <c r="CD244" i="2"/>
  <c r="EQ247" i="2"/>
  <c r="EM247" i="2"/>
  <c r="EQ198" i="2"/>
  <c r="EM198" i="2"/>
  <c r="ER176" i="2"/>
  <c r="ES176" i="2"/>
  <c r="EI176" i="2"/>
  <c r="CD260" i="2"/>
  <c r="CD303" i="2"/>
  <c r="CD284" i="2"/>
  <c r="EU288" i="2"/>
  <c r="V288" i="2" s="1"/>
  <c r="U288" i="2" s="1"/>
  <c r="CD235" i="2"/>
  <c r="CD302" i="2"/>
  <c r="EQ256" i="2"/>
  <c r="EM256" i="2"/>
  <c r="M233" i="2"/>
  <c r="K233" i="2"/>
  <c r="J233" i="2"/>
  <c r="EQ166" i="2"/>
  <c r="EM166" i="2"/>
  <c r="EQ220" i="2"/>
  <c r="EM220" i="2"/>
  <c r="CD217" i="2"/>
  <c r="EI244" i="2"/>
  <c r="ER244" i="2"/>
  <c r="ES244" i="2"/>
  <c r="ES264" i="2"/>
  <c r="ER264" i="2"/>
  <c r="EI264" i="2"/>
  <c r="EM202" i="2"/>
  <c r="EQ202" i="2"/>
  <c r="ES282" i="2"/>
  <c r="EI282" i="2"/>
  <c r="ER282" i="2"/>
  <c r="CD289" i="2"/>
  <c r="EU201" i="2"/>
  <c r="V201" i="2" s="1"/>
  <c r="EU189" i="2"/>
  <c r="V189" i="2" s="1"/>
  <c r="ER293" i="2"/>
  <c r="ES293" i="2"/>
  <c r="EI293" i="2"/>
  <c r="EQ249" i="2"/>
  <c r="EM249" i="2"/>
  <c r="EM167" i="2"/>
  <c r="EQ167" i="2"/>
  <c r="CD205" i="2"/>
  <c r="EQ180" i="2"/>
  <c r="EM180" i="2"/>
  <c r="CD270" i="2"/>
  <c r="CD279" i="2"/>
  <c r="EU164" i="2"/>
  <c r="V164" i="2"/>
  <c r="ER188" i="2"/>
  <c r="ES188" i="2"/>
  <c r="EI188" i="2"/>
  <c r="ER284" i="2"/>
  <c r="EI284" i="2"/>
  <c r="ES284" i="2"/>
  <c r="ES217" i="2"/>
  <c r="ER217" i="2"/>
  <c r="EI217" i="2"/>
  <c r="CD264" i="2"/>
  <c r="ER304" i="2"/>
  <c r="ES304" i="2"/>
  <c r="EI304" i="2"/>
  <c r="EU178" i="2"/>
  <c r="V178" i="2" s="1"/>
  <c r="EU190" i="2"/>
  <c r="V190" i="2" s="1"/>
  <c r="U190" i="2" s="1"/>
  <c r="EQ262" i="2"/>
  <c r="EM262" i="2"/>
  <c r="EQ299" i="2"/>
  <c r="EM299" i="2"/>
  <c r="EU192" i="2"/>
  <c r="V192" i="2" s="1"/>
  <c r="M196" i="2"/>
  <c r="J196" i="2"/>
  <c r="K196" i="2"/>
  <c r="EQ273" i="2"/>
  <c r="EM273" i="2"/>
  <c r="CD184" i="2"/>
  <c r="M245" i="2"/>
  <c r="J245" i="2"/>
  <c r="K245" i="2"/>
  <c r="EU238" i="2"/>
  <c r="V238" i="2" s="1"/>
  <c r="CD259" i="2"/>
  <c r="ER279" i="2"/>
  <c r="ES279" i="2"/>
  <c r="EI279" i="2"/>
  <c r="EU265" i="2"/>
  <c r="V265" i="2" s="1"/>
  <c r="EM206" i="2"/>
  <c r="EQ206" i="2"/>
  <c r="M295" i="2"/>
  <c r="K295" i="2"/>
  <c r="J295" i="2"/>
  <c r="M276" i="2"/>
  <c r="K276" i="2"/>
  <c r="J276" i="2"/>
  <c r="M187" i="2"/>
  <c r="K187" i="2"/>
  <c r="J187" i="2"/>
  <c r="M211" i="2"/>
  <c r="K211" i="2"/>
  <c r="J211" i="2"/>
  <c r="ES181" i="2"/>
  <c r="EI181" i="2"/>
  <c r="ER181" i="2"/>
  <c r="M248" i="2"/>
  <c r="K248" i="2"/>
  <c r="J248" i="2"/>
  <c r="U917" i="2" l="1"/>
  <c r="U335" i="2"/>
  <c r="U886" i="2"/>
  <c r="U930" i="2"/>
  <c r="U549" i="2"/>
  <c r="L567" i="2"/>
  <c r="W567" i="2"/>
  <c r="O567" i="2"/>
  <c r="W346" i="2"/>
  <c r="U164" i="2"/>
  <c r="L523" i="2"/>
  <c r="U523" i="2"/>
  <c r="X523" i="2" s="1"/>
  <c r="U944" i="2"/>
  <c r="X944" i="2" s="1"/>
  <c r="U637" i="2"/>
  <c r="X637" i="2" s="1"/>
  <c r="V752" i="2"/>
  <c r="U752" i="2" s="1"/>
  <c r="X752" i="2" s="1"/>
  <c r="O523" i="2"/>
  <c r="U277" i="2"/>
  <c r="U998" i="2"/>
  <c r="X998" i="2" s="1"/>
  <c r="U712" i="2"/>
  <c r="U913" i="2"/>
  <c r="X913" i="2" s="1"/>
  <c r="V758" i="2"/>
  <c r="U758" i="2" s="1"/>
  <c r="X758" i="2" s="1"/>
  <c r="U440" i="2"/>
  <c r="X440" i="2" s="1"/>
  <c r="U201" i="2"/>
  <c r="W955" i="2"/>
  <c r="O955" i="2"/>
  <c r="L955" i="2"/>
  <c r="W978" i="2"/>
  <c r="O978" i="2"/>
  <c r="L978" i="2"/>
  <c r="U978" i="2"/>
  <c r="X978" i="2" s="1"/>
  <c r="W927" i="2"/>
  <c r="O927" i="2"/>
  <c r="L927" i="2"/>
  <c r="U927" i="2"/>
  <c r="X927" i="2" s="1"/>
  <c r="W952" i="2"/>
  <c r="O952" i="2"/>
  <c r="L952" i="2"/>
  <c r="W949" i="2"/>
  <c r="O949" i="2"/>
  <c r="L949" i="2"/>
  <c r="U949" i="2"/>
  <c r="X949" i="2" s="1"/>
  <c r="W936" i="2"/>
  <c r="O936" i="2"/>
  <c r="L936" i="2"/>
  <c r="U936" i="2"/>
  <c r="X936" i="2" s="1"/>
  <c r="W912" i="2"/>
  <c r="O912" i="2"/>
  <c r="L912" i="2"/>
  <c r="W958" i="2"/>
  <c r="O958" i="2"/>
  <c r="L958" i="2"/>
  <c r="U958" i="2"/>
  <c r="X958" i="2" s="1"/>
  <c r="W997" i="2"/>
  <c r="O997" i="2"/>
  <c r="L997" i="2"/>
  <c r="U997" i="2"/>
  <c r="X997" i="2" s="1"/>
  <c r="W976" i="2"/>
  <c r="O976" i="2"/>
  <c r="L976" i="2"/>
  <c r="U976" i="2"/>
  <c r="X976" i="2" s="1"/>
  <c r="W965" i="2"/>
  <c r="O965" i="2"/>
  <c r="L965" i="2"/>
  <c r="W937" i="2"/>
  <c r="O937" i="2"/>
  <c r="L937" i="2"/>
  <c r="U937" i="2"/>
  <c r="X937" i="2" s="1"/>
  <c r="W926" i="2"/>
  <c r="O926" i="2"/>
  <c r="L926" i="2"/>
  <c r="U926" i="2"/>
  <c r="X926" i="2" s="1"/>
  <c r="W948" i="2"/>
  <c r="O948" i="2"/>
  <c r="L948" i="2"/>
  <c r="U948" i="2"/>
  <c r="X948" i="2" s="1"/>
  <c r="W934" i="2"/>
  <c r="O934" i="2"/>
  <c r="L934" i="2"/>
  <c r="M996" i="2"/>
  <c r="K996" i="2"/>
  <c r="J996" i="2"/>
  <c r="W913" i="2"/>
  <c r="O913" i="2"/>
  <c r="L913" i="2"/>
  <c r="EU986" i="2"/>
  <c r="V986" i="2" s="1"/>
  <c r="U986" i="2" s="1"/>
  <c r="EU985" i="2"/>
  <c r="V985" i="2" s="1"/>
  <c r="M946" i="2"/>
  <c r="J946" i="2"/>
  <c r="K946" i="2"/>
  <c r="V931" i="2"/>
  <c r="U955" i="2"/>
  <c r="X955" i="2" s="1"/>
  <c r="V987" i="2"/>
  <c r="EM1005" i="2"/>
  <c r="EQ1005" i="2"/>
  <c r="EQ961" i="2"/>
  <c r="EM961" i="2"/>
  <c r="U890" i="2"/>
  <c r="X890" i="2" s="1"/>
  <c r="EU916" i="2"/>
  <c r="V916" i="2" s="1"/>
  <c r="EM967" i="2"/>
  <c r="EQ967" i="2"/>
  <c r="M1006" i="2"/>
  <c r="K1006" i="2"/>
  <c r="J1006" i="2"/>
  <c r="J961" i="2"/>
  <c r="M961" i="2"/>
  <c r="K961" i="2"/>
  <c r="EU971" i="2"/>
  <c r="V971" i="2" s="1"/>
  <c r="U971" i="2" s="1"/>
  <c r="EQ974" i="2"/>
  <c r="EM974" i="2"/>
  <c r="EQ981" i="2"/>
  <c r="EM981" i="2"/>
  <c r="U965" i="2"/>
  <c r="X965" i="2" s="1"/>
  <c r="EM928" i="2"/>
  <c r="EQ928" i="2"/>
  <c r="EQ1000" i="2"/>
  <c r="EM1000" i="2"/>
  <c r="M960" i="2"/>
  <c r="K960" i="2"/>
  <c r="J960" i="2"/>
  <c r="EQ950" i="2"/>
  <c r="EM950" i="2"/>
  <c r="M999" i="2"/>
  <c r="K999" i="2"/>
  <c r="J999" i="2"/>
  <c r="K982" i="2"/>
  <c r="J982" i="2"/>
  <c r="M982" i="2"/>
  <c r="U934" i="2"/>
  <c r="X934" i="2" s="1"/>
  <c r="EU983" i="2"/>
  <c r="V983" i="2" s="1"/>
  <c r="EU929" i="2"/>
  <c r="V929" i="2" s="1"/>
  <c r="U929" i="2" s="1"/>
  <c r="EQ1007" i="2"/>
  <c r="EM1007" i="2"/>
  <c r="L527" i="2"/>
  <c r="EU933" i="2"/>
  <c r="V933" i="2" s="1"/>
  <c r="EQ980" i="2"/>
  <c r="EM980" i="2"/>
  <c r="M924" i="2"/>
  <c r="K924" i="2"/>
  <c r="J924" i="2"/>
  <c r="X966" i="2"/>
  <c r="W966" i="2"/>
  <c r="O966" i="2"/>
  <c r="L966" i="2"/>
  <c r="EU979" i="2"/>
  <c r="V979" i="2" s="1"/>
  <c r="U979" i="2" s="1"/>
  <c r="U308" i="2"/>
  <c r="U527" i="2"/>
  <c r="X527" i="2" s="1"/>
  <c r="X917" i="2"/>
  <c r="W917" i="2"/>
  <c r="O917" i="2"/>
  <c r="L917" i="2"/>
  <c r="EU932" i="2"/>
  <c r="V932" i="2" s="1"/>
  <c r="U932" i="2" s="1"/>
  <c r="M1002" i="2"/>
  <c r="K1002" i="2"/>
  <c r="J1002" i="2"/>
  <c r="O527" i="2"/>
  <c r="M994" i="2"/>
  <c r="K994" i="2"/>
  <c r="J994" i="2"/>
  <c r="EU992" i="2"/>
  <c r="V992" i="2" s="1"/>
  <c r="U992" i="2" s="1"/>
  <c r="EQ959" i="2"/>
  <c r="EM959" i="2"/>
  <c r="EU956" i="2"/>
  <c r="V956" i="2" s="1"/>
  <c r="EU957" i="2"/>
  <c r="V957" i="2" s="1"/>
  <c r="U957" i="2" s="1"/>
  <c r="J1007" i="2"/>
  <c r="K1007" i="2"/>
  <c r="M1007" i="2"/>
  <c r="M945" i="2"/>
  <c r="J945" i="2"/>
  <c r="K945" i="2"/>
  <c r="EU918" i="2"/>
  <c r="V918" i="2" s="1"/>
  <c r="U192" i="2"/>
  <c r="M969" i="2"/>
  <c r="K969" i="2"/>
  <c r="J969" i="2"/>
  <c r="M915" i="2"/>
  <c r="K915" i="2"/>
  <c r="J915" i="2"/>
  <c r="U912" i="2"/>
  <c r="X912" i="2" s="1"/>
  <c r="EQ946" i="2"/>
  <c r="EM946" i="2"/>
  <c r="EU1008" i="2"/>
  <c r="V1008" i="2" s="1"/>
  <c r="EU990" i="2"/>
  <c r="V990" i="2" s="1"/>
  <c r="U990" i="2" s="1"/>
  <c r="M928" i="2"/>
  <c r="K928" i="2"/>
  <c r="J928" i="2"/>
  <c r="M920" i="2"/>
  <c r="K920" i="2"/>
  <c r="J920" i="2"/>
  <c r="EQ920" i="2"/>
  <c r="EM920" i="2"/>
  <c r="M938" i="2"/>
  <c r="K938" i="2"/>
  <c r="J938" i="2"/>
  <c r="EQ924" i="2"/>
  <c r="EM924" i="2"/>
  <c r="K963" i="2"/>
  <c r="J963" i="2"/>
  <c r="M963" i="2"/>
  <c r="EU951" i="2"/>
  <c r="V951" i="2" s="1"/>
  <c r="EQ914" i="2"/>
  <c r="EM914" i="2"/>
  <c r="EQ995" i="2"/>
  <c r="EM995" i="2"/>
  <c r="EU973" i="2"/>
  <c r="V973" i="2" s="1"/>
  <c r="M968" i="2"/>
  <c r="K968" i="2"/>
  <c r="J968" i="2"/>
  <c r="EU972" i="2"/>
  <c r="V972" i="2" s="1"/>
  <c r="J914" i="2"/>
  <c r="M914" i="2"/>
  <c r="K914" i="2"/>
  <c r="EQ996" i="2"/>
  <c r="EM996" i="2"/>
  <c r="J967" i="2"/>
  <c r="M967" i="2"/>
  <c r="K967" i="2"/>
  <c r="X941" i="2"/>
  <c r="W941" i="2"/>
  <c r="O941" i="2"/>
  <c r="L941" i="2"/>
  <c r="EQ1006" i="2"/>
  <c r="EM1006" i="2"/>
  <c r="U388" i="2"/>
  <c r="X388" i="2" s="1"/>
  <c r="EU939" i="2"/>
  <c r="V939" i="2" s="1"/>
  <c r="J964" i="2"/>
  <c r="M964" i="2"/>
  <c r="K964" i="2"/>
  <c r="EQ991" i="2"/>
  <c r="EM991" i="2"/>
  <c r="EQ942" i="2"/>
  <c r="EM942" i="2"/>
  <c r="J981" i="2"/>
  <c r="K981" i="2"/>
  <c r="M981" i="2"/>
  <c r="EU993" i="2"/>
  <c r="V993" i="2" s="1"/>
  <c r="U993" i="2" s="1"/>
  <c r="K995" i="2"/>
  <c r="J995" i="2"/>
  <c r="M995" i="2"/>
  <c r="K1000" i="2"/>
  <c r="J1000" i="2"/>
  <c r="M1000" i="2"/>
  <c r="M950" i="2"/>
  <c r="K950" i="2"/>
  <c r="J950" i="2"/>
  <c r="EQ963" i="2"/>
  <c r="EM963" i="2"/>
  <c r="EU940" i="2"/>
  <c r="V940" i="2" s="1"/>
  <c r="EQ988" i="2"/>
  <c r="EM988" i="2"/>
  <c r="EQ969" i="2"/>
  <c r="EM969" i="2"/>
  <c r="X943" i="2"/>
  <c r="W943" i="2"/>
  <c r="O943" i="2"/>
  <c r="L943" i="2"/>
  <c r="EQ964" i="2"/>
  <c r="EM964" i="2"/>
  <c r="M991" i="2"/>
  <c r="K991" i="2"/>
  <c r="J991" i="2"/>
  <c r="M974" i="2"/>
  <c r="K974" i="2"/>
  <c r="J974" i="2"/>
  <c r="EQ962" i="2"/>
  <c r="EM962" i="2"/>
  <c r="EQ925" i="2"/>
  <c r="EM925" i="2"/>
  <c r="EQ921" i="2"/>
  <c r="EM921" i="2"/>
  <c r="EU922" i="2"/>
  <c r="V922" i="2" s="1"/>
  <c r="U922" i="2" s="1"/>
  <c r="EQ1002" i="2"/>
  <c r="EM1002" i="2"/>
  <c r="EU970" i="2"/>
  <c r="V970" i="2" s="1"/>
  <c r="U970" i="2" s="1"/>
  <c r="M1001" i="2"/>
  <c r="K1001" i="2"/>
  <c r="J1001" i="2"/>
  <c r="J980" i="2"/>
  <c r="M980" i="2"/>
  <c r="K980" i="2"/>
  <c r="EU984" i="2"/>
  <c r="V984" i="2" s="1"/>
  <c r="U789" i="2"/>
  <c r="X789" i="2" s="1"/>
  <c r="M1009" i="2"/>
  <c r="K1009" i="2"/>
  <c r="J1009" i="2"/>
  <c r="EU947" i="2"/>
  <c r="V947" i="2" s="1"/>
  <c r="U947" i="2" s="1"/>
  <c r="M1005" i="2"/>
  <c r="K1005" i="2"/>
  <c r="J1005" i="2"/>
  <c r="X989" i="2"/>
  <c r="W989" i="2"/>
  <c r="O989" i="2"/>
  <c r="L989" i="2"/>
  <c r="M962" i="2"/>
  <c r="K962" i="2"/>
  <c r="J962" i="2"/>
  <c r="EQ945" i="2"/>
  <c r="EM945" i="2"/>
  <c r="M925" i="2"/>
  <c r="K925" i="2"/>
  <c r="J925" i="2"/>
  <c r="EQ968" i="2"/>
  <c r="EM968" i="2"/>
  <c r="EU977" i="2"/>
  <c r="V977" i="2" s="1"/>
  <c r="EU923" i="2"/>
  <c r="V923" i="2" s="1"/>
  <c r="U923" i="2" s="1"/>
  <c r="EM999" i="2"/>
  <c r="EQ999" i="2"/>
  <c r="EQ1001" i="2"/>
  <c r="EM1001" i="2"/>
  <c r="EQ1009" i="2"/>
  <c r="EM1009" i="2"/>
  <c r="EQ994" i="2"/>
  <c r="EM994" i="2"/>
  <c r="O944" i="2"/>
  <c r="W944" i="2"/>
  <c r="L944" i="2"/>
  <c r="X930" i="2"/>
  <c r="W930" i="2"/>
  <c r="O930" i="2"/>
  <c r="L930" i="2"/>
  <c r="L346" i="2"/>
  <c r="EU953" i="2"/>
  <c r="V953" i="2" s="1"/>
  <c r="EU693" i="2"/>
  <c r="V693" i="2" s="1"/>
  <c r="K959" i="2"/>
  <c r="J959" i="2"/>
  <c r="M959" i="2"/>
  <c r="EQ982" i="2"/>
  <c r="EM982" i="2"/>
  <c r="EU919" i="2"/>
  <c r="V919" i="2" s="1"/>
  <c r="U919" i="2" s="1"/>
  <c r="K988" i="2"/>
  <c r="J988" i="2"/>
  <c r="M988" i="2"/>
  <c r="U253" i="2"/>
  <c r="U238" i="2"/>
  <c r="U346" i="2"/>
  <c r="X346" i="2" s="1"/>
  <c r="U653" i="2"/>
  <c r="X653" i="2" s="1"/>
  <c r="X975" i="2"/>
  <c r="W975" i="2"/>
  <c r="O975" i="2"/>
  <c r="L975" i="2"/>
  <c r="EQ938" i="2"/>
  <c r="EM938" i="2"/>
  <c r="EU954" i="2"/>
  <c r="V954" i="2" s="1"/>
  <c r="U952" i="2"/>
  <c r="X952" i="2" s="1"/>
  <c r="W998" i="2"/>
  <c r="O998" i="2"/>
  <c r="L998" i="2"/>
  <c r="U435" i="2"/>
  <c r="X435" i="2" s="1"/>
  <c r="EQ960" i="2"/>
  <c r="EM960" i="2"/>
  <c r="EM915" i="2"/>
  <c r="EQ915" i="2"/>
  <c r="J921" i="2"/>
  <c r="M921" i="2"/>
  <c r="K921" i="2"/>
  <c r="M942" i="2"/>
  <c r="K942" i="2"/>
  <c r="J942" i="2"/>
  <c r="W823" i="2"/>
  <c r="O823" i="2"/>
  <c r="L823" i="2"/>
  <c r="W725" i="2"/>
  <c r="O725" i="2"/>
  <c r="L725" i="2"/>
  <c r="U725" i="2"/>
  <c r="X725" i="2" s="1"/>
  <c r="W844" i="2"/>
  <c r="O844" i="2"/>
  <c r="L844" i="2"/>
  <c r="U844" i="2"/>
  <c r="X844" i="2" s="1"/>
  <c r="W897" i="2"/>
  <c r="O897" i="2"/>
  <c r="L897" i="2"/>
  <c r="U897" i="2"/>
  <c r="X897" i="2" s="1"/>
  <c r="W659" i="2"/>
  <c r="O659" i="2"/>
  <c r="L659" i="2"/>
  <c r="W671" i="2"/>
  <c r="O671" i="2"/>
  <c r="L671" i="2"/>
  <c r="W846" i="2"/>
  <c r="O846" i="2"/>
  <c r="L846" i="2"/>
  <c r="U846" i="2"/>
  <c r="X846" i="2" s="1"/>
  <c r="W697" i="2"/>
  <c r="O697" i="2"/>
  <c r="L697" i="2"/>
  <c r="U697" i="2"/>
  <c r="X697" i="2" s="1"/>
  <c r="W900" i="2"/>
  <c r="O900" i="2"/>
  <c r="L900" i="2"/>
  <c r="W726" i="2"/>
  <c r="O726" i="2"/>
  <c r="L726" i="2"/>
  <c r="U726" i="2"/>
  <c r="X726" i="2" s="1"/>
  <c r="W849" i="2"/>
  <c r="O849" i="2"/>
  <c r="L849" i="2"/>
  <c r="W794" i="2"/>
  <c r="O794" i="2"/>
  <c r="L794" i="2"/>
  <c r="W798" i="2"/>
  <c r="O798" i="2"/>
  <c r="L798" i="2"/>
  <c r="W639" i="2"/>
  <c r="O639" i="2"/>
  <c r="L639" i="2"/>
  <c r="O765" i="2"/>
  <c r="W765" i="2"/>
  <c r="L765" i="2"/>
  <c r="U765" i="2"/>
  <c r="X765" i="2" s="1"/>
  <c r="W699" i="2"/>
  <c r="O699" i="2"/>
  <c r="L699" i="2"/>
  <c r="U699" i="2"/>
  <c r="X699" i="2" s="1"/>
  <c r="O641" i="2"/>
  <c r="W641" i="2"/>
  <c r="L641" i="2"/>
  <c r="U641" i="2"/>
  <c r="X641" i="2" s="1"/>
  <c r="W619" i="2"/>
  <c r="O619" i="2"/>
  <c r="L619" i="2"/>
  <c r="U619" i="2"/>
  <c r="X619" i="2" s="1"/>
  <c r="W769" i="2"/>
  <c r="O769" i="2"/>
  <c r="L769" i="2"/>
  <c r="U769" i="2"/>
  <c r="X769" i="2" s="1"/>
  <c r="W636" i="2"/>
  <c r="O636" i="2"/>
  <c r="L636" i="2"/>
  <c r="U636" i="2"/>
  <c r="X636" i="2" s="1"/>
  <c r="W721" i="2"/>
  <c r="O721" i="2"/>
  <c r="L721" i="2"/>
  <c r="O763" i="2"/>
  <c r="W763" i="2"/>
  <c r="L763" i="2"/>
  <c r="U763" i="2"/>
  <c r="X763" i="2" s="1"/>
  <c r="L775" i="2"/>
  <c r="O775" i="2"/>
  <c r="W775" i="2"/>
  <c r="U775" i="2"/>
  <c r="X775" i="2" s="1"/>
  <c r="W719" i="2"/>
  <c r="O719" i="2"/>
  <c r="L719" i="2"/>
  <c r="U719" i="2"/>
  <c r="X719" i="2" s="1"/>
  <c r="W629" i="2"/>
  <c r="O629" i="2"/>
  <c r="L629" i="2"/>
  <c r="U629" i="2"/>
  <c r="X629" i="2" s="1"/>
  <c r="W702" i="2"/>
  <c r="O702" i="2"/>
  <c r="L702" i="2"/>
  <c r="U702" i="2"/>
  <c r="X702" i="2" s="1"/>
  <c r="W780" i="2"/>
  <c r="O780" i="2"/>
  <c r="L780" i="2"/>
  <c r="EU766" i="2"/>
  <c r="V766" i="2" s="1"/>
  <c r="EU791" i="2"/>
  <c r="V791" i="2" s="1"/>
  <c r="EU851" i="2"/>
  <c r="V851" i="2" s="1"/>
  <c r="U851" i="2" s="1"/>
  <c r="W737" i="2"/>
  <c r="O737" i="2"/>
  <c r="L737" i="2"/>
  <c r="M745" i="2"/>
  <c r="K745" i="2"/>
  <c r="J745" i="2"/>
  <c r="EU781" i="2"/>
  <c r="V781" i="2" s="1"/>
  <c r="U781" i="2" s="1"/>
  <c r="K804" i="2"/>
  <c r="J804" i="2"/>
  <c r="M804" i="2"/>
  <c r="EQ723" i="2"/>
  <c r="EM723" i="2"/>
  <c r="EU887" i="2"/>
  <c r="V887" i="2" s="1"/>
  <c r="EU764" i="2"/>
  <c r="V764" i="2" s="1"/>
  <c r="U764" i="2" s="1"/>
  <c r="W820" i="2"/>
  <c r="O820" i="2"/>
  <c r="L820" i="2"/>
  <c r="EQ665" i="2"/>
  <c r="EM665" i="2"/>
  <c r="EQ603" i="2"/>
  <c r="EM603" i="2"/>
  <c r="EU877" i="2"/>
  <c r="V877" i="2" s="1"/>
  <c r="M892" i="2"/>
  <c r="K892" i="2"/>
  <c r="J892" i="2"/>
  <c r="EQ710" i="2"/>
  <c r="EM710" i="2"/>
  <c r="EQ745" i="2"/>
  <c r="EM745" i="2"/>
  <c r="EU605" i="2"/>
  <c r="V605" i="2" s="1"/>
  <c r="EQ825" i="2"/>
  <c r="EM825" i="2"/>
  <c r="U794" i="2"/>
  <c r="X794" i="2" s="1"/>
  <c r="M696" i="2"/>
  <c r="K696" i="2"/>
  <c r="J696" i="2"/>
  <c r="K615" i="2"/>
  <c r="J615" i="2"/>
  <c r="M615" i="2"/>
  <c r="U721" i="2"/>
  <c r="X721" i="2" s="1"/>
  <c r="EQ688" i="2"/>
  <c r="EM688" i="2"/>
  <c r="EU908" i="2"/>
  <c r="V908" i="2" s="1"/>
  <c r="EQ649" i="2"/>
  <c r="EM649" i="2"/>
  <c r="M628" i="2"/>
  <c r="K628" i="2"/>
  <c r="J628" i="2"/>
  <c r="EU893" i="2"/>
  <c r="V893" i="2" s="1"/>
  <c r="EU648" i="2"/>
  <c r="V648" i="2" s="1"/>
  <c r="M848" i="2"/>
  <c r="K848" i="2"/>
  <c r="J848" i="2"/>
  <c r="EU718" i="2"/>
  <c r="V718" i="2" s="1"/>
  <c r="X738" i="2"/>
  <c r="W738" i="2"/>
  <c r="O738" i="2"/>
  <c r="L738" i="2"/>
  <c r="EM895" i="2"/>
  <c r="EQ895" i="2"/>
  <c r="EQ910" i="2"/>
  <c r="EM910" i="2"/>
  <c r="K875" i="2"/>
  <c r="J875" i="2"/>
  <c r="M875" i="2"/>
  <c r="X878" i="2"/>
  <c r="W878" i="2"/>
  <c r="O878" i="2"/>
  <c r="L878" i="2"/>
  <c r="O536" i="2"/>
  <c r="L536" i="2"/>
  <c r="W536" i="2"/>
  <c r="L321" i="2"/>
  <c r="O321" i="2"/>
  <c r="W321" i="2"/>
  <c r="EU759" i="2"/>
  <c r="V759" i="2" s="1"/>
  <c r="EU680" i="2"/>
  <c r="V680" i="2" s="1"/>
  <c r="EU858" i="2"/>
  <c r="V858" i="2" s="1"/>
  <c r="EU616" i="2"/>
  <c r="V616" i="2" s="1"/>
  <c r="EQ880" i="2"/>
  <c r="EM880" i="2"/>
  <c r="EQ793" i="2"/>
  <c r="EM793" i="2"/>
  <c r="K807" i="2"/>
  <c r="J807" i="2"/>
  <c r="M807" i="2"/>
  <c r="X886" i="2"/>
  <c r="W886" i="2"/>
  <c r="O886" i="2"/>
  <c r="L886" i="2"/>
  <c r="U780" i="2"/>
  <c r="X780" i="2" s="1"/>
  <c r="K704" i="2"/>
  <c r="J704" i="2"/>
  <c r="M704" i="2"/>
  <c r="EQ640" i="2"/>
  <c r="EM640" i="2"/>
  <c r="EU839" i="2"/>
  <c r="V839" i="2" s="1"/>
  <c r="EQ889" i="2"/>
  <c r="EM889" i="2"/>
  <c r="EU664" i="2"/>
  <c r="V664" i="2" s="1"/>
  <c r="U664" i="2" s="1"/>
  <c r="M621" i="2"/>
  <c r="K621" i="2"/>
  <c r="J621" i="2"/>
  <c r="U536" i="2"/>
  <c r="X536" i="2" s="1"/>
  <c r="U321" i="2"/>
  <c r="X321" i="2" s="1"/>
  <c r="J730" i="2"/>
  <c r="M730" i="2"/>
  <c r="K730" i="2"/>
  <c r="M746" i="2"/>
  <c r="K746" i="2"/>
  <c r="J746" i="2"/>
  <c r="M796" i="2"/>
  <c r="K796" i="2"/>
  <c r="J796" i="2"/>
  <c r="EU632" i="2"/>
  <c r="V632" i="2" s="1"/>
  <c r="M667" i="2"/>
  <c r="K667" i="2"/>
  <c r="J667" i="2"/>
  <c r="EM837" i="2"/>
  <c r="EQ837" i="2"/>
  <c r="EQ703" i="2"/>
  <c r="EM703" i="2"/>
  <c r="EU852" i="2"/>
  <c r="V852" i="2" s="1"/>
  <c r="EU876" i="2"/>
  <c r="V876" i="2" s="1"/>
  <c r="EQ770" i="2"/>
  <c r="EM770" i="2"/>
  <c r="M819" i="2"/>
  <c r="K819" i="2"/>
  <c r="J819" i="2"/>
  <c r="EU720" i="2"/>
  <c r="EU810" i="2"/>
  <c r="V810" i="2" s="1"/>
  <c r="M666" i="2"/>
  <c r="K666" i="2"/>
  <c r="J666" i="2"/>
  <c r="EU633" i="2"/>
  <c r="V633" i="2" s="1"/>
  <c r="X728" i="2"/>
  <c r="W728" i="2"/>
  <c r="O728" i="2"/>
  <c r="L728" i="2"/>
  <c r="M762" i="2"/>
  <c r="K762" i="2"/>
  <c r="J762" i="2"/>
  <c r="EM868" i="2"/>
  <c r="EQ868" i="2"/>
  <c r="M870" i="2"/>
  <c r="K870" i="2"/>
  <c r="J870" i="2"/>
  <c r="EU743" i="2"/>
  <c r="V743" i="2" s="1"/>
  <c r="U743" i="2" s="1"/>
  <c r="EU663" i="2"/>
  <c r="V663" i="2" s="1"/>
  <c r="EQ808" i="2"/>
  <c r="EM808" i="2"/>
  <c r="EU677" i="2"/>
  <c r="V677" i="2" s="1"/>
  <c r="EU904" i="2"/>
  <c r="V904" i="2" s="1"/>
  <c r="U904" i="2" s="1"/>
  <c r="EQ609" i="2"/>
  <c r="EM609" i="2"/>
  <c r="X608" i="2"/>
  <c r="W608" i="2"/>
  <c r="O608" i="2"/>
  <c r="L608" i="2"/>
  <c r="EQ756" i="2"/>
  <c r="EM756" i="2"/>
  <c r="EQ611" i="2"/>
  <c r="EM611" i="2"/>
  <c r="M614" i="2"/>
  <c r="K614" i="2"/>
  <c r="J614" i="2"/>
  <c r="EU683" i="2"/>
  <c r="V683" i="2" s="1"/>
  <c r="EQ687" i="2"/>
  <c r="EM687" i="2"/>
  <c r="M723" i="2"/>
  <c r="K723" i="2"/>
  <c r="J723" i="2"/>
  <c r="EU827" i="2"/>
  <c r="V827" i="2" s="1"/>
  <c r="J826" i="2"/>
  <c r="M826" i="2"/>
  <c r="K826" i="2"/>
  <c r="EQ635" i="2"/>
  <c r="EM635" i="2"/>
  <c r="EQ836" i="2"/>
  <c r="EM836" i="2"/>
  <c r="EU790" i="2"/>
  <c r="V790" i="2" s="1"/>
  <c r="U790" i="2" s="1"/>
  <c r="M880" i="2"/>
  <c r="K880" i="2"/>
  <c r="J880" i="2"/>
  <c r="M650" i="2"/>
  <c r="K650" i="2"/>
  <c r="J650" i="2"/>
  <c r="M695" i="2"/>
  <c r="K695" i="2"/>
  <c r="J695" i="2"/>
  <c r="M706" i="2"/>
  <c r="K706" i="2"/>
  <c r="J706" i="2"/>
  <c r="M715" i="2"/>
  <c r="K715" i="2"/>
  <c r="J715" i="2"/>
  <c r="EU749" i="2"/>
  <c r="V749" i="2" s="1"/>
  <c r="EQ771" i="2"/>
  <c r="EM771" i="2"/>
  <c r="W890" i="2"/>
  <c r="O890" i="2"/>
  <c r="L890" i="2"/>
  <c r="EQ870" i="2"/>
  <c r="EM870" i="2"/>
  <c r="J774" i="2"/>
  <c r="M774" i="2"/>
  <c r="K774" i="2"/>
  <c r="EU881" i="2"/>
  <c r="V881" i="2" s="1"/>
  <c r="EU690" i="2"/>
  <c r="V690" i="2" s="1"/>
  <c r="U690" i="2" s="1"/>
  <c r="U659" i="2"/>
  <c r="X659" i="2" s="1"/>
  <c r="EQ809" i="2"/>
  <c r="EM809" i="2"/>
  <c r="EQ841" i="2"/>
  <c r="EM841" i="2"/>
  <c r="EU879" i="2"/>
  <c r="V879" i="2" s="1"/>
  <c r="M674" i="2"/>
  <c r="K674" i="2"/>
  <c r="J674" i="2"/>
  <c r="X829" i="2"/>
  <c r="W829" i="2"/>
  <c r="O829" i="2"/>
  <c r="L829" i="2"/>
  <c r="EU757" i="2"/>
  <c r="V757" i="2" s="1"/>
  <c r="K754" i="2"/>
  <c r="J754" i="2"/>
  <c r="M754" i="2"/>
  <c r="EQ655" i="2"/>
  <c r="EM655" i="2"/>
  <c r="X860" i="2"/>
  <c r="W860" i="2"/>
  <c r="O860" i="2"/>
  <c r="L860" i="2"/>
  <c r="EU736" i="2"/>
  <c r="V736" i="2" s="1"/>
  <c r="EM716" i="2"/>
  <c r="EQ716" i="2"/>
  <c r="EQ760" i="2"/>
  <c r="EM760" i="2"/>
  <c r="X724" i="2"/>
  <c r="W724" i="2"/>
  <c r="O724" i="2"/>
  <c r="L724" i="2"/>
  <c r="EQ843" i="2"/>
  <c r="EM843" i="2"/>
  <c r="EQ607" i="2"/>
  <c r="EM607" i="2"/>
  <c r="M800" i="2"/>
  <c r="K800" i="2"/>
  <c r="J800" i="2"/>
  <c r="EU679" i="2"/>
  <c r="V679" i="2" s="1"/>
  <c r="EQ847" i="2"/>
  <c r="EM847" i="2"/>
  <c r="EQ742" i="2"/>
  <c r="EM742" i="2"/>
  <c r="K841" i="2"/>
  <c r="J841" i="2"/>
  <c r="M841" i="2"/>
  <c r="EU840" i="2"/>
  <c r="V840" i="2" s="1"/>
  <c r="U840" i="2" s="1"/>
  <c r="EQ741" i="2"/>
  <c r="EM741" i="2"/>
  <c r="EU627" i="2"/>
  <c r="V627" i="2" s="1"/>
  <c r="U627" i="2" s="1"/>
  <c r="EQ651" i="2"/>
  <c r="EM651" i="2"/>
  <c r="EU828" i="2"/>
  <c r="V828" i="2" s="1"/>
  <c r="EU622" i="2"/>
  <c r="V622" i="2" s="1"/>
  <c r="M760" i="2"/>
  <c r="K760" i="2"/>
  <c r="J760" i="2"/>
  <c r="M670" i="2"/>
  <c r="K670" i="2"/>
  <c r="J670" i="2"/>
  <c r="EU822" i="2"/>
  <c r="V822" i="2" s="1"/>
  <c r="EQ614" i="2"/>
  <c r="EM614" i="2"/>
  <c r="EQ857" i="2"/>
  <c r="EM857" i="2"/>
  <c r="EU735" i="2"/>
  <c r="V735" i="2" s="1"/>
  <c r="W653" i="2"/>
  <c r="O653" i="2"/>
  <c r="L653" i="2"/>
  <c r="EU830" i="2"/>
  <c r="V830" i="2" s="1"/>
  <c r="EU888" i="2"/>
  <c r="V888" i="2" s="1"/>
  <c r="EU630" i="2"/>
  <c r="V630" i="2" s="1"/>
  <c r="EQ733" i="2"/>
  <c r="EM733" i="2"/>
  <c r="J741" i="2"/>
  <c r="M741" i="2"/>
  <c r="K741" i="2"/>
  <c r="M824" i="2"/>
  <c r="K824" i="2"/>
  <c r="J824" i="2"/>
  <c r="M899" i="2"/>
  <c r="K899" i="2"/>
  <c r="J899" i="2"/>
  <c r="V518" i="2"/>
  <c r="U518" i="2" s="1"/>
  <c r="X518" i="2" s="1"/>
  <c r="EU626" i="2"/>
  <c r="V626" i="2" s="1"/>
  <c r="EU776" i="2"/>
  <c r="V776" i="2" s="1"/>
  <c r="M681" i="2"/>
  <c r="K681" i="2"/>
  <c r="J681" i="2"/>
  <c r="EU623" i="2"/>
  <c r="V623" i="2" s="1"/>
  <c r="J855" i="2"/>
  <c r="M855" i="2"/>
  <c r="K855" i="2"/>
  <c r="EQ709" i="2"/>
  <c r="EM709" i="2"/>
  <c r="M868" i="2"/>
  <c r="K868" i="2"/>
  <c r="J868" i="2"/>
  <c r="EU909" i="2"/>
  <c r="V909" i="2" s="1"/>
  <c r="EQ617" i="2"/>
  <c r="EM617" i="2"/>
  <c r="EQ662" i="2"/>
  <c r="EM662" i="2"/>
  <c r="EU722" i="2"/>
  <c r="V722" i="2" s="1"/>
  <c r="M665" i="2"/>
  <c r="K665" i="2"/>
  <c r="J665" i="2"/>
  <c r="EQ864" i="2"/>
  <c r="EM864" i="2"/>
  <c r="EU767" i="2"/>
  <c r="V767" i="2" s="1"/>
  <c r="EQ706" i="2"/>
  <c r="EM706" i="2"/>
  <c r="EU634" i="2"/>
  <c r="V634" i="2" s="1"/>
  <c r="EU811" i="2"/>
  <c r="V811" i="2" s="1"/>
  <c r="X601" i="2"/>
  <c r="W601" i="2"/>
  <c r="O601" i="2"/>
  <c r="L601" i="2"/>
  <c r="EQ713" i="2"/>
  <c r="EM713" i="2"/>
  <c r="EQ746" i="2"/>
  <c r="EM746" i="2"/>
  <c r="K896" i="2"/>
  <c r="J896" i="2"/>
  <c r="M896" i="2"/>
  <c r="EU901" i="2"/>
  <c r="V901" i="2" s="1"/>
  <c r="EQ753" i="2"/>
  <c r="EM753" i="2"/>
  <c r="J655" i="2"/>
  <c r="K655" i="2"/>
  <c r="M655" i="2"/>
  <c r="M687" i="2"/>
  <c r="K687" i="2"/>
  <c r="J687" i="2"/>
  <c r="EQ899" i="2"/>
  <c r="EM899" i="2"/>
  <c r="EQ646" i="2"/>
  <c r="EM646" i="2"/>
  <c r="M656" i="2"/>
  <c r="K656" i="2"/>
  <c r="J656" i="2"/>
  <c r="EQ807" i="2"/>
  <c r="EM807" i="2"/>
  <c r="EQ802" i="2"/>
  <c r="EM802" i="2"/>
  <c r="U408" i="2"/>
  <c r="X408" i="2" s="1"/>
  <c r="EU842" i="2"/>
  <c r="V842" i="2" s="1"/>
  <c r="U842" i="2" s="1"/>
  <c r="EU883" i="2"/>
  <c r="V883" i="2" s="1"/>
  <c r="EQ613" i="2"/>
  <c r="EM613" i="2"/>
  <c r="EQ711" i="2"/>
  <c r="EM711" i="2"/>
  <c r="M649" i="2"/>
  <c r="K649" i="2"/>
  <c r="J649" i="2"/>
  <c r="K717" i="2"/>
  <c r="J717" i="2"/>
  <c r="M717" i="2"/>
  <c r="M910" i="2"/>
  <c r="K910" i="2"/>
  <c r="J910" i="2"/>
  <c r="M865" i="2"/>
  <c r="K865" i="2"/>
  <c r="J865" i="2"/>
  <c r="X831" i="2"/>
  <c r="W831" i="2"/>
  <c r="O831" i="2"/>
  <c r="L831" i="2"/>
  <c r="M607" i="2"/>
  <c r="K607" i="2"/>
  <c r="J607" i="2"/>
  <c r="EQ762" i="2"/>
  <c r="EM762" i="2"/>
  <c r="EU867" i="2"/>
  <c r="V867" i="2" s="1"/>
  <c r="J742" i="2"/>
  <c r="M742" i="2"/>
  <c r="K742" i="2"/>
  <c r="EQ875" i="2"/>
  <c r="EM875" i="2"/>
  <c r="M808" i="2"/>
  <c r="K808" i="2"/>
  <c r="J808" i="2"/>
  <c r="EU785" i="2"/>
  <c r="V785" i="2" s="1"/>
  <c r="EU905" i="2"/>
  <c r="V905" i="2" s="1"/>
  <c r="EQ654" i="2"/>
  <c r="EM654" i="2"/>
  <c r="J654" i="2"/>
  <c r="K654" i="2"/>
  <c r="M654" i="2"/>
  <c r="M812" i="2"/>
  <c r="K812" i="2"/>
  <c r="J812" i="2"/>
  <c r="EQ801" i="2"/>
  <c r="EM801" i="2"/>
  <c r="EU642" i="2"/>
  <c r="V642" i="2" s="1"/>
  <c r="U642" i="2" s="1"/>
  <c r="M836" i="2"/>
  <c r="K836" i="2"/>
  <c r="J836" i="2"/>
  <c r="EQ906" i="2"/>
  <c r="EM906" i="2"/>
  <c r="EU894" i="2"/>
  <c r="V894" i="2" s="1"/>
  <c r="EQ670" i="2"/>
  <c r="EM670" i="2"/>
  <c r="M744" i="2"/>
  <c r="K744" i="2"/>
  <c r="J744" i="2"/>
  <c r="EQ744" i="2"/>
  <c r="EM744" i="2"/>
  <c r="EQ748" i="2"/>
  <c r="EM748" i="2"/>
  <c r="X739" i="2"/>
  <c r="W739" i="2"/>
  <c r="O739" i="2"/>
  <c r="L739" i="2"/>
  <c r="EU859" i="2"/>
  <c r="V859" i="2" s="1"/>
  <c r="M885" i="2"/>
  <c r="K885" i="2"/>
  <c r="J885" i="2"/>
  <c r="K788" i="2"/>
  <c r="J788" i="2"/>
  <c r="M788" i="2"/>
  <c r="EQ761" i="2"/>
  <c r="EM761" i="2"/>
  <c r="U671" i="2"/>
  <c r="X671" i="2" s="1"/>
  <c r="EU814" i="2"/>
  <c r="V814" i="2" s="1"/>
  <c r="EQ788" i="2"/>
  <c r="EM788" i="2"/>
  <c r="K747" i="2"/>
  <c r="J747" i="2"/>
  <c r="M747" i="2"/>
  <c r="K610" i="2"/>
  <c r="J610" i="2"/>
  <c r="M610" i="2"/>
  <c r="EQ705" i="2"/>
  <c r="EM705" i="2"/>
  <c r="EU869" i="2"/>
  <c r="V869" i="2" s="1"/>
  <c r="EQ832" i="2"/>
  <c r="EM832" i="2"/>
  <c r="EQ774" i="2"/>
  <c r="EM774" i="2"/>
  <c r="EU799" i="2"/>
  <c r="V799" i="2" s="1"/>
  <c r="M906" i="2"/>
  <c r="K906" i="2"/>
  <c r="J906" i="2"/>
  <c r="J802" i="2"/>
  <c r="M802" i="2"/>
  <c r="K802" i="2"/>
  <c r="EQ800" i="2"/>
  <c r="EM800" i="2"/>
  <c r="U639" i="2"/>
  <c r="X639" i="2" s="1"/>
  <c r="M843" i="2"/>
  <c r="K843" i="2"/>
  <c r="J843" i="2"/>
  <c r="M709" i="2"/>
  <c r="K709" i="2"/>
  <c r="J709" i="2"/>
  <c r="M871" i="2"/>
  <c r="K871" i="2"/>
  <c r="J871" i="2"/>
  <c r="K832" i="2"/>
  <c r="J832" i="2"/>
  <c r="M832" i="2"/>
  <c r="M797" i="2"/>
  <c r="K797" i="2"/>
  <c r="J797" i="2"/>
  <c r="EQ652" i="2"/>
  <c r="EM652" i="2"/>
  <c r="EU821" i="2"/>
  <c r="V821" i="2" s="1"/>
  <c r="EU816" i="2"/>
  <c r="V816" i="2" s="1"/>
  <c r="K662" i="2"/>
  <c r="J662" i="2"/>
  <c r="M662" i="2"/>
  <c r="EU806" i="2"/>
  <c r="V806" i="2" s="1"/>
  <c r="EQ850" i="2"/>
  <c r="EM850" i="2"/>
  <c r="EU838" i="2"/>
  <c r="V838" i="2" s="1"/>
  <c r="EQ731" i="2"/>
  <c r="EM731" i="2"/>
  <c r="M731" i="2"/>
  <c r="K731" i="2"/>
  <c r="J731" i="2"/>
  <c r="J771" i="2"/>
  <c r="M771" i="2"/>
  <c r="K771" i="2"/>
  <c r="K801" i="2"/>
  <c r="M801" i="2"/>
  <c r="J801" i="2"/>
  <c r="K803" i="2"/>
  <c r="J803" i="2"/>
  <c r="M803" i="2"/>
  <c r="K805" i="2"/>
  <c r="J805" i="2"/>
  <c r="M805" i="2"/>
  <c r="K809" i="2"/>
  <c r="J809" i="2"/>
  <c r="M809" i="2"/>
  <c r="M733" i="2"/>
  <c r="K733" i="2"/>
  <c r="J733" i="2"/>
  <c r="EU620" i="2"/>
  <c r="V620" i="2" s="1"/>
  <c r="EU750" i="2"/>
  <c r="V750" i="2" s="1"/>
  <c r="K889" i="2"/>
  <c r="J889" i="2"/>
  <c r="M889" i="2"/>
  <c r="EQ818" i="2"/>
  <c r="EM818" i="2"/>
  <c r="EU612" i="2"/>
  <c r="V612" i="2" s="1"/>
  <c r="X795" i="2"/>
  <c r="W795" i="2"/>
  <c r="O795" i="2"/>
  <c r="L795" i="2"/>
  <c r="EU700" i="2"/>
  <c r="V700" i="2" s="1"/>
  <c r="K847" i="2"/>
  <c r="J847" i="2"/>
  <c r="M847" i="2"/>
  <c r="EU701" i="2"/>
  <c r="V701" i="2" s="1"/>
  <c r="U701" i="2" s="1"/>
  <c r="X675" i="2"/>
  <c r="O675" i="2"/>
  <c r="W675" i="2"/>
  <c r="L675" i="2"/>
  <c r="EQ903" i="2"/>
  <c r="EM903" i="2"/>
  <c r="EU714" i="2"/>
  <c r="V714" i="2" s="1"/>
  <c r="EQ717" i="2"/>
  <c r="EM717" i="2"/>
  <c r="X732" i="2"/>
  <c r="W732" i="2"/>
  <c r="O732" i="2"/>
  <c r="L732" i="2"/>
  <c r="EQ674" i="2"/>
  <c r="EM674" i="2"/>
  <c r="U823" i="2"/>
  <c r="X823" i="2" s="1"/>
  <c r="EQ804" i="2"/>
  <c r="EM804" i="2"/>
  <c r="M854" i="2"/>
  <c r="K854" i="2"/>
  <c r="J854" i="2"/>
  <c r="K864" i="2"/>
  <c r="J864" i="2"/>
  <c r="M864" i="2"/>
  <c r="EQ618" i="2"/>
  <c r="EM618" i="2"/>
  <c r="EQ615" i="2"/>
  <c r="EM615" i="2"/>
  <c r="M856" i="2"/>
  <c r="K856" i="2"/>
  <c r="J856" i="2"/>
  <c r="EQ885" i="2"/>
  <c r="EM885" i="2"/>
  <c r="EU862" i="2"/>
  <c r="V862" i="2" s="1"/>
  <c r="X751" i="2"/>
  <c r="W751" i="2"/>
  <c r="O751" i="2"/>
  <c r="L751" i="2"/>
  <c r="EQ734" i="2"/>
  <c r="EM734" i="2"/>
  <c r="EU835" i="2"/>
  <c r="V835" i="2" s="1"/>
  <c r="J734" i="2"/>
  <c r="M734" i="2"/>
  <c r="K734" i="2"/>
  <c r="K711" i="2"/>
  <c r="J711" i="2"/>
  <c r="M711" i="2"/>
  <c r="K705" i="2"/>
  <c r="J705" i="2"/>
  <c r="M705" i="2"/>
  <c r="EQ631" i="2"/>
  <c r="EM631" i="2"/>
  <c r="EU707" i="2"/>
  <c r="V707" i="2" s="1"/>
  <c r="EU834" i="2"/>
  <c r="V834" i="2" s="1"/>
  <c r="K818" i="2"/>
  <c r="J818" i="2"/>
  <c r="M818" i="2"/>
  <c r="J635" i="2"/>
  <c r="M635" i="2"/>
  <c r="K635" i="2"/>
  <c r="EU863" i="2"/>
  <c r="V863" i="2" s="1"/>
  <c r="U863" i="2" s="1"/>
  <c r="EQ704" i="2"/>
  <c r="EM704" i="2"/>
  <c r="M647" i="2"/>
  <c r="K647" i="2"/>
  <c r="J647" i="2"/>
  <c r="EQ610" i="2"/>
  <c r="EM610" i="2"/>
  <c r="J850" i="2"/>
  <c r="M850" i="2"/>
  <c r="K850" i="2"/>
  <c r="EM812" i="2"/>
  <c r="EQ812" i="2"/>
  <c r="X643" i="2"/>
  <c r="W643" i="2"/>
  <c r="O643" i="2"/>
  <c r="L643" i="2"/>
  <c r="EU678" i="2"/>
  <c r="V678" i="2" s="1"/>
  <c r="EU861" i="2"/>
  <c r="V861" i="2" s="1"/>
  <c r="M755" i="2"/>
  <c r="K755" i="2"/>
  <c r="J755" i="2"/>
  <c r="EU729" i="2"/>
  <c r="V729" i="2" s="1"/>
  <c r="EQ695" i="2"/>
  <c r="EM695" i="2"/>
  <c r="EQ656" i="2"/>
  <c r="EM656" i="2"/>
  <c r="EU866" i="2"/>
  <c r="V866" i="2" s="1"/>
  <c r="EQ797" i="2"/>
  <c r="EM797" i="2"/>
  <c r="EU661" i="2"/>
  <c r="V661" i="2" s="1"/>
  <c r="EU813" i="2"/>
  <c r="V813" i="2" s="1"/>
  <c r="EU645" i="2"/>
  <c r="V645" i="2" s="1"/>
  <c r="EQ666" i="2"/>
  <c r="EM666" i="2"/>
  <c r="EQ624" i="2"/>
  <c r="EM624" i="2"/>
  <c r="EU872" i="2"/>
  <c r="V872" i="2" s="1"/>
  <c r="M902" i="2"/>
  <c r="K902" i="2"/>
  <c r="J902" i="2"/>
  <c r="M703" i="2"/>
  <c r="K703" i="2"/>
  <c r="J703" i="2"/>
  <c r="EQ848" i="2"/>
  <c r="EM848" i="2"/>
  <c r="EQ773" i="2"/>
  <c r="EM773" i="2"/>
  <c r="X783" i="2"/>
  <c r="W783" i="2"/>
  <c r="O783" i="2"/>
  <c r="L783" i="2"/>
  <c r="X606" i="2"/>
  <c r="O606" i="2"/>
  <c r="W606" i="2"/>
  <c r="L606" i="2"/>
  <c r="EQ628" i="2"/>
  <c r="EM628" i="2"/>
  <c r="M609" i="2"/>
  <c r="K609" i="2"/>
  <c r="J609" i="2"/>
  <c r="EQ892" i="2"/>
  <c r="EM892" i="2"/>
  <c r="M624" i="2"/>
  <c r="K624" i="2"/>
  <c r="J624" i="2"/>
  <c r="M631" i="2"/>
  <c r="K631" i="2"/>
  <c r="J631" i="2"/>
  <c r="EQ882" i="2"/>
  <c r="EM882" i="2"/>
  <c r="EQ667" i="2"/>
  <c r="EM667" i="2"/>
  <c r="EM684" i="2"/>
  <c r="EQ684" i="2"/>
  <c r="EU689" i="2"/>
  <c r="V689" i="2" s="1"/>
  <c r="EQ856" i="2"/>
  <c r="EM856" i="2"/>
  <c r="M652" i="2"/>
  <c r="K652" i="2"/>
  <c r="J652" i="2"/>
  <c r="K617" i="2"/>
  <c r="J617" i="2"/>
  <c r="M617" i="2"/>
  <c r="EQ854" i="2"/>
  <c r="EM854" i="2"/>
  <c r="J710" i="2"/>
  <c r="K710" i="2"/>
  <c r="M710" i="2"/>
  <c r="M837" i="2"/>
  <c r="K837" i="2"/>
  <c r="J837" i="2"/>
  <c r="K618" i="2"/>
  <c r="J618" i="2"/>
  <c r="M618" i="2"/>
  <c r="K688" i="2"/>
  <c r="J688" i="2"/>
  <c r="M688" i="2"/>
  <c r="EU815" i="2"/>
  <c r="V815" i="2" s="1"/>
  <c r="U815" i="2" s="1"/>
  <c r="EQ777" i="2"/>
  <c r="EM777" i="2"/>
  <c r="J603" i="2"/>
  <c r="M603" i="2"/>
  <c r="K603" i="2"/>
  <c r="U798" i="2"/>
  <c r="X798" i="2" s="1"/>
  <c r="EQ740" i="2"/>
  <c r="EM740" i="2"/>
  <c r="M713" i="2"/>
  <c r="K713" i="2"/>
  <c r="J713" i="2"/>
  <c r="EU786" i="2"/>
  <c r="V786" i="2" s="1"/>
  <c r="J698" i="2"/>
  <c r="M698" i="2"/>
  <c r="K698" i="2"/>
  <c r="EU792" i="2"/>
  <c r="V792" i="2" s="1"/>
  <c r="EQ672" i="2"/>
  <c r="EM672" i="2"/>
  <c r="EU429" i="2"/>
  <c r="EQ826" i="2"/>
  <c r="EM826" i="2"/>
  <c r="M773" i="2"/>
  <c r="K773" i="2"/>
  <c r="J773" i="2"/>
  <c r="EU685" i="2"/>
  <c r="V685" i="2" s="1"/>
  <c r="U685" i="2" s="1"/>
  <c r="EQ715" i="2"/>
  <c r="EM715" i="2"/>
  <c r="M895" i="2"/>
  <c r="K895" i="2"/>
  <c r="J895" i="2"/>
  <c r="K756" i="2"/>
  <c r="J756" i="2"/>
  <c r="M756" i="2"/>
  <c r="EQ896" i="2"/>
  <c r="EM896" i="2"/>
  <c r="K833" i="2"/>
  <c r="J833" i="2"/>
  <c r="M833" i="2"/>
  <c r="EQ698" i="2"/>
  <c r="EM698" i="2"/>
  <c r="EU778" i="2"/>
  <c r="V778" i="2" s="1"/>
  <c r="EQ727" i="2"/>
  <c r="EM727" i="2"/>
  <c r="EM650" i="2"/>
  <c r="EQ650" i="2"/>
  <c r="X658" i="2"/>
  <c r="O658" i="2"/>
  <c r="W658" i="2"/>
  <c r="L658" i="2"/>
  <c r="M684" i="2"/>
  <c r="K684" i="2"/>
  <c r="J684" i="2"/>
  <c r="J651" i="2"/>
  <c r="M651" i="2"/>
  <c r="K651" i="2"/>
  <c r="K646" i="2"/>
  <c r="J646" i="2"/>
  <c r="M646" i="2"/>
  <c r="M613" i="2"/>
  <c r="K613" i="2"/>
  <c r="J613" i="2"/>
  <c r="M611" i="2"/>
  <c r="K611" i="2"/>
  <c r="J611" i="2"/>
  <c r="EQ747" i="2"/>
  <c r="EM747" i="2"/>
  <c r="EU657" i="2"/>
  <c r="V657" i="2" s="1"/>
  <c r="M753" i="2"/>
  <c r="K753" i="2"/>
  <c r="J753" i="2"/>
  <c r="EU845" i="2"/>
  <c r="V845" i="2" s="1"/>
  <c r="EU873" i="2"/>
  <c r="V873" i="2" s="1"/>
  <c r="EM621" i="2"/>
  <c r="EQ621" i="2"/>
  <c r="EU898" i="2"/>
  <c r="V898" i="2" s="1"/>
  <c r="J740" i="2"/>
  <c r="M740" i="2"/>
  <c r="K740" i="2"/>
  <c r="M903" i="2"/>
  <c r="K903" i="2"/>
  <c r="J903" i="2"/>
  <c r="EQ865" i="2"/>
  <c r="EM865" i="2"/>
  <c r="X692" i="2"/>
  <c r="W692" i="2"/>
  <c r="O692" i="2"/>
  <c r="L692" i="2"/>
  <c r="EQ796" i="2"/>
  <c r="EM796" i="2"/>
  <c r="M672" i="2"/>
  <c r="K672" i="2"/>
  <c r="J672" i="2"/>
  <c r="M825" i="2"/>
  <c r="K825" i="2"/>
  <c r="J825" i="2"/>
  <c r="EQ696" i="2"/>
  <c r="EM696" i="2"/>
  <c r="X784" i="2"/>
  <c r="W784" i="2"/>
  <c r="O784" i="2"/>
  <c r="L784" i="2"/>
  <c r="W758" i="2"/>
  <c r="O758" i="2"/>
  <c r="L758" i="2"/>
  <c r="EU686" i="2"/>
  <c r="V686" i="2" s="1"/>
  <c r="EU779" i="2"/>
  <c r="V779" i="2" s="1"/>
  <c r="X682" i="2"/>
  <c r="W682" i="2"/>
  <c r="O682" i="2"/>
  <c r="L682" i="2"/>
  <c r="M640" i="2"/>
  <c r="K640" i="2"/>
  <c r="J640" i="2"/>
  <c r="EQ681" i="2"/>
  <c r="EM681" i="2"/>
  <c r="EU625" i="2"/>
  <c r="V625" i="2" s="1"/>
  <c r="U625" i="2" s="1"/>
  <c r="M716" i="2"/>
  <c r="K716" i="2"/>
  <c r="J716" i="2"/>
  <c r="EQ871" i="2"/>
  <c r="EM871" i="2"/>
  <c r="EU817" i="2"/>
  <c r="V817" i="2" s="1"/>
  <c r="EU907" i="2"/>
  <c r="V907" i="2" s="1"/>
  <c r="U907" i="2" s="1"/>
  <c r="J882" i="2"/>
  <c r="M882" i="2"/>
  <c r="K882" i="2"/>
  <c r="K782" i="2"/>
  <c r="J782" i="2"/>
  <c r="M782" i="2"/>
  <c r="EQ805" i="2"/>
  <c r="EM805" i="2"/>
  <c r="U900" i="2"/>
  <c r="X900" i="2" s="1"/>
  <c r="EU874" i="2"/>
  <c r="V874" i="2" s="1"/>
  <c r="U874" i="2" s="1"/>
  <c r="U849" i="2"/>
  <c r="X849" i="2" s="1"/>
  <c r="J777" i="2"/>
  <c r="M777" i="2"/>
  <c r="K777" i="2"/>
  <c r="M761" i="2"/>
  <c r="K761" i="2"/>
  <c r="J761" i="2"/>
  <c r="U737" i="2"/>
  <c r="X737" i="2" s="1"/>
  <c r="K857" i="2"/>
  <c r="J857" i="2"/>
  <c r="M857" i="2"/>
  <c r="EQ755" i="2"/>
  <c r="EM755" i="2"/>
  <c r="EU328" i="2"/>
  <c r="V328" i="2" s="1"/>
  <c r="M691" i="2"/>
  <c r="K691" i="2"/>
  <c r="J691" i="2"/>
  <c r="W752" i="2"/>
  <c r="O752" i="2"/>
  <c r="L752" i="2"/>
  <c r="X602" i="2"/>
  <c r="W602" i="2"/>
  <c r="O602" i="2"/>
  <c r="L602" i="2"/>
  <c r="M748" i="2"/>
  <c r="K748" i="2"/>
  <c r="J748" i="2"/>
  <c r="W789" i="2"/>
  <c r="O789" i="2"/>
  <c r="L789" i="2"/>
  <c r="X772" i="2"/>
  <c r="W772" i="2"/>
  <c r="O772" i="2"/>
  <c r="L772" i="2"/>
  <c r="EQ782" i="2"/>
  <c r="EM782" i="2"/>
  <c r="EQ819" i="2"/>
  <c r="EM819" i="2"/>
  <c r="EQ803" i="2"/>
  <c r="EM803" i="2"/>
  <c r="U820" i="2"/>
  <c r="X820" i="2" s="1"/>
  <c r="M770" i="2"/>
  <c r="K770" i="2"/>
  <c r="J770" i="2"/>
  <c r="X712" i="2"/>
  <c r="W712" i="2"/>
  <c r="O712" i="2"/>
  <c r="L712" i="2"/>
  <c r="EQ824" i="2"/>
  <c r="EM824" i="2"/>
  <c r="EQ754" i="2"/>
  <c r="EM754" i="2"/>
  <c r="U478" i="2"/>
  <c r="X478" i="2" s="1"/>
  <c r="M793" i="2"/>
  <c r="K793" i="2"/>
  <c r="J793" i="2"/>
  <c r="EQ833" i="2"/>
  <c r="EM833" i="2"/>
  <c r="EQ730" i="2"/>
  <c r="EM730" i="2"/>
  <c r="EQ855" i="2"/>
  <c r="EM855" i="2"/>
  <c r="EQ902" i="2"/>
  <c r="EM902" i="2"/>
  <c r="EU787" i="2"/>
  <c r="V787" i="2" s="1"/>
  <c r="U787" i="2" s="1"/>
  <c r="EQ691" i="2"/>
  <c r="EM691" i="2"/>
  <c r="EU676" i="2"/>
  <c r="V676" i="2" s="1"/>
  <c r="EU891" i="2"/>
  <c r="V891" i="2" s="1"/>
  <c r="M727" i="2"/>
  <c r="K727" i="2"/>
  <c r="J727" i="2"/>
  <c r="EU853" i="2"/>
  <c r="V853" i="2" s="1"/>
  <c r="U853" i="2" s="1"/>
  <c r="EQ647" i="2"/>
  <c r="EM647" i="2"/>
  <c r="W495" i="2"/>
  <c r="O495" i="2"/>
  <c r="L495" i="2"/>
  <c r="W397" i="2"/>
  <c r="O397" i="2"/>
  <c r="L397" i="2"/>
  <c r="U397" i="2"/>
  <c r="X397" i="2" s="1"/>
  <c r="W437" i="2"/>
  <c r="O437" i="2"/>
  <c r="L437" i="2"/>
  <c r="U437" i="2"/>
  <c r="X437" i="2" s="1"/>
  <c r="W310" i="2"/>
  <c r="O310" i="2"/>
  <c r="L310" i="2"/>
  <c r="U310" i="2"/>
  <c r="X310" i="2" s="1"/>
  <c r="W436" i="2"/>
  <c r="O436" i="2"/>
  <c r="L436" i="2"/>
  <c r="U436" i="2"/>
  <c r="X436" i="2" s="1"/>
  <c r="O506" i="2"/>
  <c r="W506" i="2"/>
  <c r="L506" i="2"/>
  <c r="U506" i="2"/>
  <c r="X506" i="2" s="1"/>
  <c r="W350" i="2"/>
  <c r="O350" i="2"/>
  <c r="L350" i="2"/>
  <c r="U350" i="2"/>
  <c r="X350" i="2" s="1"/>
  <c r="W407" i="2"/>
  <c r="O407" i="2"/>
  <c r="L407" i="2"/>
  <c r="U407" i="2"/>
  <c r="X407" i="2" s="1"/>
  <c r="W556" i="2"/>
  <c r="O556" i="2"/>
  <c r="L556" i="2"/>
  <c r="U556" i="2"/>
  <c r="X556" i="2" s="1"/>
  <c r="O313" i="2"/>
  <c r="W313" i="2"/>
  <c r="L313" i="2"/>
  <c r="U313" i="2"/>
  <c r="X313" i="2" s="1"/>
  <c r="W351" i="2"/>
  <c r="O351" i="2"/>
  <c r="L351" i="2"/>
  <c r="U351" i="2"/>
  <c r="X351" i="2" s="1"/>
  <c r="W498" i="2"/>
  <c r="O498" i="2"/>
  <c r="L498" i="2"/>
  <c r="U498" i="2"/>
  <c r="X498" i="2" s="1"/>
  <c r="W577" i="2"/>
  <c r="O577" i="2"/>
  <c r="L577" i="2"/>
  <c r="U577" i="2"/>
  <c r="X577" i="2" s="1"/>
  <c r="W570" i="2"/>
  <c r="O570" i="2"/>
  <c r="L570" i="2"/>
  <c r="U570" i="2"/>
  <c r="X570" i="2" s="1"/>
  <c r="W387" i="2"/>
  <c r="O387" i="2"/>
  <c r="L387" i="2"/>
  <c r="O433" i="2"/>
  <c r="W433" i="2"/>
  <c r="L433" i="2"/>
  <c r="U433" i="2"/>
  <c r="X433" i="2" s="1"/>
  <c r="W361" i="2"/>
  <c r="O361" i="2"/>
  <c r="L361" i="2"/>
  <c r="W393" i="2"/>
  <c r="O393" i="2"/>
  <c r="L393" i="2"/>
  <c r="U393" i="2"/>
  <c r="X393" i="2" s="1"/>
  <c r="W532" i="2"/>
  <c r="O532" i="2"/>
  <c r="L532" i="2"/>
  <c r="U532" i="2"/>
  <c r="X532" i="2" s="1"/>
  <c r="U252" i="2"/>
  <c r="X252" i="2" s="1"/>
  <c r="EU585" i="2"/>
  <c r="V585" i="2" s="1"/>
  <c r="EQ343" i="2"/>
  <c r="EM343" i="2"/>
  <c r="EM592" i="2"/>
  <c r="EQ592" i="2"/>
  <c r="EQ357" i="2"/>
  <c r="EM357" i="2"/>
  <c r="EQ517" i="2"/>
  <c r="EM517" i="2"/>
  <c r="U387" i="2"/>
  <c r="X387" i="2" s="1"/>
  <c r="EU465" i="2"/>
  <c r="V465" i="2" s="1"/>
  <c r="W435" i="2"/>
  <c r="O435" i="2"/>
  <c r="L435" i="2"/>
  <c r="EU375" i="2"/>
  <c r="V375" i="2" s="1"/>
  <c r="K319" i="2"/>
  <c r="J319" i="2"/>
  <c r="M319" i="2"/>
  <c r="EU559" i="2"/>
  <c r="V559" i="2" s="1"/>
  <c r="M434" i="2"/>
  <c r="K434" i="2"/>
  <c r="J434" i="2"/>
  <c r="M551" i="2"/>
  <c r="K551" i="2"/>
  <c r="J551" i="2"/>
  <c r="K526" i="2"/>
  <c r="J526" i="2"/>
  <c r="M526" i="2"/>
  <c r="EM363" i="2"/>
  <c r="EQ363" i="2"/>
  <c r="EU331" i="2"/>
  <c r="O518" i="2"/>
  <c r="W518" i="2"/>
  <c r="X448" i="2"/>
  <c r="W448" i="2"/>
  <c r="O448" i="2"/>
  <c r="L448" i="2"/>
  <c r="EU314" i="2"/>
  <c r="V314" i="2" s="1"/>
  <c r="EU311" i="2"/>
  <c r="V311" i="2" s="1"/>
  <c r="M422" i="2"/>
  <c r="K422" i="2"/>
  <c r="J422" i="2"/>
  <c r="M516" i="2"/>
  <c r="K516" i="2"/>
  <c r="J516" i="2"/>
  <c r="EQ598" i="2"/>
  <c r="EM598" i="2"/>
  <c r="EU563" i="2"/>
  <c r="V563" i="2" s="1"/>
  <c r="J352" i="2"/>
  <c r="M352" i="2"/>
  <c r="K352" i="2"/>
  <c r="EU453" i="2"/>
  <c r="V453" i="2" s="1"/>
  <c r="EQ551" i="2"/>
  <c r="EM551" i="2"/>
  <c r="EM558" i="2"/>
  <c r="EQ558" i="2"/>
  <c r="EQ446" i="2"/>
  <c r="EM446" i="2"/>
  <c r="EU432" i="2"/>
  <c r="V432" i="2" s="1"/>
  <c r="EQ371" i="2"/>
  <c r="EM371" i="2"/>
  <c r="EU511" i="2"/>
  <c r="V511" i="2" s="1"/>
  <c r="U511" i="2" s="1"/>
  <c r="EQ353" i="2"/>
  <c r="EM353" i="2"/>
  <c r="K324" i="2"/>
  <c r="J324" i="2"/>
  <c r="M324" i="2"/>
  <c r="EQ521" i="2"/>
  <c r="EM521" i="2"/>
  <c r="M340" i="2"/>
  <c r="K340" i="2"/>
  <c r="J340" i="2"/>
  <c r="EQ362" i="2"/>
  <c r="EM362" i="2"/>
  <c r="EU449" i="2"/>
  <c r="EU508" i="2"/>
  <c r="V508" i="2" s="1"/>
  <c r="EU492" i="2"/>
  <c r="V492" i="2" s="1"/>
  <c r="EQ596" i="2"/>
  <c r="EM596" i="2"/>
  <c r="M552" i="2"/>
  <c r="K552" i="2"/>
  <c r="J552" i="2"/>
  <c r="M409" i="2"/>
  <c r="J409" i="2"/>
  <c r="K409" i="2"/>
  <c r="EU569" i="2"/>
  <c r="V569" i="2" s="1"/>
  <c r="U569" i="2" s="1"/>
  <c r="EU548" i="2"/>
  <c r="V548" i="2" s="1"/>
  <c r="EQ503" i="2"/>
  <c r="EM503" i="2"/>
  <c r="J458" i="2"/>
  <c r="M458" i="2"/>
  <c r="K458" i="2"/>
  <c r="EQ565" i="2"/>
  <c r="EM565" i="2"/>
  <c r="EU469" i="2"/>
  <c r="V469" i="2" s="1"/>
  <c r="EU599" i="2"/>
  <c r="V599" i="2" s="1"/>
  <c r="U599" i="2" s="1"/>
  <c r="M376" i="2"/>
  <c r="K376" i="2"/>
  <c r="J376" i="2"/>
  <c r="EQ490" i="2"/>
  <c r="EM490" i="2"/>
  <c r="M363" i="2"/>
  <c r="K363" i="2"/>
  <c r="J363" i="2"/>
  <c r="M596" i="2"/>
  <c r="K596" i="2"/>
  <c r="J596" i="2"/>
  <c r="K383" i="2"/>
  <c r="J383" i="2"/>
  <c r="M383" i="2"/>
  <c r="M451" i="2"/>
  <c r="K451" i="2"/>
  <c r="J451" i="2"/>
  <c r="X507" i="2"/>
  <c r="W507" i="2"/>
  <c r="O507" i="2"/>
  <c r="L507" i="2"/>
  <c r="EU553" i="2"/>
  <c r="V553" i="2" s="1"/>
  <c r="EU396" i="2"/>
  <c r="V396" i="2" s="1"/>
  <c r="M371" i="2"/>
  <c r="K371" i="2"/>
  <c r="J371" i="2"/>
  <c r="EU576" i="2"/>
  <c r="V576" i="2" s="1"/>
  <c r="EQ326" i="2"/>
  <c r="EM326" i="2"/>
  <c r="EU479" i="2"/>
  <c r="V479" i="2" s="1"/>
  <c r="J337" i="2"/>
  <c r="M337" i="2"/>
  <c r="K337" i="2"/>
  <c r="EM417" i="2"/>
  <c r="EQ417" i="2"/>
  <c r="M369" i="2"/>
  <c r="K369" i="2"/>
  <c r="J369" i="2"/>
  <c r="K544" i="2"/>
  <c r="J544" i="2"/>
  <c r="M544" i="2"/>
  <c r="K482" i="2"/>
  <c r="J482" i="2"/>
  <c r="M482" i="2"/>
  <c r="EU360" i="2"/>
  <c r="V360" i="2" s="1"/>
  <c r="K517" i="2"/>
  <c r="J517" i="2"/>
  <c r="M517" i="2"/>
  <c r="EU595" i="2"/>
  <c r="V595" i="2" s="1"/>
  <c r="EQ431" i="2"/>
  <c r="EM431" i="2"/>
  <c r="K344" i="2"/>
  <c r="J344" i="2"/>
  <c r="M344" i="2"/>
  <c r="X308" i="2"/>
  <c r="W308" i="2"/>
  <c r="O308" i="2"/>
  <c r="L308" i="2"/>
  <c r="EU554" i="2"/>
  <c r="V554" i="2" s="1"/>
  <c r="M550" i="2"/>
  <c r="K550" i="2"/>
  <c r="J550" i="2"/>
  <c r="U361" i="2"/>
  <c r="X361" i="2" s="1"/>
  <c r="EU338" i="2"/>
  <c r="V338" i="2" s="1"/>
  <c r="EU365" i="2"/>
  <c r="V365" i="2" s="1"/>
  <c r="U365" i="2" s="1"/>
  <c r="M500" i="2"/>
  <c r="K500" i="2"/>
  <c r="J500" i="2"/>
  <c r="EU405" i="2"/>
  <c r="V405" i="2" s="1"/>
  <c r="EM590" i="2"/>
  <c r="EQ590" i="2"/>
  <c r="M377" i="2"/>
  <c r="K377" i="2"/>
  <c r="J377" i="2"/>
  <c r="M545" i="2"/>
  <c r="K545" i="2"/>
  <c r="J545" i="2"/>
  <c r="EU514" i="2"/>
  <c r="V514" i="2" s="1"/>
  <c r="M519" i="2"/>
  <c r="J519" i="2"/>
  <c r="K519" i="2"/>
  <c r="K590" i="2"/>
  <c r="J590" i="2"/>
  <c r="M590" i="2"/>
  <c r="EQ547" i="2"/>
  <c r="EM547" i="2"/>
  <c r="EU459" i="2"/>
  <c r="V459" i="2" s="1"/>
  <c r="J431" i="2"/>
  <c r="M431" i="2"/>
  <c r="K431" i="2"/>
  <c r="X583" i="2"/>
  <c r="W583" i="2"/>
  <c r="O583" i="2"/>
  <c r="L583" i="2"/>
  <c r="EU334" i="2"/>
  <c r="V334" i="2" s="1"/>
  <c r="M423" i="2"/>
  <c r="K423" i="2"/>
  <c r="J423" i="2"/>
  <c r="EQ367" i="2"/>
  <c r="EM367" i="2"/>
  <c r="EQ562" i="2"/>
  <c r="EM562" i="2"/>
  <c r="EU392" i="2"/>
  <c r="V392" i="2" s="1"/>
  <c r="O255" i="2"/>
  <c r="EU379" i="2"/>
  <c r="V379" i="2" s="1"/>
  <c r="EQ454" i="2"/>
  <c r="EM454" i="2"/>
  <c r="EU464" i="2"/>
  <c r="V464" i="2" s="1"/>
  <c r="EQ550" i="2"/>
  <c r="EM550" i="2"/>
  <c r="M600" i="2"/>
  <c r="K600" i="2"/>
  <c r="J600" i="2"/>
  <c r="EQ378" i="2"/>
  <c r="EM378" i="2"/>
  <c r="EQ493" i="2"/>
  <c r="EM493" i="2"/>
  <c r="EU522" i="2"/>
  <c r="V522" i="2" s="1"/>
  <c r="EU494" i="2"/>
  <c r="V494" i="2" s="1"/>
  <c r="EU439" i="2"/>
  <c r="V439" i="2" s="1"/>
  <c r="EU574" i="2"/>
  <c r="V574" i="2" s="1"/>
  <c r="EU391" i="2"/>
  <c r="V391" i="2" s="1"/>
  <c r="EU483" i="2"/>
  <c r="V483" i="2" s="1"/>
  <c r="W255" i="2"/>
  <c r="K389" i="2"/>
  <c r="J389" i="2"/>
  <c r="M389" i="2"/>
  <c r="EU566" i="2"/>
  <c r="V566" i="2" s="1"/>
  <c r="EU580" i="2"/>
  <c r="V580" i="2" s="1"/>
  <c r="EU561" i="2"/>
  <c r="V561" i="2" s="1"/>
  <c r="EQ519" i="2"/>
  <c r="EM519" i="2"/>
  <c r="K325" i="2"/>
  <c r="M325" i="2"/>
  <c r="J325" i="2"/>
  <c r="J382" i="2"/>
  <c r="M382" i="2"/>
  <c r="K382" i="2"/>
  <c r="K547" i="2"/>
  <c r="J547" i="2"/>
  <c r="M547" i="2"/>
  <c r="M471" i="2"/>
  <c r="K471" i="2"/>
  <c r="J471" i="2"/>
  <c r="EU342" i="2"/>
  <c r="V342" i="2" s="1"/>
  <c r="EU560" i="2"/>
  <c r="V560" i="2" s="1"/>
  <c r="U560" i="2" s="1"/>
  <c r="EQ324" i="2"/>
  <c r="EM324" i="2"/>
  <c r="EU179" i="2"/>
  <c r="V179" i="2" s="1"/>
  <c r="X406" i="2"/>
  <c r="W406" i="2"/>
  <c r="O406" i="2"/>
  <c r="L406" i="2"/>
  <c r="X335" i="2"/>
  <c r="W335" i="2"/>
  <c r="O335" i="2"/>
  <c r="L335" i="2"/>
  <c r="EQ410" i="2"/>
  <c r="EM410" i="2"/>
  <c r="M384" i="2"/>
  <c r="K384" i="2"/>
  <c r="J384" i="2"/>
  <c r="EQ384" i="2"/>
  <c r="EM384" i="2"/>
  <c r="EQ445" i="2"/>
  <c r="EM445" i="2"/>
  <c r="J418" i="2"/>
  <c r="M418" i="2"/>
  <c r="K418" i="2"/>
  <c r="M419" i="2"/>
  <c r="K419" i="2"/>
  <c r="J419" i="2"/>
  <c r="EU349" i="2"/>
  <c r="V349" i="2" s="1"/>
  <c r="J598" i="2"/>
  <c r="M598" i="2"/>
  <c r="K598" i="2"/>
  <c r="EU395" i="2"/>
  <c r="V395" i="2" s="1"/>
  <c r="EU403" i="2"/>
  <c r="EU401" i="2"/>
  <c r="V401" i="2" s="1"/>
  <c r="U401" i="2" s="1"/>
  <c r="J404" i="2"/>
  <c r="M404" i="2"/>
  <c r="K404" i="2"/>
  <c r="EQ340" i="2"/>
  <c r="EM340" i="2"/>
  <c r="X502" i="2"/>
  <c r="W502" i="2"/>
  <c r="O502" i="2"/>
  <c r="L502" i="2"/>
  <c r="EU428" i="2"/>
  <c r="V428" i="2" s="1"/>
  <c r="U428" i="2" s="1"/>
  <c r="X420" i="2"/>
  <c r="W420" i="2"/>
  <c r="O420" i="2"/>
  <c r="L420" i="2"/>
  <c r="M373" i="2"/>
  <c r="K373" i="2"/>
  <c r="J373" i="2"/>
  <c r="M584" i="2"/>
  <c r="J584" i="2"/>
  <c r="K584" i="2"/>
  <c r="EU339" i="2"/>
  <c r="V339" i="2" s="1"/>
  <c r="M357" i="2"/>
  <c r="K357" i="2"/>
  <c r="J357" i="2"/>
  <c r="M525" i="2"/>
  <c r="K525" i="2"/>
  <c r="J525" i="2"/>
  <c r="K520" i="2"/>
  <c r="J520" i="2"/>
  <c r="M520" i="2"/>
  <c r="EU476" i="2"/>
  <c r="V476" i="2" s="1"/>
  <c r="K489" i="2"/>
  <c r="J489" i="2"/>
  <c r="M489" i="2"/>
  <c r="M503" i="2"/>
  <c r="K503" i="2"/>
  <c r="J503" i="2"/>
  <c r="EU499" i="2"/>
  <c r="V499" i="2" s="1"/>
  <c r="EU441" i="2"/>
  <c r="V441" i="2" s="1"/>
  <c r="EU539" i="2"/>
  <c r="V539" i="2" s="1"/>
  <c r="J540" i="2"/>
  <c r="M540" i="2"/>
  <c r="K540" i="2"/>
  <c r="M430" i="2"/>
  <c r="K430" i="2"/>
  <c r="J430" i="2"/>
  <c r="M421" i="2"/>
  <c r="K421" i="2"/>
  <c r="J421" i="2"/>
  <c r="J446" i="2"/>
  <c r="M446" i="2"/>
  <c r="K446" i="2"/>
  <c r="J572" i="2"/>
  <c r="M572" i="2"/>
  <c r="K572" i="2"/>
  <c r="J370" i="2"/>
  <c r="M370" i="2"/>
  <c r="K370" i="2"/>
  <c r="M480" i="2"/>
  <c r="K480" i="2"/>
  <c r="J480" i="2"/>
  <c r="EU402" i="2"/>
  <c r="V402" i="2" s="1"/>
  <c r="U402" i="2" s="1"/>
  <c r="M353" i="2"/>
  <c r="K353" i="2"/>
  <c r="J353" i="2"/>
  <c r="EU386" i="2"/>
  <c r="V386" i="2" s="1"/>
  <c r="EU484" i="2"/>
  <c r="V484" i="2" s="1"/>
  <c r="U484" i="2" s="1"/>
  <c r="EQ413" i="2"/>
  <c r="EM413" i="2"/>
  <c r="M558" i="2"/>
  <c r="K558" i="2"/>
  <c r="J558" i="2"/>
  <c r="EQ330" i="2"/>
  <c r="EM330" i="2"/>
  <c r="EQ568" i="2"/>
  <c r="EM568" i="2"/>
  <c r="M410" i="2"/>
  <c r="J410" i="2"/>
  <c r="K410" i="2"/>
  <c r="EU588" i="2"/>
  <c r="V588" i="2" s="1"/>
  <c r="EU414" i="2"/>
  <c r="V414" i="2" s="1"/>
  <c r="K362" i="2"/>
  <c r="J362" i="2"/>
  <c r="M362" i="2"/>
  <c r="EQ447" i="2"/>
  <c r="EM447" i="2"/>
  <c r="M385" i="2"/>
  <c r="K385" i="2"/>
  <c r="J385" i="2"/>
  <c r="EQ593" i="2"/>
  <c r="EM593" i="2"/>
  <c r="EU358" i="2"/>
  <c r="V358" i="2" s="1"/>
  <c r="J493" i="2"/>
  <c r="K493" i="2"/>
  <c r="M493" i="2"/>
  <c r="X475" i="2"/>
  <c r="W475" i="2"/>
  <c r="L475" i="2"/>
  <c r="O475" i="2"/>
  <c r="EU535" i="2"/>
  <c r="EQ458" i="2"/>
  <c r="EM458" i="2"/>
  <c r="EQ544" i="2"/>
  <c r="EM544" i="2"/>
  <c r="EU555" i="2"/>
  <c r="V555" i="2" s="1"/>
  <c r="K367" i="2"/>
  <c r="J367" i="2"/>
  <c r="M367" i="2"/>
  <c r="EQ525" i="2"/>
  <c r="EM525" i="2"/>
  <c r="EQ368" i="2"/>
  <c r="EM368" i="2"/>
  <c r="M378" i="2"/>
  <c r="K378" i="2"/>
  <c r="J378" i="2"/>
  <c r="EQ409" i="2"/>
  <c r="EM409" i="2"/>
  <c r="EQ480" i="2"/>
  <c r="EM480" i="2"/>
  <c r="EU463" i="2"/>
  <c r="V463" i="2" s="1"/>
  <c r="EQ515" i="2"/>
  <c r="EM515" i="2"/>
  <c r="U265" i="2"/>
  <c r="X265" i="2" s="1"/>
  <c r="EM323" i="2"/>
  <c r="EQ323" i="2"/>
  <c r="J442" i="2"/>
  <c r="K442" i="2"/>
  <c r="M442" i="2"/>
  <c r="EU455" i="2"/>
  <c r="V455" i="2" s="1"/>
  <c r="M568" i="2"/>
  <c r="K568" i="2"/>
  <c r="J568" i="2"/>
  <c r="M591" i="2"/>
  <c r="K591" i="2"/>
  <c r="J591" i="2"/>
  <c r="EM385" i="2"/>
  <c r="EQ385" i="2"/>
  <c r="X513" i="2"/>
  <c r="W513" i="2"/>
  <c r="O513" i="2"/>
  <c r="L513" i="2"/>
  <c r="EU474" i="2"/>
  <c r="V474" i="2" s="1"/>
  <c r="EQ327" i="2"/>
  <c r="EM327" i="2"/>
  <c r="EU594" i="2"/>
  <c r="V594" i="2" s="1"/>
  <c r="EU317" i="2"/>
  <c r="V317" i="2" s="1"/>
  <c r="EU582" i="2"/>
  <c r="V582" i="2" s="1"/>
  <c r="U582" i="2" s="1"/>
  <c r="K450" i="2"/>
  <c r="J450" i="2"/>
  <c r="M450" i="2"/>
  <c r="X341" i="2"/>
  <c r="W341" i="2"/>
  <c r="O341" i="2"/>
  <c r="L341" i="2"/>
  <c r="EU307" i="2"/>
  <c r="V307" i="2" s="1"/>
  <c r="EQ373" i="2"/>
  <c r="EM373" i="2"/>
  <c r="O478" i="2"/>
  <c r="W478" i="2"/>
  <c r="L478" i="2"/>
  <c r="EU457" i="2"/>
  <c r="V457" i="2" s="1"/>
  <c r="M417" i="2"/>
  <c r="K417" i="2"/>
  <c r="J417" i="2"/>
  <c r="EQ419" i="2"/>
  <c r="EM419" i="2"/>
  <c r="EQ504" i="2"/>
  <c r="EM504" i="2"/>
  <c r="EU364" i="2"/>
  <c r="V364" i="2" s="1"/>
  <c r="U364" i="2" s="1"/>
  <c r="EQ383" i="2"/>
  <c r="EM383" i="2"/>
  <c r="EQ319" i="2"/>
  <c r="EM319" i="2"/>
  <c r="EU460" i="2"/>
  <c r="V460" i="2" s="1"/>
  <c r="U460" i="2" s="1"/>
  <c r="EU412" i="2"/>
  <c r="V412" i="2" s="1"/>
  <c r="EQ543" i="2"/>
  <c r="EM543" i="2"/>
  <c r="EQ389" i="2"/>
  <c r="EM389" i="2"/>
  <c r="EU530" i="2"/>
  <c r="V530" i="2" s="1"/>
  <c r="X381" i="2"/>
  <c r="W381" i="2"/>
  <c r="O381" i="2"/>
  <c r="L381" i="2"/>
  <c r="K586" i="2"/>
  <c r="J586" i="2"/>
  <c r="M586" i="2"/>
  <c r="EU380" i="2"/>
  <c r="V380" i="2" s="1"/>
  <c r="EQ372" i="2"/>
  <c r="EM372" i="2"/>
  <c r="EU427" i="2"/>
  <c r="V427" i="2" s="1"/>
  <c r="U427" i="2" s="1"/>
  <c r="J505" i="2"/>
  <c r="M505" i="2"/>
  <c r="K505" i="2"/>
  <c r="X473" i="2"/>
  <c r="W473" i="2"/>
  <c r="O473" i="2"/>
  <c r="L473" i="2"/>
  <c r="K579" i="2"/>
  <c r="J579" i="2"/>
  <c r="M579" i="2"/>
  <c r="K445" i="2"/>
  <c r="J445" i="2"/>
  <c r="M445" i="2"/>
  <c r="EU578" i="2"/>
  <c r="V578" i="2" s="1"/>
  <c r="K312" i="2"/>
  <c r="J312" i="2"/>
  <c r="M312" i="2"/>
  <c r="EU564" i="2"/>
  <c r="V564" i="2" s="1"/>
  <c r="EQ579" i="2"/>
  <c r="EM579" i="2"/>
  <c r="EU573" i="2"/>
  <c r="V573" i="2" s="1"/>
  <c r="EQ356" i="2"/>
  <c r="EM356" i="2"/>
  <c r="M323" i="2"/>
  <c r="K323" i="2"/>
  <c r="J323" i="2"/>
  <c r="EU345" i="2"/>
  <c r="V345" i="2" s="1"/>
  <c r="EU546" i="2"/>
  <c r="V546" i="2" s="1"/>
  <c r="EQ438" i="2"/>
  <c r="EM438" i="2"/>
  <c r="EQ572" i="2"/>
  <c r="EM572" i="2"/>
  <c r="M592" i="2"/>
  <c r="K592" i="2"/>
  <c r="J592" i="2"/>
  <c r="EU347" i="2"/>
  <c r="V347" i="2" s="1"/>
  <c r="U347" i="2" s="1"/>
  <c r="EQ450" i="2"/>
  <c r="EM450" i="2"/>
  <c r="EU411" i="2"/>
  <c r="V411" i="2" s="1"/>
  <c r="EU452" i="2"/>
  <c r="V452" i="2" s="1"/>
  <c r="U452" i="2" s="1"/>
  <c r="EQ482" i="2"/>
  <c r="EM482" i="2"/>
  <c r="M485" i="2"/>
  <c r="K485" i="2"/>
  <c r="J485" i="2"/>
  <c r="EU512" i="2"/>
  <c r="V512" i="2" s="1"/>
  <c r="EU534" i="2"/>
  <c r="V534" i="2" s="1"/>
  <c r="U534" i="2" s="1"/>
  <c r="J399" i="2"/>
  <c r="M399" i="2"/>
  <c r="K399" i="2"/>
  <c r="K368" i="2"/>
  <c r="J368" i="2"/>
  <c r="M368" i="2"/>
  <c r="EQ505" i="2"/>
  <c r="EM505" i="2"/>
  <c r="K327" i="2"/>
  <c r="J327" i="2"/>
  <c r="M327" i="2"/>
  <c r="EQ557" i="2"/>
  <c r="EM557" i="2"/>
  <c r="EQ325" i="2"/>
  <c r="EM325" i="2"/>
  <c r="EU571" i="2"/>
  <c r="V571" i="2" s="1"/>
  <c r="W408" i="2"/>
  <c r="O408" i="2"/>
  <c r="L408" i="2"/>
  <c r="EQ422" i="2"/>
  <c r="EM422" i="2"/>
  <c r="EQ471" i="2"/>
  <c r="EM471" i="2"/>
  <c r="M348" i="2"/>
  <c r="K348" i="2"/>
  <c r="J348" i="2"/>
  <c r="M593" i="2"/>
  <c r="K593" i="2"/>
  <c r="J593" i="2"/>
  <c r="EU537" i="2"/>
  <c r="V537" i="2" s="1"/>
  <c r="EU470" i="2"/>
  <c r="V470" i="2" s="1"/>
  <c r="U470" i="2" s="1"/>
  <c r="M330" i="2"/>
  <c r="K330" i="2"/>
  <c r="J330" i="2"/>
  <c r="W388" i="2"/>
  <c r="O388" i="2"/>
  <c r="L388" i="2"/>
  <c r="EQ312" i="2"/>
  <c r="EM312" i="2"/>
  <c r="M515" i="2"/>
  <c r="K515" i="2"/>
  <c r="J515" i="2"/>
  <c r="EQ430" i="2"/>
  <c r="EM430" i="2"/>
  <c r="EQ451" i="2"/>
  <c r="EM451" i="2"/>
  <c r="EU316" i="2"/>
  <c r="V316" i="2" s="1"/>
  <c r="U316" i="2" s="1"/>
  <c r="EQ584" i="2"/>
  <c r="EM584" i="2"/>
  <c r="EU416" i="2"/>
  <c r="M372" i="2"/>
  <c r="K372" i="2"/>
  <c r="J372" i="2"/>
  <c r="EU468" i="2"/>
  <c r="V468" i="2" s="1"/>
  <c r="U468" i="2" s="1"/>
  <c r="EU501" i="2"/>
  <c r="V501" i="2" s="1"/>
  <c r="EQ545" i="2"/>
  <c r="EM545" i="2"/>
  <c r="EU332" i="2"/>
  <c r="V332" i="2" s="1"/>
  <c r="U332" i="2" s="1"/>
  <c r="EU542" i="2"/>
  <c r="V542" i="2" s="1"/>
  <c r="M562" i="2"/>
  <c r="J562" i="2"/>
  <c r="K562" i="2"/>
  <c r="EQ472" i="2"/>
  <c r="EM472" i="2"/>
  <c r="EU329" i="2"/>
  <c r="V329" i="2" s="1"/>
  <c r="X374" i="2"/>
  <c r="W374" i="2"/>
  <c r="O374" i="2"/>
  <c r="L374" i="2"/>
  <c r="EQ442" i="2"/>
  <c r="EM442" i="2"/>
  <c r="K438" i="2"/>
  <c r="J438" i="2"/>
  <c r="M438" i="2"/>
  <c r="U255" i="2"/>
  <c r="X255" i="2" s="1"/>
  <c r="K454" i="2"/>
  <c r="J454" i="2"/>
  <c r="M454" i="2"/>
  <c r="EQ322" i="2"/>
  <c r="EM322" i="2"/>
  <c r="EQ591" i="2"/>
  <c r="EM591" i="2"/>
  <c r="EQ418" i="2"/>
  <c r="EM418" i="2"/>
  <c r="EU398" i="2"/>
  <c r="V398" i="2" s="1"/>
  <c r="U398" i="2" s="1"/>
  <c r="EQ377" i="2"/>
  <c r="EM377" i="2"/>
  <c r="EU315" i="2"/>
  <c r="V315" i="2" s="1"/>
  <c r="M326" i="2"/>
  <c r="K326" i="2"/>
  <c r="J326" i="2"/>
  <c r="M504" i="2"/>
  <c r="K504" i="2"/>
  <c r="J504" i="2"/>
  <c r="EU509" i="2"/>
  <c r="V509" i="2" s="1"/>
  <c r="EU581" i="2"/>
  <c r="V581" i="2" s="1"/>
  <c r="EU366" i="2"/>
  <c r="V366" i="2" s="1"/>
  <c r="U366" i="2" s="1"/>
  <c r="M597" i="2"/>
  <c r="K597" i="2"/>
  <c r="J597" i="2"/>
  <c r="EU467" i="2"/>
  <c r="V467" i="2" s="1"/>
  <c r="U467" i="2" s="1"/>
  <c r="M356" i="2"/>
  <c r="K356" i="2"/>
  <c r="J356" i="2"/>
  <c r="EQ586" i="2"/>
  <c r="EM586" i="2"/>
  <c r="M533" i="2"/>
  <c r="K533" i="2"/>
  <c r="J533" i="2"/>
  <c r="EQ526" i="2"/>
  <c r="EM526" i="2"/>
  <c r="M322" i="2"/>
  <c r="K322" i="2"/>
  <c r="J322" i="2"/>
  <c r="EU575" i="2"/>
  <c r="V575" i="2" s="1"/>
  <c r="EU354" i="2"/>
  <c r="V354" i="2" s="1"/>
  <c r="EQ344" i="2"/>
  <c r="EM344" i="2"/>
  <c r="EQ336" i="2"/>
  <c r="EM336" i="2"/>
  <c r="M336" i="2"/>
  <c r="K336" i="2"/>
  <c r="J336" i="2"/>
  <c r="EU587" i="2"/>
  <c r="V587" i="2" s="1"/>
  <c r="EQ421" i="2"/>
  <c r="EM421" i="2"/>
  <c r="EQ600" i="2"/>
  <c r="EM600" i="2"/>
  <c r="EU318" i="2"/>
  <c r="V318" i="2" s="1"/>
  <c r="U318" i="2" s="1"/>
  <c r="EU529" i="2"/>
  <c r="V529" i="2" s="1"/>
  <c r="EU425" i="2"/>
  <c r="V425" i="2" s="1"/>
  <c r="EU496" i="2"/>
  <c r="V496" i="2" s="1"/>
  <c r="M490" i="2"/>
  <c r="K490" i="2"/>
  <c r="J490" i="2"/>
  <c r="EQ489" i="2"/>
  <c r="EM489" i="2"/>
  <c r="EM500" i="2"/>
  <c r="EQ500" i="2"/>
  <c r="EU491" i="2"/>
  <c r="V491" i="2" s="1"/>
  <c r="EM399" i="2"/>
  <c r="EQ399" i="2"/>
  <c r="J413" i="2"/>
  <c r="M413" i="2"/>
  <c r="K413" i="2"/>
  <c r="EQ488" i="2"/>
  <c r="EM488" i="2"/>
  <c r="EU456" i="2"/>
  <c r="V456" i="2" s="1"/>
  <c r="U456" i="2" s="1"/>
  <c r="EQ333" i="2"/>
  <c r="EM333" i="2"/>
  <c r="EQ485" i="2"/>
  <c r="EM485" i="2"/>
  <c r="EQ540" i="2"/>
  <c r="EM540" i="2"/>
  <c r="EU589" i="2"/>
  <c r="V589" i="2" s="1"/>
  <c r="M497" i="2"/>
  <c r="K497" i="2"/>
  <c r="J497" i="2"/>
  <c r="EU477" i="2"/>
  <c r="V477" i="2" s="1"/>
  <c r="M543" i="2"/>
  <c r="K543" i="2"/>
  <c r="J543" i="2"/>
  <c r="M565" i="2"/>
  <c r="K565" i="2"/>
  <c r="J565" i="2"/>
  <c r="EM552" i="2"/>
  <c r="EQ552" i="2"/>
  <c r="EQ376" i="2"/>
  <c r="EM376" i="2"/>
  <c r="EU309" i="2"/>
  <c r="V309" i="2" s="1"/>
  <c r="EM370" i="2"/>
  <c r="EQ370" i="2"/>
  <c r="EQ541" i="2"/>
  <c r="EM541" i="2"/>
  <c r="EU531" i="2"/>
  <c r="V531" i="2" s="1"/>
  <c r="EQ423" i="2"/>
  <c r="EM423" i="2"/>
  <c r="X481" i="2"/>
  <c r="W481" i="2"/>
  <c r="O481" i="2"/>
  <c r="L481" i="2"/>
  <c r="EQ337" i="2"/>
  <c r="EM337" i="2"/>
  <c r="EQ462" i="2"/>
  <c r="EM462" i="2"/>
  <c r="M447" i="2"/>
  <c r="K447" i="2"/>
  <c r="J447" i="2"/>
  <c r="EQ533" i="2"/>
  <c r="EM533" i="2"/>
  <c r="U495" i="2"/>
  <c r="X495" i="2" s="1"/>
  <c r="M343" i="2"/>
  <c r="K343" i="2"/>
  <c r="J343" i="2"/>
  <c r="EU461" i="2"/>
  <c r="V461" i="2" s="1"/>
  <c r="M333" i="2"/>
  <c r="K333" i="2"/>
  <c r="J333" i="2"/>
  <c r="EQ369" i="2"/>
  <c r="EM369" i="2"/>
  <c r="EQ597" i="2"/>
  <c r="EM597" i="2"/>
  <c r="EU466" i="2"/>
  <c r="V466" i="2" s="1"/>
  <c r="M541" i="2"/>
  <c r="K541" i="2"/>
  <c r="J541" i="2"/>
  <c r="EQ382" i="2"/>
  <c r="EM382" i="2"/>
  <c r="EU486" i="2"/>
  <c r="V486" i="2" s="1"/>
  <c r="EQ348" i="2"/>
  <c r="EM348" i="2"/>
  <c r="K488" i="2"/>
  <c r="M488" i="2"/>
  <c r="J488" i="2"/>
  <c r="EQ352" i="2"/>
  <c r="EM352" i="2"/>
  <c r="K521" i="2"/>
  <c r="J521" i="2"/>
  <c r="M521" i="2"/>
  <c r="X549" i="2"/>
  <c r="W549" i="2"/>
  <c r="O549" i="2"/>
  <c r="L549" i="2"/>
  <c r="U208" i="2"/>
  <c r="X208" i="2" s="1"/>
  <c r="M472" i="2"/>
  <c r="K472" i="2"/>
  <c r="J472" i="2"/>
  <c r="EU359" i="2"/>
  <c r="V359" i="2" s="1"/>
  <c r="EQ434" i="2"/>
  <c r="EM434" i="2"/>
  <c r="M462" i="2"/>
  <c r="K462" i="2"/>
  <c r="J462" i="2"/>
  <c r="EU538" i="2"/>
  <c r="V538" i="2" s="1"/>
  <c r="EQ497" i="2"/>
  <c r="EM497" i="2"/>
  <c r="EU320" i="2"/>
  <c r="V320" i="2" s="1"/>
  <c r="EQ520" i="2"/>
  <c r="EM520" i="2"/>
  <c r="J557" i="2"/>
  <c r="M557" i="2"/>
  <c r="K557" i="2"/>
  <c r="EQ516" i="2"/>
  <c r="EM516" i="2"/>
  <c r="EU355" i="2"/>
  <c r="V355" i="2" s="1"/>
  <c r="EU390" i="2"/>
  <c r="EQ404" i="2"/>
  <c r="EM404" i="2"/>
  <c r="W168" i="2"/>
  <c r="O168" i="2"/>
  <c r="L168" i="2"/>
  <c r="W297" i="2"/>
  <c r="O297" i="2"/>
  <c r="L297" i="2"/>
  <c r="W251" i="2"/>
  <c r="O251" i="2"/>
  <c r="L251" i="2"/>
  <c r="W177" i="2"/>
  <c r="O177" i="2"/>
  <c r="L177" i="2"/>
  <c r="U177" i="2"/>
  <c r="X177" i="2" s="1"/>
  <c r="W214" i="2"/>
  <c r="O214" i="2"/>
  <c r="L214" i="2"/>
  <c r="U214" i="2"/>
  <c r="X214" i="2" s="1"/>
  <c r="W240" i="2"/>
  <c r="O240" i="2"/>
  <c r="L240" i="2"/>
  <c r="W189" i="2"/>
  <c r="O189" i="2"/>
  <c r="L189" i="2"/>
  <c r="W263" i="2"/>
  <c r="O263" i="2"/>
  <c r="L263" i="2"/>
  <c r="W257" i="2"/>
  <c r="O257" i="2"/>
  <c r="L257" i="2"/>
  <c r="U257" i="2"/>
  <c r="X257" i="2" s="1"/>
  <c r="W169" i="2"/>
  <c r="O169" i="2"/>
  <c r="L169" i="2"/>
  <c r="U169" i="2"/>
  <c r="X169" i="2" s="1"/>
  <c r="W170" i="2"/>
  <c r="O170" i="2"/>
  <c r="L170" i="2"/>
  <c r="U170" i="2"/>
  <c r="X170" i="2" s="1"/>
  <c r="W173" i="2"/>
  <c r="O173" i="2"/>
  <c r="L173" i="2"/>
  <c r="U173" i="2"/>
  <c r="X173" i="2" s="1"/>
  <c r="W160" i="2"/>
  <c r="O160" i="2"/>
  <c r="L160" i="2"/>
  <c r="U160" i="2"/>
  <c r="X160" i="2" s="1"/>
  <c r="W301" i="2"/>
  <c r="O301" i="2"/>
  <c r="L301" i="2"/>
  <c r="W306" i="2"/>
  <c r="O306" i="2"/>
  <c r="L306" i="2"/>
  <c r="W178" i="2"/>
  <c r="O178" i="2"/>
  <c r="L178" i="2"/>
  <c r="U178" i="2"/>
  <c r="X178" i="2" s="1"/>
  <c r="EQ304" i="2"/>
  <c r="EM304" i="2"/>
  <c r="W285" i="2"/>
  <c r="O285" i="2"/>
  <c r="L285" i="2"/>
  <c r="EU298" i="2"/>
  <c r="V298" i="2" s="1"/>
  <c r="U298" i="2" s="1"/>
  <c r="EU197" i="2"/>
  <c r="V197" i="2" s="1"/>
  <c r="EU305" i="2"/>
  <c r="V305" i="2" s="1"/>
  <c r="M193" i="2"/>
  <c r="K193" i="2"/>
  <c r="J193" i="2"/>
  <c r="EU185" i="2"/>
  <c r="V185" i="2" s="1"/>
  <c r="EU237" i="2"/>
  <c r="W208" i="2"/>
  <c r="O208" i="2"/>
  <c r="L208" i="2"/>
  <c r="M227" i="2"/>
  <c r="K227" i="2"/>
  <c r="J227" i="2"/>
  <c r="EQ182" i="2"/>
  <c r="EM182" i="2"/>
  <c r="K259" i="2"/>
  <c r="J259" i="2"/>
  <c r="M259" i="2"/>
  <c r="X222" i="2"/>
  <c r="W222" i="2"/>
  <c r="O222" i="2"/>
  <c r="L222" i="2"/>
  <c r="EQ291" i="2"/>
  <c r="EM291" i="2"/>
  <c r="EU216" i="2"/>
  <c r="V216" i="2" s="1"/>
  <c r="EQ228" i="2"/>
  <c r="EM228" i="2"/>
  <c r="J246" i="2"/>
  <c r="M246" i="2"/>
  <c r="K246" i="2"/>
  <c r="EQ227" i="2"/>
  <c r="EM227" i="2"/>
  <c r="X224" i="2"/>
  <c r="W224" i="2"/>
  <c r="O224" i="2"/>
  <c r="L224" i="2"/>
  <c r="EU209" i="2"/>
  <c r="V209" i="2" s="1"/>
  <c r="M302" i="2"/>
  <c r="K302" i="2"/>
  <c r="J302" i="2"/>
  <c r="EQ171" i="2"/>
  <c r="EM171" i="2"/>
  <c r="EU274" i="2"/>
  <c r="V274" i="2" s="1"/>
  <c r="EU295" i="2"/>
  <c r="V295" i="2" s="1"/>
  <c r="EU186" i="2"/>
  <c r="V186" i="2" s="1"/>
  <c r="EU267" i="2"/>
  <c r="V267" i="2" s="1"/>
  <c r="M176" i="2"/>
  <c r="K176" i="2"/>
  <c r="J176" i="2"/>
  <c r="EU161" i="2"/>
  <c r="V161" i="2" s="1"/>
  <c r="EU234" i="2"/>
  <c r="V234" i="2" s="1"/>
  <c r="EM283" i="2"/>
  <c r="EQ283" i="2"/>
  <c r="M254" i="2"/>
  <c r="K254" i="2"/>
  <c r="J254" i="2"/>
  <c r="EQ242" i="2"/>
  <c r="EM242" i="2"/>
  <c r="EM181" i="2"/>
  <c r="EQ181" i="2"/>
  <c r="EM229" i="2"/>
  <c r="EQ229" i="2"/>
  <c r="K174" i="2"/>
  <c r="M174" i="2"/>
  <c r="J174" i="2"/>
  <c r="EU231" i="2"/>
  <c r="V231" i="2" s="1"/>
  <c r="EQ246" i="2"/>
  <c r="EM246" i="2"/>
  <c r="EU248" i="2"/>
  <c r="V248" i="2" s="1"/>
  <c r="M182" i="2"/>
  <c r="K182" i="2"/>
  <c r="J182" i="2"/>
  <c r="K183" i="2"/>
  <c r="J183" i="2"/>
  <c r="M183" i="2"/>
  <c r="U189" i="2"/>
  <c r="X189" i="2" s="1"/>
  <c r="EQ218" i="2"/>
  <c r="EM218" i="2"/>
  <c r="X201" i="2"/>
  <c r="W201" i="2"/>
  <c r="O201" i="2"/>
  <c r="L201" i="2"/>
  <c r="EQ284" i="2"/>
  <c r="EM284" i="2"/>
  <c r="M289" i="2"/>
  <c r="K289" i="2"/>
  <c r="J289" i="2"/>
  <c r="EM260" i="2"/>
  <c r="EQ260" i="2"/>
  <c r="EU266" i="2"/>
  <c r="V266" i="2" s="1"/>
  <c r="EU243" i="2"/>
  <c r="V243" i="2" s="1"/>
  <c r="U243" i="2" s="1"/>
  <c r="EQ303" i="2"/>
  <c r="EM303" i="2"/>
  <c r="M264" i="2"/>
  <c r="K264" i="2"/>
  <c r="J264" i="2"/>
  <c r="EQ204" i="2"/>
  <c r="EM204" i="2"/>
  <c r="M242" i="2"/>
  <c r="K242" i="2"/>
  <c r="J242" i="2"/>
  <c r="M171" i="2"/>
  <c r="K171" i="2"/>
  <c r="J171" i="2"/>
  <c r="EQ184" i="2"/>
  <c r="EM184" i="2"/>
  <c r="EQ200" i="2"/>
  <c r="EM200" i="2"/>
  <c r="EU273" i="2"/>
  <c r="V273" i="2" s="1"/>
  <c r="EQ278" i="2"/>
  <c r="EM278" i="2"/>
  <c r="EM296" i="2"/>
  <c r="EQ296" i="2"/>
  <c r="EQ292" i="2"/>
  <c r="EM292" i="2"/>
  <c r="EU233" i="2"/>
  <c r="V233" i="2" s="1"/>
  <c r="EQ268" i="2"/>
  <c r="EM268" i="2"/>
  <c r="EQ293" i="2"/>
  <c r="EM293" i="2"/>
  <c r="EQ290" i="2"/>
  <c r="EM290" i="2"/>
  <c r="EU280" i="2"/>
  <c r="EU196" i="2"/>
  <c r="V196" i="2" s="1"/>
  <c r="U196" i="2" s="1"/>
  <c r="X288" i="2"/>
  <c r="W288" i="2"/>
  <c r="O288" i="2"/>
  <c r="L288" i="2"/>
  <c r="EQ188" i="2"/>
  <c r="EM188" i="2"/>
  <c r="X272" i="2"/>
  <c r="W272" i="2"/>
  <c r="O272" i="2"/>
  <c r="L272" i="2"/>
  <c r="EQ193" i="2"/>
  <c r="EM193" i="2"/>
  <c r="EQ236" i="2"/>
  <c r="EM236" i="2"/>
  <c r="J163" i="2"/>
  <c r="M163" i="2"/>
  <c r="K163" i="2"/>
  <c r="EU287" i="2"/>
  <c r="V287" i="2" s="1"/>
  <c r="J181" i="2"/>
  <c r="K181" i="2"/>
  <c r="M181" i="2"/>
  <c r="X238" i="2"/>
  <c r="W238" i="2"/>
  <c r="O238" i="2"/>
  <c r="L238" i="2"/>
  <c r="M184" i="2"/>
  <c r="K184" i="2"/>
  <c r="J184" i="2"/>
  <c r="U251" i="2"/>
  <c r="X251" i="2" s="1"/>
  <c r="K283" i="2"/>
  <c r="M283" i="2"/>
  <c r="J283" i="2"/>
  <c r="J278" i="2"/>
  <c r="M278" i="2"/>
  <c r="K278" i="2"/>
  <c r="EU245" i="2"/>
  <c r="V245" i="2" s="1"/>
  <c r="U245" i="2" s="1"/>
  <c r="EQ217" i="2"/>
  <c r="EM217" i="2"/>
  <c r="M235" i="2"/>
  <c r="K235" i="2"/>
  <c r="J235" i="2"/>
  <c r="M284" i="2"/>
  <c r="K284" i="2"/>
  <c r="J284" i="2"/>
  <c r="EQ282" i="2"/>
  <c r="EM282" i="2"/>
  <c r="U297" i="2"/>
  <c r="X297" i="2" s="1"/>
  <c r="K282" i="2"/>
  <c r="J282" i="2"/>
  <c r="M282" i="2"/>
  <c r="EU232" i="2"/>
  <c r="V232" i="2" s="1"/>
  <c r="U263" i="2"/>
  <c r="X263" i="2" s="1"/>
  <c r="K303" i="2"/>
  <c r="J303" i="2"/>
  <c r="M303" i="2"/>
  <c r="K221" i="2"/>
  <c r="J221" i="2"/>
  <c r="M221" i="2"/>
  <c r="M296" i="2"/>
  <c r="K296" i="2"/>
  <c r="J296" i="2"/>
  <c r="M204" i="2"/>
  <c r="K204" i="2"/>
  <c r="J204" i="2"/>
  <c r="EU241" i="2"/>
  <c r="V241" i="2" s="1"/>
  <c r="EU275" i="2"/>
  <c r="V275" i="2" s="1"/>
  <c r="J269" i="2"/>
  <c r="M269" i="2"/>
  <c r="K269" i="2"/>
  <c r="EM223" i="2"/>
  <c r="EQ223" i="2"/>
  <c r="EU276" i="2"/>
  <c r="V276" i="2" s="1"/>
  <c r="EU165" i="2"/>
  <c r="V165" i="2" s="1"/>
  <c r="U301" i="2"/>
  <c r="X301" i="2" s="1"/>
  <c r="EU207" i="2"/>
  <c r="V207" i="2" s="1"/>
  <c r="U207" i="2" s="1"/>
  <c r="EM289" i="2"/>
  <c r="EQ289" i="2"/>
  <c r="M268" i="2"/>
  <c r="K268" i="2"/>
  <c r="J268" i="2"/>
  <c r="M200" i="2"/>
  <c r="K200" i="2"/>
  <c r="J200" i="2"/>
  <c r="EM300" i="2"/>
  <c r="EQ300" i="2"/>
  <c r="EQ302" i="2"/>
  <c r="EM302" i="2"/>
  <c r="K291" i="2"/>
  <c r="J291" i="2"/>
  <c r="M291" i="2"/>
  <c r="EU198" i="2"/>
  <c r="K300" i="2"/>
  <c r="J300" i="2"/>
  <c r="M300" i="2"/>
  <c r="K293" i="2"/>
  <c r="J293" i="2"/>
  <c r="M293" i="2"/>
  <c r="EU202" i="2"/>
  <c r="V202" i="2" s="1"/>
  <c r="K260" i="2"/>
  <c r="J260" i="2"/>
  <c r="M260" i="2"/>
  <c r="M175" i="2"/>
  <c r="K175" i="2"/>
  <c r="J175" i="2"/>
  <c r="EU225" i="2"/>
  <c r="V225" i="2" s="1"/>
  <c r="X277" i="2"/>
  <c r="W277" i="2"/>
  <c r="O277" i="2"/>
  <c r="L277" i="2"/>
  <c r="M229" i="2"/>
  <c r="K229" i="2"/>
  <c r="J229" i="2"/>
  <c r="X253" i="2"/>
  <c r="W253" i="2"/>
  <c r="O253" i="2"/>
  <c r="L253" i="2"/>
  <c r="EU281" i="2"/>
  <c r="V281" i="2" s="1"/>
  <c r="EU203" i="2"/>
  <c r="V203" i="2" s="1"/>
  <c r="U203" i="2" s="1"/>
  <c r="X192" i="2"/>
  <c r="W192" i="2"/>
  <c r="O192" i="2"/>
  <c r="L192" i="2"/>
  <c r="EU191" i="2"/>
  <c r="V191" i="2" s="1"/>
  <c r="X219" i="2"/>
  <c r="W219" i="2"/>
  <c r="O219" i="2"/>
  <c r="L219" i="2"/>
  <c r="EM163" i="2"/>
  <c r="EQ163" i="2"/>
  <c r="EU206" i="2"/>
  <c r="V206" i="2" s="1"/>
  <c r="EQ244" i="2"/>
  <c r="EM244" i="2"/>
  <c r="U306" i="2"/>
  <c r="X306" i="2" s="1"/>
  <c r="U168" i="2"/>
  <c r="X168" i="2" s="1"/>
  <c r="EU187" i="2"/>
  <c r="V187" i="2" s="1"/>
  <c r="U187" i="2" s="1"/>
  <c r="EQ271" i="2"/>
  <c r="EM271" i="2"/>
  <c r="EQ250" i="2"/>
  <c r="EM250" i="2"/>
  <c r="K292" i="2"/>
  <c r="J292" i="2"/>
  <c r="M292" i="2"/>
  <c r="K223" i="2"/>
  <c r="J223" i="2"/>
  <c r="M223" i="2"/>
  <c r="M213" i="2"/>
  <c r="K213" i="2"/>
  <c r="J213" i="2"/>
  <c r="K250" i="2"/>
  <c r="J250" i="2"/>
  <c r="M250" i="2"/>
  <c r="EQ176" i="2"/>
  <c r="EM176" i="2"/>
  <c r="EQ259" i="2"/>
  <c r="EM259" i="2"/>
  <c r="M228" i="2"/>
  <c r="K228" i="2"/>
  <c r="J228" i="2"/>
  <c r="EU180" i="2"/>
  <c r="V180" i="2" s="1"/>
  <c r="EU247" i="2"/>
  <c r="EQ183" i="2"/>
  <c r="EM183" i="2"/>
  <c r="EU294" i="2"/>
  <c r="V294" i="2" s="1"/>
  <c r="U294" i="2" s="1"/>
  <c r="M236" i="2"/>
  <c r="K236" i="2"/>
  <c r="J236" i="2"/>
  <c r="EQ221" i="2"/>
  <c r="EM221" i="2"/>
  <c r="K261" i="2"/>
  <c r="M261" i="2"/>
  <c r="J261" i="2"/>
  <c r="X162" i="2"/>
  <c r="W162" i="2"/>
  <c r="O162" i="2"/>
  <c r="L162" i="2"/>
  <c r="K279" i="2"/>
  <c r="J279" i="2"/>
  <c r="M279" i="2"/>
  <c r="W265" i="2"/>
  <c r="O265" i="2"/>
  <c r="L265" i="2"/>
  <c r="X190" i="2"/>
  <c r="W190" i="2"/>
  <c r="O190" i="2"/>
  <c r="L190" i="2"/>
  <c r="K205" i="2"/>
  <c r="M205" i="2"/>
  <c r="J205" i="2"/>
  <c r="M217" i="2"/>
  <c r="K217" i="2"/>
  <c r="J217" i="2"/>
  <c r="K244" i="2"/>
  <c r="J244" i="2"/>
  <c r="M244" i="2"/>
  <c r="EQ174" i="2"/>
  <c r="EM174" i="2"/>
  <c r="EQ212" i="2"/>
  <c r="EM212" i="2"/>
  <c r="EQ258" i="2"/>
  <c r="EM258" i="2"/>
  <c r="EQ254" i="2"/>
  <c r="EM254" i="2"/>
  <c r="U240" i="2"/>
  <c r="X240" i="2" s="1"/>
  <c r="EQ270" i="2"/>
  <c r="EM270" i="2"/>
  <c r="EU195" i="2"/>
  <c r="V195" i="2" s="1"/>
  <c r="U195" i="2" s="1"/>
  <c r="EQ269" i="2"/>
  <c r="EM269" i="2"/>
  <c r="EU299" i="2"/>
  <c r="V299" i="2" s="1"/>
  <c r="M270" i="2"/>
  <c r="K270" i="2"/>
  <c r="J270" i="2"/>
  <c r="W252" i="2"/>
  <c r="O252" i="2"/>
  <c r="L252" i="2"/>
  <c r="EQ213" i="2"/>
  <c r="EM213" i="2"/>
  <c r="EU256" i="2"/>
  <c r="V256" i="2" s="1"/>
  <c r="K188" i="2"/>
  <c r="J188" i="2"/>
  <c r="M188" i="2"/>
  <c r="EM264" i="2"/>
  <c r="EQ264" i="2"/>
  <c r="M304" i="2"/>
  <c r="K304" i="2"/>
  <c r="J304" i="2"/>
  <c r="EQ175" i="2"/>
  <c r="EM175" i="2"/>
  <c r="EU167" i="2"/>
  <c r="V167" i="2" s="1"/>
  <c r="U285" i="2"/>
  <c r="X285" i="2" s="1"/>
  <c r="EU194" i="2"/>
  <c r="EU286" i="2"/>
  <c r="V286" i="2" s="1"/>
  <c r="X199" i="2"/>
  <c r="W199" i="2"/>
  <c r="O199" i="2"/>
  <c r="L199" i="2"/>
  <c r="M212" i="2"/>
  <c r="K212" i="2"/>
  <c r="J212" i="2"/>
  <c r="EQ235" i="2"/>
  <c r="EM235" i="2"/>
  <c r="M258" i="2"/>
  <c r="K258" i="2"/>
  <c r="J258" i="2"/>
  <c r="W164" i="2"/>
  <c r="X164" i="2"/>
  <c r="O164" i="2"/>
  <c r="L164" i="2"/>
  <c r="EQ205" i="2"/>
  <c r="EM205" i="2"/>
  <c r="J218" i="2"/>
  <c r="M218" i="2"/>
  <c r="K218" i="2"/>
  <c r="K290" i="2"/>
  <c r="J290" i="2"/>
  <c r="M290" i="2"/>
  <c r="EU262" i="2"/>
  <c r="V262" i="2" s="1"/>
  <c r="EU220" i="2"/>
  <c r="V220" i="2" s="1"/>
  <c r="EU215" i="2"/>
  <c r="V215" i="2" s="1"/>
  <c r="EU239" i="2"/>
  <c r="V239" i="2" s="1"/>
  <c r="EQ279" i="2"/>
  <c r="EM279" i="2"/>
  <c r="EU249" i="2"/>
  <c r="V249" i="2" s="1"/>
  <c r="EU166" i="2"/>
  <c r="V166" i="2" s="1"/>
  <c r="U166" i="2" s="1"/>
  <c r="EQ261" i="2"/>
  <c r="EM261" i="2"/>
  <c r="EU211" i="2"/>
  <c r="V211" i="2" s="1"/>
  <c r="K271" i="2"/>
  <c r="J271" i="2"/>
  <c r="M271" i="2"/>
  <c r="V449" i="2" l="1"/>
  <c r="U449" i="2" s="1"/>
  <c r="X449" i="2" s="1"/>
  <c r="L518" i="2"/>
  <c r="V403" i="2"/>
  <c r="U403" i="2" s="1"/>
  <c r="X403" i="2" s="1"/>
  <c r="U620" i="2"/>
  <c r="U953" i="2"/>
  <c r="U735" i="2"/>
  <c r="U267" i="2"/>
  <c r="U954" i="2"/>
  <c r="V429" i="2"/>
  <c r="U429" i="2" s="1"/>
  <c r="X429" i="2" s="1"/>
  <c r="U575" i="2"/>
  <c r="U973" i="2"/>
  <c r="U894" i="2"/>
  <c r="U887" i="2"/>
  <c r="X887" i="2" s="1"/>
  <c r="U814" i="2"/>
  <c r="X814" i="2" s="1"/>
  <c r="U984" i="2"/>
  <c r="W939" i="2"/>
  <c r="O939" i="2"/>
  <c r="L939" i="2"/>
  <c r="W956" i="2"/>
  <c r="O956" i="2"/>
  <c r="L956" i="2"/>
  <c r="U956" i="2"/>
  <c r="X956" i="2" s="1"/>
  <c r="W933" i="2"/>
  <c r="O933" i="2"/>
  <c r="L933" i="2"/>
  <c r="U933" i="2"/>
  <c r="X933" i="2" s="1"/>
  <c r="W940" i="2"/>
  <c r="O940" i="2"/>
  <c r="L940" i="2"/>
  <c r="W983" i="2"/>
  <c r="O983" i="2"/>
  <c r="L983" i="2"/>
  <c r="W977" i="2"/>
  <c r="O977" i="2"/>
  <c r="L977" i="2"/>
  <c r="W916" i="2"/>
  <c r="O916" i="2"/>
  <c r="L916" i="2"/>
  <c r="U916" i="2"/>
  <c r="X916" i="2" s="1"/>
  <c r="W1008" i="2"/>
  <c r="O1008" i="2"/>
  <c r="L1008" i="2"/>
  <c r="W972" i="2"/>
  <c r="O972" i="2"/>
  <c r="L972" i="2"/>
  <c r="O693" i="2"/>
  <c r="L693" i="2"/>
  <c r="W693" i="2"/>
  <c r="W985" i="2"/>
  <c r="O985" i="2"/>
  <c r="L985" i="2"/>
  <c r="U985" i="2"/>
  <c r="X985" i="2" s="1"/>
  <c r="W918" i="2"/>
  <c r="O918" i="2"/>
  <c r="L918" i="2"/>
  <c r="W951" i="2"/>
  <c r="O951" i="2"/>
  <c r="L951" i="2"/>
  <c r="U951" i="2"/>
  <c r="X951" i="2" s="1"/>
  <c r="U757" i="2"/>
  <c r="X757" i="2" s="1"/>
  <c r="EU982" i="2"/>
  <c r="V982" i="2" s="1"/>
  <c r="U977" i="2"/>
  <c r="X977" i="2" s="1"/>
  <c r="X984" i="2"/>
  <c r="W984" i="2"/>
  <c r="O984" i="2"/>
  <c r="L984" i="2"/>
  <c r="EU964" i="2"/>
  <c r="V964" i="2" s="1"/>
  <c r="U898" i="2"/>
  <c r="X898" i="2" s="1"/>
  <c r="EU960" i="2"/>
  <c r="V960" i="2" s="1"/>
  <c r="EU991" i="2"/>
  <c r="V991" i="2" s="1"/>
  <c r="U991" i="2" s="1"/>
  <c r="X990" i="2"/>
  <c r="W990" i="2"/>
  <c r="O990" i="2"/>
  <c r="L990" i="2"/>
  <c r="EU1000" i="2"/>
  <c r="V1000" i="2" s="1"/>
  <c r="W931" i="2"/>
  <c r="O931" i="2"/>
  <c r="L931" i="2"/>
  <c r="U786" i="2"/>
  <c r="X786" i="2" s="1"/>
  <c r="U838" i="2"/>
  <c r="X838" i="2" s="1"/>
  <c r="U693" i="2"/>
  <c r="X693" i="2" s="1"/>
  <c r="EU969" i="2"/>
  <c r="V969" i="2" s="1"/>
  <c r="U1008" i="2"/>
  <c r="X1008" i="2" s="1"/>
  <c r="EU959" i="2"/>
  <c r="EU942" i="2"/>
  <c r="V942" i="2" s="1"/>
  <c r="U942" i="2" s="1"/>
  <c r="X973" i="2"/>
  <c r="W973" i="2"/>
  <c r="O973" i="2"/>
  <c r="L973" i="2"/>
  <c r="U905" i="2"/>
  <c r="X905" i="2" s="1"/>
  <c r="EU988" i="2"/>
  <c r="V988" i="2" s="1"/>
  <c r="EU995" i="2"/>
  <c r="V995" i="2" s="1"/>
  <c r="EU980" i="2"/>
  <c r="V980" i="2" s="1"/>
  <c r="EU928" i="2"/>
  <c r="V928" i="2" s="1"/>
  <c r="EU945" i="2"/>
  <c r="V945" i="2" s="1"/>
  <c r="U945" i="2" s="1"/>
  <c r="EU946" i="2"/>
  <c r="V946" i="2" s="1"/>
  <c r="X992" i="2"/>
  <c r="W992" i="2"/>
  <c r="O992" i="2"/>
  <c r="L992" i="2"/>
  <c r="U940" i="2"/>
  <c r="X940" i="2" s="1"/>
  <c r="U939" i="2"/>
  <c r="X939" i="2" s="1"/>
  <c r="EU914" i="2"/>
  <c r="V914" i="2" s="1"/>
  <c r="U914" i="2" s="1"/>
  <c r="EU981" i="2"/>
  <c r="V981" i="2" s="1"/>
  <c r="U981" i="2" s="1"/>
  <c r="X953" i="2"/>
  <c r="W953" i="2"/>
  <c r="O953" i="2"/>
  <c r="L953" i="2"/>
  <c r="X970" i="2"/>
  <c r="W970" i="2"/>
  <c r="O970" i="2"/>
  <c r="L970" i="2"/>
  <c r="U822" i="2"/>
  <c r="X822" i="2" s="1"/>
  <c r="U839" i="2"/>
  <c r="X839" i="2" s="1"/>
  <c r="EU974" i="2"/>
  <c r="V974" i="2" s="1"/>
  <c r="U974" i="2" s="1"/>
  <c r="U395" i="2"/>
  <c r="X395" i="2" s="1"/>
  <c r="X954" i="2"/>
  <c r="W954" i="2"/>
  <c r="O954" i="2"/>
  <c r="L954" i="2"/>
  <c r="EU1002" i="2"/>
  <c r="V1002" i="2" s="1"/>
  <c r="U1002" i="2" s="1"/>
  <c r="EU963" i="2"/>
  <c r="V963" i="2" s="1"/>
  <c r="W987" i="2"/>
  <c r="O987" i="2"/>
  <c r="L987" i="2"/>
  <c r="U776" i="2"/>
  <c r="X776" i="2" s="1"/>
  <c r="EU1006" i="2"/>
  <c r="V1006" i="2" s="1"/>
  <c r="U1006" i="2" s="1"/>
  <c r="EU1007" i="2"/>
  <c r="V1007" i="2" s="1"/>
  <c r="U1007" i="2" s="1"/>
  <c r="X986" i="2"/>
  <c r="W986" i="2"/>
  <c r="O986" i="2"/>
  <c r="L986" i="2"/>
  <c r="EU938" i="2"/>
  <c r="V938" i="2"/>
  <c r="U938" i="2" s="1"/>
  <c r="X922" i="2"/>
  <c r="W922" i="2"/>
  <c r="O922" i="2"/>
  <c r="L922" i="2"/>
  <c r="X971" i="2"/>
  <c r="W971" i="2"/>
  <c r="O971" i="2"/>
  <c r="L971" i="2"/>
  <c r="U811" i="2"/>
  <c r="X811" i="2" s="1"/>
  <c r="X929" i="2"/>
  <c r="W929" i="2"/>
  <c r="O929" i="2"/>
  <c r="L929" i="2"/>
  <c r="U931" i="2"/>
  <c r="X931" i="2" s="1"/>
  <c r="EU915" i="2"/>
  <c r="V915" i="2" s="1"/>
  <c r="U663" i="2"/>
  <c r="X663" i="2" s="1"/>
  <c r="EU921" i="2"/>
  <c r="V921" i="2" s="1"/>
  <c r="U921" i="2" s="1"/>
  <c r="U542" i="2"/>
  <c r="X542" i="2" s="1"/>
  <c r="EU924" i="2"/>
  <c r="V924" i="2" s="1"/>
  <c r="U983" i="2"/>
  <c r="X983" i="2" s="1"/>
  <c r="EU925" i="2"/>
  <c r="V925" i="2" s="1"/>
  <c r="EU994" i="2"/>
  <c r="V994" i="2" s="1"/>
  <c r="U918" i="2"/>
  <c r="X918" i="2" s="1"/>
  <c r="EU962" i="2"/>
  <c r="V962" i="2" s="1"/>
  <c r="X932" i="2"/>
  <c r="W932" i="2"/>
  <c r="O932" i="2"/>
  <c r="L932" i="2"/>
  <c r="U827" i="2"/>
  <c r="X827" i="2" s="1"/>
  <c r="EU1009" i="2"/>
  <c r="V1009" i="2" s="1"/>
  <c r="U1009" i="2" s="1"/>
  <c r="EU1005" i="2"/>
  <c r="V1005" i="2" s="1"/>
  <c r="EU996" i="2"/>
  <c r="V996" i="2" s="1"/>
  <c r="U996" i="2" s="1"/>
  <c r="X957" i="2"/>
  <c r="W957" i="2"/>
  <c r="O957" i="2"/>
  <c r="L957" i="2"/>
  <c r="EU1001" i="2"/>
  <c r="V1001" i="2" s="1"/>
  <c r="X947" i="2"/>
  <c r="W947" i="2"/>
  <c r="O947" i="2"/>
  <c r="L947" i="2"/>
  <c r="EU920" i="2"/>
  <c r="V920" i="2" s="1"/>
  <c r="U920" i="2" s="1"/>
  <c r="U987" i="2"/>
  <c r="X987" i="2" s="1"/>
  <c r="EU967" i="2"/>
  <c r="V967" i="2" s="1"/>
  <c r="U967" i="2" s="1"/>
  <c r="EU968" i="2"/>
  <c r="V968" i="2" s="1"/>
  <c r="U968" i="2" s="1"/>
  <c r="U648" i="2"/>
  <c r="X648" i="2" s="1"/>
  <c r="EU999" i="2"/>
  <c r="V999" i="2" s="1"/>
  <c r="X993" i="2"/>
  <c r="W993" i="2"/>
  <c r="O993" i="2"/>
  <c r="L993" i="2"/>
  <c r="X919" i="2"/>
  <c r="W919" i="2"/>
  <c r="O919" i="2"/>
  <c r="L919" i="2"/>
  <c r="X923" i="2"/>
  <c r="W923" i="2"/>
  <c r="O923" i="2"/>
  <c r="L923" i="2"/>
  <c r="U972" i="2"/>
  <c r="X972" i="2" s="1"/>
  <c r="X979" i="2"/>
  <c r="W979" i="2"/>
  <c r="O979" i="2"/>
  <c r="L979" i="2"/>
  <c r="U661" i="2"/>
  <c r="X661" i="2" s="1"/>
  <c r="EU950" i="2"/>
  <c r="V950" i="2" s="1"/>
  <c r="EU961" i="2"/>
  <c r="V961" i="2" s="1"/>
  <c r="W891" i="2"/>
  <c r="O891" i="2"/>
  <c r="L891" i="2"/>
  <c r="U891" i="2"/>
  <c r="X891" i="2" s="1"/>
  <c r="W676" i="2"/>
  <c r="O676" i="2"/>
  <c r="L676" i="2"/>
  <c r="W722" i="2"/>
  <c r="O722" i="2"/>
  <c r="L722" i="2"/>
  <c r="W630" i="2"/>
  <c r="O630" i="2"/>
  <c r="L630" i="2"/>
  <c r="W893" i="2"/>
  <c r="O893" i="2"/>
  <c r="L893" i="2"/>
  <c r="U893" i="2"/>
  <c r="X893" i="2" s="1"/>
  <c r="W866" i="2"/>
  <c r="O866" i="2"/>
  <c r="L866" i="2"/>
  <c r="W888" i="2"/>
  <c r="O888" i="2"/>
  <c r="L888" i="2"/>
  <c r="W749" i="2"/>
  <c r="O749" i="2"/>
  <c r="L749" i="2"/>
  <c r="U749" i="2"/>
  <c r="X749" i="2" s="1"/>
  <c r="W683" i="2"/>
  <c r="O683" i="2"/>
  <c r="L683" i="2"/>
  <c r="U683" i="2"/>
  <c r="X683" i="2" s="1"/>
  <c r="W616" i="2"/>
  <c r="O616" i="2"/>
  <c r="L616" i="2"/>
  <c r="U616" i="2"/>
  <c r="X616" i="2" s="1"/>
  <c r="W700" i="2"/>
  <c r="O700" i="2"/>
  <c r="L700" i="2"/>
  <c r="W830" i="2"/>
  <c r="O830" i="2"/>
  <c r="L830" i="2"/>
  <c r="U830" i="2"/>
  <c r="X830" i="2" s="1"/>
  <c r="W858" i="2"/>
  <c r="O858" i="2"/>
  <c r="L858" i="2"/>
  <c r="U858" i="2"/>
  <c r="X858" i="2" s="1"/>
  <c r="W680" i="2"/>
  <c r="O680" i="2"/>
  <c r="L680" i="2"/>
  <c r="U680" i="2"/>
  <c r="X680" i="2" s="1"/>
  <c r="W909" i="2"/>
  <c r="O909" i="2"/>
  <c r="L909" i="2"/>
  <c r="W759" i="2"/>
  <c r="O759" i="2"/>
  <c r="L759" i="2"/>
  <c r="W834" i="2"/>
  <c r="O834" i="2"/>
  <c r="L834" i="2"/>
  <c r="U834" i="2"/>
  <c r="X834" i="2" s="1"/>
  <c r="W729" i="2"/>
  <c r="O729" i="2"/>
  <c r="L729" i="2"/>
  <c r="W707" i="2"/>
  <c r="O707" i="2"/>
  <c r="L707" i="2"/>
  <c r="U707" i="2"/>
  <c r="X707" i="2" s="1"/>
  <c r="W908" i="2"/>
  <c r="O908" i="2"/>
  <c r="L908" i="2"/>
  <c r="W612" i="2"/>
  <c r="O612" i="2"/>
  <c r="L612" i="2"/>
  <c r="W633" i="2"/>
  <c r="O633" i="2"/>
  <c r="L633" i="2"/>
  <c r="U633" i="2"/>
  <c r="X633" i="2" s="1"/>
  <c r="W779" i="2"/>
  <c r="O779" i="2"/>
  <c r="L779" i="2"/>
  <c r="U779" i="2"/>
  <c r="X779" i="2" s="1"/>
  <c r="W686" i="2"/>
  <c r="O686" i="2"/>
  <c r="L686" i="2"/>
  <c r="W778" i="2"/>
  <c r="O778" i="2"/>
  <c r="L778" i="2"/>
  <c r="U778" i="2"/>
  <c r="X778" i="2" s="1"/>
  <c r="W901" i="2"/>
  <c r="O901" i="2"/>
  <c r="L901" i="2"/>
  <c r="W873" i="2"/>
  <c r="O873" i="2"/>
  <c r="L873" i="2"/>
  <c r="U873" i="2"/>
  <c r="X873" i="2" s="1"/>
  <c r="W859" i="2"/>
  <c r="O859" i="2"/>
  <c r="L859" i="2"/>
  <c r="U859" i="2"/>
  <c r="X859" i="2" s="1"/>
  <c r="W679" i="2"/>
  <c r="O679" i="2"/>
  <c r="L679" i="2"/>
  <c r="U679" i="2"/>
  <c r="X679" i="2" s="1"/>
  <c r="W845" i="2"/>
  <c r="O845" i="2"/>
  <c r="L845" i="2"/>
  <c r="W810" i="2"/>
  <c r="O810" i="2"/>
  <c r="L810" i="2"/>
  <c r="U810" i="2"/>
  <c r="X810" i="2" s="1"/>
  <c r="W678" i="2"/>
  <c r="O678" i="2"/>
  <c r="L678" i="2"/>
  <c r="U678" i="2"/>
  <c r="X678" i="2" s="1"/>
  <c r="W792" i="2"/>
  <c r="O792" i="2"/>
  <c r="L792" i="2"/>
  <c r="U792" i="2"/>
  <c r="X792" i="2" s="1"/>
  <c r="W623" i="2"/>
  <c r="O623" i="2"/>
  <c r="L623" i="2"/>
  <c r="U623" i="2"/>
  <c r="X623" i="2" s="1"/>
  <c r="W879" i="2"/>
  <c r="O879" i="2"/>
  <c r="L879" i="2"/>
  <c r="W657" i="2"/>
  <c r="O657" i="2"/>
  <c r="L657" i="2"/>
  <c r="U657" i="2"/>
  <c r="X657" i="2" s="1"/>
  <c r="W806" i="2"/>
  <c r="O806" i="2"/>
  <c r="L806" i="2"/>
  <c r="W799" i="2"/>
  <c r="O799" i="2"/>
  <c r="L799" i="2"/>
  <c r="W785" i="2"/>
  <c r="O785" i="2"/>
  <c r="L785" i="2"/>
  <c r="U785" i="2"/>
  <c r="X785" i="2" s="1"/>
  <c r="W689" i="2"/>
  <c r="O689" i="2"/>
  <c r="L689" i="2"/>
  <c r="U689" i="2"/>
  <c r="X689" i="2" s="1"/>
  <c r="W883" i="2"/>
  <c r="O883" i="2"/>
  <c r="L883" i="2"/>
  <c r="W835" i="2"/>
  <c r="O835" i="2"/>
  <c r="L835" i="2"/>
  <c r="U835" i="2"/>
  <c r="X835" i="2" s="1"/>
  <c r="W816" i="2"/>
  <c r="O816" i="2"/>
  <c r="L816" i="2"/>
  <c r="W677" i="2"/>
  <c r="O677" i="2"/>
  <c r="L677" i="2"/>
  <c r="U677" i="2"/>
  <c r="X677" i="2" s="1"/>
  <c r="W876" i="2"/>
  <c r="O876" i="2"/>
  <c r="L876" i="2"/>
  <c r="U876" i="2"/>
  <c r="X876" i="2" s="1"/>
  <c r="W821" i="2"/>
  <c r="O821" i="2"/>
  <c r="L821" i="2"/>
  <c r="W869" i="2"/>
  <c r="O869" i="2"/>
  <c r="L869" i="2"/>
  <c r="U869" i="2"/>
  <c r="X869" i="2" s="1"/>
  <c r="W626" i="2"/>
  <c r="O626" i="2"/>
  <c r="L626" i="2"/>
  <c r="W852" i="2"/>
  <c r="O852" i="2"/>
  <c r="L852" i="2"/>
  <c r="W605" i="2"/>
  <c r="O605" i="2"/>
  <c r="L605" i="2"/>
  <c r="U605" i="2"/>
  <c r="X605" i="2" s="1"/>
  <c r="W881" i="2"/>
  <c r="O881" i="2"/>
  <c r="L881" i="2"/>
  <c r="W634" i="2"/>
  <c r="O634" i="2"/>
  <c r="L634" i="2"/>
  <c r="U634" i="2"/>
  <c r="X634" i="2" s="1"/>
  <c r="W622" i="2"/>
  <c r="O622" i="2"/>
  <c r="L622" i="2"/>
  <c r="W867" i="2"/>
  <c r="O867" i="2"/>
  <c r="L867" i="2"/>
  <c r="U867" i="2"/>
  <c r="X867" i="2" s="1"/>
  <c r="W828" i="2"/>
  <c r="O828" i="2"/>
  <c r="L828" i="2"/>
  <c r="W791" i="2"/>
  <c r="O791" i="2"/>
  <c r="L791" i="2"/>
  <c r="U791" i="2"/>
  <c r="X791" i="2" s="1"/>
  <c r="W766" i="2"/>
  <c r="O766" i="2"/>
  <c r="L766" i="2"/>
  <c r="U766" i="2"/>
  <c r="X766" i="2" s="1"/>
  <c r="W767" i="2"/>
  <c r="O767" i="2"/>
  <c r="L767" i="2"/>
  <c r="W736" i="2"/>
  <c r="O736" i="2"/>
  <c r="L736" i="2"/>
  <c r="W718" i="2"/>
  <c r="O718" i="2"/>
  <c r="L718" i="2"/>
  <c r="U718" i="2"/>
  <c r="X718" i="2" s="1"/>
  <c r="W817" i="2"/>
  <c r="O817" i="2"/>
  <c r="L817" i="2"/>
  <c r="U817" i="2"/>
  <c r="X817" i="2" s="1"/>
  <c r="W645" i="2"/>
  <c r="O645" i="2"/>
  <c r="L645" i="2"/>
  <c r="U645" i="2"/>
  <c r="X645" i="2" s="1"/>
  <c r="W632" i="2"/>
  <c r="O632" i="2"/>
  <c r="L632" i="2"/>
  <c r="U632" i="2"/>
  <c r="X632" i="2" s="1"/>
  <c r="W877" i="2"/>
  <c r="O877" i="2"/>
  <c r="L877" i="2"/>
  <c r="U877" i="2"/>
  <c r="X877" i="2" s="1"/>
  <c r="W813" i="2"/>
  <c r="O813" i="2"/>
  <c r="L813" i="2"/>
  <c r="U813" i="2"/>
  <c r="X813" i="2" s="1"/>
  <c r="W872" i="2"/>
  <c r="O872" i="2"/>
  <c r="L872" i="2"/>
  <c r="W861" i="2"/>
  <c r="O861" i="2"/>
  <c r="L861" i="2"/>
  <c r="W862" i="2"/>
  <c r="O862" i="2"/>
  <c r="L862" i="2"/>
  <c r="W714" i="2"/>
  <c r="O714" i="2"/>
  <c r="L714" i="2"/>
  <c r="W750" i="2"/>
  <c r="O750" i="2"/>
  <c r="L750" i="2"/>
  <c r="EU731" i="2"/>
  <c r="V731" i="2" s="1"/>
  <c r="U731" i="2" s="1"/>
  <c r="EU748" i="2"/>
  <c r="V748" i="2" s="1"/>
  <c r="EU654" i="2"/>
  <c r="V654" i="2" s="1"/>
  <c r="U654" i="2" s="1"/>
  <c r="U630" i="2"/>
  <c r="X630" i="2" s="1"/>
  <c r="U622" i="2"/>
  <c r="X622" i="2" s="1"/>
  <c r="V720" i="2"/>
  <c r="U720" i="2" s="1"/>
  <c r="V416" i="2"/>
  <c r="U416" i="2" s="1"/>
  <c r="X416" i="2" s="1"/>
  <c r="EU896" i="2"/>
  <c r="V896" i="2" s="1"/>
  <c r="EU624" i="2"/>
  <c r="V624" i="2" s="1"/>
  <c r="EU885" i="2"/>
  <c r="V885" i="2" s="1"/>
  <c r="EU903" i="2"/>
  <c r="V903" i="2" s="1"/>
  <c r="W811" i="2"/>
  <c r="O811" i="2"/>
  <c r="L811" i="2"/>
  <c r="EU843" i="2"/>
  <c r="V843" i="2" s="1"/>
  <c r="W827" i="2"/>
  <c r="O827" i="2"/>
  <c r="L827" i="2"/>
  <c r="EU910" i="2"/>
  <c r="V910" i="2" s="1"/>
  <c r="U910" i="2" s="1"/>
  <c r="EU892" i="2"/>
  <c r="V892" i="2" s="1"/>
  <c r="U892" i="2" s="1"/>
  <c r="X620" i="2"/>
  <c r="W620" i="2"/>
  <c r="O620" i="2"/>
  <c r="L620" i="2"/>
  <c r="EU744" i="2"/>
  <c r="V744" i="2" s="1"/>
  <c r="U744" i="2" s="1"/>
  <c r="EU646" i="2"/>
  <c r="V646" i="2" s="1"/>
  <c r="W663" i="2"/>
  <c r="O663" i="2"/>
  <c r="L663" i="2"/>
  <c r="EU793" i="2"/>
  <c r="V793" i="2" s="1"/>
  <c r="U793" i="2" s="1"/>
  <c r="U686" i="2"/>
  <c r="X686" i="2" s="1"/>
  <c r="EU666" i="2"/>
  <c r="V666" i="2" s="1"/>
  <c r="U888" i="2"/>
  <c r="X888" i="2" s="1"/>
  <c r="U828" i="2"/>
  <c r="X828" i="2" s="1"/>
  <c r="U879" i="2"/>
  <c r="X879" i="2" s="1"/>
  <c r="W786" i="2"/>
  <c r="O786" i="2"/>
  <c r="L786" i="2"/>
  <c r="W838" i="2"/>
  <c r="O838" i="2"/>
  <c r="L838" i="2"/>
  <c r="W905" i="2"/>
  <c r="O905" i="2"/>
  <c r="L905" i="2"/>
  <c r="EU899" i="2"/>
  <c r="V899" i="2" s="1"/>
  <c r="U899" i="2" s="1"/>
  <c r="EU880" i="2"/>
  <c r="V880" i="2" s="1"/>
  <c r="EU895" i="2"/>
  <c r="V895" i="2" s="1"/>
  <c r="X764" i="2"/>
  <c r="W764" i="2"/>
  <c r="O764" i="2"/>
  <c r="L764" i="2"/>
  <c r="EU854" i="2"/>
  <c r="V854" i="2" s="1"/>
  <c r="U854" i="2" s="1"/>
  <c r="EU850" i="2"/>
  <c r="V850" i="2" s="1"/>
  <c r="EU706" i="2"/>
  <c r="V706" i="2" s="1"/>
  <c r="X743" i="2"/>
  <c r="W743" i="2"/>
  <c r="O743" i="2"/>
  <c r="L743" i="2"/>
  <c r="EU651" i="2"/>
  <c r="V651" i="2" s="1"/>
  <c r="EU841" i="2"/>
  <c r="V841" i="2" s="1"/>
  <c r="U841" i="2" s="1"/>
  <c r="EU687" i="2"/>
  <c r="V687" i="2" s="1"/>
  <c r="U687" i="2" s="1"/>
  <c r="EU770" i="2"/>
  <c r="V770" i="2" s="1"/>
  <c r="U676" i="2"/>
  <c r="X676" i="2" s="1"/>
  <c r="U328" i="2"/>
  <c r="X328" i="2" s="1"/>
  <c r="EU631" i="2"/>
  <c r="V631" i="2" s="1"/>
  <c r="EU615" i="2"/>
  <c r="V615" i="2" s="1"/>
  <c r="U615" i="2" s="1"/>
  <c r="U806" i="2"/>
  <c r="X806" i="2" s="1"/>
  <c r="U767" i="2"/>
  <c r="X767" i="2" s="1"/>
  <c r="EU760" i="2"/>
  <c r="W887" i="2"/>
  <c r="O887" i="2"/>
  <c r="L887" i="2"/>
  <c r="L328" i="2"/>
  <c r="W328" i="2"/>
  <c r="O328" i="2"/>
  <c r="X907" i="2"/>
  <c r="W907" i="2"/>
  <c r="O907" i="2"/>
  <c r="L907" i="2"/>
  <c r="EU628" i="2"/>
  <c r="V628" i="2" s="1"/>
  <c r="U628" i="2" s="1"/>
  <c r="X701" i="2"/>
  <c r="W701" i="2"/>
  <c r="O701" i="2"/>
  <c r="L701" i="2"/>
  <c r="EU670" i="2"/>
  <c r="V670" i="2" s="1"/>
  <c r="EU809" i="2"/>
  <c r="V809" i="2" s="1"/>
  <c r="U396" i="2"/>
  <c r="X396" i="2" s="1"/>
  <c r="EU803" i="2"/>
  <c r="V803" i="2" s="1"/>
  <c r="EU755" i="2"/>
  <c r="V755" i="2" s="1"/>
  <c r="EU740" i="2"/>
  <c r="V740" i="2" s="1"/>
  <c r="EU812" i="2"/>
  <c r="V812" i="2" s="1"/>
  <c r="EU618" i="2"/>
  <c r="V618" i="2" s="1"/>
  <c r="U618" i="2" s="1"/>
  <c r="EU788" i="2"/>
  <c r="V788" i="2" s="1"/>
  <c r="X627" i="2"/>
  <c r="W627" i="2"/>
  <c r="O627" i="2"/>
  <c r="L627" i="2"/>
  <c r="EU723" i="2"/>
  <c r="V723" i="2" s="1"/>
  <c r="U723" i="2" s="1"/>
  <c r="EU691" i="2"/>
  <c r="V691" i="2" s="1"/>
  <c r="W898" i="2"/>
  <c r="O898" i="2"/>
  <c r="L898" i="2"/>
  <c r="EU864" i="2"/>
  <c r="V864" i="2" s="1"/>
  <c r="U864" i="2" s="1"/>
  <c r="EU716" i="2"/>
  <c r="V716" i="2" s="1"/>
  <c r="EU819" i="2"/>
  <c r="V819" i="2" s="1"/>
  <c r="U819" i="2" s="1"/>
  <c r="EU715" i="2"/>
  <c r="V715" i="2" s="1"/>
  <c r="EU800" i="2"/>
  <c r="V800" i="2" s="1"/>
  <c r="EU741" i="2"/>
  <c r="V741" i="2" s="1"/>
  <c r="U736" i="2"/>
  <c r="X736" i="2" s="1"/>
  <c r="U852" i="2"/>
  <c r="X852" i="2" s="1"/>
  <c r="EU825" i="2"/>
  <c r="V825" i="2" s="1"/>
  <c r="U825" i="2" s="1"/>
  <c r="U464" i="2"/>
  <c r="X464" i="2" s="1"/>
  <c r="U514" i="2"/>
  <c r="X514" i="2" s="1"/>
  <c r="EU621" i="2"/>
  <c r="V621" i="2" s="1"/>
  <c r="X894" i="2"/>
  <c r="W894" i="2"/>
  <c r="O894" i="2"/>
  <c r="L894" i="2"/>
  <c r="EU875" i="2"/>
  <c r="V875" i="2" s="1"/>
  <c r="U875" i="2" s="1"/>
  <c r="X690" i="2"/>
  <c r="W690" i="2"/>
  <c r="O690" i="2"/>
  <c r="L690" i="2"/>
  <c r="EU868" i="2"/>
  <c r="V868" i="2" s="1"/>
  <c r="X664" i="2"/>
  <c r="W664" i="2"/>
  <c r="O664" i="2"/>
  <c r="L664" i="2"/>
  <c r="U486" i="2"/>
  <c r="X486" i="2" s="1"/>
  <c r="U595" i="2"/>
  <c r="X595" i="2" s="1"/>
  <c r="X787" i="2"/>
  <c r="W787" i="2"/>
  <c r="O787" i="2"/>
  <c r="L787" i="2"/>
  <c r="EU782" i="2"/>
  <c r="V782" i="2" s="1"/>
  <c r="U782" i="2" s="1"/>
  <c r="EU871" i="2"/>
  <c r="V871" i="2" s="1"/>
  <c r="U871" i="2" s="1"/>
  <c r="W661" i="2"/>
  <c r="O661" i="2"/>
  <c r="L661" i="2"/>
  <c r="W814" i="2"/>
  <c r="O814" i="2"/>
  <c r="L814" i="2"/>
  <c r="EU906" i="2"/>
  <c r="V906" i="2" s="1"/>
  <c r="W776" i="2"/>
  <c r="O776" i="2"/>
  <c r="L776" i="2"/>
  <c r="U594" i="2"/>
  <c r="X594" i="2" s="1"/>
  <c r="U555" i="2"/>
  <c r="X555" i="2" s="1"/>
  <c r="EU696" i="2"/>
  <c r="V696" i="2" s="1"/>
  <c r="EU797" i="2"/>
  <c r="V797" i="2" s="1"/>
  <c r="U797" i="2" s="1"/>
  <c r="EU610" i="2"/>
  <c r="V610" i="2" s="1"/>
  <c r="U700" i="2"/>
  <c r="X700" i="2" s="1"/>
  <c r="U816" i="2"/>
  <c r="X816" i="2" s="1"/>
  <c r="EU753" i="2"/>
  <c r="V753" i="2" s="1"/>
  <c r="U753" i="2" s="1"/>
  <c r="U626" i="2"/>
  <c r="X626" i="2" s="1"/>
  <c r="U881" i="2"/>
  <c r="X881" i="2" s="1"/>
  <c r="EU703" i="2"/>
  <c r="V703" i="2" s="1"/>
  <c r="EU889" i="2"/>
  <c r="V889" i="2" s="1"/>
  <c r="U889" i="2" s="1"/>
  <c r="U241" i="2"/>
  <c r="X241" i="2" s="1"/>
  <c r="U432" i="2"/>
  <c r="X432" i="2" s="1"/>
  <c r="EU902" i="2"/>
  <c r="X685" i="2"/>
  <c r="W685" i="2"/>
  <c r="O685" i="2"/>
  <c r="L685" i="2"/>
  <c r="EU856" i="2"/>
  <c r="V856" i="2" s="1"/>
  <c r="EU761" i="2"/>
  <c r="V761" i="2" s="1"/>
  <c r="EU711" i="2"/>
  <c r="V711" i="2" s="1"/>
  <c r="X735" i="2"/>
  <c r="W735" i="2"/>
  <c r="O735" i="2"/>
  <c r="L735" i="2"/>
  <c r="X840" i="2"/>
  <c r="W840" i="2"/>
  <c r="O840" i="2"/>
  <c r="L840" i="2"/>
  <c r="EU611" i="2"/>
  <c r="V611" i="2" s="1"/>
  <c r="U611" i="2" s="1"/>
  <c r="U759" i="2"/>
  <c r="X759" i="2" s="1"/>
  <c r="V390" i="2"/>
  <c r="L390" i="2" s="1"/>
  <c r="U249" i="2"/>
  <c r="X249" i="2" s="1"/>
  <c r="V331" i="2"/>
  <c r="W331" i="2" s="1"/>
  <c r="U845" i="2"/>
  <c r="X845" i="2" s="1"/>
  <c r="EU777" i="2"/>
  <c r="V777" i="2" s="1"/>
  <c r="U866" i="2"/>
  <c r="X866" i="2" s="1"/>
  <c r="U901" i="2"/>
  <c r="X901" i="2" s="1"/>
  <c r="U722" i="2"/>
  <c r="X722" i="2" s="1"/>
  <c r="EU857" i="2"/>
  <c r="V857" i="2" s="1"/>
  <c r="EU745" i="2"/>
  <c r="V745" i="2" s="1"/>
  <c r="EU855" i="2"/>
  <c r="V855" i="2" s="1"/>
  <c r="U855" i="2" s="1"/>
  <c r="U821" i="2"/>
  <c r="X821" i="2" s="1"/>
  <c r="EU613" i="2"/>
  <c r="V613" i="2" s="1"/>
  <c r="EU756" i="2"/>
  <c r="V756" i="2" s="1"/>
  <c r="EU837" i="2"/>
  <c r="V837" i="2" s="1"/>
  <c r="W839" i="2"/>
  <c r="O839" i="2"/>
  <c r="L839" i="2"/>
  <c r="W648" i="2"/>
  <c r="O648" i="2"/>
  <c r="L648" i="2"/>
  <c r="X781" i="2"/>
  <c r="W781" i="2"/>
  <c r="O781" i="2"/>
  <c r="L781" i="2"/>
  <c r="EU773" i="2"/>
  <c r="V773" i="2" s="1"/>
  <c r="U773" i="2" s="1"/>
  <c r="EU614" i="2"/>
  <c r="V614" i="2" s="1"/>
  <c r="EU655" i="2"/>
  <c r="V655" i="2" s="1"/>
  <c r="EU710" i="2"/>
  <c r="V710" i="2" s="1"/>
  <c r="EU730" i="2"/>
  <c r="V730" i="2" s="1"/>
  <c r="U730" i="2" s="1"/>
  <c r="X815" i="2"/>
  <c r="W815" i="2"/>
  <c r="O815" i="2"/>
  <c r="L815" i="2"/>
  <c r="EU656" i="2"/>
  <c r="V656" i="2" s="1"/>
  <c r="EU804" i="2"/>
  <c r="V804" i="2" s="1"/>
  <c r="U883" i="2"/>
  <c r="X883" i="2" s="1"/>
  <c r="EU662" i="2"/>
  <c r="EU640" i="2"/>
  <c r="V640" i="2" s="1"/>
  <c r="U640" i="2" s="1"/>
  <c r="EU826" i="2"/>
  <c r="V826" i="2" s="1"/>
  <c r="U826" i="2" s="1"/>
  <c r="EU848" i="2"/>
  <c r="V848" i="2" s="1"/>
  <c r="EU704" i="2"/>
  <c r="V704" i="2" s="1"/>
  <c r="EU652" i="2"/>
  <c r="V652" i="2" s="1"/>
  <c r="X642" i="2"/>
  <c r="W642" i="2"/>
  <c r="O642" i="2"/>
  <c r="L642" i="2"/>
  <c r="EU742" i="2"/>
  <c r="V742" i="2" s="1"/>
  <c r="U742" i="2" s="1"/>
  <c r="EU833" i="2"/>
  <c r="V833" i="2" s="1"/>
  <c r="U833" i="2" s="1"/>
  <c r="X625" i="2"/>
  <c r="W625" i="2"/>
  <c r="O625" i="2"/>
  <c r="L625" i="2"/>
  <c r="EU650" i="2"/>
  <c r="V650" i="2" s="1"/>
  <c r="EU684" i="2"/>
  <c r="V684" i="2" s="1"/>
  <c r="EU695" i="2"/>
  <c r="V695" i="2" s="1"/>
  <c r="U612" i="2"/>
  <c r="X612" i="2" s="1"/>
  <c r="U799" i="2"/>
  <c r="X799" i="2" s="1"/>
  <c r="EU762" i="2"/>
  <c r="V762" i="2" s="1"/>
  <c r="EU617" i="2"/>
  <c r="V617" i="2" s="1"/>
  <c r="W822" i="2"/>
  <c r="O822" i="2"/>
  <c r="L822" i="2"/>
  <c r="EU870" i="2"/>
  <c r="V870" i="2" s="1"/>
  <c r="EU681" i="2"/>
  <c r="V681" i="2" s="1"/>
  <c r="EU727" i="2"/>
  <c r="V727" i="2" s="1"/>
  <c r="W429" i="2"/>
  <c r="O429" i="2"/>
  <c r="L429" i="2"/>
  <c r="EU667" i="2"/>
  <c r="V667" i="2" s="1"/>
  <c r="EU674" i="2"/>
  <c r="V674" i="2" s="1"/>
  <c r="EU801" i="2"/>
  <c r="V801" i="2" s="1"/>
  <c r="U801" i="2" s="1"/>
  <c r="EU847" i="2"/>
  <c r="V847" i="2" s="1"/>
  <c r="U847" i="2" s="1"/>
  <c r="X790" i="2"/>
  <c r="W790" i="2"/>
  <c r="O790" i="2"/>
  <c r="L790" i="2"/>
  <c r="U729" i="2"/>
  <c r="X729" i="2" s="1"/>
  <c r="X842" i="2"/>
  <c r="W842" i="2"/>
  <c r="O842" i="2"/>
  <c r="L842" i="2"/>
  <c r="EU746" i="2"/>
  <c r="V746" i="2" s="1"/>
  <c r="U909" i="2"/>
  <c r="X909" i="2" s="1"/>
  <c r="EU836" i="2"/>
  <c r="V836" i="2" s="1"/>
  <c r="EU609" i="2"/>
  <c r="V609" i="2" s="1"/>
  <c r="EU882" i="2"/>
  <c r="V882" i="2" s="1"/>
  <c r="EU774" i="2"/>
  <c r="V774" i="2" s="1"/>
  <c r="EU672" i="2"/>
  <c r="V672" i="2" s="1"/>
  <c r="EU713" i="2"/>
  <c r="V713" i="2" s="1"/>
  <c r="W757" i="2"/>
  <c r="O757" i="2"/>
  <c r="L757" i="2"/>
  <c r="EU635" i="2"/>
  <c r="V635" i="2" s="1"/>
  <c r="X863" i="2"/>
  <c r="W863" i="2"/>
  <c r="O863" i="2"/>
  <c r="L863" i="2"/>
  <c r="U512" i="2"/>
  <c r="X512" i="2" s="1"/>
  <c r="U564" i="2"/>
  <c r="X564" i="2" s="1"/>
  <c r="EU747" i="2"/>
  <c r="V747" i="2" s="1"/>
  <c r="EU832" i="2"/>
  <c r="V832" i="2" s="1"/>
  <c r="EU802" i="2"/>
  <c r="V802" i="2" s="1"/>
  <c r="EU649" i="2"/>
  <c r="V649" i="2" s="1"/>
  <c r="U649" i="2" s="1"/>
  <c r="V535" i="2"/>
  <c r="U535" i="2" s="1"/>
  <c r="EU647" i="2"/>
  <c r="V647" i="2" s="1"/>
  <c r="X874" i="2"/>
  <c r="W874" i="2"/>
  <c r="O874" i="2"/>
  <c r="L874" i="2"/>
  <c r="EU698" i="2"/>
  <c r="V698" i="2" s="1"/>
  <c r="EU771" i="2"/>
  <c r="V771" i="2" s="1"/>
  <c r="U771" i="2" s="1"/>
  <c r="X904" i="2"/>
  <c r="W904" i="2"/>
  <c r="O904" i="2"/>
  <c r="L904" i="2"/>
  <c r="EU603" i="2"/>
  <c r="V603" i="2" s="1"/>
  <c r="X851" i="2"/>
  <c r="W851" i="2"/>
  <c r="O851" i="2"/>
  <c r="L851" i="2"/>
  <c r="EU754" i="2"/>
  <c r="EU717" i="2"/>
  <c r="V717" i="2" s="1"/>
  <c r="U717" i="2" s="1"/>
  <c r="EU807" i="2"/>
  <c r="V807" i="2" s="1"/>
  <c r="U807" i="2" s="1"/>
  <c r="U908" i="2"/>
  <c r="X908" i="2" s="1"/>
  <c r="U501" i="2"/>
  <c r="X501" i="2" s="1"/>
  <c r="EU818" i="2"/>
  <c r="V818" i="2" s="1"/>
  <c r="U818" i="2" s="1"/>
  <c r="EU805" i="2"/>
  <c r="V805" i="2" s="1"/>
  <c r="EU665" i="2"/>
  <c r="V665" i="2" s="1"/>
  <c r="U531" i="2"/>
  <c r="X531" i="2" s="1"/>
  <c r="X853" i="2"/>
  <c r="W853" i="2"/>
  <c r="O853" i="2"/>
  <c r="L853" i="2"/>
  <c r="EU824" i="2"/>
  <c r="V824" i="2" s="1"/>
  <c r="EU865" i="2"/>
  <c r="V865" i="2" s="1"/>
  <c r="U872" i="2"/>
  <c r="X872" i="2" s="1"/>
  <c r="U861" i="2"/>
  <c r="X861" i="2" s="1"/>
  <c r="U862" i="2"/>
  <c r="X862" i="2" s="1"/>
  <c r="U714" i="2"/>
  <c r="X714" i="2" s="1"/>
  <c r="U750" i="2"/>
  <c r="X750" i="2" s="1"/>
  <c r="EU709" i="2"/>
  <c r="V709" i="2" s="1"/>
  <c r="U709" i="2" s="1"/>
  <c r="EU733" i="2"/>
  <c r="V733" i="2" s="1"/>
  <c r="U380" i="2"/>
  <c r="X380" i="2" s="1"/>
  <c r="EU796" i="2"/>
  <c r="V796" i="2" s="1"/>
  <c r="EU734" i="2"/>
  <c r="V734" i="2" s="1"/>
  <c r="EU705" i="2"/>
  <c r="V705" i="2" s="1"/>
  <c r="EU607" i="2"/>
  <c r="EU808" i="2"/>
  <c r="EU688" i="2"/>
  <c r="V688" i="2" s="1"/>
  <c r="W334" i="2"/>
  <c r="O334" i="2"/>
  <c r="L334" i="2"/>
  <c r="U334" i="2"/>
  <c r="X334" i="2" s="1"/>
  <c r="W530" i="2"/>
  <c r="O530" i="2"/>
  <c r="L530" i="2"/>
  <c r="W563" i="2"/>
  <c r="O563" i="2"/>
  <c r="L563" i="2"/>
  <c r="U563" i="2"/>
  <c r="X563" i="2" s="1"/>
  <c r="W559" i="2"/>
  <c r="O559" i="2"/>
  <c r="L559" i="2"/>
  <c r="U559" i="2"/>
  <c r="X559" i="2" s="1"/>
  <c r="W461" i="2"/>
  <c r="O461" i="2"/>
  <c r="L461" i="2"/>
  <c r="W483" i="2"/>
  <c r="O483" i="2"/>
  <c r="L483" i="2"/>
  <c r="W476" i="2"/>
  <c r="O476" i="2"/>
  <c r="L476" i="2"/>
  <c r="U476" i="2"/>
  <c r="X476" i="2" s="1"/>
  <c r="W391" i="2"/>
  <c r="O391" i="2"/>
  <c r="L391" i="2"/>
  <c r="W338" i="2"/>
  <c r="O338" i="2"/>
  <c r="L338" i="2"/>
  <c r="W463" i="2"/>
  <c r="O463" i="2"/>
  <c r="L463" i="2"/>
  <c r="U463" i="2"/>
  <c r="X463" i="2" s="1"/>
  <c r="W574" i="2"/>
  <c r="O574" i="2"/>
  <c r="L574" i="2"/>
  <c r="U574" i="2"/>
  <c r="X574" i="2" s="1"/>
  <c r="W578" i="2"/>
  <c r="O578" i="2"/>
  <c r="L578" i="2"/>
  <c r="U578" i="2"/>
  <c r="X578" i="2" s="1"/>
  <c r="W439" i="2"/>
  <c r="O439" i="2"/>
  <c r="L439" i="2"/>
  <c r="W375" i="2"/>
  <c r="O375" i="2"/>
  <c r="L375" i="2"/>
  <c r="U375" i="2"/>
  <c r="X375" i="2" s="1"/>
  <c r="W529" i="2"/>
  <c r="O529" i="2"/>
  <c r="L529" i="2"/>
  <c r="W412" i="2"/>
  <c r="O412" i="2"/>
  <c r="L412" i="2"/>
  <c r="W494" i="2"/>
  <c r="O494" i="2"/>
  <c r="L494" i="2"/>
  <c r="W522" i="2"/>
  <c r="O522" i="2"/>
  <c r="L522" i="2"/>
  <c r="U522" i="2"/>
  <c r="X522" i="2" s="1"/>
  <c r="W479" i="2"/>
  <c r="O479" i="2"/>
  <c r="L479" i="2"/>
  <c r="U479" i="2"/>
  <c r="X479" i="2" s="1"/>
  <c r="W459" i="2"/>
  <c r="O459" i="2"/>
  <c r="L459" i="2"/>
  <c r="W554" i="2"/>
  <c r="O554" i="2"/>
  <c r="L554" i="2"/>
  <c r="U554" i="2"/>
  <c r="X554" i="2" s="1"/>
  <c r="W411" i="2"/>
  <c r="O411" i="2"/>
  <c r="L411" i="2"/>
  <c r="W317" i="2"/>
  <c r="O317" i="2"/>
  <c r="L317" i="2"/>
  <c r="W496" i="2"/>
  <c r="O496" i="2"/>
  <c r="L496" i="2"/>
  <c r="W576" i="2"/>
  <c r="O576" i="2"/>
  <c r="L576" i="2"/>
  <c r="U576" i="2"/>
  <c r="X576" i="2" s="1"/>
  <c r="W469" i="2"/>
  <c r="O469" i="2"/>
  <c r="L469" i="2"/>
  <c r="W311" i="2"/>
  <c r="O311" i="2"/>
  <c r="L311" i="2"/>
  <c r="W465" i="2"/>
  <c r="O465" i="2"/>
  <c r="L465" i="2"/>
  <c r="U465" i="2"/>
  <c r="X465" i="2" s="1"/>
  <c r="W358" i="2"/>
  <c r="O358" i="2"/>
  <c r="L358" i="2"/>
  <c r="U358" i="2"/>
  <c r="X358" i="2" s="1"/>
  <c r="W589" i="2"/>
  <c r="O589" i="2"/>
  <c r="L589" i="2"/>
  <c r="U589" i="2"/>
  <c r="X589" i="2" s="1"/>
  <c r="W314" i="2"/>
  <c r="O314" i="2"/>
  <c r="L314" i="2"/>
  <c r="U314" i="2"/>
  <c r="X314" i="2" s="1"/>
  <c r="W342" i="2"/>
  <c r="O342" i="2"/>
  <c r="L342" i="2"/>
  <c r="W571" i="2"/>
  <c r="O571" i="2"/>
  <c r="L571" i="2"/>
  <c r="U571" i="2"/>
  <c r="X571" i="2" s="1"/>
  <c r="W339" i="2"/>
  <c r="O339" i="2"/>
  <c r="L339" i="2"/>
  <c r="U339" i="2"/>
  <c r="X339" i="2" s="1"/>
  <c r="W355" i="2"/>
  <c r="O355" i="2"/>
  <c r="L355" i="2"/>
  <c r="W587" i="2"/>
  <c r="O587" i="2"/>
  <c r="L587" i="2"/>
  <c r="U587" i="2"/>
  <c r="X587" i="2" s="1"/>
  <c r="W474" i="2"/>
  <c r="O474" i="2"/>
  <c r="L474" i="2"/>
  <c r="U474" i="2"/>
  <c r="X474" i="2" s="1"/>
  <c r="W414" i="2"/>
  <c r="O414" i="2"/>
  <c r="L414" i="2"/>
  <c r="W349" i="2"/>
  <c r="O349" i="2"/>
  <c r="L349" i="2"/>
  <c r="W581" i="2"/>
  <c r="O581" i="2"/>
  <c r="L581" i="2"/>
  <c r="U581" i="2"/>
  <c r="X581" i="2" s="1"/>
  <c r="W329" i="2"/>
  <c r="O329" i="2"/>
  <c r="L329" i="2"/>
  <c r="W588" i="2"/>
  <c r="O588" i="2"/>
  <c r="L588" i="2"/>
  <c r="U588" i="2"/>
  <c r="X588" i="2" s="1"/>
  <c r="W477" i="2"/>
  <c r="O477" i="2"/>
  <c r="L477" i="2"/>
  <c r="U477" i="2"/>
  <c r="X477" i="2" s="1"/>
  <c r="W509" i="2"/>
  <c r="O509" i="2"/>
  <c r="L509" i="2"/>
  <c r="U509" i="2"/>
  <c r="X509" i="2" s="1"/>
  <c r="W553" i="2"/>
  <c r="O553" i="2"/>
  <c r="L553" i="2"/>
  <c r="W585" i="2"/>
  <c r="O585" i="2"/>
  <c r="L585" i="2"/>
  <c r="W379" i="2"/>
  <c r="O379" i="2"/>
  <c r="L379" i="2"/>
  <c r="W457" i="2"/>
  <c r="O457" i="2"/>
  <c r="L457" i="2"/>
  <c r="U457" i="2"/>
  <c r="X457" i="2" s="1"/>
  <c r="W360" i="2"/>
  <c r="O360" i="2"/>
  <c r="L360" i="2"/>
  <c r="W538" i="2"/>
  <c r="O538" i="2"/>
  <c r="L538" i="2"/>
  <c r="U538" i="2"/>
  <c r="X538" i="2" s="1"/>
  <c r="W315" i="2"/>
  <c r="O315" i="2"/>
  <c r="L315" i="2"/>
  <c r="U315" i="2"/>
  <c r="X315" i="2" s="1"/>
  <c r="W466" i="2"/>
  <c r="O466" i="2"/>
  <c r="L466" i="2"/>
  <c r="U466" i="2"/>
  <c r="X466" i="2" s="1"/>
  <c r="W539" i="2"/>
  <c r="O539" i="2"/>
  <c r="L539" i="2"/>
  <c r="U539" i="2"/>
  <c r="X539" i="2" s="1"/>
  <c r="W546" i="2"/>
  <c r="O546" i="2"/>
  <c r="L546" i="2"/>
  <c r="W491" i="2"/>
  <c r="O491" i="2"/>
  <c r="L491" i="2"/>
  <c r="W455" i="2"/>
  <c r="O455" i="2"/>
  <c r="L455" i="2"/>
  <c r="W441" i="2"/>
  <c r="O441" i="2"/>
  <c r="L441" i="2"/>
  <c r="W561" i="2"/>
  <c r="O561" i="2"/>
  <c r="L561" i="2"/>
  <c r="U561" i="2"/>
  <c r="X561" i="2" s="1"/>
  <c r="W354" i="2"/>
  <c r="O354" i="2"/>
  <c r="L354" i="2"/>
  <c r="U354" i="2"/>
  <c r="X354" i="2" s="1"/>
  <c r="W309" i="2"/>
  <c r="O309" i="2"/>
  <c r="L309" i="2"/>
  <c r="U309" i="2"/>
  <c r="X309" i="2" s="1"/>
  <c r="W573" i="2"/>
  <c r="O573" i="2"/>
  <c r="L573" i="2"/>
  <c r="U573" i="2"/>
  <c r="X573" i="2" s="1"/>
  <c r="W499" i="2"/>
  <c r="O499" i="2"/>
  <c r="L499" i="2"/>
  <c r="U499" i="2"/>
  <c r="X499" i="2" s="1"/>
  <c r="W580" i="2"/>
  <c r="O580" i="2"/>
  <c r="L580" i="2"/>
  <c r="U580" i="2"/>
  <c r="X580" i="2" s="1"/>
  <c r="W405" i="2"/>
  <c r="O405" i="2"/>
  <c r="L405" i="2"/>
  <c r="U405" i="2"/>
  <c r="X405" i="2" s="1"/>
  <c r="W566" i="2"/>
  <c r="O566" i="2"/>
  <c r="L566" i="2"/>
  <c r="U566" i="2"/>
  <c r="X566" i="2" s="1"/>
  <c r="W453" i="2"/>
  <c r="O453" i="2"/>
  <c r="L453" i="2"/>
  <c r="W320" i="2"/>
  <c r="O320" i="2"/>
  <c r="L320" i="2"/>
  <c r="W392" i="2"/>
  <c r="O392" i="2"/>
  <c r="L392" i="2"/>
  <c r="U392" i="2"/>
  <c r="X392" i="2" s="1"/>
  <c r="W537" i="2"/>
  <c r="O537" i="2"/>
  <c r="L537" i="2"/>
  <c r="U537" i="2"/>
  <c r="X537" i="2" s="1"/>
  <c r="W307" i="2"/>
  <c r="O307" i="2"/>
  <c r="L307" i="2"/>
  <c r="W492" i="2"/>
  <c r="O492" i="2"/>
  <c r="L492" i="2"/>
  <c r="W345" i="2"/>
  <c r="O345" i="2"/>
  <c r="L345" i="2"/>
  <c r="U345" i="2"/>
  <c r="X345" i="2" s="1"/>
  <c r="W359" i="2"/>
  <c r="O359" i="2"/>
  <c r="L359" i="2"/>
  <c r="W508" i="2"/>
  <c r="O508" i="2"/>
  <c r="L508" i="2"/>
  <c r="U234" i="2"/>
  <c r="X234" i="2" s="1"/>
  <c r="W425" i="2"/>
  <c r="O425" i="2"/>
  <c r="L425" i="2"/>
  <c r="EU526" i="2"/>
  <c r="V526" i="2" s="1"/>
  <c r="U526" i="2" s="1"/>
  <c r="U546" i="2"/>
  <c r="X546" i="2" s="1"/>
  <c r="EU543" i="2"/>
  <c r="V543" i="2" s="1"/>
  <c r="U543" i="2" s="1"/>
  <c r="U307" i="2"/>
  <c r="X307" i="2" s="1"/>
  <c r="EU525" i="2"/>
  <c r="V525" i="2" s="1"/>
  <c r="W386" i="2"/>
  <c r="O386" i="2"/>
  <c r="L386" i="2"/>
  <c r="EU410" i="2"/>
  <c r="V410" i="2" s="1"/>
  <c r="U494" i="2"/>
  <c r="X494" i="2" s="1"/>
  <c r="W548" i="2"/>
  <c r="O548" i="2"/>
  <c r="L548" i="2"/>
  <c r="U585" i="2"/>
  <c r="X585" i="2" s="1"/>
  <c r="EU369" i="2"/>
  <c r="V369" i="2" s="1"/>
  <c r="U369" i="2" s="1"/>
  <c r="W531" i="2"/>
  <c r="O531" i="2"/>
  <c r="L531" i="2"/>
  <c r="EU485" i="2"/>
  <c r="V485" i="2" s="1"/>
  <c r="U529" i="2"/>
  <c r="X529" i="2" s="1"/>
  <c r="U329" i="2"/>
  <c r="X329" i="2" s="1"/>
  <c r="EU447" i="2"/>
  <c r="V447" i="2" s="1"/>
  <c r="X401" i="2"/>
  <c r="W401" i="2"/>
  <c r="O401" i="2"/>
  <c r="L401" i="2"/>
  <c r="U355" i="2"/>
  <c r="X355" i="2" s="1"/>
  <c r="EU541" i="2"/>
  <c r="V541" i="2" s="1"/>
  <c r="U412" i="2"/>
  <c r="X412" i="2" s="1"/>
  <c r="EU333" i="2"/>
  <c r="V333" i="2" s="1"/>
  <c r="U333" i="2" s="1"/>
  <c r="X316" i="2"/>
  <c r="W316" i="2"/>
  <c r="O316" i="2"/>
  <c r="L316" i="2"/>
  <c r="X534" i="2"/>
  <c r="W534" i="2"/>
  <c r="O534" i="2"/>
  <c r="L534" i="2"/>
  <c r="X569" i="2"/>
  <c r="W569" i="2"/>
  <c r="O569" i="2"/>
  <c r="L569" i="2"/>
  <c r="EU353" i="2"/>
  <c r="V353" i="2" s="1"/>
  <c r="W403" i="2"/>
  <c r="O403" i="2"/>
  <c r="L403" i="2"/>
  <c r="EU519" i="2"/>
  <c r="V519" i="2" s="1"/>
  <c r="EU516" i="2"/>
  <c r="V516" i="2" s="1"/>
  <c r="EU370" i="2"/>
  <c r="V370" i="2" s="1"/>
  <c r="EU422" i="2"/>
  <c r="V422" i="2" s="1"/>
  <c r="W512" i="2"/>
  <c r="O512" i="2"/>
  <c r="L512" i="2"/>
  <c r="X460" i="2"/>
  <c r="W460" i="2"/>
  <c r="O460" i="2"/>
  <c r="L460" i="2"/>
  <c r="X402" i="2"/>
  <c r="W402" i="2"/>
  <c r="O402" i="2"/>
  <c r="L402" i="2"/>
  <c r="EU493" i="2"/>
  <c r="V493" i="2" s="1"/>
  <c r="EU431" i="2"/>
  <c r="V431" i="2" s="1"/>
  <c r="X511" i="2"/>
  <c r="W511" i="2"/>
  <c r="O511" i="2"/>
  <c r="L511" i="2"/>
  <c r="U461" i="2"/>
  <c r="X461" i="2" s="1"/>
  <c r="EU600" i="2"/>
  <c r="V600" i="2" s="1"/>
  <c r="U600" i="2" s="1"/>
  <c r="EU377" i="2"/>
  <c r="V377" i="2" s="1"/>
  <c r="U455" i="2"/>
  <c r="X455" i="2" s="1"/>
  <c r="U414" i="2"/>
  <c r="X414" i="2" s="1"/>
  <c r="U441" i="2"/>
  <c r="X441" i="2" s="1"/>
  <c r="EU326" i="2"/>
  <c r="V326" i="2" s="1"/>
  <c r="U326" i="2" s="1"/>
  <c r="U311" i="2"/>
  <c r="X311" i="2" s="1"/>
  <c r="W555" i="2"/>
  <c r="O555" i="2"/>
  <c r="L555" i="2"/>
  <c r="W395" i="2"/>
  <c r="O395" i="2"/>
  <c r="L395" i="2"/>
  <c r="EU378" i="2"/>
  <c r="V378" i="2" s="1"/>
  <c r="EU590" i="2"/>
  <c r="V590" i="2" s="1"/>
  <c r="EU371" i="2"/>
  <c r="V371" i="2" s="1"/>
  <c r="X318" i="2"/>
  <c r="W318" i="2"/>
  <c r="O318" i="2"/>
  <c r="L318" i="2"/>
  <c r="EU488" i="2"/>
  <c r="V488" i="2" s="1"/>
  <c r="EU376" i="2"/>
  <c r="V376" i="2" s="1"/>
  <c r="U376" i="2" s="1"/>
  <c r="EU421" i="2"/>
  <c r="V421" i="2" s="1"/>
  <c r="U421" i="2" s="1"/>
  <c r="EU544" i="2"/>
  <c r="V544" i="2" s="1"/>
  <c r="W595" i="2"/>
  <c r="O595" i="2"/>
  <c r="L595" i="2"/>
  <c r="EU472" i="2"/>
  <c r="V472" i="2" s="1"/>
  <c r="X398" i="2"/>
  <c r="W398" i="2"/>
  <c r="O398" i="2"/>
  <c r="L398" i="2"/>
  <c r="EU356" i="2"/>
  <c r="V356" i="2" s="1"/>
  <c r="EU383" i="2"/>
  <c r="V383" i="2" s="1"/>
  <c r="O179" i="2"/>
  <c r="L179" i="2"/>
  <c r="W179" i="2"/>
  <c r="EU490" i="2"/>
  <c r="V490" i="2" s="1"/>
  <c r="U490" i="2" s="1"/>
  <c r="EU451" i="2"/>
  <c r="V451" i="2" s="1"/>
  <c r="U451" i="2" s="1"/>
  <c r="EU520" i="2"/>
  <c r="V520" i="2" s="1"/>
  <c r="EU352" i="2"/>
  <c r="V352" i="2" s="1"/>
  <c r="W542" i="2"/>
  <c r="O542" i="2"/>
  <c r="L542" i="2"/>
  <c r="EU482" i="2"/>
  <c r="V482" i="2" s="1"/>
  <c r="EU458" i="2"/>
  <c r="V458" i="2" s="1"/>
  <c r="U179" i="2"/>
  <c r="X179" i="2" s="1"/>
  <c r="W432" i="2"/>
  <c r="O432" i="2"/>
  <c r="L432" i="2"/>
  <c r="EU430" i="2"/>
  <c r="V430" i="2" s="1"/>
  <c r="U430" i="2" s="1"/>
  <c r="U274" i="2"/>
  <c r="X274" i="2" s="1"/>
  <c r="EU552" i="2"/>
  <c r="V552" i="2" s="1"/>
  <c r="U552" i="2" s="1"/>
  <c r="EU418" i="2"/>
  <c r="V418" i="2" s="1"/>
  <c r="U418" i="2" s="1"/>
  <c r="EU312" i="2"/>
  <c r="V312" i="2" s="1"/>
  <c r="X427" i="2"/>
  <c r="W427" i="2"/>
  <c r="O427" i="2"/>
  <c r="L427" i="2"/>
  <c r="X582" i="2"/>
  <c r="W582" i="2"/>
  <c r="O582" i="2"/>
  <c r="L582" i="2"/>
  <c r="EU324" i="2"/>
  <c r="V324" i="2" s="1"/>
  <c r="U324" i="2" s="1"/>
  <c r="EU596" i="2"/>
  <c r="V596" i="2" s="1"/>
  <c r="U596" i="2" s="1"/>
  <c r="EU471" i="2"/>
  <c r="V471" i="2" s="1"/>
  <c r="U471" i="2" s="1"/>
  <c r="X456" i="2"/>
  <c r="W456" i="2"/>
  <c r="O456" i="2"/>
  <c r="L456" i="2"/>
  <c r="U320" i="2"/>
  <c r="X320" i="2" s="1"/>
  <c r="X467" i="2"/>
  <c r="W467" i="2"/>
  <c r="O467" i="2"/>
  <c r="L467" i="2"/>
  <c r="X364" i="2"/>
  <c r="W364" i="2"/>
  <c r="O364" i="2"/>
  <c r="L364" i="2"/>
  <c r="U349" i="2"/>
  <c r="X349" i="2" s="1"/>
  <c r="EU446" i="2"/>
  <c r="V446" i="2" s="1"/>
  <c r="U446" i="2" s="1"/>
  <c r="EU586" i="2"/>
  <c r="V586" i="2" s="1"/>
  <c r="U586" i="2" s="1"/>
  <c r="EU319" i="2"/>
  <c r="V319" i="2" s="1"/>
  <c r="EU591" i="2"/>
  <c r="V591" i="2" s="1"/>
  <c r="U591" i="2" s="1"/>
  <c r="EU372" i="2"/>
  <c r="V372" i="2" s="1"/>
  <c r="U317" i="2"/>
  <c r="X317" i="2" s="1"/>
  <c r="EU550" i="2"/>
  <c r="V550" i="2" s="1"/>
  <c r="U492" i="2"/>
  <c r="X492" i="2" s="1"/>
  <c r="V247" i="2"/>
  <c r="U247" i="2" s="1"/>
  <c r="X247" i="2" s="1"/>
  <c r="EU533" i="2"/>
  <c r="V533" i="2" s="1"/>
  <c r="EU399" i="2"/>
  <c r="V399" i="2" s="1"/>
  <c r="X332" i="2"/>
  <c r="W332" i="2"/>
  <c r="O332" i="2"/>
  <c r="L332" i="2"/>
  <c r="EU325" i="2"/>
  <c r="X452" i="2"/>
  <c r="W452" i="2"/>
  <c r="O452" i="2"/>
  <c r="L452" i="2"/>
  <c r="EU579" i="2"/>
  <c r="V579" i="2" s="1"/>
  <c r="EU504" i="2"/>
  <c r="V504" i="2" s="1"/>
  <c r="U504" i="2" s="1"/>
  <c r="EU323" i="2"/>
  <c r="V323" i="2" s="1"/>
  <c r="U459" i="2"/>
  <c r="X459" i="2" s="1"/>
  <c r="U360" i="2"/>
  <c r="X360" i="2" s="1"/>
  <c r="U262" i="2"/>
  <c r="EU497" i="2"/>
  <c r="V497" i="2" s="1"/>
  <c r="U491" i="2"/>
  <c r="X491" i="2" s="1"/>
  <c r="EU322" i="2"/>
  <c r="V322" i="2" s="1"/>
  <c r="U322" i="2" s="1"/>
  <c r="EU545" i="2"/>
  <c r="V545" i="2" s="1"/>
  <c r="U411" i="2"/>
  <c r="X411" i="2" s="1"/>
  <c r="X560" i="2"/>
  <c r="W560" i="2"/>
  <c r="O560" i="2"/>
  <c r="L560" i="2"/>
  <c r="EU558" i="2"/>
  <c r="V558" i="2" s="1"/>
  <c r="EU348" i="2"/>
  <c r="V348" i="2" s="1"/>
  <c r="EU557" i="2"/>
  <c r="V557" i="2" s="1"/>
  <c r="W380" i="2"/>
  <c r="O380" i="2"/>
  <c r="L380" i="2"/>
  <c r="EU419" i="2"/>
  <c r="V419" i="2" s="1"/>
  <c r="EU515" i="2"/>
  <c r="V515" i="2" s="1"/>
  <c r="EU568" i="2"/>
  <c r="V568" i="2" s="1"/>
  <c r="U568" i="2" s="1"/>
  <c r="U342" i="2"/>
  <c r="X342" i="2" s="1"/>
  <c r="U508" i="2"/>
  <c r="X508" i="2" s="1"/>
  <c r="EU551" i="2"/>
  <c r="V551" i="2" s="1"/>
  <c r="U551" i="2" s="1"/>
  <c r="EU336" i="2"/>
  <c r="V336" i="2" s="1"/>
  <c r="W464" i="2"/>
  <c r="O464" i="2"/>
  <c r="L464" i="2"/>
  <c r="EU547" i="2"/>
  <c r="V547" i="2" s="1"/>
  <c r="U547" i="2" s="1"/>
  <c r="X365" i="2"/>
  <c r="W365" i="2"/>
  <c r="O365" i="2"/>
  <c r="L365" i="2"/>
  <c r="W396" i="2"/>
  <c r="O396" i="2"/>
  <c r="L396" i="2"/>
  <c r="X599" i="2"/>
  <c r="W599" i="2"/>
  <c r="O599" i="2"/>
  <c r="L599" i="2"/>
  <c r="EU450" i="2"/>
  <c r="V450" i="2" s="1"/>
  <c r="U450" i="2" s="1"/>
  <c r="W564" i="2"/>
  <c r="O564" i="2"/>
  <c r="L564" i="2"/>
  <c r="W594" i="2"/>
  <c r="O594" i="2"/>
  <c r="L594" i="2"/>
  <c r="EU330" i="2"/>
  <c r="V330" i="2" s="1"/>
  <c r="EU454" i="2"/>
  <c r="V454" i="2" s="1"/>
  <c r="U338" i="2"/>
  <c r="X338" i="2" s="1"/>
  <c r="U553" i="2"/>
  <c r="X553" i="2" s="1"/>
  <c r="U469" i="2"/>
  <c r="X469" i="2" s="1"/>
  <c r="U453" i="2"/>
  <c r="X453" i="2" s="1"/>
  <c r="X366" i="2"/>
  <c r="W366" i="2"/>
  <c r="O366" i="2"/>
  <c r="L366" i="2"/>
  <c r="W501" i="2"/>
  <c r="O501" i="2"/>
  <c r="L501" i="2"/>
  <c r="EU327" i="2"/>
  <c r="V327" i="2" s="1"/>
  <c r="X428" i="2"/>
  <c r="W428" i="2"/>
  <c r="O428" i="2"/>
  <c r="L428" i="2"/>
  <c r="U483" i="2"/>
  <c r="X483" i="2" s="1"/>
  <c r="U379" i="2"/>
  <c r="X379" i="2" s="1"/>
  <c r="W449" i="2"/>
  <c r="O449" i="2"/>
  <c r="L449" i="2"/>
  <c r="EU480" i="2"/>
  <c r="V480" i="2" s="1"/>
  <c r="EU565" i="2"/>
  <c r="V565" i="2" s="1"/>
  <c r="U391" i="2"/>
  <c r="X391" i="2" s="1"/>
  <c r="EU362" i="2"/>
  <c r="V362" i="2" s="1"/>
  <c r="EU517" i="2"/>
  <c r="V517" i="2" s="1"/>
  <c r="U517" i="2" s="1"/>
  <c r="W486" i="2"/>
  <c r="O486" i="2"/>
  <c r="L486" i="2"/>
  <c r="EU409" i="2"/>
  <c r="V409" i="2" s="1"/>
  <c r="U409" i="2" s="1"/>
  <c r="EU434" i="2"/>
  <c r="V434" i="2" s="1"/>
  <c r="EU413" i="2"/>
  <c r="V413" i="2" s="1"/>
  <c r="EU363" i="2"/>
  <c r="V363" i="2" s="1"/>
  <c r="V237" i="2"/>
  <c r="L237" i="2" s="1"/>
  <c r="X470" i="2"/>
  <c r="W470" i="2"/>
  <c r="O470" i="2"/>
  <c r="L470" i="2"/>
  <c r="EU445" i="2"/>
  <c r="V445" i="2" s="1"/>
  <c r="X575" i="2"/>
  <c r="W575" i="2"/>
  <c r="O575" i="2"/>
  <c r="L575" i="2"/>
  <c r="EU340" i="2"/>
  <c r="EU384" i="2"/>
  <c r="EU357" i="2"/>
  <c r="V357" i="2" s="1"/>
  <c r="EU500" i="2"/>
  <c r="V500" i="2" s="1"/>
  <c r="U500" i="2" s="1"/>
  <c r="EU462" i="2"/>
  <c r="V462" i="2" s="1"/>
  <c r="U462" i="2" s="1"/>
  <c r="EU505" i="2"/>
  <c r="V505" i="2" s="1"/>
  <c r="U505" i="2" s="1"/>
  <c r="U286" i="2"/>
  <c r="X286" i="2" s="1"/>
  <c r="U359" i="2"/>
  <c r="X359" i="2" s="1"/>
  <c r="U496" i="2"/>
  <c r="X496" i="2" s="1"/>
  <c r="EU442" i="2"/>
  <c r="V442" i="2" s="1"/>
  <c r="U442" i="2" s="1"/>
  <c r="U530" i="2"/>
  <c r="X530" i="2" s="1"/>
  <c r="EU593" i="2"/>
  <c r="V593" i="2" s="1"/>
  <c r="EU382" i="2"/>
  <c r="V382" i="2" s="1"/>
  <c r="EU572" i="2"/>
  <c r="V572" i="2" s="1"/>
  <c r="U572" i="2" s="1"/>
  <c r="X484" i="2"/>
  <c r="W484" i="2"/>
  <c r="O484" i="2"/>
  <c r="L484" i="2"/>
  <c r="EU562" i="2"/>
  <c r="V562" i="2" s="1"/>
  <c r="EU503" i="2"/>
  <c r="V503" i="2" s="1"/>
  <c r="EU404" i="2"/>
  <c r="V404" i="2" s="1"/>
  <c r="EU423" i="2"/>
  <c r="V423" i="2" s="1"/>
  <c r="U439" i="2"/>
  <c r="X439" i="2" s="1"/>
  <c r="EU521" i="2"/>
  <c r="V521" i="2" s="1"/>
  <c r="EU598" i="2"/>
  <c r="V598" i="2" s="1"/>
  <c r="EU592" i="2"/>
  <c r="V592" i="2" s="1"/>
  <c r="U592" i="2" s="1"/>
  <c r="U191" i="2"/>
  <c r="X191" i="2" s="1"/>
  <c r="EU489" i="2"/>
  <c r="V489" i="2" s="1"/>
  <c r="X468" i="2"/>
  <c r="W468" i="2"/>
  <c r="O468" i="2"/>
  <c r="L468" i="2"/>
  <c r="EU337" i="2"/>
  <c r="V337" i="2" s="1"/>
  <c r="U425" i="2"/>
  <c r="X425" i="2" s="1"/>
  <c r="L416" i="2"/>
  <c r="EU438" i="2"/>
  <c r="V438" i="2" s="1"/>
  <c r="EU389" i="2"/>
  <c r="EU373" i="2"/>
  <c r="V373" i="2" s="1"/>
  <c r="EU385" i="2"/>
  <c r="V385" i="2" s="1"/>
  <c r="U385" i="2" s="1"/>
  <c r="EU368" i="2"/>
  <c r="V368" i="2" s="1"/>
  <c r="U368" i="2" s="1"/>
  <c r="U386" i="2"/>
  <c r="X386" i="2" s="1"/>
  <c r="EU367" i="2"/>
  <c r="V367" i="2" s="1"/>
  <c r="W514" i="2"/>
  <c r="O514" i="2"/>
  <c r="L514" i="2"/>
  <c r="U548" i="2"/>
  <c r="X548" i="2" s="1"/>
  <c r="EU343" i="2"/>
  <c r="V343" i="2" s="1"/>
  <c r="EU344" i="2"/>
  <c r="V344" i="2" s="1"/>
  <c r="X347" i="2"/>
  <c r="W347" i="2"/>
  <c r="O347" i="2"/>
  <c r="L347" i="2"/>
  <c r="EU597" i="2"/>
  <c r="V597" i="2" s="1"/>
  <c r="EU540" i="2"/>
  <c r="V540" i="2" s="1"/>
  <c r="EU584" i="2"/>
  <c r="V584" i="2" s="1"/>
  <c r="EU417" i="2"/>
  <c r="V417" i="2" s="1"/>
  <c r="W167" i="2"/>
  <c r="O167" i="2"/>
  <c r="L167" i="2"/>
  <c r="U167" i="2"/>
  <c r="X167" i="2" s="1"/>
  <c r="W287" i="2"/>
  <c r="O287" i="2"/>
  <c r="L287" i="2"/>
  <c r="U287" i="2"/>
  <c r="X287" i="2" s="1"/>
  <c r="W220" i="2"/>
  <c r="O220" i="2"/>
  <c r="L220" i="2"/>
  <c r="U220" i="2"/>
  <c r="X220" i="2" s="1"/>
  <c r="W273" i="2"/>
  <c r="O273" i="2"/>
  <c r="L273" i="2"/>
  <c r="U273" i="2"/>
  <c r="X273" i="2" s="1"/>
  <c r="W161" i="2"/>
  <c r="O161" i="2"/>
  <c r="L161" i="2"/>
  <c r="W215" i="2"/>
  <c r="O215" i="2"/>
  <c r="L215" i="2"/>
  <c r="U215" i="2"/>
  <c r="X215" i="2" s="1"/>
  <c r="W276" i="2"/>
  <c r="O276" i="2"/>
  <c r="L276" i="2"/>
  <c r="W295" i="2"/>
  <c r="O295" i="2"/>
  <c r="L295" i="2"/>
  <c r="U295" i="2"/>
  <c r="X295" i="2" s="1"/>
  <c r="W239" i="2"/>
  <c r="O239" i="2"/>
  <c r="L239" i="2"/>
  <c r="U239" i="2"/>
  <c r="X239" i="2" s="1"/>
  <c r="W186" i="2"/>
  <c r="O186" i="2"/>
  <c r="L186" i="2"/>
  <c r="U186" i="2"/>
  <c r="X186" i="2" s="1"/>
  <c r="W206" i="2"/>
  <c r="O206" i="2"/>
  <c r="L206" i="2"/>
  <c r="U206" i="2"/>
  <c r="X206" i="2" s="1"/>
  <c r="W248" i="2"/>
  <c r="O248" i="2"/>
  <c r="L248" i="2"/>
  <c r="U248" i="2"/>
  <c r="X248" i="2" s="1"/>
  <c r="W275" i="2"/>
  <c r="O275" i="2"/>
  <c r="L275" i="2"/>
  <c r="U275" i="2"/>
  <c r="X275" i="2" s="1"/>
  <c r="W305" i="2"/>
  <c r="O305" i="2"/>
  <c r="L305" i="2"/>
  <c r="W256" i="2"/>
  <c r="O256" i="2"/>
  <c r="L256" i="2"/>
  <c r="U256" i="2"/>
  <c r="X256" i="2" s="1"/>
  <c r="W231" i="2"/>
  <c r="O231" i="2"/>
  <c r="L231" i="2"/>
  <c r="U231" i="2"/>
  <c r="X231" i="2" s="1"/>
  <c r="W266" i="2"/>
  <c r="O266" i="2"/>
  <c r="L266" i="2"/>
  <c r="U266" i="2"/>
  <c r="X266" i="2" s="1"/>
  <c r="W197" i="2"/>
  <c r="O197" i="2"/>
  <c r="L197" i="2"/>
  <c r="U197" i="2"/>
  <c r="X197" i="2" s="1"/>
  <c r="W216" i="2"/>
  <c r="O216" i="2"/>
  <c r="L216" i="2"/>
  <c r="U216" i="2"/>
  <c r="X216" i="2" s="1"/>
  <c r="W281" i="2"/>
  <c r="O281" i="2"/>
  <c r="L281" i="2"/>
  <c r="U281" i="2"/>
  <c r="X281" i="2" s="1"/>
  <c r="W233" i="2"/>
  <c r="O233" i="2"/>
  <c r="L233" i="2"/>
  <c r="U233" i="2"/>
  <c r="X233" i="2" s="1"/>
  <c r="W232" i="2"/>
  <c r="O232" i="2"/>
  <c r="L232" i="2"/>
  <c r="W180" i="2"/>
  <c r="O180" i="2"/>
  <c r="L180" i="2"/>
  <c r="U180" i="2"/>
  <c r="X180" i="2" s="1"/>
  <c r="W202" i="2"/>
  <c r="O202" i="2"/>
  <c r="L202" i="2"/>
  <c r="U202" i="2"/>
  <c r="X202" i="2" s="1"/>
  <c r="W209" i="2"/>
  <c r="O209" i="2"/>
  <c r="L209" i="2"/>
  <c r="U209" i="2"/>
  <c r="X209" i="2" s="1"/>
  <c r="W211" i="2"/>
  <c r="O211" i="2"/>
  <c r="L211" i="2"/>
  <c r="U211" i="2"/>
  <c r="X211" i="2" s="1"/>
  <c r="W225" i="2"/>
  <c r="O225" i="2"/>
  <c r="L225" i="2"/>
  <c r="U225" i="2"/>
  <c r="X225" i="2" s="1"/>
  <c r="W165" i="2"/>
  <c r="O165" i="2"/>
  <c r="L165" i="2"/>
  <c r="U165" i="2"/>
  <c r="X165" i="2" s="1"/>
  <c r="X262" i="2"/>
  <c r="W262" i="2"/>
  <c r="O262" i="2"/>
  <c r="L262" i="2"/>
  <c r="V198" i="2"/>
  <c r="U198" i="2" s="1"/>
  <c r="V280" i="2"/>
  <c r="U280" i="2" s="1"/>
  <c r="EU204" i="2"/>
  <c r="V204" i="2" s="1"/>
  <c r="U161" i="2"/>
  <c r="X161" i="2" s="1"/>
  <c r="EU227" i="2"/>
  <c r="V227" i="2" s="1"/>
  <c r="U227" i="2" s="1"/>
  <c r="X187" i="2"/>
  <c r="W187" i="2"/>
  <c r="O187" i="2"/>
  <c r="L187" i="2"/>
  <c r="EU293" i="2"/>
  <c r="V293" i="2" s="1"/>
  <c r="EU290" i="2"/>
  <c r="V290" i="2" s="1"/>
  <c r="U290" i="2" s="1"/>
  <c r="EU302" i="2"/>
  <c r="V302" i="2" s="1"/>
  <c r="U302" i="2" s="1"/>
  <c r="V194" i="2"/>
  <c r="U194" i="2" s="1"/>
  <c r="EU205" i="2"/>
  <c r="V205" i="2" s="1"/>
  <c r="EU300" i="2"/>
  <c r="V300" i="2" s="1"/>
  <c r="U300" i="2" s="1"/>
  <c r="U305" i="2"/>
  <c r="X305" i="2" s="1"/>
  <c r="EU259" i="2"/>
  <c r="V259" i="2" s="1"/>
  <c r="EU292" i="2"/>
  <c r="V292" i="2" s="1"/>
  <c r="EU291" i="2"/>
  <c r="V291" i="2" s="1"/>
  <c r="EU176" i="2"/>
  <c r="W241" i="2"/>
  <c r="O241" i="2"/>
  <c r="L241" i="2"/>
  <c r="EU217" i="2"/>
  <c r="V217" i="2" s="1"/>
  <c r="W299" i="2"/>
  <c r="O299" i="2"/>
  <c r="L299" i="2"/>
  <c r="EU246" i="2"/>
  <c r="V246" i="2" s="1"/>
  <c r="EU258" i="2"/>
  <c r="V258" i="2" s="1"/>
  <c r="U258" i="2" s="1"/>
  <c r="EU264" i="2"/>
  <c r="V264" i="2" s="1"/>
  <c r="EU236" i="2"/>
  <c r="V236" i="2" s="1"/>
  <c r="EU296" i="2"/>
  <c r="V296" i="2" s="1"/>
  <c r="U296" i="2" s="1"/>
  <c r="X195" i="2"/>
  <c r="W195" i="2"/>
  <c r="O195" i="2"/>
  <c r="L195" i="2"/>
  <c r="EU278" i="2"/>
  <c r="V278" i="2" s="1"/>
  <c r="EU260" i="2"/>
  <c r="V260" i="2" s="1"/>
  <c r="X267" i="2"/>
  <c r="W267" i="2"/>
  <c r="O267" i="2"/>
  <c r="L267" i="2"/>
  <c r="EU163" i="2"/>
  <c r="V163" i="2" s="1"/>
  <c r="U163" i="2" s="1"/>
  <c r="X166" i="2"/>
  <c r="W166" i="2"/>
  <c r="O166" i="2"/>
  <c r="L166" i="2"/>
  <c r="EU212" i="2"/>
  <c r="V212" i="2" s="1"/>
  <c r="U212" i="2" s="1"/>
  <c r="EU193" i="2"/>
  <c r="V193" i="2" s="1"/>
  <c r="U299" i="2"/>
  <c r="X299" i="2" s="1"/>
  <c r="W191" i="2"/>
  <c r="O191" i="2"/>
  <c r="L191" i="2"/>
  <c r="W274" i="2"/>
  <c r="O274" i="2"/>
  <c r="L274" i="2"/>
  <c r="X298" i="2"/>
  <c r="W298" i="2"/>
  <c r="O298" i="2"/>
  <c r="L298" i="2"/>
  <c r="EU229" i="2"/>
  <c r="V229" i="2" s="1"/>
  <c r="W185" i="2"/>
  <c r="O185" i="2"/>
  <c r="L185" i="2"/>
  <c r="EU221" i="2"/>
  <c r="V221" i="2" s="1"/>
  <c r="EU171" i="2"/>
  <c r="V171" i="2" s="1"/>
  <c r="EU200" i="2"/>
  <c r="V200" i="2" s="1"/>
  <c r="U200" i="2" s="1"/>
  <c r="EU284" i="2"/>
  <c r="V284" i="2" s="1"/>
  <c r="EU181" i="2"/>
  <c r="V181" i="2" s="1"/>
  <c r="EU228" i="2"/>
  <c r="V228" i="2" s="1"/>
  <c r="EU242" i="2"/>
  <c r="V242" i="2" s="1"/>
  <c r="U242" i="2" s="1"/>
  <c r="EU182" i="2"/>
  <c r="V182" i="2" s="1"/>
  <c r="EU175" i="2"/>
  <c r="V175" i="2" s="1"/>
  <c r="EU304" i="2"/>
  <c r="EU269" i="2"/>
  <c r="V269" i="2" s="1"/>
  <c r="EU270" i="2"/>
  <c r="V270" i="2" s="1"/>
  <c r="EU261" i="2"/>
  <c r="EU235" i="2"/>
  <c r="V235" i="2" s="1"/>
  <c r="EU282" i="2"/>
  <c r="V282" i="2" s="1"/>
  <c r="U282" i="2" s="1"/>
  <c r="EU174" i="2"/>
  <c r="V174" i="2" s="1"/>
  <c r="EU279" i="2"/>
  <c r="V279" i="2" s="1"/>
  <c r="X203" i="2"/>
  <c r="W203" i="2"/>
  <c r="O203" i="2"/>
  <c r="L203" i="2"/>
  <c r="X294" i="2"/>
  <c r="W294" i="2"/>
  <c r="O294" i="2"/>
  <c r="L294" i="2"/>
  <c r="EU218" i="2"/>
  <c r="V218" i="2" s="1"/>
  <c r="EU303" i="2"/>
  <c r="X245" i="2"/>
  <c r="W245" i="2"/>
  <c r="O245" i="2"/>
  <c r="L245" i="2"/>
  <c r="EU188" i="2"/>
  <c r="V188" i="2" s="1"/>
  <c r="U276" i="2"/>
  <c r="X276" i="2" s="1"/>
  <c r="U232" i="2"/>
  <c r="X232" i="2" s="1"/>
  <c r="U185" i="2"/>
  <c r="X185" i="2" s="1"/>
  <c r="EU268" i="2"/>
  <c r="V268" i="2" s="1"/>
  <c r="W249" i="2"/>
  <c r="O249" i="2"/>
  <c r="L249" i="2"/>
  <c r="EU184" i="2"/>
  <c r="V184" i="2" s="1"/>
  <c r="EU183" i="2"/>
  <c r="V183" i="2" s="1"/>
  <c r="EU250" i="2"/>
  <c r="V250" i="2" s="1"/>
  <c r="EU283" i="2"/>
  <c r="V283" i="2" s="1"/>
  <c r="EU244" i="2"/>
  <c r="V244" i="2" s="1"/>
  <c r="X243" i="2"/>
  <c r="W243" i="2"/>
  <c r="O243" i="2"/>
  <c r="L243" i="2"/>
  <c r="EU289" i="2"/>
  <c r="V289" i="2" s="1"/>
  <c r="X207" i="2"/>
  <c r="W207" i="2"/>
  <c r="O207" i="2"/>
  <c r="L207" i="2"/>
  <c r="EU213" i="2"/>
  <c r="V213" i="2" s="1"/>
  <c r="U213" i="2" s="1"/>
  <c r="EU271" i="2"/>
  <c r="V271" i="2" s="1"/>
  <c r="X196" i="2"/>
  <c r="W196" i="2"/>
  <c r="O196" i="2"/>
  <c r="L196" i="2"/>
  <c r="EU254" i="2"/>
  <c r="W286" i="2"/>
  <c r="O286" i="2"/>
  <c r="L286" i="2"/>
  <c r="EU223" i="2"/>
  <c r="V223" i="2" s="1"/>
  <c r="U223" i="2" s="1"/>
  <c r="W234" i="2"/>
  <c r="O234" i="2"/>
  <c r="L234" i="2"/>
  <c r="U961" i="2" l="1"/>
  <c r="U1000" i="2"/>
  <c r="U235" i="2"/>
  <c r="L535" i="2"/>
  <c r="U410" i="2"/>
  <c r="U999" i="2"/>
  <c r="U995" i="2"/>
  <c r="U964" i="2"/>
  <c r="U367" i="2"/>
  <c r="U217" i="2"/>
  <c r="O237" i="2"/>
  <c r="W416" i="2"/>
  <c r="U292" i="2"/>
  <c r="U293" i="2"/>
  <c r="U283" i="2"/>
  <c r="O416" i="2"/>
  <c r="U438" i="2"/>
  <c r="U733" i="2"/>
  <c r="W247" i="2"/>
  <c r="U540" i="2"/>
  <c r="X540" i="2" s="1"/>
  <c r="U903" i="2"/>
  <c r="X903" i="2" s="1"/>
  <c r="O247" i="2"/>
  <c r="U631" i="2"/>
  <c r="X631" i="2" s="1"/>
  <c r="U489" i="2"/>
  <c r="X489" i="2" s="1"/>
  <c r="U755" i="2"/>
  <c r="X755" i="2" s="1"/>
  <c r="U488" i="2"/>
  <c r="X488" i="2" s="1"/>
  <c r="U925" i="2"/>
  <c r="X925" i="2" s="1"/>
  <c r="U503" i="2"/>
  <c r="X503" i="2" s="1"/>
  <c r="U382" i="2"/>
  <c r="X382" i="2" s="1"/>
  <c r="U928" i="2"/>
  <c r="X928" i="2" s="1"/>
  <c r="W946" i="2"/>
  <c r="O946" i="2"/>
  <c r="L946" i="2"/>
  <c r="W1001" i="2"/>
  <c r="O1001" i="2"/>
  <c r="L1001" i="2"/>
  <c r="U1001" i="2"/>
  <c r="X1001" i="2" s="1"/>
  <c r="W960" i="2"/>
  <c r="O960" i="2"/>
  <c r="L960" i="2"/>
  <c r="W980" i="2"/>
  <c r="O980" i="2"/>
  <c r="L980" i="2"/>
  <c r="U980" i="2"/>
  <c r="X980" i="2" s="1"/>
  <c r="W1005" i="2"/>
  <c r="O1005" i="2"/>
  <c r="L1005" i="2"/>
  <c r="U1005" i="2"/>
  <c r="X1005" i="2" s="1"/>
  <c r="W988" i="2"/>
  <c r="O988" i="2"/>
  <c r="L988" i="2"/>
  <c r="U988" i="2"/>
  <c r="X988" i="2" s="1"/>
  <c r="W950" i="2"/>
  <c r="O950" i="2"/>
  <c r="L950" i="2"/>
  <c r="W982" i="2"/>
  <c r="O982" i="2"/>
  <c r="L982" i="2"/>
  <c r="U982" i="2"/>
  <c r="X982" i="2" s="1"/>
  <c r="X390" i="2"/>
  <c r="U959" i="2"/>
  <c r="W962" i="2"/>
  <c r="O962" i="2"/>
  <c r="L962" i="2"/>
  <c r="U962" i="2"/>
  <c r="X962" i="2" s="1"/>
  <c r="W963" i="2"/>
  <c r="O963" i="2"/>
  <c r="L963" i="2"/>
  <c r="W969" i="2"/>
  <c r="O969" i="2"/>
  <c r="L969" i="2"/>
  <c r="U969" i="2"/>
  <c r="X969" i="2" s="1"/>
  <c r="W994" i="2"/>
  <c r="O994" i="2"/>
  <c r="L994" i="2"/>
  <c r="W924" i="2"/>
  <c r="O924" i="2"/>
  <c r="L924" i="2"/>
  <c r="W915" i="2"/>
  <c r="O915" i="2"/>
  <c r="L915" i="2"/>
  <c r="V808" i="2"/>
  <c r="U808" i="2" s="1"/>
  <c r="X808" i="2" s="1"/>
  <c r="U963" i="2"/>
  <c r="X963" i="2" s="1"/>
  <c r="V959" i="2"/>
  <c r="X1009" i="2"/>
  <c r="W1009" i="2"/>
  <c r="O1009" i="2"/>
  <c r="L1009" i="2"/>
  <c r="U417" i="2"/>
  <c r="X417" i="2" s="1"/>
  <c r="U362" i="2"/>
  <c r="X362" i="2" s="1"/>
  <c r="U705" i="2"/>
  <c r="X705" i="2" s="1"/>
  <c r="X999" i="2"/>
  <c r="W999" i="2"/>
  <c r="O999" i="2"/>
  <c r="L999" i="2"/>
  <c r="X1002" i="2"/>
  <c r="W1002" i="2"/>
  <c r="O1002" i="2"/>
  <c r="L1002" i="2"/>
  <c r="U946" i="2"/>
  <c r="X946" i="2" s="1"/>
  <c r="X968" i="2"/>
  <c r="W968" i="2"/>
  <c r="O968" i="2"/>
  <c r="L968" i="2"/>
  <c r="X945" i="2"/>
  <c r="W945" i="2"/>
  <c r="O945" i="2"/>
  <c r="L945" i="2"/>
  <c r="U681" i="2"/>
  <c r="X967" i="2"/>
  <c r="W967" i="2"/>
  <c r="O967" i="2"/>
  <c r="L967" i="2"/>
  <c r="W928" i="2"/>
  <c r="O928" i="2"/>
  <c r="L928" i="2"/>
  <c r="X961" i="2"/>
  <c r="W961" i="2"/>
  <c r="O961" i="2"/>
  <c r="L961" i="2"/>
  <c r="X974" i="2"/>
  <c r="W974" i="2"/>
  <c r="O974" i="2"/>
  <c r="L974" i="2"/>
  <c r="X1000" i="2"/>
  <c r="W1000" i="2"/>
  <c r="O1000" i="2"/>
  <c r="L1000" i="2"/>
  <c r="U348" i="2"/>
  <c r="X348" i="2" s="1"/>
  <c r="U609" i="2"/>
  <c r="X609" i="2" s="1"/>
  <c r="U804" i="2"/>
  <c r="X804" i="2" s="1"/>
  <c r="U803" i="2"/>
  <c r="X803" i="2" s="1"/>
  <c r="U950" i="2"/>
  <c r="X950" i="2" s="1"/>
  <c r="U994" i="2"/>
  <c r="X994" i="2" s="1"/>
  <c r="X920" i="2"/>
  <c r="W920" i="2"/>
  <c r="O920" i="2"/>
  <c r="L920" i="2"/>
  <c r="X938" i="2"/>
  <c r="W938" i="2"/>
  <c r="O938" i="2"/>
  <c r="L938" i="2"/>
  <c r="U617" i="2"/>
  <c r="X995" i="2"/>
  <c r="W995" i="2"/>
  <c r="O995" i="2"/>
  <c r="L995" i="2"/>
  <c r="U741" i="2"/>
  <c r="X741" i="2" s="1"/>
  <c r="U809" i="2"/>
  <c r="X809" i="2" s="1"/>
  <c r="W925" i="2"/>
  <c r="O925" i="2"/>
  <c r="L925" i="2"/>
  <c r="U824" i="2"/>
  <c r="X824" i="2" s="1"/>
  <c r="X991" i="2"/>
  <c r="W991" i="2"/>
  <c r="O991" i="2"/>
  <c r="L991" i="2"/>
  <c r="V607" i="2"/>
  <c r="W607" i="2" s="1"/>
  <c r="U924" i="2"/>
  <c r="X924" i="2" s="1"/>
  <c r="U960" i="2"/>
  <c r="X960" i="2" s="1"/>
  <c r="X1007" i="2"/>
  <c r="W1007" i="2"/>
  <c r="O1007" i="2"/>
  <c r="L1007" i="2"/>
  <c r="U710" i="2"/>
  <c r="X710" i="2" s="1"/>
  <c r="X1006" i="2"/>
  <c r="W1006" i="2"/>
  <c r="O1006" i="2"/>
  <c r="L1006" i="2"/>
  <c r="X981" i="2"/>
  <c r="W981" i="2"/>
  <c r="O981" i="2"/>
  <c r="L981" i="2"/>
  <c r="O535" i="2"/>
  <c r="O390" i="2"/>
  <c r="U390" i="2"/>
  <c r="W535" i="2"/>
  <c r="W390" i="2"/>
  <c r="U665" i="2"/>
  <c r="X665" i="2" s="1"/>
  <c r="U610" i="2"/>
  <c r="X610" i="2" s="1"/>
  <c r="X921" i="2"/>
  <c r="W921" i="2"/>
  <c r="O921" i="2"/>
  <c r="L921" i="2"/>
  <c r="X964" i="2"/>
  <c r="W964" i="2"/>
  <c r="O964" i="2"/>
  <c r="L964" i="2"/>
  <c r="U205" i="2"/>
  <c r="X205" i="2" s="1"/>
  <c r="X535" i="2"/>
  <c r="U832" i="2"/>
  <c r="X832" i="2" s="1"/>
  <c r="U868" i="2"/>
  <c r="X868" i="2" s="1"/>
  <c r="U850" i="2"/>
  <c r="X850" i="2" s="1"/>
  <c r="X996" i="2"/>
  <c r="W996" i="2"/>
  <c r="O996" i="2"/>
  <c r="L996" i="2"/>
  <c r="U915" i="2"/>
  <c r="X915" i="2" s="1"/>
  <c r="X914" i="2"/>
  <c r="W914" i="2"/>
  <c r="O914" i="2"/>
  <c r="L914" i="2"/>
  <c r="X942" i="2"/>
  <c r="W942" i="2"/>
  <c r="O942" i="2"/>
  <c r="L942" i="2"/>
  <c r="U434" i="2"/>
  <c r="X434" i="2" s="1"/>
  <c r="W603" i="2"/>
  <c r="O603" i="2"/>
  <c r="L603" i="2"/>
  <c r="W672" i="2"/>
  <c r="O672" i="2"/>
  <c r="L672" i="2"/>
  <c r="U672" i="2"/>
  <c r="X672" i="2" s="1"/>
  <c r="W756" i="2"/>
  <c r="O756" i="2"/>
  <c r="L756" i="2"/>
  <c r="W774" i="2"/>
  <c r="O774" i="2"/>
  <c r="L774" i="2"/>
  <c r="U774" i="2"/>
  <c r="X774" i="2" s="1"/>
  <c r="W613" i="2"/>
  <c r="O613" i="2"/>
  <c r="L613" i="2"/>
  <c r="W882" i="2"/>
  <c r="O882" i="2"/>
  <c r="L882" i="2"/>
  <c r="U882" i="2"/>
  <c r="X882" i="2" s="1"/>
  <c r="W843" i="2"/>
  <c r="O843" i="2"/>
  <c r="L843" i="2"/>
  <c r="W745" i="2"/>
  <c r="O745" i="2"/>
  <c r="L745" i="2"/>
  <c r="U745" i="2"/>
  <c r="X745" i="2" s="1"/>
  <c r="W836" i="2"/>
  <c r="O836" i="2"/>
  <c r="L836" i="2"/>
  <c r="U836" i="2"/>
  <c r="X836" i="2" s="1"/>
  <c r="W762" i="2"/>
  <c r="O762" i="2"/>
  <c r="L762" i="2"/>
  <c r="U762" i="2"/>
  <c r="X762" i="2" s="1"/>
  <c r="W656" i="2"/>
  <c r="O656" i="2"/>
  <c r="L656" i="2"/>
  <c r="W857" i="2"/>
  <c r="O857" i="2"/>
  <c r="L857" i="2"/>
  <c r="U857" i="2"/>
  <c r="X857" i="2" s="1"/>
  <c r="W770" i="2"/>
  <c r="O770" i="2"/>
  <c r="L770" i="2"/>
  <c r="U770" i="2"/>
  <c r="X770" i="2" s="1"/>
  <c r="W746" i="2"/>
  <c r="O746" i="2"/>
  <c r="L746" i="2"/>
  <c r="U746" i="2"/>
  <c r="X746" i="2" s="1"/>
  <c r="W703" i="2"/>
  <c r="O703" i="2"/>
  <c r="L703" i="2"/>
  <c r="U703" i="2"/>
  <c r="X703" i="2" s="1"/>
  <c r="W800" i="2"/>
  <c r="O800" i="2"/>
  <c r="L800" i="2"/>
  <c r="U800" i="2"/>
  <c r="X800" i="2" s="1"/>
  <c r="W695" i="2"/>
  <c r="O695" i="2"/>
  <c r="L695" i="2"/>
  <c r="U695" i="2"/>
  <c r="X695" i="2" s="1"/>
  <c r="W715" i="2"/>
  <c r="O715" i="2"/>
  <c r="L715" i="2"/>
  <c r="U715" i="2"/>
  <c r="X715" i="2" s="1"/>
  <c r="W684" i="2"/>
  <c r="O684" i="2"/>
  <c r="L684" i="2"/>
  <c r="W777" i="2"/>
  <c r="O777" i="2"/>
  <c r="L777" i="2"/>
  <c r="W670" i="2"/>
  <c r="O670" i="2"/>
  <c r="L670" i="2"/>
  <c r="U670" i="2"/>
  <c r="X670" i="2" s="1"/>
  <c r="W650" i="2"/>
  <c r="O650" i="2"/>
  <c r="L650" i="2"/>
  <c r="W651" i="2"/>
  <c r="O651" i="2"/>
  <c r="L651" i="2"/>
  <c r="U651" i="2"/>
  <c r="X651" i="2" s="1"/>
  <c r="W647" i="2"/>
  <c r="O647" i="2"/>
  <c r="L647" i="2"/>
  <c r="U647" i="2"/>
  <c r="X647" i="2" s="1"/>
  <c r="W716" i="2"/>
  <c r="O716" i="2"/>
  <c r="L716" i="2"/>
  <c r="U716" i="2"/>
  <c r="X716" i="2" s="1"/>
  <c r="W666" i="2"/>
  <c r="O666" i="2"/>
  <c r="L666" i="2"/>
  <c r="U666" i="2"/>
  <c r="X666" i="2" s="1"/>
  <c r="W885" i="2"/>
  <c r="O885" i="2"/>
  <c r="L885" i="2"/>
  <c r="U885" i="2"/>
  <c r="X885" i="2" s="1"/>
  <c r="W624" i="2"/>
  <c r="O624" i="2"/>
  <c r="L624" i="2"/>
  <c r="U624" i="2"/>
  <c r="X624" i="2" s="1"/>
  <c r="W896" i="2"/>
  <c r="O896" i="2"/>
  <c r="L896" i="2"/>
  <c r="U896" i="2"/>
  <c r="X896" i="2" s="1"/>
  <c r="W655" i="2"/>
  <c r="O655" i="2"/>
  <c r="L655" i="2"/>
  <c r="U655" i="2"/>
  <c r="X655" i="2" s="1"/>
  <c r="W802" i="2"/>
  <c r="O802" i="2"/>
  <c r="L802" i="2"/>
  <c r="W614" i="2"/>
  <c r="O614" i="2"/>
  <c r="L614" i="2"/>
  <c r="W706" i="2"/>
  <c r="O706" i="2"/>
  <c r="L706" i="2"/>
  <c r="U706" i="2"/>
  <c r="X706" i="2" s="1"/>
  <c r="W805" i="2"/>
  <c r="O805" i="2"/>
  <c r="L805" i="2"/>
  <c r="U805" i="2"/>
  <c r="X805" i="2" s="1"/>
  <c r="W688" i="2"/>
  <c r="O688" i="2"/>
  <c r="L688" i="2"/>
  <c r="W747" i="2"/>
  <c r="O747" i="2"/>
  <c r="L747" i="2"/>
  <c r="W696" i="2"/>
  <c r="O696" i="2"/>
  <c r="L696" i="2"/>
  <c r="U696" i="2"/>
  <c r="X696" i="2" s="1"/>
  <c r="W691" i="2"/>
  <c r="O691" i="2"/>
  <c r="L691" i="2"/>
  <c r="U691" i="2"/>
  <c r="X691" i="2" s="1"/>
  <c r="W646" i="2"/>
  <c r="O646" i="2"/>
  <c r="L646" i="2"/>
  <c r="U646" i="2"/>
  <c r="X646" i="2" s="1"/>
  <c r="W748" i="2"/>
  <c r="O748" i="2"/>
  <c r="L748" i="2"/>
  <c r="U748" i="2"/>
  <c r="X748" i="2" s="1"/>
  <c r="W674" i="2"/>
  <c r="O674" i="2"/>
  <c r="L674" i="2"/>
  <c r="W652" i="2"/>
  <c r="O652" i="2"/>
  <c r="L652" i="2"/>
  <c r="W895" i="2"/>
  <c r="O895" i="2"/>
  <c r="L895" i="2"/>
  <c r="W734" i="2"/>
  <c r="O734" i="2"/>
  <c r="L734" i="2"/>
  <c r="U734" i="2"/>
  <c r="X734" i="2" s="1"/>
  <c r="W635" i="2"/>
  <c r="O635" i="2"/>
  <c r="L635" i="2"/>
  <c r="W704" i="2"/>
  <c r="O704" i="2"/>
  <c r="L704" i="2"/>
  <c r="U704" i="2"/>
  <c r="X704" i="2" s="1"/>
  <c r="W906" i="2"/>
  <c r="O906" i="2"/>
  <c r="L906" i="2"/>
  <c r="W880" i="2"/>
  <c r="O880" i="2"/>
  <c r="L880" i="2"/>
  <c r="U880" i="2"/>
  <c r="X880" i="2" s="1"/>
  <c r="W865" i="2"/>
  <c r="O865" i="2"/>
  <c r="L865" i="2"/>
  <c r="U865" i="2"/>
  <c r="X865" i="2" s="1"/>
  <c r="W796" i="2"/>
  <c r="O796" i="2"/>
  <c r="L796" i="2"/>
  <c r="W848" i="2"/>
  <c r="O848" i="2"/>
  <c r="L848" i="2"/>
  <c r="W788" i="2"/>
  <c r="O788" i="2"/>
  <c r="L788" i="2"/>
  <c r="W698" i="2"/>
  <c r="O698" i="2"/>
  <c r="L698" i="2"/>
  <c r="W727" i="2"/>
  <c r="O727" i="2"/>
  <c r="L727" i="2"/>
  <c r="U727" i="2"/>
  <c r="X727" i="2" s="1"/>
  <c r="W711" i="2"/>
  <c r="O711" i="2"/>
  <c r="L711" i="2"/>
  <c r="W667" i="2"/>
  <c r="O667" i="2"/>
  <c r="L667" i="2"/>
  <c r="U667" i="2"/>
  <c r="X667" i="2" s="1"/>
  <c r="W761" i="2"/>
  <c r="O761" i="2"/>
  <c r="L761" i="2"/>
  <c r="W856" i="2"/>
  <c r="O856" i="2"/>
  <c r="L856" i="2"/>
  <c r="U856" i="2"/>
  <c r="X856" i="2" s="1"/>
  <c r="W812" i="2"/>
  <c r="O812" i="2"/>
  <c r="L812" i="2"/>
  <c r="U812" i="2"/>
  <c r="X812" i="2" s="1"/>
  <c r="W713" i="2"/>
  <c r="O713" i="2"/>
  <c r="L713" i="2"/>
  <c r="W870" i="2"/>
  <c r="O870" i="2"/>
  <c r="L870" i="2"/>
  <c r="W837" i="2"/>
  <c r="O837" i="2"/>
  <c r="L837" i="2"/>
  <c r="U837" i="2"/>
  <c r="X837" i="2" s="1"/>
  <c r="W621" i="2"/>
  <c r="O621" i="2"/>
  <c r="L621" i="2"/>
  <c r="U621" i="2"/>
  <c r="X621" i="2" s="1"/>
  <c r="W740" i="2"/>
  <c r="O740" i="2"/>
  <c r="L740" i="2"/>
  <c r="V261" i="2"/>
  <c r="U261" i="2" s="1"/>
  <c r="X261" i="2" s="1"/>
  <c r="V389" i="2"/>
  <c r="W389" i="2" s="1"/>
  <c r="U562" i="2"/>
  <c r="X562" i="2" s="1"/>
  <c r="V340" i="2"/>
  <c r="O340" i="2" s="1"/>
  <c r="W850" i="2"/>
  <c r="O850" i="2"/>
  <c r="L850" i="2"/>
  <c r="U843" i="2"/>
  <c r="X843" i="2" s="1"/>
  <c r="V754" i="2"/>
  <c r="V662" i="2"/>
  <c r="V902" i="2"/>
  <c r="U902" i="2" s="1"/>
  <c r="U906" i="2"/>
  <c r="X906" i="2" s="1"/>
  <c r="W755" i="2"/>
  <c r="O755" i="2"/>
  <c r="L755" i="2"/>
  <c r="V760" i="2"/>
  <c r="U383" i="2"/>
  <c r="X383" i="2" s="1"/>
  <c r="W609" i="2"/>
  <c r="O609" i="2"/>
  <c r="L609" i="2"/>
  <c r="U331" i="2"/>
  <c r="X331" i="2" s="1"/>
  <c r="U525" i="2"/>
  <c r="X525" i="2" s="1"/>
  <c r="W832" i="2"/>
  <c r="O832" i="2"/>
  <c r="L832" i="2"/>
  <c r="X854" i="2"/>
  <c r="W854" i="2"/>
  <c r="O854" i="2"/>
  <c r="L854" i="2"/>
  <c r="U747" i="2"/>
  <c r="X747" i="2" s="1"/>
  <c r="U688" i="2"/>
  <c r="X688" i="2" s="1"/>
  <c r="W804" i="2"/>
  <c r="O804" i="2"/>
  <c r="L804" i="2"/>
  <c r="X875" i="2"/>
  <c r="W875" i="2"/>
  <c r="O875" i="2"/>
  <c r="L875" i="2"/>
  <c r="X864" i="2"/>
  <c r="W864" i="2"/>
  <c r="O864" i="2"/>
  <c r="L864" i="2"/>
  <c r="W803" i="2"/>
  <c r="O803" i="2"/>
  <c r="L803" i="2"/>
  <c r="X615" i="2"/>
  <c r="W615" i="2"/>
  <c r="O615" i="2"/>
  <c r="L615" i="2"/>
  <c r="U603" i="2"/>
  <c r="X603" i="2" s="1"/>
  <c r="U656" i="2"/>
  <c r="X656" i="2" s="1"/>
  <c r="W824" i="2"/>
  <c r="O824" i="2"/>
  <c r="L824" i="2"/>
  <c r="X681" i="2"/>
  <c r="W681" i="2"/>
  <c r="O681" i="2"/>
  <c r="L681" i="2"/>
  <c r="X833" i="2"/>
  <c r="W833" i="2"/>
  <c r="O833" i="2"/>
  <c r="L833" i="2"/>
  <c r="X889" i="2"/>
  <c r="W889" i="2"/>
  <c r="O889" i="2"/>
  <c r="L889" i="2"/>
  <c r="X793" i="2"/>
  <c r="W793" i="2"/>
  <c r="O793" i="2"/>
  <c r="L793" i="2"/>
  <c r="X611" i="2"/>
  <c r="W611" i="2"/>
  <c r="O611" i="2"/>
  <c r="L611" i="2"/>
  <c r="W809" i="2"/>
  <c r="O809" i="2"/>
  <c r="L809" i="2"/>
  <c r="W631" i="2"/>
  <c r="O631" i="2"/>
  <c r="L631" i="2"/>
  <c r="W903" i="2"/>
  <c r="O903" i="2"/>
  <c r="L903" i="2"/>
  <c r="U472" i="2"/>
  <c r="X472" i="2" s="1"/>
  <c r="U447" i="2"/>
  <c r="X447" i="2" s="1"/>
  <c r="U870" i="2"/>
  <c r="X870" i="2" s="1"/>
  <c r="U895" i="2"/>
  <c r="X895" i="2" s="1"/>
  <c r="W808" i="2"/>
  <c r="O808" i="2"/>
  <c r="L808" i="2"/>
  <c r="X742" i="2"/>
  <c r="W742" i="2"/>
  <c r="O742" i="2"/>
  <c r="L742" i="2"/>
  <c r="U204" i="2"/>
  <c r="X204" i="2" s="1"/>
  <c r="U756" i="2"/>
  <c r="X756" i="2" s="1"/>
  <c r="U218" i="2"/>
  <c r="X218" i="2" s="1"/>
  <c r="V325" i="2"/>
  <c r="U325" i="2" s="1"/>
  <c r="X325" i="2" s="1"/>
  <c r="U344" i="2"/>
  <c r="X344" i="2" s="1"/>
  <c r="U413" i="2"/>
  <c r="X413" i="2" s="1"/>
  <c r="U557" i="2"/>
  <c r="X557" i="2" s="1"/>
  <c r="U635" i="2"/>
  <c r="X635" i="2" s="1"/>
  <c r="X871" i="2"/>
  <c r="W871" i="2"/>
  <c r="O871" i="2"/>
  <c r="L871" i="2"/>
  <c r="W237" i="2"/>
  <c r="U613" i="2"/>
  <c r="X613" i="2" s="1"/>
  <c r="U458" i="2"/>
  <c r="X458" i="2" s="1"/>
  <c r="W705" i="2"/>
  <c r="O705" i="2"/>
  <c r="L705" i="2"/>
  <c r="W665" i="2"/>
  <c r="O665" i="2"/>
  <c r="L665" i="2"/>
  <c r="X771" i="2"/>
  <c r="W771" i="2"/>
  <c r="O771" i="2"/>
  <c r="L771" i="2"/>
  <c r="X730" i="2"/>
  <c r="W730" i="2"/>
  <c r="O730" i="2"/>
  <c r="L730" i="2"/>
  <c r="X753" i="2"/>
  <c r="W753" i="2"/>
  <c r="O753" i="2"/>
  <c r="L753" i="2"/>
  <c r="X723" i="2"/>
  <c r="W723" i="2"/>
  <c r="O723" i="2"/>
  <c r="L723" i="2"/>
  <c r="U544" i="2"/>
  <c r="X544" i="2" s="1"/>
  <c r="U698" i="2"/>
  <c r="X698" i="2" s="1"/>
  <c r="U652" i="2"/>
  <c r="X652" i="2" s="1"/>
  <c r="X782" i="2"/>
  <c r="W782" i="2"/>
  <c r="O782" i="2"/>
  <c r="L782" i="2"/>
  <c r="X825" i="2"/>
  <c r="W825" i="2"/>
  <c r="O825" i="2"/>
  <c r="L825" i="2"/>
  <c r="X687" i="2"/>
  <c r="W687" i="2"/>
  <c r="O687" i="2"/>
  <c r="L687" i="2"/>
  <c r="X899" i="2"/>
  <c r="W899" i="2"/>
  <c r="O899" i="2"/>
  <c r="L899" i="2"/>
  <c r="X744" i="2"/>
  <c r="W744" i="2"/>
  <c r="O744" i="2"/>
  <c r="L744" i="2"/>
  <c r="X617" i="2"/>
  <c r="W617" i="2"/>
  <c r="O617" i="2"/>
  <c r="L617" i="2"/>
  <c r="W710" i="2"/>
  <c r="O710" i="2"/>
  <c r="L710" i="2"/>
  <c r="U711" i="2"/>
  <c r="X711" i="2" s="1"/>
  <c r="X855" i="2"/>
  <c r="W855" i="2"/>
  <c r="O855" i="2"/>
  <c r="L855" i="2"/>
  <c r="W610" i="2"/>
  <c r="O610" i="2"/>
  <c r="L610" i="2"/>
  <c r="X628" i="2"/>
  <c r="W628" i="2"/>
  <c r="O628" i="2"/>
  <c r="L628" i="2"/>
  <c r="X841" i="2"/>
  <c r="W841" i="2"/>
  <c r="O841" i="2"/>
  <c r="L841" i="2"/>
  <c r="U796" i="2"/>
  <c r="X796" i="2" s="1"/>
  <c r="U713" i="2"/>
  <c r="X713" i="2" s="1"/>
  <c r="X847" i="2"/>
  <c r="W847" i="2"/>
  <c r="O847" i="2"/>
  <c r="L847" i="2"/>
  <c r="U788" i="2"/>
  <c r="X788" i="2" s="1"/>
  <c r="X720" i="2"/>
  <c r="W720" i="2"/>
  <c r="O720" i="2"/>
  <c r="L720" i="2"/>
  <c r="X818" i="2"/>
  <c r="W818" i="2"/>
  <c r="O818" i="2"/>
  <c r="L818" i="2"/>
  <c r="U761" i="2"/>
  <c r="X761" i="2" s="1"/>
  <c r="W741" i="2"/>
  <c r="O741" i="2"/>
  <c r="L741" i="2"/>
  <c r="U848" i="2"/>
  <c r="X848" i="2" s="1"/>
  <c r="U614" i="2"/>
  <c r="X614" i="2" s="1"/>
  <c r="X801" i="2"/>
  <c r="W801" i="2"/>
  <c r="O801" i="2"/>
  <c r="L801" i="2"/>
  <c r="X797" i="2"/>
  <c r="W797" i="2"/>
  <c r="O797" i="2"/>
  <c r="L797" i="2"/>
  <c r="X892" i="2"/>
  <c r="W892" i="2"/>
  <c r="O892" i="2"/>
  <c r="L892" i="2"/>
  <c r="X618" i="2"/>
  <c r="W618" i="2"/>
  <c r="O618" i="2"/>
  <c r="L618" i="2"/>
  <c r="X654" i="2"/>
  <c r="W654" i="2"/>
  <c r="O654" i="2"/>
  <c r="L654" i="2"/>
  <c r="U372" i="2"/>
  <c r="X372" i="2" s="1"/>
  <c r="U674" i="2"/>
  <c r="X674" i="2" s="1"/>
  <c r="U521" i="2"/>
  <c r="X521" i="2" s="1"/>
  <c r="U352" i="2"/>
  <c r="X352" i="2" s="1"/>
  <c r="U493" i="2"/>
  <c r="X493" i="2" s="1"/>
  <c r="X733" i="2"/>
  <c r="W733" i="2"/>
  <c r="O733" i="2"/>
  <c r="L733" i="2"/>
  <c r="X807" i="2"/>
  <c r="W807" i="2"/>
  <c r="O807" i="2"/>
  <c r="L807" i="2"/>
  <c r="X826" i="2"/>
  <c r="W826" i="2"/>
  <c r="O826" i="2"/>
  <c r="L826" i="2"/>
  <c r="X773" i="2"/>
  <c r="W773" i="2"/>
  <c r="O773" i="2"/>
  <c r="L773" i="2"/>
  <c r="X910" i="2"/>
  <c r="W910" i="2"/>
  <c r="O910" i="2"/>
  <c r="L910" i="2"/>
  <c r="U684" i="2"/>
  <c r="X684" i="2" s="1"/>
  <c r="X709" i="2"/>
  <c r="W709" i="2"/>
  <c r="O709" i="2"/>
  <c r="L709" i="2"/>
  <c r="X649" i="2"/>
  <c r="W649" i="2"/>
  <c r="O649" i="2"/>
  <c r="L649" i="2"/>
  <c r="L331" i="2"/>
  <c r="X717" i="2"/>
  <c r="W717" i="2"/>
  <c r="O717" i="2"/>
  <c r="L717" i="2"/>
  <c r="X640" i="2"/>
  <c r="W640" i="2"/>
  <c r="O640" i="2"/>
  <c r="L640" i="2"/>
  <c r="U740" i="2"/>
  <c r="X740" i="2" s="1"/>
  <c r="U373" i="2"/>
  <c r="X373" i="2" s="1"/>
  <c r="O331" i="2"/>
  <c r="U802" i="2"/>
  <c r="X802" i="2" s="1"/>
  <c r="U650" i="2"/>
  <c r="X650" i="2" s="1"/>
  <c r="U777" i="2"/>
  <c r="X777" i="2" s="1"/>
  <c r="W868" i="2"/>
  <c r="O868" i="2"/>
  <c r="L868" i="2"/>
  <c r="X819" i="2"/>
  <c r="W819" i="2"/>
  <c r="O819" i="2"/>
  <c r="L819" i="2"/>
  <c r="X731" i="2"/>
  <c r="W731" i="2"/>
  <c r="O731" i="2"/>
  <c r="L731" i="2"/>
  <c r="U270" i="2"/>
  <c r="X270" i="2" s="1"/>
  <c r="U550" i="2"/>
  <c r="X550" i="2" s="1"/>
  <c r="L247" i="2"/>
  <c r="U312" i="2"/>
  <c r="X312" i="2" s="1"/>
  <c r="U371" i="2"/>
  <c r="X371" i="2" s="1"/>
  <c r="W565" i="2"/>
  <c r="O565" i="2"/>
  <c r="L565" i="2"/>
  <c r="W597" i="2"/>
  <c r="O597" i="2"/>
  <c r="L597" i="2"/>
  <c r="U597" i="2"/>
  <c r="X597" i="2" s="1"/>
  <c r="W370" i="2"/>
  <c r="O370" i="2"/>
  <c r="L370" i="2"/>
  <c r="U370" i="2"/>
  <c r="X370" i="2" s="1"/>
  <c r="W485" i="2"/>
  <c r="O485" i="2"/>
  <c r="L485" i="2"/>
  <c r="U485" i="2"/>
  <c r="X485" i="2" s="1"/>
  <c r="W363" i="2"/>
  <c r="O363" i="2"/>
  <c r="L363" i="2"/>
  <c r="W377" i="2"/>
  <c r="O377" i="2"/>
  <c r="L377" i="2"/>
  <c r="U377" i="2"/>
  <c r="X377" i="2" s="1"/>
  <c r="W327" i="2"/>
  <c r="O327" i="2"/>
  <c r="L327" i="2"/>
  <c r="U327" i="2"/>
  <c r="X327" i="2" s="1"/>
  <c r="W558" i="2"/>
  <c r="O558" i="2"/>
  <c r="L558" i="2"/>
  <c r="U558" i="2"/>
  <c r="X558" i="2" s="1"/>
  <c r="W399" i="2"/>
  <c r="O399" i="2"/>
  <c r="L399" i="2"/>
  <c r="U399" i="2"/>
  <c r="X399" i="2" s="1"/>
  <c r="W593" i="2"/>
  <c r="O593" i="2"/>
  <c r="L593" i="2"/>
  <c r="U593" i="2"/>
  <c r="X593" i="2" s="1"/>
  <c r="W533" i="2"/>
  <c r="O533" i="2"/>
  <c r="L533" i="2"/>
  <c r="W482" i="2"/>
  <c r="O482" i="2"/>
  <c r="L482" i="2"/>
  <c r="U482" i="2"/>
  <c r="X482" i="2" s="1"/>
  <c r="W353" i="2"/>
  <c r="O353" i="2"/>
  <c r="L353" i="2"/>
  <c r="U353" i="2"/>
  <c r="X353" i="2" s="1"/>
  <c r="W515" i="2"/>
  <c r="O515" i="2"/>
  <c r="L515" i="2"/>
  <c r="U515" i="2"/>
  <c r="X515" i="2" s="1"/>
  <c r="W545" i="2"/>
  <c r="O545" i="2"/>
  <c r="L545" i="2"/>
  <c r="U545" i="2"/>
  <c r="X545" i="2" s="1"/>
  <c r="W520" i="2"/>
  <c r="O520" i="2"/>
  <c r="L520" i="2"/>
  <c r="U520" i="2"/>
  <c r="X520" i="2" s="1"/>
  <c r="W431" i="2"/>
  <c r="O431" i="2"/>
  <c r="L431" i="2"/>
  <c r="U431" i="2"/>
  <c r="X431" i="2" s="1"/>
  <c r="W419" i="2"/>
  <c r="O419" i="2"/>
  <c r="L419" i="2"/>
  <c r="W497" i="2"/>
  <c r="O497" i="2"/>
  <c r="L497" i="2"/>
  <c r="U497" i="2"/>
  <c r="X497" i="2" s="1"/>
  <c r="W454" i="2"/>
  <c r="O454" i="2"/>
  <c r="L454" i="2"/>
  <c r="U454" i="2"/>
  <c r="X454" i="2" s="1"/>
  <c r="W336" i="2"/>
  <c r="O336" i="2"/>
  <c r="L336" i="2"/>
  <c r="W579" i="2"/>
  <c r="O579" i="2"/>
  <c r="L579" i="2"/>
  <c r="W422" i="2"/>
  <c r="O422" i="2"/>
  <c r="L422" i="2"/>
  <c r="U422" i="2"/>
  <c r="X422" i="2" s="1"/>
  <c r="W516" i="2"/>
  <c r="O516" i="2"/>
  <c r="L516" i="2"/>
  <c r="U516" i="2"/>
  <c r="X516" i="2" s="1"/>
  <c r="W319" i="2"/>
  <c r="O319" i="2"/>
  <c r="L319" i="2"/>
  <c r="W330" i="2"/>
  <c r="O330" i="2"/>
  <c r="L330" i="2"/>
  <c r="W480" i="2"/>
  <c r="O480" i="2"/>
  <c r="L480" i="2"/>
  <c r="W423" i="2"/>
  <c r="O423" i="2"/>
  <c r="L423" i="2"/>
  <c r="U423" i="2"/>
  <c r="X423" i="2" s="1"/>
  <c r="W357" i="2"/>
  <c r="O357" i="2"/>
  <c r="L357" i="2"/>
  <c r="U357" i="2"/>
  <c r="X357" i="2" s="1"/>
  <c r="W590" i="2"/>
  <c r="O590" i="2"/>
  <c r="L590" i="2"/>
  <c r="U590" i="2"/>
  <c r="X590" i="2" s="1"/>
  <c r="W445" i="2"/>
  <c r="O445" i="2"/>
  <c r="L445" i="2"/>
  <c r="U445" i="2"/>
  <c r="X445" i="2" s="1"/>
  <c r="W378" i="2"/>
  <c r="O378" i="2"/>
  <c r="L378" i="2"/>
  <c r="U378" i="2"/>
  <c r="X378" i="2" s="1"/>
  <c r="W598" i="2"/>
  <c r="O598" i="2"/>
  <c r="L598" i="2"/>
  <c r="U598" i="2"/>
  <c r="X598" i="2" s="1"/>
  <c r="W541" i="2"/>
  <c r="O541" i="2"/>
  <c r="L541" i="2"/>
  <c r="U541" i="2"/>
  <c r="X541" i="2" s="1"/>
  <c r="W584" i="2"/>
  <c r="O584" i="2"/>
  <c r="L584" i="2"/>
  <c r="W323" i="2"/>
  <c r="O323" i="2"/>
  <c r="L323" i="2"/>
  <c r="W404" i="2"/>
  <c r="O404" i="2"/>
  <c r="L404" i="2"/>
  <c r="U404" i="2"/>
  <c r="X404" i="2" s="1"/>
  <c r="W356" i="2"/>
  <c r="O356" i="2"/>
  <c r="L356" i="2"/>
  <c r="W343" i="2"/>
  <c r="O343" i="2"/>
  <c r="L343" i="2"/>
  <c r="W337" i="2"/>
  <c r="O337" i="2"/>
  <c r="L337" i="2"/>
  <c r="V384" i="2"/>
  <c r="U384" i="2" s="1"/>
  <c r="W519" i="2"/>
  <c r="O519" i="2"/>
  <c r="L519" i="2"/>
  <c r="W550" i="2"/>
  <c r="O550" i="2"/>
  <c r="L550" i="2"/>
  <c r="W383" i="2"/>
  <c r="O383" i="2"/>
  <c r="L383" i="2"/>
  <c r="W371" i="2"/>
  <c r="O371" i="2"/>
  <c r="L371" i="2"/>
  <c r="W447" i="2"/>
  <c r="O447" i="2"/>
  <c r="L447" i="2"/>
  <c r="W525" i="2"/>
  <c r="O525" i="2"/>
  <c r="L525" i="2"/>
  <c r="U356" i="2"/>
  <c r="X356" i="2" s="1"/>
  <c r="U323" i="2"/>
  <c r="X323" i="2" s="1"/>
  <c r="W557" i="2"/>
  <c r="O557" i="2"/>
  <c r="L557" i="2"/>
  <c r="W372" i="2"/>
  <c r="O372" i="2"/>
  <c r="L372" i="2"/>
  <c r="X543" i="2"/>
  <c r="W543" i="2"/>
  <c r="O543" i="2"/>
  <c r="L543" i="2"/>
  <c r="X596" i="2"/>
  <c r="W596" i="2"/>
  <c r="O596" i="2"/>
  <c r="L596" i="2"/>
  <c r="W458" i="2"/>
  <c r="O458" i="2"/>
  <c r="L458" i="2"/>
  <c r="W493" i="2"/>
  <c r="O493" i="2"/>
  <c r="L493" i="2"/>
  <c r="X471" i="2"/>
  <c r="W471" i="2"/>
  <c r="O471" i="2"/>
  <c r="L471" i="2"/>
  <c r="W362" i="2"/>
  <c r="O362" i="2"/>
  <c r="L362" i="2"/>
  <c r="X547" i="2"/>
  <c r="W547" i="2"/>
  <c r="O547" i="2"/>
  <c r="L547" i="2"/>
  <c r="X324" i="2"/>
  <c r="W324" i="2"/>
  <c r="O324" i="2"/>
  <c r="L324" i="2"/>
  <c r="X526" i="2"/>
  <c r="W526" i="2"/>
  <c r="O526" i="2"/>
  <c r="L526" i="2"/>
  <c r="U237" i="2"/>
  <c r="X237" i="2" s="1"/>
  <c r="U579" i="2"/>
  <c r="X579" i="2" s="1"/>
  <c r="U319" i="2"/>
  <c r="X319" i="2" s="1"/>
  <c r="X591" i="2"/>
  <c r="W591" i="2"/>
  <c r="O591" i="2"/>
  <c r="L591" i="2"/>
  <c r="X368" i="2"/>
  <c r="W368" i="2"/>
  <c r="O368" i="2"/>
  <c r="L368" i="2"/>
  <c r="X592" i="2"/>
  <c r="W592" i="2"/>
  <c r="O592" i="2"/>
  <c r="L592" i="2"/>
  <c r="W472" i="2"/>
  <c r="O472" i="2"/>
  <c r="L472" i="2"/>
  <c r="W348" i="2"/>
  <c r="O348" i="2"/>
  <c r="L348" i="2"/>
  <c r="W417" i="2"/>
  <c r="O417" i="2"/>
  <c r="L417" i="2"/>
  <c r="U565" i="2"/>
  <c r="X565" i="2" s="1"/>
  <c r="V304" i="2"/>
  <c r="U304" i="2" s="1"/>
  <c r="X304" i="2" s="1"/>
  <c r="X572" i="2"/>
  <c r="W572" i="2"/>
  <c r="O572" i="2"/>
  <c r="L572" i="2"/>
  <c r="X504" i="2"/>
  <c r="W504" i="2"/>
  <c r="O504" i="2"/>
  <c r="L504" i="2"/>
  <c r="U184" i="2"/>
  <c r="X184" i="2" s="1"/>
  <c r="X369" i="2"/>
  <c r="W369" i="2"/>
  <c r="O369" i="2"/>
  <c r="L369" i="2"/>
  <c r="U221" i="2"/>
  <c r="X221" i="2" s="1"/>
  <c r="U584" i="2"/>
  <c r="X584" i="2" s="1"/>
  <c r="U330" i="2"/>
  <c r="X330" i="2" s="1"/>
  <c r="U174" i="2"/>
  <c r="X174" i="2" s="1"/>
  <c r="X385" i="2"/>
  <c r="W385" i="2"/>
  <c r="O385" i="2"/>
  <c r="L385" i="2"/>
  <c r="X442" i="2"/>
  <c r="W442" i="2"/>
  <c r="O442" i="2"/>
  <c r="L442" i="2"/>
  <c r="U480" i="2"/>
  <c r="X480" i="2" s="1"/>
  <c r="U336" i="2"/>
  <c r="X336" i="2" s="1"/>
  <c r="X586" i="2"/>
  <c r="W586" i="2"/>
  <c r="O586" i="2"/>
  <c r="L586" i="2"/>
  <c r="W382" i="2"/>
  <c r="O382" i="2"/>
  <c r="L382" i="2"/>
  <c r="W352" i="2"/>
  <c r="O352" i="2"/>
  <c r="L352" i="2"/>
  <c r="W521" i="2"/>
  <c r="O521" i="2"/>
  <c r="L521" i="2"/>
  <c r="U363" i="2"/>
  <c r="X363" i="2" s="1"/>
  <c r="X446" i="2"/>
  <c r="W446" i="2"/>
  <c r="O446" i="2"/>
  <c r="L446" i="2"/>
  <c r="W544" i="2"/>
  <c r="O544" i="2"/>
  <c r="L544" i="2"/>
  <c r="X551" i="2"/>
  <c r="W551" i="2"/>
  <c r="O551" i="2"/>
  <c r="L551" i="2"/>
  <c r="X326" i="2"/>
  <c r="W326" i="2"/>
  <c r="O326" i="2"/>
  <c r="L326" i="2"/>
  <c r="W312" i="2"/>
  <c r="O312" i="2"/>
  <c r="L312" i="2"/>
  <c r="X421" i="2"/>
  <c r="W421" i="2"/>
  <c r="O421" i="2"/>
  <c r="L421" i="2"/>
  <c r="X333" i="2"/>
  <c r="W333" i="2"/>
  <c r="O333" i="2"/>
  <c r="L333" i="2"/>
  <c r="X451" i="2"/>
  <c r="W451" i="2"/>
  <c r="O451" i="2"/>
  <c r="L451" i="2"/>
  <c r="X322" i="2"/>
  <c r="W322" i="2"/>
  <c r="O322" i="2"/>
  <c r="L322" i="2"/>
  <c r="V303" i="2"/>
  <c r="O303" i="2" s="1"/>
  <c r="W489" i="2"/>
  <c r="O489" i="2"/>
  <c r="L489" i="2"/>
  <c r="V254" i="2"/>
  <c r="W413" i="2"/>
  <c r="O413" i="2"/>
  <c r="L413" i="2"/>
  <c r="X490" i="2"/>
  <c r="W490" i="2"/>
  <c r="O490" i="2"/>
  <c r="L490" i="2"/>
  <c r="X367" i="2"/>
  <c r="W367" i="2"/>
  <c r="O367" i="2"/>
  <c r="L367" i="2"/>
  <c r="W503" i="2"/>
  <c r="O503" i="2"/>
  <c r="L503" i="2"/>
  <c r="X500" i="2"/>
  <c r="W500" i="2"/>
  <c r="O500" i="2"/>
  <c r="L500" i="2"/>
  <c r="X450" i="2"/>
  <c r="W450" i="2"/>
  <c r="O450" i="2"/>
  <c r="L450" i="2"/>
  <c r="X552" i="2"/>
  <c r="W552" i="2"/>
  <c r="O552" i="2"/>
  <c r="L552" i="2"/>
  <c r="W488" i="2"/>
  <c r="O488" i="2"/>
  <c r="L488" i="2"/>
  <c r="X410" i="2"/>
  <c r="W410" i="2"/>
  <c r="O410" i="2"/>
  <c r="L410" i="2"/>
  <c r="X517" i="2"/>
  <c r="W517" i="2"/>
  <c r="O517" i="2"/>
  <c r="L517" i="2"/>
  <c r="W373" i="2"/>
  <c r="O373" i="2"/>
  <c r="L373" i="2"/>
  <c r="X376" i="2"/>
  <c r="W376" i="2"/>
  <c r="O376" i="2"/>
  <c r="L376" i="2"/>
  <c r="X568" i="2"/>
  <c r="W568" i="2"/>
  <c r="O568" i="2"/>
  <c r="L568" i="2"/>
  <c r="U533" i="2"/>
  <c r="X533" i="2" s="1"/>
  <c r="W434" i="2"/>
  <c r="O434" i="2"/>
  <c r="L434" i="2"/>
  <c r="W344" i="2"/>
  <c r="O344" i="2"/>
  <c r="L344" i="2"/>
  <c r="X409" i="2"/>
  <c r="W409" i="2"/>
  <c r="O409" i="2"/>
  <c r="L409" i="2"/>
  <c r="X600" i="2"/>
  <c r="W600" i="2"/>
  <c r="O600" i="2"/>
  <c r="L600" i="2"/>
  <c r="X438" i="2"/>
  <c r="W438" i="2"/>
  <c r="O438" i="2"/>
  <c r="L438" i="2"/>
  <c r="X418" i="2"/>
  <c r="W418" i="2"/>
  <c r="O418" i="2"/>
  <c r="L418" i="2"/>
  <c r="U419" i="2"/>
  <c r="X419" i="2" s="1"/>
  <c r="X505" i="2"/>
  <c r="W505" i="2"/>
  <c r="O505" i="2"/>
  <c r="L505" i="2"/>
  <c r="U343" i="2"/>
  <c r="X343" i="2" s="1"/>
  <c r="U337" i="2"/>
  <c r="X337" i="2" s="1"/>
  <c r="W562" i="2"/>
  <c r="O562" i="2"/>
  <c r="L562" i="2"/>
  <c r="X430" i="2"/>
  <c r="W430" i="2"/>
  <c r="O430" i="2"/>
  <c r="L430" i="2"/>
  <c r="U519" i="2"/>
  <c r="X519" i="2" s="1"/>
  <c r="W540" i="2"/>
  <c r="O540" i="2"/>
  <c r="L540" i="2"/>
  <c r="X462" i="2"/>
  <c r="W462" i="2"/>
  <c r="O462" i="2"/>
  <c r="L462" i="2"/>
  <c r="W259" i="2"/>
  <c r="O259" i="2"/>
  <c r="L259" i="2"/>
  <c r="U259" i="2"/>
  <c r="X259" i="2" s="1"/>
  <c r="W229" i="2"/>
  <c r="O229" i="2"/>
  <c r="L229" i="2"/>
  <c r="W246" i="2"/>
  <c r="O246" i="2"/>
  <c r="L246" i="2"/>
  <c r="U246" i="2"/>
  <c r="X246" i="2" s="1"/>
  <c r="W171" i="2"/>
  <c r="O171" i="2"/>
  <c r="L171" i="2"/>
  <c r="W291" i="2"/>
  <c r="O291" i="2"/>
  <c r="L291" i="2"/>
  <c r="U291" i="2"/>
  <c r="X291" i="2" s="1"/>
  <c r="W289" i="2"/>
  <c r="O289" i="2"/>
  <c r="L289" i="2"/>
  <c r="U289" i="2"/>
  <c r="X289" i="2" s="1"/>
  <c r="W250" i="2"/>
  <c r="O250" i="2"/>
  <c r="L250" i="2"/>
  <c r="W269" i="2"/>
  <c r="O269" i="2"/>
  <c r="L269" i="2"/>
  <c r="U269" i="2"/>
  <c r="X269" i="2" s="1"/>
  <c r="W182" i="2"/>
  <c r="O182" i="2"/>
  <c r="L182" i="2"/>
  <c r="W175" i="2"/>
  <c r="O175" i="2"/>
  <c r="L175" i="2"/>
  <c r="W284" i="2"/>
  <c r="O284" i="2"/>
  <c r="L284" i="2"/>
  <c r="U284" i="2"/>
  <c r="X284" i="2" s="1"/>
  <c r="W183" i="2"/>
  <c r="O183" i="2"/>
  <c r="L183" i="2"/>
  <c r="W260" i="2"/>
  <c r="O260" i="2"/>
  <c r="L260" i="2"/>
  <c r="W236" i="2"/>
  <c r="O236" i="2"/>
  <c r="L236" i="2"/>
  <c r="U236" i="2"/>
  <c r="X236" i="2" s="1"/>
  <c r="W264" i="2"/>
  <c r="O264" i="2"/>
  <c r="L264" i="2"/>
  <c r="U264" i="2"/>
  <c r="X264" i="2" s="1"/>
  <c r="W193" i="2"/>
  <c r="O193" i="2"/>
  <c r="L193" i="2"/>
  <c r="U193" i="2"/>
  <c r="X193" i="2" s="1"/>
  <c r="W244" i="2"/>
  <c r="O244" i="2"/>
  <c r="L244" i="2"/>
  <c r="U244" i="2"/>
  <c r="X244" i="2" s="1"/>
  <c r="W228" i="2"/>
  <c r="O228" i="2"/>
  <c r="L228" i="2"/>
  <c r="U228" i="2"/>
  <c r="X228" i="2" s="1"/>
  <c r="W181" i="2"/>
  <c r="O181" i="2"/>
  <c r="L181" i="2"/>
  <c r="U181" i="2"/>
  <c r="X181" i="2" s="1"/>
  <c r="V176" i="2"/>
  <c r="W268" i="2"/>
  <c r="O268" i="2"/>
  <c r="L268" i="2"/>
  <c r="W184" i="2"/>
  <c r="O184" i="2"/>
  <c r="L184" i="2"/>
  <c r="X292" i="2"/>
  <c r="W292" i="2"/>
  <c r="O292" i="2"/>
  <c r="L292" i="2"/>
  <c r="X200" i="2"/>
  <c r="W200" i="2"/>
  <c r="O200" i="2"/>
  <c r="L200" i="2"/>
  <c r="W188" i="2"/>
  <c r="O188" i="2"/>
  <c r="L188" i="2"/>
  <c r="X282" i="2"/>
  <c r="W282" i="2"/>
  <c r="O282" i="2"/>
  <c r="L282" i="2"/>
  <c r="U188" i="2"/>
  <c r="X188" i="2" s="1"/>
  <c r="X198" i="2"/>
  <c r="W198" i="2"/>
  <c r="O198" i="2"/>
  <c r="L198" i="2"/>
  <c r="W279" i="2"/>
  <c r="O279" i="2"/>
  <c r="L279" i="2"/>
  <c r="X213" i="2"/>
  <c r="W213" i="2"/>
  <c r="O213" i="2"/>
  <c r="L213" i="2"/>
  <c r="U171" i="2"/>
  <c r="X171" i="2" s="1"/>
  <c r="X300" i="2"/>
  <c r="W300" i="2"/>
  <c r="O300" i="2"/>
  <c r="L300" i="2"/>
  <c r="W205" i="2"/>
  <c r="O205" i="2"/>
  <c r="L205" i="2"/>
  <c r="X194" i="2"/>
  <c r="W194" i="2"/>
  <c r="O194" i="2"/>
  <c r="L194" i="2"/>
  <c r="W218" i="2"/>
  <c r="O218" i="2"/>
  <c r="L218" i="2"/>
  <c r="X217" i="2"/>
  <c r="W217" i="2"/>
  <c r="O217" i="2"/>
  <c r="L217" i="2"/>
  <c r="W278" i="2"/>
  <c r="O278" i="2"/>
  <c r="L278" i="2"/>
  <c r="X227" i="2"/>
  <c r="W227" i="2"/>
  <c r="O227" i="2"/>
  <c r="L227" i="2"/>
  <c r="X280" i="2"/>
  <c r="W280" i="2"/>
  <c r="O280" i="2"/>
  <c r="L280" i="2"/>
  <c r="X302" i="2"/>
  <c r="W302" i="2"/>
  <c r="O302" i="2"/>
  <c r="L302" i="2"/>
  <c r="X283" i="2"/>
  <c r="W283" i="2"/>
  <c r="O283" i="2"/>
  <c r="L283" i="2"/>
  <c r="U229" i="2"/>
  <c r="X229" i="2" s="1"/>
  <c r="W271" i="2"/>
  <c r="O271" i="2"/>
  <c r="L271" i="2"/>
  <c r="X212" i="2"/>
  <c r="W212" i="2"/>
  <c r="O212" i="2"/>
  <c r="L212" i="2"/>
  <c r="U260" i="2"/>
  <c r="X260" i="2" s="1"/>
  <c r="X290" i="2"/>
  <c r="W290" i="2"/>
  <c r="O290" i="2"/>
  <c r="L290" i="2"/>
  <c r="W174" i="2"/>
  <c r="O174" i="2"/>
  <c r="L174" i="2"/>
  <c r="U268" i="2"/>
  <c r="X268" i="2" s="1"/>
  <c r="W270" i="2"/>
  <c r="O270" i="2"/>
  <c r="L270" i="2"/>
  <c r="X223" i="2"/>
  <c r="W223" i="2"/>
  <c r="O223" i="2"/>
  <c r="L223" i="2"/>
  <c r="U250" i="2"/>
  <c r="X250" i="2" s="1"/>
  <c r="U175" i="2"/>
  <c r="X175" i="2" s="1"/>
  <c r="W204" i="2"/>
  <c r="O204" i="2"/>
  <c r="L204" i="2"/>
  <c r="X242" i="2"/>
  <c r="W242" i="2"/>
  <c r="O242" i="2"/>
  <c r="L242" i="2"/>
  <c r="U279" i="2"/>
  <c r="X279" i="2" s="1"/>
  <c r="U271" i="2"/>
  <c r="X271" i="2" s="1"/>
  <c r="X296" i="2"/>
  <c r="W296" i="2"/>
  <c r="O296" i="2"/>
  <c r="L296" i="2"/>
  <c r="X258" i="2"/>
  <c r="W258" i="2"/>
  <c r="O258" i="2"/>
  <c r="L258" i="2"/>
  <c r="X163" i="2"/>
  <c r="W163" i="2"/>
  <c r="O163" i="2"/>
  <c r="L163" i="2"/>
  <c r="U182" i="2"/>
  <c r="X182" i="2" s="1"/>
  <c r="U278" i="2"/>
  <c r="X278" i="2" s="1"/>
  <c r="X293" i="2"/>
  <c r="W293" i="2"/>
  <c r="O293" i="2"/>
  <c r="L293" i="2"/>
  <c r="X235" i="2"/>
  <c r="W235" i="2"/>
  <c r="O235" i="2"/>
  <c r="L235" i="2"/>
  <c r="W221" i="2"/>
  <c r="O221" i="2"/>
  <c r="L221" i="2"/>
  <c r="U183" i="2"/>
  <c r="X183" i="2" s="1"/>
  <c r="U607" i="2" l="1"/>
  <c r="X607" i="2" s="1"/>
  <c r="W340" i="2"/>
  <c r="U340" i="2"/>
  <c r="X340" i="2" s="1"/>
  <c r="O325" i="2"/>
  <c r="L325" i="2"/>
  <c r="W325" i="2"/>
  <c r="L607" i="2"/>
  <c r="O607" i="2"/>
  <c r="L261" i="2"/>
  <c r="O261" i="2"/>
  <c r="L303" i="2"/>
  <c r="X959" i="2"/>
  <c r="W959" i="2"/>
  <c r="O959" i="2"/>
  <c r="L959" i="2"/>
  <c r="W261" i="2"/>
  <c r="L340" i="2"/>
  <c r="W760" i="2"/>
  <c r="O760" i="2"/>
  <c r="L760" i="2"/>
  <c r="X902" i="2"/>
  <c r="W902" i="2"/>
  <c r="O902" i="2"/>
  <c r="L902" i="2"/>
  <c r="W662" i="2"/>
  <c r="O662" i="2"/>
  <c r="L662" i="2"/>
  <c r="W754" i="2"/>
  <c r="O754" i="2"/>
  <c r="L754" i="2"/>
  <c r="O304" i="2"/>
  <c r="U662" i="2"/>
  <c r="X662" i="2" s="1"/>
  <c r="L304" i="2"/>
  <c r="W304" i="2"/>
  <c r="U303" i="2"/>
  <c r="X303" i="2" s="1"/>
  <c r="U754" i="2"/>
  <c r="X754" i="2" s="1"/>
  <c r="U389" i="2"/>
  <c r="X389" i="2" s="1"/>
  <c r="U760" i="2"/>
  <c r="X760" i="2" s="1"/>
  <c r="L389" i="2"/>
  <c r="O389" i="2"/>
  <c r="W303" i="2"/>
  <c r="U254" i="2"/>
  <c r="X254" i="2" s="1"/>
  <c r="L254" i="2"/>
  <c r="O254" i="2"/>
  <c r="W254" i="2"/>
  <c r="X384" i="2"/>
  <c r="W384" i="2"/>
  <c r="O384" i="2"/>
  <c r="L384" i="2"/>
  <c r="W176" i="2"/>
  <c r="O176" i="2"/>
  <c r="L176" i="2"/>
  <c r="U176" i="2"/>
  <c r="X176" i="2" s="1"/>
  <c r="V9" i="2" l="1"/>
  <c r="U9" i="2"/>
  <c r="H9" i="2"/>
  <c r="M9" i="2" s="1"/>
  <c r="D9" i="2"/>
  <c r="A4" i="3" s="1"/>
  <c r="V10" i="2"/>
  <c r="D10" i="2"/>
  <c r="A5" i="3" s="1"/>
  <c r="EU8" i="2"/>
  <c r="ES8" i="2"/>
  <c r="EM8" i="2"/>
  <c r="EK8" i="2"/>
  <c r="BP8" i="2"/>
  <c r="DU8" i="2" s="1"/>
  <c r="DX8" i="2" s="1"/>
  <c r="R8" i="2" s="1"/>
  <c r="BO8" i="2"/>
  <c r="EL8" i="2" s="1"/>
  <c r="S8" i="2"/>
  <c r="D8" i="2"/>
  <c r="A3" i="3" s="1"/>
  <c r="EH11" i="2"/>
  <c r="H8" i="2" l="1"/>
  <c r="AC8" i="2" s="1"/>
  <c r="H10" i="2"/>
  <c r="M10" i="2" s="1"/>
  <c r="V8" i="2"/>
  <c r="U10" i="2"/>
  <c r="X10" i="2" s="1"/>
  <c r="I9" i="2"/>
  <c r="Y9" i="2" s="1"/>
  <c r="W9" i="2"/>
  <c r="U8" i="2"/>
  <c r="O8" i="2"/>
  <c r="I10" i="2"/>
  <c r="W10" i="2"/>
  <c r="I8" i="2"/>
  <c r="Y8" i="2" s="1"/>
  <c r="DB8" i="2"/>
  <c r="DC8" i="2"/>
  <c r="DN8" i="2"/>
  <c r="ET8" i="2"/>
  <c r="W8" i="2"/>
  <c r="AC1006" i="3"/>
  <c r="AC1007" i="3" s="1"/>
  <c r="B62" i="3"/>
  <c r="C62" i="3"/>
  <c r="D62" i="3"/>
  <c r="H62" i="3"/>
  <c r="I62" i="3"/>
  <c r="J62" i="3"/>
  <c r="N62" i="3"/>
  <c r="O62" i="3"/>
  <c r="P62" i="3"/>
  <c r="T62" i="3"/>
  <c r="U62" i="3"/>
  <c r="V62" i="3"/>
  <c r="Z62" i="3"/>
  <c r="B63" i="3"/>
  <c r="C63" i="3"/>
  <c r="D63" i="3"/>
  <c r="H63" i="3"/>
  <c r="I63" i="3"/>
  <c r="J63" i="3"/>
  <c r="N63" i="3"/>
  <c r="O63" i="3"/>
  <c r="P63" i="3"/>
  <c r="T63" i="3"/>
  <c r="U63" i="3"/>
  <c r="V63" i="3"/>
  <c r="Z63" i="3"/>
  <c r="B64" i="3"/>
  <c r="C64" i="3"/>
  <c r="D64" i="3"/>
  <c r="H64" i="3"/>
  <c r="I64" i="3"/>
  <c r="J64" i="3"/>
  <c r="N64" i="3"/>
  <c r="O64" i="3"/>
  <c r="P64" i="3"/>
  <c r="T64" i="3"/>
  <c r="U64" i="3"/>
  <c r="V64" i="3"/>
  <c r="Z64" i="3"/>
  <c r="B65" i="3"/>
  <c r="C65" i="3"/>
  <c r="D65" i="3"/>
  <c r="H65" i="3"/>
  <c r="I65" i="3"/>
  <c r="J65" i="3"/>
  <c r="N65" i="3"/>
  <c r="O65" i="3"/>
  <c r="P65" i="3"/>
  <c r="T65" i="3"/>
  <c r="U65" i="3"/>
  <c r="V65" i="3"/>
  <c r="Z65" i="3"/>
  <c r="B66" i="3"/>
  <c r="C66" i="3"/>
  <c r="D66" i="3"/>
  <c r="H66" i="3"/>
  <c r="I66" i="3"/>
  <c r="J66" i="3"/>
  <c r="N66" i="3"/>
  <c r="O66" i="3"/>
  <c r="P66" i="3"/>
  <c r="T66" i="3"/>
  <c r="U66" i="3"/>
  <c r="V66" i="3"/>
  <c r="Z66" i="3"/>
  <c r="B67" i="3"/>
  <c r="C67" i="3"/>
  <c r="D67" i="3"/>
  <c r="H67" i="3"/>
  <c r="I67" i="3"/>
  <c r="J67" i="3"/>
  <c r="N67" i="3"/>
  <c r="O67" i="3"/>
  <c r="P67" i="3"/>
  <c r="T67" i="3"/>
  <c r="U67" i="3"/>
  <c r="V67" i="3"/>
  <c r="Z67" i="3"/>
  <c r="B68" i="3"/>
  <c r="C68" i="3"/>
  <c r="D68" i="3"/>
  <c r="H68" i="3"/>
  <c r="I68" i="3"/>
  <c r="J68" i="3"/>
  <c r="N68" i="3"/>
  <c r="O68" i="3"/>
  <c r="P68" i="3"/>
  <c r="T68" i="3"/>
  <c r="U68" i="3"/>
  <c r="V68" i="3"/>
  <c r="Z68" i="3"/>
  <c r="B69" i="3"/>
  <c r="C69" i="3"/>
  <c r="D69" i="3"/>
  <c r="H69" i="3"/>
  <c r="I69" i="3"/>
  <c r="J69" i="3"/>
  <c r="N69" i="3"/>
  <c r="O69" i="3"/>
  <c r="P69" i="3"/>
  <c r="T69" i="3"/>
  <c r="U69" i="3"/>
  <c r="V69" i="3"/>
  <c r="Z69" i="3"/>
  <c r="B70" i="3"/>
  <c r="C70" i="3"/>
  <c r="D70" i="3"/>
  <c r="H70" i="3"/>
  <c r="I70" i="3"/>
  <c r="J70" i="3"/>
  <c r="N70" i="3"/>
  <c r="O70" i="3"/>
  <c r="P70" i="3"/>
  <c r="T70" i="3"/>
  <c r="U70" i="3"/>
  <c r="V70" i="3"/>
  <c r="Z70" i="3"/>
  <c r="B71" i="3"/>
  <c r="C71" i="3"/>
  <c r="D71" i="3"/>
  <c r="H71" i="3"/>
  <c r="I71" i="3"/>
  <c r="J71" i="3"/>
  <c r="N71" i="3"/>
  <c r="O71" i="3"/>
  <c r="P71" i="3"/>
  <c r="T71" i="3"/>
  <c r="U71" i="3"/>
  <c r="V71" i="3"/>
  <c r="Z71" i="3"/>
  <c r="B72" i="3"/>
  <c r="C72" i="3"/>
  <c r="D72" i="3"/>
  <c r="H72" i="3"/>
  <c r="I72" i="3"/>
  <c r="J72" i="3"/>
  <c r="N72" i="3"/>
  <c r="O72" i="3"/>
  <c r="P72" i="3"/>
  <c r="T72" i="3"/>
  <c r="U72" i="3"/>
  <c r="V72" i="3"/>
  <c r="Z72" i="3"/>
  <c r="B73" i="3"/>
  <c r="C73" i="3"/>
  <c r="D73" i="3"/>
  <c r="H73" i="3"/>
  <c r="I73" i="3"/>
  <c r="J73" i="3"/>
  <c r="N73" i="3"/>
  <c r="O73" i="3"/>
  <c r="P73" i="3"/>
  <c r="T73" i="3"/>
  <c r="U73" i="3"/>
  <c r="V73" i="3"/>
  <c r="Z73" i="3"/>
  <c r="B74" i="3"/>
  <c r="C74" i="3"/>
  <c r="D74" i="3"/>
  <c r="H74" i="3"/>
  <c r="I74" i="3"/>
  <c r="J74" i="3"/>
  <c r="N74" i="3"/>
  <c r="O74" i="3"/>
  <c r="P74" i="3"/>
  <c r="T74" i="3"/>
  <c r="U74" i="3"/>
  <c r="V74" i="3"/>
  <c r="Z74" i="3"/>
  <c r="B75" i="3"/>
  <c r="C75" i="3"/>
  <c r="D75" i="3"/>
  <c r="H75" i="3"/>
  <c r="I75" i="3"/>
  <c r="J75" i="3"/>
  <c r="N75" i="3"/>
  <c r="O75" i="3"/>
  <c r="P75" i="3"/>
  <c r="T75" i="3"/>
  <c r="U75" i="3"/>
  <c r="V75" i="3"/>
  <c r="Z75" i="3"/>
  <c r="B76" i="3"/>
  <c r="C76" i="3"/>
  <c r="D76" i="3"/>
  <c r="H76" i="3"/>
  <c r="I76" i="3"/>
  <c r="J76" i="3"/>
  <c r="N76" i="3"/>
  <c r="O76" i="3"/>
  <c r="P76" i="3"/>
  <c r="T76" i="3"/>
  <c r="U76" i="3"/>
  <c r="V76" i="3"/>
  <c r="Z76" i="3"/>
  <c r="B77" i="3"/>
  <c r="C77" i="3"/>
  <c r="D77" i="3"/>
  <c r="H77" i="3"/>
  <c r="I77" i="3"/>
  <c r="J77" i="3"/>
  <c r="N77" i="3"/>
  <c r="O77" i="3"/>
  <c r="P77" i="3"/>
  <c r="T77" i="3"/>
  <c r="U77" i="3"/>
  <c r="V77" i="3"/>
  <c r="Z77" i="3"/>
  <c r="B78" i="3"/>
  <c r="C78" i="3"/>
  <c r="D78" i="3"/>
  <c r="H78" i="3"/>
  <c r="I78" i="3"/>
  <c r="J78" i="3"/>
  <c r="N78" i="3"/>
  <c r="O78" i="3"/>
  <c r="P78" i="3"/>
  <c r="T78" i="3"/>
  <c r="U78" i="3"/>
  <c r="V78" i="3"/>
  <c r="Z78" i="3"/>
  <c r="B79" i="3"/>
  <c r="C79" i="3"/>
  <c r="D79" i="3"/>
  <c r="H79" i="3"/>
  <c r="I79" i="3"/>
  <c r="J79" i="3"/>
  <c r="N79" i="3"/>
  <c r="O79" i="3"/>
  <c r="P79" i="3"/>
  <c r="T79" i="3"/>
  <c r="U79" i="3"/>
  <c r="V79" i="3"/>
  <c r="Z79" i="3"/>
  <c r="B80" i="3"/>
  <c r="C80" i="3"/>
  <c r="D80" i="3"/>
  <c r="H80" i="3"/>
  <c r="I80" i="3"/>
  <c r="J80" i="3"/>
  <c r="N80" i="3"/>
  <c r="O80" i="3"/>
  <c r="P80" i="3"/>
  <c r="T80" i="3"/>
  <c r="U80" i="3"/>
  <c r="V80" i="3"/>
  <c r="Z80" i="3"/>
  <c r="B81" i="3"/>
  <c r="C81" i="3"/>
  <c r="D81" i="3"/>
  <c r="H81" i="3"/>
  <c r="I81" i="3"/>
  <c r="J81" i="3"/>
  <c r="N81" i="3"/>
  <c r="O81" i="3"/>
  <c r="P81" i="3"/>
  <c r="T81" i="3"/>
  <c r="U81" i="3"/>
  <c r="V81" i="3"/>
  <c r="Z81" i="3"/>
  <c r="B82" i="3"/>
  <c r="C82" i="3"/>
  <c r="D82" i="3"/>
  <c r="H82" i="3"/>
  <c r="I82" i="3"/>
  <c r="J82" i="3"/>
  <c r="N82" i="3"/>
  <c r="O82" i="3"/>
  <c r="P82" i="3"/>
  <c r="T82" i="3"/>
  <c r="U82" i="3"/>
  <c r="V82" i="3"/>
  <c r="Z82" i="3"/>
  <c r="B83" i="3"/>
  <c r="C83" i="3"/>
  <c r="D83" i="3"/>
  <c r="H83" i="3"/>
  <c r="I83" i="3"/>
  <c r="J83" i="3"/>
  <c r="N83" i="3"/>
  <c r="O83" i="3"/>
  <c r="P83" i="3"/>
  <c r="T83" i="3"/>
  <c r="U83" i="3"/>
  <c r="V83" i="3"/>
  <c r="Z83" i="3"/>
  <c r="B84" i="3"/>
  <c r="C84" i="3"/>
  <c r="D84" i="3"/>
  <c r="H84" i="3"/>
  <c r="I84" i="3"/>
  <c r="J84" i="3"/>
  <c r="N84" i="3"/>
  <c r="O84" i="3"/>
  <c r="P84" i="3"/>
  <c r="T84" i="3"/>
  <c r="U84" i="3"/>
  <c r="V84" i="3"/>
  <c r="Z84" i="3"/>
  <c r="B85" i="3"/>
  <c r="C85" i="3"/>
  <c r="D85" i="3"/>
  <c r="H85" i="3"/>
  <c r="I85" i="3"/>
  <c r="J85" i="3"/>
  <c r="N85" i="3"/>
  <c r="O85" i="3"/>
  <c r="P85" i="3"/>
  <c r="T85" i="3"/>
  <c r="U85" i="3"/>
  <c r="V85" i="3"/>
  <c r="Z85" i="3"/>
  <c r="B86" i="3"/>
  <c r="C86" i="3"/>
  <c r="D86" i="3"/>
  <c r="H86" i="3"/>
  <c r="I86" i="3"/>
  <c r="J86" i="3"/>
  <c r="N86" i="3"/>
  <c r="O86" i="3"/>
  <c r="P86" i="3"/>
  <c r="T86" i="3"/>
  <c r="U86" i="3"/>
  <c r="V86" i="3"/>
  <c r="Z86" i="3"/>
  <c r="B87" i="3"/>
  <c r="C87" i="3"/>
  <c r="D87" i="3"/>
  <c r="H87" i="3"/>
  <c r="I87" i="3"/>
  <c r="J87" i="3"/>
  <c r="N87" i="3"/>
  <c r="O87" i="3"/>
  <c r="P87" i="3"/>
  <c r="T87" i="3"/>
  <c r="U87" i="3"/>
  <c r="V87" i="3"/>
  <c r="Z87" i="3"/>
  <c r="B88" i="3"/>
  <c r="C88" i="3"/>
  <c r="D88" i="3"/>
  <c r="H88" i="3"/>
  <c r="I88" i="3"/>
  <c r="J88" i="3"/>
  <c r="N88" i="3"/>
  <c r="O88" i="3"/>
  <c r="P88" i="3"/>
  <c r="T88" i="3"/>
  <c r="U88" i="3"/>
  <c r="V88" i="3"/>
  <c r="Z88" i="3"/>
  <c r="B89" i="3"/>
  <c r="C89" i="3"/>
  <c r="D89" i="3"/>
  <c r="H89" i="3"/>
  <c r="I89" i="3"/>
  <c r="J89" i="3"/>
  <c r="N89" i="3"/>
  <c r="O89" i="3"/>
  <c r="P89" i="3"/>
  <c r="T89" i="3"/>
  <c r="U89" i="3"/>
  <c r="V89" i="3"/>
  <c r="Z89" i="3"/>
  <c r="B90" i="3"/>
  <c r="C90" i="3"/>
  <c r="D90" i="3"/>
  <c r="H90" i="3"/>
  <c r="I90" i="3"/>
  <c r="J90" i="3"/>
  <c r="N90" i="3"/>
  <c r="O90" i="3"/>
  <c r="P90" i="3"/>
  <c r="T90" i="3"/>
  <c r="U90" i="3"/>
  <c r="V90" i="3"/>
  <c r="Z90" i="3"/>
  <c r="B91" i="3"/>
  <c r="C91" i="3"/>
  <c r="D91" i="3"/>
  <c r="H91" i="3"/>
  <c r="I91" i="3"/>
  <c r="J91" i="3"/>
  <c r="N91" i="3"/>
  <c r="O91" i="3"/>
  <c r="P91" i="3"/>
  <c r="T91" i="3"/>
  <c r="U91" i="3"/>
  <c r="V91" i="3"/>
  <c r="Z91" i="3"/>
  <c r="B92" i="3"/>
  <c r="C92" i="3"/>
  <c r="D92" i="3"/>
  <c r="H92" i="3"/>
  <c r="I92" i="3"/>
  <c r="J92" i="3"/>
  <c r="N92" i="3"/>
  <c r="O92" i="3"/>
  <c r="P92" i="3"/>
  <c r="T92" i="3"/>
  <c r="U92" i="3"/>
  <c r="V92" i="3"/>
  <c r="Z92" i="3"/>
  <c r="B93" i="3"/>
  <c r="C93" i="3"/>
  <c r="D93" i="3"/>
  <c r="H93" i="3"/>
  <c r="I93" i="3"/>
  <c r="J93" i="3"/>
  <c r="N93" i="3"/>
  <c r="O93" i="3"/>
  <c r="P93" i="3"/>
  <c r="T93" i="3"/>
  <c r="U93" i="3"/>
  <c r="V93" i="3"/>
  <c r="Z93" i="3"/>
  <c r="B94" i="3"/>
  <c r="C94" i="3"/>
  <c r="D94" i="3"/>
  <c r="H94" i="3"/>
  <c r="I94" i="3"/>
  <c r="J94" i="3"/>
  <c r="N94" i="3"/>
  <c r="O94" i="3"/>
  <c r="P94" i="3"/>
  <c r="T94" i="3"/>
  <c r="U94" i="3"/>
  <c r="V94" i="3"/>
  <c r="Z94" i="3"/>
  <c r="B95" i="3"/>
  <c r="C95" i="3"/>
  <c r="D95" i="3"/>
  <c r="H95" i="3"/>
  <c r="I95" i="3"/>
  <c r="J95" i="3"/>
  <c r="N95" i="3"/>
  <c r="O95" i="3"/>
  <c r="P95" i="3"/>
  <c r="T95" i="3"/>
  <c r="U95" i="3"/>
  <c r="V95" i="3"/>
  <c r="Z95" i="3"/>
  <c r="B96" i="3"/>
  <c r="C96" i="3"/>
  <c r="D96" i="3"/>
  <c r="H96" i="3"/>
  <c r="I96" i="3"/>
  <c r="J96" i="3"/>
  <c r="N96" i="3"/>
  <c r="O96" i="3"/>
  <c r="P96" i="3"/>
  <c r="T96" i="3"/>
  <c r="U96" i="3"/>
  <c r="V96" i="3"/>
  <c r="Z96" i="3"/>
  <c r="B97" i="3"/>
  <c r="C97" i="3"/>
  <c r="D97" i="3"/>
  <c r="H97" i="3"/>
  <c r="I97" i="3"/>
  <c r="J97" i="3"/>
  <c r="N97" i="3"/>
  <c r="O97" i="3"/>
  <c r="P97" i="3"/>
  <c r="T97" i="3"/>
  <c r="U97" i="3"/>
  <c r="V97" i="3"/>
  <c r="Z97" i="3"/>
  <c r="B98" i="3"/>
  <c r="C98" i="3"/>
  <c r="D98" i="3"/>
  <c r="H98" i="3"/>
  <c r="I98" i="3"/>
  <c r="J98" i="3"/>
  <c r="N98" i="3"/>
  <c r="O98" i="3"/>
  <c r="P98" i="3"/>
  <c r="T98" i="3"/>
  <c r="U98" i="3"/>
  <c r="V98" i="3"/>
  <c r="Z98" i="3"/>
  <c r="B99" i="3"/>
  <c r="C99" i="3"/>
  <c r="D99" i="3"/>
  <c r="H99" i="3"/>
  <c r="I99" i="3"/>
  <c r="J99" i="3"/>
  <c r="N99" i="3"/>
  <c r="O99" i="3"/>
  <c r="P99" i="3"/>
  <c r="T99" i="3"/>
  <c r="U99" i="3"/>
  <c r="V99" i="3"/>
  <c r="Z99" i="3"/>
  <c r="B100" i="3"/>
  <c r="C100" i="3"/>
  <c r="D100" i="3"/>
  <c r="H100" i="3"/>
  <c r="I100" i="3"/>
  <c r="J100" i="3"/>
  <c r="N100" i="3"/>
  <c r="O100" i="3"/>
  <c r="P100" i="3"/>
  <c r="T100" i="3"/>
  <c r="U100" i="3"/>
  <c r="V100" i="3"/>
  <c r="Z100" i="3"/>
  <c r="B101" i="3"/>
  <c r="C101" i="3"/>
  <c r="D101" i="3"/>
  <c r="H101" i="3"/>
  <c r="I101" i="3"/>
  <c r="J101" i="3"/>
  <c r="N101" i="3"/>
  <c r="O101" i="3"/>
  <c r="P101" i="3"/>
  <c r="T101" i="3"/>
  <c r="U101" i="3"/>
  <c r="V101" i="3"/>
  <c r="Z101" i="3"/>
  <c r="B102" i="3"/>
  <c r="C102" i="3"/>
  <c r="D102" i="3"/>
  <c r="H102" i="3"/>
  <c r="I102" i="3"/>
  <c r="J102" i="3"/>
  <c r="N102" i="3"/>
  <c r="O102" i="3"/>
  <c r="P102" i="3"/>
  <c r="T102" i="3"/>
  <c r="U102" i="3"/>
  <c r="V102" i="3"/>
  <c r="Z102" i="3"/>
  <c r="B103" i="3"/>
  <c r="C103" i="3"/>
  <c r="D103" i="3"/>
  <c r="H103" i="3"/>
  <c r="I103" i="3"/>
  <c r="J103" i="3"/>
  <c r="N103" i="3"/>
  <c r="O103" i="3"/>
  <c r="P103" i="3"/>
  <c r="T103" i="3"/>
  <c r="U103" i="3"/>
  <c r="V103" i="3"/>
  <c r="Z103" i="3"/>
  <c r="B104" i="3"/>
  <c r="C104" i="3"/>
  <c r="D104" i="3"/>
  <c r="H104" i="3"/>
  <c r="I104" i="3"/>
  <c r="J104" i="3"/>
  <c r="N104" i="3"/>
  <c r="O104" i="3"/>
  <c r="P104" i="3"/>
  <c r="T104" i="3"/>
  <c r="U104" i="3"/>
  <c r="V104" i="3"/>
  <c r="Z104" i="3"/>
  <c r="B105" i="3"/>
  <c r="C105" i="3"/>
  <c r="D105" i="3"/>
  <c r="H105" i="3"/>
  <c r="I105" i="3"/>
  <c r="J105" i="3"/>
  <c r="N105" i="3"/>
  <c r="O105" i="3"/>
  <c r="P105" i="3"/>
  <c r="T105" i="3"/>
  <c r="U105" i="3"/>
  <c r="V105" i="3"/>
  <c r="Z105" i="3"/>
  <c r="B106" i="3"/>
  <c r="C106" i="3"/>
  <c r="D106" i="3"/>
  <c r="H106" i="3"/>
  <c r="I106" i="3"/>
  <c r="J106" i="3"/>
  <c r="N106" i="3"/>
  <c r="O106" i="3"/>
  <c r="P106" i="3"/>
  <c r="T106" i="3"/>
  <c r="U106" i="3"/>
  <c r="V106" i="3"/>
  <c r="Z106" i="3"/>
  <c r="B107" i="3"/>
  <c r="C107" i="3"/>
  <c r="D107" i="3"/>
  <c r="H107" i="3"/>
  <c r="I107" i="3"/>
  <c r="J107" i="3"/>
  <c r="N107" i="3"/>
  <c r="O107" i="3"/>
  <c r="P107" i="3"/>
  <c r="T107" i="3"/>
  <c r="U107" i="3"/>
  <c r="V107" i="3"/>
  <c r="Z107" i="3"/>
  <c r="B108" i="3"/>
  <c r="C108" i="3"/>
  <c r="D108" i="3"/>
  <c r="H108" i="3"/>
  <c r="I108" i="3"/>
  <c r="J108" i="3"/>
  <c r="N108" i="3"/>
  <c r="O108" i="3"/>
  <c r="P108" i="3"/>
  <c r="T108" i="3"/>
  <c r="U108" i="3"/>
  <c r="V108" i="3"/>
  <c r="Z108" i="3"/>
  <c r="B109" i="3"/>
  <c r="C109" i="3"/>
  <c r="D109" i="3"/>
  <c r="H109" i="3"/>
  <c r="I109" i="3"/>
  <c r="J109" i="3"/>
  <c r="N109" i="3"/>
  <c r="O109" i="3"/>
  <c r="P109" i="3"/>
  <c r="T109" i="3"/>
  <c r="U109" i="3"/>
  <c r="V109" i="3"/>
  <c r="Z109" i="3"/>
  <c r="B110" i="3"/>
  <c r="C110" i="3"/>
  <c r="D110" i="3"/>
  <c r="H110" i="3"/>
  <c r="I110" i="3"/>
  <c r="J110" i="3"/>
  <c r="N110" i="3"/>
  <c r="O110" i="3"/>
  <c r="P110" i="3"/>
  <c r="T110" i="3"/>
  <c r="U110" i="3"/>
  <c r="V110" i="3"/>
  <c r="Z110" i="3"/>
  <c r="B111" i="3"/>
  <c r="C111" i="3"/>
  <c r="D111" i="3"/>
  <c r="H111" i="3"/>
  <c r="I111" i="3"/>
  <c r="J111" i="3"/>
  <c r="N111" i="3"/>
  <c r="O111" i="3"/>
  <c r="P111" i="3"/>
  <c r="T111" i="3"/>
  <c r="U111" i="3"/>
  <c r="V111" i="3"/>
  <c r="Z111" i="3"/>
  <c r="B112" i="3"/>
  <c r="C112" i="3"/>
  <c r="D112" i="3"/>
  <c r="H112" i="3"/>
  <c r="I112" i="3"/>
  <c r="J112" i="3"/>
  <c r="N112" i="3"/>
  <c r="O112" i="3"/>
  <c r="P112" i="3"/>
  <c r="T112" i="3"/>
  <c r="U112" i="3"/>
  <c r="V112" i="3"/>
  <c r="Z112" i="3"/>
  <c r="B113" i="3"/>
  <c r="C113" i="3"/>
  <c r="D113" i="3"/>
  <c r="H113" i="3"/>
  <c r="I113" i="3"/>
  <c r="J113" i="3"/>
  <c r="N113" i="3"/>
  <c r="O113" i="3"/>
  <c r="P113" i="3"/>
  <c r="T113" i="3"/>
  <c r="U113" i="3"/>
  <c r="V113" i="3"/>
  <c r="Z113" i="3"/>
  <c r="B114" i="3"/>
  <c r="C114" i="3"/>
  <c r="D114" i="3"/>
  <c r="H114" i="3"/>
  <c r="I114" i="3"/>
  <c r="J114" i="3"/>
  <c r="N114" i="3"/>
  <c r="O114" i="3"/>
  <c r="P114" i="3"/>
  <c r="T114" i="3"/>
  <c r="U114" i="3"/>
  <c r="V114" i="3"/>
  <c r="Z114" i="3"/>
  <c r="B115" i="3"/>
  <c r="C115" i="3"/>
  <c r="D115" i="3"/>
  <c r="H115" i="3"/>
  <c r="I115" i="3"/>
  <c r="J115" i="3"/>
  <c r="N115" i="3"/>
  <c r="O115" i="3"/>
  <c r="P115" i="3"/>
  <c r="T115" i="3"/>
  <c r="U115" i="3"/>
  <c r="V115" i="3"/>
  <c r="Z115" i="3"/>
  <c r="B116" i="3"/>
  <c r="C116" i="3"/>
  <c r="D116" i="3"/>
  <c r="H116" i="3"/>
  <c r="I116" i="3"/>
  <c r="J116" i="3"/>
  <c r="N116" i="3"/>
  <c r="O116" i="3"/>
  <c r="P116" i="3"/>
  <c r="T116" i="3"/>
  <c r="U116" i="3"/>
  <c r="V116" i="3"/>
  <c r="Z116" i="3"/>
  <c r="B117" i="3"/>
  <c r="C117" i="3"/>
  <c r="D117" i="3"/>
  <c r="H117" i="3"/>
  <c r="I117" i="3"/>
  <c r="J117" i="3"/>
  <c r="N117" i="3"/>
  <c r="O117" i="3"/>
  <c r="P117" i="3"/>
  <c r="T117" i="3"/>
  <c r="U117" i="3"/>
  <c r="V117" i="3"/>
  <c r="Z117" i="3"/>
  <c r="B118" i="3"/>
  <c r="C118" i="3"/>
  <c r="D118" i="3"/>
  <c r="H118" i="3"/>
  <c r="I118" i="3"/>
  <c r="J118" i="3"/>
  <c r="N118" i="3"/>
  <c r="O118" i="3"/>
  <c r="P118" i="3"/>
  <c r="T118" i="3"/>
  <c r="U118" i="3"/>
  <c r="V118" i="3"/>
  <c r="Z118" i="3"/>
  <c r="B119" i="3"/>
  <c r="C119" i="3"/>
  <c r="D119" i="3"/>
  <c r="H119" i="3"/>
  <c r="I119" i="3"/>
  <c r="J119" i="3"/>
  <c r="N119" i="3"/>
  <c r="O119" i="3"/>
  <c r="P119" i="3"/>
  <c r="T119" i="3"/>
  <c r="U119" i="3"/>
  <c r="V119" i="3"/>
  <c r="Z119" i="3"/>
  <c r="B120" i="3"/>
  <c r="C120" i="3"/>
  <c r="D120" i="3"/>
  <c r="H120" i="3"/>
  <c r="I120" i="3"/>
  <c r="J120" i="3"/>
  <c r="N120" i="3"/>
  <c r="O120" i="3"/>
  <c r="P120" i="3"/>
  <c r="T120" i="3"/>
  <c r="U120" i="3"/>
  <c r="V120" i="3"/>
  <c r="Z120" i="3"/>
  <c r="B121" i="3"/>
  <c r="C121" i="3"/>
  <c r="D121" i="3"/>
  <c r="H121" i="3"/>
  <c r="I121" i="3"/>
  <c r="J121" i="3"/>
  <c r="N121" i="3"/>
  <c r="O121" i="3"/>
  <c r="P121" i="3"/>
  <c r="T121" i="3"/>
  <c r="U121" i="3"/>
  <c r="V121" i="3"/>
  <c r="Z121" i="3"/>
  <c r="B122" i="3"/>
  <c r="C122" i="3"/>
  <c r="D122" i="3"/>
  <c r="H122" i="3"/>
  <c r="I122" i="3"/>
  <c r="J122" i="3"/>
  <c r="N122" i="3"/>
  <c r="O122" i="3"/>
  <c r="P122" i="3"/>
  <c r="T122" i="3"/>
  <c r="U122" i="3"/>
  <c r="V122" i="3"/>
  <c r="Z122" i="3"/>
  <c r="B123" i="3"/>
  <c r="C123" i="3"/>
  <c r="D123" i="3"/>
  <c r="H123" i="3"/>
  <c r="I123" i="3"/>
  <c r="J123" i="3"/>
  <c r="N123" i="3"/>
  <c r="O123" i="3"/>
  <c r="P123" i="3"/>
  <c r="T123" i="3"/>
  <c r="U123" i="3"/>
  <c r="V123" i="3"/>
  <c r="Z123" i="3"/>
  <c r="B124" i="3"/>
  <c r="C124" i="3"/>
  <c r="D124" i="3"/>
  <c r="H124" i="3"/>
  <c r="I124" i="3"/>
  <c r="J124" i="3"/>
  <c r="N124" i="3"/>
  <c r="O124" i="3"/>
  <c r="P124" i="3"/>
  <c r="T124" i="3"/>
  <c r="U124" i="3"/>
  <c r="V124" i="3"/>
  <c r="Z124" i="3"/>
  <c r="B125" i="3"/>
  <c r="C125" i="3"/>
  <c r="D125" i="3"/>
  <c r="H125" i="3"/>
  <c r="I125" i="3"/>
  <c r="J125" i="3"/>
  <c r="N125" i="3"/>
  <c r="O125" i="3"/>
  <c r="P125" i="3"/>
  <c r="T125" i="3"/>
  <c r="U125" i="3"/>
  <c r="V125" i="3"/>
  <c r="Z125" i="3"/>
  <c r="B126" i="3"/>
  <c r="C126" i="3"/>
  <c r="D126" i="3"/>
  <c r="H126" i="3"/>
  <c r="I126" i="3"/>
  <c r="J126" i="3"/>
  <c r="N126" i="3"/>
  <c r="O126" i="3"/>
  <c r="P126" i="3"/>
  <c r="T126" i="3"/>
  <c r="U126" i="3"/>
  <c r="V126" i="3"/>
  <c r="Z126" i="3"/>
  <c r="B127" i="3"/>
  <c r="C127" i="3"/>
  <c r="D127" i="3"/>
  <c r="H127" i="3"/>
  <c r="I127" i="3"/>
  <c r="J127" i="3"/>
  <c r="N127" i="3"/>
  <c r="O127" i="3"/>
  <c r="P127" i="3"/>
  <c r="T127" i="3"/>
  <c r="U127" i="3"/>
  <c r="V127" i="3"/>
  <c r="Z127" i="3"/>
  <c r="B128" i="3"/>
  <c r="C128" i="3"/>
  <c r="D128" i="3"/>
  <c r="H128" i="3"/>
  <c r="I128" i="3"/>
  <c r="J128" i="3"/>
  <c r="N128" i="3"/>
  <c r="O128" i="3"/>
  <c r="P128" i="3"/>
  <c r="T128" i="3"/>
  <c r="U128" i="3"/>
  <c r="V128" i="3"/>
  <c r="Z128" i="3"/>
  <c r="B129" i="3"/>
  <c r="C129" i="3"/>
  <c r="D129" i="3"/>
  <c r="H129" i="3"/>
  <c r="I129" i="3"/>
  <c r="J129" i="3"/>
  <c r="N129" i="3"/>
  <c r="O129" i="3"/>
  <c r="P129" i="3"/>
  <c r="T129" i="3"/>
  <c r="U129" i="3"/>
  <c r="V129" i="3"/>
  <c r="Z129" i="3"/>
  <c r="B130" i="3"/>
  <c r="C130" i="3"/>
  <c r="D130" i="3"/>
  <c r="H130" i="3"/>
  <c r="I130" i="3"/>
  <c r="J130" i="3"/>
  <c r="N130" i="3"/>
  <c r="O130" i="3"/>
  <c r="P130" i="3"/>
  <c r="T130" i="3"/>
  <c r="U130" i="3"/>
  <c r="V130" i="3"/>
  <c r="Z130" i="3"/>
  <c r="B131" i="3"/>
  <c r="C131" i="3"/>
  <c r="D131" i="3"/>
  <c r="H131" i="3"/>
  <c r="I131" i="3"/>
  <c r="J131" i="3"/>
  <c r="N131" i="3"/>
  <c r="O131" i="3"/>
  <c r="P131" i="3"/>
  <c r="T131" i="3"/>
  <c r="U131" i="3"/>
  <c r="V131" i="3"/>
  <c r="Z131" i="3"/>
  <c r="B132" i="3"/>
  <c r="C132" i="3"/>
  <c r="D132" i="3"/>
  <c r="H132" i="3"/>
  <c r="I132" i="3"/>
  <c r="J132" i="3"/>
  <c r="N132" i="3"/>
  <c r="O132" i="3"/>
  <c r="P132" i="3"/>
  <c r="T132" i="3"/>
  <c r="U132" i="3"/>
  <c r="V132" i="3"/>
  <c r="Z132" i="3"/>
  <c r="B133" i="3"/>
  <c r="C133" i="3"/>
  <c r="D133" i="3"/>
  <c r="H133" i="3"/>
  <c r="I133" i="3"/>
  <c r="J133" i="3"/>
  <c r="N133" i="3"/>
  <c r="O133" i="3"/>
  <c r="P133" i="3"/>
  <c r="T133" i="3"/>
  <c r="U133" i="3"/>
  <c r="V133" i="3"/>
  <c r="Z133" i="3"/>
  <c r="B134" i="3"/>
  <c r="C134" i="3"/>
  <c r="D134" i="3"/>
  <c r="H134" i="3"/>
  <c r="I134" i="3"/>
  <c r="J134" i="3"/>
  <c r="N134" i="3"/>
  <c r="O134" i="3"/>
  <c r="P134" i="3"/>
  <c r="T134" i="3"/>
  <c r="U134" i="3"/>
  <c r="V134" i="3"/>
  <c r="Z134" i="3"/>
  <c r="B135" i="3"/>
  <c r="C135" i="3"/>
  <c r="D135" i="3"/>
  <c r="H135" i="3"/>
  <c r="I135" i="3"/>
  <c r="J135" i="3"/>
  <c r="N135" i="3"/>
  <c r="O135" i="3"/>
  <c r="P135" i="3"/>
  <c r="T135" i="3"/>
  <c r="U135" i="3"/>
  <c r="V135" i="3"/>
  <c r="Z135" i="3"/>
  <c r="B136" i="3"/>
  <c r="C136" i="3"/>
  <c r="D136" i="3"/>
  <c r="H136" i="3"/>
  <c r="I136" i="3"/>
  <c r="J136" i="3"/>
  <c r="N136" i="3"/>
  <c r="O136" i="3"/>
  <c r="P136" i="3"/>
  <c r="T136" i="3"/>
  <c r="U136" i="3"/>
  <c r="V136" i="3"/>
  <c r="Z136" i="3"/>
  <c r="B137" i="3"/>
  <c r="C137" i="3"/>
  <c r="D137" i="3"/>
  <c r="H137" i="3"/>
  <c r="I137" i="3"/>
  <c r="J137" i="3"/>
  <c r="N137" i="3"/>
  <c r="O137" i="3"/>
  <c r="P137" i="3"/>
  <c r="T137" i="3"/>
  <c r="U137" i="3"/>
  <c r="V137" i="3"/>
  <c r="Z137" i="3"/>
  <c r="B138" i="3"/>
  <c r="C138" i="3"/>
  <c r="D138" i="3"/>
  <c r="H138" i="3"/>
  <c r="I138" i="3"/>
  <c r="J138" i="3"/>
  <c r="N138" i="3"/>
  <c r="O138" i="3"/>
  <c r="P138" i="3"/>
  <c r="T138" i="3"/>
  <c r="U138" i="3"/>
  <c r="V138" i="3"/>
  <c r="Z138" i="3"/>
  <c r="B139" i="3"/>
  <c r="C139" i="3"/>
  <c r="D139" i="3"/>
  <c r="H139" i="3"/>
  <c r="I139" i="3"/>
  <c r="J139" i="3"/>
  <c r="N139" i="3"/>
  <c r="O139" i="3"/>
  <c r="P139" i="3"/>
  <c r="T139" i="3"/>
  <c r="U139" i="3"/>
  <c r="V139" i="3"/>
  <c r="Z139" i="3"/>
  <c r="B140" i="3"/>
  <c r="C140" i="3"/>
  <c r="D140" i="3"/>
  <c r="H140" i="3"/>
  <c r="I140" i="3"/>
  <c r="J140" i="3"/>
  <c r="N140" i="3"/>
  <c r="O140" i="3"/>
  <c r="P140" i="3"/>
  <c r="T140" i="3"/>
  <c r="U140" i="3"/>
  <c r="V140" i="3"/>
  <c r="Z140" i="3"/>
  <c r="B141" i="3"/>
  <c r="C141" i="3"/>
  <c r="D141" i="3"/>
  <c r="H141" i="3"/>
  <c r="I141" i="3"/>
  <c r="J141" i="3"/>
  <c r="N141" i="3"/>
  <c r="O141" i="3"/>
  <c r="P141" i="3"/>
  <c r="T141" i="3"/>
  <c r="U141" i="3"/>
  <c r="V141" i="3"/>
  <c r="Z141" i="3"/>
  <c r="B142" i="3"/>
  <c r="C142" i="3"/>
  <c r="D142" i="3"/>
  <c r="H142" i="3"/>
  <c r="I142" i="3"/>
  <c r="J142" i="3"/>
  <c r="N142" i="3"/>
  <c r="O142" i="3"/>
  <c r="P142" i="3"/>
  <c r="T142" i="3"/>
  <c r="U142" i="3"/>
  <c r="V142" i="3"/>
  <c r="Z142" i="3"/>
  <c r="B143" i="3"/>
  <c r="C143" i="3"/>
  <c r="D143" i="3"/>
  <c r="H143" i="3"/>
  <c r="I143" i="3"/>
  <c r="J143" i="3"/>
  <c r="N143" i="3"/>
  <c r="O143" i="3"/>
  <c r="P143" i="3"/>
  <c r="T143" i="3"/>
  <c r="U143" i="3"/>
  <c r="V143" i="3"/>
  <c r="Z143" i="3"/>
  <c r="B144" i="3"/>
  <c r="C144" i="3"/>
  <c r="D144" i="3"/>
  <c r="H144" i="3"/>
  <c r="I144" i="3"/>
  <c r="J144" i="3"/>
  <c r="N144" i="3"/>
  <c r="O144" i="3"/>
  <c r="P144" i="3"/>
  <c r="T144" i="3"/>
  <c r="U144" i="3"/>
  <c r="V144" i="3"/>
  <c r="Z144" i="3"/>
  <c r="B145" i="3"/>
  <c r="C145" i="3"/>
  <c r="D145" i="3"/>
  <c r="H145" i="3"/>
  <c r="I145" i="3"/>
  <c r="J145" i="3"/>
  <c r="N145" i="3"/>
  <c r="O145" i="3"/>
  <c r="P145" i="3"/>
  <c r="T145" i="3"/>
  <c r="U145" i="3"/>
  <c r="V145" i="3"/>
  <c r="Z145" i="3"/>
  <c r="B146" i="3"/>
  <c r="C146" i="3"/>
  <c r="D146" i="3"/>
  <c r="H146" i="3"/>
  <c r="I146" i="3"/>
  <c r="J146" i="3"/>
  <c r="N146" i="3"/>
  <c r="O146" i="3"/>
  <c r="P146" i="3"/>
  <c r="T146" i="3"/>
  <c r="U146" i="3"/>
  <c r="V146" i="3"/>
  <c r="Z146" i="3"/>
  <c r="B147" i="3"/>
  <c r="C147" i="3"/>
  <c r="D147" i="3"/>
  <c r="H147" i="3"/>
  <c r="I147" i="3"/>
  <c r="J147" i="3"/>
  <c r="N147" i="3"/>
  <c r="O147" i="3"/>
  <c r="P147" i="3"/>
  <c r="T147" i="3"/>
  <c r="U147" i="3"/>
  <c r="V147" i="3"/>
  <c r="Z147" i="3"/>
  <c r="B148" i="3"/>
  <c r="C148" i="3"/>
  <c r="D148" i="3"/>
  <c r="H148" i="3"/>
  <c r="I148" i="3"/>
  <c r="J148" i="3"/>
  <c r="N148" i="3"/>
  <c r="O148" i="3"/>
  <c r="P148" i="3"/>
  <c r="T148" i="3"/>
  <c r="U148" i="3"/>
  <c r="V148" i="3"/>
  <c r="Z148" i="3"/>
  <c r="B149" i="3"/>
  <c r="C149" i="3"/>
  <c r="D149" i="3"/>
  <c r="H149" i="3"/>
  <c r="I149" i="3"/>
  <c r="J149" i="3"/>
  <c r="N149" i="3"/>
  <c r="O149" i="3"/>
  <c r="P149" i="3"/>
  <c r="T149" i="3"/>
  <c r="U149" i="3"/>
  <c r="V149" i="3"/>
  <c r="Z149" i="3"/>
  <c r="B150" i="3"/>
  <c r="C150" i="3"/>
  <c r="D150" i="3"/>
  <c r="H150" i="3"/>
  <c r="I150" i="3"/>
  <c r="J150" i="3"/>
  <c r="N150" i="3"/>
  <c r="O150" i="3"/>
  <c r="P150" i="3"/>
  <c r="T150" i="3"/>
  <c r="U150" i="3"/>
  <c r="V150" i="3"/>
  <c r="Z150" i="3"/>
  <c r="B151" i="3"/>
  <c r="C151" i="3"/>
  <c r="D151" i="3"/>
  <c r="H151" i="3"/>
  <c r="I151" i="3"/>
  <c r="J151" i="3"/>
  <c r="N151" i="3"/>
  <c r="O151" i="3"/>
  <c r="P151" i="3"/>
  <c r="T151" i="3"/>
  <c r="U151" i="3"/>
  <c r="V151" i="3"/>
  <c r="Z151" i="3"/>
  <c r="B152" i="3"/>
  <c r="C152" i="3"/>
  <c r="D152" i="3"/>
  <c r="H152" i="3"/>
  <c r="I152" i="3"/>
  <c r="J152" i="3"/>
  <c r="N152" i="3"/>
  <c r="O152" i="3"/>
  <c r="P152" i="3"/>
  <c r="T152" i="3"/>
  <c r="U152" i="3"/>
  <c r="V152" i="3"/>
  <c r="Z152" i="3"/>
  <c r="B153" i="3"/>
  <c r="C153" i="3"/>
  <c r="D153" i="3"/>
  <c r="H153" i="3"/>
  <c r="I153" i="3"/>
  <c r="J153" i="3"/>
  <c r="N153" i="3"/>
  <c r="O153" i="3"/>
  <c r="P153" i="3"/>
  <c r="T153" i="3"/>
  <c r="U153" i="3"/>
  <c r="V153" i="3"/>
  <c r="Z153" i="3"/>
  <c r="B154" i="3"/>
  <c r="C154" i="3"/>
  <c r="D154" i="3"/>
  <c r="H154" i="3"/>
  <c r="I154" i="3"/>
  <c r="J154" i="3"/>
  <c r="N154" i="3"/>
  <c r="O154" i="3"/>
  <c r="P154" i="3"/>
  <c r="T154" i="3"/>
  <c r="U154" i="3"/>
  <c r="V154" i="3"/>
  <c r="Z154" i="3"/>
  <c r="EH1010" i="2"/>
  <c r="ED1010" i="2"/>
  <c r="DU1010" i="2"/>
  <c r="BO1010" i="2"/>
  <c r="DB1010" i="2" s="1"/>
  <c r="EH159" i="2"/>
  <c r="ED159" i="2"/>
  <c r="DU159" i="2"/>
  <c r="BO159" i="2"/>
  <c r="EH158" i="2"/>
  <c r="ED158" i="2"/>
  <c r="DU158" i="2"/>
  <c r="BO158" i="2"/>
  <c r="H158" i="2" s="1"/>
  <c r="EH157" i="2"/>
  <c r="ED157" i="2"/>
  <c r="DU157" i="2"/>
  <c r="BO157" i="2"/>
  <c r="DN157" i="2" s="1"/>
  <c r="EH156" i="2"/>
  <c r="ED156" i="2"/>
  <c r="DU156" i="2"/>
  <c r="BO156" i="2"/>
  <c r="EH155" i="2"/>
  <c r="ED155" i="2"/>
  <c r="DU155" i="2"/>
  <c r="BO155" i="2"/>
  <c r="EH154" i="2"/>
  <c r="ED154" i="2"/>
  <c r="DU154" i="2"/>
  <c r="BO154" i="2"/>
  <c r="DN154" i="2" s="1"/>
  <c r="EH153" i="2"/>
  <c r="ED153" i="2"/>
  <c r="DU153" i="2"/>
  <c r="BO153" i="2"/>
  <c r="EH152" i="2"/>
  <c r="ED152" i="2"/>
  <c r="DU152" i="2"/>
  <c r="BO152" i="2"/>
  <c r="EH151" i="2"/>
  <c r="ED151" i="2"/>
  <c r="DU151" i="2"/>
  <c r="BO151" i="2"/>
  <c r="EH150" i="2"/>
  <c r="ED150" i="2"/>
  <c r="DU150" i="2"/>
  <c r="BO150" i="2"/>
  <c r="EH149" i="2"/>
  <c r="ED149" i="2"/>
  <c r="DU149" i="2"/>
  <c r="BO149" i="2"/>
  <c r="H149" i="2" s="1"/>
  <c r="EH148" i="2"/>
  <c r="ED148" i="2"/>
  <c r="DU148" i="2"/>
  <c r="BO148" i="2"/>
  <c r="EH147" i="2"/>
  <c r="ED147" i="2"/>
  <c r="DU147" i="2"/>
  <c r="BO147" i="2"/>
  <c r="EH146" i="2"/>
  <c r="ED146" i="2"/>
  <c r="DU146" i="2"/>
  <c r="BO146" i="2"/>
  <c r="H146" i="2" s="1"/>
  <c r="EH145" i="2"/>
  <c r="ED145" i="2"/>
  <c r="DU145" i="2"/>
  <c r="BO145" i="2"/>
  <c r="EH144" i="2"/>
  <c r="ED144" i="2"/>
  <c r="DU144" i="2"/>
  <c r="BO144" i="2"/>
  <c r="DB144" i="2" s="1"/>
  <c r="EH143" i="2"/>
  <c r="ED143" i="2"/>
  <c r="DU143" i="2"/>
  <c r="BO143" i="2"/>
  <c r="EH142" i="2"/>
  <c r="ED142" i="2"/>
  <c r="DU142" i="2"/>
  <c r="BO142" i="2"/>
  <c r="EH141" i="2"/>
  <c r="ED141" i="2"/>
  <c r="DU141" i="2"/>
  <c r="BO141" i="2"/>
  <c r="EH140" i="2"/>
  <c r="ED140" i="2"/>
  <c r="DU140" i="2"/>
  <c r="BO140" i="2"/>
  <c r="EH139" i="2"/>
  <c r="ED139" i="2"/>
  <c r="DU139" i="2"/>
  <c r="BO139" i="2"/>
  <c r="H139" i="2" s="1"/>
  <c r="EH138" i="2"/>
  <c r="ED138" i="2"/>
  <c r="DU138" i="2"/>
  <c r="BO138" i="2"/>
  <c r="EH137" i="2"/>
  <c r="ED137" i="2"/>
  <c r="DU137" i="2"/>
  <c r="BO137" i="2"/>
  <c r="EH136" i="2"/>
  <c r="ED136" i="2"/>
  <c r="DU136" i="2"/>
  <c r="BO136" i="2"/>
  <c r="EH135" i="2"/>
  <c r="ED135" i="2"/>
  <c r="DU135" i="2"/>
  <c r="BO135" i="2"/>
  <c r="EH134" i="2"/>
  <c r="ED134" i="2"/>
  <c r="DU134" i="2"/>
  <c r="BO134" i="2"/>
  <c r="EH133" i="2"/>
  <c r="ED133" i="2"/>
  <c r="DU133" i="2"/>
  <c r="BO133" i="2"/>
  <c r="EH132" i="2"/>
  <c r="ED132" i="2"/>
  <c r="DU132" i="2"/>
  <c r="BO132" i="2"/>
  <c r="H132" i="2" s="1"/>
  <c r="I132" i="2" s="1"/>
  <c r="EH131" i="2"/>
  <c r="ED131" i="2"/>
  <c r="DU131" i="2"/>
  <c r="BO131" i="2"/>
  <c r="H131" i="2" s="1"/>
  <c r="EH130" i="2"/>
  <c r="ED130" i="2"/>
  <c r="DU130" i="2"/>
  <c r="BO130" i="2"/>
  <c r="EH129" i="2"/>
  <c r="ED129" i="2"/>
  <c r="DU129" i="2"/>
  <c r="BO129" i="2"/>
  <c r="EH128" i="2"/>
  <c r="ED128" i="2"/>
  <c r="DU128" i="2"/>
  <c r="BO128" i="2"/>
  <c r="EH127" i="2"/>
  <c r="ED127" i="2"/>
  <c r="DU127" i="2"/>
  <c r="BO127" i="2"/>
  <c r="H127" i="2" s="1"/>
  <c r="EH126" i="2"/>
  <c r="ED126" i="2"/>
  <c r="DU126" i="2"/>
  <c r="BO126" i="2"/>
  <c r="EH125" i="2"/>
  <c r="ED125" i="2"/>
  <c r="DU125" i="2"/>
  <c r="BO125" i="2"/>
  <c r="EH124" i="2"/>
  <c r="ED124" i="2"/>
  <c r="DU124" i="2"/>
  <c r="BO124" i="2"/>
  <c r="H124" i="2" s="1"/>
  <c r="I124" i="2" s="1"/>
  <c r="EH123" i="2"/>
  <c r="ED123" i="2"/>
  <c r="DU123" i="2"/>
  <c r="BO123" i="2"/>
  <c r="H123" i="2" s="1"/>
  <c r="EH122" i="2"/>
  <c r="ED122" i="2"/>
  <c r="DU122" i="2"/>
  <c r="BO122" i="2"/>
  <c r="EH121" i="2"/>
  <c r="ED121" i="2"/>
  <c r="DU121" i="2"/>
  <c r="BO121" i="2"/>
  <c r="EH120" i="2"/>
  <c r="ED120" i="2"/>
  <c r="DU120" i="2"/>
  <c r="BO120" i="2"/>
  <c r="EH119" i="2"/>
  <c r="ED119" i="2"/>
  <c r="DU119" i="2"/>
  <c r="BO119" i="2"/>
  <c r="DN119" i="2" s="1"/>
  <c r="EH118" i="2"/>
  <c r="ED118" i="2"/>
  <c r="DU118" i="2"/>
  <c r="BO118" i="2"/>
  <c r="EH117" i="2"/>
  <c r="ED117" i="2"/>
  <c r="DU117" i="2"/>
  <c r="BO117" i="2"/>
  <c r="EH116" i="2"/>
  <c r="ED116" i="2"/>
  <c r="DU116" i="2"/>
  <c r="BO116" i="2"/>
  <c r="EH115" i="2"/>
  <c r="ED115" i="2"/>
  <c r="DU115" i="2"/>
  <c r="BO115" i="2"/>
  <c r="EH114" i="2"/>
  <c r="ED114" i="2"/>
  <c r="DU114" i="2"/>
  <c r="BO114" i="2"/>
  <c r="H114" i="2" s="1"/>
  <c r="EH113" i="2"/>
  <c r="ED113" i="2"/>
  <c r="DU113" i="2"/>
  <c r="BO113" i="2"/>
  <c r="H113" i="2" s="1"/>
  <c r="I113" i="2" s="1"/>
  <c r="EH112" i="2"/>
  <c r="ED112" i="2"/>
  <c r="DU112" i="2"/>
  <c r="BO112" i="2"/>
  <c r="EH111" i="2"/>
  <c r="ED111" i="2"/>
  <c r="DU111" i="2"/>
  <c r="BO111" i="2"/>
  <c r="H111" i="2" s="1"/>
  <c r="I111" i="2" s="1"/>
  <c r="EH110" i="2"/>
  <c r="ED110" i="2"/>
  <c r="DU110" i="2"/>
  <c r="BO110" i="2"/>
  <c r="DB110" i="2" s="1"/>
  <c r="EH109" i="2"/>
  <c r="ED109" i="2"/>
  <c r="DU109" i="2"/>
  <c r="BO109" i="2"/>
  <c r="EH108" i="2"/>
  <c r="ED108" i="2"/>
  <c r="DU108" i="2"/>
  <c r="BO108" i="2"/>
  <c r="EH107" i="2"/>
  <c r="ED107" i="2"/>
  <c r="DU107" i="2"/>
  <c r="BO107" i="2"/>
  <c r="EH106" i="2"/>
  <c r="ED106" i="2"/>
  <c r="DU106" i="2"/>
  <c r="BO106" i="2"/>
  <c r="EH105" i="2"/>
  <c r="ED105" i="2"/>
  <c r="DU105" i="2"/>
  <c r="BO105" i="2"/>
  <c r="EH104" i="2"/>
  <c r="ED104" i="2"/>
  <c r="DU104" i="2"/>
  <c r="BO104" i="2"/>
  <c r="EH103" i="2"/>
  <c r="ED103" i="2"/>
  <c r="DU103" i="2"/>
  <c r="BO103" i="2"/>
  <c r="EH102" i="2"/>
  <c r="ED102" i="2"/>
  <c r="DU102" i="2"/>
  <c r="BO102" i="2"/>
  <c r="H102" i="2" s="1"/>
  <c r="I102" i="2" s="1"/>
  <c r="EH101" i="2"/>
  <c r="ED101" i="2"/>
  <c r="DU101" i="2"/>
  <c r="BO101" i="2"/>
  <c r="H101" i="2" s="1"/>
  <c r="I101" i="2" s="1"/>
  <c r="EH100" i="2"/>
  <c r="ED100" i="2"/>
  <c r="DU100" i="2"/>
  <c r="BO100" i="2"/>
  <c r="EH99" i="2"/>
  <c r="ED99" i="2"/>
  <c r="DU99" i="2"/>
  <c r="BO99" i="2"/>
  <c r="DN99" i="2" s="1"/>
  <c r="EH98" i="2"/>
  <c r="ED98" i="2"/>
  <c r="DU98" i="2"/>
  <c r="BO98" i="2"/>
  <c r="EH97" i="2"/>
  <c r="ED97" i="2"/>
  <c r="DU97" i="2"/>
  <c r="BO97" i="2"/>
  <c r="EH96" i="2"/>
  <c r="ED96" i="2"/>
  <c r="DU96" i="2"/>
  <c r="BO96" i="2"/>
  <c r="EH95" i="2"/>
  <c r="ED95" i="2"/>
  <c r="DU95" i="2"/>
  <c r="BO95" i="2"/>
  <c r="EH94" i="2"/>
  <c r="ED94" i="2"/>
  <c r="DU94" i="2"/>
  <c r="BO94" i="2"/>
  <c r="H94" i="2" s="1"/>
  <c r="I94" i="2" s="1"/>
  <c r="EH93" i="2"/>
  <c r="ED93" i="2"/>
  <c r="DU93" i="2"/>
  <c r="BO93" i="2"/>
  <c r="EH92" i="2"/>
  <c r="ED92" i="2"/>
  <c r="DU92" i="2"/>
  <c r="BO92" i="2"/>
  <c r="EH91" i="2"/>
  <c r="ED91" i="2"/>
  <c r="DU91" i="2"/>
  <c r="BO91" i="2"/>
  <c r="DB91" i="2" s="1"/>
  <c r="EH90" i="2"/>
  <c r="ED90" i="2"/>
  <c r="DU90" i="2"/>
  <c r="BO90" i="2"/>
  <c r="EH89" i="2"/>
  <c r="ED89" i="2"/>
  <c r="DU89" i="2"/>
  <c r="BO89" i="2"/>
  <c r="EH88" i="2"/>
  <c r="ED88" i="2"/>
  <c r="DU88" i="2"/>
  <c r="BO88" i="2"/>
  <c r="H88" i="2" s="1"/>
  <c r="EH87" i="2"/>
  <c r="ED87" i="2"/>
  <c r="DU87" i="2"/>
  <c r="BO87" i="2"/>
  <c r="EH86" i="2"/>
  <c r="ED86" i="2"/>
  <c r="DU86" i="2"/>
  <c r="BO86" i="2"/>
  <c r="EH85" i="2"/>
  <c r="ED85" i="2"/>
  <c r="DU85" i="2"/>
  <c r="BO85" i="2"/>
  <c r="EH84" i="2"/>
  <c r="ED84" i="2"/>
  <c r="DU84" i="2"/>
  <c r="BO84" i="2"/>
  <c r="H84" i="2" s="1"/>
  <c r="EH83" i="2"/>
  <c r="ED83" i="2"/>
  <c r="DU83" i="2"/>
  <c r="BO83" i="2"/>
  <c r="EH82" i="2"/>
  <c r="ED82" i="2"/>
  <c r="DU82" i="2"/>
  <c r="BO82" i="2"/>
  <c r="EH81" i="2"/>
  <c r="ED81" i="2"/>
  <c r="DU81" i="2"/>
  <c r="BO81" i="2"/>
  <c r="EH80" i="2"/>
  <c r="ED80" i="2"/>
  <c r="DU80" i="2"/>
  <c r="BO80" i="2"/>
  <c r="EH79" i="2"/>
  <c r="ED79" i="2"/>
  <c r="DU79" i="2"/>
  <c r="BO79" i="2"/>
  <c r="EH78" i="2"/>
  <c r="ED78" i="2"/>
  <c r="DU78" i="2"/>
  <c r="BO78" i="2"/>
  <c r="EH77" i="2"/>
  <c r="ED77" i="2"/>
  <c r="DU77" i="2"/>
  <c r="BO77" i="2"/>
  <c r="EH76" i="2"/>
  <c r="ED76" i="2"/>
  <c r="DU76" i="2"/>
  <c r="BO76" i="2"/>
  <c r="H76" i="2" s="1"/>
  <c r="I76" i="2" s="1"/>
  <c r="EH75" i="2"/>
  <c r="ED75" i="2"/>
  <c r="DU75" i="2"/>
  <c r="BO75" i="2"/>
  <c r="EH74" i="2"/>
  <c r="ED74" i="2"/>
  <c r="DU74" i="2"/>
  <c r="BO74" i="2"/>
  <c r="EH73" i="2"/>
  <c r="ED73" i="2"/>
  <c r="DU73" i="2"/>
  <c r="BO73" i="2"/>
  <c r="EH72" i="2"/>
  <c r="ED72" i="2"/>
  <c r="DU72" i="2"/>
  <c r="BO72" i="2"/>
  <c r="EH71" i="2"/>
  <c r="ED71" i="2"/>
  <c r="DU71" i="2"/>
  <c r="BO71" i="2"/>
  <c r="EH70" i="2"/>
  <c r="ED70" i="2"/>
  <c r="DU70" i="2"/>
  <c r="BO70" i="2"/>
  <c r="EH69" i="2"/>
  <c r="ED69" i="2"/>
  <c r="DU69" i="2"/>
  <c r="BO69" i="2"/>
  <c r="D11" i="2"/>
  <c r="Z6" i="3"/>
  <c r="X8" i="2" l="1"/>
  <c r="X9" i="2"/>
  <c r="Y10" i="2"/>
  <c r="J10" i="2"/>
  <c r="CD8" i="2"/>
  <c r="M8" i="2" s="1"/>
  <c r="P8" i="2"/>
  <c r="DN111" i="2"/>
  <c r="EJ113" i="2"/>
  <c r="H154" i="2"/>
  <c r="I154" i="2" s="1"/>
  <c r="EX154" i="2" s="1"/>
  <c r="EJ101" i="2"/>
  <c r="DB123" i="2"/>
  <c r="DN123" i="2"/>
  <c r="DX76" i="2"/>
  <c r="EJ76" i="2"/>
  <c r="EG154" i="2"/>
  <c r="S154" i="2" s="1"/>
  <c r="EJ154" i="2"/>
  <c r="EG102" i="2"/>
  <c r="S102" i="2" s="1"/>
  <c r="EJ102" i="2"/>
  <c r="H70" i="2"/>
  <c r="H78" i="2"/>
  <c r="I78" i="2" s="1"/>
  <c r="EJ78" i="2" s="1"/>
  <c r="H135" i="2"/>
  <c r="I135" i="2" s="1"/>
  <c r="H86" i="2"/>
  <c r="I86" i="2" s="1"/>
  <c r="DB108" i="2"/>
  <c r="H143" i="2"/>
  <c r="I143" i="2" s="1"/>
  <c r="DN71" i="2"/>
  <c r="EL101" i="2"/>
  <c r="EX101" i="2"/>
  <c r="DB87" i="2"/>
  <c r="DN94" i="2"/>
  <c r="EL94" i="2"/>
  <c r="EX94" i="2"/>
  <c r="H109" i="2"/>
  <c r="I109" i="2" s="1"/>
  <c r="EJ109" i="2" s="1"/>
  <c r="EJ94" i="2"/>
  <c r="DN129" i="2"/>
  <c r="H116" i="2"/>
  <c r="I116" i="2" s="1"/>
  <c r="EX116" i="2" s="1"/>
  <c r="H144" i="2"/>
  <c r="I144" i="2" s="1"/>
  <c r="EJ144" i="2" s="1"/>
  <c r="DB151" i="2"/>
  <c r="H72" i="2"/>
  <c r="I72" i="2" s="1"/>
  <c r="EJ72" i="2" s="1"/>
  <c r="DB158" i="2"/>
  <c r="DB152" i="2"/>
  <c r="DN88" i="2"/>
  <c r="DN158" i="2"/>
  <c r="H81" i="2"/>
  <c r="I81" i="2" s="1"/>
  <c r="EJ81" i="2" s="1"/>
  <c r="H103" i="2"/>
  <c r="I103" i="2" s="1"/>
  <c r="DC124" i="2"/>
  <c r="P124" i="2" s="1"/>
  <c r="EJ124" i="2"/>
  <c r="ES124" i="2" s="1"/>
  <c r="DN73" i="2"/>
  <c r="H145" i="2"/>
  <c r="I145" i="2" s="1"/>
  <c r="EL124" i="2"/>
  <c r="EX124" i="2"/>
  <c r="DB138" i="2"/>
  <c r="EJ111" i="2"/>
  <c r="DB118" i="2"/>
  <c r="DN124" i="2"/>
  <c r="DB131" i="2"/>
  <c r="H74" i="2"/>
  <c r="I74" i="2" s="1"/>
  <c r="DB111" i="2"/>
  <c r="EX111" i="2"/>
  <c r="EL111" i="2"/>
  <c r="DN131" i="2"/>
  <c r="H82" i="2"/>
  <c r="I82" i="2" s="1"/>
  <c r="EJ82" i="2" s="1"/>
  <c r="EG124" i="2"/>
  <c r="S124" i="2" s="1"/>
  <c r="H80" i="2"/>
  <c r="I80" i="2" s="1"/>
  <c r="EJ80" i="2" s="1"/>
  <c r="H119" i="2"/>
  <c r="I119" i="2" s="1"/>
  <c r="DN139" i="2"/>
  <c r="DN98" i="2"/>
  <c r="H140" i="2"/>
  <c r="I140" i="2" s="1"/>
  <c r="EJ140" i="2" s="1"/>
  <c r="DN110" i="2"/>
  <c r="EX76" i="2"/>
  <c r="EL76" i="2"/>
  <c r="H148" i="2"/>
  <c r="I148" i="2" s="1"/>
  <c r="EJ148" i="2" s="1"/>
  <c r="DN84" i="2"/>
  <c r="H99" i="2"/>
  <c r="I99" i="2" s="1"/>
  <c r="DN113" i="2"/>
  <c r="EX113" i="2"/>
  <c r="EL113" i="2"/>
  <c r="DB148" i="2"/>
  <c r="DN69" i="2"/>
  <c r="DB155" i="2"/>
  <c r="H91" i="2"/>
  <c r="I91" i="2" s="1"/>
  <c r="EJ91" i="2" s="1"/>
  <c r="DN91" i="2"/>
  <c r="H141" i="2"/>
  <c r="I141" i="2" s="1"/>
  <c r="H92" i="2"/>
  <c r="I92" i="2" s="1"/>
  <c r="EJ92" i="2" s="1"/>
  <c r="EX107" i="2"/>
  <c r="DN102" i="2"/>
  <c r="EL102" i="2"/>
  <c r="EX102" i="2"/>
  <c r="H85" i="2"/>
  <c r="I85" i="2" s="1"/>
  <c r="EJ85" i="2" s="1"/>
  <c r="DB121" i="2"/>
  <c r="DN95" i="2"/>
  <c r="EG132" i="2"/>
  <c r="S132" i="2" s="1"/>
  <c r="EJ132" i="2"/>
  <c r="DN112" i="2"/>
  <c r="DB119" i="2"/>
  <c r="DN132" i="2"/>
  <c r="EX132" i="2"/>
  <c r="EL132" i="2"/>
  <c r="CP124" i="2"/>
  <c r="DN80" i="2"/>
  <c r="DB143" i="2"/>
  <c r="DN105" i="2"/>
  <c r="H105" i="2"/>
  <c r="I105" i="2" s="1"/>
  <c r="EJ105" i="2" s="1"/>
  <c r="DN143" i="2"/>
  <c r="H150" i="2"/>
  <c r="DB105" i="2"/>
  <c r="DN114" i="2"/>
  <c r="DB114" i="2"/>
  <c r="H117" i="2"/>
  <c r="I117" i="2" s="1"/>
  <c r="EJ117" i="2" s="1"/>
  <c r="DB117" i="2"/>
  <c r="DO154" i="2"/>
  <c r="Q154" i="2" s="1"/>
  <c r="H147" i="2"/>
  <c r="DN147" i="2"/>
  <c r="H151" i="2"/>
  <c r="DN125" i="2"/>
  <c r="DB125" i="2"/>
  <c r="DB112" i="2"/>
  <c r="H112" i="2"/>
  <c r="I112" i="2" s="1"/>
  <c r="EX112" i="2" s="1"/>
  <c r="DN108" i="2"/>
  <c r="H108" i="2"/>
  <c r="I108" i="2" s="1"/>
  <c r="EX108" i="2" s="1"/>
  <c r="DB146" i="2"/>
  <c r="DN146" i="2"/>
  <c r="DN151" i="2"/>
  <c r="H155" i="2"/>
  <c r="DN155" i="2"/>
  <c r="H159" i="2"/>
  <c r="DB159" i="2"/>
  <c r="I149" i="2"/>
  <c r="EJ149" i="2" s="1"/>
  <c r="DN152" i="2"/>
  <c r="H152" i="2"/>
  <c r="DN159" i="2"/>
  <c r="H129" i="2"/>
  <c r="I129" i="2" s="1"/>
  <c r="EJ129" i="2" s="1"/>
  <c r="DB145" i="2"/>
  <c r="DN145" i="2"/>
  <c r="DB70" i="2"/>
  <c r="DB129" i="2"/>
  <c r="DN134" i="2"/>
  <c r="DB134" i="2"/>
  <c r="H156" i="2"/>
  <c r="DN156" i="2"/>
  <c r="DB156" i="2"/>
  <c r="I146" i="2"/>
  <c r="EJ146" i="2" s="1"/>
  <c r="DB147" i="2"/>
  <c r="DB153" i="2"/>
  <c r="DN153" i="2"/>
  <c r="H153" i="2"/>
  <c r="DB99" i="2"/>
  <c r="H125" i="2"/>
  <c r="I125" i="2" s="1"/>
  <c r="EJ125" i="2" s="1"/>
  <c r="DN127" i="2"/>
  <c r="DB127" i="2"/>
  <c r="DB149" i="2"/>
  <c r="DN149" i="2"/>
  <c r="I158" i="2"/>
  <c r="EJ158" i="2" s="1"/>
  <c r="DB150" i="2"/>
  <c r="DN150" i="2"/>
  <c r="DB157" i="2"/>
  <c r="DB113" i="2"/>
  <c r="H157" i="2"/>
  <c r="H90" i="2"/>
  <c r="I90" i="2" s="1"/>
  <c r="EJ90" i="2" s="1"/>
  <c r="DN90" i="2"/>
  <c r="DB93" i="2"/>
  <c r="DN93" i="2"/>
  <c r="DN135" i="2"/>
  <c r="DB135" i="2"/>
  <c r="DN144" i="2"/>
  <c r="DN148" i="2"/>
  <c r="DN107" i="2"/>
  <c r="H107" i="2"/>
  <c r="I107" i="2" s="1"/>
  <c r="EL107" i="2" s="1"/>
  <c r="H1010" i="2"/>
  <c r="DN1010" i="2"/>
  <c r="DB78" i="2"/>
  <c r="DB107" i="2"/>
  <c r="DB139" i="2"/>
  <c r="DB154" i="2"/>
  <c r="DX113" i="2"/>
  <c r="R113" i="2" s="1"/>
  <c r="CP113" i="2"/>
  <c r="EG113" i="2"/>
  <c r="S113" i="2" s="1"/>
  <c r="DO113" i="2"/>
  <c r="Q113" i="2" s="1"/>
  <c r="DC113" i="2"/>
  <c r="P113" i="2" s="1"/>
  <c r="DB120" i="2"/>
  <c r="DN120" i="2"/>
  <c r="H120" i="2"/>
  <c r="DB128" i="2"/>
  <c r="H128" i="2"/>
  <c r="DN128" i="2"/>
  <c r="DB116" i="2"/>
  <c r="DB106" i="2"/>
  <c r="DB88" i="2"/>
  <c r="H95" i="2"/>
  <c r="I95" i="2" s="1"/>
  <c r="EJ95" i="2" s="1"/>
  <c r="DB95" i="2"/>
  <c r="I114" i="2"/>
  <c r="EJ114" i="2" s="1"/>
  <c r="CP111" i="2"/>
  <c r="EG111" i="2"/>
  <c r="S111" i="2" s="1"/>
  <c r="DC111" i="2"/>
  <c r="P111" i="2" s="1"/>
  <c r="H106" i="2"/>
  <c r="DB109" i="2"/>
  <c r="H122" i="2"/>
  <c r="DB122" i="2"/>
  <c r="DB140" i="2"/>
  <c r="DB115" i="2"/>
  <c r="DN122" i="2"/>
  <c r="DN133" i="2"/>
  <c r="DB133" i="2"/>
  <c r="H133" i="2"/>
  <c r="DN106" i="2"/>
  <c r="DN109" i="2"/>
  <c r="DN116" i="2"/>
  <c r="DX132" i="2"/>
  <c r="R132" i="2" s="1"/>
  <c r="DO132" i="2"/>
  <c r="Q132" i="2" s="1"/>
  <c r="DC132" i="2"/>
  <c r="P132" i="2" s="1"/>
  <c r="CP132" i="2"/>
  <c r="DN140" i="2"/>
  <c r="H115" i="2"/>
  <c r="DN115" i="2"/>
  <c r="I139" i="2"/>
  <c r="EJ139" i="2" s="1"/>
  <c r="R76" i="2"/>
  <c r="DN103" i="2"/>
  <c r="DB103" i="2"/>
  <c r="DN121" i="2"/>
  <c r="H121" i="2"/>
  <c r="DO111" i="2"/>
  <c r="Q111" i="2" s="1"/>
  <c r="DB136" i="2"/>
  <c r="DN136" i="2"/>
  <c r="H136" i="2"/>
  <c r="H142" i="2"/>
  <c r="DN142" i="2"/>
  <c r="DB142" i="2"/>
  <c r="DN87" i="2"/>
  <c r="H130" i="2"/>
  <c r="DN130" i="2"/>
  <c r="DX111" i="2"/>
  <c r="R111" i="2" s="1"/>
  <c r="DN117" i="2"/>
  <c r="DX124" i="2"/>
  <c r="R124" i="2" s="1"/>
  <c r="DO124" i="2"/>
  <c r="Q124" i="2" s="1"/>
  <c r="H126" i="2"/>
  <c r="DB126" i="2"/>
  <c r="DN126" i="2"/>
  <c r="DB130" i="2"/>
  <c r="DN137" i="2"/>
  <c r="DB137" i="2"/>
  <c r="H137" i="2"/>
  <c r="I131" i="2"/>
  <c r="EJ131" i="2" s="1"/>
  <c r="H110" i="2"/>
  <c r="DN141" i="2"/>
  <c r="DB141" i="2"/>
  <c r="H118" i="2"/>
  <c r="DN118" i="2"/>
  <c r="DB124" i="2"/>
  <c r="H138" i="2"/>
  <c r="DN138" i="2"/>
  <c r="I123" i="2"/>
  <c r="EJ123" i="2" s="1"/>
  <c r="I127" i="2"/>
  <c r="EJ127" i="2" s="1"/>
  <c r="DB132" i="2"/>
  <c r="H134" i="2"/>
  <c r="DO101" i="2"/>
  <c r="Q101" i="2" s="1"/>
  <c r="DC101" i="2"/>
  <c r="P101" i="2" s="1"/>
  <c r="EG101" i="2"/>
  <c r="S101" i="2" s="1"/>
  <c r="DX101" i="2"/>
  <c r="R101" i="2" s="1"/>
  <c r="CP101" i="2"/>
  <c r="DX94" i="2"/>
  <c r="R94" i="2" s="1"/>
  <c r="DO94" i="2"/>
  <c r="Q94" i="2" s="1"/>
  <c r="EG94" i="2"/>
  <c r="S94" i="2" s="1"/>
  <c r="DC94" i="2"/>
  <c r="P94" i="2" s="1"/>
  <c r="CP94" i="2"/>
  <c r="I88" i="2"/>
  <c r="EJ88" i="2" s="1"/>
  <c r="CP76" i="2"/>
  <c r="DN81" i="2"/>
  <c r="DN89" i="2"/>
  <c r="DB89" i="2"/>
  <c r="DB86" i="2"/>
  <c r="H104" i="2"/>
  <c r="DB104" i="2"/>
  <c r="CP102" i="2"/>
  <c r="DO102" i="2"/>
  <c r="Q102" i="2" s="1"/>
  <c r="DC102" i="2"/>
  <c r="P102" i="2" s="1"/>
  <c r="H100" i="2"/>
  <c r="DN100" i="2"/>
  <c r="DB100" i="2"/>
  <c r="DB74" i="2"/>
  <c r="DX102" i="2"/>
  <c r="R102" i="2" s="1"/>
  <c r="EG76" i="2"/>
  <c r="S76" i="2" s="1"/>
  <c r="DB97" i="2"/>
  <c r="DN97" i="2"/>
  <c r="H97" i="2"/>
  <c r="DN104" i="2"/>
  <c r="DN92" i="2"/>
  <c r="DB92" i="2"/>
  <c r="DB94" i="2"/>
  <c r="H89" i="2"/>
  <c r="H96" i="2"/>
  <c r="DN85" i="2"/>
  <c r="H87" i="2"/>
  <c r="H93" i="2"/>
  <c r="DB96" i="2"/>
  <c r="DB102" i="2"/>
  <c r="DN96" i="2"/>
  <c r="DB90" i="2"/>
  <c r="DB82" i="2"/>
  <c r="DB98" i="2"/>
  <c r="DN101" i="2"/>
  <c r="DB101" i="2"/>
  <c r="H98" i="2"/>
  <c r="DB79" i="2"/>
  <c r="H79" i="2"/>
  <c r="H77" i="2"/>
  <c r="DB77" i="2"/>
  <c r="I84" i="2"/>
  <c r="EJ84" i="2" s="1"/>
  <c r="DN83" i="2"/>
  <c r="DB83" i="2"/>
  <c r="H83" i="2"/>
  <c r="DB71" i="2"/>
  <c r="H71" i="2"/>
  <c r="DN77" i="2"/>
  <c r="I70" i="2"/>
  <c r="EJ70" i="2" s="1"/>
  <c r="DB75" i="2"/>
  <c r="H75" i="2"/>
  <c r="DN79" i="2"/>
  <c r="H69" i="2"/>
  <c r="DB69" i="2"/>
  <c r="DN75" i="2"/>
  <c r="DO76" i="2"/>
  <c r="Q76" i="2" s="1"/>
  <c r="DC76" i="2"/>
  <c r="P76" i="2" s="1"/>
  <c r="H73" i="2"/>
  <c r="DB73" i="2"/>
  <c r="DN72" i="2"/>
  <c r="DN76" i="2"/>
  <c r="DB81" i="2"/>
  <c r="DB85" i="2"/>
  <c r="DN70" i="2"/>
  <c r="DN74" i="2"/>
  <c r="DN78" i="2"/>
  <c r="DN82" i="2"/>
  <c r="DN86" i="2"/>
  <c r="DB72" i="2"/>
  <c r="DB76" i="2"/>
  <c r="DB80" i="2"/>
  <c r="DB84" i="2"/>
  <c r="L1014" i="2"/>
  <c r="EH13" i="2"/>
  <c r="EH14" i="2"/>
  <c r="EH15" i="2"/>
  <c r="EH16" i="2"/>
  <c r="EH17" i="2"/>
  <c r="EH18" i="2"/>
  <c r="EH20" i="2"/>
  <c r="EH21" i="2"/>
  <c r="EH22" i="2"/>
  <c r="EH23" i="2"/>
  <c r="EH24" i="2"/>
  <c r="EH25" i="2"/>
  <c r="EH26" i="2"/>
  <c r="EH27" i="2"/>
  <c r="EH28" i="2"/>
  <c r="EH29" i="2"/>
  <c r="EH30" i="2"/>
  <c r="EH31" i="2"/>
  <c r="EH32" i="2"/>
  <c r="EH33" i="2"/>
  <c r="EH34" i="2"/>
  <c r="EH35" i="2"/>
  <c r="EH36" i="2"/>
  <c r="EH37" i="2"/>
  <c r="EH38" i="2"/>
  <c r="EH39" i="2"/>
  <c r="EH40" i="2"/>
  <c r="EH41" i="2"/>
  <c r="EH42" i="2"/>
  <c r="EH43" i="2"/>
  <c r="EH44" i="2"/>
  <c r="EH45" i="2"/>
  <c r="EH46" i="2"/>
  <c r="EH47" i="2"/>
  <c r="EH48" i="2"/>
  <c r="EH49" i="2"/>
  <c r="EH50" i="2"/>
  <c r="EH51" i="2"/>
  <c r="EH52" i="2"/>
  <c r="EH53" i="2"/>
  <c r="EH54" i="2"/>
  <c r="EH55" i="2"/>
  <c r="EH56" i="2"/>
  <c r="EH57" i="2"/>
  <c r="EH58" i="2"/>
  <c r="EH59" i="2"/>
  <c r="EH60" i="2"/>
  <c r="EH61" i="2"/>
  <c r="EH62" i="2"/>
  <c r="EH63" i="2"/>
  <c r="EH64" i="2"/>
  <c r="EH65" i="2"/>
  <c r="EH66" i="2"/>
  <c r="EH67" i="2"/>
  <c r="EH68" i="2"/>
  <c r="EH12" i="2"/>
  <c r="DX154" i="2" l="1"/>
  <c r="R154" i="2" s="1"/>
  <c r="DC154" i="2"/>
  <c r="P154" i="2" s="1"/>
  <c r="CP154" i="2"/>
  <c r="EL154" i="2"/>
  <c r="L9" i="2"/>
  <c r="K9" i="2"/>
  <c r="EX85" i="2"/>
  <c r="EX129" i="2"/>
  <c r="EL129" i="2"/>
  <c r="L10" i="2"/>
  <c r="EX149" i="2"/>
  <c r="K8" i="2"/>
  <c r="J8" i="2"/>
  <c r="L8" i="2"/>
  <c r="EL72" i="2"/>
  <c r="EL149" i="2"/>
  <c r="EL114" i="2"/>
  <c r="EX114" i="2"/>
  <c r="EX148" i="2"/>
  <c r="CP72" i="2"/>
  <c r="EL81" i="2"/>
  <c r="EG72" i="2"/>
  <c r="S72" i="2" s="1"/>
  <c r="EX140" i="2"/>
  <c r="EX81" i="2"/>
  <c r="EL105" i="2"/>
  <c r="EL117" i="2"/>
  <c r="DX72" i="2"/>
  <c r="R72" i="2" s="1"/>
  <c r="EX117" i="2"/>
  <c r="EX105" i="2"/>
  <c r="EX139" i="2"/>
  <c r="EX88" i="2"/>
  <c r="EL139" i="2"/>
  <c r="EL88" i="2"/>
  <c r="EL85" i="2"/>
  <c r="EX90" i="2"/>
  <c r="DC72" i="2"/>
  <c r="P72" i="2" s="1"/>
  <c r="DO72" i="2"/>
  <c r="Q72" i="2" s="1"/>
  <c r="EL90" i="2"/>
  <c r="EX72" i="2"/>
  <c r="EJ141" i="2"/>
  <c r="EL141" i="2"/>
  <c r="EX141" i="2"/>
  <c r="EJ103" i="2"/>
  <c r="EX103" i="2"/>
  <c r="EL103" i="2"/>
  <c r="EJ99" i="2"/>
  <c r="EL99" i="2"/>
  <c r="EX99" i="2"/>
  <c r="EJ74" i="2"/>
  <c r="EL74" i="2"/>
  <c r="EX74" i="2"/>
  <c r="EJ135" i="2"/>
  <c r="EL135" i="2"/>
  <c r="EX135" i="2"/>
  <c r="EJ145" i="2"/>
  <c r="EX145" i="2"/>
  <c r="EL145" i="2"/>
  <c r="EJ143" i="2"/>
  <c r="EX143" i="2"/>
  <c r="EL143" i="2"/>
  <c r="EJ86" i="2"/>
  <c r="EX86" i="2"/>
  <c r="EL86" i="2"/>
  <c r="EJ119" i="2"/>
  <c r="EL119" i="2"/>
  <c r="EX119" i="2"/>
  <c r="EX109" i="2"/>
  <c r="EL109" i="2"/>
  <c r="EI124" i="2"/>
  <c r="EM124" i="2" s="1"/>
  <c r="EG81" i="2"/>
  <c r="S81" i="2" s="1"/>
  <c r="EX127" i="2"/>
  <c r="DC140" i="2"/>
  <c r="P140" i="2" s="1"/>
  <c r="ER124" i="2"/>
  <c r="DC81" i="2"/>
  <c r="P81" i="2" s="1"/>
  <c r="EG85" i="2"/>
  <c r="S85" i="2" s="1"/>
  <c r="EL127" i="2"/>
  <c r="EL108" i="2"/>
  <c r="CP81" i="2"/>
  <c r="EL112" i="2"/>
  <c r="EL84" i="2"/>
  <c r="EX131" i="2"/>
  <c r="DO116" i="2"/>
  <c r="Q116" i="2" s="1"/>
  <c r="EJ116" i="2"/>
  <c r="ER116" i="2" s="1"/>
  <c r="CP140" i="2"/>
  <c r="EX92" i="2"/>
  <c r="EX84" i="2"/>
  <c r="EL80" i="2"/>
  <c r="EL131" i="2"/>
  <c r="EX158" i="2"/>
  <c r="DO81" i="2"/>
  <c r="Q81" i="2" s="1"/>
  <c r="DC107" i="2"/>
  <c r="P107" i="2" s="1"/>
  <c r="EJ107" i="2"/>
  <c r="EI107" i="2" s="1"/>
  <c r="EL92" i="2"/>
  <c r="EX80" i="2"/>
  <c r="EL158" i="2"/>
  <c r="EX78" i="2"/>
  <c r="CP116" i="2"/>
  <c r="EL148" i="2"/>
  <c r="EL78" i="2"/>
  <c r="DO140" i="2"/>
  <c r="Q140" i="2" s="1"/>
  <c r="EG140" i="2"/>
  <c r="S140" i="2" s="1"/>
  <c r="EX70" i="2"/>
  <c r="DX116" i="2"/>
  <c r="R116" i="2" s="1"/>
  <c r="EL70" i="2"/>
  <c r="EL146" i="2"/>
  <c r="CP85" i="2"/>
  <c r="EG116" i="2"/>
  <c r="S116" i="2" s="1"/>
  <c r="DX85" i="2"/>
  <c r="R85" i="2" s="1"/>
  <c r="EX146" i="2"/>
  <c r="EX125" i="2"/>
  <c r="EL125" i="2"/>
  <c r="EL144" i="2"/>
  <c r="EL82" i="2"/>
  <c r="EX144" i="2"/>
  <c r="DC85" i="2"/>
  <c r="P85" i="2" s="1"/>
  <c r="CP112" i="2"/>
  <c r="EJ112" i="2"/>
  <c r="CP92" i="2"/>
  <c r="EL95" i="2"/>
  <c r="EX91" i="2"/>
  <c r="EX82" i="2"/>
  <c r="DO92" i="2"/>
  <c r="Q92" i="2" s="1"/>
  <c r="EL91" i="2"/>
  <c r="EX123" i="2"/>
  <c r="DX140" i="2"/>
  <c r="R140" i="2" s="1"/>
  <c r="EG92" i="2"/>
  <c r="S92" i="2" s="1"/>
  <c r="DX92" i="2"/>
  <c r="R92" i="2" s="1"/>
  <c r="EL123" i="2"/>
  <c r="DC108" i="2"/>
  <c r="P108" i="2" s="1"/>
  <c r="EJ108" i="2"/>
  <c r="ES108" i="2" s="1"/>
  <c r="DX81" i="2"/>
  <c r="R81" i="2" s="1"/>
  <c r="DO85" i="2"/>
  <c r="Q85" i="2" s="1"/>
  <c r="DC116" i="2"/>
  <c r="P116" i="2" s="1"/>
  <c r="EX95" i="2"/>
  <c r="DC92" i="2"/>
  <c r="P92" i="2" s="1"/>
  <c r="EL140" i="2"/>
  <c r="EL116" i="2"/>
  <c r="CP107" i="2"/>
  <c r="DO108" i="2"/>
  <c r="Q108" i="2" s="1"/>
  <c r="DX108" i="2"/>
  <c r="R108" i="2" s="1"/>
  <c r="EG112" i="2"/>
  <c r="S112" i="2" s="1"/>
  <c r="DX112" i="2"/>
  <c r="R112" i="2" s="1"/>
  <c r="DO112" i="2"/>
  <c r="Q112" i="2" s="1"/>
  <c r="DC112" i="2"/>
  <c r="P112" i="2" s="1"/>
  <c r="EG107" i="2"/>
  <c r="S107" i="2" s="1"/>
  <c r="I1010" i="2"/>
  <c r="I153" i="2"/>
  <c r="DO107" i="2"/>
  <c r="Q107" i="2" s="1"/>
  <c r="DC125" i="2"/>
  <c r="P125" i="2" s="1"/>
  <c r="EG125" i="2"/>
  <c r="S125" i="2" s="1"/>
  <c r="CP125" i="2"/>
  <c r="DX125" i="2"/>
  <c r="R125" i="2" s="1"/>
  <c r="I159" i="2"/>
  <c r="DO148" i="2"/>
  <c r="Q148" i="2" s="1"/>
  <c r="EG148" i="2"/>
  <c r="S148" i="2" s="1"/>
  <c r="DC148" i="2"/>
  <c r="P148" i="2" s="1"/>
  <c r="DX148" i="2"/>
  <c r="R148" i="2" s="1"/>
  <c r="CP148" i="2"/>
  <c r="I150" i="2"/>
  <c r="DO125" i="2"/>
  <c r="Q125" i="2" s="1"/>
  <c r="I156" i="2"/>
  <c r="DO144" i="2"/>
  <c r="Q144" i="2" s="1"/>
  <c r="EG144" i="2"/>
  <c r="S144" i="2" s="1"/>
  <c r="DC144" i="2"/>
  <c r="P144" i="2" s="1"/>
  <c r="DX144" i="2"/>
  <c r="R144" i="2" s="1"/>
  <c r="CP144" i="2"/>
  <c r="DC158" i="2"/>
  <c r="P158" i="2" s="1"/>
  <c r="DX158" i="2"/>
  <c r="R158" i="2" s="1"/>
  <c r="DO158" i="2"/>
  <c r="Q158" i="2" s="1"/>
  <c r="EG158" i="2"/>
  <c r="S158" i="2" s="1"/>
  <c r="CP158" i="2"/>
  <c r="I155" i="2"/>
  <c r="I151" i="2"/>
  <c r="CD154" i="2"/>
  <c r="I157" i="2"/>
  <c r="DC146" i="2"/>
  <c r="P146" i="2" s="1"/>
  <c r="DO146" i="2"/>
  <c r="Q146" i="2" s="1"/>
  <c r="CP146" i="2"/>
  <c r="EG146" i="2"/>
  <c r="S146" i="2" s="1"/>
  <c r="DX146" i="2"/>
  <c r="R146" i="2" s="1"/>
  <c r="I152" i="2"/>
  <c r="I147" i="2"/>
  <c r="DX107" i="2"/>
  <c r="R107" i="2" s="1"/>
  <c r="EI154" i="2"/>
  <c r="ES154" i="2"/>
  <c r="ER154" i="2"/>
  <c r="DO149" i="2"/>
  <c r="Q149" i="2" s="1"/>
  <c r="EG149" i="2"/>
  <c r="S149" i="2" s="1"/>
  <c r="DX149" i="2"/>
  <c r="R149" i="2" s="1"/>
  <c r="DC149" i="2"/>
  <c r="P149" i="2" s="1"/>
  <c r="CP149" i="2"/>
  <c r="EG108" i="2"/>
  <c r="S108" i="2" s="1"/>
  <c r="CP108" i="2"/>
  <c r="DO145" i="2"/>
  <c r="Q145" i="2" s="1"/>
  <c r="EG145" i="2"/>
  <c r="S145" i="2" s="1"/>
  <c r="DC145" i="2"/>
  <c r="P145" i="2" s="1"/>
  <c r="CP145" i="2"/>
  <c r="DX145" i="2"/>
  <c r="R145" i="2" s="1"/>
  <c r="CD132" i="2"/>
  <c r="DO119" i="2"/>
  <c r="Q119" i="2" s="1"/>
  <c r="EG119" i="2"/>
  <c r="S119" i="2" s="1"/>
  <c r="CP119" i="2"/>
  <c r="DX119" i="2"/>
  <c r="R119" i="2" s="1"/>
  <c r="DC119" i="2"/>
  <c r="P119" i="2" s="1"/>
  <c r="DO123" i="2"/>
  <c r="Q123" i="2" s="1"/>
  <c r="EG123" i="2"/>
  <c r="S123" i="2" s="1"/>
  <c r="CP123" i="2"/>
  <c r="DX123" i="2"/>
  <c r="R123" i="2" s="1"/>
  <c r="DC123" i="2"/>
  <c r="P123" i="2" s="1"/>
  <c r="ES132" i="2"/>
  <c r="ER132" i="2"/>
  <c r="EI132" i="2"/>
  <c r="CD124" i="2"/>
  <c r="DO127" i="2"/>
  <c r="Q127" i="2" s="1"/>
  <c r="EG127" i="2"/>
  <c r="S127" i="2" s="1"/>
  <c r="DX127" i="2"/>
  <c r="R127" i="2" s="1"/>
  <c r="DC127" i="2"/>
  <c r="P127" i="2" s="1"/>
  <c r="CP127" i="2"/>
  <c r="DO139" i="2"/>
  <c r="Q139" i="2" s="1"/>
  <c r="EG139" i="2"/>
  <c r="S139" i="2" s="1"/>
  <c r="DC139" i="2"/>
  <c r="P139" i="2" s="1"/>
  <c r="CP139" i="2"/>
  <c r="DX139" i="2"/>
  <c r="R139" i="2" s="1"/>
  <c r="DC129" i="2"/>
  <c r="P129" i="2" s="1"/>
  <c r="DX129" i="2"/>
  <c r="R129" i="2" s="1"/>
  <c r="DO129" i="2"/>
  <c r="Q129" i="2" s="1"/>
  <c r="CP129" i="2"/>
  <c r="EG129" i="2"/>
  <c r="S129" i="2" s="1"/>
  <c r="I142" i="2"/>
  <c r="ES111" i="2"/>
  <c r="ER111" i="2"/>
  <c r="EI111" i="2"/>
  <c r="I106" i="2"/>
  <c r="I121" i="2"/>
  <c r="I128" i="2"/>
  <c r="I122" i="2"/>
  <c r="I120" i="2"/>
  <c r="EI113" i="2"/>
  <c r="ES113" i="2"/>
  <c r="ER113" i="2"/>
  <c r="I110" i="2"/>
  <c r="DC141" i="2"/>
  <c r="P141" i="2" s="1"/>
  <c r="CP141" i="2"/>
  <c r="EG141" i="2"/>
  <c r="S141" i="2" s="1"/>
  <c r="DX141" i="2"/>
  <c r="R141" i="2" s="1"/>
  <c r="DO141" i="2"/>
  <c r="Q141" i="2" s="1"/>
  <c r="I136" i="2"/>
  <c r="I115" i="2"/>
  <c r="DX109" i="2"/>
  <c r="R109" i="2" s="1"/>
  <c r="EG109" i="2"/>
  <c r="S109" i="2" s="1"/>
  <c r="DO109" i="2"/>
  <c r="Q109" i="2" s="1"/>
  <c r="DC109" i="2"/>
  <c r="P109" i="2" s="1"/>
  <c r="CP109" i="2"/>
  <c r="DC117" i="2"/>
  <c r="P117" i="2" s="1"/>
  <c r="CP117" i="2"/>
  <c r="EG117" i="2"/>
  <c r="S117" i="2" s="1"/>
  <c r="DX117" i="2"/>
  <c r="R117" i="2" s="1"/>
  <c r="DO117" i="2"/>
  <c r="Q117" i="2" s="1"/>
  <c r="I138" i="2"/>
  <c r="DO131" i="2"/>
  <c r="Q131" i="2" s="1"/>
  <c r="EG131" i="2"/>
  <c r="S131" i="2" s="1"/>
  <c r="DC131" i="2"/>
  <c r="P131" i="2" s="1"/>
  <c r="DX131" i="2"/>
  <c r="R131" i="2" s="1"/>
  <c r="CP131" i="2"/>
  <c r="CD111" i="2"/>
  <c r="ER140" i="2"/>
  <c r="ES140" i="2"/>
  <c r="EI140" i="2"/>
  <c r="I134" i="2"/>
  <c r="I126" i="2"/>
  <c r="EG105" i="2"/>
  <c r="S105" i="2" s="1"/>
  <c r="DC105" i="2"/>
  <c r="P105" i="2" s="1"/>
  <c r="DO105" i="2"/>
  <c r="Q105" i="2" s="1"/>
  <c r="CP105" i="2"/>
  <c r="DX105" i="2"/>
  <c r="R105" i="2" s="1"/>
  <c r="DO143" i="2"/>
  <c r="Q143" i="2" s="1"/>
  <c r="EG143" i="2"/>
  <c r="S143" i="2" s="1"/>
  <c r="CP143" i="2"/>
  <c r="DX143" i="2"/>
  <c r="R143" i="2" s="1"/>
  <c r="DC143" i="2"/>
  <c r="P143" i="2" s="1"/>
  <c r="I130" i="2"/>
  <c r="I133" i="2"/>
  <c r="DO135" i="2"/>
  <c r="Q135" i="2" s="1"/>
  <c r="EG135" i="2"/>
  <c r="S135" i="2" s="1"/>
  <c r="DC135" i="2"/>
  <c r="P135" i="2" s="1"/>
  <c r="CP135" i="2"/>
  <c r="DX135" i="2"/>
  <c r="R135" i="2" s="1"/>
  <c r="I137" i="2"/>
  <c r="CD76" i="2"/>
  <c r="M76" i="2" s="1"/>
  <c r="EG114" i="2"/>
  <c r="S114" i="2" s="1"/>
  <c r="DO114" i="2"/>
  <c r="Q114" i="2" s="1"/>
  <c r="DX114" i="2"/>
  <c r="R114" i="2" s="1"/>
  <c r="DC114" i="2"/>
  <c r="P114" i="2" s="1"/>
  <c r="CP114" i="2"/>
  <c r="CD113" i="2"/>
  <c r="I118" i="2"/>
  <c r="CD102" i="2"/>
  <c r="EG99" i="2"/>
  <c r="S99" i="2" s="1"/>
  <c r="DX99" i="2"/>
  <c r="R99" i="2" s="1"/>
  <c r="DO99" i="2"/>
  <c r="Q99" i="2" s="1"/>
  <c r="DC99" i="2"/>
  <c r="P99" i="2" s="1"/>
  <c r="CP99" i="2"/>
  <c r="I98" i="2"/>
  <c r="EG95" i="2"/>
  <c r="S95" i="2" s="1"/>
  <c r="DO95" i="2"/>
  <c r="Q95" i="2" s="1"/>
  <c r="DC95" i="2"/>
  <c r="P95" i="2" s="1"/>
  <c r="DX95" i="2"/>
  <c r="R95" i="2" s="1"/>
  <c r="CP95" i="2"/>
  <c r="DX88" i="2"/>
  <c r="R88" i="2" s="1"/>
  <c r="DO88" i="2"/>
  <c r="Q88" i="2" s="1"/>
  <c r="EG88" i="2"/>
  <c r="S88" i="2" s="1"/>
  <c r="CP88" i="2"/>
  <c r="DC88" i="2"/>
  <c r="P88" i="2" s="1"/>
  <c r="EG91" i="2"/>
  <c r="S91" i="2" s="1"/>
  <c r="DX91" i="2"/>
  <c r="R91" i="2" s="1"/>
  <c r="DO91" i="2"/>
  <c r="Q91" i="2" s="1"/>
  <c r="DC91" i="2"/>
  <c r="P91" i="2" s="1"/>
  <c r="CP91" i="2"/>
  <c r="I96" i="2"/>
  <c r="EI94" i="2"/>
  <c r="ES94" i="2"/>
  <c r="ER94" i="2"/>
  <c r="I100" i="2"/>
  <c r="DX90" i="2"/>
  <c r="R90" i="2" s="1"/>
  <c r="DO90" i="2"/>
  <c r="Q90" i="2" s="1"/>
  <c r="CP90" i="2"/>
  <c r="EG90" i="2"/>
  <c r="S90" i="2" s="1"/>
  <c r="DC90" i="2"/>
  <c r="P90" i="2" s="1"/>
  <c r="I89" i="2"/>
  <c r="I93" i="2"/>
  <c r="CD94" i="2"/>
  <c r="EG103" i="2"/>
  <c r="S103" i="2" s="1"/>
  <c r="DX103" i="2"/>
  <c r="R103" i="2" s="1"/>
  <c r="DO103" i="2"/>
  <c r="Q103" i="2" s="1"/>
  <c r="DC103" i="2"/>
  <c r="P103" i="2" s="1"/>
  <c r="CP103" i="2"/>
  <c r="I97" i="2"/>
  <c r="CD101" i="2"/>
  <c r="I104" i="2"/>
  <c r="ER92" i="2"/>
  <c r="ES92" i="2"/>
  <c r="EI92" i="2"/>
  <c r="ER101" i="2"/>
  <c r="ES101" i="2"/>
  <c r="EI101" i="2"/>
  <c r="I87" i="2"/>
  <c r="ES102" i="2"/>
  <c r="EI102" i="2"/>
  <c r="ER102" i="2"/>
  <c r="EI76" i="2"/>
  <c r="ER76" i="2"/>
  <c r="ES76" i="2"/>
  <c r="CP84" i="2"/>
  <c r="EG84" i="2"/>
  <c r="S84" i="2" s="1"/>
  <c r="DO84" i="2"/>
  <c r="Q84" i="2" s="1"/>
  <c r="DC84" i="2"/>
  <c r="P84" i="2" s="1"/>
  <c r="DX84" i="2"/>
  <c r="R84" i="2" s="1"/>
  <c r="EI85" i="2"/>
  <c r="ES85" i="2"/>
  <c r="ER85" i="2"/>
  <c r="DX82" i="2"/>
  <c r="R82" i="2" s="1"/>
  <c r="DO82" i="2"/>
  <c r="Q82" i="2" s="1"/>
  <c r="DC82" i="2"/>
  <c r="P82" i="2" s="1"/>
  <c r="EG82" i="2"/>
  <c r="S82" i="2" s="1"/>
  <c r="CP82" i="2"/>
  <c r="EI72" i="2"/>
  <c r="ER72" i="2"/>
  <c r="ES72" i="2"/>
  <c r="EG80" i="2"/>
  <c r="S80" i="2" s="1"/>
  <c r="DO80" i="2"/>
  <c r="Q80" i="2" s="1"/>
  <c r="DC80" i="2"/>
  <c r="P80" i="2" s="1"/>
  <c r="CP80" i="2"/>
  <c r="DX80" i="2"/>
  <c r="R80" i="2" s="1"/>
  <c r="DX86" i="2"/>
  <c r="R86" i="2" s="1"/>
  <c r="DO86" i="2"/>
  <c r="Q86" i="2" s="1"/>
  <c r="DC86" i="2"/>
  <c r="P86" i="2" s="1"/>
  <c r="EG86" i="2"/>
  <c r="S86" i="2" s="1"/>
  <c r="CP86" i="2"/>
  <c r="I75" i="2"/>
  <c r="I77" i="2"/>
  <c r="I73" i="2"/>
  <c r="I83" i="2"/>
  <c r="DO78" i="2"/>
  <c r="Q78" i="2" s="1"/>
  <c r="DC78" i="2"/>
  <c r="P78" i="2" s="1"/>
  <c r="EG78" i="2"/>
  <c r="S78" i="2" s="1"/>
  <c r="CP78" i="2"/>
  <c r="DX78" i="2"/>
  <c r="R78" i="2" s="1"/>
  <c r="I79" i="2"/>
  <c r="EI81" i="2"/>
  <c r="ES81" i="2"/>
  <c r="ER81" i="2"/>
  <c r="I69" i="2"/>
  <c r="DO70" i="2"/>
  <c r="Q70" i="2" s="1"/>
  <c r="EG70" i="2"/>
  <c r="S70" i="2" s="1"/>
  <c r="DX70" i="2"/>
  <c r="R70" i="2" s="1"/>
  <c r="DC70" i="2"/>
  <c r="P70" i="2" s="1"/>
  <c r="CP70" i="2"/>
  <c r="DO74" i="2"/>
  <c r="Q74" i="2" s="1"/>
  <c r="EG74" i="2"/>
  <c r="S74" i="2" s="1"/>
  <c r="DC74" i="2"/>
  <c r="P74" i="2" s="1"/>
  <c r="CP74" i="2"/>
  <c r="DX74" i="2"/>
  <c r="R74" i="2" s="1"/>
  <c r="I71" i="2"/>
  <c r="CD116" i="2" l="1"/>
  <c r="J116" i="2" s="1"/>
  <c r="CD108" i="2"/>
  <c r="CD72" i="2"/>
  <c r="M72" i="2" s="1"/>
  <c r="CD92" i="2"/>
  <c r="EJ130" i="2"/>
  <c r="EX130" i="2"/>
  <c r="EL130" i="2"/>
  <c r="EJ71" i="2"/>
  <c r="EL71" i="2"/>
  <c r="EX71" i="2"/>
  <c r="EJ152" i="2"/>
  <c r="EL152" i="2"/>
  <c r="EX152" i="2"/>
  <c r="CD81" i="2"/>
  <c r="EJ89" i="2"/>
  <c r="EL89" i="2"/>
  <c r="EX89" i="2"/>
  <c r="CD140" i="2"/>
  <c r="EJ156" i="2"/>
  <c r="EL156" i="2"/>
  <c r="EX156" i="2"/>
  <c r="EJ150" i="2"/>
  <c r="EX150" i="2"/>
  <c r="EL150" i="2"/>
  <c r="EJ153" i="2"/>
  <c r="EX153" i="2"/>
  <c r="EL153" i="2"/>
  <c r="EJ133" i="2"/>
  <c r="EL133" i="2"/>
  <c r="EX133" i="2"/>
  <c r="EJ69" i="2"/>
  <c r="EX69" i="2"/>
  <c r="EL69" i="2"/>
  <c r="EJ1010" i="2"/>
  <c r="EX1010" i="2"/>
  <c r="EL1010" i="2"/>
  <c r="EJ159" i="2"/>
  <c r="EX159" i="2"/>
  <c r="EL159" i="2"/>
  <c r="EQ124" i="2"/>
  <c r="EJ93" i="2"/>
  <c r="EL93" i="2"/>
  <c r="EX93" i="2"/>
  <c r="EJ98" i="2"/>
  <c r="EL98" i="2"/>
  <c r="EX98" i="2"/>
  <c r="EJ136" i="2"/>
  <c r="EL136" i="2"/>
  <c r="EX136" i="2"/>
  <c r="EJ147" i="2"/>
  <c r="EL147" i="2"/>
  <c r="EX147" i="2"/>
  <c r="EJ126" i="2"/>
  <c r="EL126" i="2"/>
  <c r="EX126" i="2"/>
  <c r="EJ104" i="2"/>
  <c r="EL104" i="2"/>
  <c r="EX104" i="2"/>
  <c r="EJ115" i="2"/>
  <c r="EX115" i="2"/>
  <c r="EL115" i="2"/>
  <c r="EJ155" i="2"/>
  <c r="EX155" i="2"/>
  <c r="EL155" i="2"/>
  <c r="EJ118" i="2"/>
  <c r="EX118" i="2"/>
  <c r="EL118" i="2"/>
  <c r="EJ100" i="2"/>
  <c r="EX100" i="2"/>
  <c r="EL100" i="2"/>
  <c r="EJ128" i="2"/>
  <c r="EL128" i="2"/>
  <c r="EX128" i="2"/>
  <c r="EJ110" i="2"/>
  <c r="EX110" i="2"/>
  <c r="EL110" i="2"/>
  <c r="EJ121" i="2"/>
  <c r="EL121" i="2"/>
  <c r="EX121" i="2"/>
  <c r="EI108" i="2"/>
  <c r="EM108" i="2" s="1"/>
  <c r="EJ77" i="2"/>
  <c r="EX77" i="2"/>
  <c r="EL77" i="2"/>
  <c r="EJ157" i="2"/>
  <c r="EL157" i="2"/>
  <c r="EX157" i="2"/>
  <c r="EJ134" i="2"/>
  <c r="EL134" i="2"/>
  <c r="EX134" i="2"/>
  <c r="EJ120" i="2"/>
  <c r="EL120" i="2"/>
  <c r="EX120" i="2"/>
  <c r="EJ122" i="2"/>
  <c r="EL122" i="2"/>
  <c r="EX122" i="2"/>
  <c r="ER108" i="2"/>
  <c r="EJ97" i="2"/>
  <c r="EL97" i="2"/>
  <c r="EX97" i="2"/>
  <c r="EJ79" i="2"/>
  <c r="EL79" i="2"/>
  <c r="EX79" i="2"/>
  <c r="EJ83" i="2"/>
  <c r="EX83" i="2"/>
  <c r="EL83" i="2"/>
  <c r="CD85" i="2"/>
  <c r="ES116" i="2"/>
  <c r="EJ106" i="2"/>
  <c r="EL106" i="2"/>
  <c r="EX106" i="2"/>
  <c r="EJ75" i="2"/>
  <c r="EX75" i="2"/>
  <c r="EL75" i="2"/>
  <c r="EI116" i="2"/>
  <c r="EQ116" i="2" s="1"/>
  <c r="EJ87" i="2"/>
  <c r="EL87" i="2"/>
  <c r="EX87" i="2"/>
  <c r="EJ142" i="2"/>
  <c r="EX142" i="2"/>
  <c r="EL142" i="2"/>
  <c r="EJ151" i="2"/>
  <c r="EL151" i="2"/>
  <c r="EX151" i="2"/>
  <c r="EJ73" i="2"/>
  <c r="EL73" i="2"/>
  <c r="EX73" i="2"/>
  <c r="EJ96" i="2"/>
  <c r="EL96" i="2"/>
  <c r="EX96" i="2"/>
  <c r="EJ137" i="2"/>
  <c r="EL137" i="2"/>
  <c r="EX137" i="2"/>
  <c r="EJ138" i="2"/>
  <c r="EL138" i="2"/>
  <c r="EX138" i="2"/>
  <c r="ES107" i="2"/>
  <c r="CD125" i="2"/>
  <c r="K125" i="2" s="1"/>
  <c r="CD149" i="2"/>
  <c r="CD144" i="2"/>
  <c r="K76" i="2"/>
  <c r="EI158" i="2"/>
  <c r="ES158" i="2"/>
  <c r="ER158" i="2"/>
  <c r="ES112" i="2"/>
  <c r="EI112" i="2"/>
  <c r="ER112" i="2"/>
  <c r="ER107" i="2"/>
  <c r="CD112" i="2"/>
  <c r="J112" i="2" s="1"/>
  <c r="DO157" i="2"/>
  <c r="Q157" i="2" s="1"/>
  <c r="CP157" i="2"/>
  <c r="DC157" i="2"/>
  <c r="P157" i="2" s="1"/>
  <c r="EG157" i="2"/>
  <c r="S157" i="2" s="1"/>
  <c r="DX157" i="2"/>
  <c r="R157" i="2" s="1"/>
  <c r="CD148" i="2"/>
  <c r="DO147" i="2"/>
  <c r="Q147" i="2" s="1"/>
  <c r="EG147" i="2"/>
  <c r="S147" i="2" s="1"/>
  <c r="DC147" i="2"/>
  <c r="P147" i="2" s="1"/>
  <c r="CP147" i="2"/>
  <c r="DX147" i="2"/>
  <c r="R147" i="2" s="1"/>
  <c r="K154" i="2"/>
  <c r="J154" i="2"/>
  <c r="M154" i="2"/>
  <c r="CP153" i="2"/>
  <c r="DO153" i="2"/>
  <c r="Q153" i="2" s="1"/>
  <c r="DC153" i="2"/>
  <c r="P153" i="2" s="1"/>
  <c r="EG153" i="2"/>
  <c r="S153" i="2" s="1"/>
  <c r="DX153" i="2"/>
  <c r="R153" i="2" s="1"/>
  <c r="ER149" i="2"/>
  <c r="EI149" i="2"/>
  <c r="ES149" i="2"/>
  <c r="DO152" i="2"/>
  <c r="Q152" i="2" s="1"/>
  <c r="EG152" i="2"/>
  <c r="S152" i="2" s="1"/>
  <c r="CP152" i="2"/>
  <c r="DX152" i="2"/>
  <c r="R152" i="2" s="1"/>
  <c r="DC152" i="2"/>
  <c r="P152" i="2" s="1"/>
  <c r="DO151" i="2"/>
  <c r="Q151" i="2" s="1"/>
  <c r="EG151" i="2"/>
  <c r="S151" i="2" s="1"/>
  <c r="DX151" i="2"/>
  <c r="R151" i="2" s="1"/>
  <c r="CP151" i="2"/>
  <c r="DC151" i="2"/>
  <c r="P151" i="2" s="1"/>
  <c r="ER148" i="2"/>
  <c r="ES148" i="2"/>
  <c r="EI148" i="2"/>
  <c r="CD107" i="2"/>
  <c r="M107" i="2" s="1"/>
  <c r="ER144" i="2"/>
  <c r="ES144" i="2"/>
  <c r="EI144" i="2"/>
  <c r="DO1010" i="2"/>
  <c r="Q1010" i="2" s="1"/>
  <c r="EG1010" i="2"/>
  <c r="S1010" i="2" s="1"/>
  <c r="CP1010" i="2"/>
  <c r="DC1010" i="2"/>
  <c r="P1010" i="2" s="1"/>
  <c r="DX1010" i="2"/>
  <c r="R1010" i="2" s="1"/>
  <c r="ER145" i="2"/>
  <c r="EI145" i="2"/>
  <c r="ES145" i="2"/>
  <c r="DX155" i="2"/>
  <c r="R155" i="2" s="1"/>
  <c r="DC155" i="2"/>
  <c r="P155" i="2" s="1"/>
  <c r="EG155" i="2"/>
  <c r="S155" i="2" s="1"/>
  <c r="DO155" i="2"/>
  <c r="Q155" i="2" s="1"/>
  <c r="CP155" i="2"/>
  <c r="CD145" i="2"/>
  <c r="CD146" i="2"/>
  <c r="CD158" i="2"/>
  <c r="DO156" i="2"/>
  <c r="Q156" i="2" s="1"/>
  <c r="EG156" i="2"/>
  <c r="S156" i="2" s="1"/>
  <c r="DX156" i="2"/>
  <c r="R156" i="2" s="1"/>
  <c r="DC156" i="2"/>
  <c r="P156" i="2" s="1"/>
  <c r="CP156" i="2"/>
  <c r="J76" i="2"/>
  <c r="DX159" i="2"/>
  <c r="R159" i="2" s="1"/>
  <c r="DC159" i="2"/>
  <c r="P159" i="2" s="1"/>
  <c r="CP159" i="2"/>
  <c r="EG159" i="2"/>
  <c r="S159" i="2" s="1"/>
  <c r="DO159" i="2"/>
  <c r="Q159" i="2" s="1"/>
  <c r="EI146" i="2"/>
  <c r="ES146" i="2"/>
  <c r="ER146" i="2"/>
  <c r="EM154" i="2"/>
  <c r="EQ154" i="2"/>
  <c r="DC150" i="2"/>
  <c r="P150" i="2" s="1"/>
  <c r="DO150" i="2"/>
  <c r="Q150" i="2" s="1"/>
  <c r="CP150" i="2"/>
  <c r="DX150" i="2"/>
  <c r="R150" i="2" s="1"/>
  <c r="EG150" i="2"/>
  <c r="S150" i="2" s="1"/>
  <c r="ES125" i="2"/>
  <c r="EI125" i="2"/>
  <c r="ER125" i="2"/>
  <c r="DC133" i="2"/>
  <c r="P133" i="2" s="1"/>
  <c r="DO133" i="2"/>
  <c r="Q133" i="2" s="1"/>
  <c r="EG133" i="2"/>
  <c r="S133" i="2" s="1"/>
  <c r="DX133" i="2"/>
  <c r="R133" i="2" s="1"/>
  <c r="CP133" i="2"/>
  <c r="J108" i="2"/>
  <c r="M108" i="2"/>
  <c r="K108" i="2"/>
  <c r="DX128" i="2"/>
  <c r="R128" i="2" s="1"/>
  <c r="DO128" i="2"/>
  <c r="Q128" i="2" s="1"/>
  <c r="DC128" i="2"/>
  <c r="P128" i="2" s="1"/>
  <c r="CP128" i="2"/>
  <c r="EG128" i="2"/>
  <c r="S128" i="2" s="1"/>
  <c r="EI129" i="2"/>
  <c r="ES129" i="2"/>
  <c r="ER129" i="2"/>
  <c r="EQ132" i="2"/>
  <c r="EM132" i="2"/>
  <c r="ER119" i="2"/>
  <c r="ES119" i="2"/>
  <c r="EI119" i="2"/>
  <c r="ER139" i="2"/>
  <c r="EI139" i="2"/>
  <c r="ES139" i="2"/>
  <c r="ES105" i="2"/>
  <c r="ER105" i="2"/>
  <c r="EI105" i="2"/>
  <c r="CP115" i="2"/>
  <c r="EG115" i="2"/>
  <c r="S115" i="2" s="1"/>
  <c r="DX115" i="2"/>
  <c r="R115" i="2" s="1"/>
  <c r="DO115" i="2"/>
  <c r="Q115" i="2" s="1"/>
  <c r="DC115" i="2"/>
  <c r="P115" i="2" s="1"/>
  <c r="EG110" i="2"/>
  <c r="S110" i="2" s="1"/>
  <c r="DX110" i="2"/>
  <c r="R110" i="2" s="1"/>
  <c r="DO110" i="2"/>
  <c r="Q110" i="2" s="1"/>
  <c r="DC110" i="2"/>
  <c r="P110" i="2" s="1"/>
  <c r="CP110" i="2"/>
  <c r="CP130" i="2"/>
  <c r="DX130" i="2"/>
  <c r="R130" i="2" s="1"/>
  <c r="DO130" i="2"/>
  <c r="Q130" i="2" s="1"/>
  <c r="DC130" i="2"/>
  <c r="P130" i="2" s="1"/>
  <c r="EG130" i="2"/>
  <c r="S130" i="2" s="1"/>
  <c r="CD105" i="2"/>
  <c r="M111" i="2"/>
  <c r="K111" i="2"/>
  <c r="J111" i="2"/>
  <c r="EI117" i="2"/>
  <c r="ER117" i="2"/>
  <c r="ES117" i="2"/>
  <c r="DC121" i="2"/>
  <c r="P121" i="2" s="1"/>
  <c r="EG121" i="2"/>
  <c r="S121" i="2" s="1"/>
  <c r="CP121" i="2"/>
  <c r="DX121" i="2"/>
  <c r="R121" i="2" s="1"/>
  <c r="DO121" i="2"/>
  <c r="Q121" i="2" s="1"/>
  <c r="CD129" i="2"/>
  <c r="EQ107" i="2"/>
  <c r="EM107" i="2"/>
  <c r="K116" i="2"/>
  <c r="M116" i="2"/>
  <c r="CP106" i="2"/>
  <c r="DX106" i="2"/>
  <c r="R106" i="2" s="1"/>
  <c r="DO106" i="2"/>
  <c r="Q106" i="2" s="1"/>
  <c r="EG106" i="2"/>
  <c r="S106" i="2" s="1"/>
  <c r="DC106" i="2"/>
  <c r="P106" i="2" s="1"/>
  <c r="CD119" i="2"/>
  <c r="CP118" i="2"/>
  <c r="EG118" i="2"/>
  <c r="S118" i="2" s="1"/>
  <c r="DX118" i="2"/>
  <c r="R118" i="2" s="1"/>
  <c r="DO118" i="2"/>
  <c r="Q118" i="2" s="1"/>
  <c r="DC118" i="2"/>
  <c r="P118" i="2" s="1"/>
  <c r="CD131" i="2"/>
  <c r="CD117" i="2"/>
  <c r="J113" i="2"/>
  <c r="M113" i="2"/>
  <c r="K113" i="2"/>
  <c r="CD135" i="2"/>
  <c r="ER143" i="2"/>
  <c r="ES143" i="2"/>
  <c r="EI143" i="2"/>
  <c r="DX136" i="2"/>
  <c r="R136" i="2" s="1"/>
  <c r="DC136" i="2"/>
  <c r="P136" i="2" s="1"/>
  <c r="DO136" i="2"/>
  <c r="Q136" i="2" s="1"/>
  <c r="CP136" i="2"/>
  <c r="EG136" i="2"/>
  <c r="S136" i="2" s="1"/>
  <c r="EM113" i="2"/>
  <c r="EQ113" i="2"/>
  <c r="EQ111" i="2"/>
  <c r="EM111" i="2"/>
  <c r="CD127" i="2"/>
  <c r="CD109" i="2"/>
  <c r="CD114" i="2"/>
  <c r="ER135" i="2"/>
  <c r="EI135" i="2"/>
  <c r="ES135" i="2"/>
  <c r="CD143" i="2"/>
  <c r="CP126" i="2"/>
  <c r="DX126" i="2"/>
  <c r="R126" i="2" s="1"/>
  <c r="DO126" i="2"/>
  <c r="Q126" i="2" s="1"/>
  <c r="DC126" i="2"/>
  <c r="P126" i="2" s="1"/>
  <c r="EG126" i="2"/>
  <c r="S126" i="2" s="1"/>
  <c r="ER131" i="2"/>
  <c r="ES131" i="2"/>
  <c r="EI131" i="2"/>
  <c r="DX120" i="2"/>
  <c r="R120" i="2" s="1"/>
  <c r="CP120" i="2"/>
  <c r="EG120" i="2"/>
  <c r="S120" i="2" s="1"/>
  <c r="DO120" i="2"/>
  <c r="Q120" i="2" s="1"/>
  <c r="DC120" i="2"/>
  <c r="P120" i="2" s="1"/>
  <c r="ER127" i="2"/>
  <c r="ES127" i="2"/>
  <c r="EI127" i="2"/>
  <c r="ER123" i="2"/>
  <c r="ES123" i="2"/>
  <c r="EI123" i="2"/>
  <c r="CP134" i="2"/>
  <c r="DO134" i="2"/>
  <c r="Q134" i="2" s="1"/>
  <c r="DC134" i="2"/>
  <c r="P134" i="2" s="1"/>
  <c r="EG134" i="2"/>
  <c r="S134" i="2" s="1"/>
  <c r="DX134" i="2"/>
  <c r="R134" i="2" s="1"/>
  <c r="CD139" i="2"/>
  <c r="M132" i="2"/>
  <c r="K132" i="2"/>
  <c r="J132" i="2"/>
  <c r="EI141" i="2"/>
  <c r="ER141" i="2"/>
  <c r="ES141" i="2"/>
  <c r="CP122" i="2"/>
  <c r="DC122" i="2"/>
  <c r="P122" i="2" s="1"/>
  <c r="EG122" i="2"/>
  <c r="S122" i="2" s="1"/>
  <c r="DX122" i="2"/>
  <c r="R122" i="2" s="1"/>
  <c r="DO122" i="2"/>
  <c r="Q122" i="2" s="1"/>
  <c r="CD123" i="2"/>
  <c r="EI114" i="2"/>
  <c r="ES114" i="2"/>
  <c r="ER114" i="2"/>
  <c r="K140" i="2"/>
  <c r="J140" i="2"/>
  <c r="M140" i="2"/>
  <c r="EQ140" i="2"/>
  <c r="EM140" i="2"/>
  <c r="CP138" i="2"/>
  <c r="DO138" i="2"/>
  <c r="Q138" i="2" s="1"/>
  <c r="DX138" i="2"/>
  <c r="R138" i="2" s="1"/>
  <c r="EG138" i="2"/>
  <c r="S138" i="2" s="1"/>
  <c r="DC138" i="2"/>
  <c r="P138" i="2" s="1"/>
  <c r="ES109" i="2"/>
  <c r="EI109" i="2"/>
  <c r="ER109" i="2"/>
  <c r="CP142" i="2"/>
  <c r="EG142" i="2"/>
  <c r="S142" i="2" s="1"/>
  <c r="DC142" i="2"/>
  <c r="P142" i="2" s="1"/>
  <c r="DO142" i="2"/>
  <c r="Q142" i="2" s="1"/>
  <c r="DX142" i="2"/>
  <c r="R142" i="2" s="1"/>
  <c r="DC137" i="2"/>
  <c r="P137" i="2" s="1"/>
  <c r="DO137" i="2"/>
  <c r="Q137" i="2" s="1"/>
  <c r="DX137" i="2"/>
  <c r="R137" i="2" s="1"/>
  <c r="EG137" i="2"/>
  <c r="S137" i="2" s="1"/>
  <c r="CP137" i="2"/>
  <c r="EU124" i="2"/>
  <c r="V124" i="2" s="1"/>
  <c r="CD141" i="2"/>
  <c r="K124" i="2"/>
  <c r="J124" i="2"/>
  <c r="M124" i="2"/>
  <c r="K101" i="2"/>
  <c r="M101" i="2"/>
  <c r="J101" i="2"/>
  <c r="DC93" i="2"/>
  <c r="P93" i="2" s="1"/>
  <c r="DX93" i="2"/>
  <c r="R93" i="2" s="1"/>
  <c r="DO93" i="2"/>
  <c r="Q93" i="2" s="1"/>
  <c r="CP93" i="2"/>
  <c r="EG93" i="2"/>
  <c r="S93" i="2" s="1"/>
  <c r="EQ101" i="2"/>
  <c r="EM101" i="2"/>
  <c r="CP98" i="2"/>
  <c r="DX98" i="2"/>
  <c r="R98" i="2" s="1"/>
  <c r="DC98" i="2"/>
  <c r="P98" i="2" s="1"/>
  <c r="DO98" i="2"/>
  <c r="Q98" i="2" s="1"/>
  <c r="EG98" i="2"/>
  <c r="S98" i="2" s="1"/>
  <c r="DO97" i="2"/>
  <c r="Q97" i="2" s="1"/>
  <c r="DC97" i="2"/>
  <c r="P97" i="2" s="1"/>
  <c r="DX97" i="2"/>
  <c r="R97" i="2" s="1"/>
  <c r="CP97" i="2"/>
  <c r="EG97" i="2"/>
  <c r="S97" i="2" s="1"/>
  <c r="DC89" i="2"/>
  <c r="P89" i="2" s="1"/>
  <c r="DX89" i="2"/>
  <c r="R89" i="2" s="1"/>
  <c r="DO89" i="2"/>
  <c r="Q89" i="2" s="1"/>
  <c r="CP89" i="2"/>
  <c r="EG89" i="2"/>
  <c r="S89" i="2" s="1"/>
  <c r="CD99" i="2"/>
  <c r="EI99" i="2"/>
  <c r="ER99" i="2"/>
  <c r="ES99" i="2"/>
  <c r="DO96" i="2"/>
  <c r="Q96" i="2" s="1"/>
  <c r="CP96" i="2"/>
  <c r="DX96" i="2"/>
  <c r="R96" i="2" s="1"/>
  <c r="DC96" i="2"/>
  <c r="P96" i="2" s="1"/>
  <c r="EG96" i="2"/>
  <c r="S96" i="2" s="1"/>
  <c r="ER90" i="2"/>
  <c r="ES90" i="2"/>
  <c r="EI90" i="2"/>
  <c r="EI95" i="2"/>
  <c r="ER95" i="2"/>
  <c r="ES95" i="2"/>
  <c r="EG87" i="2"/>
  <c r="S87" i="2" s="1"/>
  <c r="DX87" i="2"/>
  <c r="R87" i="2" s="1"/>
  <c r="DO87" i="2"/>
  <c r="Q87" i="2" s="1"/>
  <c r="CP87" i="2"/>
  <c r="DC87" i="2"/>
  <c r="P87" i="2" s="1"/>
  <c r="CD88" i="2"/>
  <c r="EI103" i="2"/>
  <c r="ER103" i="2"/>
  <c r="ES103" i="2"/>
  <c r="CD103" i="2"/>
  <c r="EQ94" i="2"/>
  <c r="EM94" i="2"/>
  <c r="CD90" i="2"/>
  <c r="CD95" i="2"/>
  <c r="EQ102" i="2"/>
  <c r="EM102" i="2"/>
  <c r="M94" i="2"/>
  <c r="K94" i="2"/>
  <c r="J94" i="2"/>
  <c r="ES91" i="2"/>
  <c r="EI91" i="2"/>
  <c r="ER91" i="2"/>
  <c r="M102" i="2"/>
  <c r="K102" i="2"/>
  <c r="J102" i="2"/>
  <c r="K92" i="2"/>
  <c r="J92" i="2"/>
  <c r="M92" i="2"/>
  <c r="ER88" i="2"/>
  <c r="EI88" i="2"/>
  <c r="ES88" i="2"/>
  <c r="EQ92" i="2"/>
  <c r="EM92" i="2"/>
  <c r="CD91" i="2"/>
  <c r="DX104" i="2"/>
  <c r="R104" i="2" s="1"/>
  <c r="DO104" i="2"/>
  <c r="Q104" i="2" s="1"/>
  <c r="CP104" i="2"/>
  <c r="EG104" i="2"/>
  <c r="S104" i="2" s="1"/>
  <c r="DC104" i="2"/>
  <c r="P104" i="2" s="1"/>
  <c r="DX100" i="2"/>
  <c r="R100" i="2" s="1"/>
  <c r="DO100" i="2"/>
  <c r="Q100" i="2" s="1"/>
  <c r="DC100" i="2"/>
  <c r="P100" i="2" s="1"/>
  <c r="EG100" i="2"/>
  <c r="S100" i="2" s="1"/>
  <c r="CP100" i="2"/>
  <c r="ER82" i="2"/>
  <c r="EI82" i="2"/>
  <c r="ES82" i="2"/>
  <c r="EQ76" i="2"/>
  <c r="EM76" i="2"/>
  <c r="CD82" i="2"/>
  <c r="K85" i="2"/>
  <c r="J85" i="2"/>
  <c r="M85" i="2"/>
  <c r="K81" i="2"/>
  <c r="M81" i="2"/>
  <c r="J81" i="2"/>
  <c r="EQ81" i="2"/>
  <c r="EM81" i="2"/>
  <c r="DX73" i="2"/>
  <c r="R73" i="2" s="1"/>
  <c r="CP73" i="2"/>
  <c r="DC73" i="2"/>
  <c r="P73" i="2" s="1"/>
  <c r="EG73" i="2"/>
  <c r="S73" i="2" s="1"/>
  <c r="DO73" i="2"/>
  <c r="Q73" i="2" s="1"/>
  <c r="CD80" i="2"/>
  <c r="K72" i="2"/>
  <c r="J72" i="2"/>
  <c r="ER70" i="2"/>
  <c r="EI70" i="2"/>
  <c r="ES70" i="2"/>
  <c r="DO79" i="2"/>
  <c r="Q79" i="2" s="1"/>
  <c r="CP79" i="2"/>
  <c r="DX79" i="2"/>
  <c r="R79" i="2" s="1"/>
  <c r="DC79" i="2"/>
  <c r="P79" i="2" s="1"/>
  <c r="EG79" i="2"/>
  <c r="S79" i="2" s="1"/>
  <c r="DX77" i="2"/>
  <c r="R77" i="2" s="1"/>
  <c r="CP77" i="2"/>
  <c r="DO77" i="2"/>
  <c r="Q77" i="2" s="1"/>
  <c r="EG77" i="2"/>
  <c r="S77" i="2" s="1"/>
  <c r="DC77" i="2"/>
  <c r="P77" i="2" s="1"/>
  <c r="EI80" i="2"/>
  <c r="ER80" i="2"/>
  <c r="ES80" i="2"/>
  <c r="CD84" i="2"/>
  <c r="CD70" i="2"/>
  <c r="DO71" i="2"/>
  <c r="Q71" i="2" s="1"/>
  <c r="CP71" i="2"/>
  <c r="DX71" i="2"/>
  <c r="R71" i="2" s="1"/>
  <c r="EG71" i="2"/>
  <c r="S71" i="2" s="1"/>
  <c r="DC71" i="2"/>
  <c r="P71" i="2" s="1"/>
  <c r="ER78" i="2"/>
  <c r="EI78" i="2"/>
  <c r="ES78" i="2"/>
  <c r="DO75" i="2"/>
  <c r="Q75" i="2" s="1"/>
  <c r="CP75" i="2"/>
  <c r="DX75" i="2"/>
  <c r="R75" i="2" s="1"/>
  <c r="EG75" i="2"/>
  <c r="S75" i="2" s="1"/>
  <c r="DC75" i="2"/>
  <c r="P75" i="2" s="1"/>
  <c r="ES84" i="2"/>
  <c r="EI84" i="2"/>
  <c r="ER84" i="2"/>
  <c r="ER74" i="2"/>
  <c r="EI74" i="2"/>
  <c r="ES74" i="2"/>
  <c r="CD78" i="2"/>
  <c r="DO83" i="2"/>
  <c r="Q83" i="2" s="1"/>
  <c r="CP83" i="2"/>
  <c r="DX83" i="2"/>
  <c r="R83" i="2" s="1"/>
  <c r="DC83" i="2"/>
  <c r="P83" i="2" s="1"/>
  <c r="EG83" i="2"/>
  <c r="S83" i="2" s="1"/>
  <c r="CD86" i="2"/>
  <c r="ER86" i="2"/>
  <c r="EI86" i="2"/>
  <c r="ES86" i="2"/>
  <c r="EQ85" i="2"/>
  <c r="EM85" i="2"/>
  <c r="CD74" i="2"/>
  <c r="DX69" i="2"/>
  <c r="R69" i="2" s="1"/>
  <c r="CP69" i="2"/>
  <c r="DO69" i="2"/>
  <c r="Q69" i="2" s="1"/>
  <c r="DC69" i="2"/>
  <c r="P69" i="2" s="1"/>
  <c r="EG69" i="2"/>
  <c r="S69" i="2" s="1"/>
  <c r="EM72" i="2"/>
  <c r="EQ72" i="2"/>
  <c r="EQ108" i="2" l="1"/>
  <c r="J107" i="2"/>
  <c r="K107" i="2"/>
  <c r="K112" i="2"/>
  <c r="EM116" i="2"/>
  <c r="J125" i="2"/>
  <c r="M125" i="2"/>
  <c r="L124" i="2"/>
  <c r="U124" i="2"/>
  <c r="X124" i="2" s="1"/>
  <c r="EQ144" i="2"/>
  <c r="EM144" i="2"/>
  <c r="M149" i="2"/>
  <c r="J149" i="2"/>
  <c r="K149" i="2"/>
  <c r="M112" i="2"/>
  <c r="CD150" i="2"/>
  <c r="K158" i="2"/>
  <c r="J158" i="2"/>
  <c r="M158" i="2"/>
  <c r="EI151" i="2"/>
  <c r="ES151" i="2"/>
  <c r="ER151" i="2"/>
  <c r="CD159" i="2"/>
  <c r="ER152" i="2"/>
  <c r="EI152" i="2"/>
  <c r="ES152" i="2"/>
  <c r="EI155" i="2"/>
  <c r="ES155" i="2"/>
  <c r="ER155" i="2"/>
  <c r="EI150" i="2"/>
  <c r="ES150" i="2"/>
  <c r="ER150" i="2"/>
  <c r="EQ145" i="2"/>
  <c r="EM145" i="2"/>
  <c r="ER153" i="2"/>
  <c r="ES153" i="2"/>
  <c r="EI153" i="2"/>
  <c r="EI147" i="2"/>
  <c r="ES147" i="2"/>
  <c r="ER147" i="2"/>
  <c r="EQ112" i="2"/>
  <c r="EM112" i="2"/>
  <c r="EI159" i="2"/>
  <c r="ER159" i="2"/>
  <c r="ES159" i="2"/>
  <c r="K146" i="2"/>
  <c r="J146" i="2"/>
  <c r="M146" i="2"/>
  <c r="EQ148" i="2"/>
  <c r="EM148" i="2"/>
  <c r="M145" i="2"/>
  <c r="K145" i="2"/>
  <c r="J145" i="2"/>
  <c r="CD152" i="2"/>
  <c r="CD153" i="2"/>
  <c r="M148" i="2"/>
  <c r="K148" i="2"/>
  <c r="J148" i="2"/>
  <c r="EU154" i="2"/>
  <c r="V154" i="2" s="1"/>
  <c r="ER156" i="2"/>
  <c r="ES156" i="2"/>
  <c r="EI156" i="2"/>
  <c r="CD155" i="2"/>
  <c r="CD1010" i="2"/>
  <c r="CD147" i="2"/>
  <c r="CD156" i="2"/>
  <c r="EM158" i="2"/>
  <c r="EQ158" i="2"/>
  <c r="EM125" i="2"/>
  <c r="EU125" i="2" s="1"/>
  <c r="V125" i="2" s="1"/>
  <c r="EQ125" i="2"/>
  <c r="CD151" i="2"/>
  <c r="M144" i="2"/>
  <c r="K144" i="2"/>
  <c r="J144" i="2"/>
  <c r="ER1010" i="2"/>
  <c r="ES1010" i="2"/>
  <c r="EI1010" i="2"/>
  <c r="ER157" i="2"/>
  <c r="ES157" i="2"/>
  <c r="EI157" i="2"/>
  <c r="EQ149" i="2"/>
  <c r="EM149" i="2"/>
  <c r="CD157" i="2"/>
  <c r="EM146" i="2"/>
  <c r="EQ146" i="2"/>
  <c r="EQ109" i="2"/>
  <c r="EM109" i="2"/>
  <c r="J139" i="2"/>
  <c r="M139" i="2"/>
  <c r="K139" i="2"/>
  <c r="EM135" i="2"/>
  <c r="EQ135" i="2"/>
  <c r="EI137" i="2"/>
  <c r="ER137" i="2"/>
  <c r="ES137" i="2"/>
  <c r="ES122" i="2"/>
  <c r="ER122" i="2"/>
  <c r="EI122" i="2"/>
  <c r="M114" i="2"/>
  <c r="K114" i="2"/>
  <c r="J114" i="2"/>
  <c r="CD137" i="2"/>
  <c r="CD122" i="2"/>
  <c r="CD106" i="2"/>
  <c r="J105" i="2"/>
  <c r="K105" i="2"/>
  <c r="M105" i="2"/>
  <c r="ES110" i="2"/>
  <c r="EI110" i="2"/>
  <c r="ER110" i="2"/>
  <c r="J127" i="2"/>
  <c r="K127" i="2"/>
  <c r="M127" i="2"/>
  <c r="CD121" i="2"/>
  <c r="CD133" i="2"/>
  <c r="EI136" i="2"/>
  <c r="ER136" i="2"/>
  <c r="ES136" i="2"/>
  <c r="ES120" i="2"/>
  <c r="ER120" i="2"/>
  <c r="EI120" i="2"/>
  <c r="EQ143" i="2"/>
  <c r="EM143" i="2"/>
  <c r="ER115" i="2"/>
  <c r="ES115" i="2"/>
  <c r="EI115" i="2"/>
  <c r="EQ139" i="2"/>
  <c r="EM139" i="2"/>
  <c r="EQ129" i="2"/>
  <c r="EM129" i="2"/>
  <c r="ES134" i="2"/>
  <c r="ER134" i="2"/>
  <c r="EI134" i="2"/>
  <c r="ES126" i="2"/>
  <c r="ER126" i="2"/>
  <c r="EI126" i="2"/>
  <c r="EU111" i="2"/>
  <c r="V111" i="2" s="1"/>
  <c r="ES118" i="2"/>
  <c r="ER118" i="2"/>
  <c r="EI118" i="2"/>
  <c r="K141" i="2"/>
  <c r="J141" i="2"/>
  <c r="M141" i="2"/>
  <c r="ES138" i="2"/>
  <c r="EI138" i="2"/>
  <c r="ER138" i="2"/>
  <c r="EQ114" i="2"/>
  <c r="EM114" i="2"/>
  <c r="EQ141" i="2"/>
  <c r="EM141" i="2"/>
  <c r="CD134" i="2"/>
  <c r="CD126" i="2"/>
  <c r="K109" i="2"/>
  <c r="M109" i="2"/>
  <c r="J109" i="2"/>
  <c r="CD118" i="2"/>
  <c r="EQ119" i="2"/>
  <c r="EM119" i="2"/>
  <c r="CD128" i="2"/>
  <c r="EM131" i="2"/>
  <c r="EQ131" i="2"/>
  <c r="CD110" i="2"/>
  <c r="CD138" i="2"/>
  <c r="EM123" i="2"/>
  <c r="EQ123" i="2"/>
  <c r="CD120" i="2"/>
  <c r="K117" i="2"/>
  <c r="M117" i="2"/>
  <c r="J117" i="2"/>
  <c r="J119" i="2"/>
  <c r="K119" i="2"/>
  <c r="M119" i="2"/>
  <c r="EI133" i="2"/>
  <c r="ES133" i="2"/>
  <c r="ER133" i="2"/>
  <c r="W124" i="2"/>
  <c r="O124" i="2"/>
  <c r="ES142" i="2"/>
  <c r="ER142" i="2"/>
  <c r="EI142" i="2"/>
  <c r="J123" i="2"/>
  <c r="K123" i="2"/>
  <c r="M123" i="2"/>
  <c r="J143" i="2"/>
  <c r="K143" i="2"/>
  <c r="M143" i="2"/>
  <c r="J135" i="2"/>
  <c r="K135" i="2"/>
  <c r="M135" i="2"/>
  <c r="EU107" i="2"/>
  <c r="V107" i="2" s="1"/>
  <c r="ES130" i="2"/>
  <c r="ER130" i="2"/>
  <c r="EI130" i="2"/>
  <c r="ES128" i="2"/>
  <c r="ER128" i="2"/>
  <c r="EI128" i="2"/>
  <c r="CD142" i="2"/>
  <c r="EU140" i="2"/>
  <c r="V140" i="2" s="1"/>
  <c r="EU116" i="2"/>
  <c r="V116" i="2" s="1"/>
  <c r="EU113" i="2"/>
  <c r="V113" i="2" s="1"/>
  <c r="J131" i="2"/>
  <c r="K131" i="2"/>
  <c r="M131" i="2"/>
  <c r="ES106" i="2"/>
  <c r="EI106" i="2"/>
  <c r="ER106" i="2"/>
  <c r="EQ117" i="2"/>
  <c r="EM117" i="2"/>
  <c r="CD130" i="2"/>
  <c r="CD115" i="2"/>
  <c r="EQ105" i="2"/>
  <c r="EM105" i="2"/>
  <c r="K129" i="2"/>
  <c r="J129" i="2"/>
  <c r="M129" i="2"/>
  <c r="EU132" i="2"/>
  <c r="EQ127" i="2"/>
  <c r="EM127" i="2"/>
  <c r="CD136" i="2"/>
  <c r="EU108" i="2"/>
  <c r="V108" i="2" s="1"/>
  <c r="EI121" i="2"/>
  <c r="ER121" i="2"/>
  <c r="ES121" i="2"/>
  <c r="CD97" i="2"/>
  <c r="K99" i="2"/>
  <c r="J99" i="2"/>
  <c r="M99" i="2"/>
  <c r="CD104" i="2"/>
  <c r="EU94" i="2"/>
  <c r="V94" i="2" s="1"/>
  <c r="CD89" i="2"/>
  <c r="K91" i="2"/>
  <c r="J91" i="2"/>
  <c r="M91" i="2"/>
  <c r="ER96" i="2"/>
  <c r="ES96" i="2"/>
  <c r="EI96" i="2"/>
  <c r="CD96" i="2"/>
  <c r="CD98" i="2"/>
  <c r="M95" i="2"/>
  <c r="K95" i="2"/>
  <c r="J95" i="2"/>
  <c r="EM95" i="2"/>
  <c r="EQ95" i="2"/>
  <c r="M88" i="2"/>
  <c r="K88" i="2"/>
  <c r="J88" i="2"/>
  <c r="EQ91" i="2"/>
  <c r="EM91" i="2"/>
  <c r="K103" i="2"/>
  <c r="J103" i="2"/>
  <c r="M103" i="2"/>
  <c r="ER100" i="2"/>
  <c r="EI100" i="2"/>
  <c r="ES100" i="2"/>
  <c r="EU102" i="2"/>
  <c r="V102" i="2" s="1"/>
  <c r="EI98" i="2"/>
  <c r="ER98" i="2"/>
  <c r="ES98" i="2"/>
  <c r="EQ103" i="2"/>
  <c r="EM103" i="2"/>
  <c r="EU101" i="2"/>
  <c r="V101" i="2" s="1"/>
  <c r="EQ88" i="2"/>
  <c r="EM88" i="2"/>
  <c r="EM90" i="2"/>
  <c r="EQ90" i="2"/>
  <c r="EQ99" i="2"/>
  <c r="EM99" i="2"/>
  <c r="K90" i="2"/>
  <c r="M90" i="2"/>
  <c r="J90" i="2"/>
  <c r="ER93" i="2"/>
  <c r="ES93" i="2"/>
  <c r="EI93" i="2"/>
  <c r="ER104" i="2"/>
  <c r="ES104" i="2"/>
  <c r="EI104" i="2"/>
  <c r="ER87" i="2"/>
  <c r="ES87" i="2"/>
  <c r="EI87" i="2"/>
  <c r="CD93" i="2"/>
  <c r="CD87" i="2"/>
  <c r="ER89" i="2"/>
  <c r="EI89" i="2"/>
  <c r="ES89" i="2"/>
  <c r="CD100" i="2"/>
  <c r="EU92" i="2"/>
  <c r="V92" i="2" s="1"/>
  <c r="ER97" i="2"/>
  <c r="ES97" i="2"/>
  <c r="EI97" i="2"/>
  <c r="EU85" i="2"/>
  <c r="V85" i="2" s="1"/>
  <c r="ER83" i="2"/>
  <c r="ES83" i="2"/>
  <c r="EI83" i="2"/>
  <c r="ER75" i="2"/>
  <c r="ES75" i="2"/>
  <c r="EI75" i="2"/>
  <c r="EU72" i="2"/>
  <c r="V72" i="2" s="1"/>
  <c r="EI73" i="2"/>
  <c r="ES73" i="2"/>
  <c r="ER73" i="2"/>
  <c r="CD71" i="2"/>
  <c r="EQ70" i="2"/>
  <c r="EM70" i="2"/>
  <c r="CD73" i="2"/>
  <c r="EM86" i="2"/>
  <c r="EQ86" i="2"/>
  <c r="K78" i="2"/>
  <c r="J78" i="2"/>
  <c r="M78" i="2"/>
  <c r="CD77" i="2"/>
  <c r="CD75" i="2"/>
  <c r="EI77" i="2"/>
  <c r="ES77" i="2"/>
  <c r="ER77" i="2"/>
  <c r="K82" i="2"/>
  <c r="J82" i="2"/>
  <c r="M82" i="2"/>
  <c r="EI69" i="2"/>
  <c r="ES69" i="2"/>
  <c r="ER69" i="2"/>
  <c r="EQ74" i="2"/>
  <c r="EM74" i="2"/>
  <c r="M84" i="2"/>
  <c r="K84" i="2"/>
  <c r="J84" i="2"/>
  <c r="CD69" i="2"/>
  <c r="EM78" i="2"/>
  <c r="EQ78" i="2"/>
  <c r="K80" i="2"/>
  <c r="J80" i="2"/>
  <c r="M80" i="2"/>
  <c r="K70" i="2"/>
  <c r="J70" i="2"/>
  <c r="M70" i="2"/>
  <c r="EU81" i="2"/>
  <c r="V81" i="2" s="1"/>
  <c r="EU76" i="2"/>
  <c r="V76" i="2" s="1"/>
  <c r="K86" i="2"/>
  <c r="J86" i="2"/>
  <c r="M86" i="2"/>
  <c r="CD79" i="2"/>
  <c r="EM82" i="2"/>
  <c r="EQ82" i="2"/>
  <c r="K74" i="2"/>
  <c r="J74" i="2"/>
  <c r="M74" i="2"/>
  <c r="EM84" i="2"/>
  <c r="EQ84" i="2"/>
  <c r="ER71" i="2"/>
  <c r="ES71" i="2"/>
  <c r="EI71" i="2"/>
  <c r="ER79" i="2"/>
  <c r="ES79" i="2"/>
  <c r="EI79" i="2"/>
  <c r="CD83" i="2"/>
  <c r="EM80" i="2"/>
  <c r="EQ80" i="2"/>
  <c r="B7" i="3"/>
  <c r="C7" i="3"/>
  <c r="D7" i="3"/>
  <c r="H7" i="3"/>
  <c r="I7" i="3"/>
  <c r="J7" i="3"/>
  <c r="N7" i="3"/>
  <c r="O7" i="3"/>
  <c r="P7" i="3"/>
  <c r="T7" i="3"/>
  <c r="U7" i="3"/>
  <c r="V7" i="3"/>
  <c r="Z7" i="3"/>
  <c r="B8" i="3"/>
  <c r="C8" i="3"/>
  <c r="D8" i="3"/>
  <c r="H8" i="3"/>
  <c r="I8" i="3"/>
  <c r="J8" i="3"/>
  <c r="N8" i="3"/>
  <c r="O8" i="3"/>
  <c r="P8" i="3"/>
  <c r="T8" i="3"/>
  <c r="U8" i="3"/>
  <c r="V8" i="3"/>
  <c r="Z8" i="3"/>
  <c r="B9" i="3"/>
  <c r="C9" i="3"/>
  <c r="D9" i="3"/>
  <c r="H9" i="3"/>
  <c r="I9" i="3"/>
  <c r="J9" i="3"/>
  <c r="N9" i="3"/>
  <c r="O9" i="3"/>
  <c r="P9" i="3"/>
  <c r="T9" i="3"/>
  <c r="U9" i="3"/>
  <c r="V9" i="3"/>
  <c r="Z9" i="3"/>
  <c r="B10" i="3"/>
  <c r="C10" i="3"/>
  <c r="D10" i="3"/>
  <c r="H10" i="3"/>
  <c r="I10" i="3"/>
  <c r="J10" i="3"/>
  <c r="N10" i="3"/>
  <c r="O10" i="3"/>
  <c r="P10" i="3"/>
  <c r="T10" i="3"/>
  <c r="U10" i="3"/>
  <c r="V10" i="3"/>
  <c r="Z10" i="3"/>
  <c r="B11" i="3"/>
  <c r="C11" i="3"/>
  <c r="D11" i="3"/>
  <c r="H11" i="3"/>
  <c r="I11" i="3"/>
  <c r="J11" i="3"/>
  <c r="N11" i="3"/>
  <c r="O11" i="3"/>
  <c r="P11" i="3"/>
  <c r="T11" i="3"/>
  <c r="U11" i="3"/>
  <c r="V11" i="3"/>
  <c r="Z11" i="3"/>
  <c r="B12" i="3"/>
  <c r="C12" i="3"/>
  <c r="D12" i="3"/>
  <c r="H12" i="3"/>
  <c r="I12" i="3"/>
  <c r="J12" i="3"/>
  <c r="N12" i="3"/>
  <c r="O12" i="3"/>
  <c r="P12" i="3"/>
  <c r="T12" i="3"/>
  <c r="U12" i="3"/>
  <c r="V12" i="3"/>
  <c r="Z12" i="3"/>
  <c r="B13" i="3"/>
  <c r="C13" i="3"/>
  <c r="D13" i="3"/>
  <c r="H13" i="3"/>
  <c r="I13" i="3"/>
  <c r="J13" i="3"/>
  <c r="N13" i="3"/>
  <c r="O13" i="3"/>
  <c r="P13" i="3"/>
  <c r="T13" i="3"/>
  <c r="U13" i="3"/>
  <c r="V13" i="3"/>
  <c r="Z13" i="3"/>
  <c r="B14" i="3"/>
  <c r="C14" i="3"/>
  <c r="D14" i="3"/>
  <c r="H14" i="3"/>
  <c r="I14" i="3"/>
  <c r="J14" i="3"/>
  <c r="N14" i="3"/>
  <c r="O14" i="3"/>
  <c r="P14" i="3"/>
  <c r="T14" i="3"/>
  <c r="U14" i="3"/>
  <c r="V14" i="3"/>
  <c r="Z14" i="3"/>
  <c r="B15" i="3"/>
  <c r="C15" i="3"/>
  <c r="D15" i="3"/>
  <c r="H15" i="3"/>
  <c r="I15" i="3"/>
  <c r="J15" i="3"/>
  <c r="N15" i="3"/>
  <c r="O15" i="3"/>
  <c r="P15" i="3"/>
  <c r="T15" i="3"/>
  <c r="U15" i="3"/>
  <c r="V15" i="3"/>
  <c r="Z15" i="3"/>
  <c r="B16" i="3"/>
  <c r="C16" i="3"/>
  <c r="D16" i="3"/>
  <c r="H16" i="3"/>
  <c r="I16" i="3"/>
  <c r="J16" i="3"/>
  <c r="N16" i="3"/>
  <c r="O16" i="3"/>
  <c r="P16" i="3"/>
  <c r="T16" i="3"/>
  <c r="U16" i="3"/>
  <c r="V16" i="3"/>
  <c r="Z16" i="3"/>
  <c r="B17" i="3"/>
  <c r="C17" i="3"/>
  <c r="D17" i="3"/>
  <c r="H17" i="3"/>
  <c r="I17" i="3"/>
  <c r="J17" i="3"/>
  <c r="N17" i="3"/>
  <c r="O17" i="3"/>
  <c r="P17" i="3"/>
  <c r="T17" i="3"/>
  <c r="U17" i="3"/>
  <c r="V17" i="3"/>
  <c r="Z17" i="3"/>
  <c r="B18" i="3"/>
  <c r="C18" i="3"/>
  <c r="D18" i="3"/>
  <c r="H18" i="3"/>
  <c r="I18" i="3"/>
  <c r="J18" i="3"/>
  <c r="N18" i="3"/>
  <c r="O18" i="3"/>
  <c r="P18" i="3"/>
  <c r="T18" i="3"/>
  <c r="U18" i="3"/>
  <c r="V18" i="3"/>
  <c r="Z18" i="3"/>
  <c r="B19" i="3"/>
  <c r="C19" i="3"/>
  <c r="D19" i="3"/>
  <c r="H19" i="3"/>
  <c r="I19" i="3"/>
  <c r="J19" i="3"/>
  <c r="N19" i="3"/>
  <c r="O19" i="3"/>
  <c r="P19" i="3"/>
  <c r="T19" i="3"/>
  <c r="U19" i="3"/>
  <c r="V19" i="3"/>
  <c r="Z19" i="3"/>
  <c r="B20" i="3"/>
  <c r="C20" i="3"/>
  <c r="D20" i="3"/>
  <c r="H20" i="3"/>
  <c r="I20" i="3"/>
  <c r="J20" i="3"/>
  <c r="N20" i="3"/>
  <c r="O20" i="3"/>
  <c r="P20" i="3"/>
  <c r="T20" i="3"/>
  <c r="U20" i="3"/>
  <c r="V20" i="3"/>
  <c r="Z20" i="3"/>
  <c r="B21" i="3"/>
  <c r="C21" i="3"/>
  <c r="D21" i="3"/>
  <c r="H21" i="3"/>
  <c r="I21" i="3"/>
  <c r="J21" i="3"/>
  <c r="N21" i="3"/>
  <c r="O21" i="3"/>
  <c r="P21" i="3"/>
  <c r="T21" i="3"/>
  <c r="U21" i="3"/>
  <c r="V21" i="3"/>
  <c r="Z21" i="3"/>
  <c r="B22" i="3"/>
  <c r="C22" i="3"/>
  <c r="D22" i="3"/>
  <c r="H22" i="3"/>
  <c r="I22" i="3"/>
  <c r="J22" i="3"/>
  <c r="N22" i="3"/>
  <c r="O22" i="3"/>
  <c r="P22" i="3"/>
  <c r="T22" i="3"/>
  <c r="U22" i="3"/>
  <c r="V22" i="3"/>
  <c r="Z22" i="3"/>
  <c r="B23" i="3"/>
  <c r="C23" i="3"/>
  <c r="D23" i="3"/>
  <c r="H23" i="3"/>
  <c r="I23" i="3"/>
  <c r="J23" i="3"/>
  <c r="N23" i="3"/>
  <c r="O23" i="3"/>
  <c r="P23" i="3"/>
  <c r="T23" i="3"/>
  <c r="U23" i="3"/>
  <c r="V23" i="3"/>
  <c r="Z23" i="3"/>
  <c r="B24" i="3"/>
  <c r="C24" i="3"/>
  <c r="D24" i="3"/>
  <c r="H24" i="3"/>
  <c r="I24" i="3"/>
  <c r="J24" i="3"/>
  <c r="N24" i="3"/>
  <c r="O24" i="3"/>
  <c r="P24" i="3"/>
  <c r="T24" i="3"/>
  <c r="U24" i="3"/>
  <c r="V24" i="3"/>
  <c r="Z24" i="3"/>
  <c r="B25" i="3"/>
  <c r="C25" i="3"/>
  <c r="D25" i="3"/>
  <c r="H25" i="3"/>
  <c r="I25" i="3"/>
  <c r="J25" i="3"/>
  <c r="N25" i="3"/>
  <c r="O25" i="3"/>
  <c r="P25" i="3"/>
  <c r="T25" i="3"/>
  <c r="U25" i="3"/>
  <c r="V25" i="3"/>
  <c r="Z25" i="3"/>
  <c r="B26" i="3"/>
  <c r="C26" i="3"/>
  <c r="D26" i="3"/>
  <c r="H26" i="3"/>
  <c r="I26" i="3"/>
  <c r="J26" i="3"/>
  <c r="N26" i="3"/>
  <c r="O26" i="3"/>
  <c r="P26" i="3"/>
  <c r="T26" i="3"/>
  <c r="U26" i="3"/>
  <c r="V26" i="3"/>
  <c r="Z26" i="3"/>
  <c r="B27" i="3"/>
  <c r="C27" i="3"/>
  <c r="D27" i="3"/>
  <c r="H27" i="3"/>
  <c r="I27" i="3"/>
  <c r="J27" i="3"/>
  <c r="N27" i="3"/>
  <c r="O27" i="3"/>
  <c r="P27" i="3"/>
  <c r="T27" i="3"/>
  <c r="U27" i="3"/>
  <c r="V27" i="3"/>
  <c r="Z27" i="3"/>
  <c r="B28" i="3"/>
  <c r="C28" i="3"/>
  <c r="D28" i="3"/>
  <c r="H28" i="3"/>
  <c r="I28" i="3"/>
  <c r="J28" i="3"/>
  <c r="N28" i="3"/>
  <c r="O28" i="3"/>
  <c r="P28" i="3"/>
  <c r="T28" i="3"/>
  <c r="U28" i="3"/>
  <c r="V28" i="3"/>
  <c r="Z28" i="3"/>
  <c r="B29" i="3"/>
  <c r="C29" i="3"/>
  <c r="D29" i="3"/>
  <c r="H29" i="3"/>
  <c r="I29" i="3"/>
  <c r="J29" i="3"/>
  <c r="N29" i="3"/>
  <c r="O29" i="3"/>
  <c r="P29" i="3"/>
  <c r="T29" i="3"/>
  <c r="U29" i="3"/>
  <c r="V29" i="3"/>
  <c r="Z29" i="3"/>
  <c r="B30" i="3"/>
  <c r="C30" i="3"/>
  <c r="D30" i="3"/>
  <c r="H30" i="3"/>
  <c r="I30" i="3"/>
  <c r="J30" i="3"/>
  <c r="N30" i="3"/>
  <c r="O30" i="3"/>
  <c r="P30" i="3"/>
  <c r="T30" i="3"/>
  <c r="U30" i="3"/>
  <c r="V30" i="3"/>
  <c r="Z30" i="3"/>
  <c r="B31" i="3"/>
  <c r="C31" i="3"/>
  <c r="D31" i="3"/>
  <c r="H31" i="3"/>
  <c r="I31" i="3"/>
  <c r="J31" i="3"/>
  <c r="N31" i="3"/>
  <c r="O31" i="3"/>
  <c r="P31" i="3"/>
  <c r="T31" i="3"/>
  <c r="U31" i="3"/>
  <c r="V31" i="3"/>
  <c r="Z31" i="3"/>
  <c r="B32" i="3"/>
  <c r="C32" i="3"/>
  <c r="D32" i="3"/>
  <c r="H32" i="3"/>
  <c r="I32" i="3"/>
  <c r="J32" i="3"/>
  <c r="N32" i="3"/>
  <c r="O32" i="3"/>
  <c r="P32" i="3"/>
  <c r="T32" i="3"/>
  <c r="U32" i="3"/>
  <c r="V32" i="3"/>
  <c r="Z32" i="3"/>
  <c r="B33" i="3"/>
  <c r="C33" i="3"/>
  <c r="D33" i="3"/>
  <c r="H33" i="3"/>
  <c r="I33" i="3"/>
  <c r="J33" i="3"/>
  <c r="N33" i="3"/>
  <c r="O33" i="3"/>
  <c r="P33" i="3"/>
  <c r="T33" i="3"/>
  <c r="U33" i="3"/>
  <c r="V33" i="3"/>
  <c r="Z33" i="3"/>
  <c r="B34" i="3"/>
  <c r="C34" i="3"/>
  <c r="D34" i="3"/>
  <c r="H34" i="3"/>
  <c r="I34" i="3"/>
  <c r="J34" i="3"/>
  <c r="N34" i="3"/>
  <c r="O34" i="3"/>
  <c r="P34" i="3"/>
  <c r="T34" i="3"/>
  <c r="U34" i="3"/>
  <c r="V34" i="3"/>
  <c r="Z34" i="3"/>
  <c r="B35" i="3"/>
  <c r="C35" i="3"/>
  <c r="D35" i="3"/>
  <c r="H35" i="3"/>
  <c r="I35" i="3"/>
  <c r="J35" i="3"/>
  <c r="N35" i="3"/>
  <c r="O35" i="3"/>
  <c r="P35" i="3"/>
  <c r="T35" i="3"/>
  <c r="U35" i="3"/>
  <c r="V35" i="3"/>
  <c r="Z35" i="3"/>
  <c r="B36" i="3"/>
  <c r="C36" i="3"/>
  <c r="D36" i="3"/>
  <c r="H36" i="3"/>
  <c r="I36" i="3"/>
  <c r="J36" i="3"/>
  <c r="N36" i="3"/>
  <c r="O36" i="3"/>
  <c r="P36" i="3"/>
  <c r="T36" i="3"/>
  <c r="U36" i="3"/>
  <c r="V36" i="3"/>
  <c r="Z36" i="3"/>
  <c r="B37" i="3"/>
  <c r="C37" i="3"/>
  <c r="D37" i="3"/>
  <c r="H37" i="3"/>
  <c r="I37" i="3"/>
  <c r="J37" i="3"/>
  <c r="N37" i="3"/>
  <c r="O37" i="3"/>
  <c r="P37" i="3"/>
  <c r="T37" i="3"/>
  <c r="U37" i="3"/>
  <c r="V37" i="3"/>
  <c r="Z37" i="3"/>
  <c r="B38" i="3"/>
  <c r="C38" i="3"/>
  <c r="D38" i="3"/>
  <c r="H38" i="3"/>
  <c r="I38" i="3"/>
  <c r="J38" i="3"/>
  <c r="N38" i="3"/>
  <c r="O38" i="3"/>
  <c r="P38" i="3"/>
  <c r="T38" i="3"/>
  <c r="U38" i="3"/>
  <c r="V38" i="3"/>
  <c r="Z38" i="3"/>
  <c r="B39" i="3"/>
  <c r="C39" i="3"/>
  <c r="D39" i="3"/>
  <c r="H39" i="3"/>
  <c r="I39" i="3"/>
  <c r="J39" i="3"/>
  <c r="N39" i="3"/>
  <c r="O39" i="3"/>
  <c r="P39" i="3"/>
  <c r="T39" i="3"/>
  <c r="U39" i="3"/>
  <c r="V39" i="3"/>
  <c r="Z39" i="3"/>
  <c r="B40" i="3"/>
  <c r="C40" i="3"/>
  <c r="D40" i="3"/>
  <c r="H40" i="3"/>
  <c r="I40" i="3"/>
  <c r="J40" i="3"/>
  <c r="N40" i="3"/>
  <c r="O40" i="3"/>
  <c r="P40" i="3"/>
  <c r="T40" i="3"/>
  <c r="U40" i="3"/>
  <c r="V40" i="3"/>
  <c r="Z40" i="3"/>
  <c r="B41" i="3"/>
  <c r="C41" i="3"/>
  <c r="D41" i="3"/>
  <c r="H41" i="3"/>
  <c r="I41" i="3"/>
  <c r="J41" i="3"/>
  <c r="N41" i="3"/>
  <c r="O41" i="3"/>
  <c r="P41" i="3"/>
  <c r="T41" i="3"/>
  <c r="U41" i="3"/>
  <c r="V41" i="3"/>
  <c r="Z41" i="3"/>
  <c r="B42" i="3"/>
  <c r="C42" i="3"/>
  <c r="D42" i="3"/>
  <c r="H42" i="3"/>
  <c r="I42" i="3"/>
  <c r="J42" i="3"/>
  <c r="N42" i="3"/>
  <c r="O42" i="3"/>
  <c r="P42" i="3"/>
  <c r="T42" i="3"/>
  <c r="U42" i="3"/>
  <c r="V42" i="3"/>
  <c r="Z42" i="3"/>
  <c r="B43" i="3"/>
  <c r="C43" i="3"/>
  <c r="D43" i="3"/>
  <c r="H43" i="3"/>
  <c r="I43" i="3"/>
  <c r="J43" i="3"/>
  <c r="N43" i="3"/>
  <c r="O43" i="3"/>
  <c r="P43" i="3"/>
  <c r="T43" i="3"/>
  <c r="U43" i="3"/>
  <c r="V43" i="3"/>
  <c r="Z43" i="3"/>
  <c r="B44" i="3"/>
  <c r="C44" i="3"/>
  <c r="D44" i="3"/>
  <c r="H44" i="3"/>
  <c r="I44" i="3"/>
  <c r="J44" i="3"/>
  <c r="N44" i="3"/>
  <c r="O44" i="3"/>
  <c r="P44" i="3"/>
  <c r="T44" i="3"/>
  <c r="U44" i="3"/>
  <c r="V44" i="3"/>
  <c r="Z44" i="3"/>
  <c r="B45" i="3"/>
  <c r="C45" i="3"/>
  <c r="D45" i="3"/>
  <c r="H45" i="3"/>
  <c r="I45" i="3"/>
  <c r="J45" i="3"/>
  <c r="N45" i="3"/>
  <c r="O45" i="3"/>
  <c r="P45" i="3"/>
  <c r="T45" i="3"/>
  <c r="U45" i="3"/>
  <c r="V45" i="3"/>
  <c r="Z45" i="3"/>
  <c r="B46" i="3"/>
  <c r="C46" i="3"/>
  <c r="D46" i="3"/>
  <c r="H46" i="3"/>
  <c r="I46" i="3"/>
  <c r="J46" i="3"/>
  <c r="N46" i="3"/>
  <c r="O46" i="3"/>
  <c r="P46" i="3"/>
  <c r="T46" i="3"/>
  <c r="U46" i="3"/>
  <c r="V46" i="3"/>
  <c r="Z46" i="3"/>
  <c r="B47" i="3"/>
  <c r="C47" i="3"/>
  <c r="D47" i="3"/>
  <c r="H47" i="3"/>
  <c r="I47" i="3"/>
  <c r="J47" i="3"/>
  <c r="N47" i="3"/>
  <c r="O47" i="3"/>
  <c r="P47" i="3"/>
  <c r="T47" i="3"/>
  <c r="U47" i="3"/>
  <c r="V47" i="3"/>
  <c r="Z47" i="3"/>
  <c r="B48" i="3"/>
  <c r="C48" i="3"/>
  <c r="D48" i="3"/>
  <c r="H48" i="3"/>
  <c r="I48" i="3"/>
  <c r="J48" i="3"/>
  <c r="N48" i="3"/>
  <c r="O48" i="3"/>
  <c r="P48" i="3"/>
  <c r="T48" i="3"/>
  <c r="U48" i="3"/>
  <c r="V48" i="3"/>
  <c r="Z48" i="3"/>
  <c r="B49" i="3"/>
  <c r="C49" i="3"/>
  <c r="D49" i="3"/>
  <c r="H49" i="3"/>
  <c r="I49" i="3"/>
  <c r="J49" i="3"/>
  <c r="N49" i="3"/>
  <c r="O49" i="3"/>
  <c r="P49" i="3"/>
  <c r="T49" i="3"/>
  <c r="U49" i="3"/>
  <c r="V49" i="3"/>
  <c r="Z49" i="3"/>
  <c r="B50" i="3"/>
  <c r="C50" i="3"/>
  <c r="D50" i="3"/>
  <c r="H50" i="3"/>
  <c r="I50" i="3"/>
  <c r="J50" i="3"/>
  <c r="N50" i="3"/>
  <c r="O50" i="3"/>
  <c r="P50" i="3"/>
  <c r="T50" i="3"/>
  <c r="U50" i="3"/>
  <c r="V50" i="3"/>
  <c r="Z50" i="3"/>
  <c r="B51" i="3"/>
  <c r="C51" i="3"/>
  <c r="D51" i="3"/>
  <c r="H51" i="3"/>
  <c r="I51" i="3"/>
  <c r="J51" i="3"/>
  <c r="N51" i="3"/>
  <c r="O51" i="3"/>
  <c r="P51" i="3"/>
  <c r="T51" i="3"/>
  <c r="U51" i="3"/>
  <c r="V51" i="3"/>
  <c r="Z51" i="3"/>
  <c r="B52" i="3"/>
  <c r="C52" i="3"/>
  <c r="D52" i="3"/>
  <c r="H52" i="3"/>
  <c r="I52" i="3"/>
  <c r="J52" i="3"/>
  <c r="N52" i="3"/>
  <c r="O52" i="3"/>
  <c r="P52" i="3"/>
  <c r="T52" i="3"/>
  <c r="U52" i="3"/>
  <c r="V52" i="3"/>
  <c r="Z52" i="3"/>
  <c r="B53" i="3"/>
  <c r="C53" i="3"/>
  <c r="D53" i="3"/>
  <c r="H53" i="3"/>
  <c r="I53" i="3"/>
  <c r="J53" i="3"/>
  <c r="N53" i="3"/>
  <c r="O53" i="3"/>
  <c r="P53" i="3"/>
  <c r="T53" i="3"/>
  <c r="U53" i="3"/>
  <c r="V53" i="3"/>
  <c r="Z53" i="3"/>
  <c r="B54" i="3"/>
  <c r="C54" i="3"/>
  <c r="D54" i="3"/>
  <c r="H54" i="3"/>
  <c r="I54" i="3"/>
  <c r="J54" i="3"/>
  <c r="N54" i="3"/>
  <c r="O54" i="3"/>
  <c r="P54" i="3"/>
  <c r="T54" i="3"/>
  <c r="U54" i="3"/>
  <c r="V54" i="3"/>
  <c r="Z54" i="3"/>
  <c r="B55" i="3"/>
  <c r="C55" i="3"/>
  <c r="D55" i="3"/>
  <c r="H55" i="3"/>
  <c r="I55" i="3"/>
  <c r="J55" i="3"/>
  <c r="N55" i="3"/>
  <c r="O55" i="3"/>
  <c r="P55" i="3"/>
  <c r="T55" i="3"/>
  <c r="U55" i="3"/>
  <c r="V55" i="3"/>
  <c r="Z55" i="3"/>
  <c r="B56" i="3"/>
  <c r="C56" i="3"/>
  <c r="D56" i="3"/>
  <c r="H56" i="3"/>
  <c r="I56" i="3"/>
  <c r="J56" i="3"/>
  <c r="N56" i="3"/>
  <c r="O56" i="3"/>
  <c r="P56" i="3"/>
  <c r="T56" i="3"/>
  <c r="U56" i="3"/>
  <c r="V56" i="3"/>
  <c r="Z56" i="3"/>
  <c r="B57" i="3"/>
  <c r="C57" i="3"/>
  <c r="D57" i="3"/>
  <c r="H57" i="3"/>
  <c r="I57" i="3"/>
  <c r="J57" i="3"/>
  <c r="N57" i="3"/>
  <c r="O57" i="3"/>
  <c r="P57" i="3"/>
  <c r="T57" i="3"/>
  <c r="U57" i="3"/>
  <c r="V57" i="3"/>
  <c r="Z57" i="3"/>
  <c r="B58" i="3"/>
  <c r="C58" i="3"/>
  <c r="D58" i="3"/>
  <c r="H58" i="3"/>
  <c r="I58" i="3"/>
  <c r="J58" i="3"/>
  <c r="N58" i="3"/>
  <c r="O58" i="3"/>
  <c r="P58" i="3"/>
  <c r="T58" i="3"/>
  <c r="U58" i="3"/>
  <c r="V58" i="3"/>
  <c r="Z58" i="3"/>
  <c r="B59" i="3"/>
  <c r="C59" i="3"/>
  <c r="D59" i="3"/>
  <c r="H59" i="3"/>
  <c r="I59" i="3"/>
  <c r="J59" i="3"/>
  <c r="N59" i="3"/>
  <c r="O59" i="3"/>
  <c r="P59" i="3"/>
  <c r="T59" i="3"/>
  <c r="U59" i="3"/>
  <c r="V59" i="3"/>
  <c r="Z59" i="3"/>
  <c r="B60" i="3"/>
  <c r="C60" i="3"/>
  <c r="D60" i="3"/>
  <c r="H60" i="3"/>
  <c r="I60" i="3"/>
  <c r="J60" i="3"/>
  <c r="N60" i="3"/>
  <c r="O60" i="3"/>
  <c r="P60" i="3"/>
  <c r="T60" i="3"/>
  <c r="U60" i="3"/>
  <c r="V60" i="3"/>
  <c r="Z60" i="3"/>
  <c r="B61" i="3"/>
  <c r="C61" i="3"/>
  <c r="D61" i="3"/>
  <c r="H61" i="3"/>
  <c r="I61" i="3"/>
  <c r="J61" i="3"/>
  <c r="N61" i="3"/>
  <c r="O61" i="3"/>
  <c r="P61" i="3"/>
  <c r="T61" i="3"/>
  <c r="U61" i="3"/>
  <c r="V61" i="3"/>
  <c r="Z61" i="3"/>
  <c r="C12" i="2"/>
  <c r="ED68" i="2"/>
  <c r="DU68" i="2"/>
  <c r="BO68" i="2"/>
  <c r="ED67" i="2"/>
  <c r="DU67" i="2"/>
  <c r="BO67" i="2"/>
  <c r="ED66" i="2"/>
  <c r="DU66" i="2"/>
  <c r="BO66" i="2"/>
  <c r="ED65" i="2"/>
  <c r="DU65" i="2"/>
  <c r="BO65" i="2"/>
  <c r="ED64" i="2"/>
  <c r="DU64" i="2"/>
  <c r="BO64" i="2"/>
  <c r="ED63" i="2"/>
  <c r="BO63" i="2"/>
  <c r="ED62" i="2"/>
  <c r="DU62" i="2"/>
  <c r="BO62" i="2"/>
  <c r="ED61" i="2"/>
  <c r="DU61" i="2"/>
  <c r="BO61" i="2"/>
  <c r="ED60" i="2"/>
  <c r="DU60" i="2"/>
  <c r="BO60" i="2"/>
  <c r="ED59" i="2"/>
  <c r="DU59" i="2"/>
  <c r="BO59" i="2"/>
  <c r="ED58" i="2"/>
  <c r="BO58" i="2"/>
  <c r="ED57" i="2"/>
  <c r="DU57" i="2"/>
  <c r="BO57" i="2"/>
  <c r="ED56" i="2"/>
  <c r="DU56" i="2"/>
  <c r="BO56" i="2"/>
  <c r="ED55" i="2"/>
  <c r="DU55" i="2"/>
  <c r="BO55" i="2"/>
  <c r="ED54" i="2"/>
  <c r="DU54" i="2"/>
  <c r="BO54" i="2"/>
  <c r="ED53" i="2"/>
  <c r="DU53" i="2"/>
  <c r="BO53" i="2"/>
  <c r="ED52" i="2"/>
  <c r="DU52" i="2"/>
  <c r="BO52" i="2"/>
  <c r="ED51" i="2"/>
  <c r="DU51" i="2"/>
  <c r="BO51" i="2"/>
  <c r="ED50" i="2"/>
  <c r="DU50" i="2"/>
  <c r="BO50" i="2"/>
  <c r="ED49" i="2"/>
  <c r="DU49" i="2"/>
  <c r="BO49" i="2"/>
  <c r="ED48" i="2"/>
  <c r="DU48" i="2"/>
  <c r="BO48" i="2"/>
  <c r="ED47" i="2"/>
  <c r="DU47" i="2"/>
  <c r="BO47" i="2"/>
  <c r="ED46" i="2"/>
  <c r="DU46" i="2"/>
  <c r="BO46" i="2"/>
  <c r="ED45" i="2"/>
  <c r="DU45" i="2"/>
  <c r="BO45" i="2"/>
  <c r="ED44" i="2"/>
  <c r="DU44" i="2"/>
  <c r="BO44" i="2"/>
  <c r="ED43" i="2"/>
  <c r="DU43" i="2"/>
  <c r="BO43" i="2"/>
  <c r="ED42" i="2"/>
  <c r="DU42" i="2"/>
  <c r="BO42" i="2"/>
  <c r="ED41" i="2"/>
  <c r="DU41" i="2"/>
  <c r="BO41" i="2"/>
  <c r="ED40" i="2"/>
  <c r="DU40" i="2"/>
  <c r="BO40" i="2"/>
  <c r="ED39" i="2"/>
  <c r="DU39" i="2"/>
  <c r="BO39" i="2"/>
  <c r="ED38" i="2"/>
  <c r="DU38" i="2"/>
  <c r="BO38" i="2"/>
  <c r="ED37" i="2"/>
  <c r="BO37" i="2"/>
  <c r="ED36" i="2"/>
  <c r="BO36" i="2"/>
  <c r="ED35" i="2"/>
  <c r="DU35" i="2"/>
  <c r="BO35" i="2"/>
  <c r="ED34" i="2"/>
  <c r="BO34" i="2"/>
  <c r="ED33" i="2"/>
  <c r="DU33" i="2"/>
  <c r="BO33" i="2"/>
  <c r="ED32" i="2"/>
  <c r="BO32" i="2"/>
  <c r="ED31" i="2"/>
  <c r="DU31" i="2"/>
  <c r="BO31" i="2"/>
  <c r="ED30" i="2"/>
  <c r="DU30" i="2"/>
  <c r="BO30" i="2"/>
  <c r="ED29" i="2"/>
  <c r="DU29" i="2"/>
  <c r="BO29" i="2"/>
  <c r="ED28" i="2"/>
  <c r="DU28" i="2"/>
  <c r="BO28" i="2"/>
  <c r="ED27" i="2"/>
  <c r="DU27" i="2"/>
  <c r="BO27" i="2"/>
  <c r="ED26" i="2"/>
  <c r="DU26" i="2"/>
  <c r="BO26" i="2"/>
  <c r="ED25" i="2"/>
  <c r="DU25" i="2"/>
  <c r="BO25" i="2"/>
  <c r="ED24" i="2"/>
  <c r="BO24" i="2"/>
  <c r="ED23" i="2"/>
  <c r="DU23" i="2"/>
  <c r="BO23" i="2"/>
  <c r="ED22" i="2"/>
  <c r="DU22" i="2"/>
  <c r="BO22" i="2"/>
  <c r="ED21" i="2"/>
  <c r="DU21" i="2"/>
  <c r="BO21" i="2"/>
  <c r="ED20" i="2"/>
  <c r="DU20" i="2"/>
  <c r="BO20" i="2"/>
  <c r="ED19" i="2"/>
  <c r="DU19" i="2"/>
  <c r="BO19" i="2"/>
  <c r="ED18" i="2"/>
  <c r="BO18" i="2"/>
  <c r="ED17" i="2"/>
  <c r="DU17" i="2"/>
  <c r="BO17" i="2"/>
  <c r="ED16" i="2"/>
  <c r="DU16" i="2"/>
  <c r="BO16" i="2"/>
  <c r="ED15" i="2"/>
  <c r="DU15" i="2"/>
  <c r="BO15" i="2"/>
  <c r="ED14" i="2"/>
  <c r="DU14" i="2"/>
  <c r="BO14" i="2"/>
  <c r="ED13" i="2"/>
  <c r="BO13" i="2"/>
  <c r="ED12" i="2"/>
  <c r="DU12" i="2"/>
  <c r="BO12" i="2"/>
  <c r="ED11" i="2"/>
  <c r="DU11" i="2"/>
  <c r="BO11" i="2"/>
  <c r="U154" i="2" l="1"/>
  <c r="X154" i="2" s="1"/>
  <c r="U94" i="2"/>
  <c r="X94" i="2" s="1"/>
  <c r="U102" i="2"/>
  <c r="X102" i="2" s="1"/>
  <c r="U108" i="2"/>
  <c r="X108" i="2" s="1"/>
  <c r="O125" i="2"/>
  <c r="DB56" i="2"/>
  <c r="H33" i="2"/>
  <c r="I33" i="2" s="1"/>
  <c r="EJ33" i="2" s="1"/>
  <c r="EI33" i="2" s="1"/>
  <c r="D12" i="2"/>
  <c r="A7" i="3" s="1"/>
  <c r="H58" i="2"/>
  <c r="I58" i="2" s="1"/>
  <c r="EJ58" i="2" s="1"/>
  <c r="EI58" i="2" s="1"/>
  <c r="EL58" i="2"/>
  <c r="DN38" i="2"/>
  <c r="H61" i="2"/>
  <c r="I61" i="2" s="1"/>
  <c r="EJ61" i="2" s="1"/>
  <c r="ER61" i="2" s="1"/>
  <c r="H67" i="2"/>
  <c r="I67" i="2" s="1"/>
  <c r="EJ67" i="2" s="1"/>
  <c r="ER67" i="2" s="1"/>
  <c r="EQ147" i="2"/>
  <c r="EM147" i="2"/>
  <c r="U111" i="2"/>
  <c r="X111" i="2" s="1"/>
  <c r="EU149" i="2"/>
  <c r="V149" i="2" s="1"/>
  <c r="W154" i="2"/>
  <c r="O154" i="2"/>
  <c r="L154" i="2"/>
  <c r="EU112" i="2"/>
  <c r="EU145" i="2"/>
  <c r="V145" i="2" s="1"/>
  <c r="K147" i="2"/>
  <c r="M147" i="2"/>
  <c r="J147" i="2"/>
  <c r="K150" i="2"/>
  <c r="J150" i="2"/>
  <c r="M150" i="2"/>
  <c r="EU148" i="2"/>
  <c r="V148" i="2" s="1"/>
  <c r="EQ157" i="2"/>
  <c r="EM157" i="2"/>
  <c r="L125" i="2"/>
  <c r="K1010" i="2"/>
  <c r="J1010" i="2"/>
  <c r="M1010" i="2"/>
  <c r="K159" i="2"/>
  <c r="M159" i="2"/>
  <c r="J159" i="2"/>
  <c r="W125" i="2"/>
  <c r="K151" i="2"/>
  <c r="J151" i="2"/>
  <c r="M151" i="2"/>
  <c r="K155" i="2"/>
  <c r="J155" i="2"/>
  <c r="M155" i="2"/>
  <c r="M153" i="2"/>
  <c r="J153" i="2"/>
  <c r="K153" i="2"/>
  <c r="EM150" i="2"/>
  <c r="EQ150" i="2"/>
  <c r="EQ156" i="2"/>
  <c r="EM156" i="2"/>
  <c r="M152" i="2"/>
  <c r="K152" i="2"/>
  <c r="J152" i="2"/>
  <c r="EQ151" i="2"/>
  <c r="EM151" i="2"/>
  <c r="EQ1010" i="2"/>
  <c r="EM1010" i="2"/>
  <c r="EU146" i="2"/>
  <c r="V146" i="2" s="1"/>
  <c r="EQ153" i="2"/>
  <c r="EM153" i="2"/>
  <c r="EU144" i="2"/>
  <c r="V144" i="2" s="1"/>
  <c r="U81" i="2"/>
  <c r="X81" i="2" s="1"/>
  <c r="U125" i="2"/>
  <c r="X125" i="2" s="1"/>
  <c r="M157" i="2"/>
  <c r="K157" i="2"/>
  <c r="J157" i="2"/>
  <c r="EU158" i="2"/>
  <c r="V158" i="2" s="1"/>
  <c r="EQ155" i="2"/>
  <c r="EM155" i="2"/>
  <c r="U85" i="2"/>
  <c r="X85" i="2" s="1"/>
  <c r="M156" i="2"/>
  <c r="K156" i="2"/>
  <c r="J156" i="2"/>
  <c r="EQ159" i="2"/>
  <c r="EM159" i="2"/>
  <c r="EQ152" i="2"/>
  <c r="EM152" i="2"/>
  <c r="W140" i="2"/>
  <c r="O140" i="2"/>
  <c r="L140" i="2"/>
  <c r="U140" i="2"/>
  <c r="X140" i="2" s="1"/>
  <c r="W107" i="2"/>
  <c r="O107" i="2"/>
  <c r="L107" i="2"/>
  <c r="U107" i="2"/>
  <c r="X107" i="2" s="1"/>
  <c r="W113" i="2"/>
  <c r="O113" i="2"/>
  <c r="L113" i="2"/>
  <c r="W116" i="2"/>
  <c r="O116" i="2"/>
  <c r="L116" i="2"/>
  <c r="U116" i="2"/>
  <c r="X116" i="2" s="1"/>
  <c r="V132" i="2"/>
  <c r="M130" i="2"/>
  <c r="J130" i="2"/>
  <c r="K130" i="2"/>
  <c r="U113" i="2"/>
  <c r="X113" i="2" s="1"/>
  <c r="K110" i="2"/>
  <c r="J110" i="2"/>
  <c r="M110" i="2"/>
  <c r="K121" i="2"/>
  <c r="J121" i="2"/>
  <c r="M121" i="2"/>
  <c r="EU129" i="2"/>
  <c r="V129" i="2" s="1"/>
  <c r="EQ120" i="2"/>
  <c r="EM120" i="2"/>
  <c r="EU135" i="2"/>
  <c r="V135" i="2" s="1"/>
  <c r="EQ121" i="2"/>
  <c r="EM121" i="2"/>
  <c r="EU117" i="2"/>
  <c r="V117" i="2" s="1"/>
  <c r="EU131" i="2"/>
  <c r="V131" i="2" s="1"/>
  <c r="EM130" i="2"/>
  <c r="EQ130" i="2"/>
  <c r="EM138" i="2"/>
  <c r="EQ138" i="2"/>
  <c r="W111" i="2"/>
  <c r="O111" i="2"/>
  <c r="L111" i="2"/>
  <c r="M106" i="2"/>
  <c r="J106" i="2"/>
  <c r="K106" i="2"/>
  <c r="EQ122" i="2"/>
  <c r="EM122" i="2"/>
  <c r="W108" i="2"/>
  <c r="O108" i="2"/>
  <c r="L108" i="2"/>
  <c r="J120" i="2"/>
  <c r="M120" i="2"/>
  <c r="K120" i="2"/>
  <c r="M128" i="2"/>
  <c r="K128" i="2"/>
  <c r="J128" i="2"/>
  <c r="M126" i="2"/>
  <c r="K126" i="2"/>
  <c r="J126" i="2"/>
  <c r="EQ126" i="2"/>
  <c r="EM126" i="2"/>
  <c r="EU139" i="2"/>
  <c r="EQ106" i="2"/>
  <c r="EM106" i="2"/>
  <c r="M134" i="2"/>
  <c r="J134" i="2"/>
  <c r="K134" i="2"/>
  <c r="K136" i="2"/>
  <c r="M136" i="2"/>
  <c r="J136" i="2"/>
  <c r="EM115" i="2"/>
  <c r="EQ115" i="2"/>
  <c r="M122" i="2"/>
  <c r="J122" i="2"/>
  <c r="K122" i="2"/>
  <c r="EU109" i="2"/>
  <c r="V109" i="2" s="1"/>
  <c r="EU105" i="2"/>
  <c r="EQ133" i="2"/>
  <c r="EM133" i="2"/>
  <c r="EU119" i="2"/>
  <c r="V119" i="2" s="1"/>
  <c r="EQ136" i="2"/>
  <c r="EM136" i="2"/>
  <c r="EU127" i="2"/>
  <c r="EU123" i="2"/>
  <c r="V123" i="2" s="1"/>
  <c r="EU141" i="2"/>
  <c r="V141" i="2" s="1"/>
  <c r="EM134" i="2"/>
  <c r="EQ134" i="2"/>
  <c r="K137" i="2"/>
  <c r="M137" i="2"/>
  <c r="J137" i="2"/>
  <c r="M115" i="2"/>
  <c r="K115" i="2"/>
  <c r="J115" i="2"/>
  <c r="M138" i="2"/>
  <c r="K138" i="2"/>
  <c r="J138" i="2"/>
  <c r="M118" i="2"/>
  <c r="K118" i="2"/>
  <c r="J118" i="2"/>
  <c r="EQ118" i="2"/>
  <c r="EM118" i="2"/>
  <c r="EQ110" i="2"/>
  <c r="EM110" i="2"/>
  <c r="M142" i="2"/>
  <c r="K142" i="2"/>
  <c r="J142" i="2"/>
  <c r="EM142" i="2"/>
  <c r="EQ142" i="2"/>
  <c r="K133" i="2"/>
  <c r="M133" i="2"/>
  <c r="J133" i="2"/>
  <c r="EQ137" i="2"/>
  <c r="EM137" i="2"/>
  <c r="EU114" i="2"/>
  <c r="V114" i="2" s="1"/>
  <c r="EQ128" i="2"/>
  <c r="EM128" i="2"/>
  <c r="EU143" i="2"/>
  <c r="V143" i="2" s="1"/>
  <c r="W101" i="2"/>
  <c r="O101" i="2"/>
  <c r="L101" i="2"/>
  <c r="U101" i="2"/>
  <c r="X101" i="2" s="1"/>
  <c r="W92" i="2"/>
  <c r="O92" i="2"/>
  <c r="L92" i="2"/>
  <c r="EQ96" i="2"/>
  <c r="EM96" i="2"/>
  <c r="EM93" i="2"/>
  <c r="EQ93" i="2"/>
  <c r="EQ98" i="2"/>
  <c r="EM98" i="2"/>
  <c r="K100" i="2"/>
  <c r="J100" i="2"/>
  <c r="M100" i="2"/>
  <c r="J96" i="2"/>
  <c r="K96" i="2"/>
  <c r="M96" i="2"/>
  <c r="EU95" i="2"/>
  <c r="V95" i="2" s="1"/>
  <c r="J87" i="2"/>
  <c r="M87" i="2"/>
  <c r="K87" i="2"/>
  <c r="EU90" i="2"/>
  <c r="V90" i="2" s="1"/>
  <c r="U92" i="2"/>
  <c r="X92" i="2" s="1"/>
  <c r="J93" i="2"/>
  <c r="M93" i="2"/>
  <c r="K93" i="2"/>
  <c r="EU88" i="2"/>
  <c r="V88" i="2" s="1"/>
  <c r="EU91" i="2"/>
  <c r="V91" i="2" s="1"/>
  <c r="M97" i="2"/>
  <c r="J97" i="2"/>
  <c r="K97" i="2"/>
  <c r="EM87" i="2"/>
  <c r="EQ87" i="2"/>
  <c r="W102" i="2"/>
  <c r="O102" i="2"/>
  <c r="L102" i="2"/>
  <c r="EQ100" i="2"/>
  <c r="EM100" i="2"/>
  <c r="W94" i="2"/>
  <c r="O94" i="2"/>
  <c r="L94" i="2"/>
  <c r="EQ104" i="2"/>
  <c r="EM104" i="2"/>
  <c r="EU99" i="2"/>
  <c r="V99" i="2" s="1"/>
  <c r="EU103" i="2"/>
  <c r="V103" i="2" s="1"/>
  <c r="EM89" i="2"/>
  <c r="EQ89" i="2"/>
  <c r="J104" i="2"/>
  <c r="K104" i="2"/>
  <c r="M104" i="2"/>
  <c r="EM97" i="2"/>
  <c r="EQ97" i="2"/>
  <c r="K98" i="2"/>
  <c r="M98" i="2"/>
  <c r="J98" i="2"/>
  <c r="M89" i="2"/>
  <c r="K89" i="2"/>
  <c r="J89" i="2"/>
  <c r="K73" i="2"/>
  <c r="M73" i="2"/>
  <c r="J73" i="2"/>
  <c r="EQ71" i="2"/>
  <c r="EM71" i="2"/>
  <c r="W81" i="2"/>
  <c r="O81" i="2"/>
  <c r="L81" i="2"/>
  <c r="EU78" i="2"/>
  <c r="V78" i="2" s="1"/>
  <c r="EU70" i="2"/>
  <c r="V70" i="2" s="1"/>
  <c r="W76" i="2"/>
  <c r="O76" i="2"/>
  <c r="L76" i="2"/>
  <c r="M75" i="2"/>
  <c r="K75" i="2"/>
  <c r="J75" i="2"/>
  <c r="W72" i="2"/>
  <c r="O72" i="2"/>
  <c r="L72" i="2"/>
  <c r="EQ75" i="2"/>
  <c r="EM75" i="2"/>
  <c r="EU82" i="2"/>
  <c r="V82" i="2" s="1"/>
  <c r="EM69" i="2"/>
  <c r="EQ69" i="2"/>
  <c r="K77" i="2"/>
  <c r="M77" i="2"/>
  <c r="J77" i="2"/>
  <c r="M79" i="2"/>
  <c r="K79" i="2"/>
  <c r="J79" i="2"/>
  <c r="K69" i="2"/>
  <c r="M69" i="2"/>
  <c r="J69" i="2"/>
  <c r="M71" i="2"/>
  <c r="J71" i="2"/>
  <c r="K71" i="2"/>
  <c r="EQ83" i="2"/>
  <c r="EM83" i="2"/>
  <c r="EU80" i="2"/>
  <c r="V80" i="2" s="1"/>
  <c r="M83" i="2"/>
  <c r="K83" i="2"/>
  <c r="J83" i="2"/>
  <c r="EU84" i="2"/>
  <c r="V84" i="2" s="1"/>
  <c r="EQ73" i="2"/>
  <c r="EM73" i="2"/>
  <c r="EQ79" i="2"/>
  <c r="EM79" i="2"/>
  <c r="U76" i="2"/>
  <c r="X76" i="2" s="1"/>
  <c r="EU74" i="2"/>
  <c r="V74" i="2" s="1"/>
  <c r="EU86" i="2"/>
  <c r="V86" i="2" s="1"/>
  <c r="U72" i="2"/>
  <c r="X72" i="2" s="1"/>
  <c r="W85" i="2"/>
  <c r="O85" i="2"/>
  <c r="L85" i="2"/>
  <c r="EM77" i="2"/>
  <c r="EQ77" i="2"/>
  <c r="DB13" i="2"/>
  <c r="DN33" i="2"/>
  <c r="H66" i="2"/>
  <c r="I66" i="2" s="1"/>
  <c r="EL66" i="2" s="1"/>
  <c r="DN14" i="2"/>
  <c r="H20" i="2"/>
  <c r="I20" i="2" s="1"/>
  <c r="EX20" i="2" s="1"/>
  <c r="DB20" i="2"/>
  <c r="DN66" i="2"/>
  <c r="DN20" i="2"/>
  <c r="DB32" i="2"/>
  <c r="DB34" i="2"/>
  <c r="DN57" i="2"/>
  <c r="H59" i="2"/>
  <c r="I59" i="2" s="1"/>
  <c r="EX59" i="2" s="1"/>
  <c r="DB23" i="2"/>
  <c r="DB39" i="2"/>
  <c r="DB66" i="2"/>
  <c r="H38" i="2"/>
  <c r="I38" i="2" s="1"/>
  <c r="EJ38" i="2" s="1"/>
  <c r="H31" i="2"/>
  <c r="I31" i="2" s="1"/>
  <c r="EJ31" i="2" s="1"/>
  <c r="DN19" i="2"/>
  <c r="DN35" i="2"/>
  <c r="H23" i="2"/>
  <c r="I23" i="2" s="1"/>
  <c r="DN18" i="2"/>
  <c r="DB42" i="2"/>
  <c r="H17" i="2"/>
  <c r="I17" i="2" s="1"/>
  <c r="EJ17" i="2" s="1"/>
  <c r="DB17" i="2"/>
  <c r="DN23" i="2"/>
  <c r="DN17" i="2"/>
  <c r="H26" i="2"/>
  <c r="I26" i="2" s="1"/>
  <c r="EJ26" i="2" s="1"/>
  <c r="H50" i="2"/>
  <c r="I50" i="2" s="1"/>
  <c r="EJ50" i="2" s="1"/>
  <c r="DN51" i="2"/>
  <c r="DB51" i="2"/>
  <c r="C13" i="2"/>
  <c r="H14" i="2"/>
  <c r="I14" i="2" s="1"/>
  <c r="EJ14" i="2" s="1"/>
  <c r="H39" i="2"/>
  <c r="I39" i="2" s="1"/>
  <c r="EJ39" i="2" s="1"/>
  <c r="H43" i="2"/>
  <c r="I43" i="2" s="1"/>
  <c r="EJ43" i="2" s="1"/>
  <c r="H49" i="2"/>
  <c r="I49" i="2" s="1"/>
  <c r="EJ49" i="2" s="1"/>
  <c r="DN34" i="2"/>
  <c r="DB41" i="2"/>
  <c r="DB48" i="2"/>
  <c r="H51" i="2"/>
  <c r="I51" i="2" s="1"/>
  <c r="EJ51" i="2" s="1"/>
  <c r="DN61" i="2"/>
  <c r="DB52" i="2"/>
  <c r="DB26" i="2"/>
  <c r="DU34" i="2"/>
  <c r="DN42" i="2"/>
  <c r="DB59" i="2"/>
  <c r="DN26" i="2"/>
  <c r="DN52" i="2"/>
  <c r="DB19" i="2"/>
  <c r="DN24" i="2"/>
  <c r="DN39" i="2"/>
  <c r="DN48" i="2"/>
  <c r="DN49" i="2"/>
  <c r="DB61" i="2"/>
  <c r="DB38" i="2"/>
  <c r="H52" i="2"/>
  <c r="I52" i="2" s="1"/>
  <c r="EJ52" i="2" s="1"/>
  <c r="H19" i="2"/>
  <c r="I19" i="2" s="1"/>
  <c r="H35" i="2"/>
  <c r="I35" i="2" s="1"/>
  <c r="EJ35" i="2" s="1"/>
  <c r="H42" i="2"/>
  <c r="I42" i="2" s="1"/>
  <c r="EJ42" i="2" s="1"/>
  <c r="H34" i="2"/>
  <c r="I34" i="2" s="1"/>
  <c r="EJ34" i="2" s="1"/>
  <c r="DB14" i="2"/>
  <c r="H48" i="2"/>
  <c r="I48" i="2" s="1"/>
  <c r="EJ48" i="2" s="1"/>
  <c r="DN59" i="2"/>
  <c r="DB16" i="2"/>
  <c r="H16" i="2"/>
  <c r="I16" i="2" s="1"/>
  <c r="EJ16" i="2" s="1"/>
  <c r="DB29" i="2"/>
  <c r="H29" i="2"/>
  <c r="I29" i="2" s="1"/>
  <c r="EJ29" i="2" s="1"/>
  <c r="DB15" i="2"/>
  <c r="DN15" i="2"/>
  <c r="DN25" i="2"/>
  <c r="DB25" i="2"/>
  <c r="H25" i="2"/>
  <c r="I25" i="2" s="1"/>
  <c r="EJ25" i="2" s="1"/>
  <c r="H27" i="2"/>
  <c r="I27" i="2" s="1"/>
  <c r="EJ27" i="2" s="1"/>
  <c r="DN27" i="2"/>
  <c r="DN29" i="2"/>
  <c r="DU37" i="2"/>
  <c r="H37" i="2"/>
  <c r="I37" i="2" s="1"/>
  <c r="EJ37" i="2" s="1"/>
  <c r="H55" i="2"/>
  <c r="I55" i="2" s="1"/>
  <c r="EJ55" i="2" s="1"/>
  <c r="DN55" i="2"/>
  <c r="DB55" i="2"/>
  <c r="DN56" i="2"/>
  <c r="H56" i="2"/>
  <c r="I56" i="2" s="1"/>
  <c r="EJ56" i="2" s="1"/>
  <c r="DC61" i="2"/>
  <c r="P61" i="2" s="1"/>
  <c r="EG61" i="2"/>
  <c r="S61" i="2" s="1"/>
  <c r="CP61" i="2"/>
  <c r="DX61" i="2"/>
  <c r="R61" i="2" s="1"/>
  <c r="DN53" i="2"/>
  <c r="DB53" i="2"/>
  <c r="H53" i="2"/>
  <c r="I53" i="2" s="1"/>
  <c r="EJ53" i="2" s="1"/>
  <c r="DB36" i="2"/>
  <c r="DU36" i="2"/>
  <c r="DN16" i="2"/>
  <c r="DB22" i="2"/>
  <c r="DU24" i="2"/>
  <c r="DB24" i="2"/>
  <c r="H28" i="2"/>
  <c r="I28" i="2" s="1"/>
  <c r="EJ28" i="2" s="1"/>
  <c r="H30" i="2"/>
  <c r="I30" i="2" s="1"/>
  <c r="EJ30" i="2" s="1"/>
  <c r="DB30" i="2"/>
  <c r="DN30" i="2"/>
  <c r="DN36" i="2"/>
  <c r="DB33" i="2"/>
  <c r="DU32" i="2"/>
  <c r="H32" i="2"/>
  <c r="I32" i="2" s="1"/>
  <c r="EJ32" i="2" s="1"/>
  <c r="DN32" i="2"/>
  <c r="DN12" i="2"/>
  <c r="DB27" i="2"/>
  <c r="DN46" i="2"/>
  <c r="H46" i="2"/>
  <c r="I46" i="2" s="1"/>
  <c r="EJ46" i="2" s="1"/>
  <c r="DB46" i="2"/>
  <c r="DN47" i="2"/>
  <c r="DB47" i="2"/>
  <c r="H47" i="2"/>
  <c r="I47" i="2" s="1"/>
  <c r="EJ47" i="2" s="1"/>
  <c r="DN67" i="2"/>
  <c r="DB67" i="2"/>
  <c r="H12" i="2"/>
  <c r="DU63" i="2"/>
  <c r="DN63" i="2"/>
  <c r="H63" i="2"/>
  <c r="I63" i="2" s="1"/>
  <c r="EJ63" i="2" s="1"/>
  <c r="DN21" i="2"/>
  <c r="H21" i="2"/>
  <c r="I21" i="2" s="1"/>
  <c r="EJ21" i="2" s="1"/>
  <c r="DB21" i="2"/>
  <c r="DN58" i="2"/>
  <c r="DU58" i="2"/>
  <c r="DB63" i="2"/>
  <c r="DU13" i="2"/>
  <c r="DN13" i="2"/>
  <c r="H13" i="2"/>
  <c r="I13" i="2" s="1"/>
  <c r="EJ13" i="2" s="1"/>
  <c r="DU18" i="2"/>
  <c r="H18" i="2"/>
  <c r="I18" i="2" s="1"/>
  <c r="EJ18" i="2" s="1"/>
  <c r="DN64" i="2"/>
  <c r="H64" i="2"/>
  <c r="I64" i="2" s="1"/>
  <c r="EJ64" i="2" s="1"/>
  <c r="DB64" i="2"/>
  <c r="DB12" i="2"/>
  <c r="H15" i="2"/>
  <c r="I15" i="2" s="1"/>
  <c r="EJ15" i="2" s="1"/>
  <c r="H24" i="2"/>
  <c r="I24" i="2" s="1"/>
  <c r="EJ24" i="2" s="1"/>
  <c r="H36" i="2"/>
  <c r="I36" i="2" s="1"/>
  <c r="EJ36" i="2" s="1"/>
  <c r="DB58" i="2"/>
  <c r="DN40" i="2"/>
  <c r="DB40" i="2"/>
  <c r="H40" i="2"/>
  <c r="I40" i="2" s="1"/>
  <c r="EJ40" i="2" s="1"/>
  <c r="DN45" i="2"/>
  <c r="DB45" i="2"/>
  <c r="H45" i="2"/>
  <c r="I45" i="2" s="1"/>
  <c r="EJ45" i="2" s="1"/>
  <c r="DB49" i="2"/>
  <c r="DB57" i="2"/>
  <c r="H57" i="2"/>
  <c r="I57" i="2" s="1"/>
  <c r="EJ57" i="2" s="1"/>
  <c r="DN68" i="2"/>
  <c r="H68" i="2"/>
  <c r="I68" i="2" s="1"/>
  <c r="EJ68" i="2" s="1"/>
  <c r="H54" i="2"/>
  <c r="I54" i="2" s="1"/>
  <c r="EJ54" i="2" s="1"/>
  <c r="DN54" i="2"/>
  <c r="DB54" i="2"/>
  <c r="DN62" i="2"/>
  <c r="H62" i="2"/>
  <c r="I62" i="2" s="1"/>
  <c r="EJ62" i="2" s="1"/>
  <c r="DB62" i="2"/>
  <c r="DB68" i="2"/>
  <c r="DN28" i="2"/>
  <c r="DB28" i="2"/>
  <c r="DN37" i="2"/>
  <c r="DB37" i="2"/>
  <c r="DN44" i="2"/>
  <c r="H44" i="2"/>
  <c r="I44" i="2" s="1"/>
  <c r="EJ44" i="2" s="1"/>
  <c r="DB44" i="2"/>
  <c r="DB18" i="2"/>
  <c r="DN22" i="2"/>
  <c r="H22" i="2"/>
  <c r="I22" i="2" s="1"/>
  <c r="EJ22" i="2" s="1"/>
  <c r="DB60" i="2"/>
  <c r="H60" i="2"/>
  <c r="I60" i="2" s="1"/>
  <c r="EJ60" i="2" s="1"/>
  <c r="DN43" i="2"/>
  <c r="DB43" i="2"/>
  <c r="DN50" i="2"/>
  <c r="DB50" i="2"/>
  <c r="DN65" i="2"/>
  <c r="DB65" i="2"/>
  <c r="H65" i="2"/>
  <c r="I65" i="2" s="1"/>
  <c r="EJ65" i="2" s="1"/>
  <c r="DN31" i="2"/>
  <c r="DB31" i="2"/>
  <c r="DB35" i="2"/>
  <c r="DN41" i="2"/>
  <c r="H41" i="2"/>
  <c r="I41" i="2" s="1"/>
  <c r="EJ41" i="2" s="1"/>
  <c r="DN60" i="2"/>
  <c r="DN11" i="2"/>
  <c r="DB11" i="2"/>
  <c r="H11" i="2"/>
  <c r="EX58" i="2" l="1"/>
  <c r="EX14" i="2"/>
  <c r="EI61" i="2"/>
  <c r="ES61" i="2"/>
  <c r="DO61" i="2"/>
  <c r="Q61" i="2" s="1"/>
  <c r="EX57" i="2"/>
  <c r="EL57" i="2"/>
  <c r="EX31" i="2"/>
  <c r="EL31" i="2"/>
  <c r="U90" i="2"/>
  <c r="X90" i="2" s="1"/>
  <c r="EX63" i="2"/>
  <c r="U70" i="2"/>
  <c r="X70" i="2" s="1"/>
  <c r="EX68" i="2"/>
  <c r="EL68" i="2"/>
  <c r="DO33" i="2"/>
  <c r="Q33" i="2" s="1"/>
  <c r="EG33" i="2"/>
  <c r="S33" i="2" s="1"/>
  <c r="EL45" i="2"/>
  <c r="X117" i="2"/>
  <c r="EX45" i="2"/>
  <c r="EX61" i="2"/>
  <c r="EL61" i="2"/>
  <c r="EL49" i="2"/>
  <c r="EX49" i="2"/>
  <c r="EX48" i="2"/>
  <c r="EL14" i="2"/>
  <c r="EL25" i="2"/>
  <c r="EX25" i="2"/>
  <c r="EL63" i="2"/>
  <c r="EL21" i="2"/>
  <c r="EX21" i="2"/>
  <c r="EL28" i="2"/>
  <c r="EX43" i="2"/>
  <c r="EL16" i="2"/>
  <c r="EL43" i="2"/>
  <c r="EX16" i="2"/>
  <c r="EX62" i="2"/>
  <c r="EL62" i="2"/>
  <c r="EL20" i="2"/>
  <c r="EX39" i="2"/>
  <c r="EX37" i="2"/>
  <c r="ES67" i="2"/>
  <c r="EI67" i="2"/>
  <c r="EQ67" i="2" s="1"/>
  <c r="DC33" i="2"/>
  <c r="P33" i="2" s="1"/>
  <c r="EL39" i="2"/>
  <c r="EL54" i="2"/>
  <c r="ES58" i="2"/>
  <c r="ES33" i="2"/>
  <c r="EX27" i="2"/>
  <c r="EX54" i="2"/>
  <c r="ER58" i="2"/>
  <c r="EL27" i="2"/>
  <c r="EL53" i="2"/>
  <c r="EL37" i="2"/>
  <c r="CP33" i="2"/>
  <c r="EG58" i="2"/>
  <c r="S58" i="2" s="1"/>
  <c r="DC58" i="2"/>
  <c r="P58" i="2" s="1"/>
  <c r="ER33" i="2"/>
  <c r="EX53" i="2"/>
  <c r="EX41" i="2"/>
  <c r="EL41" i="2"/>
  <c r="EL50" i="2"/>
  <c r="EL47" i="2"/>
  <c r="EX65" i="2"/>
  <c r="EL65" i="2"/>
  <c r="DO23" i="2"/>
  <c r="Q23" i="2" s="1"/>
  <c r="EJ23" i="2"/>
  <c r="EL46" i="2"/>
  <c r="EX46" i="2"/>
  <c r="EX23" i="2"/>
  <c r="EX42" i="2"/>
  <c r="EX47" i="2"/>
  <c r="EL23" i="2"/>
  <c r="EL42" i="2"/>
  <c r="U117" i="2"/>
  <c r="U148" i="2"/>
  <c r="X148" i="2" s="1"/>
  <c r="EX67" i="2"/>
  <c r="EL15" i="2"/>
  <c r="EX33" i="2"/>
  <c r="EL67" i="2"/>
  <c r="EX15" i="2"/>
  <c r="EL33" i="2"/>
  <c r="EX38" i="2"/>
  <c r="EL18" i="2"/>
  <c r="EL38" i="2"/>
  <c r="EX34" i="2"/>
  <c r="EX18" i="2"/>
  <c r="EL34" i="2"/>
  <c r="EL22" i="2"/>
  <c r="EX26" i="2"/>
  <c r="EL56" i="2"/>
  <c r="EX22" i="2"/>
  <c r="EL26" i="2"/>
  <c r="EX56" i="2"/>
  <c r="EX64" i="2"/>
  <c r="EX36" i="2"/>
  <c r="EL64" i="2"/>
  <c r="EL36" i="2"/>
  <c r="EX55" i="2"/>
  <c r="EX30" i="2"/>
  <c r="EL35" i="2"/>
  <c r="EL51" i="2"/>
  <c r="EL13" i="2"/>
  <c r="EL55" i="2"/>
  <c r="EL30" i="2"/>
  <c r="EX51" i="2"/>
  <c r="EX13" i="2"/>
  <c r="EX66" i="2"/>
  <c r="EL52" i="2"/>
  <c r="EX35" i="2"/>
  <c r="DO67" i="2"/>
  <c r="Q67" i="2" s="1"/>
  <c r="EL17" i="2"/>
  <c r="EX60" i="2"/>
  <c r="EX52" i="2"/>
  <c r="EG67" i="2"/>
  <c r="S67" i="2" s="1"/>
  <c r="EX17" i="2"/>
  <c r="EL60" i="2"/>
  <c r="EL44" i="2"/>
  <c r="EX29" i="2"/>
  <c r="EX50" i="2"/>
  <c r="DO58" i="2"/>
  <c r="Q58" i="2" s="1"/>
  <c r="CP67" i="2"/>
  <c r="DC66" i="2"/>
  <c r="P66" i="2" s="1"/>
  <c r="EJ66" i="2"/>
  <c r="EX40" i="2"/>
  <c r="EX44" i="2"/>
  <c r="EL29" i="2"/>
  <c r="DX59" i="2"/>
  <c r="R59" i="2" s="1"/>
  <c r="EJ59" i="2"/>
  <c r="DX20" i="2"/>
  <c r="R20" i="2" s="1"/>
  <c r="EJ20" i="2"/>
  <c r="DX58" i="2"/>
  <c r="R58" i="2" s="1"/>
  <c r="DC67" i="2"/>
  <c r="P67" i="2" s="1"/>
  <c r="EL40" i="2"/>
  <c r="EL59" i="2"/>
  <c r="EX32" i="2"/>
  <c r="EX24" i="2"/>
  <c r="DX67" i="2"/>
  <c r="R67" i="2" s="1"/>
  <c r="CP58" i="2"/>
  <c r="DX33" i="2"/>
  <c r="R33" i="2" s="1"/>
  <c r="EX28" i="2"/>
  <c r="EL48" i="2"/>
  <c r="EL32" i="2"/>
  <c r="EL24" i="2"/>
  <c r="V112" i="2"/>
  <c r="U149" i="2"/>
  <c r="X149" i="2" s="1"/>
  <c r="U99" i="2"/>
  <c r="X99" i="2" s="1"/>
  <c r="U145" i="2"/>
  <c r="X145" i="2" s="1"/>
  <c r="W146" i="2"/>
  <c r="O146" i="2"/>
  <c r="L146" i="2"/>
  <c r="U146" i="2"/>
  <c r="X146" i="2" s="1"/>
  <c r="W158" i="2"/>
  <c r="O158" i="2"/>
  <c r="L158" i="2"/>
  <c r="W144" i="2"/>
  <c r="O144" i="2"/>
  <c r="L144" i="2"/>
  <c r="U144" i="2"/>
  <c r="X144" i="2" s="1"/>
  <c r="W149" i="2"/>
  <c r="O149" i="2"/>
  <c r="L149" i="2"/>
  <c r="EU150" i="2"/>
  <c r="V150" i="2" s="1"/>
  <c r="EU159" i="2"/>
  <c r="V159" i="2" s="1"/>
  <c r="U119" i="2"/>
  <c r="X119" i="2" s="1"/>
  <c r="U86" i="2"/>
  <c r="X86" i="2" s="1"/>
  <c r="U91" i="2"/>
  <c r="X91" i="2" s="1"/>
  <c r="EU156" i="2"/>
  <c r="V156" i="2" s="1"/>
  <c r="U114" i="2"/>
  <c r="X114" i="2" s="1"/>
  <c r="U103" i="2"/>
  <c r="X103" i="2" s="1"/>
  <c r="U88" i="2"/>
  <c r="X88" i="2" s="1"/>
  <c r="EU1010" i="2"/>
  <c r="V1010" i="2" s="1"/>
  <c r="EU155" i="2"/>
  <c r="V155" i="2" s="1"/>
  <c r="EU157" i="2"/>
  <c r="V157" i="2" s="1"/>
  <c r="EU151" i="2"/>
  <c r="V151" i="2" s="1"/>
  <c r="EU152" i="2"/>
  <c r="V152" i="2" s="1"/>
  <c r="W145" i="2"/>
  <c r="O145" i="2"/>
  <c r="L145" i="2"/>
  <c r="U158" i="2"/>
  <c r="X158" i="2" s="1"/>
  <c r="W148" i="2"/>
  <c r="O148" i="2"/>
  <c r="L148" i="2"/>
  <c r="EU147" i="2"/>
  <c r="U141" i="2"/>
  <c r="X141" i="2" s="1"/>
  <c r="V139" i="2"/>
  <c r="EU153" i="2"/>
  <c r="V153" i="2" s="1"/>
  <c r="W131" i="2"/>
  <c r="O131" i="2"/>
  <c r="L131" i="2"/>
  <c r="W135" i="2"/>
  <c r="O135" i="2"/>
  <c r="L135" i="2"/>
  <c r="W143" i="2"/>
  <c r="O143" i="2"/>
  <c r="L143" i="2"/>
  <c r="W129" i="2"/>
  <c r="O129" i="2"/>
  <c r="L129" i="2"/>
  <c r="U129" i="2"/>
  <c r="X129" i="2" s="1"/>
  <c r="W109" i="2"/>
  <c r="O109" i="2"/>
  <c r="L109" i="2"/>
  <c r="W123" i="2"/>
  <c r="O123" i="2"/>
  <c r="L123" i="2"/>
  <c r="V127" i="2"/>
  <c r="V105" i="2"/>
  <c r="U131" i="2"/>
  <c r="X131" i="2" s="1"/>
  <c r="W114" i="2"/>
  <c r="O114" i="2"/>
  <c r="L114" i="2"/>
  <c r="EU120" i="2"/>
  <c r="V120" i="2" s="1"/>
  <c r="U109" i="2"/>
  <c r="X109" i="2" s="1"/>
  <c r="DO66" i="2"/>
  <c r="Q66" i="2" s="1"/>
  <c r="EU137" i="2"/>
  <c r="V137" i="2" s="1"/>
  <c r="EU136" i="2"/>
  <c r="V136" i="2" s="1"/>
  <c r="EU126" i="2"/>
  <c r="V126" i="2" s="1"/>
  <c r="U82" i="2"/>
  <c r="X82" i="2" s="1"/>
  <c r="U95" i="2"/>
  <c r="X95" i="2" s="1"/>
  <c r="EU110" i="2"/>
  <c r="EU134" i="2"/>
  <c r="V134" i="2" s="1"/>
  <c r="W117" i="2"/>
  <c r="O117" i="2"/>
  <c r="L117" i="2"/>
  <c r="DX66" i="2"/>
  <c r="R66" i="2" s="1"/>
  <c r="U143" i="2"/>
  <c r="X143" i="2" s="1"/>
  <c r="W141" i="2"/>
  <c r="O141" i="2"/>
  <c r="L141" i="2"/>
  <c r="EU121" i="2"/>
  <c r="V121" i="2" s="1"/>
  <c r="W132" i="2"/>
  <c r="O132" i="2"/>
  <c r="L132" i="2"/>
  <c r="U132" i="2"/>
  <c r="X132" i="2" s="1"/>
  <c r="EU118" i="2"/>
  <c r="V118" i="2" s="1"/>
  <c r="U123" i="2"/>
  <c r="X123" i="2" s="1"/>
  <c r="EU138" i="2"/>
  <c r="V138" i="2" s="1"/>
  <c r="EU128" i="2"/>
  <c r="V128" i="2" s="1"/>
  <c r="EU133" i="2"/>
  <c r="EU106" i="2"/>
  <c r="V106" i="2" s="1"/>
  <c r="EU122" i="2"/>
  <c r="V122" i="2" s="1"/>
  <c r="U135" i="2"/>
  <c r="X135" i="2" s="1"/>
  <c r="W119" i="2"/>
  <c r="O119" i="2"/>
  <c r="L119" i="2"/>
  <c r="EU142" i="2"/>
  <c r="V142" i="2" s="1"/>
  <c r="EU115" i="2"/>
  <c r="V115" i="2" s="1"/>
  <c r="EU130" i="2"/>
  <c r="V130" i="2" s="1"/>
  <c r="W103" i="2"/>
  <c r="O103" i="2"/>
  <c r="L103" i="2"/>
  <c r="EU100" i="2"/>
  <c r="V100" i="2" s="1"/>
  <c r="W99" i="2"/>
  <c r="O99" i="2"/>
  <c r="L99" i="2"/>
  <c r="U80" i="2"/>
  <c r="X80" i="2" s="1"/>
  <c r="EU104" i="2"/>
  <c r="V104" i="2" s="1"/>
  <c r="EU98" i="2"/>
  <c r="V98" i="2" s="1"/>
  <c r="W90" i="2"/>
  <c r="O90" i="2"/>
  <c r="L90" i="2"/>
  <c r="W88" i="2"/>
  <c r="O88" i="2"/>
  <c r="L88" i="2"/>
  <c r="U78" i="2"/>
  <c r="X78" i="2" s="1"/>
  <c r="EU87" i="2"/>
  <c r="V87" i="2" s="1"/>
  <c r="W95" i="2"/>
  <c r="O95" i="2"/>
  <c r="L95" i="2"/>
  <c r="EU89" i="2"/>
  <c r="V89" i="2" s="1"/>
  <c r="EU93" i="2"/>
  <c r="V93" i="2" s="1"/>
  <c r="EU96" i="2"/>
  <c r="V96" i="2" s="1"/>
  <c r="W91" i="2"/>
  <c r="O91" i="2"/>
  <c r="L91" i="2"/>
  <c r="EU97" i="2"/>
  <c r="W84" i="2"/>
  <c r="O84" i="2"/>
  <c r="L84" i="2"/>
  <c r="U84" i="2"/>
  <c r="X84" i="2" s="1"/>
  <c r="W74" i="2"/>
  <c r="O74" i="2"/>
  <c r="L74" i="2"/>
  <c r="W78" i="2"/>
  <c r="O78" i="2"/>
  <c r="L78" i="2"/>
  <c r="EU77" i="2"/>
  <c r="V77" i="2" s="1"/>
  <c r="D13" i="2"/>
  <c r="A8" i="3" s="1"/>
  <c r="EU79" i="2"/>
  <c r="V79" i="2" s="1"/>
  <c r="EU69" i="2"/>
  <c r="V69" i="2" s="1"/>
  <c r="W86" i="2"/>
  <c r="O86" i="2"/>
  <c r="L86" i="2"/>
  <c r="EU75" i="2"/>
  <c r="V75" i="2" s="1"/>
  <c r="W80" i="2"/>
  <c r="O80" i="2"/>
  <c r="L80" i="2"/>
  <c r="EU73" i="2"/>
  <c r="V73" i="2" s="1"/>
  <c r="W70" i="2"/>
  <c r="O70" i="2"/>
  <c r="L70" i="2"/>
  <c r="W82" i="2"/>
  <c r="O82" i="2"/>
  <c r="L82" i="2"/>
  <c r="EU83" i="2"/>
  <c r="V83" i="2" s="1"/>
  <c r="U74" i="2"/>
  <c r="X74" i="2" s="1"/>
  <c r="EU71" i="2"/>
  <c r="V71" i="2" s="1"/>
  <c r="DC23" i="2"/>
  <c r="P23" i="2" s="1"/>
  <c r="EI24" i="2"/>
  <c r="ES24" i="2"/>
  <c r="ER24" i="2"/>
  <c r="EI32" i="2"/>
  <c r="ES32" i="2"/>
  <c r="ER32" i="2"/>
  <c r="EI45" i="2"/>
  <c r="ER45" i="2"/>
  <c r="ES45" i="2"/>
  <c r="EG51" i="2"/>
  <c r="S51" i="2" s="1"/>
  <c r="EI25" i="2"/>
  <c r="ES25" i="2"/>
  <c r="ER25" i="2"/>
  <c r="DC52" i="2"/>
  <c r="P52" i="2" s="1"/>
  <c r="EI13" i="2"/>
  <c r="ES13" i="2"/>
  <c r="ER13" i="2"/>
  <c r="DC39" i="2"/>
  <c r="P39" i="2" s="1"/>
  <c r="EG50" i="2"/>
  <c r="S50" i="2" s="1"/>
  <c r="EI47" i="2"/>
  <c r="ER47" i="2"/>
  <c r="ES47" i="2"/>
  <c r="EM61" i="2"/>
  <c r="EQ61" i="2"/>
  <c r="EI15" i="2"/>
  <c r="ER15" i="2"/>
  <c r="ES15" i="2"/>
  <c r="CP20" i="2"/>
  <c r="EI44" i="2"/>
  <c r="ES44" i="2"/>
  <c r="ER44" i="2"/>
  <c r="EI27" i="2"/>
  <c r="ES27" i="2"/>
  <c r="ER27" i="2"/>
  <c r="EG48" i="2"/>
  <c r="S48" i="2" s="1"/>
  <c r="EI64" i="2"/>
  <c r="ER64" i="2"/>
  <c r="ES64" i="2"/>
  <c r="EI46" i="2"/>
  <c r="ES46" i="2"/>
  <c r="ER46" i="2"/>
  <c r="EI16" i="2"/>
  <c r="ER16" i="2"/>
  <c r="ES16" i="2"/>
  <c r="DX31" i="2"/>
  <c r="R31" i="2" s="1"/>
  <c r="EG66" i="2"/>
  <c r="S66" i="2" s="1"/>
  <c r="EI41" i="2"/>
  <c r="ER41" i="2"/>
  <c r="ES41" i="2"/>
  <c r="EI54" i="2"/>
  <c r="ES54" i="2"/>
  <c r="ER54" i="2"/>
  <c r="EI40" i="2"/>
  <c r="ER40" i="2"/>
  <c r="ES40" i="2"/>
  <c r="EI21" i="2"/>
  <c r="ER21" i="2"/>
  <c r="ES21" i="2"/>
  <c r="EM58" i="2"/>
  <c r="EQ58" i="2"/>
  <c r="EI22" i="2"/>
  <c r="ES22" i="2"/>
  <c r="ER22" i="2"/>
  <c r="DX23" i="2"/>
  <c r="R23" i="2" s="1"/>
  <c r="DC26" i="2"/>
  <c r="P26" i="2" s="1"/>
  <c r="EG20" i="2"/>
  <c r="S20" i="2" s="1"/>
  <c r="CP35" i="2"/>
  <c r="EI53" i="2"/>
  <c r="ES53" i="2"/>
  <c r="ER53" i="2"/>
  <c r="CP17" i="2"/>
  <c r="CP38" i="2"/>
  <c r="EI37" i="2"/>
  <c r="ER37" i="2"/>
  <c r="ES37" i="2"/>
  <c r="DO59" i="2"/>
  <c r="Q59" i="2" s="1"/>
  <c r="EI65" i="2"/>
  <c r="ES65" i="2"/>
  <c r="ER65" i="2"/>
  <c r="EI57" i="2"/>
  <c r="ER57" i="2"/>
  <c r="ES57" i="2"/>
  <c r="CP42" i="2"/>
  <c r="DO14" i="2"/>
  <c r="Q14" i="2" s="1"/>
  <c r="EI62" i="2"/>
  <c r="ER62" i="2"/>
  <c r="ES62" i="2"/>
  <c r="DO19" i="2"/>
  <c r="Q19" i="2" s="1"/>
  <c r="EI56" i="2"/>
  <c r="ES56" i="2"/>
  <c r="ER56" i="2"/>
  <c r="EI60" i="2"/>
  <c r="ER60" i="2"/>
  <c r="ES60" i="2"/>
  <c r="EI68" i="2"/>
  <c r="ES68" i="2"/>
  <c r="ER68" i="2"/>
  <c r="DX34" i="2"/>
  <c r="R34" i="2" s="1"/>
  <c r="EI18" i="2"/>
  <c r="ER18" i="2"/>
  <c r="ES18" i="2"/>
  <c r="EI30" i="2"/>
  <c r="ES30" i="2"/>
  <c r="ER30" i="2"/>
  <c r="DX49" i="2"/>
  <c r="R49" i="2" s="1"/>
  <c r="EI36" i="2"/>
  <c r="ES36" i="2"/>
  <c r="ER36" i="2"/>
  <c r="EI63" i="2"/>
  <c r="ER63" i="2"/>
  <c r="ES63" i="2"/>
  <c r="EI28" i="2"/>
  <c r="ES28" i="2"/>
  <c r="ER28" i="2"/>
  <c r="EI55" i="2"/>
  <c r="ES55" i="2"/>
  <c r="ER55" i="2"/>
  <c r="EI29" i="2"/>
  <c r="ER29" i="2"/>
  <c r="ES29" i="2"/>
  <c r="EG43" i="2"/>
  <c r="S43" i="2" s="1"/>
  <c r="EM33" i="2"/>
  <c r="EQ33" i="2"/>
  <c r="CP39" i="2"/>
  <c r="EG59" i="2"/>
  <c r="S59" i="2" s="1"/>
  <c r="CP66" i="2"/>
  <c r="DC20" i="2"/>
  <c r="P20" i="2" s="1"/>
  <c r="DO20" i="2"/>
  <c r="Q20" i="2" s="1"/>
  <c r="DC17" i="2"/>
  <c r="P17" i="2" s="1"/>
  <c r="I12" i="2"/>
  <c r="DX50" i="2"/>
  <c r="R50" i="2" s="1"/>
  <c r="DX19" i="2"/>
  <c r="R19" i="2" s="1"/>
  <c r="DX39" i="2"/>
  <c r="R39" i="2" s="1"/>
  <c r="DO50" i="2"/>
  <c r="Q50" i="2" s="1"/>
  <c r="EG31" i="2"/>
  <c r="S31" i="2" s="1"/>
  <c r="CP50" i="2"/>
  <c r="DO39" i="2"/>
  <c r="Q39" i="2" s="1"/>
  <c r="EG17" i="2"/>
  <c r="S17" i="2" s="1"/>
  <c r="DC50" i="2"/>
  <c r="P50" i="2" s="1"/>
  <c r="EG39" i="2"/>
  <c r="S39" i="2" s="1"/>
  <c r="DC14" i="2"/>
  <c r="P14" i="2" s="1"/>
  <c r="CP14" i="2"/>
  <c r="DO31" i="2"/>
  <c r="Q31" i="2" s="1"/>
  <c r="CP31" i="2"/>
  <c r="DC49" i="2"/>
  <c r="P49" i="2" s="1"/>
  <c r="DC31" i="2"/>
  <c r="P31" i="2" s="1"/>
  <c r="EG23" i="2"/>
  <c r="S23" i="2" s="1"/>
  <c r="DC38" i="2"/>
  <c r="P38" i="2" s="1"/>
  <c r="EG14" i="2"/>
  <c r="S14" i="2" s="1"/>
  <c r="CP23" i="2"/>
  <c r="CP59" i="2"/>
  <c r="EG38" i="2"/>
  <c r="S38" i="2" s="1"/>
  <c r="DX43" i="2"/>
  <c r="R43" i="2" s="1"/>
  <c r="DO38" i="2"/>
  <c r="Q38" i="2" s="1"/>
  <c r="DC59" i="2"/>
  <c r="P59" i="2" s="1"/>
  <c r="DC35" i="2"/>
  <c r="P35" i="2" s="1"/>
  <c r="DX38" i="2"/>
  <c r="R38" i="2" s="1"/>
  <c r="DX14" i="2"/>
  <c r="R14" i="2" s="1"/>
  <c r="DX35" i="2"/>
  <c r="R35" i="2" s="1"/>
  <c r="CP52" i="2"/>
  <c r="DX52" i="2"/>
  <c r="R52" i="2" s="1"/>
  <c r="CP49" i="2"/>
  <c r="C14" i="2"/>
  <c r="DO35" i="2"/>
  <c r="Q35" i="2" s="1"/>
  <c r="DO43" i="2"/>
  <c r="Q43" i="2" s="1"/>
  <c r="EG35" i="2"/>
  <c r="S35" i="2" s="1"/>
  <c r="DC43" i="2"/>
  <c r="P43" i="2" s="1"/>
  <c r="DO34" i="2"/>
  <c r="Q34" i="2" s="1"/>
  <c r="DO26" i="2"/>
  <c r="Q26" i="2" s="1"/>
  <c r="CP34" i="2"/>
  <c r="CP43" i="2"/>
  <c r="DX48" i="2"/>
  <c r="R48" i="2" s="1"/>
  <c r="EG26" i="2"/>
  <c r="S26" i="2" s="1"/>
  <c r="EG49" i="2"/>
  <c r="S49" i="2" s="1"/>
  <c r="DO17" i="2"/>
  <c r="Q17" i="2" s="1"/>
  <c r="EG34" i="2"/>
  <c r="S34" i="2" s="1"/>
  <c r="DO42" i="2"/>
  <c r="Q42" i="2" s="1"/>
  <c r="CP26" i="2"/>
  <c r="DO49" i="2"/>
  <c r="Q49" i="2" s="1"/>
  <c r="DX17" i="2"/>
  <c r="R17" i="2" s="1"/>
  <c r="DC34" i="2"/>
  <c r="P34" i="2" s="1"/>
  <c r="DX26" i="2"/>
  <c r="R26" i="2" s="1"/>
  <c r="DC42" i="2"/>
  <c r="P42" i="2" s="1"/>
  <c r="DO48" i="2"/>
  <c r="Q48" i="2" s="1"/>
  <c r="DC48" i="2"/>
  <c r="P48" i="2" s="1"/>
  <c r="CP48" i="2"/>
  <c r="DX42" i="2"/>
  <c r="R42" i="2" s="1"/>
  <c r="EG42" i="2"/>
  <c r="S42" i="2" s="1"/>
  <c r="EG19" i="2"/>
  <c r="S19" i="2" s="1"/>
  <c r="DC19" i="2"/>
  <c r="P19" i="2" s="1"/>
  <c r="CP19" i="2"/>
  <c r="EG52" i="2"/>
  <c r="S52" i="2" s="1"/>
  <c r="DO52" i="2"/>
  <c r="Q52" i="2" s="1"/>
  <c r="CP51" i="2"/>
  <c r="DO51" i="2"/>
  <c r="Q51" i="2" s="1"/>
  <c r="DC51" i="2"/>
  <c r="P51" i="2" s="1"/>
  <c r="DX51" i="2"/>
  <c r="R51" i="2" s="1"/>
  <c r="DX62" i="2"/>
  <c r="R62" i="2" s="1"/>
  <c r="DO62" i="2"/>
  <c r="Q62" i="2" s="1"/>
  <c r="EG62" i="2"/>
  <c r="S62" i="2" s="1"/>
  <c r="DC62" i="2"/>
  <c r="P62" i="2" s="1"/>
  <c r="CP62" i="2"/>
  <c r="CP54" i="2"/>
  <c r="DO54" i="2"/>
  <c r="Q54" i="2" s="1"/>
  <c r="DC54" i="2"/>
  <c r="P54" i="2" s="1"/>
  <c r="EG54" i="2"/>
  <c r="S54" i="2" s="1"/>
  <c r="DX54" i="2"/>
  <c r="R54" i="2" s="1"/>
  <c r="EG36" i="2"/>
  <c r="S36" i="2" s="1"/>
  <c r="CP36" i="2"/>
  <c r="DX36" i="2"/>
  <c r="R36" i="2" s="1"/>
  <c r="DO36" i="2"/>
  <c r="Q36" i="2" s="1"/>
  <c r="DC36" i="2"/>
  <c r="P36" i="2" s="1"/>
  <c r="DC64" i="2"/>
  <c r="P64" i="2" s="1"/>
  <c r="CP64" i="2"/>
  <c r="DO64" i="2"/>
  <c r="Q64" i="2" s="1"/>
  <c r="EG64" i="2"/>
  <c r="S64" i="2" s="1"/>
  <c r="DX64" i="2"/>
  <c r="R64" i="2" s="1"/>
  <c r="DC28" i="2"/>
  <c r="P28" i="2" s="1"/>
  <c r="DX28" i="2"/>
  <c r="R28" i="2" s="1"/>
  <c r="DO28" i="2"/>
  <c r="Q28" i="2" s="1"/>
  <c r="EG28" i="2"/>
  <c r="S28" i="2" s="1"/>
  <c r="CP28" i="2"/>
  <c r="DC60" i="2"/>
  <c r="P60" i="2" s="1"/>
  <c r="CP60" i="2"/>
  <c r="DX60" i="2"/>
  <c r="R60" i="2" s="1"/>
  <c r="DO60" i="2"/>
  <c r="Q60" i="2" s="1"/>
  <c r="EG60" i="2"/>
  <c r="S60" i="2" s="1"/>
  <c r="DX53" i="2"/>
  <c r="R53" i="2" s="1"/>
  <c r="DO53" i="2"/>
  <c r="Q53" i="2" s="1"/>
  <c r="DC53" i="2"/>
  <c r="P53" i="2" s="1"/>
  <c r="CP53" i="2"/>
  <c r="EG53" i="2"/>
  <c r="S53" i="2" s="1"/>
  <c r="DC55" i="2"/>
  <c r="P55" i="2" s="1"/>
  <c r="EG55" i="2"/>
  <c r="S55" i="2" s="1"/>
  <c r="DX55" i="2"/>
  <c r="R55" i="2" s="1"/>
  <c r="DO55" i="2"/>
  <c r="Q55" i="2" s="1"/>
  <c r="CP55" i="2"/>
  <c r="DX41" i="2"/>
  <c r="R41" i="2" s="1"/>
  <c r="CP41" i="2"/>
  <c r="DO41" i="2"/>
  <c r="Q41" i="2" s="1"/>
  <c r="EG41" i="2"/>
  <c r="S41" i="2" s="1"/>
  <c r="DC41" i="2"/>
  <c r="P41" i="2" s="1"/>
  <c r="DX68" i="2"/>
  <c r="R68" i="2" s="1"/>
  <c r="DO68" i="2"/>
  <c r="Q68" i="2" s="1"/>
  <c r="CP68" i="2"/>
  <c r="EG68" i="2"/>
  <c r="S68" i="2" s="1"/>
  <c r="DC68" i="2"/>
  <c r="P68" i="2" s="1"/>
  <c r="CP57" i="2"/>
  <c r="EG57" i="2"/>
  <c r="S57" i="2" s="1"/>
  <c r="DO57" i="2"/>
  <c r="Q57" i="2" s="1"/>
  <c r="DC57" i="2"/>
  <c r="P57" i="2" s="1"/>
  <c r="DX57" i="2"/>
  <c r="R57" i="2" s="1"/>
  <c r="DX24" i="2"/>
  <c r="R24" i="2" s="1"/>
  <c r="DO24" i="2"/>
  <c r="Q24" i="2" s="1"/>
  <c r="EG24" i="2"/>
  <c r="S24" i="2" s="1"/>
  <c r="DC24" i="2"/>
  <c r="P24" i="2" s="1"/>
  <c r="CP24" i="2"/>
  <c r="DX29" i="2"/>
  <c r="R29" i="2" s="1"/>
  <c r="DC29" i="2"/>
  <c r="P29" i="2" s="1"/>
  <c r="CP29" i="2"/>
  <c r="DO29" i="2"/>
  <c r="Q29" i="2" s="1"/>
  <c r="EG29" i="2"/>
  <c r="S29" i="2" s="1"/>
  <c r="DX44" i="2"/>
  <c r="R44" i="2" s="1"/>
  <c r="CP44" i="2"/>
  <c r="DO44" i="2"/>
  <c r="Q44" i="2" s="1"/>
  <c r="DC44" i="2"/>
  <c r="P44" i="2" s="1"/>
  <c r="EG44" i="2"/>
  <c r="S44" i="2" s="1"/>
  <c r="CP15" i="2"/>
  <c r="DO15" i="2"/>
  <c r="Q15" i="2" s="1"/>
  <c r="EG15" i="2"/>
  <c r="S15" i="2" s="1"/>
  <c r="DX15" i="2"/>
  <c r="R15" i="2" s="1"/>
  <c r="DC15" i="2"/>
  <c r="P15" i="2" s="1"/>
  <c r="EG63" i="2"/>
  <c r="S63" i="2" s="1"/>
  <c r="DO63" i="2"/>
  <c r="Q63" i="2" s="1"/>
  <c r="DX63" i="2"/>
  <c r="R63" i="2" s="1"/>
  <c r="DC63" i="2"/>
  <c r="P63" i="2" s="1"/>
  <c r="CP63" i="2"/>
  <c r="DX32" i="2"/>
  <c r="R32" i="2" s="1"/>
  <c r="EG32" i="2"/>
  <c r="S32" i="2" s="1"/>
  <c r="DO32" i="2"/>
  <c r="Q32" i="2" s="1"/>
  <c r="DC32" i="2"/>
  <c r="P32" i="2" s="1"/>
  <c r="CP32" i="2"/>
  <c r="CD61" i="2"/>
  <c r="DC22" i="2"/>
  <c r="P22" i="2" s="1"/>
  <c r="CP22" i="2"/>
  <c r="EG22" i="2"/>
  <c r="S22" i="2" s="1"/>
  <c r="DX22" i="2"/>
  <c r="R22" i="2" s="1"/>
  <c r="DO22" i="2"/>
  <c r="Q22" i="2" s="1"/>
  <c r="EG45" i="2"/>
  <c r="S45" i="2" s="1"/>
  <c r="DO45" i="2"/>
  <c r="Q45" i="2" s="1"/>
  <c r="DC45" i="2"/>
  <c r="P45" i="2" s="1"/>
  <c r="DX45" i="2"/>
  <c r="R45" i="2" s="1"/>
  <c r="CP45" i="2"/>
  <c r="DO13" i="2"/>
  <c r="Q13" i="2" s="1"/>
  <c r="CP13" i="2"/>
  <c r="DX13" i="2"/>
  <c r="R13" i="2" s="1"/>
  <c r="DC13" i="2"/>
  <c r="P13" i="2" s="1"/>
  <c r="EG13" i="2"/>
  <c r="S13" i="2" s="1"/>
  <c r="DX47" i="2"/>
  <c r="R47" i="2" s="1"/>
  <c r="CP47" i="2"/>
  <c r="EG47" i="2"/>
  <c r="S47" i="2" s="1"/>
  <c r="DC47" i="2"/>
  <c r="P47" i="2" s="1"/>
  <c r="DO47" i="2"/>
  <c r="Q47" i="2" s="1"/>
  <c r="DX27" i="2"/>
  <c r="R27" i="2" s="1"/>
  <c r="CP27" i="2"/>
  <c r="DO27" i="2"/>
  <c r="Q27" i="2" s="1"/>
  <c r="EG27" i="2"/>
  <c r="S27" i="2" s="1"/>
  <c r="DC27" i="2"/>
  <c r="P27" i="2" s="1"/>
  <c r="DC40" i="2"/>
  <c r="P40" i="2" s="1"/>
  <c r="CP40" i="2"/>
  <c r="EG40" i="2"/>
  <c r="S40" i="2" s="1"/>
  <c r="DO40" i="2"/>
  <c r="Q40" i="2" s="1"/>
  <c r="DX40" i="2"/>
  <c r="R40" i="2" s="1"/>
  <c r="DO21" i="2"/>
  <c r="Q21" i="2" s="1"/>
  <c r="DX21" i="2"/>
  <c r="R21" i="2" s="1"/>
  <c r="DC21" i="2"/>
  <c r="P21" i="2" s="1"/>
  <c r="CP21" i="2"/>
  <c r="EG21" i="2"/>
  <c r="S21" i="2" s="1"/>
  <c r="CP30" i="2"/>
  <c r="DX30" i="2"/>
  <c r="R30" i="2" s="1"/>
  <c r="DO30" i="2"/>
  <c r="Q30" i="2" s="1"/>
  <c r="DC30" i="2"/>
  <c r="P30" i="2" s="1"/>
  <c r="EG30" i="2"/>
  <c r="S30" i="2" s="1"/>
  <c r="DX56" i="2"/>
  <c r="R56" i="2" s="1"/>
  <c r="DO56" i="2"/>
  <c r="Q56" i="2" s="1"/>
  <c r="DC56" i="2"/>
  <c r="P56" i="2" s="1"/>
  <c r="EG56" i="2"/>
  <c r="S56" i="2" s="1"/>
  <c r="CP56" i="2"/>
  <c r="DO16" i="2"/>
  <c r="Q16" i="2" s="1"/>
  <c r="EG16" i="2"/>
  <c r="S16" i="2" s="1"/>
  <c r="DX16" i="2"/>
  <c r="R16" i="2" s="1"/>
  <c r="CP16" i="2"/>
  <c r="DC16" i="2"/>
  <c r="P16" i="2" s="1"/>
  <c r="CP18" i="2"/>
  <c r="DC18" i="2"/>
  <c r="P18" i="2" s="1"/>
  <c r="DX18" i="2"/>
  <c r="R18" i="2" s="1"/>
  <c r="DO18" i="2"/>
  <c r="Q18" i="2" s="1"/>
  <c r="EG18" i="2"/>
  <c r="S18" i="2" s="1"/>
  <c r="DX65" i="2"/>
  <c r="R65" i="2" s="1"/>
  <c r="DO65" i="2"/>
  <c r="Q65" i="2" s="1"/>
  <c r="CP65" i="2"/>
  <c r="DC65" i="2"/>
  <c r="P65" i="2" s="1"/>
  <c r="EG65" i="2"/>
  <c r="S65" i="2" s="1"/>
  <c r="DC46" i="2"/>
  <c r="P46" i="2" s="1"/>
  <c r="DO46" i="2"/>
  <c r="Q46" i="2" s="1"/>
  <c r="DX46" i="2"/>
  <c r="R46" i="2" s="1"/>
  <c r="CP46" i="2"/>
  <c r="EG46" i="2"/>
  <c r="S46" i="2" s="1"/>
  <c r="DC37" i="2"/>
  <c r="P37" i="2" s="1"/>
  <c r="CP37" i="2"/>
  <c r="EG37" i="2"/>
  <c r="S37" i="2" s="1"/>
  <c r="DO37" i="2"/>
  <c r="Q37" i="2" s="1"/>
  <c r="DX37" i="2"/>
  <c r="R37" i="2" s="1"/>
  <c r="DC25" i="2"/>
  <c r="P25" i="2" s="1"/>
  <c r="CP25" i="2"/>
  <c r="DO25" i="2"/>
  <c r="Q25" i="2" s="1"/>
  <c r="EG25" i="2"/>
  <c r="S25" i="2" s="1"/>
  <c r="DX25" i="2"/>
  <c r="R25" i="2" s="1"/>
  <c r="I11" i="2"/>
  <c r="U98" i="2" l="1"/>
  <c r="X98" i="2" s="1"/>
  <c r="U139" i="2"/>
  <c r="X139" i="2" s="1"/>
  <c r="U83" i="2"/>
  <c r="X83" i="2" s="1"/>
  <c r="U100" i="2"/>
  <c r="X100" i="2" s="1"/>
  <c r="U112" i="2"/>
  <c r="X112" i="2" s="1"/>
  <c r="U128" i="2"/>
  <c r="X128" i="2" s="1"/>
  <c r="U130" i="2"/>
  <c r="X130" i="2" s="1"/>
  <c r="CD58" i="2"/>
  <c r="K58" i="2" s="1"/>
  <c r="U75" i="2"/>
  <c r="X75" i="2" s="1"/>
  <c r="EM67" i="2"/>
  <c r="EU67" i="2" s="1"/>
  <c r="CD67" i="2"/>
  <c r="K67" i="2" s="1"/>
  <c r="O112" i="2"/>
  <c r="EJ11" i="2"/>
  <c r="EX11" i="2"/>
  <c r="EL11" i="2"/>
  <c r="CD33" i="2"/>
  <c r="M33" i="2" s="1"/>
  <c r="D14" i="2"/>
  <c r="A9" i="3" s="1"/>
  <c r="EJ12" i="2"/>
  <c r="EI12" i="2" s="1"/>
  <c r="EL12" i="2"/>
  <c r="EX12" i="2"/>
  <c r="U1010" i="2"/>
  <c r="X1010" i="2" s="1"/>
  <c r="W112" i="2"/>
  <c r="L139" i="2"/>
  <c r="O139" i="2"/>
  <c r="W139" i="2"/>
  <c r="U156" i="2"/>
  <c r="X156" i="2" s="1"/>
  <c r="U152" i="2"/>
  <c r="X152" i="2" s="1"/>
  <c r="U79" i="2"/>
  <c r="X79" i="2" s="1"/>
  <c r="U118" i="2"/>
  <c r="X118" i="2" s="1"/>
  <c r="V147" i="2"/>
  <c r="L112" i="2"/>
  <c r="W151" i="2"/>
  <c r="O151" i="2"/>
  <c r="L151" i="2"/>
  <c r="W157" i="2"/>
  <c r="O157" i="2"/>
  <c r="L157" i="2"/>
  <c r="U157" i="2"/>
  <c r="X157" i="2" s="1"/>
  <c r="W155" i="2"/>
  <c r="O155" i="2"/>
  <c r="L155" i="2"/>
  <c r="W150" i="2"/>
  <c r="O150" i="2"/>
  <c r="L150" i="2"/>
  <c r="U150" i="2"/>
  <c r="X150" i="2" s="1"/>
  <c r="W153" i="2"/>
  <c r="O153" i="2"/>
  <c r="L153" i="2"/>
  <c r="U153" i="2"/>
  <c r="X153" i="2" s="1"/>
  <c r="W159" i="2"/>
  <c r="O159" i="2"/>
  <c r="L159" i="2"/>
  <c r="U93" i="2"/>
  <c r="X93" i="2" s="1"/>
  <c r="V97" i="2"/>
  <c r="W152" i="2"/>
  <c r="O152" i="2"/>
  <c r="L152" i="2"/>
  <c r="W1010" i="2"/>
  <c r="O1010" i="2"/>
  <c r="L1010" i="2"/>
  <c r="U151" i="2"/>
  <c r="X151" i="2" s="1"/>
  <c r="U159" i="2"/>
  <c r="X159" i="2" s="1"/>
  <c r="W156" i="2"/>
  <c r="O156" i="2"/>
  <c r="L156" i="2"/>
  <c r="V133" i="2"/>
  <c r="U155" i="2"/>
  <c r="X155" i="2" s="1"/>
  <c r="DX12" i="2"/>
  <c r="R12" i="2" s="1"/>
  <c r="W121" i="2"/>
  <c r="O121" i="2"/>
  <c r="L121" i="2"/>
  <c r="W126" i="2"/>
  <c r="O126" i="2"/>
  <c r="L126" i="2"/>
  <c r="W115" i="2"/>
  <c r="O115" i="2"/>
  <c r="L115" i="2"/>
  <c r="W136" i="2"/>
  <c r="O136" i="2"/>
  <c r="L136" i="2"/>
  <c r="U136" i="2"/>
  <c r="X136" i="2" s="1"/>
  <c r="W142" i="2"/>
  <c r="O142" i="2"/>
  <c r="L142" i="2"/>
  <c r="U142" i="2"/>
  <c r="X142" i="2" s="1"/>
  <c r="W138" i="2"/>
  <c r="O138" i="2"/>
  <c r="L138" i="2"/>
  <c r="W137" i="2"/>
  <c r="O137" i="2"/>
  <c r="L137" i="2"/>
  <c r="W120" i="2"/>
  <c r="O120" i="2"/>
  <c r="L120" i="2"/>
  <c r="U120" i="2"/>
  <c r="X120" i="2" s="1"/>
  <c r="W122" i="2"/>
  <c r="O122" i="2"/>
  <c r="L122" i="2"/>
  <c r="W106" i="2"/>
  <c r="O106" i="2"/>
  <c r="L106" i="2"/>
  <c r="W134" i="2"/>
  <c r="O134" i="2"/>
  <c r="L134" i="2"/>
  <c r="U115" i="2"/>
  <c r="X115" i="2" s="1"/>
  <c r="V110" i="2"/>
  <c r="U106" i="2"/>
  <c r="X106" i="2" s="1"/>
  <c r="W105" i="2"/>
  <c r="O105" i="2"/>
  <c r="L105" i="2"/>
  <c r="U105" i="2"/>
  <c r="X105" i="2" s="1"/>
  <c r="W127" i="2"/>
  <c r="O127" i="2"/>
  <c r="L127" i="2"/>
  <c r="W118" i="2"/>
  <c r="O118" i="2"/>
  <c r="L118" i="2"/>
  <c r="U89" i="2"/>
  <c r="X89" i="2" s="1"/>
  <c r="U126" i="2"/>
  <c r="X126" i="2" s="1"/>
  <c r="U134" i="2"/>
  <c r="X134" i="2" s="1"/>
  <c r="W128" i="2"/>
  <c r="O128" i="2"/>
  <c r="L128" i="2"/>
  <c r="U121" i="2"/>
  <c r="X121" i="2" s="1"/>
  <c r="U104" i="2"/>
  <c r="X104" i="2" s="1"/>
  <c r="W130" i="2"/>
  <c r="O130" i="2"/>
  <c r="L130" i="2"/>
  <c r="U122" i="2"/>
  <c r="X122" i="2" s="1"/>
  <c r="U138" i="2"/>
  <c r="X138" i="2" s="1"/>
  <c r="U137" i="2"/>
  <c r="X137" i="2" s="1"/>
  <c r="U127" i="2"/>
  <c r="X127" i="2" s="1"/>
  <c r="W87" i="2"/>
  <c r="O87" i="2"/>
  <c r="L87" i="2"/>
  <c r="W96" i="2"/>
  <c r="O96" i="2"/>
  <c r="L96" i="2"/>
  <c r="W93" i="2"/>
  <c r="O93" i="2"/>
  <c r="L93" i="2"/>
  <c r="W98" i="2"/>
  <c r="O98" i="2"/>
  <c r="L98" i="2"/>
  <c r="W89" i="2"/>
  <c r="O89" i="2"/>
  <c r="L89" i="2"/>
  <c r="U96" i="2"/>
  <c r="X96" i="2" s="1"/>
  <c r="U87" i="2"/>
  <c r="X87" i="2" s="1"/>
  <c r="W104" i="2"/>
  <c r="O104" i="2"/>
  <c r="L104" i="2"/>
  <c r="DC12" i="2"/>
  <c r="P12" i="2" s="1"/>
  <c r="U77" i="2"/>
  <c r="X77" i="2" s="1"/>
  <c r="W100" i="2"/>
  <c r="O100" i="2"/>
  <c r="L100" i="2"/>
  <c r="W73" i="2"/>
  <c r="O73" i="2"/>
  <c r="L73" i="2"/>
  <c r="W69" i="2"/>
  <c r="O69" i="2"/>
  <c r="L69" i="2"/>
  <c r="W71" i="2"/>
  <c r="O71" i="2"/>
  <c r="L71" i="2"/>
  <c r="U71" i="2"/>
  <c r="X71" i="2" s="1"/>
  <c r="W77" i="2"/>
  <c r="O77" i="2"/>
  <c r="L77" i="2"/>
  <c r="CP12" i="2"/>
  <c r="U73" i="2"/>
  <c r="X73" i="2" s="1"/>
  <c r="U69" i="2"/>
  <c r="X69" i="2" s="1"/>
  <c r="W79" i="2"/>
  <c r="O79" i="2"/>
  <c r="L79" i="2"/>
  <c r="DO12" i="2"/>
  <c r="Q12" i="2" s="1"/>
  <c r="W75" i="2"/>
  <c r="O75" i="2"/>
  <c r="L75" i="2"/>
  <c r="W83" i="2"/>
  <c r="O83" i="2"/>
  <c r="L83" i="2"/>
  <c r="EG12" i="2"/>
  <c r="S12" i="2" s="1"/>
  <c r="CD66" i="2"/>
  <c r="K66" i="2" s="1"/>
  <c r="CD14" i="2"/>
  <c r="K14" i="2" s="1"/>
  <c r="EQ64" i="2"/>
  <c r="EM64" i="2"/>
  <c r="EM15" i="2"/>
  <c r="EQ15" i="2"/>
  <c r="EQ60" i="2"/>
  <c r="EM60" i="2"/>
  <c r="EI38" i="2"/>
  <c r="ER38" i="2"/>
  <c r="ES38" i="2"/>
  <c r="EI23" i="2"/>
  <c r="ER23" i="2"/>
  <c r="ES23" i="2"/>
  <c r="EU61" i="2"/>
  <c r="V61" i="2" s="1"/>
  <c r="EQ28" i="2"/>
  <c r="EM28" i="2"/>
  <c r="EM30" i="2"/>
  <c r="EQ30" i="2"/>
  <c r="EQ40" i="2"/>
  <c r="EM40" i="2"/>
  <c r="EM27" i="2"/>
  <c r="EQ27" i="2"/>
  <c r="EI31" i="2"/>
  <c r="ER31" i="2"/>
  <c r="ES31" i="2"/>
  <c r="CD20" i="2"/>
  <c r="K20" i="2" s="1"/>
  <c r="EI35" i="2"/>
  <c r="ER35" i="2"/>
  <c r="ES35" i="2"/>
  <c r="EI51" i="2"/>
  <c r="ES51" i="2"/>
  <c r="ER51" i="2"/>
  <c r="EQ36" i="2"/>
  <c r="EM36" i="2"/>
  <c r="EQ62" i="2"/>
  <c r="EM62" i="2"/>
  <c r="EI66" i="2"/>
  <c r="ES66" i="2"/>
  <c r="ER66" i="2"/>
  <c r="EI49" i="2"/>
  <c r="ES49" i="2"/>
  <c r="ER49" i="2"/>
  <c r="EQ68" i="2"/>
  <c r="EM68" i="2"/>
  <c r="EI26" i="2"/>
  <c r="ER26" i="2"/>
  <c r="ES26" i="2"/>
  <c r="EM21" i="2"/>
  <c r="EQ21" i="2"/>
  <c r="EI42" i="2"/>
  <c r="ES42" i="2"/>
  <c r="ER42" i="2"/>
  <c r="EI52" i="2"/>
  <c r="ER52" i="2"/>
  <c r="ES52" i="2"/>
  <c r="EI17" i="2"/>
  <c r="ER17" i="2"/>
  <c r="ES17" i="2"/>
  <c r="EQ16" i="2"/>
  <c r="EM16" i="2"/>
  <c r="EQ32" i="2"/>
  <c r="EM32" i="2"/>
  <c r="EI43" i="2"/>
  <c r="ER43" i="2"/>
  <c r="ES43" i="2"/>
  <c r="EQ56" i="2"/>
  <c r="EM56" i="2"/>
  <c r="EM47" i="2"/>
  <c r="EQ47" i="2"/>
  <c r="EM25" i="2"/>
  <c r="EQ25" i="2"/>
  <c r="EM63" i="2"/>
  <c r="EQ63" i="2"/>
  <c r="EM18" i="2"/>
  <c r="EQ18" i="2"/>
  <c r="EM22" i="2"/>
  <c r="EQ22" i="2"/>
  <c r="EQ54" i="2"/>
  <c r="EM54" i="2"/>
  <c r="EM44" i="2"/>
  <c r="EQ44" i="2"/>
  <c r="EI50" i="2"/>
  <c r="ES50" i="2"/>
  <c r="ER50" i="2"/>
  <c r="EM29" i="2"/>
  <c r="EQ29" i="2"/>
  <c r="EI59" i="2"/>
  <c r="ER59" i="2"/>
  <c r="ES59" i="2"/>
  <c r="EI14" i="2"/>
  <c r="ER14" i="2"/>
  <c r="ES14" i="2"/>
  <c r="EM55" i="2"/>
  <c r="EQ55" i="2"/>
  <c r="EM13" i="2"/>
  <c r="EQ13" i="2"/>
  <c r="EM37" i="2"/>
  <c r="EQ37" i="2"/>
  <c r="EM45" i="2"/>
  <c r="EQ45" i="2"/>
  <c r="EU33" i="2"/>
  <c r="V33" i="2" s="1"/>
  <c r="EM57" i="2"/>
  <c r="EQ57" i="2"/>
  <c r="EI34" i="2"/>
  <c r="ES34" i="2"/>
  <c r="ER34" i="2"/>
  <c r="EQ46" i="2"/>
  <c r="EM46" i="2"/>
  <c r="EI20" i="2"/>
  <c r="ES20" i="2"/>
  <c r="ER20" i="2"/>
  <c r="EQ24" i="2"/>
  <c r="EM24" i="2"/>
  <c r="EM41" i="2"/>
  <c r="EQ41" i="2"/>
  <c r="EI48" i="2"/>
  <c r="ER48" i="2"/>
  <c r="ES48" i="2"/>
  <c r="EM65" i="2"/>
  <c r="EQ65" i="2"/>
  <c r="EM53" i="2"/>
  <c r="EQ53" i="2"/>
  <c r="EU58" i="2"/>
  <c r="V58" i="2" s="1"/>
  <c r="EI39" i="2"/>
  <c r="ES39" i="2"/>
  <c r="ER39" i="2"/>
  <c r="CD50" i="2"/>
  <c r="CD34" i="2"/>
  <c r="K61" i="2"/>
  <c r="CD31" i="2"/>
  <c r="CD23" i="2"/>
  <c r="CD39" i="2"/>
  <c r="CD38" i="2"/>
  <c r="CD26" i="2"/>
  <c r="CD43" i="2"/>
  <c r="J61" i="2"/>
  <c r="M61" i="2"/>
  <c r="CD59" i="2"/>
  <c r="CD48" i="2"/>
  <c r="CD49" i="2"/>
  <c r="CD52" i="2"/>
  <c r="C15" i="2"/>
  <c r="D15" i="2" s="1"/>
  <c r="CD42" i="2"/>
  <c r="CD17" i="2"/>
  <c r="CD35" i="2"/>
  <c r="EG11" i="2"/>
  <c r="S11" i="2" s="1"/>
  <c r="DX11" i="2"/>
  <c r="R11" i="2" s="1"/>
  <c r="DO11" i="2"/>
  <c r="Q11" i="2" s="1"/>
  <c r="DC11" i="2"/>
  <c r="P11" i="2" s="1"/>
  <c r="CP11" i="2"/>
  <c r="CD51" i="2"/>
  <c r="CD19" i="2"/>
  <c r="CD27" i="2"/>
  <c r="CD15" i="2"/>
  <c r="CD41" i="2"/>
  <c r="CD13" i="2"/>
  <c r="CD44" i="2"/>
  <c r="CD30" i="2"/>
  <c r="CD68" i="2"/>
  <c r="CD56" i="2"/>
  <c r="CD21" i="2"/>
  <c r="CD65" i="2"/>
  <c r="CD47" i="2"/>
  <c r="CD29" i="2"/>
  <c r="CD54" i="2"/>
  <c r="CD25" i="2"/>
  <c r="CD45" i="2"/>
  <c r="CD60" i="2"/>
  <c r="CD62" i="2"/>
  <c r="CD46" i="2"/>
  <c r="CD32" i="2"/>
  <c r="CD53" i="2"/>
  <c r="CD64" i="2"/>
  <c r="CD18" i="2"/>
  <c r="CD24" i="2"/>
  <c r="CD28" i="2"/>
  <c r="CD16" i="2"/>
  <c r="CD22" i="2"/>
  <c r="CD36" i="2"/>
  <c r="CD37" i="2"/>
  <c r="CD40" i="2"/>
  <c r="CD63" i="2"/>
  <c r="CD57" i="2"/>
  <c r="CD55" i="2"/>
  <c r="M58" i="2" l="1"/>
  <c r="M67" i="2"/>
  <c r="J58" i="2"/>
  <c r="J67" i="2"/>
  <c r="L97" i="2"/>
  <c r="L58" i="2"/>
  <c r="W133" i="2"/>
  <c r="L61" i="2"/>
  <c r="L147" i="2"/>
  <c r="K33" i="2"/>
  <c r="L33" i="2"/>
  <c r="J33" i="2"/>
  <c r="ES11" i="2"/>
  <c r="EI11" i="2"/>
  <c r="ER11" i="2"/>
  <c r="J20" i="2"/>
  <c r="U147" i="2"/>
  <c r="X147" i="2" s="1"/>
  <c r="O147" i="2"/>
  <c r="O133" i="2"/>
  <c r="W147" i="2"/>
  <c r="J66" i="2"/>
  <c r="U97" i="2"/>
  <c r="X97" i="2" s="1"/>
  <c r="O97" i="2"/>
  <c r="W97" i="2"/>
  <c r="L133" i="2"/>
  <c r="U133" i="2"/>
  <c r="X133" i="2" s="1"/>
  <c r="W110" i="2"/>
  <c r="O110" i="2"/>
  <c r="L110" i="2"/>
  <c r="CD12" i="2"/>
  <c r="M12" i="2" s="1"/>
  <c r="U110" i="2"/>
  <c r="X110" i="2" s="1"/>
  <c r="M66" i="2"/>
  <c r="J34" i="2"/>
  <c r="M14" i="2"/>
  <c r="J39" i="2"/>
  <c r="J14" i="2"/>
  <c r="M20" i="2"/>
  <c r="J31" i="2"/>
  <c r="U61" i="2"/>
  <c r="X61" i="2" s="1"/>
  <c r="O33" i="2"/>
  <c r="W33" i="2"/>
  <c r="U33" i="2"/>
  <c r="X33" i="2" s="1"/>
  <c r="EU24" i="2"/>
  <c r="V24" i="2" s="1"/>
  <c r="EU45" i="2"/>
  <c r="V45" i="2" s="1"/>
  <c r="EU56" i="2"/>
  <c r="V56" i="2" s="1"/>
  <c r="EM39" i="2"/>
  <c r="EQ39" i="2"/>
  <c r="EU57" i="2"/>
  <c r="V57" i="2" s="1"/>
  <c r="EU37" i="2"/>
  <c r="V37" i="2" s="1"/>
  <c r="EU54" i="2"/>
  <c r="V54" i="2" s="1"/>
  <c r="EM17" i="2"/>
  <c r="EQ17" i="2"/>
  <c r="EQ66" i="2"/>
  <c r="EM66" i="2"/>
  <c r="EU27" i="2"/>
  <c r="V27" i="2" s="1"/>
  <c r="EU64" i="2"/>
  <c r="V64" i="2" s="1"/>
  <c r="EQ14" i="2"/>
  <c r="EM14" i="2"/>
  <c r="EU47" i="2"/>
  <c r="V47" i="2" s="1"/>
  <c r="EM49" i="2"/>
  <c r="EQ49" i="2"/>
  <c r="W61" i="2"/>
  <c r="O61" i="2"/>
  <c r="U58" i="2"/>
  <c r="X58" i="2" s="1"/>
  <c r="EM20" i="2"/>
  <c r="EQ20" i="2"/>
  <c r="EQ26" i="2"/>
  <c r="EM26" i="2"/>
  <c r="EU62" i="2"/>
  <c r="V62" i="2" s="1"/>
  <c r="EM35" i="2"/>
  <c r="EQ35" i="2"/>
  <c r="EU40" i="2"/>
  <c r="V40" i="2" s="1"/>
  <c r="EU44" i="2"/>
  <c r="V44" i="2" s="1"/>
  <c r="EU18" i="2"/>
  <c r="V18" i="2" s="1"/>
  <c r="EU21" i="2"/>
  <c r="V21" i="2" s="1"/>
  <c r="EM51" i="2"/>
  <c r="EQ51" i="2"/>
  <c r="EU15" i="2"/>
  <c r="V15" i="2" s="1"/>
  <c r="W58" i="2"/>
  <c r="O58" i="2"/>
  <c r="EU46" i="2"/>
  <c r="V46" i="2" s="1"/>
  <c r="EM59" i="2"/>
  <c r="EQ59" i="2"/>
  <c r="EU63" i="2"/>
  <c r="V63" i="2" s="1"/>
  <c r="EM23" i="2"/>
  <c r="EQ23" i="2"/>
  <c r="EM43" i="2"/>
  <c r="EQ43" i="2"/>
  <c r="EQ52" i="2"/>
  <c r="EM52" i="2"/>
  <c r="EU53" i="2"/>
  <c r="V53" i="2" s="1"/>
  <c r="EU32" i="2"/>
  <c r="EU29" i="2"/>
  <c r="V29" i="2" s="1"/>
  <c r="EU68" i="2"/>
  <c r="V68" i="2"/>
  <c r="EU30" i="2"/>
  <c r="V30" i="2" s="1"/>
  <c r="EU55" i="2"/>
  <c r="V55" i="2" s="1"/>
  <c r="EU25" i="2"/>
  <c r="V25" i="2" s="1"/>
  <c r="EM42" i="2"/>
  <c r="EQ42" i="2"/>
  <c r="EQ50" i="2"/>
  <c r="EM50" i="2"/>
  <c r="EM31" i="2"/>
  <c r="EQ31" i="2"/>
  <c r="EU13" i="2"/>
  <c r="V13" i="2"/>
  <c r="EQ48" i="2"/>
  <c r="EM48" i="2"/>
  <c r="EU22" i="2"/>
  <c r="V22" i="2" s="1"/>
  <c r="EU36" i="2"/>
  <c r="V36" i="2" s="1"/>
  <c r="EM38" i="2"/>
  <c r="EQ38" i="2"/>
  <c r="V67" i="2"/>
  <c r="EU65" i="2"/>
  <c r="V65" i="2" s="1"/>
  <c r="EU41" i="2"/>
  <c r="V41" i="2" s="1"/>
  <c r="EQ34" i="2"/>
  <c r="EM34" i="2"/>
  <c r="EU16" i="2"/>
  <c r="V16" i="2" s="1"/>
  <c r="EU28" i="2"/>
  <c r="V28" i="2" s="1"/>
  <c r="EU60" i="2"/>
  <c r="V60" i="2" s="1"/>
  <c r="K32" i="2"/>
  <c r="K68" i="2"/>
  <c r="K43" i="2"/>
  <c r="K40" i="2"/>
  <c r="K18" i="2"/>
  <c r="K55" i="2"/>
  <c r="K53" i="2"/>
  <c r="K21" i="2"/>
  <c r="M34" i="2"/>
  <c r="K25" i="2"/>
  <c r="K56" i="2"/>
  <c r="K15" i="2"/>
  <c r="M39" i="2"/>
  <c r="K57" i="2"/>
  <c r="K50" i="2"/>
  <c r="K28" i="2"/>
  <c r="K54" i="2"/>
  <c r="K42" i="2"/>
  <c r="K63" i="2"/>
  <c r="K31" i="2"/>
  <c r="K30" i="2"/>
  <c r="K24" i="2"/>
  <c r="K19" i="2"/>
  <c r="K37" i="2"/>
  <c r="K44" i="2"/>
  <c r="K45" i="2"/>
  <c r="K41" i="2"/>
  <c r="J50" i="2"/>
  <c r="K34" i="2"/>
  <c r="K22" i="2"/>
  <c r="K35" i="2"/>
  <c r="M31" i="2"/>
  <c r="K38" i="2"/>
  <c r="K16" i="2"/>
  <c r="K17" i="2"/>
  <c r="K27" i="2"/>
  <c r="K29" i="2"/>
  <c r="K47" i="2"/>
  <c r="K52" i="2"/>
  <c r="K60" i="2"/>
  <c r="K26" i="2"/>
  <c r="K64" i="2"/>
  <c r="K65" i="2"/>
  <c r="K13" i="2"/>
  <c r="K48" i="2"/>
  <c r="K39" i="2"/>
  <c r="K46" i="2"/>
  <c r="K23" i="2"/>
  <c r="K59" i="2"/>
  <c r="K62" i="2"/>
  <c r="K51" i="2"/>
  <c r="M23" i="2"/>
  <c r="K49" i="2"/>
  <c r="J23" i="2"/>
  <c r="K36" i="2"/>
  <c r="M50" i="2"/>
  <c r="M38" i="2"/>
  <c r="J38" i="2"/>
  <c r="J15" i="2"/>
  <c r="M15" i="2"/>
  <c r="J32" i="2"/>
  <c r="M32" i="2"/>
  <c r="J43" i="2"/>
  <c r="M43" i="2"/>
  <c r="J22" i="2"/>
  <c r="M22" i="2"/>
  <c r="J56" i="2"/>
  <c r="M56" i="2"/>
  <c r="J35" i="2"/>
  <c r="M35" i="2"/>
  <c r="J57" i="2"/>
  <c r="M57" i="2"/>
  <c r="J16" i="2"/>
  <c r="M16" i="2"/>
  <c r="J17" i="2"/>
  <c r="M17" i="2"/>
  <c r="J28" i="2"/>
  <c r="M28" i="2"/>
  <c r="J46" i="2"/>
  <c r="M46" i="2"/>
  <c r="J54" i="2"/>
  <c r="M54" i="2"/>
  <c r="J68" i="2"/>
  <c r="M68" i="2"/>
  <c r="J27" i="2"/>
  <c r="M27" i="2"/>
  <c r="J42" i="2"/>
  <c r="M42" i="2"/>
  <c r="J63" i="2"/>
  <c r="M63" i="2"/>
  <c r="J40" i="2"/>
  <c r="M40" i="2"/>
  <c r="J29" i="2"/>
  <c r="M29" i="2"/>
  <c r="J30" i="2"/>
  <c r="M30" i="2"/>
  <c r="J24" i="2"/>
  <c r="M24" i="2"/>
  <c r="J62" i="2"/>
  <c r="M62" i="2"/>
  <c r="J19" i="2"/>
  <c r="M19" i="2"/>
  <c r="J59" i="2"/>
  <c r="M59" i="2"/>
  <c r="J47" i="2"/>
  <c r="M47" i="2"/>
  <c r="J25" i="2"/>
  <c r="M25" i="2"/>
  <c r="J18" i="2"/>
  <c r="M18" i="2"/>
  <c r="J44" i="2"/>
  <c r="M44" i="2"/>
  <c r="J49" i="2"/>
  <c r="M49" i="2"/>
  <c r="J13" i="2"/>
  <c r="M13" i="2"/>
  <c r="J36" i="2"/>
  <c r="M36" i="2"/>
  <c r="J26" i="2"/>
  <c r="M26" i="2"/>
  <c r="J37" i="2"/>
  <c r="M37" i="2"/>
  <c r="J51" i="2"/>
  <c r="M51" i="2"/>
  <c r="J52" i="2"/>
  <c r="M52" i="2"/>
  <c r="J60" i="2"/>
  <c r="M60" i="2"/>
  <c r="J64" i="2"/>
  <c r="M64" i="2"/>
  <c r="J65" i="2"/>
  <c r="M65" i="2"/>
  <c r="J48" i="2"/>
  <c r="M48" i="2"/>
  <c r="J55" i="2"/>
  <c r="M55" i="2"/>
  <c r="J53" i="2"/>
  <c r="M53" i="2"/>
  <c r="J45" i="2"/>
  <c r="M45" i="2"/>
  <c r="J21" i="2"/>
  <c r="M21" i="2"/>
  <c r="J41" i="2"/>
  <c r="M41" i="2"/>
  <c r="A10" i="3"/>
  <c r="C16" i="2"/>
  <c r="D16" i="2" s="1"/>
  <c r="CD11" i="2"/>
  <c r="CO1008" i="2" l="1"/>
  <c r="CO951" i="2"/>
  <c r="CO976" i="2"/>
  <c r="CO936" i="2"/>
  <c r="CO947" i="2"/>
  <c r="CO933" i="2"/>
  <c r="CO929" i="2"/>
  <c r="CO928" i="2"/>
  <c r="CO957" i="2"/>
  <c r="CO974" i="2"/>
  <c r="CO975" i="2"/>
  <c r="CO959" i="2"/>
  <c r="CO917" i="2"/>
  <c r="CO1003" i="2"/>
  <c r="CO984" i="2"/>
  <c r="CO943" i="2"/>
  <c r="CO916" i="2"/>
  <c r="CO911" i="2"/>
  <c r="CO921" i="2"/>
  <c r="CO983" i="2"/>
  <c r="CO944" i="2"/>
  <c r="CO946" i="2"/>
  <c r="CO926" i="2"/>
  <c r="CO923" i="2"/>
  <c r="CO1001" i="2"/>
  <c r="CO962" i="2"/>
  <c r="CO994" i="2"/>
  <c r="CO964" i="2"/>
  <c r="CO934" i="2"/>
  <c r="CO927" i="2"/>
  <c r="CO919" i="2"/>
  <c r="CO942" i="2"/>
  <c r="CO920" i="2"/>
  <c r="CO960" i="2"/>
  <c r="CO996" i="2"/>
  <c r="CO935" i="2"/>
  <c r="CO937" i="2"/>
  <c r="CO1005" i="2"/>
  <c r="CO968" i="2"/>
  <c r="CO971" i="2"/>
  <c r="CO972" i="2"/>
  <c r="CO980" i="2"/>
  <c r="CO940" i="2"/>
  <c r="CO981" i="2"/>
  <c r="CO1000" i="2"/>
  <c r="CO963" i="2"/>
  <c r="CO954" i="2"/>
  <c r="CO965" i="2"/>
  <c r="CO1006" i="2"/>
  <c r="CO956" i="2"/>
  <c r="CO967" i="2"/>
  <c r="CO931" i="2"/>
  <c r="CO1007" i="2"/>
  <c r="CO989" i="2"/>
  <c r="CO958" i="2"/>
  <c r="CO941" i="2"/>
  <c r="CO978" i="2"/>
  <c r="CO915" i="2"/>
  <c r="CO969" i="2"/>
  <c r="CO912" i="2"/>
  <c r="CO930" i="2"/>
  <c r="CO938" i="2"/>
  <c r="CO979" i="2"/>
  <c r="CO990" i="2"/>
  <c r="CO987" i="2"/>
  <c r="CO955" i="2"/>
  <c r="CO985" i="2"/>
  <c r="CO1009" i="2"/>
  <c r="CO982" i="2"/>
  <c r="CO945" i="2"/>
  <c r="CO966" i="2"/>
  <c r="CO949" i="2"/>
  <c r="CO986" i="2"/>
  <c r="CO950" i="2"/>
  <c r="CO1002" i="2"/>
  <c r="CO970" i="2"/>
  <c r="CO961" i="2"/>
  <c r="CO973" i="2"/>
  <c r="CO939" i="2"/>
  <c r="CO977" i="2"/>
  <c r="CO914" i="2"/>
  <c r="CO1004" i="2"/>
  <c r="CO991" i="2"/>
  <c r="CO924" i="2"/>
  <c r="CO999" i="2"/>
  <c r="CO993" i="2"/>
  <c r="CO952" i="2"/>
  <c r="CO992" i="2"/>
  <c r="CO988" i="2"/>
  <c r="CO953" i="2"/>
  <c r="CO997" i="2"/>
  <c r="CO913" i="2"/>
  <c r="CO995" i="2"/>
  <c r="CO922" i="2"/>
  <c r="CO925" i="2"/>
  <c r="CO998" i="2"/>
  <c r="CO918" i="2"/>
  <c r="CO948" i="2"/>
  <c r="CO932" i="2"/>
  <c r="CO904" i="2"/>
  <c r="CO877" i="2"/>
  <c r="CO883" i="2"/>
  <c r="CO872" i="2"/>
  <c r="CO906" i="2"/>
  <c r="CO884" i="2"/>
  <c r="CO890" i="2"/>
  <c r="CO909" i="2"/>
  <c r="CO869" i="2"/>
  <c r="CO821" i="2"/>
  <c r="CO852" i="2"/>
  <c r="CO849" i="2"/>
  <c r="CO892" i="2"/>
  <c r="CO879" i="2"/>
  <c r="CO816" i="2"/>
  <c r="CO787" i="2"/>
  <c r="CO786" i="2"/>
  <c r="CO783" i="2"/>
  <c r="CO828" i="2"/>
  <c r="CO834" i="2"/>
  <c r="CO845" i="2"/>
  <c r="CO815" i="2"/>
  <c r="CO789" i="2"/>
  <c r="CO798" i="2"/>
  <c r="CO767" i="2"/>
  <c r="CO768" i="2"/>
  <c r="CO838" i="2"/>
  <c r="CO769" i="2"/>
  <c r="CO779" i="2"/>
  <c r="CO765" i="2"/>
  <c r="CO791" i="2"/>
  <c r="CO811" i="2"/>
  <c r="CO781" i="2"/>
  <c r="CO780" i="2"/>
  <c r="CO825" i="2"/>
  <c r="CO822" i="2"/>
  <c r="CO806" i="2"/>
  <c r="CO759" i="2"/>
  <c r="CO758" i="2"/>
  <c r="CO823" i="2"/>
  <c r="CO843" i="2"/>
  <c r="CO755" i="2"/>
  <c r="CO692" i="2"/>
  <c r="CO820" i="2"/>
  <c r="CO854" i="2"/>
  <c r="CO760" i="2"/>
  <c r="CO763" i="2"/>
  <c r="CO814" i="2"/>
  <c r="CO796" i="2"/>
  <c r="CO738" i="2"/>
  <c r="CO661" i="2"/>
  <c r="CO700" i="2"/>
  <c r="CO657" i="2"/>
  <c r="CO775" i="2"/>
  <c r="CO668" i="2"/>
  <c r="CO693" i="2"/>
  <c r="CO697" i="2"/>
  <c r="CO670" i="2"/>
  <c r="CO725" i="2"/>
  <c r="CO685" i="2"/>
  <c r="CO671" i="2"/>
  <c r="CO641" i="2"/>
  <c r="CO662" i="2"/>
  <c r="CO680" i="2"/>
  <c r="CO751" i="2"/>
  <c r="CO757" i="2"/>
  <c r="CO722" i="2"/>
  <c r="CO717" i="2"/>
  <c r="CO764" i="2"/>
  <c r="CO735" i="2"/>
  <c r="CO605" i="2"/>
  <c r="CO631" i="2"/>
  <c r="CO630" i="2"/>
  <c r="CO656" i="2"/>
  <c r="CO639" i="2"/>
  <c r="CO625" i="2"/>
  <c r="CO674" i="2"/>
  <c r="CO624" i="2"/>
  <c r="CO620" i="2"/>
  <c r="CO688" i="2"/>
  <c r="CO646" i="2"/>
  <c r="CO687" i="2"/>
  <c r="CO642" i="2"/>
  <c r="CO604" i="2"/>
  <c r="CO606" i="2"/>
  <c r="CO617" i="2"/>
  <c r="CO619" i="2"/>
  <c r="CO745" i="2"/>
  <c r="CO748" i="2"/>
  <c r="CO752" i="2"/>
  <c r="CO832" i="2"/>
  <c r="CO810" i="2"/>
  <c r="CO836" i="2"/>
  <c r="CO878" i="2"/>
  <c r="CO709" i="2"/>
  <c r="CO698" i="2"/>
  <c r="CO710" i="2"/>
  <c r="CO750" i="2"/>
  <c r="CO866" i="2"/>
  <c r="CO889" i="2"/>
  <c r="CO634" i="2"/>
  <c r="CO723" i="2"/>
  <c r="CO721" i="2"/>
  <c r="CO880" i="2"/>
  <c r="CO629" i="2"/>
  <c r="CO782" i="2"/>
  <c r="CO907" i="2"/>
  <c r="CO650" i="2"/>
  <c r="CO623" i="2"/>
  <c r="CO708" i="2"/>
  <c r="CO737" i="2"/>
  <c r="CO842" i="2"/>
  <c r="CO898" i="2"/>
  <c r="CO891" i="2"/>
  <c r="CO762" i="2"/>
  <c r="CO678" i="2"/>
  <c r="CO784" i="2"/>
  <c r="CO902" i="2"/>
  <c r="CO844" i="2"/>
  <c r="CO696" i="2"/>
  <c r="CO635" i="2"/>
  <c r="CO653" i="2"/>
  <c r="CO682" i="2"/>
  <c r="CO800" i="2"/>
  <c r="CO736" i="2"/>
  <c r="CO910" i="2"/>
  <c r="CO799" i="2"/>
  <c r="CO754" i="2"/>
  <c r="CO734" i="2"/>
  <c r="CO774" i="2"/>
  <c r="CO856" i="2"/>
  <c r="CO609" i="2"/>
  <c r="CO664" i="2"/>
  <c r="CO747" i="2"/>
  <c r="CO808" i="2"/>
  <c r="CO812" i="2"/>
  <c r="CO766" i="2"/>
  <c r="CO785" i="2"/>
  <c r="CO895" i="2"/>
  <c r="CO858" i="2"/>
  <c r="CO833" i="2"/>
  <c r="CO899" i="2"/>
  <c r="CO851" i="2"/>
  <c r="CO900" i="2"/>
  <c r="CO666" i="2"/>
  <c r="CO663" i="2"/>
  <c r="CO802" i="2"/>
  <c r="CO732" i="2"/>
  <c r="CO701" i="2"/>
  <c r="CO714" i="2"/>
  <c r="CO818" i="2"/>
  <c r="CO859" i="2"/>
  <c r="CO788" i="2"/>
  <c r="CO840" i="2"/>
  <c r="CO893" i="2"/>
  <c r="CO627" i="2"/>
  <c r="CO603" i="2"/>
  <c r="CO672" i="2"/>
  <c r="CO711" i="2"/>
  <c r="CO719" i="2"/>
  <c r="CO707" i="2"/>
  <c r="CO848" i="2"/>
  <c r="CO841" i="2"/>
  <c r="CO871" i="2"/>
  <c r="CO602" i="2"/>
  <c r="CO715" i="2"/>
  <c r="CO601" i="2"/>
  <c r="CO740" i="2"/>
  <c r="CO809" i="2"/>
  <c r="CO868" i="2"/>
  <c r="CO874" i="2"/>
  <c r="CO761" i="2"/>
  <c r="CO633" i="2"/>
  <c r="CO771" i="2"/>
  <c r="CO857" i="2"/>
  <c r="CO610" i="2"/>
  <c r="CO690" i="2"/>
  <c r="CO733" i="2"/>
  <c r="CO626" i="2"/>
  <c r="CO644" i="2"/>
  <c r="CO807" i="2"/>
  <c r="CO739" i="2"/>
  <c r="CO813" i="2"/>
  <c r="CO777" i="2"/>
  <c r="CO847" i="2"/>
  <c r="CO673" i="2"/>
  <c r="CO612" i="2"/>
  <c r="CO649" i="2"/>
  <c r="CO741" i="2"/>
  <c r="CO908" i="2"/>
  <c r="CO611" i="2"/>
  <c r="CO689" i="2"/>
  <c r="CO645" i="2"/>
  <c r="CO749" i="2"/>
  <c r="CO855" i="2"/>
  <c r="CO901" i="2"/>
  <c r="CO613" i="2"/>
  <c r="CO621" i="2"/>
  <c r="CO686" i="2"/>
  <c r="CO795" i="2"/>
  <c r="CO894" i="2"/>
  <c r="CO614" i="2"/>
  <c r="CO615" i="2"/>
  <c r="CO640" i="2"/>
  <c r="CO695" i="2"/>
  <c r="CO691" i="2"/>
  <c r="CO803" i="2"/>
  <c r="CO827" i="2"/>
  <c r="CO862" i="2"/>
  <c r="CO867" i="2"/>
  <c r="CO888" i="2"/>
  <c r="CO648" i="2"/>
  <c r="CO632" i="2"/>
  <c r="CO704" i="2"/>
  <c r="CO804" i="2"/>
  <c r="CO885" i="2"/>
  <c r="CO860" i="2"/>
  <c r="CO887" i="2"/>
  <c r="CO905" i="2"/>
  <c r="CO726" i="2"/>
  <c r="CO801" i="2"/>
  <c r="CO870" i="2"/>
  <c r="CO776" i="2"/>
  <c r="CO881" i="2"/>
  <c r="CO681" i="2"/>
  <c r="CO665" i="2"/>
  <c r="CO647" i="2"/>
  <c r="CO731" i="2"/>
  <c r="CO773" i="2"/>
  <c r="CO729" i="2"/>
  <c r="CO743" i="2"/>
  <c r="CO753" i="2"/>
  <c r="CO886" i="2"/>
  <c r="CO882" i="2"/>
  <c r="CO712" i="2"/>
  <c r="CO744" i="2"/>
  <c r="CO730" i="2"/>
  <c r="CO724" i="2"/>
  <c r="CO659" i="2"/>
  <c r="CO770" i="2"/>
  <c r="CO853" i="2"/>
  <c r="CO873" i="2"/>
  <c r="CO716" i="2"/>
  <c r="CO643" i="2"/>
  <c r="CO830" i="2"/>
  <c r="CO824" i="2"/>
  <c r="CO819" i="2"/>
  <c r="CO706" i="2"/>
  <c r="CO713" i="2"/>
  <c r="CO676" i="2"/>
  <c r="CO684" i="2"/>
  <c r="CO718" i="2"/>
  <c r="CO756" i="2"/>
  <c r="CO850" i="2"/>
  <c r="CO636" i="2"/>
  <c r="CO727" i="2"/>
  <c r="CO669" i="2"/>
  <c r="CO608" i="2"/>
  <c r="CO702" i="2"/>
  <c r="CO720" i="2"/>
  <c r="CO835" i="2"/>
  <c r="CO622" i="2"/>
  <c r="CO793" i="2"/>
  <c r="CO637" i="2"/>
  <c r="CO703" i="2"/>
  <c r="CO792" i="2"/>
  <c r="CO831" i="2"/>
  <c r="CO675" i="2"/>
  <c r="CO654" i="2"/>
  <c r="CO677" i="2"/>
  <c r="CO683" i="2"/>
  <c r="CO742" i="2"/>
  <c r="CO826" i="2"/>
  <c r="CO728" i="2"/>
  <c r="CO805" i="2"/>
  <c r="CO797" i="2"/>
  <c r="CO829" i="2"/>
  <c r="CO861" i="2"/>
  <c r="CO652" i="2"/>
  <c r="CO616" i="2"/>
  <c r="CO628" i="2"/>
  <c r="CO667" i="2"/>
  <c r="CO679" i="2"/>
  <c r="CO772" i="2"/>
  <c r="CO778" i="2"/>
  <c r="CO863" i="2"/>
  <c r="CO897" i="2"/>
  <c r="CO607" i="2"/>
  <c r="CO746" i="2"/>
  <c r="CO660" i="2"/>
  <c r="CO790" i="2"/>
  <c r="CO839" i="2"/>
  <c r="CO864" i="2"/>
  <c r="CO705" i="2"/>
  <c r="CO651" i="2"/>
  <c r="CO694" i="2"/>
  <c r="CO658" i="2"/>
  <c r="CO794" i="2"/>
  <c r="CO865" i="2"/>
  <c r="CO837" i="2"/>
  <c r="CO817" i="2"/>
  <c r="CO846" i="2"/>
  <c r="CO896" i="2"/>
  <c r="CO875" i="2"/>
  <c r="CO655" i="2"/>
  <c r="CO618" i="2"/>
  <c r="CO638" i="2"/>
  <c r="CO699" i="2"/>
  <c r="CO903" i="2"/>
  <c r="CO876" i="2"/>
  <c r="CO535" i="2"/>
  <c r="CO533" i="2"/>
  <c r="CO555" i="2"/>
  <c r="CO511" i="2"/>
  <c r="CO491" i="2"/>
  <c r="CO559" i="2"/>
  <c r="CO509" i="2"/>
  <c r="CO599" i="2"/>
  <c r="CO567" i="2"/>
  <c r="CO564" i="2"/>
  <c r="CO576" i="2"/>
  <c r="CO552" i="2"/>
  <c r="CO483" i="2"/>
  <c r="CO536" i="2"/>
  <c r="CO528" i="2"/>
  <c r="CO518" i="2"/>
  <c r="CO524" i="2"/>
  <c r="CO498" i="2"/>
  <c r="CO496" i="2"/>
  <c r="CO542" i="2"/>
  <c r="CO512" i="2"/>
  <c r="CO499" i="2"/>
  <c r="CO529" i="2"/>
  <c r="CO493" i="2"/>
  <c r="CO572" i="2"/>
  <c r="CO553" i="2"/>
  <c r="CO571" i="2"/>
  <c r="CO574" i="2"/>
  <c r="CO543" i="2"/>
  <c r="CO494" i="2"/>
  <c r="CO426" i="2"/>
  <c r="CO478" i="2"/>
  <c r="CO485" i="2"/>
  <c r="CO479" i="2"/>
  <c r="CO592" i="2"/>
  <c r="CO515" i="2"/>
  <c r="CO503" i="2"/>
  <c r="CO480" i="2"/>
  <c r="CO466" i="2"/>
  <c r="CO465" i="2"/>
  <c r="CO486" i="2"/>
  <c r="CO453" i="2"/>
  <c r="CO433" i="2"/>
  <c r="CO432" i="2"/>
  <c r="CO545" i="2"/>
  <c r="CO541" i="2"/>
  <c r="CO481" i="2"/>
  <c r="CO469" i="2"/>
  <c r="CO521" i="2"/>
  <c r="CO476" i="2"/>
  <c r="CO379" i="2"/>
  <c r="CO414" i="2"/>
  <c r="CO416" i="2"/>
  <c r="CO475" i="2"/>
  <c r="CO417" i="2"/>
  <c r="CO418" i="2"/>
  <c r="CO441" i="2"/>
  <c r="CO502" i="2"/>
  <c r="CO454" i="2"/>
  <c r="CO455" i="2"/>
  <c r="CO397" i="2"/>
  <c r="CO474" i="2"/>
  <c r="CO347" i="2"/>
  <c r="CO400" i="2"/>
  <c r="CO395" i="2"/>
  <c r="CO308" i="2"/>
  <c r="CO407" i="2"/>
  <c r="CO354" i="2"/>
  <c r="CO351" i="2"/>
  <c r="CO307" i="2"/>
  <c r="CO358" i="2"/>
  <c r="CO381" i="2"/>
  <c r="CO333" i="2"/>
  <c r="CO332" i="2"/>
  <c r="CO462" i="2"/>
  <c r="CO370" i="2"/>
  <c r="CO402" i="2"/>
  <c r="CO399" i="2"/>
  <c r="CO339" i="2"/>
  <c r="CO331" i="2"/>
  <c r="CO320" i="2"/>
  <c r="CO315" i="2"/>
  <c r="CO334" i="2"/>
  <c r="CO385" i="2"/>
  <c r="CO394" i="2"/>
  <c r="CO391" i="2"/>
  <c r="CO318" i="2"/>
  <c r="CO338" i="2"/>
  <c r="CO313" i="2"/>
  <c r="CO396" i="2"/>
  <c r="CO363" i="2"/>
  <c r="CO409" i="2"/>
  <c r="CO436" i="2"/>
  <c r="CO429" i="2"/>
  <c r="CO522" i="2"/>
  <c r="CO547" i="2"/>
  <c r="CO596" i="2"/>
  <c r="CO531" i="2"/>
  <c r="CO558" i="2"/>
  <c r="CO404" i="2"/>
  <c r="CO463" i="2"/>
  <c r="CO406" i="2"/>
  <c r="CO519" i="2"/>
  <c r="CO452" i="2"/>
  <c r="CO539" i="2"/>
  <c r="CO589" i="2"/>
  <c r="CO577" i="2"/>
  <c r="CO561" i="2"/>
  <c r="CO456" i="2"/>
  <c r="CO546" i="2"/>
  <c r="CO450" i="2"/>
  <c r="CO420" i="2"/>
  <c r="CO364" i="2"/>
  <c r="CO376" i="2"/>
  <c r="CO461" i="2"/>
  <c r="CO437" i="2"/>
  <c r="CO310" i="2"/>
  <c r="CO505" i="2"/>
  <c r="CO473" i="2"/>
  <c r="CO573" i="2"/>
  <c r="CO501" i="2"/>
  <c r="CO549" i="2"/>
  <c r="CO359" i="2"/>
  <c r="CO386" i="2"/>
  <c r="CO342" i="2"/>
  <c r="CO482" i="2"/>
  <c r="CO484" i="2"/>
  <c r="CO508" i="2"/>
  <c r="CO513" i="2"/>
  <c r="CO593" i="2"/>
  <c r="CO428" i="2"/>
  <c r="CO360" i="2"/>
  <c r="CO488" i="2"/>
  <c r="CO457" i="2"/>
  <c r="CO328" i="2"/>
  <c r="CO526" i="2"/>
  <c r="CO489" i="2"/>
  <c r="CO538" i="2"/>
  <c r="CO556" i="2"/>
  <c r="CO388" i="2"/>
  <c r="CO355" i="2"/>
  <c r="CO588" i="2"/>
  <c r="CO380" i="2"/>
  <c r="CO445" i="2"/>
  <c r="CO374" i="2"/>
  <c r="CO492" i="2"/>
  <c r="CO598" i="2"/>
  <c r="CO316" i="2"/>
  <c r="CO327" i="2"/>
  <c r="CO382" i="2"/>
  <c r="CO340" i="2"/>
  <c r="CO468" i="2"/>
  <c r="CO471" i="2"/>
  <c r="CO419" i="2"/>
  <c r="CO317" i="2"/>
  <c r="CO366" i="2"/>
  <c r="CO330" i="2"/>
  <c r="CO472" i="2"/>
  <c r="CO389" i="2"/>
  <c r="CO550" i="2"/>
  <c r="CO367" i="2"/>
  <c r="CO422" i="2"/>
  <c r="CO516" i="2"/>
  <c r="CO510" i="2"/>
  <c r="CO527" i="2"/>
  <c r="CO584" i="2"/>
  <c r="CO336" i="2"/>
  <c r="CO424" i="2"/>
  <c r="CO390" i="2"/>
  <c r="CO581" i="2"/>
  <c r="CO500" i="2"/>
  <c r="CO587" i="2"/>
  <c r="CO323" i="2"/>
  <c r="CO435" i="2"/>
  <c r="CO372" i="2"/>
  <c r="CO410" i="2"/>
  <c r="CO373" i="2"/>
  <c r="CO442" i="2"/>
  <c r="CO434" i="2"/>
  <c r="CO312" i="2"/>
  <c r="CO412" i="2"/>
  <c r="CO600" i="2"/>
  <c r="CO324" i="2"/>
  <c r="CO356" i="2"/>
  <c r="CO314" i="2"/>
  <c r="CO530" i="2"/>
  <c r="CO460" i="2"/>
  <c r="CO357" i="2"/>
  <c r="CO449" i="2"/>
  <c r="CO425" i="2"/>
  <c r="CO447" i="2"/>
  <c r="CO551" i="2"/>
  <c r="CO544" i="2"/>
  <c r="CO580" i="2"/>
  <c r="CO532" i="2"/>
  <c r="CO569" i="2"/>
  <c r="CO451" i="2"/>
  <c r="CO378" i="2"/>
  <c r="CO446" i="2"/>
  <c r="CO459" i="2"/>
  <c r="CO477" i="2"/>
  <c r="CO504" i="2"/>
  <c r="CO557" i="2"/>
  <c r="CO566" i="2"/>
  <c r="CO408" i="2"/>
  <c r="CO514" i="2"/>
  <c r="CO440" i="2"/>
  <c r="CO590" i="2"/>
  <c r="CO594" i="2"/>
  <c r="CO540" i="2"/>
  <c r="CO586" i="2"/>
  <c r="CO560" i="2"/>
  <c r="CO579" i="2"/>
  <c r="CO384" i="2"/>
  <c r="CO329" i="2"/>
  <c r="CO421" i="2"/>
  <c r="CO352" i="2"/>
  <c r="CO444" i="2"/>
  <c r="CO343" i="2"/>
  <c r="CO321" i="2"/>
  <c r="CO337" i="2"/>
  <c r="CO319" i="2"/>
  <c r="CO458" i="2"/>
  <c r="CO353" i="2"/>
  <c r="CO405" i="2"/>
  <c r="CO401" i="2"/>
  <c r="CO490" i="2"/>
  <c r="CO497" i="2"/>
  <c r="CO448" i="2"/>
  <c r="CO591" i="2"/>
  <c r="CO575" i="2"/>
  <c r="CO583" i="2"/>
  <c r="CO523" i="2"/>
  <c r="CO438" i="2"/>
  <c r="CO495" i="2"/>
  <c r="CO585" i="2"/>
  <c r="CO570" i="2"/>
  <c r="CO375" i="2"/>
  <c r="CO398" i="2"/>
  <c r="CO371" i="2"/>
  <c r="CO368" i="2"/>
  <c r="CO309" i="2"/>
  <c r="CO470" i="2"/>
  <c r="CO431" i="2"/>
  <c r="CO487" i="2"/>
  <c r="CO365" i="2"/>
  <c r="CO311" i="2"/>
  <c r="CO345" i="2"/>
  <c r="CO335" i="2"/>
  <c r="CO423" i="2"/>
  <c r="CO562" i="2"/>
  <c r="CO507" i="2"/>
  <c r="CO506" i="2"/>
  <c r="CO377" i="2"/>
  <c r="CO350" i="2"/>
  <c r="CO430" i="2"/>
  <c r="CO467" i="2"/>
  <c r="CO369" i="2"/>
  <c r="CO387" i="2"/>
  <c r="CO413" i="2"/>
  <c r="CO443" i="2"/>
  <c r="CO520" i="2"/>
  <c r="CO568" i="2"/>
  <c r="CO563" i="2"/>
  <c r="CO322" i="2"/>
  <c r="CO393" i="2"/>
  <c r="CO348" i="2"/>
  <c r="CO439" i="2"/>
  <c r="CO392" i="2"/>
  <c r="CO548" i="2"/>
  <c r="CO597" i="2"/>
  <c r="CO554" i="2"/>
  <c r="CO534" i="2"/>
  <c r="CO595" i="2"/>
  <c r="CO325" i="2"/>
  <c r="CO383" i="2"/>
  <c r="CO361" i="2"/>
  <c r="CO349" i="2"/>
  <c r="CO537" i="2"/>
  <c r="CO415" i="2"/>
  <c r="CO525" i="2"/>
  <c r="CO578" i="2"/>
  <c r="CO326" i="2"/>
  <c r="CO403" i="2"/>
  <c r="CO344" i="2"/>
  <c r="CO517" i="2"/>
  <c r="CO582" i="2"/>
  <c r="CO341" i="2"/>
  <c r="CO411" i="2"/>
  <c r="CO362" i="2"/>
  <c r="CO346" i="2"/>
  <c r="CO427" i="2"/>
  <c r="CO464" i="2"/>
  <c r="CO565" i="2"/>
  <c r="CO273" i="2"/>
  <c r="CO305" i="2"/>
  <c r="CO275" i="2"/>
  <c r="CO232" i="2"/>
  <c r="CO263" i="2"/>
  <c r="CO288" i="2"/>
  <c r="CO248" i="2"/>
  <c r="CO304" i="2"/>
  <c r="CO281" i="2"/>
  <c r="CO210" i="2"/>
  <c r="CO202" i="2"/>
  <c r="CO259" i="2"/>
  <c r="CO265" i="2"/>
  <c r="CO256" i="2"/>
  <c r="CO290" i="2"/>
  <c r="CO292" i="2"/>
  <c r="CO302" i="2"/>
  <c r="CO293" i="2"/>
  <c r="CO190" i="2"/>
  <c r="CO239" i="2"/>
  <c r="CO225" i="2"/>
  <c r="CO280" i="2"/>
  <c r="CO240" i="2"/>
  <c r="CO226" i="2"/>
  <c r="CO271" i="2"/>
  <c r="CO251" i="2"/>
  <c r="CO198" i="2"/>
  <c r="CO237" i="2"/>
  <c r="CO199" i="2"/>
  <c r="CO185" i="2"/>
  <c r="CO230" i="2"/>
  <c r="CO223" i="2"/>
  <c r="CO218" i="2"/>
  <c r="CO187" i="2"/>
  <c r="CO217" i="2"/>
  <c r="CO206" i="2"/>
  <c r="CO180" i="2"/>
  <c r="CO250" i="2"/>
  <c r="CO167" i="2"/>
  <c r="CO257" i="2"/>
  <c r="CO234" i="2"/>
  <c r="CO162" i="2"/>
  <c r="CO203" i="2"/>
  <c r="CO186" i="2"/>
  <c r="CO205" i="2"/>
  <c r="CO178" i="2"/>
  <c r="CO161" i="2"/>
  <c r="CO170" i="2"/>
  <c r="CO231" i="2"/>
  <c r="CO164" i="2"/>
  <c r="CO175" i="2"/>
  <c r="CO207" i="2"/>
  <c r="CO169" i="2"/>
  <c r="CO197" i="2"/>
  <c r="CO244" i="2"/>
  <c r="CO241" i="2"/>
  <c r="CO270" i="2"/>
  <c r="CO191" i="2"/>
  <c r="CO260" i="2"/>
  <c r="CO219" i="2"/>
  <c r="CO246" i="2"/>
  <c r="CO174" i="2"/>
  <c r="CO243" i="2"/>
  <c r="CO179" i="2"/>
  <c r="CO209" i="2"/>
  <c r="CO193" i="2"/>
  <c r="CO287" i="2"/>
  <c r="CO201" i="2"/>
  <c r="CO296" i="2"/>
  <c r="CO252" i="2"/>
  <c r="CO291" i="2"/>
  <c r="CO222" i="2"/>
  <c r="CO224" i="2"/>
  <c r="CO297" i="2"/>
  <c r="CO177" i="2"/>
  <c r="CO253" i="2"/>
  <c r="CO306" i="2"/>
  <c r="CO269" i="2"/>
  <c r="CO238" i="2"/>
  <c r="CO208" i="2"/>
  <c r="CO182" i="2"/>
  <c r="CO229" i="2"/>
  <c r="CO227" i="2"/>
  <c r="CO254" i="2"/>
  <c r="CO200" i="2"/>
  <c r="CO299" i="2"/>
  <c r="CO268" i="2"/>
  <c r="CO301" i="2"/>
  <c r="CO266" i="2"/>
  <c r="CO213" i="2"/>
  <c r="CO228" i="2"/>
  <c r="CO235" i="2"/>
  <c r="CO163" i="2"/>
  <c r="CO258" i="2"/>
  <c r="CO196" i="2"/>
  <c r="CO283" i="2"/>
  <c r="CO212" i="2"/>
  <c r="CO300" i="2"/>
  <c r="CO211" i="2"/>
  <c r="CO279" i="2"/>
  <c r="CO278" i="2"/>
  <c r="CO194" i="2"/>
  <c r="CO220" i="2"/>
  <c r="CO282" i="2"/>
  <c r="CO272" i="2"/>
  <c r="CO261" i="2"/>
  <c r="CO255" i="2"/>
  <c r="CO160" i="2"/>
  <c r="CO172" i="2"/>
  <c r="CO277" i="2"/>
  <c r="CO236" i="2"/>
  <c r="CO216" i="2"/>
  <c r="CO289" i="2"/>
  <c r="CO298" i="2"/>
  <c r="CO284" i="2"/>
  <c r="CO262" i="2"/>
  <c r="CO295" i="2"/>
  <c r="CO294" i="2"/>
  <c r="CO274" i="2"/>
  <c r="CO221" i="2"/>
  <c r="CO264" i="2"/>
  <c r="CO285" i="2"/>
  <c r="CO242" i="2"/>
  <c r="CO195" i="2"/>
  <c r="CO188" i="2"/>
  <c r="CO171" i="2"/>
  <c r="CO276" i="2"/>
  <c r="CO286" i="2"/>
  <c r="CO303" i="2"/>
  <c r="CO204" i="2"/>
  <c r="CO267" i="2"/>
  <c r="CO183" i="2"/>
  <c r="CO166" i="2"/>
  <c r="CO233" i="2"/>
  <c r="CO249" i="2"/>
  <c r="CO192" i="2"/>
  <c r="CO176" i="2"/>
  <c r="CO189" i="2"/>
  <c r="CO184" i="2"/>
  <c r="CO168" i="2"/>
  <c r="CO181" i="2"/>
  <c r="CO214" i="2"/>
  <c r="CO173" i="2"/>
  <c r="CO165" i="2"/>
  <c r="CO245" i="2"/>
  <c r="CO247" i="2"/>
  <c r="CO215" i="2"/>
  <c r="CO8" i="2"/>
  <c r="J12" i="2"/>
  <c r="L56" i="2"/>
  <c r="L18" i="2"/>
  <c r="L30" i="2"/>
  <c r="L13" i="2"/>
  <c r="L44" i="2"/>
  <c r="L45" i="2"/>
  <c r="L27" i="2"/>
  <c r="L40" i="2"/>
  <c r="L68" i="2"/>
  <c r="L29" i="2"/>
  <c r="L46" i="2"/>
  <c r="L21" i="2"/>
  <c r="L62" i="2"/>
  <c r="L57" i="2"/>
  <c r="L55" i="2"/>
  <c r="L60" i="2"/>
  <c r="L15" i="2"/>
  <c r="L41" i="2"/>
  <c r="L65" i="2"/>
  <c r="L63" i="2"/>
  <c r="L37" i="2"/>
  <c r="L28" i="2"/>
  <c r="L53" i="2"/>
  <c r="L47" i="2"/>
  <c r="X47" i="2"/>
  <c r="L24" i="2"/>
  <c r="L36" i="2"/>
  <c r="L22" i="2"/>
  <c r="L16" i="2"/>
  <c r="L64" i="2"/>
  <c r="EM11" i="2"/>
  <c r="EU11" i="2" s="1"/>
  <c r="EQ11" i="2"/>
  <c r="U13" i="2"/>
  <c r="X13" i="2" s="1"/>
  <c r="U65" i="2"/>
  <c r="X65" i="2" s="1"/>
  <c r="U64" i="2"/>
  <c r="X64" i="2" s="1"/>
  <c r="U68" i="2"/>
  <c r="X68" i="2" s="1"/>
  <c r="K12" i="2"/>
  <c r="CO1010" i="2"/>
  <c r="CO148" i="2"/>
  <c r="CO146" i="2"/>
  <c r="CO149" i="2"/>
  <c r="CO154" i="2"/>
  <c r="CO158" i="2"/>
  <c r="CO144" i="2"/>
  <c r="CO147" i="2"/>
  <c r="CO145" i="2"/>
  <c r="CO151" i="2"/>
  <c r="CO155" i="2"/>
  <c r="CO153" i="2"/>
  <c r="CO150" i="2"/>
  <c r="CO159" i="2"/>
  <c r="CO152" i="2"/>
  <c r="CO156" i="2"/>
  <c r="CO157" i="2"/>
  <c r="L25" i="2"/>
  <c r="U25" i="2"/>
  <c r="X25" i="2" s="1"/>
  <c r="CO127" i="2"/>
  <c r="CO125" i="2"/>
  <c r="CO123" i="2"/>
  <c r="CO132" i="2"/>
  <c r="CO108" i="2"/>
  <c r="CO139" i="2"/>
  <c r="CO112" i="2"/>
  <c r="CO129" i="2"/>
  <c r="CO111" i="2"/>
  <c r="CO141" i="2"/>
  <c r="CO119" i="2"/>
  <c r="CO105" i="2"/>
  <c r="CO107" i="2"/>
  <c r="CO135" i="2"/>
  <c r="CO131" i="2"/>
  <c r="CO143" i="2"/>
  <c r="CO110" i="2"/>
  <c r="CO114" i="2"/>
  <c r="CO137" i="2"/>
  <c r="CO140" i="2"/>
  <c r="CO115" i="2"/>
  <c r="CO117" i="2"/>
  <c r="CO106" i="2"/>
  <c r="CO116" i="2"/>
  <c r="CO130" i="2"/>
  <c r="CO124" i="2"/>
  <c r="CO133" i="2"/>
  <c r="CO128" i="2"/>
  <c r="CO126" i="2"/>
  <c r="CO134" i="2"/>
  <c r="CO138" i="2"/>
  <c r="CO120" i="2"/>
  <c r="CO136" i="2"/>
  <c r="CO121" i="2"/>
  <c r="CO118" i="2"/>
  <c r="CO109" i="2"/>
  <c r="CO142" i="2"/>
  <c r="CO113" i="2"/>
  <c r="CO122" i="2"/>
  <c r="CO103" i="2"/>
  <c r="CO99" i="2"/>
  <c r="CO88" i="2"/>
  <c r="CO101" i="2"/>
  <c r="CO91" i="2"/>
  <c r="CO92" i="2"/>
  <c r="CO95" i="2"/>
  <c r="CO90" i="2"/>
  <c r="CO97" i="2"/>
  <c r="CO104" i="2"/>
  <c r="CO102" i="2"/>
  <c r="CO87" i="2"/>
  <c r="CO94" i="2"/>
  <c r="CO100" i="2"/>
  <c r="CO98" i="2"/>
  <c r="CO89" i="2"/>
  <c r="CO93" i="2"/>
  <c r="CO96" i="2"/>
  <c r="U47" i="2"/>
  <c r="L54" i="2"/>
  <c r="CO80" i="2"/>
  <c r="CO82" i="2"/>
  <c r="CO78" i="2"/>
  <c r="CO70" i="2"/>
  <c r="CO74" i="2"/>
  <c r="CO84" i="2"/>
  <c r="CO76" i="2"/>
  <c r="CO86" i="2"/>
  <c r="CO72" i="2"/>
  <c r="CO71" i="2"/>
  <c r="CO81" i="2"/>
  <c r="CO79" i="2"/>
  <c r="CO75" i="2"/>
  <c r="CO85" i="2"/>
  <c r="CO83" i="2"/>
  <c r="CO77" i="2"/>
  <c r="CO69" i="2"/>
  <c r="CO73" i="2"/>
  <c r="U67" i="2"/>
  <c r="X67" i="2" s="1"/>
  <c r="L67" i="2"/>
  <c r="U21" i="2"/>
  <c r="X21" i="2" s="1"/>
  <c r="V32" i="2"/>
  <c r="U57" i="2"/>
  <c r="X57" i="2" s="1"/>
  <c r="U28" i="2"/>
  <c r="X28" i="2" s="1"/>
  <c r="U54" i="2"/>
  <c r="X54" i="2" s="1"/>
  <c r="U29" i="2"/>
  <c r="X29" i="2" s="1"/>
  <c r="U56" i="2"/>
  <c r="X56" i="2" s="1"/>
  <c r="U40" i="2"/>
  <c r="X40" i="2" s="1"/>
  <c r="U46" i="2"/>
  <c r="X46" i="2" s="1"/>
  <c r="U45" i="2"/>
  <c r="X45" i="2" s="1"/>
  <c r="U16" i="2"/>
  <c r="X16" i="2" s="1"/>
  <c r="U55" i="2"/>
  <c r="X55" i="2" s="1"/>
  <c r="U44" i="2"/>
  <c r="X44" i="2" s="1"/>
  <c r="U37" i="2"/>
  <c r="X37" i="2" s="1"/>
  <c r="U27" i="2"/>
  <c r="X27" i="2" s="1"/>
  <c r="U36" i="2"/>
  <c r="X36" i="2" s="1"/>
  <c r="U63" i="2"/>
  <c r="X63" i="2" s="1"/>
  <c r="U15" i="2"/>
  <c r="X15" i="2" s="1"/>
  <c r="W22" i="2"/>
  <c r="O22" i="2"/>
  <c r="W41" i="2"/>
  <c r="O41" i="2"/>
  <c r="U41" i="2"/>
  <c r="X41" i="2" s="1"/>
  <c r="W60" i="2"/>
  <c r="O60" i="2"/>
  <c r="U60" i="2"/>
  <c r="X60" i="2" s="1"/>
  <c r="W18" i="2"/>
  <c r="O18" i="2"/>
  <c r="W24" i="2"/>
  <c r="O24" i="2"/>
  <c r="W53" i="2"/>
  <c r="O53" i="2"/>
  <c r="W62" i="2"/>
  <c r="O62" i="2"/>
  <c r="W30" i="2"/>
  <c r="O30" i="2"/>
  <c r="W27" i="2"/>
  <c r="O27" i="2"/>
  <c r="W28" i="2"/>
  <c r="O28" i="2"/>
  <c r="EU42" i="2"/>
  <c r="V42" i="2" s="1"/>
  <c r="W15" i="2"/>
  <c r="O15" i="2"/>
  <c r="W57" i="2"/>
  <c r="O57" i="2"/>
  <c r="W16" i="2"/>
  <c r="O16" i="2"/>
  <c r="EU14" i="2"/>
  <c r="V14" i="2"/>
  <c r="W13" i="2"/>
  <c r="O13" i="2"/>
  <c r="W29" i="2"/>
  <c r="O29" i="2"/>
  <c r="W40" i="2"/>
  <c r="O40" i="2"/>
  <c r="EU20" i="2"/>
  <c r="V20" i="2" s="1"/>
  <c r="U24" i="2"/>
  <c r="X24" i="2" s="1"/>
  <c r="W45" i="2"/>
  <c r="O45" i="2"/>
  <c r="W65" i="2"/>
  <c r="O65" i="2"/>
  <c r="EU48" i="2"/>
  <c r="V48" i="2" s="1"/>
  <c r="W68" i="2"/>
  <c r="O68" i="2"/>
  <c r="EU52" i="2"/>
  <c r="V52" i="2" s="1"/>
  <c r="W63" i="2"/>
  <c r="O63" i="2"/>
  <c r="W44" i="2"/>
  <c r="O44" i="2"/>
  <c r="EU26" i="2"/>
  <c r="V26" i="2" s="1"/>
  <c r="W47" i="2"/>
  <c r="O47" i="2"/>
  <c r="EU66" i="2"/>
  <c r="V66" i="2" s="1"/>
  <c r="O67" i="2"/>
  <c r="W67" i="2"/>
  <c r="EU38" i="2"/>
  <c r="V38" i="2" s="1"/>
  <c r="W25" i="2"/>
  <c r="O25" i="2"/>
  <c r="EU34" i="2"/>
  <c r="V34" i="2" s="1"/>
  <c r="EU43" i="2"/>
  <c r="V43" i="2" s="1"/>
  <c r="EU59" i="2"/>
  <c r="V59" i="2" s="1"/>
  <c r="EU51" i="2"/>
  <c r="V51" i="2" s="1"/>
  <c r="W37" i="2"/>
  <c r="O37" i="2"/>
  <c r="W36" i="2"/>
  <c r="O36" i="2"/>
  <c r="W55" i="2"/>
  <c r="O55" i="2"/>
  <c r="W21" i="2"/>
  <c r="O21" i="2"/>
  <c r="EU31" i="2"/>
  <c r="V31" i="2" s="1"/>
  <c r="EU23" i="2"/>
  <c r="V23" i="2" s="1"/>
  <c r="EU35" i="2"/>
  <c r="V35" i="2" s="1"/>
  <c r="W64" i="2"/>
  <c r="O64" i="2"/>
  <c r="W56" i="2"/>
  <c r="O56" i="2"/>
  <c r="U22" i="2"/>
  <c r="X22" i="2" s="1"/>
  <c r="EU50" i="2"/>
  <c r="V50" i="2" s="1"/>
  <c r="U30" i="2"/>
  <c r="X30" i="2" s="1"/>
  <c r="U53" i="2"/>
  <c r="X53" i="2" s="1"/>
  <c r="U18" i="2"/>
  <c r="X18" i="2" s="1"/>
  <c r="U62" i="2"/>
  <c r="X62" i="2" s="1"/>
  <c r="EU49" i="2"/>
  <c r="V49" i="2" s="1"/>
  <c r="EU17" i="2"/>
  <c r="V17" i="2" s="1"/>
  <c r="EU39" i="2"/>
  <c r="V39" i="2" s="1"/>
  <c r="W46" i="2"/>
  <c r="O46" i="2"/>
  <c r="CO43" i="2"/>
  <c r="CO68" i="2"/>
  <c r="CO48" i="2"/>
  <c r="CO36" i="2"/>
  <c r="CO47" i="2"/>
  <c r="CO33" i="2"/>
  <c r="CO61" i="2"/>
  <c r="CO17" i="2"/>
  <c r="CO45" i="2"/>
  <c r="CO31" i="2"/>
  <c r="CO32" i="2"/>
  <c r="CO54" i="2"/>
  <c r="CO53" i="2"/>
  <c r="CO29" i="2"/>
  <c r="CO20" i="2"/>
  <c r="CO60" i="2"/>
  <c r="CO25" i="2"/>
  <c r="CO18" i="2"/>
  <c r="CO44" i="2"/>
  <c r="CO49" i="2"/>
  <c r="CO24" i="2"/>
  <c r="CO59" i="2"/>
  <c r="CO27" i="2"/>
  <c r="CO42" i="2"/>
  <c r="CO21" i="2"/>
  <c r="CO40" i="2"/>
  <c r="CO63" i="2"/>
  <c r="CO52" i="2"/>
  <c r="CO30" i="2"/>
  <c r="CO62" i="2"/>
  <c r="CO22" i="2"/>
  <c r="CO23" i="2"/>
  <c r="CO26" i="2"/>
  <c r="CO39" i="2"/>
  <c r="CO19" i="2"/>
  <c r="CO41" i="2"/>
  <c r="W54" i="2"/>
  <c r="CO64" i="2"/>
  <c r="CO15" i="2"/>
  <c r="CO50" i="2"/>
  <c r="CO56" i="2"/>
  <c r="CO28" i="2"/>
  <c r="CO11" i="2"/>
  <c r="CO57" i="2"/>
  <c r="CO58" i="2"/>
  <c r="CO65" i="2"/>
  <c r="CO35" i="2"/>
  <c r="CO16" i="2"/>
  <c r="CO13" i="2"/>
  <c r="CO67" i="2"/>
  <c r="CO38" i="2"/>
  <c r="CO51" i="2"/>
  <c r="CO14" i="2"/>
  <c r="CO37" i="2"/>
  <c r="CO46" i="2"/>
  <c r="CO55" i="2"/>
  <c r="CO66" i="2"/>
  <c r="CO34" i="2"/>
  <c r="CO12" i="2"/>
  <c r="O54" i="2"/>
  <c r="K11" i="2"/>
  <c r="M11" i="2"/>
  <c r="J11" i="2"/>
  <c r="A11" i="3"/>
  <c r="C17" i="2"/>
  <c r="D17" i="2" s="1"/>
  <c r="L43" i="2" l="1"/>
  <c r="L42" i="2"/>
  <c r="L20" i="2"/>
  <c r="L59" i="2"/>
  <c r="L17" i="2"/>
  <c r="L49" i="2"/>
  <c r="L50" i="2"/>
  <c r="L51" i="2"/>
  <c r="L34" i="2"/>
  <c r="L66" i="2"/>
  <c r="L26" i="2"/>
  <c r="L14" i="2"/>
  <c r="L32" i="2"/>
  <c r="L38" i="2"/>
  <c r="L48" i="2"/>
  <c r="L31" i="2"/>
  <c r="L35" i="2"/>
  <c r="L39" i="2"/>
  <c r="L52" i="2"/>
  <c r="L23" i="2"/>
  <c r="O32" i="2"/>
  <c r="U14" i="2"/>
  <c r="X14" i="2" s="1"/>
  <c r="W32" i="2"/>
  <c r="U32" i="2"/>
  <c r="X32" i="2" s="1"/>
  <c r="U42" i="2"/>
  <c r="X42" i="2" s="1"/>
  <c r="U34" i="2"/>
  <c r="X34" i="2" s="1"/>
  <c r="U35" i="2"/>
  <c r="X35" i="2" s="1"/>
  <c r="U17" i="2"/>
  <c r="X17" i="2" s="1"/>
  <c r="U23" i="2"/>
  <c r="X23" i="2" s="1"/>
  <c r="U50" i="2"/>
  <c r="X50" i="2" s="1"/>
  <c r="U49" i="2"/>
  <c r="X49" i="2" s="1"/>
  <c r="U51" i="2"/>
  <c r="X51" i="2" s="1"/>
  <c r="U39" i="2"/>
  <c r="X39" i="2" s="1"/>
  <c r="U38" i="2"/>
  <c r="X38" i="2" s="1"/>
  <c r="U59" i="2"/>
  <c r="X59" i="2" s="1"/>
  <c r="U20" i="2"/>
  <c r="X20" i="2" s="1"/>
  <c r="W66" i="2"/>
  <c r="O66" i="2"/>
  <c r="W48" i="2"/>
  <c r="O48" i="2"/>
  <c r="W26" i="2"/>
  <c r="O26" i="2"/>
  <c r="W52" i="2"/>
  <c r="O52" i="2"/>
  <c r="W43" i="2"/>
  <c r="O43" i="2"/>
  <c r="W31" i="2"/>
  <c r="O31" i="2"/>
  <c r="U52" i="2"/>
  <c r="X52" i="2" s="1"/>
  <c r="W14" i="2"/>
  <c r="O14" i="2"/>
  <c r="W49" i="2"/>
  <c r="O49" i="2"/>
  <c r="W34" i="2"/>
  <c r="O34" i="2"/>
  <c r="W42" i="2"/>
  <c r="O42" i="2"/>
  <c r="W35" i="2"/>
  <c r="O35" i="2"/>
  <c r="W51" i="2"/>
  <c r="O51" i="2"/>
  <c r="U66" i="2"/>
  <c r="X66" i="2" s="1"/>
  <c r="W39" i="2"/>
  <c r="O39" i="2"/>
  <c r="O38" i="2"/>
  <c r="W38" i="2"/>
  <c r="W23" i="2"/>
  <c r="O23" i="2"/>
  <c r="W59" i="2"/>
  <c r="O59" i="2"/>
  <c r="W20" i="2"/>
  <c r="O20" i="2"/>
  <c r="O17" i="2"/>
  <c r="W17" i="2"/>
  <c r="U31" i="2"/>
  <c r="X31" i="2" s="1"/>
  <c r="U43" i="2"/>
  <c r="X43" i="2" s="1"/>
  <c r="U26" i="2"/>
  <c r="X26" i="2" s="1"/>
  <c r="U48" i="2"/>
  <c r="X48" i="2" s="1"/>
  <c r="W50" i="2"/>
  <c r="O50" i="2"/>
  <c r="A12" i="3"/>
  <c r="C18" i="2"/>
  <c r="D18" i="2" s="1"/>
  <c r="Y1016" i="2"/>
  <c r="Y1015" i="2"/>
  <c r="A13" i="3" l="1"/>
  <c r="C19" i="2"/>
  <c r="D19" i="2" s="1"/>
  <c r="A14" i="3" l="1"/>
  <c r="C20" i="2"/>
  <c r="D20" i="2" s="1"/>
  <c r="A15" i="3" l="1"/>
  <c r="C21" i="2"/>
  <c r="D21" i="2" s="1"/>
  <c r="V6" i="3"/>
  <c r="U6" i="3"/>
  <c r="T6" i="3"/>
  <c r="P6" i="3"/>
  <c r="O6" i="3"/>
  <c r="N6" i="3"/>
  <c r="J6" i="3"/>
  <c r="I6" i="3"/>
  <c r="H6" i="3"/>
  <c r="D6" i="3"/>
  <c r="C6" i="3"/>
  <c r="B6" i="3"/>
  <c r="Z1015" i="2"/>
  <c r="A16" i="3" l="1"/>
  <c r="C22" i="2"/>
  <c r="D22" i="2" s="1"/>
  <c r="Z1016" i="2"/>
  <c r="A6" i="3"/>
  <c r="A17" i="3" l="1"/>
  <c r="C23" i="2"/>
  <c r="D23" i="2" s="1"/>
  <c r="A18" i="3" l="1"/>
  <c r="C24" i="2"/>
  <c r="D24" i="2" s="1"/>
  <c r="A19" i="3" l="1"/>
  <c r="C25" i="2"/>
  <c r="D25" i="2" s="1"/>
  <c r="A20" i="3" l="1"/>
  <c r="C26" i="2"/>
  <c r="D26" i="2" s="1"/>
  <c r="A21" i="3" l="1"/>
  <c r="C27" i="2"/>
  <c r="D27" i="2" s="1"/>
  <c r="A22" i="3" l="1"/>
  <c r="C28" i="2"/>
  <c r="D28" i="2" s="1"/>
  <c r="A23" i="3" l="1"/>
  <c r="C29" i="2"/>
  <c r="D29" i="2" s="1"/>
  <c r="A24" i="3" l="1"/>
  <c r="C30" i="2"/>
  <c r="D30" i="2" s="1"/>
  <c r="A25" i="3" l="1"/>
  <c r="C31" i="2"/>
  <c r="D31" i="2" s="1"/>
  <c r="A26" i="3" l="1"/>
  <c r="C32" i="2"/>
  <c r="D32" i="2" s="1"/>
  <c r="A27" i="3" l="1"/>
  <c r="C33" i="2"/>
  <c r="D33" i="2" s="1"/>
  <c r="A28" i="3" l="1"/>
  <c r="C34" i="2"/>
  <c r="D34" i="2" s="1"/>
  <c r="A29" i="3" l="1"/>
  <c r="C35" i="2"/>
  <c r="D35" i="2" s="1"/>
  <c r="A30" i="3" l="1"/>
  <c r="C36" i="2"/>
  <c r="D36" i="2" s="1"/>
  <c r="A31" i="3" l="1"/>
  <c r="C37" i="2"/>
  <c r="D37" i="2" s="1"/>
  <c r="A32" i="3" l="1"/>
  <c r="C38" i="2"/>
  <c r="D38" i="2" s="1"/>
  <c r="A33" i="3" l="1"/>
  <c r="C39" i="2"/>
  <c r="D39" i="2" s="1"/>
  <c r="A34" i="3" l="1"/>
  <c r="C40" i="2"/>
  <c r="D40" i="2" s="1"/>
  <c r="A35" i="3" l="1"/>
  <c r="C41" i="2"/>
  <c r="D41" i="2" s="1"/>
  <c r="A36" i="3" l="1"/>
  <c r="C42" i="2"/>
  <c r="D42" i="2" s="1"/>
  <c r="A37" i="3" l="1"/>
  <c r="C43" i="2"/>
  <c r="D43" i="2" s="1"/>
  <c r="A38" i="3" l="1"/>
  <c r="C44" i="2"/>
  <c r="D44" i="2" s="1"/>
  <c r="A39" i="3" l="1"/>
  <c r="C45" i="2"/>
  <c r="D45" i="2" s="1"/>
  <c r="A40" i="3" l="1"/>
  <c r="C46" i="2"/>
  <c r="D46" i="2" s="1"/>
  <c r="A41" i="3" l="1"/>
  <c r="C47" i="2"/>
  <c r="D47" i="2" s="1"/>
  <c r="A42" i="3" l="1"/>
  <c r="C48" i="2"/>
  <c r="D48" i="2" s="1"/>
  <c r="A43" i="3" l="1"/>
  <c r="C49" i="2"/>
  <c r="D49" i="2" s="1"/>
  <c r="A44" i="3" l="1"/>
  <c r="C50" i="2"/>
  <c r="D50" i="2" s="1"/>
  <c r="A45" i="3" l="1"/>
  <c r="C51" i="2"/>
  <c r="D51" i="2" s="1"/>
  <c r="A46" i="3" l="1"/>
  <c r="C52" i="2"/>
  <c r="D52" i="2" s="1"/>
  <c r="A47" i="3" l="1"/>
  <c r="C53" i="2"/>
  <c r="D53" i="2" s="1"/>
  <c r="A48" i="3" l="1"/>
  <c r="C54" i="2"/>
  <c r="D54" i="2" s="1"/>
  <c r="A49" i="3" l="1"/>
  <c r="C55" i="2"/>
  <c r="D55" i="2" s="1"/>
  <c r="A50" i="3" l="1"/>
  <c r="C56" i="2"/>
  <c r="D56" i="2" s="1"/>
  <c r="A51" i="3" l="1"/>
  <c r="C57" i="2"/>
  <c r="D57" i="2" s="1"/>
  <c r="A52" i="3" l="1"/>
  <c r="C58" i="2"/>
  <c r="D58" i="2" s="1"/>
  <c r="A53" i="3" l="1"/>
  <c r="C59" i="2"/>
  <c r="D59" i="2" s="1"/>
  <c r="A54" i="3" l="1"/>
  <c r="C60" i="2"/>
  <c r="D60" i="2" s="1"/>
  <c r="A55" i="3" l="1"/>
  <c r="C61" i="2"/>
  <c r="D61" i="2" s="1"/>
  <c r="A56" i="3" l="1"/>
  <c r="C62" i="2"/>
  <c r="D62" i="2" s="1"/>
  <c r="A57" i="3" l="1"/>
  <c r="C63" i="2"/>
  <c r="D63" i="2" s="1"/>
  <c r="A58" i="3" l="1"/>
  <c r="C64" i="2"/>
  <c r="D64" i="2" s="1"/>
  <c r="A59" i="3" l="1"/>
  <c r="C65" i="2"/>
  <c r="D65" i="2" s="1"/>
  <c r="A60" i="3" l="1"/>
  <c r="C66" i="2"/>
  <c r="D66" i="2" s="1"/>
  <c r="A61" i="3" l="1"/>
  <c r="C67" i="2"/>
  <c r="D67" i="2" s="1"/>
  <c r="A62" i="3" s="1"/>
  <c r="C68" i="2" l="1"/>
  <c r="D68" i="2" l="1"/>
  <c r="A63" i="3" s="1"/>
  <c r="C69" i="2"/>
  <c r="ES12" i="2"/>
  <c r="ER12" i="2"/>
  <c r="EQ12" i="2"/>
  <c r="D69" i="2" l="1"/>
  <c r="A64" i="3" s="1"/>
  <c r="C70" i="2"/>
  <c r="EM12" i="2"/>
  <c r="EU12" i="2" s="1"/>
  <c r="C71" i="2" l="1"/>
  <c r="D70" i="2"/>
  <c r="A65" i="3" s="1"/>
  <c r="V12" i="2"/>
  <c r="D71" i="2" l="1"/>
  <c r="A66" i="3" s="1"/>
  <c r="C72" i="2"/>
  <c r="W12" i="2"/>
  <c r="L12" i="2"/>
  <c r="O12" i="2"/>
  <c r="U12" i="2"/>
  <c r="X12" i="2" s="1"/>
  <c r="V11" i="2"/>
  <c r="D72" i="2" l="1"/>
  <c r="A67" i="3" s="1"/>
  <c r="C73" i="2"/>
  <c r="U11" i="2"/>
  <c r="X11" i="2" s="1"/>
  <c r="L11" i="2"/>
  <c r="W11" i="2"/>
  <c r="O11" i="2"/>
  <c r="D73" i="2" l="1"/>
  <c r="A68" i="3" s="1"/>
  <c r="C74" i="2"/>
  <c r="C75" i="2" l="1"/>
  <c r="D74" i="2"/>
  <c r="A69" i="3" s="1"/>
  <c r="D75" i="2" l="1"/>
  <c r="A70" i="3" s="1"/>
  <c r="C76" i="2"/>
  <c r="C77" i="2" l="1"/>
  <c r="D76" i="2"/>
  <c r="A71" i="3" s="1"/>
  <c r="D77" i="2" l="1"/>
  <c r="A72" i="3" s="1"/>
  <c r="C78" i="2"/>
  <c r="C79" i="2" l="1"/>
  <c r="D78" i="2"/>
  <c r="A73" i="3" s="1"/>
  <c r="D79" i="2" l="1"/>
  <c r="A74" i="3" s="1"/>
  <c r="C80" i="2"/>
  <c r="C81" i="2" l="1"/>
  <c r="D80" i="2"/>
  <c r="A75" i="3" s="1"/>
  <c r="D81" i="2" l="1"/>
  <c r="A76" i="3" s="1"/>
  <c r="C82" i="2"/>
  <c r="D82" i="2" l="1"/>
  <c r="A77" i="3" s="1"/>
  <c r="C83" i="2"/>
  <c r="D83" i="2" l="1"/>
  <c r="A78" i="3" s="1"/>
  <c r="C84" i="2"/>
  <c r="C85" i="2" l="1"/>
  <c r="D84" i="2"/>
  <c r="A79" i="3" s="1"/>
  <c r="D85" i="2" l="1"/>
  <c r="A80" i="3" s="1"/>
  <c r="C86" i="2"/>
  <c r="D86" i="2" l="1"/>
  <c r="A81" i="3" s="1"/>
  <c r="C87" i="2"/>
  <c r="C88" i="2" l="1"/>
  <c r="D87" i="2"/>
  <c r="A82" i="3" s="1"/>
  <c r="D88" i="2" l="1"/>
  <c r="A83" i="3" s="1"/>
  <c r="C89" i="2"/>
  <c r="C90" i="2" l="1"/>
  <c r="D89" i="2"/>
  <c r="A84" i="3" s="1"/>
  <c r="D90" i="2" l="1"/>
  <c r="A85" i="3" s="1"/>
  <c r="C91" i="2"/>
  <c r="C92" i="2" l="1"/>
  <c r="D91" i="2"/>
  <c r="A86" i="3" s="1"/>
  <c r="C93" i="2" l="1"/>
  <c r="D92" i="2"/>
  <c r="A87" i="3" s="1"/>
  <c r="D93" i="2" l="1"/>
  <c r="A88" i="3" s="1"/>
  <c r="C94" i="2"/>
  <c r="C95" i="2" l="1"/>
  <c r="D94" i="2"/>
  <c r="A89" i="3" s="1"/>
  <c r="C96" i="2" l="1"/>
  <c r="D95" i="2"/>
  <c r="A90" i="3" s="1"/>
  <c r="D96" i="2" l="1"/>
  <c r="A91" i="3" s="1"/>
  <c r="C97" i="2"/>
  <c r="C98" i="2" l="1"/>
  <c r="D97" i="2"/>
  <c r="A92" i="3" s="1"/>
  <c r="D98" i="2" l="1"/>
  <c r="A93" i="3" s="1"/>
  <c r="C99" i="2"/>
  <c r="C100" i="2" l="1"/>
  <c r="D99" i="2"/>
  <c r="A94" i="3" s="1"/>
  <c r="D100" i="2" l="1"/>
  <c r="A95" i="3" s="1"/>
  <c r="C101" i="2"/>
  <c r="D101" i="2" l="1"/>
  <c r="A96" i="3" s="1"/>
  <c r="C102" i="2"/>
  <c r="C103" i="2" l="1"/>
  <c r="D102" i="2"/>
  <c r="A97" i="3" s="1"/>
  <c r="C104" i="2" l="1"/>
  <c r="D103" i="2"/>
  <c r="A98" i="3" s="1"/>
  <c r="D104" i="2" l="1"/>
  <c r="A99" i="3" s="1"/>
  <c r="C105" i="2"/>
  <c r="C106" i="2" l="1"/>
  <c r="D105" i="2"/>
  <c r="A100" i="3" s="1"/>
  <c r="D106" i="2" l="1"/>
  <c r="A101" i="3" s="1"/>
  <c r="C107" i="2"/>
  <c r="D107" i="2" l="1"/>
  <c r="A102" i="3" s="1"/>
  <c r="C108" i="2"/>
  <c r="D108" i="2" l="1"/>
  <c r="A103" i="3" s="1"/>
  <c r="C109" i="2"/>
  <c r="D109" i="2" l="1"/>
  <c r="A104" i="3" s="1"/>
  <c r="C110" i="2"/>
  <c r="C111" i="2" l="1"/>
  <c r="D110" i="2"/>
  <c r="A105" i="3" s="1"/>
  <c r="C112" i="2" l="1"/>
  <c r="D111" i="2"/>
  <c r="A106" i="3" s="1"/>
  <c r="C113" i="2" l="1"/>
  <c r="D112" i="2"/>
  <c r="A107" i="3" s="1"/>
  <c r="D113" i="2" l="1"/>
  <c r="A108" i="3" s="1"/>
  <c r="C114" i="2"/>
  <c r="C115" i="2" l="1"/>
  <c r="D114" i="2"/>
  <c r="A109" i="3" s="1"/>
  <c r="C116" i="2" l="1"/>
  <c r="D115" i="2"/>
  <c r="A110" i="3" s="1"/>
  <c r="D116" i="2" l="1"/>
  <c r="A111" i="3" s="1"/>
  <c r="C117" i="2"/>
  <c r="C118" i="2" l="1"/>
  <c r="D117" i="2"/>
  <c r="A112" i="3" s="1"/>
  <c r="C119" i="2" l="1"/>
  <c r="D118" i="2"/>
  <c r="A113" i="3" s="1"/>
  <c r="C120" i="2" l="1"/>
  <c r="D119" i="2"/>
  <c r="A114" i="3" s="1"/>
  <c r="D120" i="2" l="1"/>
  <c r="A115" i="3" s="1"/>
  <c r="C121" i="2"/>
  <c r="D121" i="2" l="1"/>
  <c r="A116" i="3" s="1"/>
  <c r="C122" i="2"/>
  <c r="C123" i="2" l="1"/>
  <c r="D122" i="2"/>
  <c r="A117" i="3" s="1"/>
  <c r="C124" i="2" l="1"/>
  <c r="D123" i="2"/>
  <c r="A118" i="3" s="1"/>
  <c r="D124" i="2" l="1"/>
  <c r="A119" i="3" s="1"/>
  <c r="C125" i="2"/>
  <c r="D125" i="2" l="1"/>
  <c r="A120" i="3" s="1"/>
  <c r="C126" i="2"/>
  <c r="D126" i="2" l="1"/>
  <c r="A121" i="3" s="1"/>
  <c r="C127" i="2"/>
  <c r="C128" i="2" l="1"/>
  <c r="D127" i="2"/>
  <c r="A122" i="3" s="1"/>
  <c r="D128" i="2" l="1"/>
  <c r="A123" i="3" s="1"/>
  <c r="C129" i="2"/>
  <c r="D129" i="2" l="1"/>
  <c r="A124" i="3" s="1"/>
  <c r="C130" i="2"/>
  <c r="D130" i="2" l="1"/>
  <c r="A125" i="3" s="1"/>
  <c r="C131" i="2"/>
  <c r="C132" i="2" l="1"/>
  <c r="D131" i="2"/>
  <c r="A126" i="3" s="1"/>
  <c r="D132" i="2" l="1"/>
  <c r="A127" i="3" s="1"/>
  <c r="C133" i="2"/>
  <c r="C134" i="2" l="1"/>
  <c r="D133" i="2"/>
  <c r="A128" i="3" s="1"/>
  <c r="C135" i="2" l="1"/>
  <c r="D134" i="2"/>
  <c r="A129" i="3" s="1"/>
  <c r="C136" i="2" l="1"/>
  <c r="D135" i="2"/>
  <c r="A130" i="3" s="1"/>
  <c r="D136" i="2" l="1"/>
  <c r="A131" i="3" s="1"/>
  <c r="C137" i="2"/>
  <c r="D137" i="2" l="1"/>
  <c r="A132" i="3" s="1"/>
  <c r="C138" i="2"/>
  <c r="D138" i="2" l="1"/>
  <c r="A133" i="3" s="1"/>
  <c r="C139" i="2"/>
  <c r="C140" i="2" l="1"/>
  <c r="D139" i="2"/>
  <c r="A134" i="3" s="1"/>
  <c r="D140" i="2" l="1"/>
  <c r="A135" i="3" s="1"/>
  <c r="C141" i="2"/>
  <c r="C142" i="2" l="1"/>
  <c r="D141" i="2"/>
  <c r="A136" i="3" s="1"/>
  <c r="C143" i="2" l="1"/>
  <c r="D142" i="2"/>
  <c r="A137" i="3" s="1"/>
  <c r="D143" i="2" l="1"/>
  <c r="A138" i="3" s="1"/>
  <c r="C144" i="2"/>
  <c r="C145" i="2" l="1"/>
  <c r="D144" i="2"/>
  <c r="A139" i="3" s="1"/>
  <c r="C146" i="2" l="1"/>
  <c r="D145" i="2"/>
  <c r="A140" i="3" s="1"/>
  <c r="D146" i="2" l="1"/>
  <c r="A141" i="3" s="1"/>
  <c r="C147" i="2"/>
  <c r="C148" i="2" l="1"/>
  <c r="D147" i="2"/>
  <c r="A142" i="3" s="1"/>
  <c r="C149" i="2" l="1"/>
  <c r="D148" i="2"/>
  <c r="A143" i="3" s="1"/>
  <c r="C150" i="2" l="1"/>
  <c r="D149" i="2"/>
  <c r="A144" i="3" s="1"/>
  <c r="C151" i="2" l="1"/>
  <c r="D150" i="2"/>
  <c r="A145" i="3" s="1"/>
  <c r="C152" i="2" l="1"/>
  <c r="D151" i="2"/>
  <c r="A146" i="3" s="1"/>
  <c r="C153" i="2" l="1"/>
  <c r="D152" i="2"/>
  <c r="A147" i="3" s="1"/>
  <c r="C154" i="2" l="1"/>
  <c r="D153" i="2"/>
  <c r="A148" i="3" s="1"/>
  <c r="D154" i="2" l="1"/>
  <c r="A149" i="3" s="1"/>
  <c r="C155" i="2"/>
  <c r="D155" i="2" l="1"/>
  <c r="A150" i="3" s="1"/>
  <c r="C156" i="2"/>
  <c r="C157" i="2" l="1"/>
  <c r="D156" i="2"/>
  <c r="A151" i="3" s="1"/>
  <c r="D157" i="2" l="1"/>
  <c r="A152" i="3" s="1"/>
  <c r="C158" i="2"/>
  <c r="C159" i="2" l="1"/>
  <c r="C160" i="2" s="1"/>
  <c r="D158" i="2"/>
  <c r="A153" i="3" s="1"/>
  <c r="D160" i="2" l="1"/>
  <c r="A155" i="3" s="1"/>
  <c r="C161" i="2"/>
  <c r="D159" i="2"/>
  <c r="A154" i="3" s="1"/>
  <c r="D161" i="2" l="1"/>
  <c r="A156" i="3" s="1"/>
  <c r="C162" i="2"/>
  <c r="C163" i="2" l="1"/>
  <c r="D162" i="2"/>
  <c r="A157" i="3" s="1"/>
  <c r="C164" i="2" l="1"/>
  <c r="D163" i="2"/>
  <c r="A158" i="3" s="1"/>
  <c r="D164" i="2" l="1"/>
  <c r="A159" i="3" s="1"/>
  <c r="C165" i="2"/>
  <c r="D165" i="2" l="1"/>
  <c r="A160" i="3" s="1"/>
  <c r="C166" i="2"/>
  <c r="C167" i="2" l="1"/>
  <c r="D166" i="2"/>
  <c r="A161" i="3" s="1"/>
  <c r="D167" i="2" l="1"/>
  <c r="A162" i="3" s="1"/>
  <c r="C168" i="2"/>
  <c r="C169" i="2" l="1"/>
  <c r="D168" i="2"/>
  <c r="A163" i="3" s="1"/>
  <c r="D169" i="2" l="1"/>
  <c r="A164" i="3" s="1"/>
  <c r="C170" i="2"/>
  <c r="C171" i="2" l="1"/>
  <c r="D170" i="2"/>
  <c r="A165" i="3" s="1"/>
  <c r="D171" i="2" l="1"/>
  <c r="A166" i="3" s="1"/>
  <c r="C172" i="2"/>
  <c r="C173" i="2" l="1"/>
  <c r="D172" i="2"/>
  <c r="A167" i="3" s="1"/>
  <c r="D173" i="2" l="1"/>
  <c r="A168" i="3" s="1"/>
  <c r="C174" i="2"/>
  <c r="D174" i="2" l="1"/>
  <c r="A169" i="3" s="1"/>
  <c r="C175" i="2"/>
  <c r="D175" i="2" l="1"/>
  <c r="A170" i="3" s="1"/>
  <c r="C176" i="2"/>
  <c r="D176" i="2" l="1"/>
  <c r="A171" i="3" s="1"/>
  <c r="C177" i="2"/>
  <c r="C178" i="2" l="1"/>
  <c r="D177" i="2"/>
  <c r="A172" i="3" s="1"/>
  <c r="C179" i="2" l="1"/>
  <c r="D178" i="2"/>
  <c r="A173" i="3" s="1"/>
  <c r="D179" i="2" l="1"/>
  <c r="A174" i="3" s="1"/>
  <c r="C180" i="2"/>
  <c r="D180" i="2" l="1"/>
  <c r="A175" i="3" s="1"/>
  <c r="C181" i="2"/>
  <c r="C182" i="2" l="1"/>
  <c r="D181" i="2"/>
  <c r="A176" i="3" s="1"/>
  <c r="C183" i="2" l="1"/>
  <c r="D182" i="2"/>
  <c r="A177" i="3" s="1"/>
  <c r="D183" i="2" l="1"/>
  <c r="A178" i="3" s="1"/>
  <c r="C184" i="2"/>
  <c r="C185" i="2" l="1"/>
  <c r="D184" i="2"/>
  <c r="A179" i="3" s="1"/>
  <c r="D185" i="2" l="1"/>
  <c r="A180" i="3" s="1"/>
  <c r="C186" i="2"/>
  <c r="D186" i="2" l="1"/>
  <c r="A181" i="3" s="1"/>
  <c r="C187" i="2"/>
  <c r="C188" i="2" l="1"/>
  <c r="D187" i="2"/>
  <c r="A182" i="3" s="1"/>
  <c r="D188" i="2" l="1"/>
  <c r="A183" i="3" s="1"/>
  <c r="C189" i="2"/>
  <c r="C190" i="2" l="1"/>
  <c r="D189" i="2"/>
  <c r="A184" i="3" s="1"/>
  <c r="D190" i="2" l="1"/>
  <c r="A185" i="3" s="1"/>
  <c r="C191" i="2"/>
  <c r="D191" i="2" l="1"/>
  <c r="A186" i="3" s="1"/>
  <c r="C192" i="2"/>
  <c r="C193" i="2" l="1"/>
  <c r="D192" i="2"/>
  <c r="A187" i="3" s="1"/>
  <c r="D193" i="2" l="1"/>
  <c r="A188" i="3" s="1"/>
  <c r="C194" i="2"/>
  <c r="C195" i="2" l="1"/>
  <c r="D194" i="2"/>
  <c r="A189" i="3" s="1"/>
  <c r="D195" i="2" l="1"/>
  <c r="A190" i="3" s="1"/>
  <c r="C196" i="2"/>
  <c r="D196" i="2" l="1"/>
  <c r="A191" i="3" s="1"/>
  <c r="C197" i="2"/>
  <c r="C198" i="2" l="1"/>
  <c r="D197" i="2"/>
  <c r="A192" i="3" s="1"/>
  <c r="C199" i="2" l="1"/>
  <c r="D198" i="2"/>
  <c r="A193" i="3" s="1"/>
  <c r="C200" i="2" l="1"/>
  <c r="D199" i="2"/>
  <c r="A194" i="3" s="1"/>
  <c r="C201" i="2" l="1"/>
  <c r="D200" i="2"/>
  <c r="A195" i="3" s="1"/>
  <c r="C202" i="2" l="1"/>
  <c r="D201" i="2"/>
  <c r="A196" i="3" s="1"/>
  <c r="D202" i="2" l="1"/>
  <c r="A197" i="3" s="1"/>
  <c r="C203" i="2"/>
  <c r="C204" i="2" l="1"/>
  <c r="D203" i="2"/>
  <c r="A198" i="3" s="1"/>
  <c r="D204" i="2" l="1"/>
  <c r="A199" i="3" s="1"/>
  <c r="C205" i="2"/>
  <c r="D205" i="2" l="1"/>
  <c r="A200" i="3" s="1"/>
  <c r="C206" i="2"/>
  <c r="C207" i="2" l="1"/>
  <c r="D206" i="2"/>
  <c r="A201" i="3" s="1"/>
  <c r="C208" i="2" l="1"/>
  <c r="D207" i="2"/>
  <c r="A202" i="3" s="1"/>
  <c r="D208" i="2" l="1"/>
  <c r="A203" i="3" s="1"/>
  <c r="C209" i="2"/>
  <c r="D209" i="2" l="1"/>
  <c r="A204" i="3" s="1"/>
  <c r="C210" i="2"/>
  <c r="D210" i="2" l="1"/>
  <c r="A205" i="3" s="1"/>
  <c r="C211" i="2"/>
  <c r="C212" i="2" l="1"/>
  <c r="D211" i="2"/>
  <c r="A206" i="3" s="1"/>
  <c r="D212" i="2" l="1"/>
  <c r="A207" i="3" s="1"/>
  <c r="C213" i="2"/>
  <c r="C214" i="2" l="1"/>
  <c r="D213" i="2"/>
  <c r="A208" i="3" s="1"/>
  <c r="C215" i="2" l="1"/>
  <c r="D214" i="2"/>
  <c r="A209" i="3" s="1"/>
  <c r="D215" i="2" l="1"/>
  <c r="A210" i="3" s="1"/>
  <c r="C216" i="2"/>
  <c r="D216" i="2" l="1"/>
  <c r="A211" i="3" s="1"/>
  <c r="C217" i="2"/>
  <c r="D217" i="2" l="1"/>
  <c r="A212" i="3" s="1"/>
  <c r="C218" i="2"/>
  <c r="D218" i="2" l="1"/>
  <c r="A213" i="3" s="1"/>
  <c r="C219" i="2"/>
  <c r="D219" i="2" l="1"/>
  <c r="A214" i="3" s="1"/>
  <c r="C220" i="2"/>
  <c r="C221" i="2" l="1"/>
  <c r="D220" i="2"/>
  <c r="A215" i="3" s="1"/>
  <c r="D221" i="2" l="1"/>
  <c r="A216" i="3" s="1"/>
  <c r="C222" i="2"/>
  <c r="D222" i="2" l="1"/>
  <c r="A217" i="3" s="1"/>
  <c r="C223" i="2"/>
  <c r="D223" i="2" l="1"/>
  <c r="A218" i="3" s="1"/>
  <c r="C224" i="2"/>
  <c r="D224" i="2" l="1"/>
  <c r="A219" i="3" s="1"/>
  <c r="C225" i="2"/>
  <c r="C226" i="2" l="1"/>
  <c r="D225" i="2"/>
  <c r="A220" i="3" s="1"/>
  <c r="D226" i="2" l="1"/>
  <c r="A221" i="3" s="1"/>
  <c r="C227" i="2"/>
  <c r="C228" i="2" l="1"/>
  <c r="D227" i="2"/>
  <c r="A222" i="3" s="1"/>
  <c r="D228" i="2" l="1"/>
  <c r="A223" i="3" s="1"/>
  <c r="C229" i="2"/>
  <c r="D229" i="2" l="1"/>
  <c r="A224" i="3" s="1"/>
  <c r="C230" i="2"/>
  <c r="C231" i="2" l="1"/>
  <c r="D230" i="2"/>
  <c r="A225" i="3" s="1"/>
  <c r="D231" i="2" l="1"/>
  <c r="A226" i="3" s="1"/>
  <c r="C232" i="2"/>
  <c r="D232" i="2" l="1"/>
  <c r="A227" i="3" s="1"/>
  <c r="C233" i="2"/>
  <c r="C234" i="2" l="1"/>
  <c r="D233" i="2"/>
  <c r="A228" i="3" s="1"/>
  <c r="D234" i="2" l="1"/>
  <c r="A229" i="3" s="1"/>
  <c r="C235" i="2"/>
  <c r="C236" i="2" l="1"/>
  <c r="D235" i="2"/>
  <c r="A230" i="3" s="1"/>
  <c r="D236" i="2" l="1"/>
  <c r="A231" i="3" s="1"/>
  <c r="C237" i="2"/>
  <c r="C238" i="2" l="1"/>
  <c r="D237" i="2"/>
  <c r="A232" i="3" s="1"/>
  <c r="C239" i="2" l="1"/>
  <c r="D238" i="2"/>
  <c r="A233" i="3" s="1"/>
  <c r="D239" i="2" l="1"/>
  <c r="A234" i="3" s="1"/>
  <c r="C240" i="2"/>
  <c r="C241" i="2" l="1"/>
  <c r="D240" i="2"/>
  <c r="A235" i="3" s="1"/>
  <c r="D241" i="2" l="1"/>
  <c r="A236" i="3" s="1"/>
  <c r="C242" i="2"/>
  <c r="D242" i="2" l="1"/>
  <c r="A237" i="3" s="1"/>
  <c r="C243" i="2"/>
  <c r="C244" i="2" l="1"/>
  <c r="D243" i="2"/>
  <c r="A238" i="3" s="1"/>
  <c r="D244" i="2" l="1"/>
  <c r="A239" i="3" s="1"/>
  <c r="C245" i="2"/>
  <c r="C246" i="2" l="1"/>
  <c r="D245" i="2"/>
  <c r="A240" i="3" s="1"/>
  <c r="D246" i="2" l="1"/>
  <c r="A241" i="3" s="1"/>
  <c r="C247" i="2"/>
  <c r="C248" i="2" l="1"/>
  <c r="D247" i="2"/>
  <c r="A242" i="3" s="1"/>
  <c r="D248" i="2" l="1"/>
  <c r="A243" i="3" s="1"/>
  <c r="C249" i="2"/>
  <c r="C250" i="2" l="1"/>
  <c r="D249" i="2"/>
  <c r="A244" i="3" s="1"/>
  <c r="C251" i="2" l="1"/>
  <c r="D250" i="2"/>
  <c r="A245" i="3" s="1"/>
  <c r="D251" i="2" l="1"/>
  <c r="A246" i="3" s="1"/>
  <c r="C252" i="2"/>
  <c r="D252" i="2" l="1"/>
  <c r="A247" i="3" s="1"/>
  <c r="C253" i="2"/>
  <c r="C254" i="2" l="1"/>
  <c r="D253" i="2"/>
  <c r="A248" i="3" s="1"/>
  <c r="D254" i="2" l="1"/>
  <c r="A249" i="3" s="1"/>
  <c r="C255" i="2"/>
  <c r="D255" i="2" l="1"/>
  <c r="A250" i="3" s="1"/>
  <c r="C256" i="2"/>
  <c r="C257" i="2" l="1"/>
  <c r="D256" i="2"/>
  <c r="A251" i="3" s="1"/>
  <c r="D257" i="2" l="1"/>
  <c r="A252" i="3" s="1"/>
  <c r="C258" i="2"/>
  <c r="C259" i="2" l="1"/>
  <c r="D258" i="2"/>
  <c r="A253" i="3" s="1"/>
  <c r="C260" i="2" l="1"/>
  <c r="D259" i="2"/>
  <c r="A254" i="3" s="1"/>
  <c r="C261" i="2" l="1"/>
  <c r="D260" i="2"/>
  <c r="A255" i="3" s="1"/>
  <c r="D261" i="2" l="1"/>
  <c r="A256" i="3" s="1"/>
  <c r="C262" i="2"/>
  <c r="D262" i="2" l="1"/>
  <c r="A257" i="3" s="1"/>
  <c r="C263" i="2"/>
  <c r="C264" i="2" l="1"/>
  <c r="D263" i="2"/>
  <c r="A258" i="3" s="1"/>
  <c r="D264" i="2" l="1"/>
  <c r="A259" i="3" s="1"/>
  <c r="C265" i="2"/>
  <c r="D265" i="2" l="1"/>
  <c r="A260" i="3" s="1"/>
  <c r="C266" i="2"/>
  <c r="C267" i="2" l="1"/>
  <c r="D266" i="2"/>
  <c r="A261" i="3" s="1"/>
  <c r="C268" i="2" l="1"/>
  <c r="D267" i="2"/>
  <c r="A262" i="3" s="1"/>
  <c r="C269" i="2" l="1"/>
  <c r="D268" i="2"/>
  <c r="A263" i="3" s="1"/>
  <c r="D269" i="2" l="1"/>
  <c r="A264" i="3" s="1"/>
  <c r="C270" i="2"/>
  <c r="D270" i="2" l="1"/>
  <c r="A265" i="3" s="1"/>
  <c r="C271" i="2"/>
  <c r="D271" i="2" l="1"/>
  <c r="A266" i="3" s="1"/>
  <c r="C272" i="2"/>
  <c r="D272" i="2" l="1"/>
  <c r="A267" i="3" s="1"/>
  <c r="C273" i="2"/>
  <c r="C274" i="2" l="1"/>
  <c r="D273" i="2"/>
  <c r="A268" i="3" s="1"/>
  <c r="D274" i="2" l="1"/>
  <c r="A269" i="3" s="1"/>
  <c r="C275" i="2"/>
  <c r="D275" i="2" l="1"/>
  <c r="A270" i="3" s="1"/>
  <c r="C276" i="2"/>
  <c r="C277" i="2" l="1"/>
  <c r="D276" i="2"/>
  <c r="A271" i="3" s="1"/>
  <c r="D277" i="2" l="1"/>
  <c r="A272" i="3" s="1"/>
  <c r="C278" i="2"/>
  <c r="D278" i="2" l="1"/>
  <c r="A273" i="3" s="1"/>
  <c r="C279" i="2"/>
  <c r="D279" i="2" l="1"/>
  <c r="A274" i="3" s="1"/>
  <c r="C280" i="2"/>
  <c r="C281" i="2" l="1"/>
  <c r="D280" i="2"/>
  <c r="A275" i="3" s="1"/>
  <c r="C282" i="2" l="1"/>
  <c r="D281" i="2"/>
  <c r="A276" i="3" s="1"/>
  <c r="D282" i="2" l="1"/>
  <c r="A277" i="3" s="1"/>
  <c r="C283" i="2"/>
  <c r="C284" i="2" l="1"/>
  <c r="D283" i="2"/>
  <c r="A278" i="3" s="1"/>
  <c r="D284" i="2" l="1"/>
  <c r="A279" i="3" s="1"/>
  <c r="C285" i="2"/>
  <c r="D285" i="2" l="1"/>
  <c r="A280" i="3" s="1"/>
  <c r="C286" i="2"/>
  <c r="D286" i="2" l="1"/>
  <c r="A281" i="3" s="1"/>
  <c r="C287" i="2"/>
  <c r="D287" i="2" l="1"/>
  <c r="A282" i="3" s="1"/>
  <c r="C288" i="2"/>
  <c r="C289" i="2" l="1"/>
  <c r="D288" i="2"/>
  <c r="A283" i="3" s="1"/>
  <c r="D289" i="2" l="1"/>
  <c r="A284" i="3" s="1"/>
  <c r="C290" i="2"/>
  <c r="C291" i="2" l="1"/>
  <c r="D290" i="2"/>
  <c r="A285" i="3" s="1"/>
  <c r="C292" i="2" l="1"/>
  <c r="D291" i="2"/>
  <c r="A286" i="3" s="1"/>
  <c r="D292" i="2" l="1"/>
  <c r="A287" i="3" s="1"/>
  <c r="C293" i="2"/>
  <c r="D293" i="2" l="1"/>
  <c r="A288" i="3" s="1"/>
  <c r="C294" i="2"/>
  <c r="D294" i="2" l="1"/>
  <c r="A289" i="3" s="1"/>
  <c r="C295" i="2"/>
  <c r="C296" i="2" l="1"/>
  <c r="D295" i="2"/>
  <c r="A290" i="3" s="1"/>
  <c r="D296" i="2" l="1"/>
  <c r="A291" i="3" s="1"/>
  <c r="C297" i="2"/>
  <c r="C298" i="2" l="1"/>
  <c r="D297" i="2"/>
  <c r="A292" i="3" s="1"/>
  <c r="D298" i="2" l="1"/>
  <c r="A293" i="3" s="1"/>
  <c r="C299" i="2"/>
  <c r="C300" i="2" l="1"/>
  <c r="D299" i="2"/>
  <c r="A294" i="3" s="1"/>
  <c r="C301" i="2" l="1"/>
  <c r="D300" i="2"/>
  <c r="A295" i="3" s="1"/>
  <c r="C302" i="2" l="1"/>
  <c r="D301" i="2"/>
  <c r="A296" i="3" s="1"/>
  <c r="C303" i="2" l="1"/>
  <c r="D302" i="2"/>
  <c r="A297" i="3" s="1"/>
  <c r="D303" i="2" l="1"/>
  <c r="A298" i="3" s="1"/>
  <c r="C304" i="2"/>
  <c r="D304" i="2" l="1"/>
  <c r="A299" i="3" s="1"/>
  <c r="C305" i="2"/>
  <c r="D305" i="2" l="1"/>
  <c r="A300" i="3" s="1"/>
  <c r="C306" i="2"/>
  <c r="C307" i="2" s="1"/>
  <c r="C308" i="2" l="1"/>
  <c r="D307" i="2"/>
  <c r="A302" i="3" s="1"/>
  <c r="D306" i="2"/>
  <c r="A301" i="3" s="1"/>
  <c r="C309" i="2" l="1"/>
  <c r="D308" i="2"/>
  <c r="A303" i="3" s="1"/>
  <c r="C310" i="2" l="1"/>
  <c r="D309" i="2"/>
  <c r="A304" i="3" s="1"/>
  <c r="D310" i="2" l="1"/>
  <c r="A305" i="3" s="1"/>
  <c r="C311" i="2"/>
  <c r="C312" i="2" l="1"/>
  <c r="D311" i="2"/>
  <c r="A306" i="3" s="1"/>
  <c r="D312" i="2" l="1"/>
  <c r="A307" i="3" s="1"/>
  <c r="C313" i="2"/>
  <c r="D313" i="2" l="1"/>
  <c r="A308" i="3" s="1"/>
  <c r="C314" i="2"/>
  <c r="D314" i="2" l="1"/>
  <c r="A309" i="3" s="1"/>
  <c r="C315" i="2"/>
  <c r="C316" i="2" l="1"/>
  <c r="D315" i="2"/>
  <c r="A310" i="3" s="1"/>
  <c r="D316" i="2" l="1"/>
  <c r="A311" i="3" s="1"/>
  <c r="C317" i="2"/>
  <c r="C318" i="2" l="1"/>
  <c r="D317" i="2"/>
  <c r="A312" i="3" s="1"/>
  <c r="C319" i="2" l="1"/>
  <c r="D318" i="2"/>
  <c r="A313" i="3" s="1"/>
  <c r="D319" i="2" l="1"/>
  <c r="A314" i="3" s="1"/>
  <c r="C320" i="2"/>
  <c r="C321" i="2" l="1"/>
  <c r="D320" i="2"/>
  <c r="A315" i="3" s="1"/>
  <c r="C322" i="2" l="1"/>
  <c r="D321" i="2"/>
  <c r="A316" i="3" s="1"/>
  <c r="C323" i="2" l="1"/>
  <c r="D322" i="2"/>
  <c r="A317" i="3" s="1"/>
  <c r="D323" i="2" l="1"/>
  <c r="A318" i="3" s="1"/>
  <c r="C324" i="2"/>
  <c r="C325" i="2" l="1"/>
  <c r="D324" i="2"/>
  <c r="A319" i="3" s="1"/>
  <c r="C326" i="2" l="1"/>
  <c r="D325" i="2"/>
  <c r="A320" i="3" s="1"/>
  <c r="D326" i="2" l="1"/>
  <c r="A321" i="3" s="1"/>
  <c r="C327" i="2"/>
  <c r="C328" i="2" l="1"/>
  <c r="D327" i="2"/>
  <c r="A322" i="3" s="1"/>
  <c r="D328" i="2" l="1"/>
  <c r="A323" i="3" s="1"/>
  <c r="C329" i="2"/>
  <c r="C330" i="2" l="1"/>
  <c r="D329" i="2"/>
  <c r="A324" i="3" s="1"/>
  <c r="D330" i="2" l="1"/>
  <c r="A325" i="3" s="1"/>
  <c r="C331" i="2"/>
  <c r="C332" i="2" l="1"/>
  <c r="D331" i="2"/>
  <c r="A326" i="3" s="1"/>
  <c r="D332" i="2" l="1"/>
  <c r="A327" i="3" s="1"/>
  <c r="C333" i="2"/>
  <c r="D333" i="2" l="1"/>
  <c r="A328" i="3" s="1"/>
  <c r="C334" i="2"/>
  <c r="C335" i="2" l="1"/>
  <c r="D334" i="2"/>
  <c r="A329" i="3" s="1"/>
  <c r="D335" i="2" l="1"/>
  <c r="A330" i="3" s="1"/>
  <c r="C336" i="2"/>
  <c r="C337" i="2" l="1"/>
  <c r="D336" i="2"/>
  <c r="A331" i="3" s="1"/>
  <c r="D337" i="2" l="1"/>
  <c r="A332" i="3" s="1"/>
  <c r="C338" i="2"/>
  <c r="D338" i="2" l="1"/>
  <c r="A333" i="3" s="1"/>
  <c r="C339" i="2"/>
  <c r="C340" i="2" l="1"/>
  <c r="D339" i="2"/>
  <c r="A334" i="3" s="1"/>
  <c r="C341" i="2" l="1"/>
  <c r="D340" i="2"/>
  <c r="A335" i="3" s="1"/>
  <c r="C342" i="2" l="1"/>
  <c r="D341" i="2"/>
  <c r="A336" i="3" s="1"/>
  <c r="C343" i="2" l="1"/>
  <c r="D342" i="2"/>
  <c r="A337" i="3" s="1"/>
  <c r="C344" i="2" l="1"/>
  <c r="D343" i="2"/>
  <c r="A338" i="3" s="1"/>
  <c r="D344" i="2" l="1"/>
  <c r="A339" i="3" s="1"/>
  <c r="C345" i="2"/>
  <c r="C346" i="2" l="1"/>
  <c r="D345" i="2"/>
  <c r="A340" i="3" s="1"/>
  <c r="D346" i="2" l="1"/>
  <c r="A341" i="3" s="1"/>
  <c r="C347" i="2"/>
  <c r="C348" i="2" l="1"/>
  <c r="D347" i="2"/>
  <c r="A342" i="3" s="1"/>
  <c r="D348" i="2" l="1"/>
  <c r="A343" i="3" s="1"/>
  <c r="C349" i="2"/>
  <c r="C350" i="2" l="1"/>
  <c r="D349" i="2"/>
  <c r="A344" i="3" s="1"/>
  <c r="C351" i="2" l="1"/>
  <c r="D350" i="2"/>
  <c r="A345" i="3" s="1"/>
  <c r="C352" i="2" l="1"/>
  <c r="D351" i="2"/>
  <c r="A346" i="3" s="1"/>
  <c r="C353" i="2" l="1"/>
  <c r="D352" i="2"/>
  <c r="A347" i="3" s="1"/>
  <c r="D353" i="2" l="1"/>
  <c r="A348" i="3" s="1"/>
  <c r="C354" i="2"/>
  <c r="C355" i="2" l="1"/>
  <c r="D354" i="2"/>
  <c r="A349" i="3" s="1"/>
  <c r="C356" i="2" l="1"/>
  <c r="D355" i="2"/>
  <c r="A350" i="3" s="1"/>
  <c r="D356" i="2" l="1"/>
  <c r="A351" i="3" s="1"/>
  <c r="C357" i="2"/>
  <c r="C358" i="2" l="1"/>
  <c r="D357" i="2"/>
  <c r="A352" i="3" s="1"/>
  <c r="C359" i="2" l="1"/>
  <c r="D358" i="2"/>
  <c r="A353" i="3" s="1"/>
  <c r="D359" i="2" l="1"/>
  <c r="A354" i="3" s="1"/>
  <c r="C360" i="2"/>
  <c r="C361" i="2" l="1"/>
  <c r="D360" i="2"/>
  <c r="A355" i="3" s="1"/>
  <c r="C362" i="2" l="1"/>
  <c r="D361" i="2"/>
  <c r="A356" i="3" s="1"/>
  <c r="C363" i="2" l="1"/>
  <c r="D362" i="2"/>
  <c r="A357" i="3" s="1"/>
  <c r="D363" i="2" l="1"/>
  <c r="A358" i="3" s="1"/>
  <c r="C364" i="2"/>
  <c r="C365" i="2" l="1"/>
  <c r="D364" i="2"/>
  <c r="A359" i="3" s="1"/>
  <c r="D365" i="2" l="1"/>
  <c r="A360" i="3" s="1"/>
  <c r="C366" i="2"/>
  <c r="C367" i="2" l="1"/>
  <c r="D366" i="2"/>
  <c r="A361" i="3" s="1"/>
  <c r="D367" i="2" l="1"/>
  <c r="A362" i="3" s="1"/>
  <c r="C368" i="2"/>
  <c r="C369" i="2" l="1"/>
  <c r="D368" i="2"/>
  <c r="A363" i="3" s="1"/>
  <c r="C370" i="2" l="1"/>
  <c r="D369" i="2"/>
  <c r="A364" i="3" s="1"/>
  <c r="D370" i="2" l="1"/>
  <c r="A365" i="3" s="1"/>
  <c r="C371" i="2"/>
  <c r="C372" i="2" l="1"/>
  <c r="D371" i="2"/>
  <c r="A366" i="3" s="1"/>
  <c r="D372" i="2" l="1"/>
  <c r="A367" i="3" s="1"/>
  <c r="C373" i="2"/>
  <c r="D373" i="2" l="1"/>
  <c r="A368" i="3" s="1"/>
  <c r="C374" i="2"/>
  <c r="D374" i="2" l="1"/>
  <c r="A369" i="3" s="1"/>
  <c r="C375" i="2"/>
  <c r="D375" i="2" l="1"/>
  <c r="A370" i="3" s="1"/>
  <c r="C376" i="2"/>
  <c r="C377" i="2" l="1"/>
  <c r="D376" i="2"/>
  <c r="A371" i="3" s="1"/>
  <c r="D377" i="2" l="1"/>
  <c r="A372" i="3" s="1"/>
  <c r="C378" i="2"/>
  <c r="C379" i="2" l="1"/>
  <c r="D378" i="2"/>
  <c r="A373" i="3" s="1"/>
  <c r="C380" i="2" l="1"/>
  <c r="D379" i="2"/>
  <c r="A374" i="3" s="1"/>
  <c r="D380" i="2" l="1"/>
  <c r="A375" i="3" s="1"/>
  <c r="C381" i="2"/>
  <c r="C382" i="2" l="1"/>
  <c r="D381" i="2"/>
  <c r="A376" i="3" s="1"/>
  <c r="D382" i="2" l="1"/>
  <c r="A377" i="3" s="1"/>
  <c r="C383" i="2"/>
  <c r="D383" i="2" l="1"/>
  <c r="A378" i="3" s="1"/>
  <c r="C384" i="2"/>
  <c r="C385" i="2" l="1"/>
  <c r="D384" i="2"/>
  <c r="A379" i="3" s="1"/>
  <c r="D385" i="2" l="1"/>
  <c r="A380" i="3" s="1"/>
  <c r="C386" i="2"/>
  <c r="C387" i="2" l="1"/>
  <c r="D386" i="2"/>
  <c r="A381" i="3" s="1"/>
  <c r="C388" i="2" l="1"/>
  <c r="D387" i="2"/>
  <c r="A382" i="3" s="1"/>
  <c r="C389" i="2" l="1"/>
  <c r="D388" i="2"/>
  <c r="A383" i="3" s="1"/>
  <c r="C390" i="2" l="1"/>
  <c r="D389" i="2"/>
  <c r="A384" i="3" s="1"/>
  <c r="C391" i="2" l="1"/>
  <c r="D390" i="2"/>
  <c r="A385" i="3" s="1"/>
  <c r="D391" i="2" l="1"/>
  <c r="A386" i="3" s="1"/>
  <c r="C392" i="2"/>
  <c r="D392" i="2" l="1"/>
  <c r="A387" i="3" s="1"/>
  <c r="C393" i="2"/>
  <c r="C394" i="2" l="1"/>
  <c r="D393" i="2"/>
  <c r="A388" i="3" s="1"/>
  <c r="D394" i="2" l="1"/>
  <c r="A389" i="3" s="1"/>
  <c r="C395" i="2"/>
  <c r="C396" i="2" l="1"/>
  <c r="D395" i="2"/>
  <c r="A390" i="3" s="1"/>
  <c r="C397" i="2" l="1"/>
  <c r="D396" i="2"/>
  <c r="A391" i="3" s="1"/>
  <c r="D397" i="2" l="1"/>
  <c r="A392" i="3" s="1"/>
  <c r="C398" i="2"/>
  <c r="C399" i="2" l="1"/>
  <c r="D398" i="2"/>
  <c r="A393" i="3" s="1"/>
  <c r="D399" i="2" l="1"/>
  <c r="A394" i="3" s="1"/>
  <c r="C400" i="2"/>
  <c r="D400" i="2" l="1"/>
  <c r="A395" i="3" s="1"/>
  <c r="C401" i="2"/>
  <c r="C402" i="2" l="1"/>
  <c r="D401" i="2"/>
  <c r="A396" i="3" s="1"/>
  <c r="C403" i="2" l="1"/>
  <c r="D402" i="2"/>
  <c r="A397" i="3" s="1"/>
  <c r="C404" i="2" l="1"/>
  <c r="D403" i="2"/>
  <c r="A398" i="3" s="1"/>
  <c r="D404" i="2" l="1"/>
  <c r="A399" i="3" s="1"/>
  <c r="C405" i="2"/>
  <c r="C406" i="2" l="1"/>
  <c r="D405" i="2"/>
  <c r="A400" i="3" s="1"/>
  <c r="C407" i="2" l="1"/>
  <c r="D406" i="2"/>
  <c r="A401" i="3" s="1"/>
  <c r="C408" i="2" l="1"/>
  <c r="D407" i="2"/>
  <c r="A402" i="3" s="1"/>
  <c r="D408" i="2" l="1"/>
  <c r="A403" i="3" s="1"/>
  <c r="C409" i="2"/>
  <c r="C410" i="2" l="1"/>
  <c r="D409" i="2"/>
  <c r="A404" i="3" s="1"/>
  <c r="D410" i="2" l="1"/>
  <c r="A405" i="3" s="1"/>
  <c r="C411" i="2"/>
  <c r="D411" i="2" l="1"/>
  <c r="A406" i="3" s="1"/>
  <c r="C412" i="2"/>
  <c r="C413" i="2" l="1"/>
  <c r="D412" i="2"/>
  <c r="A407" i="3" s="1"/>
  <c r="C414" i="2" l="1"/>
  <c r="D413" i="2"/>
  <c r="A408" i="3" s="1"/>
  <c r="C415" i="2" l="1"/>
  <c r="D414" i="2"/>
  <c r="A409" i="3" s="1"/>
  <c r="C416" i="2" l="1"/>
  <c r="D415" i="2"/>
  <c r="A410" i="3" s="1"/>
  <c r="C417" i="2" l="1"/>
  <c r="D416" i="2"/>
  <c r="A411" i="3" s="1"/>
  <c r="C418" i="2" l="1"/>
  <c r="D417" i="2"/>
  <c r="A412" i="3" s="1"/>
  <c r="D418" i="2" l="1"/>
  <c r="A413" i="3" s="1"/>
  <c r="C419" i="2"/>
  <c r="C420" i="2" l="1"/>
  <c r="D419" i="2"/>
  <c r="A414" i="3" s="1"/>
  <c r="C421" i="2" l="1"/>
  <c r="D420" i="2"/>
  <c r="A415" i="3" s="1"/>
  <c r="D421" i="2" l="1"/>
  <c r="A416" i="3" s="1"/>
  <c r="C422" i="2"/>
  <c r="C423" i="2" l="1"/>
  <c r="D422" i="2"/>
  <c r="A417" i="3" s="1"/>
  <c r="D423" i="2" l="1"/>
  <c r="A418" i="3" s="1"/>
  <c r="C424" i="2"/>
  <c r="D424" i="2" l="1"/>
  <c r="A419" i="3" s="1"/>
  <c r="C425" i="2"/>
  <c r="D425" i="2" l="1"/>
  <c r="A420" i="3" s="1"/>
  <c r="C426" i="2"/>
  <c r="C427" i="2" l="1"/>
  <c r="D426" i="2"/>
  <c r="A421" i="3" s="1"/>
  <c r="C428" i="2" l="1"/>
  <c r="D427" i="2"/>
  <c r="A422" i="3" s="1"/>
  <c r="D428" i="2" l="1"/>
  <c r="A423" i="3" s="1"/>
  <c r="C429" i="2"/>
  <c r="C430" i="2" l="1"/>
  <c r="D429" i="2"/>
  <c r="A424" i="3" s="1"/>
  <c r="C431" i="2" l="1"/>
  <c r="D430" i="2"/>
  <c r="A425" i="3" s="1"/>
  <c r="D431" i="2" l="1"/>
  <c r="A426" i="3" s="1"/>
  <c r="C432" i="2"/>
  <c r="D432" i="2" l="1"/>
  <c r="A427" i="3" s="1"/>
  <c r="C433" i="2"/>
  <c r="D433" i="2" l="1"/>
  <c r="A428" i="3" s="1"/>
  <c r="C434" i="2"/>
  <c r="C435" i="2" l="1"/>
  <c r="D434" i="2"/>
  <c r="A429" i="3" s="1"/>
  <c r="D435" i="2" l="1"/>
  <c r="A430" i="3" s="1"/>
  <c r="C436" i="2"/>
  <c r="D436" i="2" l="1"/>
  <c r="A431" i="3" s="1"/>
  <c r="C437" i="2"/>
  <c r="C438" i="2" l="1"/>
  <c r="D437" i="2"/>
  <c r="A432" i="3" s="1"/>
  <c r="D438" i="2" l="1"/>
  <c r="A433" i="3" s="1"/>
  <c r="C439" i="2"/>
  <c r="C440" i="2" l="1"/>
  <c r="D439" i="2"/>
  <c r="A434" i="3" s="1"/>
  <c r="D440" i="2" l="1"/>
  <c r="A435" i="3" s="1"/>
  <c r="C441" i="2"/>
  <c r="C442" i="2" l="1"/>
  <c r="D441" i="2"/>
  <c r="A436" i="3" s="1"/>
  <c r="D442" i="2" l="1"/>
  <c r="A437" i="3" s="1"/>
  <c r="C443" i="2"/>
  <c r="D443" i="2" l="1"/>
  <c r="A438" i="3" s="1"/>
  <c r="C444" i="2"/>
  <c r="C445" i="2" l="1"/>
  <c r="D444" i="2"/>
  <c r="A439" i="3" s="1"/>
  <c r="C446" i="2" l="1"/>
  <c r="D445" i="2"/>
  <c r="A440" i="3" s="1"/>
  <c r="D446" i="2" l="1"/>
  <c r="A441" i="3" s="1"/>
  <c r="C447" i="2"/>
  <c r="C448" i="2" l="1"/>
  <c r="D447" i="2"/>
  <c r="A442" i="3" s="1"/>
  <c r="C449" i="2" l="1"/>
  <c r="D448" i="2"/>
  <c r="A443" i="3" s="1"/>
  <c r="C450" i="2" l="1"/>
  <c r="D449" i="2"/>
  <c r="A444" i="3" s="1"/>
  <c r="D450" i="2" l="1"/>
  <c r="A445" i="3" s="1"/>
  <c r="C451" i="2"/>
  <c r="D451" i="2" l="1"/>
  <c r="A446" i="3" s="1"/>
  <c r="C452" i="2"/>
  <c r="D452" i="2" l="1"/>
  <c r="A447" i="3" s="1"/>
  <c r="C453" i="2"/>
  <c r="C454" i="2" l="1"/>
  <c r="D453" i="2"/>
  <c r="A448" i="3" s="1"/>
  <c r="D454" i="2" l="1"/>
  <c r="A449" i="3" s="1"/>
  <c r="C455" i="2"/>
  <c r="D455" i="2" l="1"/>
  <c r="A450" i="3" s="1"/>
  <c r="C456" i="2"/>
  <c r="D456" i="2" l="1"/>
  <c r="A451" i="3" s="1"/>
  <c r="C457" i="2"/>
  <c r="D457" i="2" l="1"/>
  <c r="A452" i="3" s="1"/>
  <c r="C458" i="2"/>
  <c r="D458" i="2" l="1"/>
  <c r="A453" i="3" s="1"/>
  <c r="C459" i="2"/>
  <c r="D459" i="2" l="1"/>
  <c r="A454" i="3" s="1"/>
  <c r="C460" i="2"/>
  <c r="D460" i="2" l="1"/>
  <c r="A455" i="3" s="1"/>
  <c r="C461" i="2"/>
  <c r="C462" i="2" l="1"/>
  <c r="D461" i="2"/>
  <c r="A456" i="3" s="1"/>
  <c r="D462" i="2" l="1"/>
  <c r="A457" i="3" s="1"/>
  <c r="C463" i="2"/>
  <c r="D463" i="2" l="1"/>
  <c r="A458" i="3" s="1"/>
  <c r="C464" i="2"/>
  <c r="C465" i="2" l="1"/>
  <c r="D464" i="2"/>
  <c r="A459" i="3" s="1"/>
  <c r="D465" i="2" l="1"/>
  <c r="A460" i="3" s="1"/>
  <c r="C466" i="2"/>
  <c r="C467" i="2" l="1"/>
  <c r="D466" i="2"/>
  <c r="A461" i="3" s="1"/>
  <c r="D467" i="2" l="1"/>
  <c r="A462" i="3" s="1"/>
  <c r="C468" i="2"/>
  <c r="C469" i="2" l="1"/>
  <c r="D468" i="2"/>
  <c r="A463" i="3" s="1"/>
  <c r="D469" i="2" l="1"/>
  <c r="A464" i="3" s="1"/>
  <c r="C470" i="2"/>
  <c r="C471" i="2" l="1"/>
  <c r="D470" i="2"/>
  <c r="A465" i="3" s="1"/>
  <c r="D471" i="2" l="1"/>
  <c r="A466" i="3" s="1"/>
  <c r="C472" i="2"/>
  <c r="C473" i="2" l="1"/>
  <c r="D472" i="2"/>
  <c r="A467" i="3" s="1"/>
  <c r="C474" i="2" l="1"/>
  <c r="D473" i="2"/>
  <c r="A468" i="3" s="1"/>
  <c r="D474" i="2" l="1"/>
  <c r="A469" i="3" s="1"/>
  <c r="C475" i="2"/>
  <c r="D475" i="2" l="1"/>
  <c r="A470" i="3" s="1"/>
  <c r="C476" i="2"/>
  <c r="C477" i="2" l="1"/>
  <c r="D476" i="2"/>
  <c r="A471" i="3" s="1"/>
  <c r="D477" i="2" l="1"/>
  <c r="A472" i="3" s="1"/>
  <c r="C478" i="2"/>
  <c r="D478" i="2" l="1"/>
  <c r="A473" i="3" s="1"/>
  <c r="C479" i="2"/>
  <c r="C480" i="2" l="1"/>
  <c r="D479" i="2"/>
  <c r="A474" i="3" s="1"/>
  <c r="D480" i="2" l="1"/>
  <c r="A475" i="3" s="1"/>
  <c r="C481" i="2"/>
  <c r="D481" i="2" l="1"/>
  <c r="A476" i="3" s="1"/>
  <c r="C482" i="2"/>
  <c r="D482" i="2" l="1"/>
  <c r="A477" i="3" s="1"/>
  <c r="C483" i="2"/>
  <c r="C484" i="2" l="1"/>
  <c r="D483" i="2"/>
  <c r="A478" i="3" s="1"/>
  <c r="C485" i="2" l="1"/>
  <c r="D484" i="2"/>
  <c r="A479" i="3" s="1"/>
  <c r="D485" i="2" l="1"/>
  <c r="A480" i="3" s="1"/>
  <c r="C486" i="2"/>
  <c r="C487" i="2" l="1"/>
  <c r="D486" i="2"/>
  <c r="A481" i="3" s="1"/>
  <c r="C488" i="2" l="1"/>
  <c r="D487" i="2"/>
  <c r="A482" i="3" s="1"/>
  <c r="C489" i="2" l="1"/>
  <c r="D488" i="2"/>
  <c r="A483" i="3" s="1"/>
  <c r="D489" i="2" l="1"/>
  <c r="A484" i="3" s="1"/>
  <c r="C490" i="2"/>
  <c r="D490" i="2" l="1"/>
  <c r="A485" i="3" s="1"/>
  <c r="C491" i="2"/>
  <c r="D491" i="2" l="1"/>
  <c r="A486" i="3" s="1"/>
  <c r="C492" i="2"/>
  <c r="D492" i="2" l="1"/>
  <c r="A487" i="3" s="1"/>
  <c r="C493" i="2"/>
  <c r="D493" i="2" l="1"/>
  <c r="A488" i="3" s="1"/>
  <c r="C494" i="2"/>
  <c r="D494" i="2" l="1"/>
  <c r="A489" i="3" s="1"/>
  <c r="C495" i="2"/>
  <c r="C496" i="2" l="1"/>
  <c r="D495" i="2"/>
  <c r="A490" i="3" s="1"/>
  <c r="D496" i="2" l="1"/>
  <c r="A491" i="3" s="1"/>
  <c r="C497" i="2"/>
  <c r="C498" i="2" l="1"/>
  <c r="D497" i="2"/>
  <c r="A492" i="3" s="1"/>
  <c r="D498" i="2" l="1"/>
  <c r="A493" i="3" s="1"/>
  <c r="C499" i="2"/>
  <c r="C500" i="2" l="1"/>
  <c r="D499" i="2"/>
  <c r="A494" i="3" s="1"/>
  <c r="D500" i="2" l="1"/>
  <c r="A495" i="3" s="1"/>
  <c r="C501" i="2"/>
  <c r="C502" i="2" l="1"/>
  <c r="D501" i="2"/>
  <c r="A496" i="3" s="1"/>
  <c r="D502" i="2" l="1"/>
  <c r="A497" i="3" s="1"/>
  <c r="C503" i="2"/>
  <c r="C504" i="2" l="1"/>
  <c r="D503" i="2"/>
  <c r="A498" i="3" s="1"/>
  <c r="C505" i="2" l="1"/>
  <c r="D504" i="2"/>
  <c r="A499" i="3" s="1"/>
  <c r="C506" i="2" l="1"/>
  <c r="D505" i="2"/>
  <c r="A500" i="3" s="1"/>
  <c r="D506" i="2" l="1"/>
  <c r="A501" i="3" s="1"/>
  <c r="C507" i="2"/>
  <c r="D507" i="2" l="1"/>
  <c r="A502" i="3" s="1"/>
  <c r="C508" i="2"/>
  <c r="C509" i="2" l="1"/>
  <c r="D508" i="2"/>
  <c r="A503" i="3" s="1"/>
  <c r="C510" i="2" l="1"/>
  <c r="D509" i="2"/>
  <c r="A504" i="3" s="1"/>
  <c r="D510" i="2" l="1"/>
  <c r="A505" i="3" s="1"/>
  <c r="C511" i="2"/>
  <c r="D511" i="2" l="1"/>
  <c r="A506" i="3" s="1"/>
  <c r="C512" i="2"/>
  <c r="C513" i="2" l="1"/>
  <c r="D512" i="2"/>
  <c r="A507" i="3" s="1"/>
  <c r="D513" i="2" l="1"/>
  <c r="A508" i="3" s="1"/>
  <c r="C514" i="2"/>
  <c r="C515" i="2" l="1"/>
  <c r="D514" i="2"/>
  <c r="A509" i="3" s="1"/>
  <c r="D515" i="2" l="1"/>
  <c r="A510" i="3" s="1"/>
  <c r="C516" i="2"/>
  <c r="C517" i="2" l="1"/>
  <c r="D516" i="2"/>
  <c r="A511" i="3" s="1"/>
  <c r="C518" i="2" l="1"/>
  <c r="D517" i="2"/>
  <c r="A512" i="3" s="1"/>
  <c r="C519" i="2" l="1"/>
  <c r="D518" i="2"/>
  <c r="A513" i="3" s="1"/>
  <c r="C520" i="2" l="1"/>
  <c r="D519" i="2"/>
  <c r="A514" i="3" s="1"/>
  <c r="D520" i="2" l="1"/>
  <c r="A515" i="3" s="1"/>
  <c r="C521" i="2"/>
  <c r="D521" i="2" l="1"/>
  <c r="A516" i="3" s="1"/>
  <c r="C522" i="2"/>
  <c r="D522" i="2" l="1"/>
  <c r="A517" i="3" s="1"/>
  <c r="C523" i="2"/>
  <c r="C524" i="2" l="1"/>
  <c r="D523" i="2"/>
  <c r="A518" i="3" s="1"/>
  <c r="C525" i="2" l="1"/>
  <c r="D524" i="2"/>
  <c r="A519" i="3" s="1"/>
  <c r="D525" i="2" l="1"/>
  <c r="A520" i="3" s="1"/>
  <c r="C526" i="2"/>
  <c r="D526" i="2" l="1"/>
  <c r="A521" i="3" s="1"/>
  <c r="C527" i="2"/>
  <c r="D527" i="2" l="1"/>
  <c r="A522" i="3" s="1"/>
  <c r="C528" i="2"/>
  <c r="D528" i="2" l="1"/>
  <c r="A523" i="3" s="1"/>
  <c r="C529" i="2"/>
  <c r="C530" i="2" l="1"/>
  <c r="D529" i="2"/>
  <c r="A524" i="3" s="1"/>
  <c r="D530" i="2" l="1"/>
  <c r="A525" i="3" s="1"/>
  <c r="C531" i="2"/>
  <c r="D531" i="2" l="1"/>
  <c r="A526" i="3" s="1"/>
  <c r="C532" i="2"/>
  <c r="C533" i="2" l="1"/>
  <c r="D532" i="2"/>
  <c r="A527" i="3" s="1"/>
  <c r="D533" i="2" l="1"/>
  <c r="A528" i="3" s="1"/>
  <c r="C534" i="2"/>
  <c r="C535" i="2" l="1"/>
  <c r="D534" i="2"/>
  <c r="A529" i="3" s="1"/>
  <c r="C536" i="2" l="1"/>
  <c r="D535" i="2"/>
  <c r="A530" i="3" s="1"/>
  <c r="D536" i="2" l="1"/>
  <c r="A531" i="3" s="1"/>
  <c r="C537" i="2"/>
  <c r="D537" i="2" l="1"/>
  <c r="A532" i="3" s="1"/>
  <c r="C538" i="2"/>
  <c r="D538" i="2" l="1"/>
  <c r="A533" i="3" s="1"/>
  <c r="C539" i="2"/>
  <c r="D539" i="2" l="1"/>
  <c r="A534" i="3" s="1"/>
  <c r="C540" i="2"/>
  <c r="D540" i="2" l="1"/>
  <c r="A535" i="3" s="1"/>
  <c r="C541" i="2"/>
  <c r="C542" i="2" l="1"/>
  <c r="D541" i="2"/>
  <c r="A536" i="3" s="1"/>
  <c r="C543" i="2" l="1"/>
  <c r="D542" i="2"/>
  <c r="A537" i="3" s="1"/>
  <c r="C544" i="2" l="1"/>
  <c r="D543" i="2"/>
  <c r="A538" i="3" s="1"/>
  <c r="C545" i="2" l="1"/>
  <c r="D544" i="2"/>
  <c r="A539" i="3" s="1"/>
  <c r="D545" i="2" l="1"/>
  <c r="A540" i="3" s="1"/>
  <c r="C546" i="2"/>
  <c r="C547" i="2" l="1"/>
  <c r="D546" i="2"/>
  <c r="A541" i="3" s="1"/>
  <c r="D547" i="2" l="1"/>
  <c r="A542" i="3" s="1"/>
  <c r="C548" i="2"/>
  <c r="C549" i="2" l="1"/>
  <c r="D548" i="2"/>
  <c r="A543" i="3" s="1"/>
  <c r="C550" i="2" l="1"/>
  <c r="D549" i="2"/>
  <c r="A544" i="3" s="1"/>
  <c r="C551" i="2" l="1"/>
  <c r="D550" i="2"/>
  <c r="A545" i="3" s="1"/>
  <c r="D551" i="2" l="1"/>
  <c r="A546" i="3" s="1"/>
  <c r="C552" i="2"/>
  <c r="D552" i="2" l="1"/>
  <c r="A547" i="3" s="1"/>
  <c r="C553" i="2"/>
  <c r="C554" i="2" l="1"/>
  <c r="D553" i="2"/>
  <c r="A548" i="3" s="1"/>
  <c r="D554" i="2" l="1"/>
  <c r="A549" i="3" s="1"/>
  <c r="C555" i="2"/>
  <c r="C556" i="2" l="1"/>
  <c r="D555" i="2"/>
  <c r="A550" i="3" s="1"/>
  <c r="D556" i="2" l="1"/>
  <c r="A551" i="3" s="1"/>
  <c r="C557" i="2"/>
  <c r="C558" i="2" l="1"/>
  <c r="D557" i="2"/>
  <c r="A552" i="3" s="1"/>
  <c r="D558" i="2" l="1"/>
  <c r="A553" i="3" s="1"/>
  <c r="C559" i="2"/>
  <c r="D559" i="2" l="1"/>
  <c r="A554" i="3" s="1"/>
  <c r="C560" i="2"/>
  <c r="D560" i="2" l="1"/>
  <c r="A555" i="3" s="1"/>
  <c r="C561" i="2"/>
  <c r="C562" i="2" l="1"/>
  <c r="D561" i="2"/>
  <c r="A556" i="3" s="1"/>
  <c r="D562" i="2" l="1"/>
  <c r="A557" i="3" s="1"/>
  <c r="C563" i="2"/>
  <c r="C564" i="2" l="1"/>
  <c r="D563" i="2"/>
  <c r="A558" i="3" s="1"/>
  <c r="C565" i="2" l="1"/>
  <c r="D564" i="2"/>
  <c r="A559" i="3" s="1"/>
  <c r="D565" i="2" l="1"/>
  <c r="A560" i="3" s="1"/>
  <c r="C566" i="2"/>
  <c r="C567" i="2" l="1"/>
  <c r="D566" i="2"/>
  <c r="A561" i="3" s="1"/>
  <c r="D567" i="2" l="1"/>
  <c r="A562" i="3" s="1"/>
  <c r="C568" i="2"/>
  <c r="D568" i="2" l="1"/>
  <c r="A563" i="3" s="1"/>
  <c r="C569" i="2"/>
  <c r="D569" i="2" l="1"/>
  <c r="A564" i="3" s="1"/>
  <c r="C570" i="2"/>
  <c r="C571" i="2" l="1"/>
  <c r="D570" i="2"/>
  <c r="A565" i="3" s="1"/>
  <c r="C572" i="2" l="1"/>
  <c r="D571" i="2"/>
  <c r="A566" i="3" s="1"/>
  <c r="D572" i="2" l="1"/>
  <c r="A567" i="3" s="1"/>
  <c r="C573" i="2"/>
  <c r="D573" i="2" l="1"/>
  <c r="A568" i="3" s="1"/>
  <c r="C574" i="2"/>
  <c r="C575" i="2" l="1"/>
  <c r="D574" i="2"/>
  <c r="A569" i="3" s="1"/>
  <c r="C576" i="2" l="1"/>
  <c r="D575" i="2"/>
  <c r="A570" i="3" s="1"/>
  <c r="D576" i="2" l="1"/>
  <c r="A571" i="3" s="1"/>
  <c r="C577" i="2"/>
  <c r="C578" i="2" l="1"/>
  <c r="D577" i="2"/>
  <c r="A572" i="3" s="1"/>
  <c r="C579" i="2" l="1"/>
  <c r="D578" i="2"/>
  <c r="A573" i="3" s="1"/>
  <c r="D579" i="2" l="1"/>
  <c r="A574" i="3" s="1"/>
  <c r="C580" i="2"/>
  <c r="D580" i="2" l="1"/>
  <c r="A575" i="3" s="1"/>
  <c r="C581" i="2"/>
  <c r="C582" i="2" l="1"/>
  <c r="D581" i="2"/>
  <c r="A576" i="3" s="1"/>
  <c r="C583" i="2" l="1"/>
  <c r="D582" i="2"/>
  <c r="A577" i="3" s="1"/>
  <c r="D583" i="2" l="1"/>
  <c r="A578" i="3" s="1"/>
  <c r="C584" i="2"/>
  <c r="C585" i="2" l="1"/>
  <c r="D584" i="2"/>
  <c r="A579" i="3" s="1"/>
  <c r="D585" i="2" l="1"/>
  <c r="A580" i="3" s="1"/>
  <c r="C586" i="2"/>
  <c r="D586" i="2" l="1"/>
  <c r="A581" i="3" s="1"/>
  <c r="C587" i="2"/>
  <c r="D587" i="2" l="1"/>
  <c r="A582" i="3" s="1"/>
  <c r="C588" i="2"/>
  <c r="C589" i="2" l="1"/>
  <c r="D588" i="2"/>
  <c r="A583" i="3" s="1"/>
  <c r="C590" i="2" l="1"/>
  <c r="D589" i="2"/>
  <c r="A584" i="3" s="1"/>
  <c r="D590" i="2" l="1"/>
  <c r="A585" i="3" s="1"/>
  <c r="C591" i="2"/>
  <c r="C592" i="2" l="1"/>
  <c r="D591" i="2"/>
  <c r="A586" i="3" s="1"/>
  <c r="D592" i="2" l="1"/>
  <c r="A587" i="3" s="1"/>
  <c r="C593" i="2"/>
  <c r="D593" i="2" l="1"/>
  <c r="A588" i="3" s="1"/>
  <c r="C594" i="2"/>
  <c r="D594" i="2" l="1"/>
  <c r="A589" i="3" s="1"/>
  <c r="C595" i="2"/>
  <c r="C596" i="2" l="1"/>
  <c r="D595" i="2"/>
  <c r="A590" i="3" s="1"/>
  <c r="C597" i="2" l="1"/>
  <c r="D596" i="2"/>
  <c r="A591" i="3" s="1"/>
  <c r="D597" i="2" l="1"/>
  <c r="A592" i="3" s="1"/>
  <c r="C598" i="2"/>
  <c r="C599" i="2" l="1"/>
  <c r="D598" i="2"/>
  <c r="A593" i="3" s="1"/>
  <c r="C600" i="2" l="1"/>
  <c r="D599" i="2"/>
  <c r="A594" i="3" s="1"/>
  <c r="C601" i="2" l="1"/>
  <c r="D600" i="2"/>
  <c r="A595" i="3" s="1"/>
  <c r="C602" i="2" l="1"/>
  <c r="D601" i="2"/>
  <c r="A596" i="3" s="1"/>
  <c r="C603" i="2" l="1"/>
  <c r="D602" i="2"/>
  <c r="A597" i="3" s="1"/>
  <c r="D603" i="2" l="1"/>
  <c r="A598" i="3" s="1"/>
  <c r="C604" i="2"/>
  <c r="C605" i="2" l="1"/>
  <c r="D604" i="2"/>
  <c r="A599" i="3" s="1"/>
  <c r="C606" i="2" l="1"/>
  <c r="D605" i="2"/>
  <c r="A600" i="3" s="1"/>
  <c r="C607" i="2" l="1"/>
  <c r="D606" i="2"/>
  <c r="A601" i="3" s="1"/>
  <c r="C608" i="2" l="1"/>
  <c r="D607" i="2"/>
  <c r="A602" i="3" s="1"/>
  <c r="C609" i="2" l="1"/>
  <c r="D608" i="2"/>
  <c r="A603" i="3" s="1"/>
  <c r="C610" i="2" l="1"/>
  <c r="D609" i="2"/>
  <c r="A604" i="3" s="1"/>
  <c r="D610" i="2" l="1"/>
  <c r="A605" i="3" s="1"/>
  <c r="C611" i="2"/>
  <c r="C612" i="2" l="1"/>
  <c r="D611" i="2"/>
  <c r="A606" i="3" s="1"/>
  <c r="C613" i="2" l="1"/>
  <c r="D612" i="2"/>
  <c r="A607" i="3" s="1"/>
  <c r="C614" i="2" l="1"/>
  <c r="D613" i="2"/>
  <c r="A608" i="3" s="1"/>
  <c r="D614" i="2" l="1"/>
  <c r="A609" i="3" s="1"/>
  <c r="C615" i="2"/>
  <c r="C616" i="2" l="1"/>
  <c r="D615" i="2"/>
  <c r="A610" i="3" s="1"/>
  <c r="C617" i="2" l="1"/>
  <c r="D616" i="2"/>
  <c r="A611" i="3" s="1"/>
  <c r="D617" i="2" l="1"/>
  <c r="A612" i="3" s="1"/>
  <c r="C618" i="2"/>
  <c r="C619" i="2" l="1"/>
  <c r="D618" i="2"/>
  <c r="A613" i="3" s="1"/>
  <c r="D619" i="2" l="1"/>
  <c r="A614" i="3" s="1"/>
  <c r="C620" i="2"/>
  <c r="C621" i="2" l="1"/>
  <c r="D620" i="2"/>
  <c r="A615" i="3" s="1"/>
  <c r="D621" i="2" l="1"/>
  <c r="A616" i="3" s="1"/>
  <c r="C622" i="2"/>
  <c r="C623" i="2" l="1"/>
  <c r="D622" i="2"/>
  <c r="A617" i="3" s="1"/>
  <c r="C624" i="2" l="1"/>
  <c r="D623" i="2"/>
  <c r="A618" i="3" s="1"/>
  <c r="D624" i="2" l="1"/>
  <c r="A619" i="3" s="1"/>
  <c r="C625" i="2"/>
  <c r="C626" i="2" l="1"/>
  <c r="D625" i="2"/>
  <c r="A620" i="3" s="1"/>
  <c r="C627" i="2" l="1"/>
  <c r="D626" i="2"/>
  <c r="A621" i="3" s="1"/>
  <c r="C628" i="2" l="1"/>
  <c r="D627" i="2"/>
  <c r="A622" i="3" s="1"/>
  <c r="D628" i="2" l="1"/>
  <c r="A623" i="3" s="1"/>
  <c r="C629" i="2"/>
  <c r="C630" i="2" l="1"/>
  <c r="D629" i="2"/>
  <c r="A624" i="3" s="1"/>
  <c r="C631" i="2" l="1"/>
  <c r="D630" i="2"/>
  <c r="A625" i="3" s="1"/>
  <c r="D631" i="2" l="1"/>
  <c r="A626" i="3" s="1"/>
  <c r="C632" i="2"/>
  <c r="C633" i="2" l="1"/>
  <c r="D632" i="2"/>
  <c r="A627" i="3" s="1"/>
  <c r="C634" i="2" l="1"/>
  <c r="D633" i="2"/>
  <c r="A628" i="3" s="1"/>
  <c r="C635" i="2" l="1"/>
  <c r="D634" i="2"/>
  <c r="A629" i="3" s="1"/>
  <c r="D635" i="2" l="1"/>
  <c r="A630" i="3" s="1"/>
  <c r="C636" i="2"/>
  <c r="C637" i="2" l="1"/>
  <c r="D636" i="2"/>
  <c r="A631" i="3" s="1"/>
  <c r="D637" i="2" l="1"/>
  <c r="A632" i="3" s="1"/>
  <c r="C638" i="2"/>
  <c r="D638" i="2" l="1"/>
  <c r="A633" i="3" s="1"/>
  <c r="C639" i="2"/>
  <c r="D639" i="2" l="1"/>
  <c r="A634" i="3" s="1"/>
  <c r="C640" i="2"/>
  <c r="C641" i="2" l="1"/>
  <c r="D640" i="2"/>
  <c r="A635" i="3" s="1"/>
  <c r="D641" i="2" l="1"/>
  <c r="A636" i="3" s="1"/>
  <c r="C642" i="2"/>
  <c r="C643" i="2" l="1"/>
  <c r="D642" i="2"/>
  <c r="A637" i="3" s="1"/>
  <c r="D643" i="2" l="1"/>
  <c r="A638" i="3" s="1"/>
  <c r="C644" i="2"/>
  <c r="C645" i="2" l="1"/>
  <c r="D644" i="2"/>
  <c r="A639" i="3" s="1"/>
  <c r="C646" i="2" l="1"/>
  <c r="D645" i="2"/>
  <c r="A640" i="3" s="1"/>
  <c r="D646" i="2" l="1"/>
  <c r="A641" i="3" s="1"/>
  <c r="C647" i="2"/>
  <c r="C648" i="2" l="1"/>
  <c r="D647" i="2"/>
  <c r="A642" i="3" s="1"/>
  <c r="C649" i="2" l="1"/>
  <c r="D648" i="2"/>
  <c r="A643" i="3" s="1"/>
  <c r="C650" i="2" l="1"/>
  <c r="D649" i="2"/>
  <c r="A644" i="3" s="1"/>
  <c r="D650" i="2" l="1"/>
  <c r="A645" i="3" s="1"/>
  <c r="C651" i="2"/>
  <c r="C652" i="2" l="1"/>
  <c r="D651" i="2"/>
  <c r="A646" i="3" s="1"/>
  <c r="D652" i="2" l="1"/>
  <c r="A647" i="3" s="1"/>
  <c r="C653" i="2"/>
  <c r="C654" i="2" l="1"/>
  <c r="D653" i="2"/>
  <c r="A648" i="3" s="1"/>
  <c r="C655" i="2" l="1"/>
  <c r="D654" i="2"/>
  <c r="A649" i="3" s="1"/>
  <c r="D655" i="2" l="1"/>
  <c r="A650" i="3" s="1"/>
  <c r="C656" i="2"/>
  <c r="D656" i="2" l="1"/>
  <c r="A651" i="3" s="1"/>
  <c r="C657" i="2"/>
  <c r="C658" i="2" l="1"/>
  <c r="D657" i="2"/>
  <c r="A652" i="3" s="1"/>
  <c r="C659" i="2" l="1"/>
  <c r="D658" i="2"/>
  <c r="A653" i="3" s="1"/>
  <c r="D659" i="2" l="1"/>
  <c r="A654" i="3" s="1"/>
  <c r="C660" i="2"/>
  <c r="D660" i="2" l="1"/>
  <c r="A655" i="3" s="1"/>
  <c r="C661" i="2"/>
  <c r="D661" i="2" l="1"/>
  <c r="A656" i="3" s="1"/>
  <c r="C662" i="2"/>
  <c r="D662" i="2" l="1"/>
  <c r="A657" i="3" s="1"/>
  <c r="C663" i="2"/>
  <c r="C664" i="2" l="1"/>
  <c r="D663" i="2"/>
  <c r="A658" i="3" s="1"/>
  <c r="C665" i="2" l="1"/>
  <c r="D664" i="2"/>
  <c r="A659" i="3" s="1"/>
  <c r="C666" i="2" l="1"/>
  <c r="D665" i="2"/>
  <c r="A660" i="3" s="1"/>
  <c r="D666" i="2" l="1"/>
  <c r="A661" i="3" s="1"/>
  <c r="C667" i="2"/>
  <c r="D667" i="2" l="1"/>
  <c r="A662" i="3" s="1"/>
  <c r="C668" i="2"/>
  <c r="D668" i="2" l="1"/>
  <c r="A663" i="3" s="1"/>
  <c r="C669" i="2"/>
  <c r="C670" i="2" l="1"/>
  <c r="D669" i="2"/>
  <c r="A664" i="3" s="1"/>
  <c r="D670" i="2" l="1"/>
  <c r="A665" i="3" s="1"/>
  <c r="C671" i="2"/>
  <c r="D671" i="2" l="1"/>
  <c r="A666" i="3" s="1"/>
  <c r="C672" i="2"/>
  <c r="D672" i="2" l="1"/>
  <c r="A667" i="3" s="1"/>
  <c r="C673" i="2"/>
  <c r="D673" i="2" l="1"/>
  <c r="A668" i="3" s="1"/>
  <c r="C674" i="2"/>
  <c r="D674" i="2" l="1"/>
  <c r="A669" i="3" s="1"/>
  <c r="C675" i="2"/>
  <c r="C676" i="2" l="1"/>
  <c r="D675" i="2"/>
  <c r="A670" i="3" s="1"/>
  <c r="C677" i="2" l="1"/>
  <c r="D676" i="2"/>
  <c r="A671" i="3" s="1"/>
  <c r="D677" i="2" l="1"/>
  <c r="A672" i="3" s="1"/>
  <c r="C678" i="2"/>
  <c r="D678" i="2" l="1"/>
  <c r="A673" i="3" s="1"/>
  <c r="C679" i="2"/>
  <c r="C680" i="2" l="1"/>
  <c r="D679" i="2"/>
  <c r="A674" i="3" s="1"/>
  <c r="C681" i="2" l="1"/>
  <c r="D680" i="2"/>
  <c r="A675" i="3" s="1"/>
  <c r="C682" i="2" l="1"/>
  <c r="D681" i="2"/>
  <c r="A676" i="3" s="1"/>
  <c r="D682" i="2" l="1"/>
  <c r="A677" i="3" s="1"/>
  <c r="C683" i="2"/>
  <c r="C684" i="2" l="1"/>
  <c r="D683" i="2"/>
  <c r="A678" i="3" s="1"/>
  <c r="D684" i="2" l="1"/>
  <c r="A679" i="3" s="1"/>
  <c r="C685" i="2"/>
  <c r="C686" i="2" l="1"/>
  <c r="D685" i="2"/>
  <c r="A680" i="3" s="1"/>
  <c r="C687" i="2" l="1"/>
  <c r="D686" i="2"/>
  <c r="A681" i="3" s="1"/>
  <c r="D687" i="2" l="1"/>
  <c r="A682" i="3" s="1"/>
  <c r="C688" i="2"/>
  <c r="D688" i="2" l="1"/>
  <c r="A683" i="3" s="1"/>
  <c r="C689" i="2"/>
  <c r="C690" i="2" l="1"/>
  <c r="D689" i="2"/>
  <c r="A684" i="3" s="1"/>
  <c r="C691" i="2" l="1"/>
  <c r="D690" i="2"/>
  <c r="A685" i="3" s="1"/>
  <c r="D691" i="2" l="1"/>
  <c r="A686" i="3" s="1"/>
  <c r="C692" i="2"/>
  <c r="C693" i="2" l="1"/>
  <c r="D692" i="2"/>
  <c r="A687" i="3" s="1"/>
  <c r="C694" i="2" l="1"/>
  <c r="D693" i="2"/>
  <c r="A688" i="3" s="1"/>
  <c r="D694" i="2" l="1"/>
  <c r="A689" i="3" s="1"/>
  <c r="C695" i="2"/>
  <c r="C696" i="2" l="1"/>
  <c r="D695" i="2"/>
  <c r="A690" i="3" s="1"/>
  <c r="D696" i="2" l="1"/>
  <c r="A691" i="3" s="1"/>
  <c r="C697" i="2"/>
  <c r="D697" i="2" l="1"/>
  <c r="A692" i="3" s="1"/>
  <c r="C698" i="2"/>
  <c r="D698" i="2" l="1"/>
  <c r="A693" i="3" s="1"/>
  <c r="C699" i="2"/>
  <c r="C700" i="2" l="1"/>
  <c r="D699" i="2"/>
  <c r="A694" i="3" s="1"/>
  <c r="D700" i="2" l="1"/>
  <c r="A695" i="3" s="1"/>
  <c r="C701" i="2"/>
  <c r="C702" i="2" l="1"/>
  <c r="D701" i="2"/>
  <c r="A696" i="3" s="1"/>
  <c r="C703" i="2" l="1"/>
  <c r="D702" i="2"/>
  <c r="A697" i="3" s="1"/>
  <c r="D703" i="2" l="1"/>
  <c r="A698" i="3" s="1"/>
  <c r="C704" i="2"/>
  <c r="D704" i="2" l="1"/>
  <c r="A699" i="3" s="1"/>
  <c r="C705" i="2"/>
  <c r="D705" i="2" l="1"/>
  <c r="A700" i="3" s="1"/>
  <c r="C706" i="2"/>
  <c r="D706" i="2" l="1"/>
  <c r="A701" i="3" s="1"/>
  <c r="C707" i="2"/>
  <c r="D707" i="2" l="1"/>
  <c r="A702" i="3" s="1"/>
  <c r="C708" i="2"/>
  <c r="C709" i="2" l="1"/>
  <c r="D708" i="2"/>
  <c r="A703" i="3" s="1"/>
  <c r="D709" i="2" l="1"/>
  <c r="A704" i="3" s="1"/>
  <c r="C710" i="2"/>
  <c r="D710" i="2" l="1"/>
  <c r="A705" i="3" s="1"/>
  <c r="C711" i="2"/>
  <c r="D711" i="2" l="1"/>
  <c r="A706" i="3" s="1"/>
  <c r="C712" i="2"/>
  <c r="D712" i="2" l="1"/>
  <c r="A707" i="3" s="1"/>
  <c r="C713" i="2"/>
  <c r="D713" i="2" l="1"/>
  <c r="A708" i="3" s="1"/>
  <c r="C714" i="2"/>
  <c r="C715" i="2" l="1"/>
  <c r="D714" i="2"/>
  <c r="A709" i="3" s="1"/>
  <c r="C716" i="2" l="1"/>
  <c r="D715" i="2"/>
  <c r="A710" i="3" s="1"/>
  <c r="D716" i="2" l="1"/>
  <c r="A711" i="3" s="1"/>
  <c r="C717" i="2"/>
  <c r="C718" i="2" l="1"/>
  <c r="D717" i="2"/>
  <c r="A712" i="3" s="1"/>
  <c r="D718" i="2" l="1"/>
  <c r="A713" i="3" s="1"/>
  <c r="C719" i="2"/>
  <c r="D719" i="2" l="1"/>
  <c r="A714" i="3" s="1"/>
  <c r="C720" i="2"/>
  <c r="C721" i="2" l="1"/>
  <c r="D720" i="2"/>
  <c r="A715" i="3" s="1"/>
  <c r="D721" i="2" l="1"/>
  <c r="A716" i="3" s="1"/>
  <c r="C722" i="2"/>
  <c r="C723" i="2" l="1"/>
  <c r="D722" i="2"/>
  <c r="A717" i="3" s="1"/>
  <c r="D723" i="2" l="1"/>
  <c r="A718" i="3" s="1"/>
  <c r="C724" i="2"/>
  <c r="C725" i="2" l="1"/>
  <c r="D724" i="2"/>
  <c r="A719" i="3" s="1"/>
  <c r="D725" i="2" l="1"/>
  <c r="A720" i="3" s="1"/>
  <c r="C726" i="2"/>
  <c r="C727" i="2" l="1"/>
  <c r="D726" i="2"/>
  <c r="A721" i="3" s="1"/>
  <c r="D727" i="2" l="1"/>
  <c r="A722" i="3" s="1"/>
  <c r="C728" i="2"/>
  <c r="D728" i="2" l="1"/>
  <c r="A723" i="3" s="1"/>
  <c r="C729" i="2"/>
  <c r="D729" i="2" l="1"/>
  <c r="A724" i="3" s="1"/>
  <c r="C730" i="2"/>
  <c r="D730" i="2" l="1"/>
  <c r="A725" i="3" s="1"/>
  <c r="C731" i="2"/>
  <c r="C732" i="2" l="1"/>
  <c r="D731" i="2"/>
  <c r="A726" i="3" s="1"/>
  <c r="D732" i="2" l="1"/>
  <c r="A727" i="3" s="1"/>
  <c r="C733" i="2"/>
  <c r="D733" i="2" l="1"/>
  <c r="A728" i="3" s="1"/>
  <c r="C734" i="2"/>
  <c r="D734" i="2" l="1"/>
  <c r="A729" i="3" s="1"/>
  <c r="C735" i="2"/>
  <c r="D735" i="2" l="1"/>
  <c r="A730" i="3" s="1"/>
  <c r="C736" i="2"/>
  <c r="D736" i="2" l="1"/>
  <c r="A731" i="3" s="1"/>
  <c r="C737" i="2"/>
  <c r="D737" i="2" l="1"/>
  <c r="A732" i="3" s="1"/>
  <c r="C738" i="2"/>
  <c r="D738" i="2" l="1"/>
  <c r="A733" i="3" s="1"/>
  <c r="C739" i="2"/>
  <c r="D739" i="2" l="1"/>
  <c r="A734" i="3" s="1"/>
  <c r="C740" i="2"/>
  <c r="C741" i="2" l="1"/>
  <c r="D740" i="2"/>
  <c r="A735" i="3" s="1"/>
  <c r="D741" i="2" l="1"/>
  <c r="A736" i="3" s="1"/>
  <c r="C742" i="2"/>
  <c r="D742" i="2" l="1"/>
  <c r="A737" i="3" s="1"/>
  <c r="C743" i="2"/>
  <c r="C744" i="2" l="1"/>
  <c r="D743" i="2"/>
  <c r="A738" i="3" s="1"/>
  <c r="D744" i="2" l="1"/>
  <c r="A739" i="3" s="1"/>
  <c r="C745" i="2"/>
  <c r="D745" i="2" l="1"/>
  <c r="A740" i="3" s="1"/>
  <c r="C746" i="2"/>
  <c r="C747" i="2" l="1"/>
  <c r="D746" i="2"/>
  <c r="A741" i="3" s="1"/>
  <c r="C748" i="2" l="1"/>
  <c r="D747" i="2"/>
  <c r="A742" i="3" s="1"/>
  <c r="D748" i="2" l="1"/>
  <c r="A743" i="3" s="1"/>
  <c r="C749" i="2"/>
  <c r="D749" i="2" l="1"/>
  <c r="A744" i="3" s="1"/>
  <c r="C750" i="2"/>
  <c r="C751" i="2" l="1"/>
  <c r="D750" i="2"/>
  <c r="A745" i="3" s="1"/>
  <c r="D751" i="2" l="1"/>
  <c r="A746" i="3" s="1"/>
  <c r="C752" i="2"/>
  <c r="D752" i="2" l="1"/>
  <c r="A747" i="3" s="1"/>
  <c r="C753" i="2"/>
  <c r="C754" i="2" l="1"/>
  <c r="D753" i="2"/>
  <c r="A748" i="3" s="1"/>
  <c r="C755" i="2" l="1"/>
  <c r="D754" i="2"/>
  <c r="A749" i="3" s="1"/>
  <c r="C756" i="2" l="1"/>
  <c r="D755" i="2"/>
  <c r="A750" i="3" s="1"/>
  <c r="C757" i="2" l="1"/>
  <c r="D756" i="2"/>
  <c r="A751" i="3" s="1"/>
  <c r="D757" i="2" l="1"/>
  <c r="A752" i="3" s="1"/>
  <c r="C758" i="2"/>
  <c r="C759" i="2" l="1"/>
  <c r="D758" i="2"/>
  <c r="A753" i="3" s="1"/>
  <c r="C760" i="2" l="1"/>
  <c r="D759" i="2"/>
  <c r="A754" i="3" s="1"/>
  <c r="D760" i="2" l="1"/>
  <c r="A755" i="3" s="1"/>
  <c r="C761" i="2"/>
  <c r="C762" i="2" l="1"/>
  <c r="D761" i="2"/>
  <c r="A756" i="3" s="1"/>
  <c r="C763" i="2" l="1"/>
  <c r="D762" i="2"/>
  <c r="A757" i="3" s="1"/>
  <c r="D763" i="2" l="1"/>
  <c r="A758" i="3" s="1"/>
  <c r="C764" i="2"/>
  <c r="C765" i="2" l="1"/>
  <c r="D764" i="2"/>
  <c r="A759" i="3" s="1"/>
  <c r="D765" i="2" l="1"/>
  <c r="A760" i="3" s="1"/>
  <c r="C766" i="2"/>
  <c r="C767" i="2" l="1"/>
  <c r="D766" i="2"/>
  <c r="A761" i="3" s="1"/>
  <c r="D767" i="2" l="1"/>
  <c r="A762" i="3" s="1"/>
  <c r="C768" i="2"/>
  <c r="C769" i="2" l="1"/>
  <c r="D768" i="2"/>
  <c r="A763" i="3" s="1"/>
  <c r="D769" i="2" l="1"/>
  <c r="A764" i="3" s="1"/>
  <c r="C770" i="2"/>
  <c r="D770" i="2" l="1"/>
  <c r="A765" i="3" s="1"/>
  <c r="C771" i="2"/>
  <c r="D771" i="2" l="1"/>
  <c r="A766" i="3" s="1"/>
  <c r="C772" i="2"/>
  <c r="C773" i="2" l="1"/>
  <c r="D772" i="2"/>
  <c r="A767" i="3" s="1"/>
  <c r="D773" i="2" l="1"/>
  <c r="A768" i="3" s="1"/>
  <c r="C774" i="2"/>
  <c r="C775" i="2" l="1"/>
  <c r="D774" i="2"/>
  <c r="A769" i="3" s="1"/>
  <c r="D775" i="2" l="1"/>
  <c r="A770" i="3" s="1"/>
  <c r="C776" i="2"/>
  <c r="C777" i="2" l="1"/>
  <c r="D776" i="2"/>
  <c r="A771" i="3" s="1"/>
  <c r="D777" i="2" l="1"/>
  <c r="A772" i="3" s="1"/>
  <c r="C778" i="2"/>
  <c r="C779" i="2" l="1"/>
  <c r="D778" i="2"/>
  <c r="A773" i="3" s="1"/>
  <c r="D779" i="2" l="1"/>
  <c r="A774" i="3" s="1"/>
  <c r="C780" i="2"/>
  <c r="C781" i="2" l="1"/>
  <c r="D780" i="2"/>
  <c r="A775" i="3" s="1"/>
  <c r="D781" i="2" l="1"/>
  <c r="A776" i="3" s="1"/>
  <c r="C782" i="2"/>
  <c r="C783" i="2" l="1"/>
  <c r="D782" i="2"/>
  <c r="A777" i="3" s="1"/>
  <c r="C784" i="2" l="1"/>
  <c r="D783" i="2"/>
  <c r="A778" i="3" s="1"/>
  <c r="C785" i="2" l="1"/>
  <c r="D784" i="2"/>
  <c r="A779" i="3" s="1"/>
  <c r="D785" i="2" l="1"/>
  <c r="A780" i="3" s="1"/>
  <c r="C786" i="2"/>
  <c r="D786" i="2" l="1"/>
  <c r="A781" i="3" s="1"/>
  <c r="C787" i="2"/>
  <c r="D787" i="2" l="1"/>
  <c r="A782" i="3" s="1"/>
  <c r="C788" i="2"/>
  <c r="C789" i="2" l="1"/>
  <c r="D788" i="2"/>
  <c r="A783" i="3" s="1"/>
  <c r="D789" i="2" l="1"/>
  <c r="A784" i="3" s="1"/>
  <c r="C790" i="2"/>
  <c r="D790" i="2" l="1"/>
  <c r="A785" i="3" s="1"/>
  <c r="C791" i="2"/>
  <c r="C792" i="2" l="1"/>
  <c r="D791" i="2"/>
  <c r="A786" i="3" s="1"/>
  <c r="C793" i="2" l="1"/>
  <c r="D792" i="2"/>
  <c r="A787" i="3" s="1"/>
  <c r="D793" i="2" l="1"/>
  <c r="A788" i="3" s="1"/>
  <c r="C794" i="2"/>
  <c r="C795" i="2" l="1"/>
  <c r="D794" i="2"/>
  <c r="A789" i="3" s="1"/>
  <c r="D795" i="2" l="1"/>
  <c r="A790" i="3" s="1"/>
  <c r="C796" i="2"/>
  <c r="C797" i="2" l="1"/>
  <c r="D796" i="2"/>
  <c r="A791" i="3" s="1"/>
  <c r="C798" i="2" l="1"/>
  <c r="D797" i="2"/>
  <c r="A792" i="3" s="1"/>
  <c r="C799" i="2" l="1"/>
  <c r="D798" i="2"/>
  <c r="A793" i="3" s="1"/>
  <c r="C800" i="2" l="1"/>
  <c r="D799" i="2"/>
  <c r="A794" i="3" s="1"/>
  <c r="C801" i="2" l="1"/>
  <c r="D800" i="2"/>
  <c r="A795" i="3" s="1"/>
  <c r="D801" i="2" l="1"/>
  <c r="A796" i="3" s="1"/>
  <c r="C802" i="2"/>
  <c r="D802" i="2" l="1"/>
  <c r="A797" i="3" s="1"/>
  <c r="C803" i="2"/>
  <c r="D803" i="2" l="1"/>
  <c r="A798" i="3" s="1"/>
  <c r="C804" i="2"/>
  <c r="C805" i="2" l="1"/>
  <c r="D804" i="2"/>
  <c r="A799" i="3" s="1"/>
  <c r="D805" i="2" l="1"/>
  <c r="A800" i="3" s="1"/>
  <c r="C806" i="2"/>
  <c r="C807" i="2" l="1"/>
  <c r="D806" i="2"/>
  <c r="A801" i="3" s="1"/>
  <c r="D807" i="2" l="1"/>
  <c r="A802" i="3" s="1"/>
  <c r="C808" i="2"/>
  <c r="C809" i="2" l="1"/>
  <c r="D808" i="2"/>
  <c r="A803" i="3" s="1"/>
  <c r="C810" i="2" l="1"/>
  <c r="D809" i="2"/>
  <c r="A804" i="3" s="1"/>
  <c r="D810" i="2" l="1"/>
  <c r="A805" i="3" s="1"/>
  <c r="C811" i="2"/>
  <c r="C812" i="2" l="1"/>
  <c r="D811" i="2"/>
  <c r="A806" i="3" s="1"/>
  <c r="D812" i="2" l="1"/>
  <c r="A807" i="3" s="1"/>
  <c r="C813" i="2"/>
  <c r="C814" i="2" l="1"/>
  <c r="D813" i="2"/>
  <c r="A808" i="3" s="1"/>
  <c r="D814" i="2" l="1"/>
  <c r="A809" i="3" s="1"/>
  <c r="C815" i="2"/>
  <c r="D815" i="2" l="1"/>
  <c r="A810" i="3" s="1"/>
  <c r="C816" i="2"/>
  <c r="C817" i="2" l="1"/>
  <c r="D816" i="2"/>
  <c r="A811" i="3" s="1"/>
  <c r="D817" i="2" l="1"/>
  <c r="A812" i="3" s="1"/>
  <c r="C818" i="2"/>
  <c r="D818" i="2" l="1"/>
  <c r="A813" i="3" s="1"/>
  <c r="C819" i="2"/>
  <c r="D819" i="2" l="1"/>
  <c r="A814" i="3" s="1"/>
  <c r="C820" i="2"/>
  <c r="D820" i="2" l="1"/>
  <c r="A815" i="3" s="1"/>
  <c r="C821" i="2"/>
  <c r="D821" i="2" l="1"/>
  <c r="A816" i="3" s="1"/>
  <c r="C822" i="2"/>
  <c r="C823" i="2" l="1"/>
  <c r="D822" i="2"/>
  <c r="A817" i="3" s="1"/>
  <c r="D823" i="2" l="1"/>
  <c r="A818" i="3" s="1"/>
  <c r="C824" i="2"/>
  <c r="C825" i="2" l="1"/>
  <c r="D824" i="2"/>
  <c r="A819" i="3" s="1"/>
  <c r="D825" i="2" l="1"/>
  <c r="A820" i="3" s="1"/>
  <c r="C826" i="2"/>
  <c r="D826" i="2" l="1"/>
  <c r="A821" i="3" s="1"/>
  <c r="C827" i="2"/>
  <c r="C828" i="2" l="1"/>
  <c r="D827" i="2"/>
  <c r="A822" i="3" s="1"/>
  <c r="D828" i="2" l="1"/>
  <c r="A823" i="3" s="1"/>
  <c r="C829" i="2"/>
  <c r="C830" i="2" l="1"/>
  <c r="D829" i="2"/>
  <c r="A824" i="3" s="1"/>
  <c r="C831" i="2" l="1"/>
  <c r="D830" i="2"/>
  <c r="A825" i="3" s="1"/>
  <c r="C832" i="2" l="1"/>
  <c r="D831" i="2"/>
  <c r="A826" i="3" s="1"/>
  <c r="D832" i="2" l="1"/>
  <c r="A827" i="3" s="1"/>
  <c r="C833" i="2"/>
  <c r="C834" i="2" l="1"/>
  <c r="D833" i="2"/>
  <c r="A828" i="3" s="1"/>
  <c r="D834" i="2" l="1"/>
  <c r="A829" i="3" s="1"/>
  <c r="C835" i="2"/>
  <c r="C836" i="2" l="1"/>
  <c r="D835" i="2"/>
  <c r="A830" i="3" s="1"/>
  <c r="C837" i="2" l="1"/>
  <c r="D836" i="2"/>
  <c r="A831" i="3" s="1"/>
  <c r="D837" i="2" l="1"/>
  <c r="A832" i="3" s="1"/>
  <c r="C838" i="2"/>
  <c r="D838" i="2" l="1"/>
  <c r="A833" i="3" s="1"/>
  <c r="C839" i="2"/>
  <c r="C840" i="2" l="1"/>
  <c r="D839" i="2"/>
  <c r="A834" i="3" s="1"/>
  <c r="C841" i="2" l="1"/>
  <c r="D840" i="2"/>
  <c r="A835" i="3" s="1"/>
  <c r="D841" i="2" l="1"/>
  <c r="A836" i="3" s="1"/>
  <c r="C842" i="2"/>
  <c r="C843" i="2" l="1"/>
  <c r="D842" i="2"/>
  <c r="A837" i="3" s="1"/>
  <c r="D843" i="2" l="1"/>
  <c r="A838" i="3" s="1"/>
  <c r="C844" i="2"/>
  <c r="C845" i="2" l="1"/>
  <c r="D844" i="2"/>
  <c r="A839" i="3" s="1"/>
  <c r="D845" i="2" l="1"/>
  <c r="A840" i="3" s="1"/>
  <c r="C846" i="2"/>
  <c r="D846" i="2" l="1"/>
  <c r="A841" i="3" s="1"/>
  <c r="C847" i="2"/>
  <c r="C848" i="2" l="1"/>
  <c r="D847" i="2"/>
  <c r="A842" i="3" s="1"/>
  <c r="D848" i="2" l="1"/>
  <c r="A843" i="3" s="1"/>
  <c r="C849" i="2"/>
  <c r="C850" i="2" l="1"/>
  <c r="D849" i="2"/>
  <c r="A844" i="3" s="1"/>
  <c r="D850" i="2" l="1"/>
  <c r="A845" i="3" s="1"/>
  <c r="C851" i="2"/>
  <c r="C852" i="2" l="1"/>
  <c r="D851" i="2"/>
  <c r="A846" i="3" s="1"/>
  <c r="D852" i="2" l="1"/>
  <c r="A847" i="3" s="1"/>
  <c r="C853" i="2"/>
  <c r="C854" i="2" l="1"/>
  <c r="D853" i="2"/>
  <c r="A848" i="3" s="1"/>
  <c r="C855" i="2" l="1"/>
  <c r="D854" i="2"/>
  <c r="A849" i="3" s="1"/>
  <c r="C856" i="2" l="1"/>
  <c r="D855" i="2"/>
  <c r="A850" i="3" s="1"/>
  <c r="D856" i="2" l="1"/>
  <c r="A851" i="3" s="1"/>
  <c r="C857" i="2"/>
  <c r="D857" i="2" l="1"/>
  <c r="A852" i="3" s="1"/>
  <c r="C858" i="2"/>
  <c r="D858" i="2" l="1"/>
  <c r="A853" i="3" s="1"/>
  <c r="C859" i="2"/>
  <c r="C860" i="2" l="1"/>
  <c r="D859" i="2"/>
  <c r="A854" i="3" s="1"/>
  <c r="C861" i="2" l="1"/>
  <c r="D860" i="2"/>
  <c r="A855" i="3" s="1"/>
  <c r="D861" i="2" l="1"/>
  <c r="A856" i="3" s="1"/>
  <c r="C862" i="2"/>
  <c r="C863" i="2" l="1"/>
  <c r="D862" i="2"/>
  <c r="A857" i="3" s="1"/>
  <c r="C864" i="2" l="1"/>
  <c r="D863" i="2"/>
  <c r="A858" i="3" s="1"/>
  <c r="D864" i="2" l="1"/>
  <c r="A859" i="3" s="1"/>
  <c r="C865" i="2"/>
  <c r="C866" i="2" l="1"/>
  <c r="D865" i="2"/>
  <c r="A860" i="3" s="1"/>
  <c r="D866" i="2" l="1"/>
  <c r="A861" i="3" s="1"/>
  <c r="C867" i="2"/>
  <c r="C868" i="2" l="1"/>
  <c r="D867" i="2"/>
  <c r="A862" i="3" s="1"/>
  <c r="D868" i="2" l="1"/>
  <c r="A863" i="3" s="1"/>
  <c r="C869" i="2"/>
  <c r="D869" i="2" l="1"/>
  <c r="A864" i="3" s="1"/>
  <c r="C870" i="2"/>
  <c r="C871" i="2" l="1"/>
  <c r="D870" i="2"/>
  <c r="A865" i="3" s="1"/>
  <c r="D871" i="2" l="1"/>
  <c r="A866" i="3" s="1"/>
  <c r="C872" i="2"/>
  <c r="C873" i="2" l="1"/>
  <c r="D872" i="2"/>
  <c r="A867" i="3" s="1"/>
  <c r="C874" i="2" l="1"/>
  <c r="D873" i="2"/>
  <c r="A868" i="3" s="1"/>
  <c r="C875" i="2" l="1"/>
  <c r="D874" i="2"/>
  <c r="A869" i="3" s="1"/>
  <c r="D875" i="2" l="1"/>
  <c r="A870" i="3" s="1"/>
  <c r="C876" i="2"/>
  <c r="C877" i="2" l="1"/>
  <c r="D876" i="2"/>
  <c r="A871" i="3" s="1"/>
  <c r="D877" i="2" l="1"/>
  <c r="A872" i="3" s="1"/>
  <c r="C878" i="2"/>
  <c r="D878" i="2" l="1"/>
  <c r="A873" i="3" s="1"/>
  <c r="C879" i="2"/>
  <c r="D879" i="2" l="1"/>
  <c r="A874" i="3" s="1"/>
  <c r="C880" i="2"/>
  <c r="C881" i="2" l="1"/>
  <c r="D880" i="2"/>
  <c r="A875" i="3" s="1"/>
  <c r="C882" i="2" l="1"/>
  <c r="D881" i="2"/>
  <c r="A876" i="3" s="1"/>
  <c r="D882" i="2" l="1"/>
  <c r="A877" i="3" s="1"/>
  <c r="C883" i="2"/>
  <c r="C884" i="2" l="1"/>
  <c r="D883" i="2"/>
  <c r="A878" i="3" s="1"/>
  <c r="D884" i="2" l="1"/>
  <c r="A879" i="3" s="1"/>
  <c r="C885" i="2"/>
  <c r="C886" i="2" l="1"/>
  <c r="D885" i="2"/>
  <c r="A880" i="3" s="1"/>
  <c r="D886" i="2" l="1"/>
  <c r="A881" i="3" s="1"/>
  <c r="C887" i="2"/>
  <c r="C888" i="2" l="1"/>
  <c r="D887" i="2"/>
  <c r="A882" i="3" s="1"/>
  <c r="C889" i="2" l="1"/>
  <c r="D888" i="2"/>
  <c r="A883" i="3" s="1"/>
  <c r="D889" i="2" l="1"/>
  <c r="A884" i="3" s="1"/>
  <c r="C890" i="2"/>
  <c r="C891" i="2" l="1"/>
  <c r="D890" i="2"/>
  <c r="A885" i="3" s="1"/>
  <c r="C892" i="2" l="1"/>
  <c r="D891" i="2"/>
  <c r="A886" i="3" s="1"/>
  <c r="C893" i="2" l="1"/>
  <c r="D892" i="2"/>
  <c r="A887" i="3" s="1"/>
  <c r="D893" i="2" l="1"/>
  <c r="A888" i="3" s="1"/>
  <c r="C894" i="2"/>
  <c r="C895" i="2" l="1"/>
  <c r="D894" i="2"/>
  <c r="A889" i="3" s="1"/>
  <c r="C896" i="2" l="1"/>
  <c r="D895" i="2"/>
  <c r="A890" i="3" s="1"/>
  <c r="D896" i="2" l="1"/>
  <c r="A891" i="3" s="1"/>
  <c r="C897" i="2"/>
  <c r="C898" i="2" l="1"/>
  <c r="D897" i="2"/>
  <c r="A892" i="3" s="1"/>
  <c r="D898" i="2" l="1"/>
  <c r="A893" i="3" s="1"/>
  <c r="C899" i="2"/>
  <c r="C900" i="2" l="1"/>
  <c r="D899" i="2"/>
  <c r="A894" i="3" s="1"/>
  <c r="D900" i="2" l="1"/>
  <c r="A895" i="3" s="1"/>
  <c r="C901" i="2"/>
  <c r="C902" i="2" l="1"/>
  <c r="D901" i="2"/>
  <c r="A896" i="3" s="1"/>
  <c r="C903" i="2" l="1"/>
  <c r="D902" i="2"/>
  <c r="A897" i="3" s="1"/>
  <c r="D903" i="2" l="1"/>
  <c r="A898" i="3" s="1"/>
  <c r="C904" i="2"/>
  <c r="D904" i="2" l="1"/>
  <c r="A899" i="3" s="1"/>
  <c r="C905" i="2"/>
  <c r="C906" i="2" l="1"/>
  <c r="D905" i="2"/>
  <c r="A900" i="3" s="1"/>
  <c r="C907" i="2" l="1"/>
  <c r="D906" i="2"/>
  <c r="A901" i="3" s="1"/>
  <c r="D907" i="2" l="1"/>
  <c r="A902" i="3" s="1"/>
  <c r="C908" i="2"/>
  <c r="C909" i="2" l="1"/>
  <c r="D908" i="2"/>
  <c r="A903" i="3" s="1"/>
  <c r="C910" i="2" l="1"/>
  <c r="D909" i="2"/>
  <c r="A904" i="3" s="1"/>
  <c r="C911" i="2" l="1"/>
  <c r="D910" i="2"/>
  <c r="A905" i="3" s="1"/>
  <c r="C912" i="2" l="1"/>
  <c r="D911" i="2"/>
  <c r="A906" i="3" s="1"/>
  <c r="C913" i="2" l="1"/>
  <c r="D912" i="2"/>
  <c r="A907" i="3" s="1"/>
  <c r="C914" i="2" l="1"/>
  <c r="D913" i="2"/>
  <c r="A908" i="3" s="1"/>
  <c r="D914" i="2" l="1"/>
  <c r="A909" i="3" s="1"/>
  <c r="C915" i="2"/>
  <c r="C916" i="2" l="1"/>
  <c r="D915" i="2"/>
  <c r="A910" i="3" s="1"/>
  <c r="D916" i="2" l="1"/>
  <c r="A911" i="3" s="1"/>
  <c r="C917" i="2"/>
  <c r="D917" i="2" l="1"/>
  <c r="A912" i="3" s="1"/>
  <c r="C918" i="2"/>
  <c r="C919" i="2" l="1"/>
  <c r="D918" i="2"/>
  <c r="A913" i="3" s="1"/>
  <c r="C920" i="2" l="1"/>
  <c r="D919" i="2"/>
  <c r="A914" i="3" s="1"/>
  <c r="C921" i="2" l="1"/>
  <c r="D920" i="2"/>
  <c r="A915" i="3" s="1"/>
  <c r="D921" i="2" l="1"/>
  <c r="A916" i="3" s="1"/>
  <c r="C922" i="2"/>
  <c r="D922" i="2" l="1"/>
  <c r="A917" i="3" s="1"/>
  <c r="C923" i="2"/>
  <c r="C924" i="2" l="1"/>
  <c r="D923" i="2"/>
  <c r="A918" i="3" s="1"/>
  <c r="C925" i="2" l="1"/>
  <c r="D924" i="2"/>
  <c r="A919" i="3" s="1"/>
  <c r="D925" i="2" l="1"/>
  <c r="A920" i="3" s="1"/>
  <c r="C926" i="2"/>
  <c r="D926" i="2" l="1"/>
  <c r="A921" i="3" s="1"/>
  <c r="C927" i="2"/>
  <c r="D927" i="2" l="1"/>
  <c r="A922" i="3" s="1"/>
  <c r="C928" i="2"/>
  <c r="C929" i="2" l="1"/>
  <c r="D928" i="2"/>
  <c r="A923" i="3" s="1"/>
  <c r="D929" i="2" l="1"/>
  <c r="A924" i="3" s="1"/>
  <c r="C930" i="2"/>
  <c r="D930" i="2" l="1"/>
  <c r="A925" i="3" s="1"/>
  <c r="C931" i="2"/>
  <c r="C932" i="2" l="1"/>
  <c r="D931" i="2"/>
  <c r="A926" i="3" s="1"/>
  <c r="C933" i="2" l="1"/>
  <c r="D932" i="2"/>
  <c r="A927" i="3" s="1"/>
  <c r="D933" i="2" l="1"/>
  <c r="A928" i="3" s="1"/>
  <c r="C934" i="2"/>
  <c r="D934" i="2" l="1"/>
  <c r="A929" i="3" s="1"/>
  <c r="C935" i="2"/>
  <c r="D935" i="2" l="1"/>
  <c r="A930" i="3" s="1"/>
  <c r="C936" i="2"/>
  <c r="C937" i="2" l="1"/>
  <c r="D936" i="2"/>
  <c r="A931" i="3" s="1"/>
  <c r="C938" i="2" l="1"/>
  <c r="D937" i="2"/>
  <c r="A932" i="3" s="1"/>
  <c r="D938" i="2" l="1"/>
  <c r="A933" i="3" s="1"/>
  <c r="C939" i="2"/>
  <c r="D939" i="2" l="1"/>
  <c r="A934" i="3" s="1"/>
  <c r="C940" i="2"/>
  <c r="C941" i="2" l="1"/>
  <c r="D940" i="2"/>
  <c r="A935" i="3" s="1"/>
  <c r="C942" i="2" l="1"/>
  <c r="D941" i="2"/>
  <c r="A936" i="3" s="1"/>
  <c r="D942" i="2" l="1"/>
  <c r="A937" i="3" s="1"/>
  <c r="C943" i="2"/>
  <c r="C944" i="2" l="1"/>
  <c r="D943" i="2"/>
  <c r="A938" i="3" s="1"/>
  <c r="D944" i="2" l="1"/>
  <c r="A939" i="3" s="1"/>
  <c r="C945" i="2"/>
  <c r="C946" i="2" l="1"/>
  <c r="D945" i="2"/>
  <c r="A940" i="3" s="1"/>
  <c r="D946" i="2" l="1"/>
  <c r="A941" i="3" s="1"/>
  <c r="C947" i="2"/>
  <c r="D947" i="2" l="1"/>
  <c r="A942" i="3" s="1"/>
  <c r="C948" i="2"/>
  <c r="D948" i="2" l="1"/>
  <c r="A943" i="3" s="1"/>
  <c r="C949" i="2"/>
  <c r="C950" i="2" l="1"/>
  <c r="D949" i="2"/>
  <c r="A944" i="3" s="1"/>
  <c r="D950" i="2" l="1"/>
  <c r="A945" i="3" s="1"/>
  <c r="C951" i="2"/>
  <c r="C952" i="2" l="1"/>
  <c r="D951" i="2"/>
  <c r="A946" i="3" s="1"/>
  <c r="C953" i="2" l="1"/>
  <c r="D952" i="2"/>
  <c r="A947" i="3" s="1"/>
  <c r="D953" i="2" l="1"/>
  <c r="A948" i="3" s="1"/>
  <c r="C954" i="2"/>
  <c r="D954" i="2" l="1"/>
  <c r="A949" i="3" s="1"/>
  <c r="C955" i="2"/>
  <c r="D955" i="2" l="1"/>
  <c r="A950" i="3" s="1"/>
  <c r="C956" i="2"/>
  <c r="D956" i="2" l="1"/>
  <c r="A951" i="3" s="1"/>
  <c r="C957" i="2"/>
  <c r="C958" i="2" l="1"/>
  <c r="D957" i="2"/>
  <c r="A952" i="3" s="1"/>
  <c r="D958" i="2" l="1"/>
  <c r="A953" i="3" s="1"/>
  <c r="C959" i="2"/>
  <c r="C960" i="2" l="1"/>
  <c r="D959" i="2"/>
  <c r="A954" i="3" s="1"/>
  <c r="D960" i="2" l="1"/>
  <c r="A955" i="3" s="1"/>
  <c r="C961" i="2"/>
  <c r="D961" i="2" l="1"/>
  <c r="A956" i="3" s="1"/>
  <c r="C962" i="2"/>
  <c r="C963" i="2" l="1"/>
  <c r="D962" i="2"/>
  <c r="A957" i="3" s="1"/>
  <c r="C964" i="2" l="1"/>
  <c r="D963" i="2"/>
  <c r="A958" i="3" s="1"/>
  <c r="C965" i="2" l="1"/>
  <c r="D964" i="2"/>
  <c r="A959" i="3" s="1"/>
  <c r="C966" i="2" l="1"/>
  <c r="D965" i="2"/>
  <c r="A960" i="3" s="1"/>
  <c r="C967" i="2" l="1"/>
  <c r="D966" i="2"/>
  <c r="A961" i="3" s="1"/>
  <c r="D967" i="2" l="1"/>
  <c r="A962" i="3" s="1"/>
  <c r="C968" i="2"/>
  <c r="D968" i="2" l="1"/>
  <c r="A963" i="3" s="1"/>
  <c r="C969" i="2"/>
  <c r="D969" i="2" l="1"/>
  <c r="A964" i="3" s="1"/>
  <c r="C970" i="2"/>
  <c r="D970" i="2" l="1"/>
  <c r="A965" i="3" s="1"/>
  <c r="C971" i="2"/>
  <c r="D971" i="2" l="1"/>
  <c r="A966" i="3" s="1"/>
  <c r="C972" i="2"/>
  <c r="C973" i="2" l="1"/>
  <c r="D972" i="2"/>
  <c r="A967" i="3" s="1"/>
  <c r="C974" i="2" l="1"/>
  <c r="D973" i="2"/>
  <c r="A968" i="3" s="1"/>
  <c r="D974" i="2" l="1"/>
  <c r="A969" i="3" s="1"/>
  <c r="C975" i="2"/>
  <c r="C976" i="2" l="1"/>
  <c r="D975" i="2"/>
  <c r="A970" i="3" s="1"/>
  <c r="D976" i="2" l="1"/>
  <c r="A971" i="3" s="1"/>
  <c r="C977" i="2"/>
  <c r="C978" i="2" l="1"/>
  <c r="D977" i="2"/>
  <c r="A972" i="3" s="1"/>
  <c r="D978" i="2" l="1"/>
  <c r="A973" i="3" s="1"/>
  <c r="C979" i="2"/>
  <c r="D979" i="2" l="1"/>
  <c r="A974" i="3" s="1"/>
  <c r="C980" i="2"/>
  <c r="C981" i="2" l="1"/>
  <c r="D980" i="2"/>
  <c r="A975" i="3" s="1"/>
  <c r="D981" i="2" l="1"/>
  <c r="A976" i="3" s="1"/>
  <c r="C982" i="2"/>
  <c r="D982" i="2" l="1"/>
  <c r="A977" i="3" s="1"/>
  <c r="C983" i="2"/>
  <c r="D983" i="2" l="1"/>
  <c r="A978" i="3" s="1"/>
  <c r="C984" i="2"/>
  <c r="C985" i="2" l="1"/>
  <c r="D984" i="2"/>
  <c r="A979" i="3" s="1"/>
  <c r="D985" i="2" l="1"/>
  <c r="A980" i="3" s="1"/>
  <c r="C986" i="2"/>
  <c r="C987" i="2" l="1"/>
  <c r="D986" i="2"/>
  <c r="A981" i="3" s="1"/>
  <c r="D987" i="2" l="1"/>
  <c r="A982" i="3" s="1"/>
  <c r="C988" i="2"/>
  <c r="D988" i="2" l="1"/>
  <c r="A983" i="3" s="1"/>
  <c r="C989" i="2"/>
  <c r="C990" i="2" l="1"/>
  <c r="D989" i="2"/>
  <c r="A984" i="3" s="1"/>
  <c r="C991" i="2" l="1"/>
  <c r="D990" i="2"/>
  <c r="A985" i="3" s="1"/>
  <c r="C992" i="2" l="1"/>
  <c r="D991" i="2"/>
  <c r="A986" i="3" s="1"/>
  <c r="D992" i="2" l="1"/>
  <c r="A987" i="3" s="1"/>
  <c r="C993" i="2"/>
  <c r="C994" i="2" l="1"/>
  <c r="D993" i="2"/>
  <c r="A988" i="3" s="1"/>
  <c r="D994" i="2" l="1"/>
  <c r="A989" i="3" s="1"/>
  <c r="C995" i="2"/>
  <c r="C996" i="2" l="1"/>
  <c r="D995" i="2"/>
  <c r="A990" i="3" s="1"/>
  <c r="D996" i="2" l="1"/>
  <c r="A991" i="3" s="1"/>
  <c r="C997" i="2"/>
  <c r="D997" i="2" l="1"/>
  <c r="A992" i="3" s="1"/>
  <c r="C998" i="2"/>
  <c r="C999" i="2" l="1"/>
  <c r="D998" i="2"/>
  <c r="A993" i="3" s="1"/>
  <c r="D999" i="2" l="1"/>
  <c r="A994" i="3" s="1"/>
  <c r="C1000" i="2"/>
  <c r="C1001" i="2" l="1"/>
  <c r="D1000" i="2"/>
  <c r="A995" i="3" s="1"/>
  <c r="C1002" i="2" l="1"/>
  <c r="D1001" i="2"/>
  <c r="A996" i="3" s="1"/>
  <c r="D1002" i="2" l="1"/>
  <c r="A997" i="3" s="1"/>
  <c r="C1003" i="2"/>
  <c r="C1004" i="2" l="1"/>
  <c r="D1003" i="2"/>
  <c r="A998" i="3" s="1"/>
  <c r="D1004" i="2" l="1"/>
  <c r="A999" i="3" s="1"/>
  <c r="C1005" i="2"/>
  <c r="C1006" i="2" l="1"/>
  <c r="D1005" i="2"/>
  <c r="A1000" i="3" s="1"/>
  <c r="D1006" i="2" l="1"/>
  <c r="A1001" i="3" s="1"/>
  <c r="C1007" i="2"/>
  <c r="D1007" i="2" l="1"/>
  <c r="A1002" i="3" s="1"/>
  <c r="C1008" i="2"/>
  <c r="D1008" i="2" l="1"/>
  <c r="A1003" i="3" s="1"/>
  <c r="C1009" i="2"/>
  <c r="C1010" i="2" s="1"/>
  <c r="D1010" i="2" s="1"/>
  <c r="A1005" i="3" s="1"/>
  <c r="D1009" i="2" l="1"/>
  <c r="A1004" i="3" s="1"/>
  <c r="C1012" i="2"/>
  <c r="N1012" i="2" s="1"/>
  <c r="EH19" i="2"/>
  <c r="EJ19" i="2" s="1"/>
  <c r="ER19" i="2" l="1"/>
  <c r="EI19" i="2"/>
  <c r="ES19" i="2"/>
  <c r="EX19" i="2"/>
  <c r="EL19" i="2"/>
  <c r="EQ19" i="2" l="1"/>
  <c r="EM19" i="2"/>
  <c r="EU19" i="2" l="1"/>
  <c r="V19" i="2" s="1"/>
  <c r="O19" i="2" l="1"/>
  <c r="L19" i="2"/>
  <c r="W19" i="2"/>
  <c r="U19" i="2"/>
  <c r="X19"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CONSIGNY François</author>
  </authors>
  <commentList>
    <comment ref="E8" authorId="0" shapeId="0" xr:uid="{99C1AD60-83DF-4E8F-9426-E8A68E0A1398}">
      <text>
        <r>
          <rPr>
            <sz val="11"/>
            <color theme="1"/>
            <rFont val="Calibri"/>
            <family val="2"/>
            <scheme val="minor"/>
          </rPr>
          <t>CONSIGNY François:
Wood Crib, Norway spruce 45x45mm 435kg/m3 Humidity 13%</t>
        </r>
      </text>
    </comment>
    <comment ref="BB8" authorId="0" shapeId="0" xr:uid="{99C75C14-B258-428F-957F-37E38365FD7A}">
      <text>
        <r>
          <rPr>
            <sz val="11"/>
            <color theme="1"/>
            <rFont val="Calibri"/>
            <family val="2"/>
            <scheme val="minor"/>
          </rPr>
          <t>CONSIGNY François:
Point measurement method.
Area method: 32mm</t>
        </r>
      </text>
    </comment>
    <comment ref="BC8" authorId="0" shapeId="0" xr:uid="{ABB003B7-EDB5-44E2-97E9-E6D01EBED9B3}">
      <text>
        <r>
          <rPr>
            <sz val="11"/>
            <color theme="1"/>
            <rFont val="Calibri"/>
            <family val="2"/>
            <scheme val="minor"/>
          </rPr>
          <t>CONSIGNY François:
mesured on sketch (residual cross section from photo) for all min &amp; max values of Rise1 to 5</t>
        </r>
      </text>
    </comment>
    <comment ref="CE8" authorId="0" shapeId="0" xr:uid="{2DD0A938-1316-4940-BE84-F4C1C3CDA935}">
      <text>
        <r>
          <rPr>
            <sz val="11"/>
            <color theme="1"/>
            <rFont val="Calibri"/>
            <family val="2"/>
            <scheme val="minor"/>
          </rPr>
          <t>CONSIGNY François:
Densité 673 kg/m3</t>
        </r>
      </text>
    </comment>
    <comment ref="DF8" authorId="0" shapeId="0" xr:uid="{2E5CCA26-4F3F-40AA-80F2-14A53FD88932}">
      <text>
        <r>
          <rPr>
            <sz val="11"/>
            <color theme="1"/>
            <rFont val="Calibri"/>
            <family val="2"/>
            <scheme val="minor"/>
          </rPr>
          <t>CONSIGNY François:
stone wool</t>
        </r>
      </text>
    </comment>
    <comment ref="E9" authorId="0" shapeId="0" xr:uid="{1276DDB6-57BE-4C58-8A47-CCCA28DB596C}">
      <text>
        <r>
          <rPr>
            <sz val="11"/>
            <color theme="1"/>
            <rFont val="Calibri"/>
            <family val="2"/>
            <scheme val="minor"/>
          </rPr>
          <t>CONSIGNY François:
Wood Crib, Norway spruce 45x45mm 435kg/m3 Humidity 13%</t>
        </r>
      </text>
    </comment>
    <comment ref="BB9" authorId="0" shapeId="0" xr:uid="{832AC251-EC9E-4AE9-805F-C1281F78107E}">
      <text>
        <r>
          <rPr>
            <sz val="11"/>
            <color theme="1"/>
            <rFont val="Calibri"/>
            <family val="2"/>
            <scheme val="minor"/>
          </rPr>
          <t>CONSIGNY François:
Point measurement method.
Area method: 32mm</t>
        </r>
      </text>
    </comment>
    <comment ref="BC9" authorId="0" shapeId="0" xr:uid="{7F58D0E5-08AB-48D7-A60B-0F8FE6468344}">
      <text>
        <r>
          <rPr>
            <sz val="11"/>
            <color theme="1"/>
            <rFont val="Calibri"/>
            <family val="2"/>
            <scheme val="minor"/>
          </rPr>
          <t>CONSIGNY François:
mesured on sketch (residual cross section from photo) for all min &amp; max values of Rise1 to 5</t>
        </r>
      </text>
    </comment>
    <comment ref="CE9" authorId="0" shapeId="0" xr:uid="{FD4B5763-078C-43D6-9CF3-1DC295A11E4E}">
      <text>
        <r>
          <rPr>
            <sz val="11"/>
            <color theme="1"/>
            <rFont val="Calibri"/>
            <family val="2"/>
            <scheme val="minor"/>
          </rPr>
          <t>CONSIGNY François:
Densité 673 kg/m3</t>
        </r>
      </text>
    </comment>
    <comment ref="DF9" authorId="0" shapeId="0" xr:uid="{74D5EB3D-032A-40E0-AB9D-43BE1E29EFAA}">
      <text>
        <r>
          <rPr>
            <sz val="11"/>
            <color theme="1"/>
            <rFont val="Calibri"/>
            <family val="2"/>
            <scheme val="minor"/>
          </rPr>
          <t>CONSIGNY François:
stone wool</t>
        </r>
      </text>
    </comment>
    <comment ref="E10" authorId="0" shapeId="0" xr:uid="{DB816B36-048B-4FD8-A4CB-05A315869AE9}">
      <text>
        <r>
          <rPr>
            <sz val="11"/>
            <color theme="1"/>
            <rFont val="Calibri"/>
            <family val="2"/>
            <scheme val="minor"/>
          </rPr>
          <t>CONSIGNY François:
Wood Crib, Norway spruce 45x45mm 435kg/m3 Humidity 13%</t>
        </r>
      </text>
    </comment>
    <comment ref="BB10" authorId="0" shapeId="0" xr:uid="{CA79A780-E197-4204-82CC-4603D877E22B}">
      <text>
        <r>
          <rPr>
            <sz val="11"/>
            <color theme="1"/>
            <rFont val="Calibri"/>
            <family val="2"/>
            <scheme val="minor"/>
          </rPr>
          <t>CONSIGNY François:
Point measurement method.
Area method: 32mm</t>
        </r>
      </text>
    </comment>
    <comment ref="BC10" authorId="0" shapeId="0" xr:uid="{E809A0C0-8DB4-415A-8565-DDD548D3025A}">
      <text>
        <r>
          <rPr>
            <sz val="11"/>
            <color theme="1"/>
            <rFont val="Calibri"/>
            <family val="2"/>
            <scheme val="minor"/>
          </rPr>
          <t>CONSIGNY François:
mesured on sketch (residual cross section from photo) for all min &amp; max values of Rise1 to 5</t>
        </r>
      </text>
    </comment>
    <comment ref="CE10" authorId="0" shapeId="0" xr:uid="{490A6584-D0AD-499B-8A8B-E0490E6A4024}">
      <text>
        <r>
          <rPr>
            <sz val="11"/>
            <color theme="1"/>
            <rFont val="Calibri"/>
            <family val="2"/>
            <scheme val="minor"/>
          </rPr>
          <t>CONSIGNY François:
Densité 673 kg/m3</t>
        </r>
      </text>
    </comment>
    <comment ref="DF10" authorId="0" shapeId="0" xr:uid="{4C1AA4F1-E225-4777-B39B-3C7DA4AECC66}">
      <text>
        <r>
          <rPr>
            <sz val="11"/>
            <color theme="1"/>
            <rFont val="Calibri"/>
            <family val="2"/>
            <scheme val="minor"/>
          </rPr>
          <t>CONSIGNY François:
stone wool</t>
        </r>
      </text>
    </comment>
    <comment ref="BB12" authorId="0" shapeId="0" xr:uid="{E49B45AC-492B-4E23-B360-6CE149E717DE}">
      <text>
        <r>
          <rPr>
            <sz val="11"/>
            <color theme="1"/>
            <rFont val="Calibri"/>
            <family val="2"/>
            <scheme val="minor"/>
          </rPr>
          <t>CONSIGNY François:
Point measurement method.
Area method: 32mm</t>
        </r>
      </text>
    </comment>
    <comment ref="BC12" authorId="0" shapeId="0" xr:uid="{9472229D-DA56-48CA-AD3B-4218247DBADA}">
      <text>
        <r>
          <rPr>
            <sz val="11"/>
            <color theme="1"/>
            <rFont val="Calibri"/>
            <family val="2"/>
            <scheme val="minor"/>
          </rPr>
          <t>CONSIGNY François:
mesured on sketch (residual cross section from photo) for all min &amp; max values of Rise1 to 5</t>
        </r>
      </text>
    </comment>
    <comment ref="CE12" authorId="0" shapeId="0" xr:uid="{639DE93D-2D8F-413E-B4FB-BECA46B7E39A}">
      <text>
        <r>
          <rPr>
            <sz val="11"/>
            <color theme="1"/>
            <rFont val="Calibri"/>
            <family val="2"/>
            <scheme val="minor"/>
          </rPr>
          <t>CONSIGNY François:
Densité 673 kg/m3</t>
        </r>
      </text>
    </comment>
    <comment ref="DF12" authorId="0" shapeId="0" xr:uid="{F385A6F6-D8C4-473B-B3F3-34E8A315B170}">
      <text>
        <r>
          <rPr>
            <sz val="11"/>
            <color theme="1"/>
            <rFont val="Calibri"/>
            <family val="2"/>
            <scheme val="minor"/>
          </rPr>
          <t>CONSIGNY François:
stone wool</t>
        </r>
      </text>
    </comment>
    <comment ref="BB13" authorId="0" shapeId="0" xr:uid="{369976EC-7B9F-424B-A4B1-0873CF544736}">
      <text>
        <r>
          <rPr>
            <sz val="11"/>
            <color theme="1"/>
            <rFont val="Calibri"/>
            <family val="2"/>
            <scheme val="minor"/>
          </rPr>
          <t>CONSIGNY François:
Point measurement method.
Area method: 32mm</t>
        </r>
      </text>
    </comment>
    <comment ref="BC13" authorId="0" shapeId="0" xr:uid="{4064B8CF-D9B9-4946-A96F-C2F2E3EA4D52}">
      <text>
        <r>
          <rPr>
            <sz val="11"/>
            <color theme="1"/>
            <rFont val="Calibri"/>
            <family val="2"/>
            <scheme val="minor"/>
          </rPr>
          <t>CONSIGNY François:
mesured on sketch (residual cross section from photo) for all min &amp; max values of Rise1 to 5</t>
        </r>
      </text>
    </comment>
    <comment ref="CE13" authorId="0" shapeId="0" xr:uid="{202EC0DF-656B-4B66-BDEC-2459C09DD58C}">
      <text>
        <r>
          <rPr>
            <sz val="11"/>
            <color theme="1"/>
            <rFont val="Calibri"/>
            <family val="2"/>
            <scheme val="minor"/>
          </rPr>
          <t>CONSIGNY François:
Densité 673 kg/m3</t>
        </r>
      </text>
    </comment>
    <comment ref="DF13" authorId="0" shapeId="0" xr:uid="{05F0ED76-CD6F-406D-A147-5C67D2DBBB7C}">
      <text>
        <r>
          <rPr>
            <sz val="11"/>
            <color theme="1"/>
            <rFont val="Calibri"/>
            <family val="2"/>
            <scheme val="minor"/>
          </rPr>
          <t>CONSIGNY François:
stone wool</t>
        </r>
      </text>
    </comment>
    <comment ref="BB14" authorId="0" shapeId="0" xr:uid="{C70C225D-6A5E-46BE-AB3E-C8F992DBD0B1}">
      <text>
        <r>
          <rPr>
            <sz val="11"/>
            <color theme="1"/>
            <rFont val="Calibri"/>
            <family val="2"/>
            <scheme val="minor"/>
          </rPr>
          <t>CONSIGNY François:
Point measurement method.
Area method: 32mm</t>
        </r>
      </text>
    </comment>
    <comment ref="BC14" authorId="0" shapeId="0" xr:uid="{A71549A7-6D33-44CD-AC18-C70C15158C6B}">
      <text>
        <r>
          <rPr>
            <sz val="11"/>
            <color theme="1"/>
            <rFont val="Calibri"/>
            <family val="2"/>
            <scheme val="minor"/>
          </rPr>
          <t>CONSIGNY François:
mesured on sketch (residual cross section from photo) for all min &amp; max values of Rise1 to 5</t>
        </r>
      </text>
    </comment>
    <comment ref="CE14" authorId="0" shapeId="0" xr:uid="{EF9DAA67-B058-457E-8857-AB2BDEB83EB9}">
      <text>
        <r>
          <rPr>
            <sz val="11"/>
            <color theme="1"/>
            <rFont val="Calibri"/>
            <family val="2"/>
            <scheme val="minor"/>
          </rPr>
          <t>CONSIGNY François:
Densité 673 kg/m3</t>
        </r>
      </text>
    </comment>
    <comment ref="DF14" authorId="0" shapeId="0" xr:uid="{1978C95B-B4E2-447F-B2A8-6B407C264DD2}">
      <text>
        <r>
          <rPr>
            <sz val="11"/>
            <color theme="1"/>
            <rFont val="Calibri"/>
            <family val="2"/>
            <scheme val="minor"/>
          </rPr>
          <t>CONSIGNY François:
stone wool</t>
        </r>
      </text>
    </comment>
    <comment ref="BB15" authorId="0" shapeId="0" xr:uid="{813786A8-B9A6-4C6D-8217-D39129EC8DC2}">
      <text>
        <r>
          <rPr>
            <sz val="11"/>
            <color theme="1"/>
            <rFont val="Calibri"/>
            <family val="2"/>
            <scheme val="minor"/>
          </rPr>
          <t>CONSIGNY François:
Point measurement method.
Area method: 32mm</t>
        </r>
      </text>
    </comment>
    <comment ref="BC15" authorId="0" shapeId="0" xr:uid="{99BFE8B4-6CEF-4DC2-AEDE-A3CB7FBD77B2}">
      <text>
        <r>
          <rPr>
            <sz val="11"/>
            <color theme="1"/>
            <rFont val="Calibri"/>
            <family val="2"/>
            <scheme val="minor"/>
          </rPr>
          <t>CONSIGNY François:
mesured on sketch (residual cross section from photo) for all min &amp; max values of Rise1 to 5</t>
        </r>
      </text>
    </comment>
    <comment ref="CE15" authorId="0" shapeId="0" xr:uid="{BA83B617-542D-4CD9-BE1F-B0059EDBCA80}">
      <text>
        <r>
          <rPr>
            <sz val="11"/>
            <color theme="1"/>
            <rFont val="Calibri"/>
            <family val="2"/>
            <scheme val="minor"/>
          </rPr>
          <t>CONSIGNY François:
Densité 673 kg/m3</t>
        </r>
      </text>
    </comment>
    <comment ref="DF15" authorId="0" shapeId="0" xr:uid="{7EA6848C-ECF9-4943-B425-3F3F5940E248}">
      <text>
        <r>
          <rPr>
            <sz val="11"/>
            <color theme="1"/>
            <rFont val="Calibri"/>
            <family val="2"/>
            <scheme val="minor"/>
          </rPr>
          <t>CONSIGNY François:
stone wool</t>
        </r>
      </text>
    </comment>
    <comment ref="BB16" authorId="0" shapeId="0" xr:uid="{2810B12F-7242-4438-8705-308F14E88676}">
      <text>
        <r>
          <rPr>
            <sz val="11"/>
            <color theme="1"/>
            <rFont val="Calibri"/>
            <family val="2"/>
            <scheme val="minor"/>
          </rPr>
          <t>CONSIGNY François:
Point measurement method.
Area method: 32mm</t>
        </r>
      </text>
    </comment>
    <comment ref="BC16" authorId="0" shapeId="0" xr:uid="{822AB7D7-0098-4A36-91A2-39830CFB9BBE}">
      <text>
        <r>
          <rPr>
            <sz val="11"/>
            <color theme="1"/>
            <rFont val="Calibri"/>
            <family val="2"/>
            <scheme val="minor"/>
          </rPr>
          <t>CONSIGNY François:
mesured on sketch (residual cross section from photo) for all min &amp; max values of Rise1 to 5</t>
        </r>
      </text>
    </comment>
    <comment ref="CE16" authorId="0" shapeId="0" xr:uid="{DC33C86D-77B7-4D3C-B531-E556D259674F}">
      <text>
        <r>
          <rPr>
            <sz val="11"/>
            <color theme="1"/>
            <rFont val="Calibri"/>
            <family val="2"/>
            <scheme val="minor"/>
          </rPr>
          <t>CONSIGNY François:
Densité 673 kg/m3</t>
        </r>
      </text>
    </comment>
    <comment ref="DF16" authorId="0" shapeId="0" xr:uid="{C821F92E-9A09-46FD-8328-AB416042B351}">
      <text>
        <r>
          <rPr>
            <sz val="11"/>
            <color theme="1"/>
            <rFont val="Calibri"/>
            <family val="2"/>
            <scheme val="minor"/>
          </rPr>
          <t>CONSIGNY François:
stone wool</t>
        </r>
      </text>
    </comment>
    <comment ref="BB17" authorId="0" shapeId="0" xr:uid="{4A18FF8F-2D3C-433B-B3F8-945329A55927}">
      <text>
        <r>
          <rPr>
            <sz val="11"/>
            <color theme="1"/>
            <rFont val="Calibri"/>
            <family val="2"/>
            <scheme val="minor"/>
          </rPr>
          <t>CONSIGNY François:
Point measurement method.
Area method: 32mm</t>
        </r>
      </text>
    </comment>
    <comment ref="BC17" authorId="0" shapeId="0" xr:uid="{9B854673-E9D0-447C-94EF-DC8B60EFA452}">
      <text>
        <r>
          <rPr>
            <sz val="11"/>
            <color theme="1"/>
            <rFont val="Calibri"/>
            <family val="2"/>
            <scheme val="minor"/>
          </rPr>
          <t>CONSIGNY François:
mesured on sketch (residual cross section from photo) for all min &amp; max values of Rise1 to 5</t>
        </r>
      </text>
    </comment>
    <comment ref="CE17" authorId="0" shapeId="0" xr:uid="{7315193F-079F-4AC0-99E4-35C13F6A99B2}">
      <text>
        <r>
          <rPr>
            <sz val="11"/>
            <color theme="1"/>
            <rFont val="Calibri"/>
            <family val="2"/>
            <scheme val="minor"/>
          </rPr>
          <t>CONSIGNY François:
Densité 673 kg/m3</t>
        </r>
      </text>
    </comment>
    <comment ref="DF17" authorId="0" shapeId="0" xr:uid="{609E53B1-65A7-4B22-ABE1-8718337395A6}">
      <text>
        <r>
          <rPr>
            <sz val="11"/>
            <color theme="1"/>
            <rFont val="Calibri"/>
            <family val="2"/>
            <scheme val="minor"/>
          </rPr>
          <t>CONSIGNY François:
stone wool</t>
        </r>
      </text>
    </comment>
    <comment ref="BB18" authorId="0" shapeId="0" xr:uid="{09B77350-DAB1-42A2-B503-055F75665452}">
      <text>
        <r>
          <rPr>
            <sz val="11"/>
            <color theme="1"/>
            <rFont val="Calibri"/>
            <family val="2"/>
            <scheme val="minor"/>
          </rPr>
          <t>CONSIGNY François:
Point measurement method.
Area method: 32mm</t>
        </r>
      </text>
    </comment>
    <comment ref="BC18" authorId="0" shapeId="0" xr:uid="{7C6B7D46-64BD-4E29-A621-E2999B3797EC}">
      <text>
        <r>
          <rPr>
            <sz val="11"/>
            <color theme="1"/>
            <rFont val="Calibri"/>
            <family val="2"/>
            <scheme val="minor"/>
          </rPr>
          <t>CONSIGNY François:
mesured on sketch (residual cross section from photo) for all min &amp; max values of Rise1 to 5</t>
        </r>
      </text>
    </comment>
    <comment ref="CE18" authorId="0" shapeId="0" xr:uid="{94D0FD17-1742-4A49-BB33-D91F14B2C6D6}">
      <text>
        <r>
          <rPr>
            <sz val="11"/>
            <color theme="1"/>
            <rFont val="Calibri"/>
            <family val="2"/>
            <scheme val="minor"/>
          </rPr>
          <t>CONSIGNY François:
Densité 673 kg/m3</t>
        </r>
      </text>
    </comment>
    <comment ref="DF18" authorId="0" shapeId="0" xr:uid="{BCF059EC-D36B-4E43-8E14-138A86F26E9A}">
      <text>
        <r>
          <rPr>
            <sz val="11"/>
            <color theme="1"/>
            <rFont val="Calibri"/>
            <family val="2"/>
            <scheme val="minor"/>
          </rPr>
          <t>CONSIGNY François:
stone wool</t>
        </r>
      </text>
    </comment>
    <comment ref="BB19" authorId="0" shapeId="0" xr:uid="{1C557294-5D34-4CEB-8702-3FB862F60718}">
      <text>
        <r>
          <rPr>
            <sz val="11"/>
            <color theme="1"/>
            <rFont val="Calibri"/>
            <family val="2"/>
            <scheme val="minor"/>
          </rPr>
          <t>CONSIGNY François:
Point measurement method.
Area method: 32mm</t>
        </r>
      </text>
    </comment>
    <comment ref="BC19" authorId="0" shapeId="0" xr:uid="{65021E68-5F11-42B1-97A5-652E4BFCB176}">
      <text>
        <r>
          <rPr>
            <sz val="11"/>
            <color theme="1"/>
            <rFont val="Calibri"/>
            <family val="2"/>
            <scheme val="minor"/>
          </rPr>
          <t>CONSIGNY François:
mesured on sketch (residual cross section from photo) for all min &amp; max values of Rise1 to 5</t>
        </r>
      </text>
    </comment>
    <comment ref="CE19" authorId="0" shapeId="0" xr:uid="{89941FAF-4F69-4188-894A-203F225293D1}">
      <text>
        <r>
          <rPr>
            <sz val="11"/>
            <color theme="1"/>
            <rFont val="Calibri"/>
            <family val="2"/>
            <scheme val="minor"/>
          </rPr>
          <t>CONSIGNY François:
Densité 673 kg/m3</t>
        </r>
      </text>
    </comment>
    <comment ref="DF19" authorId="0" shapeId="0" xr:uid="{08050677-F440-4575-BB09-6BB098DB8903}">
      <text>
        <r>
          <rPr>
            <sz val="11"/>
            <color theme="1"/>
            <rFont val="Calibri"/>
            <family val="2"/>
            <scheme val="minor"/>
          </rPr>
          <t>CONSIGNY François:
stone wool</t>
        </r>
      </text>
    </comment>
    <comment ref="BB20" authorId="0" shapeId="0" xr:uid="{7B5A95EC-8410-4F71-843D-9DB3BD6B62AF}">
      <text>
        <r>
          <rPr>
            <sz val="11"/>
            <color theme="1"/>
            <rFont val="Calibri"/>
            <family val="2"/>
            <scheme val="minor"/>
          </rPr>
          <t>CONSIGNY François:
Point measurement method.
Area method: 32mm</t>
        </r>
      </text>
    </comment>
    <comment ref="BC20" authorId="0" shapeId="0" xr:uid="{F33AE424-1EE4-493E-AFC8-031E0CBE96DC}">
      <text>
        <r>
          <rPr>
            <sz val="11"/>
            <color theme="1"/>
            <rFont val="Calibri"/>
            <family val="2"/>
            <scheme val="minor"/>
          </rPr>
          <t>CONSIGNY François:
mesured on sketch (residual cross section from photo) for all min &amp; max values of Rise1 to 5</t>
        </r>
      </text>
    </comment>
    <comment ref="CE20" authorId="0" shapeId="0" xr:uid="{DC913D6C-2C2D-4E12-9649-AA5E3A0EF794}">
      <text>
        <r>
          <rPr>
            <sz val="11"/>
            <color theme="1"/>
            <rFont val="Calibri"/>
            <family val="2"/>
            <scheme val="minor"/>
          </rPr>
          <t>CONSIGNY François:
Densité 673 kg/m3</t>
        </r>
      </text>
    </comment>
    <comment ref="DF20" authorId="0" shapeId="0" xr:uid="{315F03B7-26A4-4261-B912-1C9C0744123A}">
      <text>
        <r>
          <rPr>
            <sz val="11"/>
            <color theme="1"/>
            <rFont val="Calibri"/>
            <family val="2"/>
            <scheme val="minor"/>
          </rPr>
          <t>CONSIGNY François:
stone wool</t>
        </r>
      </text>
    </comment>
    <comment ref="BB21" authorId="0" shapeId="0" xr:uid="{0FEF3619-2B5A-48D8-9F9C-3E44B1D450E7}">
      <text>
        <r>
          <rPr>
            <sz val="11"/>
            <color theme="1"/>
            <rFont val="Calibri"/>
            <family val="2"/>
            <scheme val="minor"/>
          </rPr>
          <t>CONSIGNY François:
Point measurement method.
Area method: 32mm</t>
        </r>
      </text>
    </comment>
    <comment ref="BC21" authorId="0" shapeId="0" xr:uid="{BCF7C104-0E67-4651-AE19-A49225BF071F}">
      <text>
        <r>
          <rPr>
            <sz val="11"/>
            <color theme="1"/>
            <rFont val="Calibri"/>
            <family val="2"/>
            <scheme val="minor"/>
          </rPr>
          <t>CONSIGNY François:
mesured on sketch (residual cross section from photo) for all min &amp; max values of Rise1 to 5</t>
        </r>
      </text>
    </comment>
    <comment ref="CE21" authorId="0" shapeId="0" xr:uid="{08F6AFAB-EFD8-4BFA-92AB-F2684A094631}">
      <text>
        <r>
          <rPr>
            <sz val="11"/>
            <color theme="1"/>
            <rFont val="Calibri"/>
            <family val="2"/>
            <scheme val="minor"/>
          </rPr>
          <t>CONSIGNY François:
Densité 673 kg/m3</t>
        </r>
      </text>
    </comment>
    <comment ref="DF21" authorId="0" shapeId="0" xr:uid="{AE5B7915-F725-4150-9BE8-B4AFEB72025F}">
      <text>
        <r>
          <rPr>
            <sz val="11"/>
            <color theme="1"/>
            <rFont val="Calibri"/>
            <family val="2"/>
            <scheme val="minor"/>
          </rPr>
          <t>CONSIGNY François:
stone wool</t>
        </r>
      </text>
    </comment>
    <comment ref="BB22" authorId="0" shapeId="0" xr:uid="{0F69981C-F6C4-43DA-A91A-3C4A089B1864}">
      <text>
        <r>
          <rPr>
            <sz val="11"/>
            <color theme="1"/>
            <rFont val="Calibri"/>
            <family val="2"/>
            <scheme val="minor"/>
          </rPr>
          <t>CONSIGNY François:
Point measurement method.
Area method: 32mm</t>
        </r>
      </text>
    </comment>
    <comment ref="BC22" authorId="0" shapeId="0" xr:uid="{0860AEF2-84AA-471C-AA2F-B36DB25B0C42}">
      <text>
        <r>
          <rPr>
            <sz val="11"/>
            <color theme="1"/>
            <rFont val="Calibri"/>
            <family val="2"/>
            <scheme val="minor"/>
          </rPr>
          <t>CONSIGNY François:
mesured on sketch (residual cross section from photo) for all min &amp; max values of Rise1 to 5</t>
        </r>
      </text>
    </comment>
    <comment ref="CE22" authorId="0" shapeId="0" xr:uid="{F0E6EF02-ECD4-484B-BDE0-031828E9B128}">
      <text>
        <r>
          <rPr>
            <sz val="11"/>
            <color theme="1"/>
            <rFont val="Calibri"/>
            <family val="2"/>
            <scheme val="minor"/>
          </rPr>
          <t>CONSIGNY François:
Densité 673 kg/m3</t>
        </r>
      </text>
    </comment>
    <comment ref="DF22" authorId="0" shapeId="0" xr:uid="{73EE024D-4DE0-406C-9D87-42B6884A979E}">
      <text>
        <r>
          <rPr>
            <sz val="11"/>
            <color theme="1"/>
            <rFont val="Calibri"/>
            <family val="2"/>
            <scheme val="minor"/>
          </rPr>
          <t>CONSIGNY François:
stone wool</t>
        </r>
      </text>
    </comment>
    <comment ref="BB23" authorId="0" shapeId="0" xr:uid="{F08BCB26-0672-47D2-A317-6DF5BA180837}">
      <text>
        <r>
          <rPr>
            <sz val="11"/>
            <color theme="1"/>
            <rFont val="Calibri"/>
            <family val="2"/>
            <scheme val="minor"/>
          </rPr>
          <t>CONSIGNY François:
Point measurement method.
Area method: 32mm</t>
        </r>
      </text>
    </comment>
    <comment ref="BC23" authorId="0" shapeId="0" xr:uid="{37B44858-0C52-4C84-87B3-F95E3FEE0FD8}">
      <text>
        <r>
          <rPr>
            <sz val="11"/>
            <color theme="1"/>
            <rFont val="Calibri"/>
            <family val="2"/>
            <scheme val="minor"/>
          </rPr>
          <t>CONSIGNY François:
mesured on sketch (residual cross section from photo) for all min &amp; max values of Rise1 to 5</t>
        </r>
      </text>
    </comment>
    <comment ref="CE23" authorId="0" shapeId="0" xr:uid="{7E8C8579-AB34-4D4F-8924-D0BD50D7DDEA}">
      <text>
        <r>
          <rPr>
            <sz val="11"/>
            <color theme="1"/>
            <rFont val="Calibri"/>
            <family val="2"/>
            <scheme val="minor"/>
          </rPr>
          <t>CONSIGNY François:
Densité 673 kg/m3</t>
        </r>
      </text>
    </comment>
    <comment ref="DF23" authorId="0" shapeId="0" xr:uid="{10CD5418-3D8D-43E2-8E3A-E211D02DA055}">
      <text>
        <r>
          <rPr>
            <sz val="11"/>
            <color theme="1"/>
            <rFont val="Calibri"/>
            <family val="2"/>
            <scheme val="minor"/>
          </rPr>
          <t>CONSIGNY François:
stone wool</t>
        </r>
      </text>
    </comment>
    <comment ref="BB24" authorId="0" shapeId="0" xr:uid="{444F71FC-1840-45B4-B861-A4129B0F544B}">
      <text>
        <r>
          <rPr>
            <sz val="11"/>
            <color theme="1"/>
            <rFont val="Calibri"/>
            <family val="2"/>
            <scheme val="minor"/>
          </rPr>
          <t>CONSIGNY François:
Point measurement method.
Area method: 32mm</t>
        </r>
      </text>
    </comment>
    <comment ref="BC24" authorId="0" shapeId="0" xr:uid="{A33BD275-5765-442E-B438-9731BB888850}">
      <text>
        <r>
          <rPr>
            <sz val="11"/>
            <color theme="1"/>
            <rFont val="Calibri"/>
            <family val="2"/>
            <scheme val="minor"/>
          </rPr>
          <t>CONSIGNY François:
mesured on sketch (residual cross section from photo) for all min &amp; max values of Rise1 to 5</t>
        </r>
      </text>
    </comment>
    <comment ref="CE24" authorId="0" shapeId="0" xr:uid="{C71D5A23-5A45-4CF6-952E-2379BBF1BB97}">
      <text>
        <r>
          <rPr>
            <sz val="11"/>
            <color theme="1"/>
            <rFont val="Calibri"/>
            <family val="2"/>
            <scheme val="minor"/>
          </rPr>
          <t>CONSIGNY François:
Densité 673 kg/m3</t>
        </r>
      </text>
    </comment>
    <comment ref="DF24" authorId="0" shapeId="0" xr:uid="{82FF59E3-C1A9-4038-BE1E-FA2F3302FBF5}">
      <text>
        <r>
          <rPr>
            <sz val="11"/>
            <color theme="1"/>
            <rFont val="Calibri"/>
            <family val="2"/>
            <scheme val="minor"/>
          </rPr>
          <t>CONSIGNY François:
stone wool</t>
        </r>
      </text>
    </comment>
    <comment ref="BB25" authorId="0" shapeId="0" xr:uid="{7306AB80-F1B2-441D-8CCF-73DA5A2D802B}">
      <text>
        <r>
          <rPr>
            <sz val="11"/>
            <color theme="1"/>
            <rFont val="Calibri"/>
            <family val="2"/>
            <scheme val="minor"/>
          </rPr>
          <t>CONSIGNY François:
Point measurement method.
Area method: 32mm</t>
        </r>
      </text>
    </comment>
    <comment ref="BC25" authorId="0" shapeId="0" xr:uid="{0748FDC8-3C06-47E9-A0ED-95BE5812B9B9}">
      <text>
        <r>
          <rPr>
            <sz val="11"/>
            <color theme="1"/>
            <rFont val="Calibri"/>
            <family val="2"/>
            <scheme val="minor"/>
          </rPr>
          <t>CONSIGNY François:
mesured on sketch (residual cross section from photo) for all min &amp; max values of Rise1 to 5</t>
        </r>
      </text>
    </comment>
    <comment ref="CE25" authorId="0" shapeId="0" xr:uid="{25E4523A-874B-407B-908B-73AD09CCE930}">
      <text>
        <r>
          <rPr>
            <sz val="11"/>
            <color theme="1"/>
            <rFont val="Calibri"/>
            <family val="2"/>
            <scheme val="minor"/>
          </rPr>
          <t>CONSIGNY François:
Densité 673 kg/m3</t>
        </r>
      </text>
    </comment>
    <comment ref="DF25" authorId="0" shapeId="0" xr:uid="{578570CE-CCCE-4C28-8171-88CA3AB606E7}">
      <text>
        <r>
          <rPr>
            <sz val="11"/>
            <color theme="1"/>
            <rFont val="Calibri"/>
            <family val="2"/>
            <scheme val="minor"/>
          </rPr>
          <t>CONSIGNY François:
stone wool</t>
        </r>
      </text>
    </comment>
    <comment ref="BB26" authorId="0" shapeId="0" xr:uid="{38D2EC6B-C7A5-4B31-ACDF-840C91B5ADE1}">
      <text>
        <r>
          <rPr>
            <sz val="11"/>
            <color theme="1"/>
            <rFont val="Calibri"/>
            <family val="2"/>
            <scheme val="minor"/>
          </rPr>
          <t>CONSIGNY François:
Point measurement method.
Area method: 32mm</t>
        </r>
      </text>
    </comment>
    <comment ref="BC26" authorId="0" shapeId="0" xr:uid="{893736CC-32CF-4493-B4C3-59945B53B14C}">
      <text>
        <r>
          <rPr>
            <sz val="11"/>
            <color theme="1"/>
            <rFont val="Calibri"/>
            <family val="2"/>
            <scheme val="minor"/>
          </rPr>
          <t>CONSIGNY François:
mesured on sketch (residual cross section from photo) for all min &amp; max values of Rise1 to 5</t>
        </r>
      </text>
    </comment>
    <comment ref="CE26" authorId="0" shapeId="0" xr:uid="{31EDD204-9637-45EB-B407-CABF78E9E84A}">
      <text>
        <r>
          <rPr>
            <sz val="11"/>
            <color theme="1"/>
            <rFont val="Calibri"/>
            <family val="2"/>
            <scheme val="minor"/>
          </rPr>
          <t>CONSIGNY François:
Densité 673 kg/m3</t>
        </r>
      </text>
    </comment>
    <comment ref="DF26" authorId="0" shapeId="0" xr:uid="{A0E5D442-D315-44EA-AFD9-882729313AFF}">
      <text>
        <r>
          <rPr>
            <sz val="11"/>
            <color theme="1"/>
            <rFont val="Calibri"/>
            <family val="2"/>
            <scheme val="minor"/>
          </rPr>
          <t>CONSIGNY François:
stone wool</t>
        </r>
      </text>
    </comment>
    <comment ref="BB27" authorId="0" shapeId="0" xr:uid="{3BD46DDC-FDA9-48B6-B050-D83A886164AE}">
      <text>
        <r>
          <rPr>
            <sz val="11"/>
            <color theme="1"/>
            <rFont val="Calibri"/>
            <family val="2"/>
            <scheme val="minor"/>
          </rPr>
          <t>CONSIGNY François:
Point measurement method.
Area method: 32mm</t>
        </r>
      </text>
    </comment>
    <comment ref="BC27" authorId="0" shapeId="0" xr:uid="{A1BA0422-A8CF-4345-ABE4-BFE1D40623FE}">
      <text>
        <r>
          <rPr>
            <sz val="11"/>
            <color theme="1"/>
            <rFont val="Calibri"/>
            <family val="2"/>
            <scheme val="minor"/>
          </rPr>
          <t>CONSIGNY François:
mesured on sketch (residual cross section from photo) for all min &amp; max values of Rise1 to 5</t>
        </r>
      </text>
    </comment>
    <comment ref="CE27" authorId="0" shapeId="0" xr:uid="{6B2402BE-F216-40E0-837C-6446BC9A96FD}">
      <text>
        <r>
          <rPr>
            <sz val="11"/>
            <color theme="1"/>
            <rFont val="Calibri"/>
            <family val="2"/>
            <scheme val="minor"/>
          </rPr>
          <t>CONSIGNY François:
Densité 673 kg/m3</t>
        </r>
      </text>
    </comment>
    <comment ref="DF27" authorId="0" shapeId="0" xr:uid="{141D92D0-3087-496C-8A5B-DFC60BA2C421}">
      <text>
        <r>
          <rPr>
            <sz val="11"/>
            <color theme="1"/>
            <rFont val="Calibri"/>
            <family val="2"/>
            <scheme val="minor"/>
          </rPr>
          <t>CONSIGNY François:
stone wool</t>
        </r>
      </text>
    </comment>
    <comment ref="BB28" authorId="0" shapeId="0" xr:uid="{30DF13D2-906A-4457-A960-4782431522FC}">
      <text>
        <r>
          <rPr>
            <sz val="11"/>
            <color theme="1"/>
            <rFont val="Calibri"/>
            <family val="2"/>
            <scheme val="minor"/>
          </rPr>
          <t>CONSIGNY François:
Point measurement method.
Area method: 32mm</t>
        </r>
      </text>
    </comment>
    <comment ref="BC28" authorId="0" shapeId="0" xr:uid="{75EFAA29-F4CC-46B8-AEDB-309C2A702AD7}">
      <text>
        <r>
          <rPr>
            <sz val="11"/>
            <color theme="1"/>
            <rFont val="Calibri"/>
            <family val="2"/>
            <scheme val="minor"/>
          </rPr>
          <t>CONSIGNY François:
mesured on sketch (residual cross section from photo) for all min &amp; max values of Rise1 to 5</t>
        </r>
      </text>
    </comment>
    <comment ref="CE28" authorId="0" shapeId="0" xr:uid="{7B84231B-D1C6-4877-85BE-BAFAA3E20FB7}">
      <text>
        <r>
          <rPr>
            <sz val="11"/>
            <color theme="1"/>
            <rFont val="Calibri"/>
            <family val="2"/>
            <scheme val="minor"/>
          </rPr>
          <t>CONSIGNY François:
Densité 673 kg/m3</t>
        </r>
      </text>
    </comment>
    <comment ref="DF28" authorId="0" shapeId="0" xr:uid="{67B16A56-37DC-44A8-991B-8F9DF34F02CF}">
      <text>
        <r>
          <rPr>
            <sz val="11"/>
            <color theme="1"/>
            <rFont val="Calibri"/>
            <family val="2"/>
            <scheme val="minor"/>
          </rPr>
          <t>CONSIGNY François:
stone wool</t>
        </r>
      </text>
    </comment>
    <comment ref="BB29" authorId="0" shapeId="0" xr:uid="{013C5C99-4012-4955-BE6F-AA20AC8534E2}">
      <text>
        <r>
          <rPr>
            <sz val="11"/>
            <color theme="1"/>
            <rFont val="Calibri"/>
            <family val="2"/>
            <scheme val="minor"/>
          </rPr>
          <t>CONSIGNY François:
Point measurement method.
Area method: 32mm</t>
        </r>
      </text>
    </comment>
    <comment ref="BC29" authorId="0" shapeId="0" xr:uid="{206C82C5-B619-4E90-AFBF-B1D7DD707778}">
      <text>
        <r>
          <rPr>
            <sz val="11"/>
            <color theme="1"/>
            <rFont val="Calibri"/>
            <family val="2"/>
            <scheme val="minor"/>
          </rPr>
          <t>CONSIGNY François:
mesured on sketch (residual cross section from photo) for all min &amp; max values of Rise1 to 5</t>
        </r>
      </text>
    </comment>
    <comment ref="CE29" authorId="0" shapeId="0" xr:uid="{6A0BCD18-9871-4B6B-99B8-F0E4A7D5BEFB}">
      <text>
        <r>
          <rPr>
            <sz val="11"/>
            <color theme="1"/>
            <rFont val="Calibri"/>
            <family val="2"/>
            <scheme val="minor"/>
          </rPr>
          <t>CONSIGNY François:
Densité 673 kg/m3</t>
        </r>
      </text>
    </comment>
    <comment ref="DF29" authorId="0" shapeId="0" xr:uid="{14157741-77E6-4EB8-BB38-98823AE41688}">
      <text>
        <r>
          <rPr>
            <sz val="11"/>
            <color theme="1"/>
            <rFont val="Calibri"/>
            <family val="2"/>
            <scheme val="minor"/>
          </rPr>
          <t>CONSIGNY François:
stone wool</t>
        </r>
      </text>
    </comment>
    <comment ref="BB30" authorId="0" shapeId="0" xr:uid="{990D41B5-2A0E-4F0F-8B4E-B23CA9ADD6C7}">
      <text>
        <r>
          <rPr>
            <sz val="11"/>
            <color theme="1"/>
            <rFont val="Calibri"/>
            <family val="2"/>
            <scheme val="minor"/>
          </rPr>
          <t>CONSIGNY François:
Point measurement method.
Area method: 32mm</t>
        </r>
      </text>
    </comment>
    <comment ref="BC30" authorId="0" shapeId="0" xr:uid="{F6DB7493-78D7-47D2-B46D-5A38FAF842D6}">
      <text>
        <r>
          <rPr>
            <sz val="11"/>
            <color theme="1"/>
            <rFont val="Calibri"/>
            <family val="2"/>
            <scheme val="minor"/>
          </rPr>
          <t>CONSIGNY François:
mesured on sketch (residual cross section from photo) for all min &amp; max values of Rise1 to 5</t>
        </r>
      </text>
    </comment>
    <comment ref="CE30" authorId="0" shapeId="0" xr:uid="{269E890B-E8AC-4831-A577-228054989BD7}">
      <text>
        <r>
          <rPr>
            <sz val="11"/>
            <color theme="1"/>
            <rFont val="Calibri"/>
            <family val="2"/>
            <scheme val="minor"/>
          </rPr>
          <t>CONSIGNY François:
Densité 673 kg/m3</t>
        </r>
      </text>
    </comment>
    <comment ref="DF30" authorId="0" shapeId="0" xr:uid="{6FEB2A1E-0E86-48CF-AC06-FA7624B405C2}">
      <text>
        <r>
          <rPr>
            <sz val="11"/>
            <color theme="1"/>
            <rFont val="Calibri"/>
            <family val="2"/>
            <scheme val="minor"/>
          </rPr>
          <t>CONSIGNY François:
stone wool</t>
        </r>
      </text>
    </comment>
    <comment ref="BB31" authorId="0" shapeId="0" xr:uid="{3D23D9DF-9BAA-4E77-A35D-131DA6495040}">
      <text>
        <r>
          <rPr>
            <sz val="11"/>
            <color theme="1"/>
            <rFont val="Calibri"/>
            <family val="2"/>
            <scheme val="minor"/>
          </rPr>
          <t>CONSIGNY François:
Point measurement method.
Area method: 32mm</t>
        </r>
      </text>
    </comment>
    <comment ref="BC31" authorId="0" shapeId="0" xr:uid="{D0855FF5-CA43-43FA-B33A-0FFA6C6A6503}">
      <text>
        <r>
          <rPr>
            <sz val="11"/>
            <color theme="1"/>
            <rFont val="Calibri"/>
            <family val="2"/>
            <scheme val="minor"/>
          </rPr>
          <t>CONSIGNY François:
mesured on sketch (residual cross section from photo) for all min &amp; max values of Rise1 to 5</t>
        </r>
      </text>
    </comment>
    <comment ref="CE31" authorId="0" shapeId="0" xr:uid="{0781546B-E657-4343-A448-7F21FF1B516F}">
      <text>
        <r>
          <rPr>
            <sz val="11"/>
            <color theme="1"/>
            <rFont val="Calibri"/>
            <family val="2"/>
            <scheme val="minor"/>
          </rPr>
          <t>CONSIGNY François:
Densité 673 kg/m3</t>
        </r>
      </text>
    </comment>
    <comment ref="DF31" authorId="0" shapeId="0" xr:uid="{985314EC-AB86-49C3-9835-8702F5627CBA}">
      <text>
        <r>
          <rPr>
            <sz val="11"/>
            <color theme="1"/>
            <rFont val="Calibri"/>
            <family val="2"/>
            <scheme val="minor"/>
          </rPr>
          <t>CONSIGNY François:
stone wool</t>
        </r>
      </text>
    </comment>
    <comment ref="BB32" authorId="0" shapeId="0" xr:uid="{002FFA93-041B-4002-9B9E-E4406F17CCFF}">
      <text>
        <r>
          <rPr>
            <sz val="11"/>
            <color theme="1"/>
            <rFont val="Calibri"/>
            <family val="2"/>
            <scheme val="minor"/>
          </rPr>
          <t>CONSIGNY François:
Point measurement method.
Area method: 32mm</t>
        </r>
      </text>
    </comment>
    <comment ref="BC32" authorId="0" shapeId="0" xr:uid="{A6692E7E-2487-4F3E-974C-FF3FBE7C1F01}">
      <text>
        <r>
          <rPr>
            <sz val="11"/>
            <color theme="1"/>
            <rFont val="Calibri"/>
            <family val="2"/>
            <scheme val="minor"/>
          </rPr>
          <t>CONSIGNY François:
mesured on sketch (residual cross section from photo) for all min &amp; max values of Rise1 to 5</t>
        </r>
      </text>
    </comment>
    <comment ref="CE32" authorId="0" shapeId="0" xr:uid="{64E9E8EF-F57B-4E1A-ABDA-15F718CE318A}">
      <text>
        <r>
          <rPr>
            <sz val="11"/>
            <color theme="1"/>
            <rFont val="Calibri"/>
            <family val="2"/>
            <scheme val="minor"/>
          </rPr>
          <t>CONSIGNY François:
Densité 673 kg/m3</t>
        </r>
      </text>
    </comment>
    <comment ref="DF32" authorId="0" shapeId="0" xr:uid="{E3E0CD30-1475-432F-B592-19B962823C70}">
      <text>
        <r>
          <rPr>
            <sz val="11"/>
            <color theme="1"/>
            <rFont val="Calibri"/>
            <family val="2"/>
            <scheme val="minor"/>
          </rPr>
          <t>CONSIGNY François:
stone wool</t>
        </r>
      </text>
    </comment>
    <comment ref="BB33" authorId="0" shapeId="0" xr:uid="{4E730AD4-5490-4B8D-963B-11C4AFD7BB26}">
      <text>
        <r>
          <rPr>
            <sz val="11"/>
            <color theme="1"/>
            <rFont val="Calibri"/>
            <family val="2"/>
            <scheme val="minor"/>
          </rPr>
          <t>CONSIGNY François:
Point measurement method.
Area method: 32mm</t>
        </r>
      </text>
    </comment>
    <comment ref="BC33" authorId="0" shapeId="0" xr:uid="{7B231626-07B6-4559-B2E1-61E6B9654C5A}">
      <text>
        <r>
          <rPr>
            <sz val="11"/>
            <color theme="1"/>
            <rFont val="Calibri"/>
            <family val="2"/>
            <scheme val="minor"/>
          </rPr>
          <t>CONSIGNY François:
mesured on sketch (residual cross section from photo) for all min &amp; max values of Rise1 to 5</t>
        </r>
      </text>
    </comment>
    <comment ref="CE33" authorId="0" shapeId="0" xr:uid="{9C378528-86B8-4383-AF6D-620DA09A0D47}">
      <text>
        <r>
          <rPr>
            <sz val="11"/>
            <color theme="1"/>
            <rFont val="Calibri"/>
            <family val="2"/>
            <scheme val="minor"/>
          </rPr>
          <t>CONSIGNY François:
Densité 673 kg/m3</t>
        </r>
      </text>
    </comment>
    <comment ref="DF33" authorId="0" shapeId="0" xr:uid="{EB2069FD-9AD2-4D33-B35D-28F6DDAFB9C6}">
      <text>
        <r>
          <rPr>
            <sz val="11"/>
            <color theme="1"/>
            <rFont val="Calibri"/>
            <family val="2"/>
            <scheme val="minor"/>
          </rPr>
          <t>CONSIGNY François:
stone wool</t>
        </r>
      </text>
    </comment>
    <comment ref="BB34" authorId="0" shapeId="0" xr:uid="{C0CBBABD-131A-46F0-88A9-AA40D273F69C}">
      <text>
        <r>
          <rPr>
            <sz val="11"/>
            <color theme="1"/>
            <rFont val="Calibri"/>
            <family val="2"/>
            <scheme val="minor"/>
          </rPr>
          <t>CONSIGNY François:
Point measurement method.
Area method: 32mm</t>
        </r>
      </text>
    </comment>
    <comment ref="BC34" authorId="0" shapeId="0" xr:uid="{BE6C1222-103F-4E7A-8B62-B39FE45993A6}">
      <text>
        <r>
          <rPr>
            <sz val="11"/>
            <color theme="1"/>
            <rFont val="Calibri"/>
            <family val="2"/>
            <scheme val="minor"/>
          </rPr>
          <t>CONSIGNY François:
mesured on sketch (residual cross section from photo) for all min &amp; max values of Rise1 to 5</t>
        </r>
      </text>
    </comment>
    <comment ref="CE34" authorId="0" shapeId="0" xr:uid="{25DA7A66-F999-4E5B-A2D5-2BCDFF4C4585}">
      <text>
        <r>
          <rPr>
            <sz val="11"/>
            <color theme="1"/>
            <rFont val="Calibri"/>
            <family val="2"/>
            <scheme val="minor"/>
          </rPr>
          <t>CONSIGNY François:
Densité 673 kg/m3</t>
        </r>
      </text>
    </comment>
    <comment ref="DF34" authorId="0" shapeId="0" xr:uid="{801FB8B5-94BA-4352-9C33-F7AF1DE3BEE2}">
      <text>
        <r>
          <rPr>
            <sz val="11"/>
            <color theme="1"/>
            <rFont val="Calibri"/>
            <family val="2"/>
            <scheme val="minor"/>
          </rPr>
          <t>CONSIGNY François:
stone wool</t>
        </r>
      </text>
    </comment>
    <comment ref="BB35" authorId="0" shapeId="0" xr:uid="{EDD8F068-F24F-420F-81FD-5C7342E390E7}">
      <text>
        <r>
          <rPr>
            <sz val="11"/>
            <color theme="1"/>
            <rFont val="Calibri"/>
            <family val="2"/>
            <scheme val="minor"/>
          </rPr>
          <t>CONSIGNY François:
Point measurement method.
Area method: 32mm</t>
        </r>
      </text>
    </comment>
    <comment ref="BC35" authorId="0" shapeId="0" xr:uid="{FFFA056A-7E96-43DE-BEBA-84341EF8F233}">
      <text>
        <r>
          <rPr>
            <sz val="11"/>
            <color theme="1"/>
            <rFont val="Calibri"/>
            <family val="2"/>
            <scheme val="minor"/>
          </rPr>
          <t>CONSIGNY François:
mesured on sketch (residual cross section from photo) for all min &amp; max values of Rise1 to 5</t>
        </r>
      </text>
    </comment>
    <comment ref="CE35" authorId="0" shapeId="0" xr:uid="{3BC89397-034D-4475-A4AC-129DB2E3F2FA}">
      <text>
        <r>
          <rPr>
            <sz val="11"/>
            <color theme="1"/>
            <rFont val="Calibri"/>
            <family val="2"/>
            <scheme val="minor"/>
          </rPr>
          <t>CONSIGNY François:
Densité 673 kg/m3</t>
        </r>
      </text>
    </comment>
    <comment ref="DF35" authorId="0" shapeId="0" xr:uid="{DAF3C386-127F-4DD2-A285-0BE35B0364B3}">
      <text>
        <r>
          <rPr>
            <sz val="11"/>
            <color theme="1"/>
            <rFont val="Calibri"/>
            <family val="2"/>
            <scheme val="minor"/>
          </rPr>
          <t>CONSIGNY François:
stone wool</t>
        </r>
      </text>
    </comment>
    <comment ref="BB36" authorId="0" shapeId="0" xr:uid="{6F188BE1-29FC-448A-9109-5917BF9CFB92}">
      <text>
        <r>
          <rPr>
            <sz val="11"/>
            <color theme="1"/>
            <rFont val="Calibri"/>
            <family val="2"/>
            <scheme val="minor"/>
          </rPr>
          <t>CONSIGNY François:
Point measurement method.
Area method: 32mm</t>
        </r>
      </text>
    </comment>
    <comment ref="BC36" authorId="0" shapeId="0" xr:uid="{067DF98C-51CA-4892-85D4-566A1F6F8764}">
      <text>
        <r>
          <rPr>
            <sz val="11"/>
            <color theme="1"/>
            <rFont val="Calibri"/>
            <family val="2"/>
            <scheme val="minor"/>
          </rPr>
          <t>CONSIGNY François:
mesured on sketch (residual cross section from photo) for all min &amp; max values of Rise1 to 5</t>
        </r>
      </text>
    </comment>
    <comment ref="CE36" authorId="0" shapeId="0" xr:uid="{4D9CA67E-1DA5-498C-BE1A-734DC3E6DBA0}">
      <text>
        <r>
          <rPr>
            <sz val="11"/>
            <color theme="1"/>
            <rFont val="Calibri"/>
            <family val="2"/>
            <scheme val="minor"/>
          </rPr>
          <t>CONSIGNY François:
Densité 673 kg/m3</t>
        </r>
      </text>
    </comment>
    <comment ref="DF36" authorId="0" shapeId="0" xr:uid="{D87A46D1-2FC3-46DB-830D-3D581FC99CCF}">
      <text>
        <r>
          <rPr>
            <sz val="11"/>
            <color theme="1"/>
            <rFont val="Calibri"/>
            <family val="2"/>
            <scheme val="minor"/>
          </rPr>
          <t>CONSIGNY François:
stone wool</t>
        </r>
      </text>
    </comment>
    <comment ref="BB37" authorId="0" shapeId="0" xr:uid="{15B12624-0E47-4F51-BCED-3EB60C02B5DC}">
      <text>
        <r>
          <rPr>
            <sz val="11"/>
            <color theme="1"/>
            <rFont val="Calibri"/>
            <family val="2"/>
            <scheme val="minor"/>
          </rPr>
          <t>CONSIGNY François:
Point measurement method.
Area method: 32mm</t>
        </r>
      </text>
    </comment>
    <comment ref="BC37" authorId="0" shapeId="0" xr:uid="{E6AFB28B-2D5A-4608-AE99-9017480D789E}">
      <text>
        <r>
          <rPr>
            <sz val="11"/>
            <color theme="1"/>
            <rFont val="Calibri"/>
            <family val="2"/>
            <scheme val="minor"/>
          </rPr>
          <t>CONSIGNY François:
mesured on sketch (residual cross section from photo) for all min &amp; max values of Rise1 to 5</t>
        </r>
      </text>
    </comment>
    <comment ref="CE37" authorId="0" shapeId="0" xr:uid="{6AC6807C-6CE6-43AA-857C-E18E27D1F7AC}">
      <text>
        <r>
          <rPr>
            <sz val="11"/>
            <color theme="1"/>
            <rFont val="Calibri"/>
            <family val="2"/>
            <scheme val="minor"/>
          </rPr>
          <t>CONSIGNY François:
Densité 673 kg/m3</t>
        </r>
      </text>
    </comment>
    <comment ref="DF37" authorId="0" shapeId="0" xr:uid="{DD7631FB-D4C1-4DA8-85A1-44F4781FE0C1}">
      <text>
        <r>
          <rPr>
            <sz val="11"/>
            <color theme="1"/>
            <rFont val="Calibri"/>
            <family val="2"/>
            <scheme val="minor"/>
          </rPr>
          <t>CONSIGNY François:
stone wool</t>
        </r>
      </text>
    </comment>
    <comment ref="BB38" authorId="0" shapeId="0" xr:uid="{28026279-1426-4742-932B-AA3CFE9812CD}">
      <text>
        <r>
          <rPr>
            <sz val="11"/>
            <color theme="1"/>
            <rFont val="Calibri"/>
            <family val="2"/>
            <scheme val="minor"/>
          </rPr>
          <t>CONSIGNY François:
Point measurement method.
Area method: 32mm</t>
        </r>
      </text>
    </comment>
    <comment ref="BC38" authorId="0" shapeId="0" xr:uid="{CD0CD9F9-21BA-494E-88F5-0B4BBD7742A0}">
      <text>
        <r>
          <rPr>
            <sz val="11"/>
            <color theme="1"/>
            <rFont val="Calibri"/>
            <family val="2"/>
            <scheme val="minor"/>
          </rPr>
          <t>CONSIGNY François:
mesured on sketch (residual cross section from photo) for all min &amp; max values of Rise1 to 5</t>
        </r>
      </text>
    </comment>
    <comment ref="CE38" authorId="0" shapeId="0" xr:uid="{A4464319-9117-4820-9B34-BAF0AF2742B9}">
      <text>
        <r>
          <rPr>
            <sz val="11"/>
            <color theme="1"/>
            <rFont val="Calibri"/>
            <family val="2"/>
            <scheme val="minor"/>
          </rPr>
          <t>CONSIGNY François:
Densité 673 kg/m3</t>
        </r>
      </text>
    </comment>
    <comment ref="DF38" authorId="0" shapeId="0" xr:uid="{0DD66797-ECB1-4D33-B152-FACD1A8B75FD}">
      <text>
        <r>
          <rPr>
            <sz val="11"/>
            <color theme="1"/>
            <rFont val="Calibri"/>
            <family val="2"/>
            <scheme val="minor"/>
          </rPr>
          <t>CONSIGNY François:
stone wool</t>
        </r>
      </text>
    </comment>
    <comment ref="BB39" authorId="0" shapeId="0" xr:uid="{B1CC94C2-22F7-4884-8D19-486259D850F3}">
      <text>
        <r>
          <rPr>
            <sz val="11"/>
            <color theme="1"/>
            <rFont val="Calibri"/>
            <family val="2"/>
            <scheme val="minor"/>
          </rPr>
          <t>CONSIGNY François:
Point measurement method.
Area method: 32mm</t>
        </r>
      </text>
    </comment>
    <comment ref="BC39" authorId="0" shapeId="0" xr:uid="{0781C5FB-276A-478C-A6C3-9B527306507F}">
      <text>
        <r>
          <rPr>
            <sz val="11"/>
            <color theme="1"/>
            <rFont val="Calibri"/>
            <family val="2"/>
            <scheme val="minor"/>
          </rPr>
          <t>CONSIGNY François:
mesured on sketch (residual cross section from photo) for all min &amp; max values of Rise1 to 5</t>
        </r>
      </text>
    </comment>
    <comment ref="CE39" authorId="0" shapeId="0" xr:uid="{5D17A9B9-3232-4838-947E-570C07E6FF45}">
      <text>
        <r>
          <rPr>
            <sz val="11"/>
            <color theme="1"/>
            <rFont val="Calibri"/>
            <family val="2"/>
            <scheme val="minor"/>
          </rPr>
          <t>CONSIGNY François:
Densité 673 kg/m3</t>
        </r>
      </text>
    </comment>
    <comment ref="DF39" authorId="0" shapeId="0" xr:uid="{1D1AC9AC-8280-4752-A1A0-23BA959F5C81}">
      <text>
        <r>
          <rPr>
            <sz val="11"/>
            <color theme="1"/>
            <rFont val="Calibri"/>
            <family val="2"/>
            <scheme val="minor"/>
          </rPr>
          <t>CONSIGNY François:
stone wool</t>
        </r>
      </text>
    </comment>
    <comment ref="BB40" authorId="0" shapeId="0" xr:uid="{557BF8BB-B7C3-4E37-A6D8-B61B538996A5}">
      <text>
        <r>
          <rPr>
            <sz val="11"/>
            <color theme="1"/>
            <rFont val="Calibri"/>
            <family val="2"/>
            <scheme val="minor"/>
          </rPr>
          <t>CONSIGNY François:
Point measurement method.
Area method: 32mm</t>
        </r>
      </text>
    </comment>
    <comment ref="BC40" authorId="0" shapeId="0" xr:uid="{96510935-3257-4E1D-A1B8-CB4701C8624B}">
      <text>
        <r>
          <rPr>
            <sz val="11"/>
            <color theme="1"/>
            <rFont val="Calibri"/>
            <family val="2"/>
            <scheme val="minor"/>
          </rPr>
          <t>CONSIGNY François:
mesured on sketch (residual cross section from photo) for all min &amp; max values of Rise1 to 5</t>
        </r>
      </text>
    </comment>
    <comment ref="CE40" authorId="0" shapeId="0" xr:uid="{63395AA8-5F5F-4801-8847-AF855E451023}">
      <text>
        <r>
          <rPr>
            <sz val="11"/>
            <color theme="1"/>
            <rFont val="Calibri"/>
            <family val="2"/>
            <scheme val="minor"/>
          </rPr>
          <t>CONSIGNY François:
Densité 673 kg/m3</t>
        </r>
      </text>
    </comment>
    <comment ref="DF40" authorId="0" shapeId="0" xr:uid="{F570D1AF-9B14-410C-AA87-6B7A3C9F02F7}">
      <text>
        <r>
          <rPr>
            <sz val="11"/>
            <color theme="1"/>
            <rFont val="Calibri"/>
            <family val="2"/>
            <scheme val="minor"/>
          </rPr>
          <t>CONSIGNY François:
stone wool</t>
        </r>
      </text>
    </comment>
    <comment ref="BB41" authorId="0" shapeId="0" xr:uid="{20AE2DE9-AB0E-4B85-998E-DDC6E8495D60}">
      <text>
        <r>
          <rPr>
            <sz val="11"/>
            <color theme="1"/>
            <rFont val="Calibri"/>
            <family val="2"/>
            <scheme val="minor"/>
          </rPr>
          <t>CONSIGNY François:
Point measurement method.
Area method: 32mm</t>
        </r>
      </text>
    </comment>
    <comment ref="BC41" authorId="0" shapeId="0" xr:uid="{6C2F78AA-81CB-45F5-9A0A-CE95A6D59B29}">
      <text>
        <r>
          <rPr>
            <sz val="11"/>
            <color theme="1"/>
            <rFont val="Calibri"/>
            <family val="2"/>
            <scheme val="minor"/>
          </rPr>
          <t>CONSIGNY François:
mesured on sketch (residual cross section from photo) for all min &amp; max values of Rise1 to 5</t>
        </r>
      </text>
    </comment>
    <comment ref="CE41" authorId="0" shapeId="0" xr:uid="{C8DEB4EA-F8A5-4A40-94F1-1185F4CB2AF0}">
      <text>
        <r>
          <rPr>
            <sz val="11"/>
            <color theme="1"/>
            <rFont val="Calibri"/>
            <family val="2"/>
            <scheme val="minor"/>
          </rPr>
          <t>CONSIGNY François:
Densité 673 kg/m3</t>
        </r>
      </text>
    </comment>
    <comment ref="DF41" authorId="0" shapeId="0" xr:uid="{EFD1DB51-ED09-450A-AB1C-6D2E8D5153E9}">
      <text>
        <r>
          <rPr>
            <sz val="11"/>
            <color theme="1"/>
            <rFont val="Calibri"/>
            <family val="2"/>
            <scheme val="minor"/>
          </rPr>
          <t>CONSIGNY François:
stone wool</t>
        </r>
      </text>
    </comment>
    <comment ref="BB42" authorId="0" shapeId="0" xr:uid="{029D207A-9136-48B1-8264-CA817D190A0E}">
      <text>
        <r>
          <rPr>
            <sz val="11"/>
            <color theme="1"/>
            <rFont val="Calibri"/>
            <family val="2"/>
            <scheme val="minor"/>
          </rPr>
          <t>CONSIGNY François:
Point measurement method.
Area method: 32mm</t>
        </r>
      </text>
    </comment>
    <comment ref="BC42" authorId="0" shapeId="0" xr:uid="{0C4CAA94-F3B5-420B-9EA9-1791CEECC15A}">
      <text>
        <r>
          <rPr>
            <sz val="11"/>
            <color theme="1"/>
            <rFont val="Calibri"/>
            <family val="2"/>
            <scheme val="minor"/>
          </rPr>
          <t>CONSIGNY François:
mesured on sketch (residual cross section from photo) for all min &amp; max values of Rise1 to 5</t>
        </r>
      </text>
    </comment>
    <comment ref="CE42" authorId="0" shapeId="0" xr:uid="{AFDA15FD-AC86-43C1-88C2-B75FAE36D72D}">
      <text>
        <r>
          <rPr>
            <sz val="11"/>
            <color theme="1"/>
            <rFont val="Calibri"/>
            <family val="2"/>
            <scheme val="minor"/>
          </rPr>
          <t>CONSIGNY François:
Densité 673 kg/m3</t>
        </r>
      </text>
    </comment>
    <comment ref="DF42" authorId="0" shapeId="0" xr:uid="{1462AC6B-18D4-46EB-B3CB-BAA4CF4A3552}">
      <text>
        <r>
          <rPr>
            <sz val="11"/>
            <color theme="1"/>
            <rFont val="Calibri"/>
            <family val="2"/>
            <scheme val="minor"/>
          </rPr>
          <t>CONSIGNY François:
stone wool</t>
        </r>
      </text>
    </comment>
    <comment ref="BB43" authorId="0" shapeId="0" xr:uid="{646FD853-1B29-4A77-8618-EE44645363E7}">
      <text>
        <r>
          <rPr>
            <sz val="11"/>
            <color theme="1"/>
            <rFont val="Calibri"/>
            <family val="2"/>
            <scheme val="minor"/>
          </rPr>
          <t>CONSIGNY François:
Point measurement method.
Area method: 32mm</t>
        </r>
      </text>
    </comment>
    <comment ref="BC43" authorId="0" shapeId="0" xr:uid="{F4BDEA5E-4EF0-4975-8D03-A8EA34D8FF98}">
      <text>
        <r>
          <rPr>
            <sz val="11"/>
            <color theme="1"/>
            <rFont val="Calibri"/>
            <family val="2"/>
            <scheme val="minor"/>
          </rPr>
          <t>CONSIGNY François:
mesured on sketch (residual cross section from photo) for all min &amp; max values of Rise1 to 5</t>
        </r>
      </text>
    </comment>
    <comment ref="CE43" authorId="0" shapeId="0" xr:uid="{60E53984-F64A-44AC-8DFF-C51AA31CD8D4}">
      <text>
        <r>
          <rPr>
            <sz val="11"/>
            <color theme="1"/>
            <rFont val="Calibri"/>
            <family val="2"/>
            <scheme val="minor"/>
          </rPr>
          <t>CONSIGNY François:
Densité 673 kg/m3</t>
        </r>
      </text>
    </comment>
    <comment ref="DF43" authorId="0" shapeId="0" xr:uid="{86E0FF31-AD06-48C2-8E8D-24498FC84877}">
      <text>
        <r>
          <rPr>
            <sz val="11"/>
            <color theme="1"/>
            <rFont val="Calibri"/>
            <family val="2"/>
            <scheme val="minor"/>
          </rPr>
          <t>CONSIGNY François:
stone wool</t>
        </r>
      </text>
    </comment>
    <comment ref="BB44" authorId="0" shapeId="0" xr:uid="{F7AB8989-258C-4316-A2A7-07E9EC858449}">
      <text>
        <r>
          <rPr>
            <sz val="11"/>
            <color theme="1"/>
            <rFont val="Calibri"/>
            <family val="2"/>
            <scheme val="minor"/>
          </rPr>
          <t>CONSIGNY François:
Point measurement method.
Area method: 32mm</t>
        </r>
      </text>
    </comment>
    <comment ref="BC44" authorId="0" shapeId="0" xr:uid="{E05572EC-901A-4C4B-BF72-93F3474D956C}">
      <text>
        <r>
          <rPr>
            <sz val="11"/>
            <color theme="1"/>
            <rFont val="Calibri"/>
            <family val="2"/>
            <scheme val="minor"/>
          </rPr>
          <t>CONSIGNY François:
mesured on sketch (residual cross section from photo) for all min &amp; max values of Rise1 to 5</t>
        </r>
      </text>
    </comment>
    <comment ref="CE44" authorId="0" shapeId="0" xr:uid="{D66D831E-3F88-4029-B6FA-7F581A1A91EC}">
      <text>
        <r>
          <rPr>
            <sz val="11"/>
            <color theme="1"/>
            <rFont val="Calibri"/>
            <family val="2"/>
            <scheme val="minor"/>
          </rPr>
          <t>CONSIGNY François:
Densité 673 kg/m3</t>
        </r>
      </text>
    </comment>
    <comment ref="DF44" authorId="0" shapeId="0" xr:uid="{D49E7BE8-8803-4AA3-BCF1-C9262B70CC16}">
      <text>
        <r>
          <rPr>
            <sz val="11"/>
            <color theme="1"/>
            <rFont val="Calibri"/>
            <family val="2"/>
            <scheme val="minor"/>
          </rPr>
          <t>CONSIGNY François:
stone wool</t>
        </r>
      </text>
    </comment>
    <comment ref="BB45" authorId="0" shapeId="0" xr:uid="{A943D886-10E5-4418-9BF6-DA4B582EA3FE}">
      <text>
        <r>
          <rPr>
            <sz val="11"/>
            <color theme="1"/>
            <rFont val="Calibri"/>
            <family val="2"/>
            <scheme val="minor"/>
          </rPr>
          <t>CONSIGNY François:
Point measurement method.
Area method: 32mm</t>
        </r>
      </text>
    </comment>
    <comment ref="BC45" authorId="0" shapeId="0" xr:uid="{87DF9A19-5A41-4399-BAD1-5B98939B3072}">
      <text>
        <r>
          <rPr>
            <sz val="11"/>
            <color theme="1"/>
            <rFont val="Calibri"/>
            <family val="2"/>
            <scheme val="minor"/>
          </rPr>
          <t>CONSIGNY François:
mesured on sketch (residual cross section from photo) for all min &amp; max values of Rise1 to 5</t>
        </r>
      </text>
    </comment>
    <comment ref="CE45" authorId="0" shapeId="0" xr:uid="{C7332285-C845-4F5D-A51B-E6FAB937A2AE}">
      <text>
        <r>
          <rPr>
            <sz val="11"/>
            <color theme="1"/>
            <rFont val="Calibri"/>
            <family val="2"/>
            <scheme val="minor"/>
          </rPr>
          <t>CONSIGNY François:
Densité 673 kg/m3</t>
        </r>
      </text>
    </comment>
    <comment ref="DF45" authorId="0" shapeId="0" xr:uid="{929638C4-742C-436D-9C8C-06B6EC889B1E}">
      <text>
        <r>
          <rPr>
            <sz val="11"/>
            <color theme="1"/>
            <rFont val="Calibri"/>
            <family val="2"/>
            <scheme val="minor"/>
          </rPr>
          <t>CONSIGNY François:
stone wool</t>
        </r>
      </text>
    </comment>
    <comment ref="BB46" authorId="0" shapeId="0" xr:uid="{0378227D-7BCB-434B-9FA8-1303BAC82CFD}">
      <text>
        <r>
          <rPr>
            <sz val="11"/>
            <color theme="1"/>
            <rFont val="Calibri"/>
            <family val="2"/>
            <scheme val="minor"/>
          </rPr>
          <t>CONSIGNY François:
Point measurement method.
Area method: 32mm</t>
        </r>
      </text>
    </comment>
    <comment ref="BC46" authorId="0" shapeId="0" xr:uid="{C16303B4-1E3E-4A6A-A8AA-CFA50B33642B}">
      <text>
        <r>
          <rPr>
            <sz val="11"/>
            <color theme="1"/>
            <rFont val="Calibri"/>
            <family val="2"/>
            <scheme val="minor"/>
          </rPr>
          <t>CONSIGNY François:
mesured on sketch (residual cross section from photo) for all min &amp; max values of Rise1 to 5</t>
        </r>
      </text>
    </comment>
    <comment ref="CE46" authorId="0" shapeId="0" xr:uid="{F98F989F-C508-443B-8A7A-4A39CBA80F73}">
      <text>
        <r>
          <rPr>
            <sz val="11"/>
            <color theme="1"/>
            <rFont val="Calibri"/>
            <family val="2"/>
            <scheme val="minor"/>
          </rPr>
          <t>CONSIGNY François:
Densité 673 kg/m3</t>
        </r>
      </text>
    </comment>
    <comment ref="DF46" authorId="0" shapeId="0" xr:uid="{690C96CF-E9CB-4488-8BB1-964B242B99B9}">
      <text>
        <r>
          <rPr>
            <sz val="11"/>
            <color theme="1"/>
            <rFont val="Calibri"/>
            <family val="2"/>
            <scheme val="minor"/>
          </rPr>
          <t>CONSIGNY François:
stone wool</t>
        </r>
      </text>
    </comment>
    <comment ref="BB47" authorId="0" shapeId="0" xr:uid="{E59B8F2A-8A09-4D0D-9E9A-9473178F2BD1}">
      <text>
        <r>
          <rPr>
            <sz val="11"/>
            <color theme="1"/>
            <rFont val="Calibri"/>
            <family val="2"/>
            <scheme val="minor"/>
          </rPr>
          <t>CONSIGNY François:
Point measurement method.
Area method: 32mm</t>
        </r>
      </text>
    </comment>
    <comment ref="BC47" authorId="0" shapeId="0" xr:uid="{F1AA1572-9773-4241-98E3-2F0F0B65187A}">
      <text>
        <r>
          <rPr>
            <sz val="11"/>
            <color theme="1"/>
            <rFont val="Calibri"/>
            <family val="2"/>
            <scheme val="minor"/>
          </rPr>
          <t>CONSIGNY François:
mesured on sketch (residual cross section from photo) for all min &amp; max values of Rise1 to 5</t>
        </r>
      </text>
    </comment>
    <comment ref="CE47" authorId="0" shapeId="0" xr:uid="{E83EF374-9A3C-406F-93D6-1C385CA73877}">
      <text>
        <r>
          <rPr>
            <sz val="11"/>
            <color theme="1"/>
            <rFont val="Calibri"/>
            <family val="2"/>
            <scheme val="minor"/>
          </rPr>
          <t>CONSIGNY François:
Densité 673 kg/m3</t>
        </r>
      </text>
    </comment>
    <comment ref="DF47" authorId="0" shapeId="0" xr:uid="{841842C4-5054-4CBF-A7D5-DC54B9220C7D}">
      <text>
        <r>
          <rPr>
            <sz val="11"/>
            <color theme="1"/>
            <rFont val="Calibri"/>
            <family val="2"/>
            <scheme val="minor"/>
          </rPr>
          <t>CONSIGNY François:
stone wool</t>
        </r>
      </text>
    </comment>
    <comment ref="BB48" authorId="0" shapeId="0" xr:uid="{3C1A2EF5-97F3-405B-9F7A-EAD23B622A98}">
      <text>
        <r>
          <rPr>
            <sz val="11"/>
            <color theme="1"/>
            <rFont val="Calibri"/>
            <family val="2"/>
            <scheme val="minor"/>
          </rPr>
          <t>CONSIGNY François:
Point measurement method.
Area method: 32mm</t>
        </r>
      </text>
    </comment>
    <comment ref="BC48" authorId="0" shapeId="0" xr:uid="{B75F1115-6950-41AD-8A84-DE80B73B4A08}">
      <text>
        <r>
          <rPr>
            <sz val="11"/>
            <color theme="1"/>
            <rFont val="Calibri"/>
            <family val="2"/>
            <scheme val="minor"/>
          </rPr>
          <t>CONSIGNY François:
mesured on sketch (residual cross section from photo) for all min &amp; max values of Rise1 to 5</t>
        </r>
      </text>
    </comment>
    <comment ref="CE48" authorId="0" shapeId="0" xr:uid="{1A9E8FB0-4452-4364-861D-8D2CD8D171D4}">
      <text>
        <r>
          <rPr>
            <sz val="11"/>
            <color theme="1"/>
            <rFont val="Calibri"/>
            <family val="2"/>
            <scheme val="minor"/>
          </rPr>
          <t>CONSIGNY François:
Densité 673 kg/m3</t>
        </r>
      </text>
    </comment>
    <comment ref="DF48" authorId="0" shapeId="0" xr:uid="{2CBA9D77-A106-4C1D-ADFA-41F7482AAE21}">
      <text>
        <r>
          <rPr>
            <sz val="11"/>
            <color theme="1"/>
            <rFont val="Calibri"/>
            <family val="2"/>
            <scheme val="minor"/>
          </rPr>
          <t>CONSIGNY François:
stone wool</t>
        </r>
      </text>
    </comment>
    <comment ref="BB49" authorId="0" shapeId="0" xr:uid="{F0191657-45FF-44A7-9CB2-086694D69DB6}">
      <text>
        <r>
          <rPr>
            <sz val="11"/>
            <color theme="1"/>
            <rFont val="Calibri"/>
            <family val="2"/>
            <scheme val="minor"/>
          </rPr>
          <t>CONSIGNY François:
Point measurement method.
Area method: 32mm</t>
        </r>
      </text>
    </comment>
    <comment ref="BC49" authorId="0" shapeId="0" xr:uid="{64E6827F-CE2B-4D79-94E1-1950E64C9E10}">
      <text>
        <r>
          <rPr>
            <sz val="11"/>
            <color theme="1"/>
            <rFont val="Calibri"/>
            <family val="2"/>
            <scheme val="minor"/>
          </rPr>
          <t>CONSIGNY François:
mesured on sketch (residual cross section from photo) for all min &amp; max values of Rise1 to 5</t>
        </r>
      </text>
    </comment>
    <comment ref="CE49" authorId="0" shapeId="0" xr:uid="{4B7E5590-D008-4012-B6E8-003CD747D4CD}">
      <text>
        <r>
          <rPr>
            <sz val="11"/>
            <color theme="1"/>
            <rFont val="Calibri"/>
            <family val="2"/>
            <scheme val="minor"/>
          </rPr>
          <t>CONSIGNY François:
Densité 673 kg/m3</t>
        </r>
      </text>
    </comment>
    <comment ref="DF49" authorId="0" shapeId="0" xr:uid="{6346F0C8-18FE-4E90-8AF1-ED8775247C39}">
      <text>
        <r>
          <rPr>
            <sz val="11"/>
            <color theme="1"/>
            <rFont val="Calibri"/>
            <family val="2"/>
            <scheme val="minor"/>
          </rPr>
          <t>CONSIGNY François:
stone wool</t>
        </r>
      </text>
    </comment>
    <comment ref="BB50" authorId="0" shapeId="0" xr:uid="{821AE0F7-1EB7-4127-84DA-EAE06BCBDB2E}">
      <text>
        <r>
          <rPr>
            <sz val="11"/>
            <color theme="1"/>
            <rFont val="Calibri"/>
            <family val="2"/>
            <scheme val="minor"/>
          </rPr>
          <t>CONSIGNY François:
Point measurement method.
Area method: 32mm</t>
        </r>
      </text>
    </comment>
    <comment ref="BC50" authorId="0" shapeId="0" xr:uid="{AB6010B7-0A71-4926-A64F-699EB294BCF3}">
      <text>
        <r>
          <rPr>
            <sz val="11"/>
            <color theme="1"/>
            <rFont val="Calibri"/>
            <family val="2"/>
            <scheme val="minor"/>
          </rPr>
          <t>CONSIGNY François:
mesured on sketch (residual cross section from photo) for all min &amp; max values of Rise1 to 5</t>
        </r>
      </text>
    </comment>
    <comment ref="CE50" authorId="0" shapeId="0" xr:uid="{C526270F-298E-4944-8A1F-6E17B68388D2}">
      <text>
        <r>
          <rPr>
            <sz val="11"/>
            <color theme="1"/>
            <rFont val="Calibri"/>
            <family val="2"/>
            <scheme val="minor"/>
          </rPr>
          <t>CONSIGNY François:
Densité 673 kg/m3</t>
        </r>
      </text>
    </comment>
    <comment ref="DF50" authorId="0" shapeId="0" xr:uid="{1E7A2E41-D655-4A18-B97A-EE4E48E69471}">
      <text>
        <r>
          <rPr>
            <sz val="11"/>
            <color theme="1"/>
            <rFont val="Calibri"/>
            <family val="2"/>
            <scheme val="minor"/>
          </rPr>
          <t>CONSIGNY François:
stone wool</t>
        </r>
      </text>
    </comment>
    <comment ref="BB51" authorId="0" shapeId="0" xr:uid="{E4816CB1-36D7-4128-8B93-BAE978CEB13B}">
      <text>
        <r>
          <rPr>
            <sz val="11"/>
            <color theme="1"/>
            <rFont val="Calibri"/>
            <family val="2"/>
            <scheme val="minor"/>
          </rPr>
          <t>CONSIGNY François:
Point measurement method.
Area method: 32mm</t>
        </r>
      </text>
    </comment>
    <comment ref="BC51" authorId="0" shapeId="0" xr:uid="{9853A4AC-01D3-47A2-8175-181EB22093AB}">
      <text>
        <r>
          <rPr>
            <sz val="11"/>
            <color theme="1"/>
            <rFont val="Calibri"/>
            <family val="2"/>
            <scheme val="minor"/>
          </rPr>
          <t>CONSIGNY François:
mesured on sketch (residual cross section from photo) for all min &amp; max values of Rise1 to 5</t>
        </r>
      </text>
    </comment>
    <comment ref="CE51" authorId="0" shapeId="0" xr:uid="{DD46A9EE-2B2B-4E50-A890-351A820EC639}">
      <text>
        <r>
          <rPr>
            <sz val="11"/>
            <color theme="1"/>
            <rFont val="Calibri"/>
            <family val="2"/>
            <scheme val="minor"/>
          </rPr>
          <t>CONSIGNY François:
Densité 673 kg/m3</t>
        </r>
      </text>
    </comment>
    <comment ref="DF51" authorId="0" shapeId="0" xr:uid="{D0339B2F-7113-43A4-879F-1526F3E1E455}">
      <text>
        <r>
          <rPr>
            <sz val="11"/>
            <color theme="1"/>
            <rFont val="Calibri"/>
            <family val="2"/>
            <scheme val="minor"/>
          </rPr>
          <t>CONSIGNY François:
stone wool</t>
        </r>
      </text>
    </comment>
    <comment ref="BB52" authorId="0" shapeId="0" xr:uid="{D869E283-5538-46C0-95E9-44E69E58FFAD}">
      <text>
        <r>
          <rPr>
            <sz val="11"/>
            <color theme="1"/>
            <rFont val="Calibri"/>
            <family val="2"/>
            <scheme val="minor"/>
          </rPr>
          <t>CONSIGNY François:
Point measurement method.
Area method: 32mm</t>
        </r>
      </text>
    </comment>
    <comment ref="BC52" authorId="0" shapeId="0" xr:uid="{B862C056-42FF-4B21-8720-D9BB6541CB4E}">
      <text>
        <r>
          <rPr>
            <sz val="11"/>
            <color theme="1"/>
            <rFont val="Calibri"/>
            <family val="2"/>
            <scheme val="minor"/>
          </rPr>
          <t>CONSIGNY François:
mesured on sketch (residual cross section from photo) for all min &amp; max values of Rise1 to 5</t>
        </r>
      </text>
    </comment>
    <comment ref="CE52" authorId="0" shapeId="0" xr:uid="{9D061C63-CC8A-4598-895A-933E9A0D1D37}">
      <text>
        <r>
          <rPr>
            <sz val="11"/>
            <color theme="1"/>
            <rFont val="Calibri"/>
            <family val="2"/>
            <scheme val="minor"/>
          </rPr>
          <t>CONSIGNY François:
Densité 673 kg/m3</t>
        </r>
      </text>
    </comment>
    <comment ref="DF52" authorId="0" shapeId="0" xr:uid="{E6AAAFD3-9127-482B-9F5F-8133FE421A4D}">
      <text>
        <r>
          <rPr>
            <sz val="11"/>
            <color theme="1"/>
            <rFont val="Calibri"/>
            <family val="2"/>
            <scheme val="minor"/>
          </rPr>
          <t>CONSIGNY François:
stone wool</t>
        </r>
      </text>
    </comment>
    <comment ref="BB53" authorId="0" shapeId="0" xr:uid="{B97AEDE5-92B8-49DB-87C3-27F06CDFB41D}">
      <text>
        <r>
          <rPr>
            <sz val="11"/>
            <color theme="1"/>
            <rFont val="Calibri"/>
            <family val="2"/>
            <scheme val="minor"/>
          </rPr>
          <t>CONSIGNY François:
Point measurement method.
Area method: 32mm</t>
        </r>
      </text>
    </comment>
    <comment ref="BC53" authorId="0" shapeId="0" xr:uid="{088B98E3-940F-4E48-95B1-F7CC68A5FE6D}">
      <text>
        <r>
          <rPr>
            <sz val="11"/>
            <color theme="1"/>
            <rFont val="Calibri"/>
            <family val="2"/>
            <scheme val="minor"/>
          </rPr>
          <t>CONSIGNY François:
mesured on sketch (residual cross section from photo) for all min &amp; max values of Rise1 to 5</t>
        </r>
      </text>
    </comment>
    <comment ref="CE53" authorId="0" shapeId="0" xr:uid="{3FA2375B-6117-424F-9EB4-92F7D9A1DD2F}">
      <text>
        <r>
          <rPr>
            <sz val="11"/>
            <color theme="1"/>
            <rFont val="Calibri"/>
            <family val="2"/>
            <scheme val="minor"/>
          </rPr>
          <t>CONSIGNY François:
Densité 673 kg/m3</t>
        </r>
      </text>
    </comment>
    <comment ref="DF53" authorId="0" shapeId="0" xr:uid="{01DBA017-5A9E-45D4-950D-E77ECF854523}">
      <text>
        <r>
          <rPr>
            <sz val="11"/>
            <color theme="1"/>
            <rFont val="Calibri"/>
            <family val="2"/>
            <scheme val="minor"/>
          </rPr>
          <t>CONSIGNY François:
stone wool</t>
        </r>
      </text>
    </comment>
    <comment ref="BB54" authorId="0" shapeId="0" xr:uid="{F6E160D8-0310-4B7E-9535-A5A685101D99}">
      <text>
        <r>
          <rPr>
            <sz val="11"/>
            <color theme="1"/>
            <rFont val="Calibri"/>
            <family val="2"/>
            <scheme val="minor"/>
          </rPr>
          <t>CONSIGNY François:
Point measurement method.
Area method: 32mm</t>
        </r>
      </text>
    </comment>
    <comment ref="BC54" authorId="0" shapeId="0" xr:uid="{155DAD26-3B8A-47B6-8C8C-02614604F84F}">
      <text>
        <r>
          <rPr>
            <sz val="11"/>
            <color theme="1"/>
            <rFont val="Calibri"/>
            <family val="2"/>
            <scheme val="minor"/>
          </rPr>
          <t>CONSIGNY François:
mesured on sketch (residual cross section from photo) for all min &amp; max values of Rise1 to 5</t>
        </r>
      </text>
    </comment>
    <comment ref="CE54" authorId="0" shapeId="0" xr:uid="{8A14F239-D03A-4CD8-863F-86F7564DBD73}">
      <text>
        <r>
          <rPr>
            <sz val="11"/>
            <color theme="1"/>
            <rFont val="Calibri"/>
            <family val="2"/>
            <scheme val="minor"/>
          </rPr>
          <t>CONSIGNY François:
Densité 673 kg/m3</t>
        </r>
      </text>
    </comment>
    <comment ref="DF54" authorId="0" shapeId="0" xr:uid="{7CDE46CF-F739-4CE2-BFED-1F253D2F1626}">
      <text>
        <r>
          <rPr>
            <sz val="11"/>
            <color theme="1"/>
            <rFont val="Calibri"/>
            <family val="2"/>
            <scheme val="minor"/>
          </rPr>
          <t>CONSIGNY François:
stone wool</t>
        </r>
      </text>
    </comment>
    <comment ref="BB55" authorId="0" shapeId="0" xr:uid="{A8D56F92-30A5-48CE-9A84-3D16C833C239}">
      <text>
        <r>
          <rPr>
            <sz val="11"/>
            <color theme="1"/>
            <rFont val="Calibri"/>
            <family val="2"/>
            <scheme val="minor"/>
          </rPr>
          <t>CONSIGNY François:
Point measurement method.
Area method: 32mm</t>
        </r>
      </text>
    </comment>
    <comment ref="BC55" authorId="0" shapeId="0" xr:uid="{D2492210-59E1-4999-AF05-E06A63CDCA63}">
      <text>
        <r>
          <rPr>
            <sz val="11"/>
            <color theme="1"/>
            <rFont val="Calibri"/>
            <family val="2"/>
            <scheme val="minor"/>
          </rPr>
          <t>CONSIGNY François:
mesured on sketch (residual cross section from photo) for all min &amp; max values of Rise1 to 5</t>
        </r>
      </text>
    </comment>
    <comment ref="CE55" authorId="0" shapeId="0" xr:uid="{E7B22E0C-99E2-49C3-903E-5B5F9C1D77E8}">
      <text>
        <r>
          <rPr>
            <sz val="11"/>
            <color theme="1"/>
            <rFont val="Calibri"/>
            <family val="2"/>
            <scheme val="minor"/>
          </rPr>
          <t>CONSIGNY François:
Densité 673 kg/m3</t>
        </r>
      </text>
    </comment>
    <comment ref="DF55" authorId="0" shapeId="0" xr:uid="{5E64C086-D463-480A-B61C-2FBCF19EFA39}">
      <text>
        <r>
          <rPr>
            <sz val="11"/>
            <color theme="1"/>
            <rFont val="Calibri"/>
            <family val="2"/>
            <scheme val="minor"/>
          </rPr>
          <t>CONSIGNY François:
stone wool</t>
        </r>
      </text>
    </comment>
    <comment ref="BB56" authorId="0" shapeId="0" xr:uid="{A4C68182-B981-4358-94EC-DFBEAD549786}">
      <text>
        <r>
          <rPr>
            <sz val="11"/>
            <color theme="1"/>
            <rFont val="Calibri"/>
            <family val="2"/>
            <scheme val="minor"/>
          </rPr>
          <t>CONSIGNY François:
Point measurement method.
Area method: 32mm</t>
        </r>
      </text>
    </comment>
    <comment ref="BC56" authorId="0" shapeId="0" xr:uid="{19116CAB-40ED-4B31-8347-6C0A22C99F02}">
      <text>
        <r>
          <rPr>
            <sz val="11"/>
            <color theme="1"/>
            <rFont val="Calibri"/>
            <family val="2"/>
            <scheme val="minor"/>
          </rPr>
          <t>CONSIGNY François:
mesured on sketch (residual cross section from photo) for all min &amp; max values of Rise1 to 5</t>
        </r>
      </text>
    </comment>
    <comment ref="CE56" authorId="0" shapeId="0" xr:uid="{D70D4402-350A-4CCC-8CDD-6C6E512CC5FF}">
      <text>
        <r>
          <rPr>
            <sz val="11"/>
            <color theme="1"/>
            <rFont val="Calibri"/>
            <family val="2"/>
            <scheme val="minor"/>
          </rPr>
          <t>CONSIGNY François:
Densité 673 kg/m3</t>
        </r>
      </text>
    </comment>
    <comment ref="DF56" authorId="0" shapeId="0" xr:uid="{9828C3D5-7682-4DC1-9489-51D42E33BC31}">
      <text>
        <r>
          <rPr>
            <sz val="11"/>
            <color theme="1"/>
            <rFont val="Calibri"/>
            <family val="2"/>
            <scheme val="minor"/>
          </rPr>
          <t>CONSIGNY François:
stone wool</t>
        </r>
      </text>
    </comment>
    <comment ref="BB57" authorId="0" shapeId="0" xr:uid="{0D9F9319-4AAA-4AF2-B19F-61F3F759E9D1}">
      <text>
        <r>
          <rPr>
            <sz val="11"/>
            <color theme="1"/>
            <rFont val="Calibri"/>
            <family val="2"/>
            <scheme val="minor"/>
          </rPr>
          <t>CONSIGNY François:
Point measurement method.
Area method: 32mm</t>
        </r>
      </text>
    </comment>
    <comment ref="BC57" authorId="0" shapeId="0" xr:uid="{2F0D23AC-7821-4075-A5A8-327874978AFD}">
      <text>
        <r>
          <rPr>
            <sz val="11"/>
            <color theme="1"/>
            <rFont val="Calibri"/>
            <family val="2"/>
            <scheme val="minor"/>
          </rPr>
          <t>CONSIGNY François:
mesured on sketch (residual cross section from photo) for all min &amp; max values of Rise1 to 5</t>
        </r>
      </text>
    </comment>
    <comment ref="CE57" authorId="0" shapeId="0" xr:uid="{D42E9D5B-A7E6-4FAD-A846-037B3D440881}">
      <text>
        <r>
          <rPr>
            <sz val="11"/>
            <color theme="1"/>
            <rFont val="Calibri"/>
            <family val="2"/>
            <scheme val="minor"/>
          </rPr>
          <t>CONSIGNY François:
Densité 673 kg/m3</t>
        </r>
      </text>
    </comment>
    <comment ref="DF57" authorId="0" shapeId="0" xr:uid="{9FB9A186-C59E-4987-B9D8-0628993A2E0C}">
      <text>
        <r>
          <rPr>
            <sz val="11"/>
            <color theme="1"/>
            <rFont val="Calibri"/>
            <family val="2"/>
            <scheme val="minor"/>
          </rPr>
          <t>CONSIGNY François:
stone wool</t>
        </r>
      </text>
    </comment>
    <comment ref="BB58" authorId="0" shapeId="0" xr:uid="{DF07D912-90FC-4A16-8A1A-9BBA2B833D1A}">
      <text>
        <r>
          <rPr>
            <sz val="11"/>
            <color theme="1"/>
            <rFont val="Calibri"/>
            <family val="2"/>
            <scheme val="minor"/>
          </rPr>
          <t>CONSIGNY François:
Point measurement method.
Area method: 32mm</t>
        </r>
      </text>
    </comment>
    <comment ref="BC58" authorId="0" shapeId="0" xr:uid="{60EE88E9-3CE8-4476-9A53-667560D7CBCB}">
      <text>
        <r>
          <rPr>
            <sz val="11"/>
            <color theme="1"/>
            <rFont val="Calibri"/>
            <family val="2"/>
            <scheme val="minor"/>
          </rPr>
          <t>CONSIGNY François:
mesured on sketch (residual cross section from photo) for all min &amp; max values of Rise1 to 5</t>
        </r>
      </text>
    </comment>
    <comment ref="CE58" authorId="0" shapeId="0" xr:uid="{AE78CBFD-BB81-4A6C-A2F6-3274100F6FCB}">
      <text>
        <r>
          <rPr>
            <sz val="11"/>
            <color theme="1"/>
            <rFont val="Calibri"/>
            <family val="2"/>
            <scheme val="minor"/>
          </rPr>
          <t>CONSIGNY François:
Densité 673 kg/m3</t>
        </r>
      </text>
    </comment>
    <comment ref="DF58" authorId="0" shapeId="0" xr:uid="{1505469F-1BFE-463B-BCAE-51D609D43647}">
      <text>
        <r>
          <rPr>
            <sz val="11"/>
            <color theme="1"/>
            <rFont val="Calibri"/>
            <family val="2"/>
            <scheme val="minor"/>
          </rPr>
          <t>CONSIGNY François:
stone wool</t>
        </r>
      </text>
    </comment>
    <comment ref="BB59" authorId="0" shapeId="0" xr:uid="{D23A696D-D575-4A4E-8240-204B9B221FCA}">
      <text>
        <r>
          <rPr>
            <sz val="11"/>
            <color theme="1"/>
            <rFont val="Calibri"/>
            <family val="2"/>
            <scheme val="minor"/>
          </rPr>
          <t>CONSIGNY François:
Point measurement method.
Area method: 32mm</t>
        </r>
      </text>
    </comment>
    <comment ref="BC59" authorId="0" shapeId="0" xr:uid="{07F4709D-07DA-441A-878C-FC2DD1F93B6D}">
      <text>
        <r>
          <rPr>
            <sz val="11"/>
            <color theme="1"/>
            <rFont val="Calibri"/>
            <family val="2"/>
            <scheme val="minor"/>
          </rPr>
          <t>CONSIGNY François:
mesured on sketch (residual cross section from photo) for all min &amp; max values of Rise1 to 5</t>
        </r>
      </text>
    </comment>
    <comment ref="CE59" authorId="0" shapeId="0" xr:uid="{72AF6FBC-68CE-4278-9371-C08F710742ED}">
      <text>
        <r>
          <rPr>
            <sz val="11"/>
            <color theme="1"/>
            <rFont val="Calibri"/>
            <family val="2"/>
            <scheme val="minor"/>
          </rPr>
          <t>CONSIGNY François:
Densité 673 kg/m3</t>
        </r>
      </text>
    </comment>
    <comment ref="DF59" authorId="0" shapeId="0" xr:uid="{55E902A1-67C4-49A1-8DAC-C5125C0A5BCC}">
      <text>
        <r>
          <rPr>
            <sz val="11"/>
            <color theme="1"/>
            <rFont val="Calibri"/>
            <family val="2"/>
            <scheme val="minor"/>
          </rPr>
          <t>CONSIGNY François:
stone wool</t>
        </r>
      </text>
    </comment>
    <comment ref="BB60" authorId="0" shapeId="0" xr:uid="{CC9B3990-8BC9-48E1-8424-8B3FCD7BF625}">
      <text>
        <r>
          <rPr>
            <sz val="11"/>
            <color theme="1"/>
            <rFont val="Calibri"/>
            <family val="2"/>
            <scheme val="minor"/>
          </rPr>
          <t>CONSIGNY François:
Point measurement method.
Area method: 32mm</t>
        </r>
      </text>
    </comment>
    <comment ref="BC60" authorId="0" shapeId="0" xr:uid="{19A89429-0513-488E-936B-5D968EFAB981}">
      <text>
        <r>
          <rPr>
            <sz val="11"/>
            <color theme="1"/>
            <rFont val="Calibri"/>
            <family val="2"/>
            <scheme val="minor"/>
          </rPr>
          <t>CONSIGNY François:
mesured on sketch (residual cross section from photo) for all min &amp; max values of Rise1 to 5</t>
        </r>
      </text>
    </comment>
    <comment ref="CE60" authorId="0" shapeId="0" xr:uid="{545A9035-6CE4-4C12-835C-3C507F7D0457}">
      <text>
        <r>
          <rPr>
            <sz val="11"/>
            <color theme="1"/>
            <rFont val="Calibri"/>
            <family val="2"/>
            <scheme val="minor"/>
          </rPr>
          <t>CONSIGNY François:
Densité 673 kg/m3</t>
        </r>
      </text>
    </comment>
    <comment ref="DF60" authorId="0" shapeId="0" xr:uid="{DE5C4C65-22A3-4367-A844-0756926F3D6A}">
      <text>
        <r>
          <rPr>
            <sz val="11"/>
            <color theme="1"/>
            <rFont val="Calibri"/>
            <family val="2"/>
            <scheme val="minor"/>
          </rPr>
          <t>CONSIGNY François:
stone wool</t>
        </r>
      </text>
    </comment>
    <comment ref="BB61" authorId="0" shapeId="0" xr:uid="{D7DED25F-6562-4951-BD3A-336429AE39C0}">
      <text>
        <r>
          <rPr>
            <sz val="11"/>
            <color theme="1"/>
            <rFont val="Calibri"/>
            <family val="2"/>
            <scheme val="minor"/>
          </rPr>
          <t>CONSIGNY François:
Point measurement method.
Area method: 32mm</t>
        </r>
      </text>
    </comment>
    <comment ref="BC61" authorId="0" shapeId="0" xr:uid="{21B6E93B-DF7C-46BC-9E8B-DE9B06513456}">
      <text>
        <r>
          <rPr>
            <sz val="11"/>
            <color theme="1"/>
            <rFont val="Calibri"/>
            <family val="2"/>
            <scheme val="minor"/>
          </rPr>
          <t>CONSIGNY François:
mesured on sketch (residual cross section from photo) for all min &amp; max values of Rise1 to 5</t>
        </r>
      </text>
    </comment>
    <comment ref="CE61" authorId="0" shapeId="0" xr:uid="{3888F5BC-A679-4CBD-AE33-8D20BDCE3364}">
      <text>
        <r>
          <rPr>
            <sz val="11"/>
            <color theme="1"/>
            <rFont val="Calibri"/>
            <family val="2"/>
            <scheme val="minor"/>
          </rPr>
          <t>CONSIGNY François:
Densité 673 kg/m3</t>
        </r>
      </text>
    </comment>
    <comment ref="DF61" authorId="0" shapeId="0" xr:uid="{30B754D3-96A3-45C1-B8E5-7666F4450F65}">
      <text>
        <r>
          <rPr>
            <sz val="11"/>
            <color theme="1"/>
            <rFont val="Calibri"/>
            <family val="2"/>
            <scheme val="minor"/>
          </rPr>
          <t>CONSIGNY François:
stone wool</t>
        </r>
      </text>
    </comment>
    <comment ref="BB62" authorId="0" shapeId="0" xr:uid="{AFE80C72-7916-48BF-A802-6B3CCB6CF064}">
      <text>
        <r>
          <rPr>
            <sz val="11"/>
            <color theme="1"/>
            <rFont val="Calibri"/>
            <family val="2"/>
            <scheme val="minor"/>
          </rPr>
          <t>CONSIGNY François:
Point measurement method.
Area method: 32mm</t>
        </r>
      </text>
    </comment>
    <comment ref="BC62" authorId="0" shapeId="0" xr:uid="{7055DD84-3DAE-43F9-9637-6FF75FEFF2A4}">
      <text>
        <r>
          <rPr>
            <sz val="11"/>
            <color theme="1"/>
            <rFont val="Calibri"/>
            <family val="2"/>
            <scheme val="minor"/>
          </rPr>
          <t>CONSIGNY François:
mesured on sketch (residual cross section from photo) for all min &amp; max values of Rise1 to 5</t>
        </r>
      </text>
    </comment>
    <comment ref="CE62" authorId="0" shapeId="0" xr:uid="{71530991-CF64-421A-91A7-FD309BA2888E}">
      <text>
        <r>
          <rPr>
            <sz val="11"/>
            <color theme="1"/>
            <rFont val="Calibri"/>
            <family val="2"/>
            <scheme val="minor"/>
          </rPr>
          <t>CONSIGNY François:
Densité 673 kg/m3</t>
        </r>
      </text>
    </comment>
    <comment ref="DF62" authorId="0" shapeId="0" xr:uid="{A7D3A5BA-F863-4EAF-9DC9-BB6108C62441}">
      <text>
        <r>
          <rPr>
            <sz val="11"/>
            <color theme="1"/>
            <rFont val="Calibri"/>
            <family val="2"/>
            <scheme val="minor"/>
          </rPr>
          <t>CONSIGNY François:
stone wool</t>
        </r>
      </text>
    </comment>
    <comment ref="BB63" authorId="0" shapeId="0" xr:uid="{533C3285-20A6-44F3-A43A-79E9671B542C}">
      <text>
        <r>
          <rPr>
            <sz val="11"/>
            <color theme="1"/>
            <rFont val="Calibri"/>
            <family val="2"/>
            <scheme val="minor"/>
          </rPr>
          <t>CONSIGNY François:
Point measurement method.
Area method: 32mm</t>
        </r>
      </text>
    </comment>
    <comment ref="BC63" authorId="0" shapeId="0" xr:uid="{ABFEEB28-04F9-4F56-BC70-2EFD86197D3B}">
      <text>
        <r>
          <rPr>
            <sz val="11"/>
            <color theme="1"/>
            <rFont val="Calibri"/>
            <family val="2"/>
            <scheme val="minor"/>
          </rPr>
          <t>CONSIGNY François:
mesured on sketch (residual cross section from photo) for all min &amp; max values of Rise1 to 5</t>
        </r>
      </text>
    </comment>
    <comment ref="CE63" authorId="0" shapeId="0" xr:uid="{22155166-F36B-4E89-A97D-6A7F25DAB1A1}">
      <text>
        <r>
          <rPr>
            <sz val="11"/>
            <color theme="1"/>
            <rFont val="Calibri"/>
            <family val="2"/>
            <scheme val="minor"/>
          </rPr>
          <t>CONSIGNY François:
Densité 673 kg/m3</t>
        </r>
      </text>
    </comment>
    <comment ref="DF63" authorId="0" shapeId="0" xr:uid="{B57DBADE-B2B8-45A0-83F4-5A48747C130C}">
      <text>
        <r>
          <rPr>
            <sz val="11"/>
            <color theme="1"/>
            <rFont val="Calibri"/>
            <family val="2"/>
            <scheme val="minor"/>
          </rPr>
          <t>CONSIGNY François:
stone wool</t>
        </r>
      </text>
    </comment>
    <comment ref="BB64" authorId="0" shapeId="0" xr:uid="{47032388-0001-4C97-BE7F-5A2CE3E2F0D4}">
      <text>
        <r>
          <rPr>
            <sz val="11"/>
            <color theme="1"/>
            <rFont val="Calibri"/>
            <family val="2"/>
            <scheme val="minor"/>
          </rPr>
          <t>CONSIGNY François:
Point measurement method.
Area method: 32mm</t>
        </r>
      </text>
    </comment>
    <comment ref="BC64" authorId="0" shapeId="0" xr:uid="{67210EEC-9854-4BB2-87C9-C7FD03D4B5D2}">
      <text>
        <r>
          <rPr>
            <sz val="11"/>
            <color theme="1"/>
            <rFont val="Calibri"/>
            <family val="2"/>
            <scheme val="minor"/>
          </rPr>
          <t>CONSIGNY François:
mesured on sketch (residual cross section from photo) for all min &amp; max values of Rise1 to 5</t>
        </r>
      </text>
    </comment>
    <comment ref="CE64" authorId="0" shapeId="0" xr:uid="{09D54EC3-0A45-4E55-9EB2-3E018C774691}">
      <text>
        <r>
          <rPr>
            <sz val="11"/>
            <color theme="1"/>
            <rFont val="Calibri"/>
            <family val="2"/>
            <scheme val="minor"/>
          </rPr>
          <t>CONSIGNY François:
Densité 673 kg/m3</t>
        </r>
      </text>
    </comment>
    <comment ref="DF64" authorId="0" shapeId="0" xr:uid="{83735C98-CE16-4AC6-9132-9227DA82AADF}">
      <text>
        <r>
          <rPr>
            <sz val="11"/>
            <color theme="1"/>
            <rFont val="Calibri"/>
            <family val="2"/>
            <scheme val="minor"/>
          </rPr>
          <t>CONSIGNY François:
stone wool</t>
        </r>
      </text>
    </comment>
    <comment ref="BB65" authorId="0" shapeId="0" xr:uid="{FAEC9681-E811-4B87-9105-5DB36CD2ADDF}">
      <text>
        <r>
          <rPr>
            <sz val="11"/>
            <color theme="1"/>
            <rFont val="Calibri"/>
            <family val="2"/>
            <scheme val="minor"/>
          </rPr>
          <t>CONSIGNY François:
Point measurement method.
Area method: 32mm</t>
        </r>
      </text>
    </comment>
    <comment ref="BC65" authorId="0" shapeId="0" xr:uid="{CB17F8C6-4F32-4DA0-9B72-E39E5827103D}">
      <text>
        <r>
          <rPr>
            <sz val="11"/>
            <color theme="1"/>
            <rFont val="Calibri"/>
            <family val="2"/>
            <scheme val="minor"/>
          </rPr>
          <t>CONSIGNY François:
mesured on sketch (residual cross section from photo) for all min &amp; max values of Rise1 to 5</t>
        </r>
      </text>
    </comment>
    <comment ref="CE65" authorId="0" shapeId="0" xr:uid="{A20CA694-A423-4BBD-8325-D256E75CE1CE}">
      <text>
        <r>
          <rPr>
            <sz val="11"/>
            <color theme="1"/>
            <rFont val="Calibri"/>
            <family val="2"/>
            <scheme val="minor"/>
          </rPr>
          <t>CONSIGNY François:
Densité 673 kg/m3</t>
        </r>
      </text>
    </comment>
    <comment ref="DF65" authorId="0" shapeId="0" xr:uid="{0174FD2E-2511-4AB7-83E0-E4F12BE77262}">
      <text>
        <r>
          <rPr>
            <sz val="11"/>
            <color theme="1"/>
            <rFont val="Calibri"/>
            <family val="2"/>
            <scheme val="minor"/>
          </rPr>
          <t>CONSIGNY François:
stone wool</t>
        </r>
      </text>
    </comment>
    <comment ref="BB66" authorId="0" shapeId="0" xr:uid="{64A10D45-7A1C-42AF-8B19-3800C7F5EBE7}">
      <text>
        <r>
          <rPr>
            <sz val="11"/>
            <color theme="1"/>
            <rFont val="Calibri"/>
            <family val="2"/>
            <scheme val="minor"/>
          </rPr>
          <t>CONSIGNY François:
Point measurement method.
Area method: 32mm</t>
        </r>
      </text>
    </comment>
    <comment ref="BC66" authorId="0" shapeId="0" xr:uid="{03E8BC38-3007-4D27-A30D-EA27D1E0411A}">
      <text>
        <r>
          <rPr>
            <sz val="11"/>
            <color theme="1"/>
            <rFont val="Calibri"/>
            <family val="2"/>
            <scheme val="minor"/>
          </rPr>
          <t>CONSIGNY François:
mesured on sketch (residual cross section from photo) for all min &amp; max values of Rise1 to 5</t>
        </r>
      </text>
    </comment>
    <comment ref="CE66" authorId="0" shapeId="0" xr:uid="{473273FD-AD29-458D-8DBF-1F2D31BCD4CD}">
      <text>
        <r>
          <rPr>
            <sz val="11"/>
            <color theme="1"/>
            <rFont val="Calibri"/>
            <family val="2"/>
            <scheme val="minor"/>
          </rPr>
          <t>CONSIGNY François:
Densité 673 kg/m3</t>
        </r>
      </text>
    </comment>
    <comment ref="DF66" authorId="0" shapeId="0" xr:uid="{8F598CB7-6BA6-4E1E-9A32-283BF4099BEF}">
      <text>
        <r>
          <rPr>
            <sz val="11"/>
            <color theme="1"/>
            <rFont val="Calibri"/>
            <family val="2"/>
            <scheme val="minor"/>
          </rPr>
          <t>CONSIGNY François:
stone wool</t>
        </r>
      </text>
    </comment>
    <comment ref="BB67" authorId="0" shapeId="0" xr:uid="{AD3D1996-DA9B-4E24-80F2-3770FCC932F8}">
      <text>
        <r>
          <rPr>
            <sz val="11"/>
            <color theme="1"/>
            <rFont val="Calibri"/>
            <family val="2"/>
            <scheme val="minor"/>
          </rPr>
          <t>CONSIGNY François:
Point measurement method.
Area method: 32mm</t>
        </r>
      </text>
    </comment>
    <comment ref="BC67" authorId="0" shapeId="0" xr:uid="{3DCD3621-9EB5-4023-A6BC-DCC8CFE7C420}">
      <text>
        <r>
          <rPr>
            <sz val="11"/>
            <color theme="1"/>
            <rFont val="Calibri"/>
            <family val="2"/>
            <scheme val="minor"/>
          </rPr>
          <t>CONSIGNY François:
mesured on sketch (residual cross section from photo) for all min &amp; max values of Rise1 to 5</t>
        </r>
      </text>
    </comment>
    <comment ref="CE67" authorId="0" shapeId="0" xr:uid="{1CDE1C7B-6903-4EA5-8ED9-896CB4E11EC3}">
      <text>
        <r>
          <rPr>
            <sz val="11"/>
            <color theme="1"/>
            <rFont val="Calibri"/>
            <family val="2"/>
            <scheme val="minor"/>
          </rPr>
          <t>CONSIGNY François:
Densité 673 kg/m3</t>
        </r>
      </text>
    </comment>
    <comment ref="DF67" authorId="0" shapeId="0" xr:uid="{36358769-1771-4504-A80A-2EF5FFBF2FCB}">
      <text>
        <r>
          <rPr>
            <sz val="11"/>
            <color theme="1"/>
            <rFont val="Calibri"/>
            <family val="2"/>
            <scheme val="minor"/>
          </rPr>
          <t>CONSIGNY François:
stone wool</t>
        </r>
      </text>
    </comment>
    <comment ref="BB68" authorId="0" shapeId="0" xr:uid="{A2824939-BCC3-478A-AFA9-E783E760694B}">
      <text>
        <r>
          <rPr>
            <sz val="11"/>
            <color theme="1"/>
            <rFont val="Calibri"/>
            <family val="2"/>
            <scheme val="minor"/>
          </rPr>
          <t>CONSIGNY François:
Point measurement method.
Area method: 32mm</t>
        </r>
      </text>
    </comment>
    <comment ref="BC68" authorId="0" shapeId="0" xr:uid="{2F36A877-7254-4925-8E0A-E7B06F7199BB}">
      <text>
        <r>
          <rPr>
            <sz val="11"/>
            <color theme="1"/>
            <rFont val="Calibri"/>
            <family val="2"/>
            <scheme val="minor"/>
          </rPr>
          <t>CONSIGNY François:
mesured on sketch (residual cross section from photo) for all min &amp; max values of Rise1 to 5</t>
        </r>
      </text>
    </comment>
    <comment ref="CE68" authorId="0" shapeId="0" xr:uid="{C8EAE78E-49DD-40AC-BD7C-F509DFDDD1A8}">
      <text>
        <r>
          <rPr>
            <sz val="11"/>
            <color theme="1"/>
            <rFont val="Calibri"/>
            <family val="2"/>
            <scheme val="minor"/>
          </rPr>
          <t>CONSIGNY François:
Densité 673 kg/m3</t>
        </r>
      </text>
    </comment>
    <comment ref="DF68" authorId="0" shapeId="0" xr:uid="{E0A2DCD3-C8E4-4BAC-88E4-7BE022085112}">
      <text>
        <r>
          <rPr>
            <sz val="11"/>
            <color theme="1"/>
            <rFont val="Calibri"/>
            <family val="2"/>
            <scheme val="minor"/>
          </rPr>
          <t>CONSIGNY François:
stone wool</t>
        </r>
      </text>
    </comment>
    <comment ref="BB69" authorId="0" shapeId="0" xr:uid="{1185C2F2-78C5-4D42-885D-91E532AE05AF}">
      <text>
        <r>
          <rPr>
            <sz val="11"/>
            <color theme="1"/>
            <rFont val="Calibri"/>
            <family val="2"/>
            <scheme val="minor"/>
          </rPr>
          <t>CONSIGNY François:
Point measurement method.
Area method: 32mm</t>
        </r>
      </text>
    </comment>
    <comment ref="BC69" authorId="0" shapeId="0" xr:uid="{087FA5C5-E0F4-4269-9015-4ED9764D24E3}">
      <text>
        <r>
          <rPr>
            <sz val="11"/>
            <color theme="1"/>
            <rFont val="Calibri"/>
            <family val="2"/>
            <scheme val="minor"/>
          </rPr>
          <t>CONSIGNY François:
mesured on sketch (residual cross section from photo) for all min &amp; max values of Rise1 to 5</t>
        </r>
      </text>
    </comment>
    <comment ref="CE69" authorId="0" shapeId="0" xr:uid="{9C33D358-7DFD-451D-A98E-4E34F52C6604}">
      <text>
        <r>
          <rPr>
            <sz val="11"/>
            <color theme="1"/>
            <rFont val="Calibri"/>
            <family val="2"/>
            <scheme val="minor"/>
          </rPr>
          <t>CONSIGNY François:
Densité 673 kg/m3</t>
        </r>
      </text>
    </comment>
    <comment ref="DF69" authorId="0" shapeId="0" xr:uid="{C0DCE2E3-B32F-4F11-AF2D-49DDAB9D48C4}">
      <text>
        <r>
          <rPr>
            <sz val="11"/>
            <color theme="1"/>
            <rFont val="Calibri"/>
            <family val="2"/>
            <scheme val="minor"/>
          </rPr>
          <t>CONSIGNY François:
stone wool</t>
        </r>
      </text>
    </comment>
    <comment ref="BB70" authorId="0" shapeId="0" xr:uid="{447F60EB-7E2D-4B41-9923-75A1FDA41F9C}">
      <text>
        <r>
          <rPr>
            <sz val="11"/>
            <color theme="1"/>
            <rFont val="Calibri"/>
            <family val="2"/>
            <scheme val="minor"/>
          </rPr>
          <t>CONSIGNY François:
Point measurement method.
Area method: 32mm</t>
        </r>
      </text>
    </comment>
    <comment ref="BC70" authorId="0" shapeId="0" xr:uid="{B8341B20-19E3-4938-8478-558692E1331F}">
      <text>
        <r>
          <rPr>
            <sz val="11"/>
            <color theme="1"/>
            <rFont val="Calibri"/>
            <family val="2"/>
            <scheme val="minor"/>
          </rPr>
          <t>CONSIGNY François:
mesured on sketch (residual cross section from photo) for all min &amp; max values of Rise1 to 5</t>
        </r>
      </text>
    </comment>
    <comment ref="CE70" authorId="0" shapeId="0" xr:uid="{A23B8C8F-5141-48D3-991E-4552BB8B943B}">
      <text>
        <r>
          <rPr>
            <sz val="11"/>
            <color theme="1"/>
            <rFont val="Calibri"/>
            <family val="2"/>
            <scheme val="minor"/>
          </rPr>
          <t>CONSIGNY François:
Densité 673 kg/m3</t>
        </r>
      </text>
    </comment>
    <comment ref="DF70" authorId="0" shapeId="0" xr:uid="{986ACF66-E0E8-4FD0-ADF8-A830FABAEAF9}">
      <text>
        <r>
          <rPr>
            <sz val="11"/>
            <color theme="1"/>
            <rFont val="Calibri"/>
            <family val="2"/>
            <scheme val="minor"/>
          </rPr>
          <t>CONSIGNY François:
stone wool</t>
        </r>
      </text>
    </comment>
    <comment ref="BB71" authorId="0" shapeId="0" xr:uid="{A6D4C01D-0AEF-4F85-98F9-42EC1CB9F59A}">
      <text>
        <r>
          <rPr>
            <sz val="11"/>
            <color theme="1"/>
            <rFont val="Calibri"/>
            <family val="2"/>
            <scheme val="minor"/>
          </rPr>
          <t>CONSIGNY François:
Point measurement method.
Area method: 32mm</t>
        </r>
      </text>
    </comment>
    <comment ref="BC71" authorId="0" shapeId="0" xr:uid="{582760D5-0F66-459B-AFB3-D26FF0FC3635}">
      <text>
        <r>
          <rPr>
            <sz val="11"/>
            <color theme="1"/>
            <rFont val="Calibri"/>
            <family val="2"/>
            <scheme val="minor"/>
          </rPr>
          <t>CONSIGNY François:
mesured on sketch (residual cross section from photo) for all min &amp; max values of Rise1 to 5</t>
        </r>
      </text>
    </comment>
    <comment ref="CE71" authorId="0" shapeId="0" xr:uid="{C12A80A1-F82E-4DE7-8A1E-D9B8CD9ED2A7}">
      <text>
        <r>
          <rPr>
            <sz val="11"/>
            <color theme="1"/>
            <rFont val="Calibri"/>
            <family val="2"/>
            <scheme val="minor"/>
          </rPr>
          <t>CONSIGNY François:
Densité 673 kg/m3</t>
        </r>
      </text>
    </comment>
    <comment ref="DF71" authorId="0" shapeId="0" xr:uid="{95538D84-DD65-42D0-89A3-8C610D870AD3}">
      <text>
        <r>
          <rPr>
            <sz val="11"/>
            <color theme="1"/>
            <rFont val="Calibri"/>
            <family val="2"/>
            <scheme val="minor"/>
          </rPr>
          <t>CONSIGNY François:
stone wool</t>
        </r>
      </text>
    </comment>
    <comment ref="BB72" authorId="0" shapeId="0" xr:uid="{2CC80E37-4E73-4EB7-99F7-DF63B8DBF1D4}">
      <text>
        <r>
          <rPr>
            <sz val="11"/>
            <color theme="1"/>
            <rFont val="Calibri"/>
            <family val="2"/>
            <scheme val="minor"/>
          </rPr>
          <t>CONSIGNY François:
Point measurement method.
Area method: 32mm</t>
        </r>
      </text>
    </comment>
    <comment ref="BC72" authorId="0" shapeId="0" xr:uid="{18DEA117-B40F-4E7E-B5F5-D4A49976196F}">
      <text>
        <r>
          <rPr>
            <sz val="11"/>
            <color theme="1"/>
            <rFont val="Calibri"/>
            <family val="2"/>
            <scheme val="minor"/>
          </rPr>
          <t>CONSIGNY François:
mesured on sketch (residual cross section from photo) for all min &amp; max values of Rise1 to 5</t>
        </r>
      </text>
    </comment>
    <comment ref="CE72" authorId="0" shapeId="0" xr:uid="{1F53C6B1-99D6-4D9E-B903-2AE8C0273537}">
      <text>
        <r>
          <rPr>
            <sz val="11"/>
            <color theme="1"/>
            <rFont val="Calibri"/>
            <family val="2"/>
            <scheme val="minor"/>
          </rPr>
          <t>CONSIGNY François:
Densité 673 kg/m3</t>
        </r>
      </text>
    </comment>
    <comment ref="DF72" authorId="0" shapeId="0" xr:uid="{D4209839-7A42-4D73-9716-F9FE19BFD9EC}">
      <text>
        <r>
          <rPr>
            <sz val="11"/>
            <color theme="1"/>
            <rFont val="Calibri"/>
            <family val="2"/>
            <scheme val="minor"/>
          </rPr>
          <t>CONSIGNY François:
stone wool</t>
        </r>
      </text>
    </comment>
    <comment ref="BB73" authorId="0" shapeId="0" xr:uid="{5BFC06B3-B07F-434F-A32B-0297F54BE462}">
      <text>
        <r>
          <rPr>
            <sz val="11"/>
            <color theme="1"/>
            <rFont val="Calibri"/>
            <family val="2"/>
            <scheme val="minor"/>
          </rPr>
          <t>CONSIGNY François:
Point measurement method.
Area method: 32mm</t>
        </r>
      </text>
    </comment>
    <comment ref="BC73" authorId="0" shapeId="0" xr:uid="{7E8C31B7-08BA-4D43-86D9-F37CB0C22ECB}">
      <text>
        <r>
          <rPr>
            <sz val="11"/>
            <color theme="1"/>
            <rFont val="Calibri"/>
            <family val="2"/>
            <scheme val="minor"/>
          </rPr>
          <t>CONSIGNY François:
mesured on sketch (residual cross section from photo) for all min &amp; max values of Rise1 to 5</t>
        </r>
      </text>
    </comment>
    <comment ref="CE73" authorId="0" shapeId="0" xr:uid="{362E70EB-0568-47F1-B7D0-B128A4F45F2D}">
      <text>
        <r>
          <rPr>
            <sz val="11"/>
            <color theme="1"/>
            <rFont val="Calibri"/>
            <family val="2"/>
            <scheme val="minor"/>
          </rPr>
          <t>CONSIGNY François:
Densité 673 kg/m3</t>
        </r>
      </text>
    </comment>
    <comment ref="DF73" authorId="0" shapeId="0" xr:uid="{8CA619EB-80CA-4E0F-8683-80A457646E1F}">
      <text>
        <r>
          <rPr>
            <sz val="11"/>
            <color theme="1"/>
            <rFont val="Calibri"/>
            <family val="2"/>
            <scheme val="minor"/>
          </rPr>
          <t>CONSIGNY François:
stone wool</t>
        </r>
      </text>
    </comment>
    <comment ref="BB74" authorId="0" shapeId="0" xr:uid="{8F671273-E1E8-4934-A3BD-EF5293A024B1}">
      <text>
        <r>
          <rPr>
            <sz val="11"/>
            <color theme="1"/>
            <rFont val="Calibri"/>
            <family val="2"/>
            <scheme val="minor"/>
          </rPr>
          <t>CONSIGNY François:
Point measurement method.
Area method: 32mm</t>
        </r>
      </text>
    </comment>
    <comment ref="BC74" authorId="0" shapeId="0" xr:uid="{58F62864-D1E0-455A-8AF1-19FDFF74ECDA}">
      <text>
        <r>
          <rPr>
            <sz val="11"/>
            <color theme="1"/>
            <rFont val="Calibri"/>
            <family val="2"/>
            <scheme val="minor"/>
          </rPr>
          <t>CONSIGNY François:
mesured on sketch (residual cross section from photo) for all min &amp; max values of Rise1 to 5</t>
        </r>
      </text>
    </comment>
    <comment ref="CE74" authorId="0" shapeId="0" xr:uid="{59894255-1E0C-4CE1-BE55-E092D6FD4479}">
      <text>
        <r>
          <rPr>
            <sz val="11"/>
            <color theme="1"/>
            <rFont val="Calibri"/>
            <family val="2"/>
            <scheme val="minor"/>
          </rPr>
          <t>CONSIGNY François:
Densité 673 kg/m3</t>
        </r>
      </text>
    </comment>
    <comment ref="DF74" authorId="0" shapeId="0" xr:uid="{9739AC14-D81D-4A23-BE04-6C1DCEAD3B79}">
      <text>
        <r>
          <rPr>
            <sz val="11"/>
            <color theme="1"/>
            <rFont val="Calibri"/>
            <family val="2"/>
            <scheme val="minor"/>
          </rPr>
          <t>CONSIGNY François:
stone wool</t>
        </r>
      </text>
    </comment>
    <comment ref="BB75" authorId="0" shapeId="0" xr:uid="{37896584-856E-45AE-A0EE-9E50B34E737A}">
      <text>
        <r>
          <rPr>
            <sz val="11"/>
            <color theme="1"/>
            <rFont val="Calibri"/>
            <family val="2"/>
            <scheme val="minor"/>
          </rPr>
          <t>CONSIGNY François:
Point measurement method.
Area method: 32mm</t>
        </r>
      </text>
    </comment>
    <comment ref="BC75" authorId="0" shapeId="0" xr:uid="{9C21674C-2EBA-4D73-8130-3231A49A94B5}">
      <text>
        <r>
          <rPr>
            <sz val="11"/>
            <color theme="1"/>
            <rFont val="Calibri"/>
            <family val="2"/>
            <scheme val="minor"/>
          </rPr>
          <t>CONSIGNY François:
mesured on sketch (residual cross section from photo) for all min &amp; max values of Rise1 to 5</t>
        </r>
      </text>
    </comment>
    <comment ref="CE75" authorId="0" shapeId="0" xr:uid="{823279F0-394D-4DA6-AB3D-247E3FB6F7F4}">
      <text>
        <r>
          <rPr>
            <sz val="11"/>
            <color theme="1"/>
            <rFont val="Calibri"/>
            <family val="2"/>
            <scheme val="minor"/>
          </rPr>
          <t>CONSIGNY François:
Densité 673 kg/m3</t>
        </r>
      </text>
    </comment>
    <comment ref="DF75" authorId="0" shapeId="0" xr:uid="{E486DC70-D836-4377-8D83-40A7F58DB243}">
      <text>
        <r>
          <rPr>
            <sz val="11"/>
            <color theme="1"/>
            <rFont val="Calibri"/>
            <family val="2"/>
            <scheme val="minor"/>
          </rPr>
          <t>CONSIGNY François:
stone wool</t>
        </r>
      </text>
    </comment>
    <comment ref="BB76" authorId="0" shapeId="0" xr:uid="{902A9145-2C64-4E75-846E-85C16845B59C}">
      <text>
        <r>
          <rPr>
            <sz val="11"/>
            <color theme="1"/>
            <rFont val="Calibri"/>
            <family val="2"/>
            <scheme val="minor"/>
          </rPr>
          <t>CONSIGNY François:
Point measurement method.
Area method: 32mm</t>
        </r>
      </text>
    </comment>
    <comment ref="BC76" authorId="0" shapeId="0" xr:uid="{217833FB-8790-4145-B25A-5F1030C07D56}">
      <text>
        <r>
          <rPr>
            <sz val="11"/>
            <color theme="1"/>
            <rFont val="Calibri"/>
            <family val="2"/>
            <scheme val="minor"/>
          </rPr>
          <t>CONSIGNY François:
mesured on sketch (residual cross section from photo) for all min &amp; max values of Rise1 to 5</t>
        </r>
      </text>
    </comment>
    <comment ref="CE76" authorId="0" shapeId="0" xr:uid="{9D125E55-4EF6-4C51-81D6-5E6CAE29E64F}">
      <text>
        <r>
          <rPr>
            <sz val="11"/>
            <color theme="1"/>
            <rFont val="Calibri"/>
            <family val="2"/>
            <scheme val="minor"/>
          </rPr>
          <t>CONSIGNY François:
Densité 673 kg/m3</t>
        </r>
      </text>
    </comment>
    <comment ref="DF76" authorId="0" shapeId="0" xr:uid="{1E17BA66-4EBC-4EFF-A7D3-E2C2A8B6E1BB}">
      <text>
        <r>
          <rPr>
            <sz val="11"/>
            <color theme="1"/>
            <rFont val="Calibri"/>
            <family val="2"/>
            <scheme val="minor"/>
          </rPr>
          <t>CONSIGNY François:
stone wool</t>
        </r>
      </text>
    </comment>
    <comment ref="BB77" authorId="0" shapeId="0" xr:uid="{75A921F6-EEA7-450A-9EA3-EEE33386F8B3}">
      <text>
        <r>
          <rPr>
            <sz val="11"/>
            <color theme="1"/>
            <rFont val="Calibri"/>
            <family val="2"/>
            <scheme val="minor"/>
          </rPr>
          <t>CONSIGNY François:
Point measurement method.
Area method: 32mm</t>
        </r>
      </text>
    </comment>
    <comment ref="BC77" authorId="0" shapeId="0" xr:uid="{FB585722-23D6-4912-BCC6-A79ABC8F01CD}">
      <text>
        <r>
          <rPr>
            <sz val="11"/>
            <color theme="1"/>
            <rFont val="Calibri"/>
            <family val="2"/>
            <scheme val="minor"/>
          </rPr>
          <t>CONSIGNY François:
mesured on sketch (residual cross section from photo) for all min &amp; max values of Rise1 to 5</t>
        </r>
      </text>
    </comment>
    <comment ref="CE77" authorId="0" shapeId="0" xr:uid="{CFBC91C7-CEBF-4E46-8E2A-2AB4523901DC}">
      <text>
        <r>
          <rPr>
            <sz val="11"/>
            <color theme="1"/>
            <rFont val="Calibri"/>
            <family val="2"/>
            <scheme val="minor"/>
          </rPr>
          <t>CONSIGNY François:
Densité 673 kg/m3</t>
        </r>
      </text>
    </comment>
    <comment ref="DF77" authorId="0" shapeId="0" xr:uid="{09ACC7D9-391B-4E67-968F-B83FE1B9BE8A}">
      <text>
        <r>
          <rPr>
            <sz val="11"/>
            <color theme="1"/>
            <rFont val="Calibri"/>
            <family val="2"/>
            <scheme val="minor"/>
          </rPr>
          <t>CONSIGNY François:
stone wool</t>
        </r>
      </text>
    </comment>
    <comment ref="BB78" authorId="0" shapeId="0" xr:uid="{1A3A4039-8548-442A-9BAD-C0F6CA96BCF2}">
      <text>
        <r>
          <rPr>
            <sz val="11"/>
            <color theme="1"/>
            <rFont val="Calibri"/>
            <family val="2"/>
            <scheme val="minor"/>
          </rPr>
          <t>CONSIGNY François:
Point measurement method.
Area method: 32mm</t>
        </r>
      </text>
    </comment>
    <comment ref="BC78" authorId="0" shapeId="0" xr:uid="{FF107974-6466-42C4-8E3A-8287F79EFAB3}">
      <text>
        <r>
          <rPr>
            <sz val="11"/>
            <color theme="1"/>
            <rFont val="Calibri"/>
            <family val="2"/>
            <scheme val="minor"/>
          </rPr>
          <t>CONSIGNY François:
mesured on sketch (residual cross section from photo) for all min &amp; max values of Rise1 to 5</t>
        </r>
      </text>
    </comment>
    <comment ref="CE78" authorId="0" shapeId="0" xr:uid="{9472CCF1-326A-4821-9C53-38F0A3837086}">
      <text>
        <r>
          <rPr>
            <sz val="11"/>
            <color theme="1"/>
            <rFont val="Calibri"/>
            <family val="2"/>
            <scheme val="minor"/>
          </rPr>
          <t>CONSIGNY François:
Densité 673 kg/m3</t>
        </r>
      </text>
    </comment>
    <comment ref="DF78" authorId="0" shapeId="0" xr:uid="{8BD920FE-8BA6-41CE-A356-02ACEAC8BDDB}">
      <text>
        <r>
          <rPr>
            <sz val="11"/>
            <color theme="1"/>
            <rFont val="Calibri"/>
            <family val="2"/>
            <scheme val="minor"/>
          </rPr>
          <t>CONSIGNY François:
stone wool</t>
        </r>
      </text>
    </comment>
    <comment ref="BB79" authorId="0" shapeId="0" xr:uid="{7EC83AA5-2511-445C-A709-A200639509D8}">
      <text>
        <r>
          <rPr>
            <sz val="11"/>
            <color theme="1"/>
            <rFont val="Calibri"/>
            <family val="2"/>
            <scheme val="minor"/>
          </rPr>
          <t>CONSIGNY François:
Point measurement method.
Area method: 32mm</t>
        </r>
      </text>
    </comment>
    <comment ref="BC79" authorId="0" shapeId="0" xr:uid="{408BDD43-B129-40A2-AA43-BFD6C8BBD8B3}">
      <text>
        <r>
          <rPr>
            <sz val="11"/>
            <color theme="1"/>
            <rFont val="Calibri"/>
            <family val="2"/>
            <scheme val="minor"/>
          </rPr>
          <t>CONSIGNY François:
mesured on sketch (residual cross section from photo) for all min &amp; max values of Rise1 to 5</t>
        </r>
      </text>
    </comment>
    <comment ref="CE79" authorId="0" shapeId="0" xr:uid="{3E4135FD-92BC-4AA4-84F4-7D8D574DF782}">
      <text>
        <r>
          <rPr>
            <sz val="11"/>
            <color theme="1"/>
            <rFont val="Calibri"/>
            <family val="2"/>
            <scheme val="minor"/>
          </rPr>
          <t>CONSIGNY François:
Densité 673 kg/m3</t>
        </r>
      </text>
    </comment>
    <comment ref="DF79" authorId="0" shapeId="0" xr:uid="{6A36EF22-3513-47D7-9B72-52C7AB836819}">
      <text>
        <r>
          <rPr>
            <sz val="11"/>
            <color theme="1"/>
            <rFont val="Calibri"/>
            <family val="2"/>
            <scheme val="minor"/>
          </rPr>
          <t>CONSIGNY François:
stone wool</t>
        </r>
      </text>
    </comment>
    <comment ref="BB80" authorId="0" shapeId="0" xr:uid="{C99C4702-A283-43FD-934A-F7DA22C426E3}">
      <text>
        <r>
          <rPr>
            <sz val="11"/>
            <color theme="1"/>
            <rFont val="Calibri"/>
            <family val="2"/>
            <scheme val="minor"/>
          </rPr>
          <t>CONSIGNY François:
Point measurement method.
Area method: 32mm</t>
        </r>
      </text>
    </comment>
    <comment ref="BC80" authorId="0" shapeId="0" xr:uid="{6FD80E3F-CAAC-414F-ABDC-978766192614}">
      <text>
        <r>
          <rPr>
            <sz val="11"/>
            <color theme="1"/>
            <rFont val="Calibri"/>
            <family val="2"/>
            <scheme val="minor"/>
          </rPr>
          <t>CONSIGNY François:
mesured on sketch (residual cross section from photo) for all min &amp; max values of Rise1 to 5</t>
        </r>
      </text>
    </comment>
    <comment ref="CE80" authorId="0" shapeId="0" xr:uid="{093698ED-D874-47E7-B59D-41576A822B31}">
      <text>
        <r>
          <rPr>
            <sz val="11"/>
            <color theme="1"/>
            <rFont val="Calibri"/>
            <family val="2"/>
            <scheme val="minor"/>
          </rPr>
          <t>CONSIGNY François:
Densité 673 kg/m3</t>
        </r>
      </text>
    </comment>
    <comment ref="DF80" authorId="0" shapeId="0" xr:uid="{3460C32A-1BA8-4C89-A3F2-6D9A1648FFA9}">
      <text>
        <r>
          <rPr>
            <sz val="11"/>
            <color theme="1"/>
            <rFont val="Calibri"/>
            <family val="2"/>
            <scheme val="minor"/>
          </rPr>
          <t>CONSIGNY François:
stone wool</t>
        </r>
      </text>
    </comment>
    <comment ref="BB81" authorId="0" shapeId="0" xr:uid="{F7683A4A-9A4E-4BA6-8727-ECD530DC9BD7}">
      <text>
        <r>
          <rPr>
            <sz val="11"/>
            <color theme="1"/>
            <rFont val="Calibri"/>
            <family val="2"/>
            <scheme val="minor"/>
          </rPr>
          <t>CONSIGNY François:
Point measurement method.
Area method: 32mm</t>
        </r>
      </text>
    </comment>
    <comment ref="BC81" authorId="0" shapeId="0" xr:uid="{AD5FFB2C-2B35-4B43-9766-6D0E4E8EFC30}">
      <text>
        <r>
          <rPr>
            <sz val="11"/>
            <color theme="1"/>
            <rFont val="Calibri"/>
            <family val="2"/>
            <scheme val="minor"/>
          </rPr>
          <t>CONSIGNY François:
mesured on sketch (residual cross section from photo) for all min &amp; max values of Rise1 to 5</t>
        </r>
      </text>
    </comment>
    <comment ref="CE81" authorId="0" shapeId="0" xr:uid="{C0124E7A-80F7-400B-ACA4-6BD1F9A5E4B6}">
      <text>
        <r>
          <rPr>
            <sz val="11"/>
            <color theme="1"/>
            <rFont val="Calibri"/>
            <family val="2"/>
            <scheme val="minor"/>
          </rPr>
          <t>CONSIGNY François:
Densité 673 kg/m3</t>
        </r>
      </text>
    </comment>
    <comment ref="DF81" authorId="0" shapeId="0" xr:uid="{35129176-8820-4C6F-9A48-4181EC4EF611}">
      <text>
        <r>
          <rPr>
            <sz val="11"/>
            <color theme="1"/>
            <rFont val="Calibri"/>
            <family val="2"/>
            <scheme val="minor"/>
          </rPr>
          <t>CONSIGNY François:
stone wool</t>
        </r>
      </text>
    </comment>
    <comment ref="BB82" authorId="0" shapeId="0" xr:uid="{1D3F607C-7303-42BB-A219-76AB9F422538}">
      <text>
        <r>
          <rPr>
            <sz val="11"/>
            <color theme="1"/>
            <rFont val="Calibri"/>
            <family val="2"/>
            <scheme val="minor"/>
          </rPr>
          <t>CONSIGNY François:
Point measurement method.
Area method: 32mm</t>
        </r>
      </text>
    </comment>
    <comment ref="BC82" authorId="0" shapeId="0" xr:uid="{62FB01BE-28AA-44C5-B871-B7CD9401AEE7}">
      <text>
        <r>
          <rPr>
            <sz val="11"/>
            <color theme="1"/>
            <rFont val="Calibri"/>
            <family val="2"/>
            <scheme val="minor"/>
          </rPr>
          <t>CONSIGNY François:
mesured on sketch (residual cross section from photo) for all min &amp; max values of Rise1 to 5</t>
        </r>
      </text>
    </comment>
    <comment ref="CE82" authorId="0" shapeId="0" xr:uid="{AC6ACCD4-4CF7-419B-9F30-10FD2B9C74E2}">
      <text>
        <r>
          <rPr>
            <sz val="11"/>
            <color theme="1"/>
            <rFont val="Calibri"/>
            <family val="2"/>
            <scheme val="minor"/>
          </rPr>
          <t>CONSIGNY François:
Densité 673 kg/m3</t>
        </r>
      </text>
    </comment>
    <comment ref="DF82" authorId="0" shapeId="0" xr:uid="{5DE8218F-EC5D-406C-86B0-72BBCC66D8BF}">
      <text>
        <r>
          <rPr>
            <sz val="11"/>
            <color theme="1"/>
            <rFont val="Calibri"/>
            <family val="2"/>
            <scheme val="minor"/>
          </rPr>
          <t>CONSIGNY François:
stone wool</t>
        </r>
      </text>
    </comment>
    <comment ref="BB83" authorId="0" shapeId="0" xr:uid="{5DB8D2B1-D895-407A-94EC-51FA1A0F2FB6}">
      <text>
        <r>
          <rPr>
            <sz val="11"/>
            <color theme="1"/>
            <rFont val="Calibri"/>
            <family val="2"/>
            <scheme val="minor"/>
          </rPr>
          <t>CONSIGNY François:
Point measurement method.
Area method: 32mm</t>
        </r>
      </text>
    </comment>
    <comment ref="BC83" authorId="0" shapeId="0" xr:uid="{7F43C677-0051-4AD7-AD1C-CF612E843513}">
      <text>
        <r>
          <rPr>
            <sz val="11"/>
            <color theme="1"/>
            <rFont val="Calibri"/>
            <family val="2"/>
            <scheme val="minor"/>
          </rPr>
          <t>CONSIGNY François:
mesured on sketch (residual cross section from photo) for all min &amp; max values of Rise1 to 5</t>
        </r>
      </text>
    </comment>
    <comment ref="CE83" authorId="0" shapeId="0" xr:uid="{08F4FD27-F77C-4215-BFA7-BF8E400AB0AF}">
      <text>
        <r>
          <rPr>
            <sz val="11"/>
            <color theme="1"/>
            <rFont val="Calibri"/>
            <family val="2"/>
            <scheme val="minor"/>
          </rPr>
          <t>CONSIGNY François:
Densité 673 kg/m3</t>
        </r>
      </text>
    </comment>
    <comment ref="DF83" authorId="0" shapeId="0" xr:uid="{FE2E66D6-54A4-4DE3-9D24-9D59A9000AC6}">
      <text>
        <r>
          <rPr>
            <sz val="11"/>
            <color theme="1"/>
            <rFont val="Calibri"/>
            <family val="2"/>
            <scheme val="minor"/>
          </rPr>
          <t>CONSIGNY François:
stone wool</t>
        </r>
      </text>
    </comment>
    <comment ref="BB84" authorId="0" shapeId="0" xr:uid="{8951464C-8099-4A0E-BCE1-5B4CA08E0F10}">
      <text>
        <r>
          <rPr>
            <sz val="11"/>
            <color theme="1"/>
            <rFont val="Calibri"/>
            <family val="2"/>
            <scheme val="minor"/>
          </rPr>
          <t>CONSIGNY François:
Point measurement method.
Area method: 32mm</t>
        </r>
      </text>
    </comment>
    <comment ref="BC84" authorId="0" shapeId="0" xr:uid="{22D47FD1-9D2A-4D00-A1EC-55BC1F06D6C1}">
      <text>
        <r>
          <rPr>
            <sz val="11"/>
            <color theme="1"/>
            <rFont val="Calibri"/>
            <family val="2"/>
            <scheme val="minor"/>
          </rPr>
          <t>CONSIGNY François:
mesured on sketch (residual cross section from photo) for all min &amp; max values of Rise1 to 5</t>
        </r>
      </text>
    </comment>
    <comment ref="CE84" authorId="0" shapeId="0" xr:uid="{C8345BE1-F3F9-4193-AF0E-3E8164E51DC5}">
      <text>
        <r>
          <rPr>
            <sz val="11"/>
            <color theme="1"/>
            <rFont val="Calibri"/>
            <family val="2"/>
            <scheme val="minor"/>
          </rPr>
          <t>CONSIGNY François:
Densité 673 kg/m3</t>
        </r>
      </text>
    </comment>
    <comment ref="DF84" authorId="0" shapeId="0" xr:uid="{6F0390E2-F5FB-4D8C-B2DE-45E630C180C9}">
      <text>
        <r>
          <rPr>
            <sz val="11"/>
            <color theme="1"/>
            <rFont val="Calibri"/>
            <family val="2"/>
            <scheme val="minor"/>
          </rPr>
          <t>CONSIGNY François:
stone wool</t>
        </r>
      </text>
    </comment>
    <comment ref="BB85" authorId="0" shapeId="0" xr:uid="{8ADA8B68-3383-47F0-B5DC-84FC73CBDCC8}">
      <text>
        <r>
          <rPr>
            <sz val="11"/>
            <color theme="1"/>
            <rFont val="Calibri"/>
            <family val="2"/>
            <scheme val="minor"/>
          </rPr>
          <t>CONSIGNY François:
Point measurement method.
Area method: 32mm</t>
        </r>
      </text>
    </comment>
    <comment ref="BC85" authorId="0" shapeId="0" xr:uid="{FF6562A8-65F8-4CC2-9F47-99E57D6C21D8}">
      <text>
        <r>
          <rPr>
            <sz val="11"/>
            <color theme="1"/>
            <rFont val="Calibri"/>
            <family val="2"/>
            <scheme val="minor"/>
          </rPr>
          <t>CONSIGNY François:
mesured on sketch (residual cross section from photo) for all min &amp; max values of Rise1 to 5</t>
        </r>
      </text>
    </comment>
    <comment ref="CE85" authorId="0" shapeId="0" xr:uid="{75A7A349-3895-462E-94A3-6714D7432810}">
      <text>
        <r>
          <rPr>
            <sz val="11"/>
            <color theme="1"/>
            <rFont val="Calibri"/>
            <family val="2"/>
            <scheme val="minor"/>
          </rPr>
          <t>CONSIGNY François:
Densité 673 kg/m3</t>
        </r>
      </text>
    </comment>
    <comment ref="DF85" authorId="0" shapeId="0" xr:uid="{8796DEFE-38BE-42B2-B119-17D6C093D192}">
      <text>
        <r>
          <rPr>
            <sz val="11"/>
            <color theme="1"/>
            <rFont val="Calibri"/>
            <family val="2"/>
            <scheme val="minor"/>
          </rPr>
          <t>CONSIGNY François:
stone wool</t>
        </r>
      </text>
    </comment>
    <comment ref="BB86" authorId="0" shapeId="0" xr:uid="{23D7F570-4899-4034-9E7C-F0F463DEFDE7}">
      <text>
        <r>
          <rPr>
            <sz val="11"/>
            <color theme="1"/>
            <rFont val="Calibri"/>
            <family val="2"/>
            <scheme val="minor"/>
          </rPr>
          <t>CONSIGNY François:
Point measurement method.
Area method: 32mm</t>
        </r>
      </text>
    </comment>
    <comment ref="BC86" authorId="0" shapeId="0" xr:uid="{52888289-675E-446B-9682-81BCAF0062B5}">
      <text>
        <r>
          <rPr>
            <sz val="11"/>
            <color theme="1"/>
            <rFont val="Calibri"/>
            <family val="2"/>
            <scheme val="minor"/>
          </rPr>
          <t>CONSIGNY François:
mesured on sketch (residual cross section from photo) for all min &amp; max values of Rise1 to 5</t>
        </r>
      </text>
    </comment>
    <comment ref="CE86" authorId="0" shapeId="0" xr:uid="{C7D804FB-9429-4473-A0BE-AFFA2E267FC6}">
      <text>
        <r>
          <rPr>
            <sz val="11"/>
            <color theme="1"/>
            <rFont val="Calibri"/>
            <family val="2"/>
            <scheme val="minor"/>
          </rPr>
          <t>CONSIGNY François:
Densité 673 kg/m3</t>
        </r>
      </text>
    </comment>
    <comment ref="DF86" authorId="0" shapeId="0" xr:uid="{D636FA79-7B1A-44A1-907D-1EFE4E4BADC3}">
      <text>
        <r>
          <rPr>
            <sz val="11"/>
            <color theme="1"/>
            <rFont val="Calibri"/>
            <family val="2"/>
            <scheme val="minor"/>
          </rPr>
          <t>CONSIGNY François:
stone wool</t>
        </r>
      </text>
    </comment>
    <comment ref="BB87" authorId="0" shapeId="0" xr:uid="{A6E2719F-0FB5-401A-9E6E-132FB9079245}">
      <text>
        <r>
          <rPr>
            <sz val="11"/>
            <color theme="1"/>
            <rFont val="Calibri"/>
            <family val="2"/>
            <scheme val="minor"/>
          </rPr>
          <t>CONSIGNY François:
Point measurement method.
Area method: 32mm</t>
        </r>
      </text>
    </comment>
    <comment ref="BC87" authorId="0" shapeId="0" xr:uid="{B46F16E3-676C-42CE-8949-47C9D85BE053}">
      <text>
        <r>
          <rPr>
            <sz val="11"/>
            <color theme="1"/>
            <rFont val="Calibri"/>
            <family val="2"/>
            <scheme val="minor"/>
          </rPr>
          <t>CONSIGNY François:
mesured on sketch (residual cross section from photo) for all min &amp; max values of Rise1 to 5</t>
        </r>
      </text>
    </comment>
    <comment ref="CE87" authorId="0" shapeId="0" xr:uid="{E79B2E73-5ED1-4E59-A65C-E4F9319DE40A}">
      <text>
        <r>
          <rPr>
            <sz val="11"/>
            <color theme="1"/>
            <rFont val="Calibri"/>
            <family val="2"/>
            <scheme val="minor"/>
          </rPr>
          <t>CONSIGNY François:
Densité 673 kg/m3</t>
        </r>
      </text>
    </comment>
    <comment ref="DF87" authorId="0" shapeId="0" xr:uid="{90B9FE65-10AD-4E32-9114-5D40178D20A1}">
      <text>
        <r>
          <rPr>
            <sz val="11"/>
            <color theme="1"/>
            <rFont val="Calibri"/>
            <family val="2"/>
            <scheme val="minor"/>
          </rPr>
          <t>CONSIGNY François:
stone wool</t>
        </r>
      </text>
    </comment>
    <comment ref="BB88" authorId="0" shapeId="0" xr:uid="{ECCE50A9-E886-49AC-9279-21C246DCF389}">
      <text>
        <r>
          <rPr>
            <sz val="11"/>
            <color theme="1"/>
            <rFont val="Calibri"/>
            <family val="2"/>
            <scheme val="minor"/>
          </rPr>
          <t>CONSIGNY François:
Point measurement method.
Area method: 32mm</t>
        </r>
      </text>
    </comment>
    <comment ref="BC88" authorId="0" shapeId="0" xr:uid="{6E2F22FD-F702-4CEA-B433-679C257466C2}">
      <text>
        <r>
          <rPr>
            <sz val="11"/>
            <color theme="1"/>
            <rFont val="Calibri"/>
            <family val="2"/>
            <scheme val="minor"/>
          </rPr>
          <t>CONSIGNY François:
mesured on sketch (residual cross section from photo) for all min &amp; max values of Rise1 to 5</t>
        </r>
      </text>
    </comment>
    <comment ref="CE88" authorId="0" shapeId="0" xr:uid="{259D8B49-4D19-4156-BB0B-7D738722661A}">
      <text>
        <r>
          <rPr>
            <sz val="11"/>
            <color theme="1"/>
            <rFont val="Calibri"/>
            <family val="2"/>
            <scheme val="minor"/>
          </rPr>
          <t>CONSIGNY François:
Densité 673 kg/m3</t>
        </r>
      </text>
    </comment>
    <comment ref="DF88" authorId="0" shapeId="0" xr:uid="{1BB7879F-AC0A-4149-850C-F4EB4711E050}">
      <text>
        <r>
          <rPr>
            <sz val="11"/>
            <color theme="1"/>
            <rFont val="Calibri"/>
            <family val="2"/>
            <scheme val="minor"/>
          </rPr>
          <t>CONSIGNY François:
stone wool</t>
        </r>
      </text>
    </comment>
    <comment ref="BB89" authorId="0" shapeId="0" xr:uid="{B3809C9A-307E-4270-A334-24874BFF0D0B}">
      <text>
        <r>
          <rPr>
            <sz val="11"/>
            <color theme="1"/>
            <rFont val="Calibri"/>
            <family val="2"/>
            <scheme val="minor"/>
          </rPr>
          <t>CONSIGNY François:
Point measurement method.
Area method: 32mm</t>
        </r>
      </text>
    </comment>
    <comment ref="BC89" authorId="0" shapeId="0" xr:uid="{DB64CEA9-C95E-43BE-9C01-3A81EFE038F8}">
      <text>
        <r>
          <rPr>
            <sz val="11"/>
            <color theme="1"/>
            <rFont val="Calibri"/>
            <family val="2"/>
            <scheme val="minor"/>
          </rPr>
          <t>CONSIGNY François:
mesured on sketch (residual cross section from photo) for all min &amp; max values of Rise1 to 5</t>
        </r>
      </text>
    </comment>
    <comment ref="CE89" authorId="0" shapeId="0" xr:uid="{DC079B3E-9D2B-46C7-AF18-C210D4E7C30A}">
      <text>
        <r>
          <rPr>
            <sz val="11"/>
            <color theme="1"/>
            <rFont val="Calibri"/>
            <family val="2"/>
            <scheme val="minor"/>
          </rPr>
          <t>CONSIGNY François:
Densité 673 kg/m3</t>
        </r>
      </text>
    </comment>
    <comment ref="DF89" authorId="0" shapeId="0" xr:uid="{A66C5A1B-8609-46C3-9C86-D1801F8B324F}">
      <text>
        <r>
          <rPr>
            <sz val="11"/>
            <color theme="1"/>
            <rFont val="Calibri"/>
            <family val="2"/>
            <scheme val="minor"/>
          </rPr>
          <t>CONSIGNY François:
stone wool</t>
        </r>
      </text>
    </comment>
    <comment ref="BB90" authorId="0" shapeId="0" xr:uid="{F86668FA-0158-4FFB-8F45-30C8265CC1C5}">
      <text>
        <r>
          <rPr>
            <sz val="11"/>
            <color theme="1"/>
            <rFont val="Calibri"/>
            <family val="2"/>
            <scheme val="minor"/>
          </rPr>
          <t>CONSIGNY François:
Point measurement method.
Area method: 32mm</t>
        </r>
      </text>
    </comment>
    <comment ref="BC90" authorId="0" shapeId="0" xr:uid="{5ACB2F2D-B29F-4C78-96BE-9DC46A68D8B5}">
      <text>
        <r>
          <rPr>
            <sz val="11"/>
            <color theme="1"/>
            <rFont val="Calibri"/>
            <family val="2"/>
            <scheme val="minor"/>
          </rPr>
          <t>CONSIGNY François:
mesured on sketch (residual cross section from photo) for all min &amp; max values of Rise1 to 5</t>
        </r>
      </text>
    </comment>
    <comment ref="CE90" authorId="0" shapeId="0" xr:uid="{0EC0EAFE-6B9C-433F-A0F8-5BFAA836094E}">
      <text>
        <r>
          <rPr>
            <sz val="11"/>
            <color theme="1"/>
            <rFont val="Calibri"/>
            <family val="2"/>
            <scheme val="minor"/>
          </rPr>
          <t>CONSIGNY François:
Densité 673 kg/m3</t>
        </r>
      </text>
    </comment>
    <comment ref="DF90" authorId="0" shapeId="0" xr:uid="{906ED781-6395-4163-A1AD-D09926DFE63F}">
      <text>
        <r>
          <rPr>
            <sz val="11"/>
            <color theme="1"/>
            <rFont val="Calibri"/>
            <family val="2"/>
            <scheme val="minor"/>
          </rPr>
          <t>CONSIGNY François:
stone wool</t>
        </r>
      </text>
    </comment>
    <comment ref="BB91" authorId="0" shapeId="0" xr:uid="{0AB84CF0-99FF-4790-AA2D-ADBBE0D348B9}">
      <text>
        <r>
          <rPr>
            <sz val="11"/>
            <color theme="1"/>
            <rFont val="Calibri"/>
            <family val="2"/>
            <scheme val="minor"/>
          </rPr>
          <t>CONSIGNY François:
Point measurement method.
Area method: 32mm</t>
        </r>
      </text>
    </comment>
    <comment ref="BC91" authorId="0" shapeId="0" xr:uid="{47B1C13E-8A3C-4A1F-B612-329D5BA21931}">
      <text>
        <r>
          <rPr>
            <sz val="11"/>
            <color theme="1"/>
            <rFont val="Calibri"/>
            <family val="2"/>
            <scheme val="minor"/>
          </rPr>
          <t>CONSIGNY François:
mesured on sketch (residual cross section from photo) for all min &amp; max values of Rise1 to 5</t>
        </r>
      </text>
    </comment>
    <comment ref="CE91" authorId="0" shapeId="0" xr:uid="{CF9DA47C-752C-47D3-B073-60DE2DD9D711}">
      <text>
        <r>
          <rPr>
            <sz val="11"/>
            <color theme="1"/>
            <rFont val="Calibri"/>
            <family val="2"/>
            <scheme val="minor"/>
          </rPr>
          <t>CONSIGNY François:
Densité 673 kg/m3</t>
        </r>
      </text>
    </comment>
    <comment ref="DF91" authorId="0" shapeId="0" xr:uid="{1F6351E0-CDC1-42CE-9EC4-AC24B6C3C3EF}">
      <text>
        <r>
          <rPr>
            <sz val="11"/>
            <color theme="1"/>
            <rFont val="Calibri"/>
            <family val="2"/>
            <scheme val="minor"/>
          </rPr>
          <t>CONSIGNY François:
stone wool</t>
        </r>
      </text>
    </comment>
    <comment ref="BB92" authorId="0" shapeId="0" xr:uid="{336E0D6F-01B7-46A6-8241-7EF9FCB48493}">
      <text>
        <r>
          <rPr>
            <sz val="11"/>
            <color theme="1"/>
            <rFont val="Calibri"/>
            <family val="2"/>
            <scheme val="minor"/>
          </rPr>
          <t>CONSIGNY François:
Point measurement method.
Area method: 32mm</t>
        </r>
      </text>
    </comment>
    <comment ref="BC92" authorId="0" shapeId="0" xr:uid="{B773DB1B-C503-4DD2-95B9-9E4744A431D0}">
      <text>
        <r>
          <rPr>
            <sz val="11"/>
            <color theme="1"/>
            <rFont val="Calibri"/>
            <family val="2"/>
            <scheme val="minor"/>
          </rPr>
          <t>CONSIGNY François:
mesured on sketch (residual cross section from photo) for all min &amp; max values of Rise1 to 5</t>
        </r>
      </text>
    </comment>
    <comment ref="CE92" authorId="0" shapeId="0" xr:uid="{387B0094-5EBA-45E6-B47F-4693C3DC9349}">
      <text>
        <r>
          <rPr>
            <sz val="11"/>
            <color theme="1"/>
            <rFont val="Calibri"/>
            <family val="2"/>
            <scheme val="minor"/>
          </rPr>
          <t>CONSIGNY François:
Densité 673 kg/m3</t>
        </r>
      </text>
    </comment>
    <comment ref="DF92" authorId="0" shapeId="0" xr:uid="{4B4E19C1-DB87-4D61-A0F3-3D921B440310}">
      <text>
        <r>
          <rPr>
            <sz val="11"/>
            <color theme="1"/>
            <rFont val="Calibri"/>
            <family val="2"/>
            <scheme val="minor"/>
          </rPr>
          <t>CONSIGNY François:
stone wool</t>
        </r>
      </text>
    </comment>
    <comment ref="BB93" authorId="0" shapeId="0" xr:uid="{A241217B-B678-4678-B2AD-EB4CD12C2469}">
      <text>
        <r>
          <rPr>
            <sz val="11"/>
            <color theme="1"/>
            <rFont val="Calibri"/>
            <family val="2"/>
            <scheme val="minor"/>
          </rPr>
          <t>CONSIGNY François:
Point measurement method.
Area method: 32mm</t>
        </r>
      </text>
    </comment>
    <comment ref="BC93" authorId="0" shapeId="0" xr:uid="{42529967-BCC7-4DEB-964F-E520290E4298}">
      <text>
        <r>
          <rPr>
            <sz val="11"/>
            <color theme="1"/>
            <rFont val="Calibri"/>
            <family val="2"/>
            <scheme val="minor"/>
          </rPr>
          <t>CONSIGNY François:
mesured on sketch (residual cross section from photo) for all min &amp; max values of Rise1 to 5</t>
        </r>
      </text>
    </comment>
    <comment ref="CE93" authorId="0" shapeId="0" xr:uid="{11C7A058-A42F-4E1A-9EE0-DB3FB7A0FDBB}">
      <text>
        <r>
          <rPr>
            <sz val="11"/>
            <color theme="1"/>
            <rFont val="Calibri"/>
            <family val="2"/>
            <scheme val="minor"/>
          </rPr>
          <t>CONSIGNY François:
Densité 673 kg/m3</t>
        </r>
      </text>
    </comment>
    <comment ref="DF93" authorId="0" shapeId="0" xr:uid="{556A8F98-29BE-4204-B41E-279AD31AAA3A}">
      <text>
        <r>
          <rPr>
            <sz val="11"/>
            <color theme="1"/>
            <rFont val="Calibri"/>
            <family val="2"/>
            <scheme val="minor"/>
          </rPr>
          <t>CONSIGNY François:
stone wool</t>
        </r>
      </text>
    </comment>
    <comment ref="BB94" authorId="0" shapeId="0" xr:uid="{3963AAC2-9DA1-4D2C-9824-C16E6CEB38BE}">
      <text>
        <r>
          <rPr>
            <sz val="11"/>
            <color theme="1"/>
            <rFont val="Calibri"/>
            <family val="2"/>
            <scheme val="minor"/>
          </rPr>
          <t>CONSIGNY François:
Point measurement method.
Area method: 32mm</t>
        </r>
      </text>
    </comment>
    <comment ref="BC94" authorId="0" shapeId="0" xr:uid="{7302A8EF-E955-4076-B410-0BE11730E87F}">
      <text>
        <r>
          <rPr>
            <sz val="11"/>
            <color theme="1"/>
            <rFont val="Calibri"/>
            <family val="2"/>
            <scheme val="minor"/>
          </rPr>
          <t>CONSIGNY François:
mesured on sketch (residual cross section from photo) for all min &amp; max values of Rise1 to 5</t>
        </r>
      </text>
    </comment>
    <comment ref="CE94" authorId="0" shapeId="0" xr:uid="{2F8B6890-7C6E-4CCF-B930-CCC2CBD7FD82}">
      <text>
        <r>
          <rPr>
            <sz val="11"/>
            <color theme="1"/>
            <rFont val="Calibri"/>
            <family val="2"/>
            <scheme val="minor"/>
          </rPr>
          <t>CONSIGNY François:
Densité 673 kg/m3</t>
        </r>
      </text>
    </comment>
    <comment ref="DF94" authorId="0" shapeId="0" xr:uid="{67FB08C7-35E7-4A0B-B0AC-168822515E47}">
      <text>
        <r>
          <rPr>
            <sz val="11"/>
            <color theme="1"/>
            <rFont val="Calibri"/>
            <family val="2"/>
            <scheme val="minor"/>
          </rPr>
          <t>CONSIGNY François:
stone wool</t>
        </r>
      </text>
    </comment>
    <comment ref="BB95" authorId="0" shapeId="0" xr:uid="{471D2831-B980-4D5F-9E83-6D996BE32DB6}">
      <text>
        <r>
          <rPr>
            <sz val="11"/>
            <color theme="1"/>
            <rFont val="Calibri"/>
            <family val="2"/>
            <scheme val="minor"/>
          </rPr>
          <t>CONSIGNY François:
Point measurement method.
Area method: 32mm</t>
        </r>
      </text>
    </comment>
    <comment ref="BC95" authorId="0" shapeId="0" xr:uid="{D279812A-4160-4D6A-A05D-BE46589B2F2F}">
      <text>
        <r>
          <rPr>
            <sz val="11"/>
            <color theme="1"/>
            <rFont val="Calibri"/>
            <family val="2"/>
            <scheme val="minor"/>
          </rPr>
          <t>CONSIGNY François:
mesured on sketch (residual cross section from photo) for all min &amp; max values of Rise1 to 5</t>
        </r>
      </text>
    </comment>
    <comment ref="CE95" authorId="0" shapeId="0" xr:uid="{7B5CB645-6D0F-4ECA-939D-6CEB8007A6C9}">
      <text>
        <r>
          <rPr>
            <sz val="11"/>
            <color theme="1"/>
            <rFont val="Calibri"/>
            <family val="2"/>
            <scheme val="minor"/>
          </rPr>
          <t>CONSIGNY François:
Densité 673 kg/m3</t>
        </r>
      </text>
    </comment>
    <comment ref="DF95" authorId="0" shapeId="0" xr:uid="{DEAC3735-6846-4320-957F-E3F4C4C1F9F1}">
      <text>
        <r>
          <rPr>
            <sz val="11"/>
            <color theme="1"/>
            <rFont val="Calibri"/>
            <family val="2"/>
            <scheme val="minor"/>
          </rPr>
          <t>CONSIGNY François:
stone wool</t>
        </r>
      </text>
    </comment>
    <comment ref="BB96" authorId="0" shapeId="0" xr:uid="{93C8ADF0-0850-4D3F-87A1-6BF7433D6461}">
      <text>
        <r>
          <rPr>
            <sz val="11"/>
            <color theme="1"/>
            <rFont val="Calibri"/>
            <family val="2"/>
            <scheme val="minor"/>
          </rPr>
          <t>CONSIGNY François:
Point measurement method.
Area method: 32mm</t>
        </r>
      </text>
    </comment>
    <comment ref="BC96" authorId="0" shapeId="0" xr:uid="{58527872-97FF-44E0-8DE7-2170080A242D}">
      <text>
        <r>
          <rPr>
            <sz val="11"/>
            <color theme="1"/>
            <rFont val="Calibri"/>
            <family val="2"/>
            <scheme val="minor"/>
          </rPr>
          <t>CONSIGNY François:
mesured on sketch (residual cross section from photo) for all min &amp; max values of Rise1 to 5</t>
        </r>
      </text>
    </comment>
    <comment ref="CE96" authorId="0" shapeId="0" xr:uid="{16189358-76F2-4C1F-83F0-0CF6E0C59B2C}">
      <text>
        <r>
          <rPr>
            <sz val="11"/>
            <color theme="1"/>
            <rFont val="Calibri"/>
            <family val="2"/>
            <scheme val="minor"/>
          </rPr>
          <t>CONSIGNY François:
Densité 673 kg/m3</t>
        </r>
      </text>
    </comment>
    <comment ref="DF96" authorId="0" shapeId="0" xr:uid="{5C11BF37-E974-44B7-AEC7-56D7098F8BCD}">
      <text>
        <r>
          <rPr>
            <sz val="11"/>
            <color theme="1"/>
            <rFont val="Calibri"/>
            <family val="2"/>
            <scheme val="minor"/>
          </rPr>
          <t>CONSIGNY François:
stone wool</t>
        </r>
      </text>
    </comment>
    <comment ref="BB97" authorId="0" shapeId="0" xr:uid="{49EB0C0F-6F86-4EBB-AFA2-E3AB9651FB69}">
      <text>
        <r>
          <rPr>
            <sz val="11"/>
            <color theme="1"/>
            <rFont val="Calibri"/>
            <family val="2"/>
            <scheme val="minor"/>
          </rPr>
          <t>CONSIGNY François:
Point measurement method.
Area method: 32mm</t>
        </r>
      </text>
    </comment>
    <comment ref="BC97" authorId="0" shapeId="0" xr:uid="{65E4AB3D-6744-4719-9ED9-12156BE63349}">
      <text>
        <r>
          <rPr>
            <sz val="11"/>
            <color theme="1"/>
            <rFont val="Calibri"/>
            <family val="2"/>
            <scheme val="minor"/>
          </rPr>
          <t>CONSIGNY François:
mesured on sketch (residual cross section from photo) for all min &amp; max values of Rise1 to 5</t>
        </r>
      </text>
    </comment>
    <comment ref="CE97" authorId="0" shapeId="0" xr:uid="{F8425EDA-0EC5-405C-AA3C-365EDC77E96B}">
      <text>
        <r>
          <rPr>
            <sz val="11"/>
            <color theme="1"/>
            <rFont val="Calibri"/>
            <family val="2"/>
            <scheme val="minor"/>
          </rPr>
          <t>CONSIGNY François:
Densité 673 kg/m3</t>
        </r>
      </text>
    </comment>
    <comment ref="DF97" authorId="0" shapeId="0" xr:uid="{ACF9C613-8498-4DE7-851E-38659831101F}">
      <text>
        <r>
          <rPr>
            <sz val="11"/>
            <color theme="1"/>
            <rFont val="Calibri"/>
            <family val="2"/>
            <scheme val="minor"/>
          </rPr>
          <t>CONSIGNY François:
stone wool</t>
        </r>
      </text>
    </comment>
    <comment ref="BB98" authorId="0" shapeId="0" xr:uid="{5B8C67D0-4AF5-4D17-AC08-B5D362F94EC1}">
      <text>
        <r>
          <rPr>
            <sz val="11"/>
            <color theme="1"/>
            <rFont val="Calibri"/>
            <family val="2"/>
            <scheme val="minor"/>
          </rPr>
          <t>CONSIGNY François:
Point measurement method.
Area method: 32mm</t>
        </r>
      </text>
    </comment>
    <comment ref="BC98" authorId="0" shapeId="0" xr:uid="{1F65A3F5-DF6D-4EE2-8E12-3DADE245EFC8}">
      <text>
        <r>
          <rPr>
            <sz val="11"/>
            <color theme="1"/>
            <rFont val="Calibri"/>
            <family val="2"/>
            <scheme val="minor"/>
          </rPr>
          <t>CONSIGNY François:
mesured on sketch (residual cross section from photo) for all min &amp; max values of Rise1 to 5</t>
        </r>
      </text>
    </comment>
    <comment ref="CE98" authorId="0" shapeId="0" xr:uid="{5D36FA3E-FBDE-4CBC-A3C7-0E8D16A98C05}">
      <text>
        <r>
          <rPr>
            <sz val="11"/>
            <color theme="1"/>
            <rFont val="Calibri"/>
            <family val="2"/>
            <scheme val="minor"/>
          </rPr>
          <t>CONSIGNY François:
Densité 673 kg/m3</t>
        </r>
      </text>
    </comment>
    <comment ref="DF98" authorId="0" shapeId="0" xr:uid="{9CD3AFEB-BAEB-4B5F-A3E9-EDD0949EDFB8}">
      <text>
        <r>
          <rPr>
            <sz val="11"/>
            <color theme="1"/>
            <rFont val="Calibri"/>
            <family val="2"/>
            <scheme val="minor"/>
          </rPr>
          <t>CONSIGNY François:
stone wool</t>
        </r>
      </text>
    </comment>
    <comment ref="BB99" authorId="0" shapeId="0" xr:uid="{AD781E63-96D0-49D6-A87D-63E3E96D323C}">
      <text>
        <r>
          <rPr>
            <sz val="11"/>
            <color theme="1"/>
            <rFont val="Calibri"/>
            <family val="2"/>
            <scheme val="minor"/>
          </rPr>
          <t>CONSIGNY François:
Point measurement method.
Area method: 32mm</t>
        </r>
      </text>
    </comment>
    <comment ref="BC99" authorId="0" shapeId="0" xr:uid="{648FA5FE-85E7-4D3D-B0E3-BB4F31B4D3AA}">
      <text>
        <r>
          <rPr>
            <sz val="11"/>
            <color theme="1"/>
            <rFont val="Calibri"/>
            <family val="2"/>
            <scheme val="minor"/>
          </rPr>
          <t>CONSIGNY François:
mesured on sketch (residual cross section from photo) for all min &amp; max values of Rise1 to 5</t>
        </r>
      </text>
    </comment>
    <comment ref="CE99" authorId="0" shapeId="0" xr:uid="{03E683B1-6D21-4435-9FD5-222A7BB890B8}">
      <text>
        <r>
          <rPr>
            <sz val="11"/>
            <color theme="1"/>
            <rFont val="Calibri"/>
            <family val="2"/>
            <scheme val="minor"/>
          </rPr>
          <t>CONSIGNY François:
Densité 673 kg/m3</t>
        </r>
      </text>
    </comment>
    <comment ref="DF99" authorId="0" shapeId="0" xr:uid="{3D6882F6-A4C3-4DDA-9A24-10479E078EBE}">
      <text>
        <r>
          <rPr>
            <sz val="11"/>
            <color theme="1"/>
            <rFont val="Calibri"/>
            <family val="2"/>
            <scheme val="minor"/>
          </rPr>
          <t>CONSIGNY François:
stone wool</t>
        </r>
      </text>
    </comment>
    <comment ref="BB100" authorId="0" shapeId="0" xr:uid="{D2B21B09-1AE2-4087-8E86-D13C6AFB486D}">
      <text>
        <r>
          <rPr>
            <sz val="11"/>
            <color theme="1"/>
            <rFont val="Calibri"/>
            <family val="2"/>
            <scheme val="minor"/>
          </rPr>
          <t>CONSIGNY François:
Point measurement method.
Area method: 32mm</t>
        </r>
      </text>
    </comment>
    <comment ref="BC100" authorId="0" shapeId="0" xr:uid="{21CBBF94-3D5F-4299-86B4-437510A0D70B}">
      <text>
        <r>
          <rPr>
            <sz val="11"/>
            <color theme="1"/>
            <rFont val="Calibri"/>
            <family val="2"/>
            <scheme val="minor"/>
          </rPr>
          <t>CONSIGNY François:
mesured on sketch (residual cross section from photo) for all min &amp; max values of Rise1 to 5</t>
        </r>
      </text>
    </comment>
    <comment ref="CE100" authorId="0" shapeId="0" xr:uid="{236100E4-D87F-4D2F-9D83-234545417046}">
      <text>
        <r>
          <rPr>
            <sz val="11"/>
            <color theme="1"/>
            <rFont val="Calibri"/>
            <family val="2"/>
            <scheme val="minor"/>
          </rPr>
          <t>CONSIGNY François:
Densité 673 kg/m3</t>
        </r>
      </text>
    </comment>
    <comment ref="DF100" authorId="0" shapeId="0" xr:uid="{CE159A63-72F3-4894-B702-26843960131D}">
      <text>
        <r>
          <rPr>
            <sz val="11"/>
            <color theme="1"/>
            <rFont val="Calibri"/>
            <family val="2"/>
            <scheme val="minor"/>
          </rPr>
          <t>CONSIGNY François:
stone wool</t>
        </r>
      </text>
    </comment>
    <comment ref="BB101" authorId="0" shapeId="0" xr:uid="{D4768C30-5DAE-42A4-AAB7-B70F8C1EFED4}">
      <text>
        <r>
          <rPr>
            <sz val="11"/>
            <color theme="1"/>
            <rFont val="Calibri"/>
            <family val="2"/>
            <scheme val="minor"/>
          </rPr>
          <t>CONSIGNY François:
Point measurement method.
Area method: 32mm</t>
        </r>
      </text>
    </comment>
    <comment ref="BC101" authorId="0" shapeId="0" xr:uid="{4626C6C8-9B2F-45A1-8B7A-F4DD969F58C5}">
      <text>
        <r>
          <rPr>
            <sz val="11"/>
            <color theme="1"/>
            <rFont val="Calibri"/>
            <family val="2"/>
            <scheme val="minor"/>
          </rPr>
          <t>CONSIGNY François:
mesured on sketch (residual cross section from photo) for all min &amp; max values of Rise1 to 5</t>
        </r>
      </text>
    </comment>
    <comment ref="CE101" authorId="0" shapeId="0" xr:uid="{D2A02A43-A171-47D4-88CD-3AF1C0BDF6C2}">
      <text>
        <r>
          <rPr>
            <sz val="11"/>
            <color theme="1"/>
            <rFont val="Calibri"/>
            <family val="2"/>
            <scheme val="minor"/>
          </rPr>
          <t>CONSIGNY François:
Densité 673 kg/m3</t>
        </r>
      </text>
    </comment>
    <comment ref="DF101" authorId="0" shapeId="0" xr:uid="{FD280CE8-9D69-4A73-8AEF-2E77CB16E953}">
      <text>
        <r>
          <rPr>
            <sz val="11"/>
            <color theme="1"/>
            <rFont val="Calibri"/>
            <family val="2"/>
            <scheme val="minor"/>
          </rPr>
          <t>CONSIGNY François:
stone wool</t>
        </r>
      </text>
    </comment>
    <comment ref="BB102" authorId="0" shapeId="0" xr:uid="{28EAB8CA-F58F-4559-8738-8F5E8AF5F840}">
      <text>
        <r>
          <rPr>
            <sz val="11"/>
            <color theme="1"/>
            <rFont val="Calibri"/>
            <family val="2"/>
            <scheme val="minor"/>
          </rPr>
          <t>CONSIGNY François:
Point measurement method.
Area method: 32mm</t>
        </r>
      </text>
    </comment>
    <comment ref="BC102" authorId="0" shapeId="0" xr:uid="{810BFFDA-A3DB-40AF-A357-6DBE27168618}">
      <text>
        <r>
          <rPr>
            <sz val="11"/>
            <color theme="1"/>
            <rFont val="Calibri"/>
            <family val="2"/>
            <scheme val="minor"/>
          </rPr>
          <t>CONSIGNY François:
mesured on sketch (residual cross section from photo) for all min &amp; max values of Rise1 to 5</t>
        </r>
      </text>
    </comment>
    <comment ref="CE102" authorId="0" shapeId="0" xr:uid="{9D65536A-1D04-44AE-9E04-87A4582D0DA1}">
      <text>
        <r>
          <rPr>
            <sz val="11"/>
            <color theme="1"/>
            <rFont val="Calibri"/>
            <family val="2"/>
            <scheme val="minor"/>
          </rPr>
          <t>CONSIGNY François:
Densité 673 kg/m3</t>
        </r>
      </text>
    </comment>
    <comment ref="DF102" authorId="0" shapeId="0" xr:uid="{36D559A2-E951-497D-8EB9-A02F8818A523}">
      <text>
        <r>
          <rPr>
            <sz val="11"/>
            <color theme="1"/>
            <rFont val="Calibri"/>
            <family val="2"/>
            <scheme val="minor"/>
          </rPr>
          <t>CONSIGNY François:
stone wool</t>
        </r>
      </text>
    </comment>
    <comment ref="BB103" authorId="0" shapeId="0" xr:uid="{508B8D4D-5F30-48AC-A3CB-9AB6A146504A}">
      <text>
        <r>
          <rPr>
            <sz val="11"/>
            <color theme="1"/>
            <rFont val="Calibri"/>
            <family val="2"/>
            <scheme val="minor"/>
          </rPr>
          <t>CONSIGNY François:
Point measurement method.
Area method: 32mm</t>
        </r>
      </text>
    </comment>
    <comment ref="BC103" authorId="0" shapeId="0" xr:uid="{C18081BE-5DC6-471A-9AC3-573FB80D5DC5}">
      <text>
        <r>
          <rPr>
            <sz val="11"/>
            <color theme="1"/>
            <rFont val="Calibri"/>
            <family val="2"/>
            <scheme val="minor"/>
          </rPr>
          <t>CONSIGNY François:
mesured on sketch (residual cross section from photo) for all min &amp; max values of Rise1 to 5</t>
        </r>
      </text>
    </comment>
    <comment ref="CE103" authorId="0" shapeId="0" xr:uid="{694110FA-24D8-4842-B661-7E167A6A86C0}">
      <text>
        <r>
          <rPr>
            <sz val="11"/>
            <color theme="1"/>
            <rFont val="Calibri"/>
            <family val="2"/>
            <scheme val="minor"/>
          </rPr>
          <t>CONSIGNY François:
Densité 673 kg/m3</t>
        </r>
      </text>
    </comment>
    <comment ref="DF103" authorId="0" shapeId="0" xr:uid="{B01B7C27-4A70-495A-BCBE-ED0A6832689E}">
      <text>
        <r>
          <rPr>
            <sz val="11"/>
            <color theme="1"/>
            <rFont val="Calibri"/>
            <family val="2"/>
            <scheme val="minor"/>
          </rPr>
          <t>CONSIGNY François:
stone wool</t>
        </r>
      </text>
    </comment>
    <comment ref="BB104" authorId="0" shapeId="0" xr:uid="{32E80912-2973-4736-A917-3A0B35AD5428}">
      <text>
        <r>
          <rPr>
            <sz val="11"/>
            <color theme="1"/>
            <rFont val="Calibri"/>
            <family val="2"/>
            <scheme val="minor"/>
          </rPr>
          <t>CONSIGNY François:
Point measurement method.
Area method: 32mm</t>
        </r>
      </text>
    </comment>
    <comment ref="BC104" authorId="0" shapeId="0" xr:uid="{A6826C23-FEDC-4EFB-9176-33577B38983C}">
      <text>
        <r>
          <rPr>
            <sz val="11"/>
            <color theme="1"/>
            <rFont val="Calibri"/>
            <family val="2"/>
            <scheme val="minor"/>
          </rPr>
          <t>CONSIGNY François:
mesured on sketch (residual cross section from photo) for all min &amp; max values of Rise1 to 5</t>
        </r>
      </text>
    </comment>
    <comment ref="CE104" authorId="0" shapeId="0" xr:uid="{5E585491-F3E9-4BAD-A71B-DE75741AE175}">
      <text>
        <r>
          <rPr>
            <sz val="11"/>
            <color theme="1"/>
            <rFont val="Calibri"/>
            <family val="2"/>
            <scheme val="minor"/>
          </rPr>
          <t>CONSIGNY François:
Densité 673 kg/m3</t>
        </r>
      </text>
    </comment>
    <comment ref="DF104" authorId="0" shapeId="0" xr:uid="{EE9D9017-7503-41A4-AB20-1E4A5590B501}">
      <text>
        <r>
          <rPr>
            <sz val="11"/>
            <color theme="1"/>
            <rFont val="Calibri"/>
            <family val="2"/>
            <scheme val="minor"/>
          </rPr>
          <t>CONSIGNY François:
stone wool</t>
        </r>
      </text>
    </comment>
    <comment ref="BB105" authorId="0" shapeId="0" xr:uid="{A4EB3106-D3CC-4205-892F-6FBD03475B1E}">
      <text>
        <r>
          <rPr>
            <sz val="11"/>
            <color theme="1"/>
            <rFont val="Calibri"/>
            <family val="2"/>
            <scheme val="minor"/>
          </rPr>
          <t>CONSIGNY François:
Point measurement method.
Area method: 32mm</t>
        </r>
      </text>
    </comment>
    <comment ref="BC105" authorId="0" shapeId="0" xr:uid="{846707C5-04D0-454C-AD65-A24F0A1215C7}">
      <text>
        <r>
          <rPr>
            <sz val="11"/>
            <color theme="1"/>
            <rFont val="Calibri"/>
            <family val="2"/>
            <scheme val="minor"/>
          </rPr>
          <t>CONSIGNY François:
mesured on sketch (residual cross section from photo) for all min &amp; max values of Rise1 to 5</t>
        </r>
      </text>
    </comment>
    <comment ref="CE105" authorId="0" shapeId="0" xr:uid="{4141485E-96DA-4079-A60A-F853397FD314}">
      <text>
        <r>
          <rPr>
            <sz val="11"/>
            <color theme="1"/>
            <rFont val="Calibri"/>
            <family val="2"/>
            <scheme val="minor"/>
          </rPr>
          <t>CONSIGNY François:
Densité 673 kg/m3</t>
        </r>
      </text>
    </comment>
    <comment ref="DF105" authorId="0" shapeId="0" xr:uid="{19EE73F6-3C72-4301-8C1C-617724699F74}">
      <text>
        <r>
          <rPr>
            <sz val="11"/>
            <color theme="1"/>
            <rFont val="Calibri"/>
            <family val="2"/>
            <scheme val="minor"/>
          </rPr>
          <t>CONSIGNY François:
stone wool</t>
        </r>
      </text>
    </comment>
    <comment ref="BB106" authorId="0" shapeId="0" xr:uid="{8179980C-83B1-4B29-8D82-42537DD0E417}">
      <text>
        <r>
          <rPr>
            <sz val="11"/>
            <color theme="1"/>
            <rFont val="Calibri"/>
            <family val="2"/>
            <scheme val="minor"/>
          </rPr>
          <t>CONSIGNY François:
Point measurement method.
Area method: 32mm</t>
        </r>
      </text>
    </comment>
    <comment ref="BC106" authorId="0" shapeId="0" xr:uid="{8435F604-8DD6-40A7-A86B-E2A256CD8AD6}">
      <text>
        <r>
          <rPr>
            <sz val="11"/>
            <color theme="1"/>
            <rFont val="Calibri"/>
            <family val="2"/>
            <scheme val="minor"/>
          </rPr>
          <t>CONSIGNY François:
mesured on sketch (residual cross section from photo) for all min &amp; max values of Rise1 to 5</t>
        </r>
      </text>
    </comment>
    <comment ref="CE106" authorId="0" shapeId="0" xr:uid="{6D146475-1935-4DFF-83F0-70DF394B9BA4}">
      <text>
        <r>
          <rPr>
            <sz val="11"/>
            <color theme="1"/>
            <rFont val="Calibri"/>
            <family val="2"/>
            <scheme val="minor"/>
          </rPr>
          <t>CONSIGNY François:
Densité 673 kg/m3</t>
        </r>
      </text>
    </comment>
    <comment ref="DF106" authorId="0" shapeId="0" xr:uid="{3CE12BAE-E746-4B4E-84C5-8F6BA55C2BFA}">
      <text>
        <r>
          <rPr>
            <sz val="11"/>
            <color theme="1"/>
            <rFont val="Calibri"/>
            <family val="2"/>
            <scheme val="minor"/>
          </rPr>
          <t>CONSIGNY François:
stone wool</t>
        </r>
      </text>
    </comment>
    <comment ref="BB107" authorId="0" shapeId="0" xr:uid="{667F70F2-FAFF-4368-83EC-7DC0D623EB27}">
      <text>
        <r>
          <rPr>
            <sz val="11"/>
            <color theme="1"/>
            <rFont val="Calibri"/>
            <family val="2"/>
            <scheme val="minor"/>
          </rPr>
          <t>CONSIGNY François:
Point measurement method.
Area method: 32mm</t>
        </r>
      </text>
    </comment>
    <comment ref="BC107" authorId="0" shapeId="0" xr:uid="{A3DDB7A0-F000-40F4-A863-FBEA25813604}">
      <text>
        <r>
          <rPr>
            <sz val="11"/>
            <color theme="1"/>
            <rFont val="Calibri"/>
            <family val="2"/>
            <scheme val="minor"/>
          </rPr>
          <t>CONSIGNY François:
mesured on sketch (residual cross section from photo) for all min &amp; max values of Rise1 to 5</t>
        </r>
      </text>
    </comment>
    <comment ref="CE107" authorId="0" shapeId="0" xr:uid="{5CDE57A7-899A-492F-BC40-30892574E24F}">
      <text>
        <r>
          <rPr>
            <sz val="11"/>
            <color theme="1"/>
            <rFont val="Calibri"/>
            <family val="2"/>
            <scheme val="minor"/>
          </rPr>
          <t>CONSIGNY François:
Densité 673 kg/m3</t>
        </r>
      </text>
    </comment>
    <comment ref="DF107" authorId="0" shapeId="0" xr:uid="{97FDB133-94A2-48B2-B5F4-D077A0C4E21D}">
      <text>
        <r>
          <rPr>
            <sz val="11"/>
            <color theme="1"/>
            <rFont val="Calibri"/>
            <family val="2"/>
            <scheme val="minor"/>
          </rPr>
          <t>CONSIGNY François:
stone wool</t>
        </r>
      </text>
    </comment>
    <comment ref="BB108" authorId="0" shapeId="0" xr:uid="{137C5075-0AA3-487E-98AE-D75BC0C5887A}">
      <text>
        <r>
          <rPr>
            <sz val="11"/>
            <color theme="1"/>
            <rFont val="Calibri"/>
            <family val="2"/>
            <scheme val="minor"/>
          </rPr>
          <t>CONSIGNY François:
Point measurement method.
Area method: 32mm</t>
        </r>
      </text>
    </comment>
    <comment ref="BC108" authorId="0" shapeId="0" xr:uid="{86720F7F-142D-4E4A-BA38-68914F86FA64}">
      <text>
        <r>
          <rPr>
            <sz val="11"/>
            <color theme="1"/>
            <rFont val="Calibri"/>
            <family val="2"/>
            <scheme val="minor"/>
          </rPr>
          <t>CONSIGNY François:
mesured on sketch (residual cross section from photo) for all min &amp; max values of Rise1 to 5</t>
        </r>
      </text>
    </comment>
    <comment ref="CE108" authorId="0" shapeId="0" xr:uid="{561EB30D-41D5-43A6-90DE-CE6D8E5F9EFD}">
      <text>
        <r>
          <rPr>
            <sz val="11"/>
            <color theme="1"/>
            <rFont val="Calibri"/>
            <family val="2"/>
            <scheme val="minor"/>
          </rPr>
          <t>CONSIGNY François:
Densité 673 kg/m3</t>
        </r>
      </text>
    </comment>
    <comment ref="DF108" authorId="0" shapeId="0" xr:uid="{CEEB4668-EAD3-4297-8AFD-3E17C02E7DDA}">
      <text>
        <r>
          <rPr>
            <sz val="11"/>
            <color theme="1"/>
            <rFont val="Calibri"/>
            <family val="2"/>
            <scheme val="minor"/>
          </rPr>
          <t>CONSIGNY François:
stone wool</t>
        </r>
      </text>
    </comment>
    <comment ref="BB109" authorId="0" shapeId="0" xr:uid="{D84139C6-CFDF-4348-A98D-61FC107B6890}">
      <text>
        <r>
          <rPr>
            <sz val="11"/>
            <color theme="1"/>
            <rFont val="Calibri"/>
            <family val="2"/>
            <scheme val="minor"/>
          </rPr>
          <t>CONSIGNY François:
Point measurement method.
Area method: 32mm</t>
        </r>
      </text>
    </comment>
    <comment ref="BC109" authorId="0" shapeId="0" xr:uid="{F7303EA7-BBC9-4B91-A234-F19C3B0C8AA3}">
      <text>
        <r>
          <rPr>
            <sz val="11"/>
            <color theme="1"/>
            <rFont val="Calibri"/>
            <family val="2"/>
            <scheme val="minor"/>
          </rPr>
          <t>CONSIGNY François:
mesured on sketch (residual cross section from photo) for all min &amp; max values of Rise1 to 5</t>
        </r>
      </text>
    </comment>
    <comment ref="CE109" authorId="0" shapeId="0" xr:uid="{8CC910F7-B9D9-409B-B866-1F1EA7571644}">
      <text>
        <r>
          <rPr>
            <sz val="11"/>
            <color theme="1"/>
            <rFont val="Calibri"/>
            <family val="2"/>
            <scheme val="minor"/>
          </rPr>
          <t>CONSIGNY François:
Densité 673 kg/m3</t>
        </r>
      </text>
    </comment>
    <comment ref="DF109" authorId="0" shapeId="0" xr:uid="{47049D5D-798C-43DF-83CC-5B9C4CE232E7}">
      <text>
        <r>
          <rPr>
            <sz val="11"/>
            <color theme="1"/>
            <rFont val="Calibri"/>
            <family val="2"/>
            <scheme val="minor"/>
          </rPr>
          <t>CONSIGNY François:
stone wool</t>
        </r>
      </text>
    </comment>
    <comment ref="BB110" authorId="0" shapeId="0" xr:uid="{304FB745-2A3C-4A6B-BE12-C017092248CA}">
      <text>
        <r>
          <rPr>
            <sz val="11"/>
            <color theme="1"/>
            <rFont val="Calibri"/>
            <family val="2"/>
            <scheme val="minor"/>
          </rPr>
          <t>CONSIGNY François:
Point measurement method.
Area method: 32mm</t>
        </r>
      </text>
    </comment>
    <comment ref="BC110" authorId="0" shapeId="0" xr:uid="{0409B2ED-2268-49AE-B590-437B8F7F9C49}">
      <text>
        <r>
          <rPr>
            <sz val="11"/>
            <color theme="1"/>
            <rFont val="Calibri"/>
            <family val="2"/>
            <scheme val="minor"/>
          </rPr>
          <t>CONSIGNY François:
mesured on sketch (residual cross section from photo) for all min &amp; max values of Rise1 to 5</t>
        </r>
      </text>
    </comment>
    <comment ref="CE110" authorId="0" shapeId="0" xr:uid="{8EFA33DC-F24C-4CB8-8396-39FEDEBEE281}">
      <text>
        <r>
          <rPr>
            <sz val="11"/>
            <color theme="1"/>
            <rFont val="Calibri"/>
            <family val="2"/>
            <scheme val="minor"/>
          </rPr>
          <t>CONSIGNY François:
Densité 673 kg/m3</t>
        </r>
      </text>
    </comment>
    <comment ref="DF110" authorId="0" shapeId="0" xr:uid="{6EE779A5-199B-4C07-BCBA-9447653C2875}">
      <text>
        <r>
          <rPr>
            <sz val="11"/>
            <color theme="1"/>
            <rFont val="Calibri"/>
            <family val="2"/>
            <scheme val="minor"/>
          </rPr>
          <t>CONSIGNY François:
stone wool</t>
        </r>
      </text>
    </comment>
    <comment ref="BB111" authorId="0" shapeId="0" xr:uid="{2D10518F-2236-4FFC-9765-5A835E348466}">
      <text>
        <r>
          <rPr>
            <sz val="11"/>
            <color theme="1"/>
            <rFont val="Calibri"/>
            <family val="2"/>
            <scheme val="minor"/>
          </rPr>
          <t>CONSIGNY François:
Point measurement method.
Area method: 32mm</t>
        </r>
      </text>
    </comment>
    <comment ref="BC111" authorId="0" shapeId="0" xr:uid="{78D97C75-BF17-4710-BE81-CDABB1F05290}">
      <text>
        <r>
          <rPr>
            <sz val="11"/>
            <color theme="1"/>
            <rFont val="Calibri"/>
            <family val="2"/>
            <scheme val="minor"/>
          </rPr>
          <t>CONSIGNY François:
mesured on sketch (residual cross section from photo) for all min &amp; max values of Rise1 to 5</t>
        </r>
      </text>
    </comment>
    <comment ref="CE111" authorId="0" shapeId="0" xr:uid="{A2E6A1A7-0529-4B18-ABDF-67B7701423D2}">
      <text>
        <r>
          <rPr>
            <sz val="11"/>
            <color theme="1"/>
            <rFont val="Calibri"/>
            <family val="2"/>
            <scheme val="minor"/>
          </rPr>
          <t>CONSIGNY François:
Densité 673 kg/m3</t>
        </r>
      </text>
    </comment>
    <comment ref="DF111" authorId="0" shapeId="0" xr:uid="{3F7966F0-37C3-4109-9486-FD2DF9F08666}">
      <text>
        <r>
          <rPr>
            <sz val="11"/>
            <color theme="1"/>
            <rFont val="Calibri"/>
            <family val="2"/>
            <scheme val="minor"/>
          </rPr>
          <t>CONSIGNY François:
stone wool</t>
        </r>
      </text>
    </comment>
    <comment ref="BB112" authorId="0" shapeId="0" xr:uid="{2490D6AE-DD17-46E9-8D4D-487D97890115}">
      <text>
        <r>
          <rPr>
            <sz val="11"/>
            <color theme="1"/>
            <rFont val="Calibri"/>
            <family val="2"/>
            <scheme val="minor"/>
          </rPr>
          <t>CONSIGNY François:
Point measurement method.
Area method: 32mm</t>
        </r>
      </text>
    </comment>
    <comment ref="BC112" authorId="0" shapeId="0" xr:uid="{8AB2C982-1683-4FD0-9F3B-145BDA639AA7}">
      <text>
        <r>
          <rPr>
            <sz val="11"/>
            <color theme="1"/>
            <rFont val="Calibri"/>
            <family val="2"/>
            <scheme val="minor"/>
          </rPr>
          <t>CONSIGNY François:
mesured on sketch (residual cross section from photo) for all min &amp; max values of Rise1 to 5</t>
        </r>
      </text>
    </comment>
    <comment ref="CE112" authorId="0" shapeId="0" xr:uid="{FE7F3FF5-0996-424F-B0EB-71E3B5EFF9A3}">
      <text>
        <r>
          <rPr>
            <sz val="11"/>
            <color theme="1"/>
            <rFont val="Calibri"/>
            <family val="2"/>
            <scheme val="minor"/>
          </rPr>
          <t>CONSIGNY François:
Densité 673 kg/m3</t>
        </r>
      </text>
    </comment>
    <comment ref="DF112" authorId="0" shapeId="0" xr:uid="{65BE48F9-CA28-4EC2-9887-739F85D2FD53}">
      <text>
        <r>
          <rPr>
            <sz val="11"/>
            <color theme="1"/>
            <rFont val="Calibri"/>
            <family val="2"/>
            <scheme val="minor"/>
          </rPr>
          <t>CONSIGNY François:
stone wool</t>
        </r>
      </text>
    </comment>
    <comment ref="BB113" authorId="0" shapeId="0" xr:uid="{9B4D2682-CCCE-479E-A613-3AB40FEB2272}">
      <text>
        <r>
          <rPr>
            <sz val="11"/>
            <color theme="1"/>
            <rFont val="Calibri"/>
            <family val="2"/>
            <scheme val="minor"/>
          </rPr>
          <t>CONSIGNY François:
Point measurement method.
Area method: 32mm</t>
        </r>
      </text>
    </comment>
    <comment ref="BC113" authorId="0" shapeId="0" xr:uid="{EA16E5B7-4766-4952-9CD7-D9A55A346B55}">
      <text>
        <r>
          <rPr>
            <sz val="11"/>
            <color theme="1"/>
            <rFont val="Calibri"/>
            <family val="2"/>
            <scheme val="minor"/>
          </rPr>
          <t>CONSIGNY François:
mesured on sketch (residual cross section from photo) for all min &amp; max values of Rise1 to 5</t>
        </r>
      </text>
    </comment>
    <comment ref="CE113" authorId="0" shapeId="0" xr:uid="{42B61396-F966-4DCB-81D3-ED45A4422086}">
      <text>
        <r>
          <rPr>
            <sz val="11"/>
            <color theme="1"/>
            <rFont val="Calibri"/>
            <family val="2"/>
            <scheme val="minor"/>
          </rPr>
          <t>CONSIGNY François:
Densité 673 kg/m3</t>
        </r>
      </text>
    </comment>
    <comment ref="DF113" authorId="0" shapeId="0" xr:uid="{710BC8F8-A7D0-4D82-AB93-81C19BBB50B7}">
      <text>
        <r>
          <rPr>
            <sz val="11"/>
            <color theme="1"/>
            <rFont val="Calibri"/>
            <family val="2"/>
            <scheme val="minor"/>
          </rPr>
          <t>CONSIGNY François:
stone wool</t>
        </r>
      </text>
    </comment>
    <comment ref="BB114" authorId="0" shapeId="0" xr:uid="{4F21C2C6-FA55-44A7-9C83-E6AE42C8F1F6}">
      <text>
        <r>
          <rPr>
            <sz val="11"/>
            <color theme="1"/>
            <rFont val="Calibri"/>
            <family val="2"/>
            <scheme val="minor"/>
          </rPr>
          <t>CONSIGNY François:
Point measurement method.
Area method: 32mm</t>
        </r>
      </text>
    </comment>
    <comment ref="BC114" authorId="0" shapeId="0" xr:uid="{0223F726-1E0D-4751-A643-698A07648E2D}">
      <text>
        <r>
          <rPr>
            <sz val="11"/>
            <color theme="1"/>
            <rFont val="Calibri"/>
            <family val="2"/>
            <scheme val="minor"/>
          </rPr>
          <t>CONSIGNY François:
mesured on sketch (residual cross section from photo) for all min &amp; max values of Rise1 to 5</t>
        </r>
      </text>
    </comment>
    <comment ref="CE114" authorId="0" shapeId="0" xr:uid="{AEEBFBDC-751D-4AE3-AA14-E749B0E58AF5}">
      <text>
        <r>
          <rPr>
            <sz val="11"/>
            <color theme="1"/>
            <rFont val="Calibri"/>
            <family val="2"/>
            <scheme val="minor"/>
          </rPr>
          <t>CONSIGNY François:
Densité 673 kg/m3</t>
        </r>
      </text>
    </comment>
    <comment ref="DF114" authorId="0" shapeId="0" xr:uid="{2CCB97C7-BE5A-46C1-8B23-E4D3A7A773A3}">
      <text>
        <r>
          <rPr>
            <sz val="11"/>
            <color theme="1"/>
            <rFont val="Calibri"/>
            <family val="2"/>
            <scheme val="minor"/>
          </rPr>
          <t>CONSIGNY François:
stone wool</t>
        </r>
      </text>
    </comment>
    <comment ref="BB115" authorId="0" shapeId="0" xr:uid="{9D95FD07-E4E5-4265-9EB3-2556FB96AC76}">
      <text>
        <r>
          <rPr>
            <sz val="11"/>
            <color theme="1"/>
            <rFont val="Calibri"/>
            <family val="2"/>
            <scheme val="minor"/>
          </rPr>
          <t>CONSIGNY François:
Point measurement method.
Area method: 32mm</t>
        </r>
      </text>
    </comment>
    <comment ref="BC115" authorId="0" shapeId="0" xr:uid="{8A60E378-63CA-4063-86D5-4C4B1ADABDE4}">
      <text>
        <r>
          <rPr>
            <sz val="11"/>
            <color theme="1"/>
            <rFont val="Calibri"/>
            <family val="2"/>
            <scheme val="minor"/>
          </rPr>
          <t>CONSIGNY François:
mesured on sketch (residual cross section from photo) for all min &amp; max values of Rise1 to 5</t>
        </r>
      </text>
    </comment>
    <comment ref="CE115" authorId="0" shapeId="0" xr:uid="{F8E0CD5A-E610-4876-A56B-9E3185B761F4}">
      <text>
        <r>
          <rPr>
            <sz val="11"/>
            <color theme="1"/>
            <rFont val="Calibri"/>
            <family val="2"/>
            <scheme val="minor"/>
          </rPr>
          <t>CONSIGNY François:
Densité 673 kg/m3</t>
        </r>
      </text>
    </comment>
    <comment ref="DF115" authorId="0" shapeId="0" xr:uid="{8E917DED-DC7A-49CA-B214-78D02467FDFF}">
      <text>
        <r>
          <rPr>
            <sz val="11"/>
            <color theme="1"/>
            <rFont val="Calibri"/>
            <family val="2"/>
            <scheme val="minor"/>
          </rPr>
          <t>CONSIGNY François:
stone wool</t>
        </r>
      </text>
    </comment>
    <comment ref="BB116" authorId="0" shapeId="0" xr:uid="{9D1A54A2-44F0-4861-B860-8BA5BDCBC25D}">
      <text>
        <r>
          <rPr>
            <sz val="11"/>
            <color theme="1"/>
            <rFont val="Calibri"/>
            <family val="2"/>
            <scheme val="minor"/>
          </rPr>
          <t>CONSIGNY François:
Point measurement method.
Area method: 32mm</t>
        </r>
      </text>
    </comment>
    <comment ref="BC116" authorId="0" shapeId="0" xr:uid="{176E6160-6E45-4B04-97DC-165ACB592A6F}">
      <text>
        <r>
          <rPr>
            <sz val="11"/>
            <color theme="1"/>
            <rFont val="Calibri"/>
            <family val="2"/>
            <scheme val="minor"/>
          </rPr>
          <t>CONSIGNY François:
mesured on sketch (residual cross section from photo) for all min &amp; max values of Rise1 to 5</t>
        </r>
      </text>
    </comment>
    <comment ref="CE116" authorId="0" shapeId="0" xr:uid="{7507F260-024D-4772-8572-E1F5409E2A6C}">
      <text>
        <r>
          <rPr>
            <sz val="11"/>
            <color theme="1"/>
            <rFont val="Calibri"/>
            <family val="2"/>
            <scheme val="minor"/>
          </rPr>
          <t>CONSIGNY François:
Densité 673 kg/m3</t>
        </r>
      </text>
    </comment>
    <comment ref="DF116" authorId="0" shapeId="0" xr:uid="{9F2276AC-E071-45C7-AEAD-1273C7E0B0BB}">
      <text>
        <r>
          <rPr>
            <sz val="11"/>
            <color theme="1"/>
            <rFont val="Calibri"/>
            <family val="2"/>
            <scheme val="minor"/>
          </rPr>
          <t>CONSIGNY François:
stone wool</t>
        </r>
      </text>
    </comment>
    <comment ref="BB117" authorId="0" shapeId="0" xr:uid="{C6BA4A0D-EEAD-4316-B779-CEE0729F9886}">
      <text>
        <r>
          <rPr>
            <sz val="11"/>
            <color theme="1"/>
            <rFont val="Calibri"/>
            <family val="2"/>
            <scheme val="minor"/>
          </rPr>
          <t>CONSIGNY François:
Point measurement method.
Area method: 32mm</t>
        </r>
      </text>
    </comment>
    <comment ref="BC117" authorId="0" shapeId="0" xr:uid="{A6E201BB-FE85-416F-9226-D9C5EE3527B7}">
      <text>
        <r>
          <rPr>
            <sz val="11"/>
            <color theme="1"/>
            <rFont val="Calibri"/>
            <family val="2"/>
            <scheme val="minor"/>
          </rPr>
          <t>CONSIGNY François:
mesured on sketch (residual cross section from photo) for all min &amp; max values of Rise1 to 5</t>
        </r>
      </text>
    </comment>
    <comment ref="CE117" authorId="0" shapeId="0" xr:uid="{7298AD34-D289-49D3-9F29-769692BCBD5B}">
      <text>
        <r>
          <rPr>
            <sz val="11"/>
            <color theme="1"/>
            <rFont val="Calibri"/>
            <family val="2"/>
            <scheme val="minor"/>
          </rPr>
          <t>CONSIGNY François:
Densité 673 kg/m3</t>
        </r>
      </text>
    </comment>
    <comment ref="DF117" authorId="0" shapeId="0" xr:uid="{03887C56-C659-4579-824F-C4A6A9A66970}">
      <text>
        <r>
          <rPr>
            <sz val="11"/>
            <color theme="1"/>
            <rFont val="Calibri"/>
            <family val="2"/>
            <scheme val="minor"/>
          </rPr>
          <t>CONSIGNY François:
stone wool</t>
        </r>
      </text>
    </comment>
    <comment ref="BB118" authorId="0" shapeId="0" xr:uid="{59ED89A3-617A-4FB3-95BD-66D7854628E1}">
      <text>
        <r>
          <rPr>
            <sz val="11"/>
            <color theme="1"/>
            <rFont val="Calibri"/>
            <family val="2"/>
            <scheme val="minor"/>
          </rPr>
          <t>CONSIGNY François:
Point measurement method.
Area method: 32mm</t>
        </r>
      </text>
    </comment>
    <comment ref="BC118" authorId="0" shapeId="0" xr:uid="{19F0CE4E-108C-4FC4-8938-694157911A77}">
      <text>
        <r>
          <rPr>
            <sz val="11"/>
            <color theme="1"/>
            <rFont val="Calibri"/>
            <family val="2"/>
            <scheme val="minor"/>
          </rPr>
          <t>CONSIGNY François:
mesured on sketch (residual cross section from photo) for all min &amp; max values of Rise1 to 5</t>
        </r>
      </text>
    </comment>
    <comment ref="CE118" authorId="0" shapeId="0" xr:uid="{06FECA68-C636-4AAF-9F22-B029551C5E5A}">
      <text>
        <r>
          <rPr>
            <sz val="11"/>
            <color theme="1"/>
            <rFont val="Calibri"/>
            <family val="2"/>
            <scheme val="minor"/>
          </rPr>
          <t>CONSIGNY François:
Densité 673 kg/m3</t>
        </r>
      </text>
    </comment>
    <comment ref="DF118" authorId="0" shapeId="0" xr:uid="{2DFED097-C307-4314-B776-7F49044CD7C8}">
      <text>
        <r>
          <rPr>
            <sz val="11"/>
            <color theme="1"/>
            <rFont val="Calibri"/>
            <family val="2"/>
            <scheme val="minor"/>
          </rPr>
          <t>CONSIGNY François:
stone wool</t>
        </r>
      </text>
    </comment>
    <comment ref="BB119" authorId="0" shapeId="0" xr:uid="{587C941E-AD62-4502-8B6C-8B2373DE14AD}">
      <text>
        <r>
          <rPr>
            <sz val="11"/>
            <color theme="1"/>
            <rFont val="Calibri"/>
            <family val="2"/>
            <scheme val="minor"/>
          </rPr>
          <t>CONSIGNY François:
Point measurement method.
Area method: 32mm</t>
        </r>
      </text>
    </comment>
    <comment ref="BC119" authorId="0" shapeId="0" xr:uid="{E4F01312-F044-4F6B-82E5-FA86DDB723C6}">
      <text>
        <r>
          <rPr>
            <sz val="11"/>
            <color theme="1"/>
            <rFont val="Calibri"/>
            <family val="2"/>
            <scheme val="minor"/>
          </rPr>
          <t>CONSIGNY François:
mesured on sketch (residual cross section from photo) for all min &amp; max values of Rise1 to 5</t>
        </r>
      </text>
    </comment>
    <comment ref="CE119" authorId="0" shapeId="0" xr:uid="{312E6CAE-9C4D-4B4F-B0F8-310DD6DF0819}">
      <text>
        <r>
          <rPr>
            <sz val="11"/>
            <color theme="1"/>
            <rFont val="Calibri"/>
            <family val="2"/>
            <scheme val="minor"/>
          </rPr>
          <t>CONSIGNY François:
Densité 673 kg/m3</t>
        </r>
      </text>
    </comment>
    <comment ref="DF119" authorId="0" shapeId="0" xr:uid="{001BAE05-EDC1-42B9-A844-6566A560E907}">
      <text>
        <r>
          <rPr>
            <sz val="11"/>
            <color theme="1"/>
            <rFont val="Calibri"/>
            <family val="2"/>
            <scheme val="minor"/>
          </rPr>
          <t>CONSIGNY François:
stone wool</t>
        </r>
      </text>
    </comment>
    <comment ref="BB120" authorId="0" shapeId="0" xr:uid="{10D7E3DA-B786-477E-BEB7-8DCCE2FD2496}">
      <text>
        <r>
          <rPr>
            <sz val="11"/>
            <color theme="1"/>
            <rFont val="Calibri"/>
            <family val="2"/>
            <scheme val="minor"/>
          </rPr>
          <t>CONSIGNY François:
Point measurement method.
Area method: 32mm</t>
        </r>
      </text>
    </comment>
    <comment ref="BC120" authorId="0" shapeId="0" xr:uid="{5854C173-1982-4155-BF9E-484A71C0AA38}">
      <text>
        <r>
          <rPr>
            <sz val="11"/>
            <color theme="1"/>
            <rFont val="Calibri"/>
            <family val="2"/>
            <scheme val="minor"/>
          </rPr>
          <t>CONSIGNY François:
mesured on sketch (residual cross section from photo) for all min &amp; max values of Rise1 to 5</t>
        </r>
      </text>
    </comment>
    <comment ref="CE120" authorId="0" shapeId="0" xr:uid="{20CDFCBB-CE36-4B40-8AC1-F2771262280E}">
      <text>
        <r>
          <rPr>
            <sz val="11"/>
            <color theme="1"/>
            <rFont val="Calibri"/>
            <family val="2"/>
            <scheme val="minor"/>
          </rPr>
          <t>CONSIGNY François:
Densité 673 kg/m3</t>
        </r>
      </text>
    </comment>
    <comment ref="DF120" authorId="0" shapeId="0" xr:uid="{952A222D-EC94-43D1-906B-3988329AABE1}">
      <text>
        <r>
          <rPr>
            <sz val="11"/>
            <color theme="1"/>
            <rFont val="Calibri"/>
            <family val="2"/>
            <scheme val="minor"/>
          </rPr>
          <t>CONSIGNY François:
stone wool</t>
        </r>
      </text>
    </comment>
    <comment ref="BB121" authorId="0" shapeId="0" xr:uid="{D3644F97-76D5-493C-81BE-D618F6913F0D}">
      <text>
        <r>
          <rPr>
            <sz val="11"/>
            <color theme="1"/>
            <rFont val="Calibri"/>
            <family val="2"/>
            <scheme val="minor"/>
          </rPr>
          <t>CONSIGNY François:
Point measurement method.
Area method: 32mm</t>
        </r>
      </text>
    </comment>
    <comment ref="BC121" authorId="0" shapeId="0" xr:uid="{776D540E-D505-4C86-AE61-FBF97B0E2098}">
      <text>
        <r>
          <rPr>
            <sz val="11"/>
            <color theme="1"/>
            <rFont val="Calibri"/>
            <family val="2"/>
            <scheme val="minor"/>
          </rPr>
          <t>CONSIGNY François:
mesured on sketch (residual cross section from photo) for all min &amp; max values of Rise1 to 5</t>
        </r>
      </text>
    </comment>
    <comment ref="CE121" authorId="0" shapeId="0" xr:uid="{7CDEAAEF-2AA1-4D1E-807B-B327DB2DE139}">
      <text>
        <r>
          <rPr>
            <sz val="11"/>
            <color theme="1"/>
            <rFont val="Calibri"/>
            <family val="2"/>
            <scheme val="minor"/>
          </rPr>
          <t>CONSIGNY François:
Densité 673 kg/m3</t>
        </r>
      </text>
    </comment>
    <comment ref="DF121" authorId="0" shapeId="0" xr:uid="{FFD285A7-14B4-4793-A2C5-C2EAEC5F9B30}">
      <text>
        <r>
          <rPr>
            <sz val="11"/>
            <color theme="1"/>
            <rFont val="Calibri"/>
            <family val="2"/>
            <scheme val="minor"/>
          </rPr>
          <t>CONSIGNY François:
stone wool</t>
        </r>
      </text>
    </comment>
    <comment ref="BB122" authorId="0" shapeId="0" xr:uid="{B51F030B-B591-4BD9-A848-ACF23412A081}">
      <text>
        <r>
          <rPr>
            <sz val="11"/>
            <color theme="1"/>
            <rFont val="Calibri"/>
            <family val="2"/>
            <scheme val="minor"/>
          </rPr>
          <t>CONSIGNY François:
Point measurement method.
Area method: 32mm</t>
        </r>
      </text>
    </comment>
    <comment ref="BC122" authorId="0" shapeId="0" xr:uid="{CBDBEA31-3853-4B22-8D63-FDEED4DD4211}">
      <text>
        <r>
          <rPr>
            <sz val="11"/>
            <color theme="1"/>
            <rFont val="Calibri"/>
            <family val="2"/>
            <scheme val="minor"/>
          </rPr>
          <t>CONSIGNY François:
mesured on sketch (residual cross section from photo) for all min &amp; max values of Rise1 to 5</t>
        </r>
      </text>
    </comment>
    <comment ref="CE122" authorId="0" shapeId="0" xr:uid="{02CE3479-F144-4118-A448-DB649FF07727}">
      <text>
        <r>
          <rPr>
            <sz val="11"/>
            <color theme="1"/>
            <rFont val="Calibri"/>
            <family val="2"/>
            <scheme val="minor"/>
          </rPr>
          <t>CONSIGNY François:
Densité 673 kg/m3</t>
        </r>
      </text>
    </comment>
    <comment ref="DF122" authorId="0" shapeId="0" xr:uid="{936ED736-3C8E-4488-A2F4-CE60796081E9}">
      <text>
        <r>
          <rPr>
            <sz val="11"/>
            <color theme="1"/>
            <rFont val="Calibri"/>
            <family val="2"/>
            <scheme val="minor"/>
          </rPr>
          <t>CONSIGNY François:
stone wool</t>
        </r>
      </text>
    </comment>
    <comment ref="BB123" authorId="0" shapeId="0" xr:uid="{B8A05550-52BD-4FCB-B844-B9F43B0AE6B0}">
      <text>
        <r>
          <rPr>
            <sz val="11"/>
            <color theme="1"/>
            <rFont val="Calibri"/>
            <family val="2"/>
            <scheme val="minor"/>
          </rPr>
          <t>CONSIGNY François:
Point measurement method.
Area method: 32mm</t>
        </r>
      </text>
    </comment>
    <comment ref="BC123" authorId="0" shapeId="0" xr:uid="{52B55165-5412-49FE-AAAA-30E0710B32CF}">
      <text>
        <r>
          <rPr>
            <sz val="11"/>
            <color theme="1"/>
            <rFont val="Calibri"/>
            <family val="2"/>
            <scheme val="minor"/>
          </rPr>
          <t>CONSIGNY François:
mesured on sketch (residual cross section from photo) for all min &amp; max values of Rise1 to 5</t>
        </r>
      </text>
    </comment>
    <comment ref="CE123" authorId="0" shapeId="0" xr:uid="{9F51D390-FA0A-427A-8DD3-791FFBC15139}">
      <text>
        <r>
          <rPr>
            <sz val="11"/>
            <color theme="1"/>
            <rFont val="Calibri"/>
            <family val="2"/>
            <scheme val="minor"/>
          </rPr>
          <t>CONSIGNY François:
Densité 673 kg/m3</t>
        </r>
      </text>
    </comment>
    <comment ref="DF123" authorId="0" shapeId="0" xr:uid="{92703BCC-8EF7-4E3D-896C-E9B45FDD1EE0}">
      <text>
        <r>
          <rPr>
            <sz val="11"/>
            <color theme="1"/>
            <rFont val="Calibri"/>
            <family val="2"/>
            <scheme val="minor"/>
          </rPr>
          <t>CONSIGNY François:
stone wool</t>
        </r>
      </text>
    </comment>
    <comment ref="BB124" authorId="0" shapeId="0" xr:uid="{06EF0DBF-F8AE-437D-819F-A57D5B4C3B93}">
      <text>
        <r>
          <rPr>
            <sz val="11"/>
            <color theme="1"/>
            <rFont val="Calibri"/>
            <family val="2"/>
            <scheme val="minor"/>
          </rPr>
          <t>CONSIGNY François:
Point measurement method.
Area method: 32mm</t>
        </r>
      </text>
    </comment>
    <comment ref="BC124" authorId="0" shapeId="0" xr:uid="{8F279CF0-B349-4D94-B151-F9049567C8E6}">
      <text>
        <r>
          <rPr>
            <sz val="11"/>
            <color theme="1"/>
            <rFont val="Calibri"/>
            <family val="2"/>
            <scheme val="minor"/>
          </rPr>
          <t>CONSIGNY François:
mesured on sketch (residual cross section from photo) for all min &amp; max values of Rise1 to 5</t>
        </r>
      </text>
    </comment>
    <comment ref="CE124" authorId="0" shapeId="0" xr:uid="{259A6494-0E12-46DA-AA29-3D2D4AE9A49C}">
      <text>
        <r>
          <rPr>
            <sz val="11"/>
            <color theme="1"/>
            <rFont val="Calibri"/>
            <family val="2"/>
            <scheme val="minor"/>
          </rPr>
          <t>CONSIGNY François:
Densité 673 kg/m3</t>
        </r>
      </text>
    </comment>
    <comment ref="DF124" authorId="0" shapeId="0" xr:uid="{532C9C6A-3722-459A-A1C1-03365A66EFA7}">
      <text>
        <r>
          <rPr>
            <sz val="11"/>
            <color theme="1"/>
            <rFont val="Calibri"/>
            <family val="2"/>
            <scheme val="minor"/>
          </rPr>
          <t>CONSIGNY François:
stone wool</t>
        </r>
      </text>
    </comment>
    <comment ref="BB125" authorId="0" shapeId="0" xr:uid="{AC263269-F15B-40AA-9DB7-DCEF40D533AE}">
      <text>
        <r>
          <rPr>
            <sz val="11"/>
            <color theme="1"/>
            <rFont val="Calibri"/>
            <family val="2"/>
            <scheme val="minor"/>
          </rPr>
          <t>CONSIGNY François:
Point measurement method.
Area method: 32mm</t>
        </r>
      </text>
    </comment>
    <comment ref="BC125" authorId="0" shapeId="0" xr:uid="{8C0FD4A7-1044-4A8A-A92E-8A1CEDA29825}">
      <text>
        <r>
          <rPr>
            <sz val="11"/>
            <color theme="1"/>
            <rFont val="Calibri"/>
            <family val="2"/>
            <scheme val="minor"/>
          </rPr>
          <t>CONSIGNY François:
mesured on sketch (residual cross section from photo) for all min &amp; max values of Rise1 to 5</t>
        </r>
      </text>
    </comment>
    <comment ref="CE125" authorId="0" shapeId="0" xr:uid="{0547C7AD-92A7-4DA8-B226-258AB1CF08EE}">
      <text>
        <r>
          <rPr>
            <sz val="11"/>
            <color theme="1"/>
            <rFont val="Calibri"/>
            <family val="2"/>
            <scheme val="minor"/>
          </rPr>
          <t>CONSIGNY François:
Densité 673 kg/m3</t>
        </r>
      </text>
    </comment>
    <comment ref="DF125" authorId="0" shapeId="0" xr:uid="{12D3143F-747A-4E6E-8517-82F38C7C57D7}">
      <text>
        <r>
          <rPr>
            <sz val="11"/>
            <color theme="1"/>
            <rFont val="Calibri"/>
            <family val="2"/>
            <scheme val="minor"/>
          </rPr>
          <t>CONSIGNY François:
stone wool</t>
        </r>
      </text>
    </comment>
    <comment ref="BB126" authorId="0" shapeId="0" xr:uid="{51ABCC30-D456-4738-800D-ED4E2ED8DCCA}">
      <text>
        <r>
          <rPr>
            <sz val="11"/>
            <color theme="1"/>
            <rFont val="Calibri"/>
            <family val="2"/>
            <scheme val="minor"/>
          </rPr>
          <t>CONSIGNY François:
Point measurement method.
Area method: 32mm</t>
        </r>
      </text>
    </comment>
    <comment ref="BC126" authorId="0" shapeId="0" xr:uid="{A2E1B78D-B651-43D8-8016-9749DCEF30B1}">
      <text>
        <r>
          <rPr>
            <sz val="11"/>
            <color theme="1"/>
            <rFont val="Calibri"/>
            <family val="2"/>
            <scheme val="minor"/>
          </rPr>
          <t>CONSIGNY François:
mesured on sketch (residual cross section from photo) for all min &amp; max values of Rise1 to 5</t>
        </r>
      </text>
    </comment>
    <comment ref="CE126" authorId="0" shapeId="0" xr:uid="{8261E217-9B9F-4F69-8592-C7B5CF592B1C}">
      <text>
        <r>
          <rPr>
            <sz val="11"/>
            <color theme="1"/>
            <rFont val="Calibri"/>
            <family val="2"/>
            <scheme val="minor"/>
          </rPr>
          <t>CONSIGNY François:
Densité 673 kg/m3</t>
        </r>
      </text>
    </comment>
    <comment ref="DF126" authorId="0" shapeId="0" xr:uid="{89C40D3E-7384-498F-86F2-128B7D4E73D9}">
      <text>
        <r>
          <rPr>
            <sz val="11"/>
            <color theme="1"/>
            <rFont val="Calibri"/>
            <family val="2"/>
            <scheme val="minor"/>
          </rPr>
          <t>CONSIGNY François:
stone wool</t>
        </r>
      </text>
    </comment>
    <comment ref="BB127" authorId="0" shapeId="0" xr:uid="{F1DDEAA1-E41F-4657-89DB-CB03BD8EB78E}">
      <text>
        <r>
          <rPr>
            <sz val="11"/>
            <color theme="1"/>
            <rFont val="Calibri"/>
            <family val="2"/>
            <scheme val="minor"/>
          </rPr>
          <t>CONSIGNY François:
Point measurement method.
Area method: 32mm</t>
        </r>
      </text>
    </comment>
    <comment ref="BC127" authorId="0" shapeId="0" xr:uid="{F5D02BFE-6D61-41F6-9E54-BD43C84E17C5}">
      <text>
        <r>
          <rPr>
            <sz val="11"/>
            <color theme="1"/>
            <rFont val="Calibri"/>
            <family val="2"/>
            <scheme val="minor"/>
          </rPr>
          <t>CONSIGNY François:
mesured on sketch (residual cross section from photo) for all min &amp; max values of Rise1 to 5</t>
        </r>
      </text>
    </comment>
    <comment ref="CE127" authorId="0" shapeId="0" xr:uid="{19E7E224-CF39-425C-ABA3-10BFAB64A5E4}">
      <text>
        <r>
          <rPr>
            <sz val="11"/>
            <color theme="1"/>
            <rFont val="Calibri"/>
            <family val="2"/>
            <scheme val="minor"/>
          </rPr>
          <t>CONSIGNY François:
Densité 673 kg/m3</t>
        </r>
      </text>
    </comment>
    <comment ref="DF127" authorId="0" shapeId="0" xr:uid="{BCE0BE57-46E0-4778-ADCE-541D738BB811}">
      <text>
        <r>
          <rPr>
            <sz val="11"/>
            <color theme="1"/>
            <rFont val="Calibri"/>
            <family val="2"/>
            <scheme val="minor"/>
          </rPr>
          <t>CONSIGNY François:
stone wool</t>
        </r>
      </text>
    </comment>
    <comment ref="BB128" authorId="0" shapeId="0" xr:uid="{1B4C7466-9715-4091-86A4-FF3026CC0F3D}">
      <text>
        <r>
          <rPr>
            <sz val="11"/>
            <color theme="1"/>
            <rFont val="Calibri"/>
            <family val="2"/>
            <scheme val="minor"/>
          </rPr>
          <t>CONSIGNY François:
Point measurement method.
Area method: 32mm</t>
        </r>
      </text>
    </comment>
    <comment ref="BC128" authorId="0" shapeId="0" xr:uid="{023FCA9A-11FC-4D25-A87B-558F87235961}">
      <text>
        <r>
          <rPr>
            <sz val="11"/>
            <color theme="1"/>
            <rFont val="Calibri"/>
            <family val="2"/>
            <scheme val="minor"/>
          </rPr>
          <t>CONSIGNY François:
mesured on sketch (residual cross section from photo) for all min &amp; max values of Rise1 to 5</t>
        </r>
      </text>
    </comment>
    <comment ref="CE128" authorId="0" shapeId="0" xr:uid="{FC6189D4-4BE9-47CB-ACBA-F1F97C31F883}">
      <text>
        <r>
          <rPr>
            <sz val="11"/>
            <color theme="1"/>
            <rFont val="Calibri"/>
            <family val="2"/>
            <scheme val="minor"/>
          </rPr>
          <t>CONSIGNY François:
Densité 673 kg/m3</t>
        </r>
      </text>
    </comment>
    <comment ref="DF128" authorId="0" shapeId="0" xr:uid="{581E1A5A-59EC-45D9-8617-EB8AA1B00613}">
      <text>
        <r>
          <rPr>
            <sz val="11"/>
            <color theme="1"/>
            <rFont val="Calibri"/>
            <family val="2"/>
            <scheme val="minor"/>
          </rPr>
          <t>CONSIGNY François:
stone wool</t>
        </r>
      </text>
    </comment>
    <comment ref="BB129" authorId="0" shapeId="0" xr:uid="{D5BF826A-FCEB-4521-99BF-88C4B80DDD20}">
      <text>
        <r>
          <rPr>
            <sz val="11"/>
            <color theme="1"/>
            <rFont val="Calibri"/>
            <family val="2"/>
            <scheme val="minor"/>
          </rPr>
          <t>CONSIGNY François:
Point measurement method.
Area method: 32mm</t>
        </r>
      </text>
    </comment>
    <comment ref="BC129" authorId="0" shapeId="0" xr:uid="{C4909F90-ABF9-46AF-8438-644FB67A7DA2}">
      <text>
        <r>
          <rPr>
            <sz val="11"/>
            <color theme="1"/>
            <rFont val="Calibri"/>
            <family val="2"/>
            <scheme val="minor"/>
          </rPr>
          <t>CONSIGNY François:
mesured on sketch (residual cross section from photo) for all min &amp; max values of Rise1 to 5</t>
        </r>
      </text>
    </comment>
    <comment ref="CE129" authorId="0" shapeId="0" xr:uid="{6391F2B2-CCE9-4110-A4F9-4D4B26000E27}">
      <text>
        <r>
          <rPr>
            <sz val="11"/>
            <color theme="1"/>
            <rFont val="Calibri"/>
            <family val="2"/>
            <scheme val="minor"/>
          </rPr>
          <t>CONSIGNY François:
Densité 673 kg/m3</t>
        </r>
      </text>
    </comment>
    <comment ref="DF129" authorId="0" shapeId="0" xr:uid="{1D36FE04-8CD5-46A9-8684-ADF36BE55819}">
      <text>
        <r>
          <rPr>
            <sz val="11"/>
            <color theme="1"/>
            <rFont val="Calibri"/>
            <family val="2"/>
            <scheme val="minor"/>
          </rPr>
          <t>CONSIGNY François:
stone wool</t>
        </r>
      </text>
    </comment>
    <comment ref="BB130" authorId="0" shapeId="0" xr:uid="{9062F196-2ABE-44F2-9557-A7BFA5FF20B1}">
      <text>
        <r>
          <rPr>
            <sz val="11"/>
            <color theme="1"/>
            <rFont val="Calibri"/>
            <family val="2"/>
            <scheme val="minor"/>
          </rPr>
          <t>CONSIGNY François:
Point measurement method.
Area method: 32mm</t>
        </r>
      </text>
    </comment>
    <comment ref="BC130" authorId="0" shapeId="0" xr:uid="{9EA5D83F-E938-4371-9FC3-45256715793F}">
      <text>
        <r>
          <rPr>
            <sz val="11"/>
            <color theme="1"/>
            <rFont val="Calibri"/>
            <family val="2"/>
            <scheme val="minor"/>
          </rPr>
          <t>CONSIGNY François:
mesured on sketch (residual cross section from photo) for all min &amp; max values of Rise1 to 5</t>
        </r>
      </text>
    </comment>
    <comment ref="CE130" authorId="0" shapeId="0" xr:uid="{561CF283-AED5-4A7F-AD3F-414B333A4919}">
      <text>
        <r>
          <rPr>
            <sz val="11"/>
            <color theme="1"/>
            <rFont val="Calibri"/>
            <family val="2"/>
            <scheme val="minor"/>
          </rPr>
          <t>CONSIGNY François:
Densité 673 kg/m3</t>
        </r>
      </text>
    </comment>
    <comment ref="DF130" authorId="0" shapeId="0" xr:uid="{0FF8C965-9CC5-48B8-8C82-788A08F72807}">
      <text>
        <r>
          <rPr>
            <sz val="11"/>
            <color theme="1"/>
            <rFont val="Calibri"/>
            <family val="2"/>
            <scheme val="minor"/>
          </rPr>
          <t>CONSIGNY François:
stone wool</t>
        </r>
      </text>
    </comment>
    <comment ref="BB131" authorId="0" shapeId="0" xr:uid="{6DFDA4AC-3F89-4202-B52B-3DE44AB39EF7}">
      <text>
        <r>
          <rPr>
            <sz val="11"/>
            <color theme="1"/>
            <rFont val="Calibri"/>
            <family val="2"/>
            <scheme val="minor"/>
          </rPr>
          <t>CONSIGNY François:
Point measurement method.
Area method: 32mm</t>
        </r>
      </text>
    </comment>
    <comment ref="BC131" authorId="0" shapeId="0" xr:uid="{B8900DEF-FBAC-4A39-B157-2563A5DCD2F6}">
      <text>
        <r>
          <rPr>
            <sz val="11"/>
            <color theme="1"/>
            <rFont val="Calibri"/>
            <family val="2"/>
            <scheme val="minor"/>
          </rPr>
          <t>CONSIGNY François:
mesured on sketch (residual cross section from photo) for all min &amp; max values of Rise1 to 5</t>
        </r>
      </text>
    </comment>
    <comment ref="CE131" authorId="0" shapeId="0" xr:uid="{9744813B-EB94-47C0-8205-945B4892DA92}">
      <text>
        <r>
          <rPr>
            <sz val="11"/>
            <color theme="1"/>
            <rFont val="Calibri"/>
            <family val="2"/>
            <scheme val="minor"/>
          </rPr>
          <t>CONSIGNY François:
Densité 673 kg/m3</t>
        </r>
      </text>
    </comment>
    <comment ref="DF131" authorId="0" shapeId="0" xr:uid="{FD4AC07B-0EE3-41B6-804A-376B8045420C}">
      <text>
        <r>
          <rPr>
            <sz val="11"/>
            <color theme="1"/>
            <rFont val="Calibri"/>
            <family val="2"/>
            <scheme val="minor"/>
          </rPr>
          <t>CONSIGNY François:
stone wool</t>
        </r>
      </text>
    </comment>
    <comment ref="BB132" authorId="0" shapeId="0" xr:uid="{5F520458-EE94-44CE-B50D-B7098FAFEC2F}">
      <text>
        <r>
          <rPr>
            <sz val="11"/>
            <color theme="1"/>
            <rFont val="Calibri"/>
            <family val="2"/>
            <scheme val="minor"/>
          </rPr>
          <t>CONSIGNY François:
Point measurement method.
Area method: 32mm</t>
        </r>
      </text>
    </comment>
    <comment ref="BC132" authorId="0" shapeId="0" xr:uid="{700294C1-BAB8-4DD9-9CA0-BFD1FF85CE35}">
      <text>
        <r>
          <rPr>
            <sz val="11"/>
            <color theme="1"/>
            <rFont val="Calibri"/>
            <family val="2"/>
            <scheme val="minor"/>
          </rPr>
          <t>CONSIGNY François:
mesured on sketch (residual cross section from photo) for all min &amp; max values of Rise1 to 5</t>
        </r>
      </text>
    </comment>
    <comment ref="CE132" authorId="0" shapeId="0" xr:uid="{293877F4-D8B0-4C8D-BD6E-FC1F7187DAE5}">
      <text>
        <r>
          <rPr>
            <sz val="11"/>
            <color theme="1"/>
            <rFont val="Calibri"/>
            <family val="2"/>
            <scheme val="minor"/>
          </rPr>
          <t>CONSIGNY François:
Densité 673 kg/m3</t>
        </r>
      </text>
    </comment>
    <comment ref="DF132" authorId="0" shapeId="0" xr:uid="{22D94B1B-15AC-45C7-9C98-5E78FE08B716}">
      <text>
        <r>
          <rPr>
            <sz val="11"/>
            <color theme="1"/>
            <rFont val="Calibri"/>
            <family val="2"/>
            <scheme val="minor"/>
          </rPr>
          <t>CONSIGNY François:
stone wool</t>
        </r>
      </text>
    </comment>
    <comment ref="BB133" authorId="0" shapeId="0" xr:uid="{33EE239B-9DAE-48F0-AB06-A5405BB1D497}">
      <text>
        <r>
          <rPr>
            <sz val="11"/>
            <color theme="1"/>
            <rFont val="Calibri"/>
            <family val="2"/>
            <scheme val="minor"/>
          </rPr>
          <t>CONSIGNY François:
Point measurement method.
Area method: 32mm</t>
        </r>
      </text>
    </comment>
    <comment ref="BC133" authorId="0" shapeId="0" xr:uid="{47E021AA-AD5F-484F-AF8F-3458971D9B0A}">
      <text>
        <r>
          <rPr>
            <sz val="11"/>
            <color theme="1"/>
            <rFont val="Calibri"/>
            <family val="2"/>
            <scheme val="minor"/>
          </rPr>
          <t>CONSIGNY François:
mesured on sketch (residual cross section from photo) for all min &amp; max values of Rise1 to 5</t>
        </r>
      </text>
    </comment>
    <comment ref="CE133" authorId="0" shapeId="0" xr:uid="{2511C500-FD90-4D8B-A1D9-0EEE8B04655B}">
      <text>
        <r>
          <rPr>
            <sz val="11"/>
            <color theme="1"/>
            <rFont val="Calibri"/>
            <family val="2"/>
            <scheme val="minor"/>
          </rPr>
          <t>CONSIGNY François:
Densité 673 kg/m3</t>
        </r>
      </text>
    </comment>
    <comment ref="DF133" authorId="0" shapeId="0" xr:uid="{94C5901B-7B05-41E1-A6DE-26DC20C3C22D}">
      <text>
        <r>
          <rPr>
            <sz val="11"/>
            <color theme="1"/>
            <rFont val="Calibri"/>
            <family val="2"/>
            <scheme val="minor"/>
          </rPr>
          <t>CONSIGNY François:
stone wool</t>
        </r>
      </text>
    </comment>
    <comment ref="BB134" authorId="0" shapeId="0" xr:uid="{367CB195-B399-44F4-B563-172BF342BECB}">
      <text>
        <r>
          <rPr>
            <sz val="11"/>
            <color theme="1"/>
            <rFont val="Calibri"/>
            <family val="2"/>
            <scheme val="minor"/>
          </rPr>
          <t>CONSIGNY François:
Point measurement method.
Area method: 32mm</t>
        </r>
      </text>
    </comment>
    <comment ref="BC134" authorId="0" shapeId="0" xr:uid="{4087645E-4FC7-402A-BC24-FB9ABD5395F6}">
      <text>
        <r>
          <rPr>
            <sz val="11"/>
            <color theme="1"/>
            <rFont val="Calibri"/>
            <family val="2"/>
            <scheme val="minor"/>
          </rPr>
          <t>CONSIGNY François:
mesured on sketch (residual cross section from photo) for all min &amp; max values of Rise1 to 5</t>
        </r>
      </text>
    </comment>
    <comment ref="CE134" authorId="0" shapeId="0" xr:uid="{A7B6747C-F902-43D3-95DD-1EF97C38775D}">
      <text>
        <r>
          <rPr>
            <sz val="11"/>
            <color theme="1"/>
            <rFont val="Calibri"/>
            <family val="2"/>
            <scheme val="minor"/>
          </rPr>
          <t>CONSIGNY François:
Densité 673 kg/m3</t>
        </r>
      </text>
    </comment>
    <comment ref="DF134" authorId="0" shapeId="0" xr:uid="{E66603E7-2672-4D44-BB39-9612E71F910E}">
      <text>
        <r>
          <rPr>
            <sz val="11"/>
            <color theme="1"/>
            <rFont val="Calibri"/>
            <family val="2"/>
            <scheme val="minor"/>
          </rPr>
          <t>CONSIGNY François:
stone wool</t>
        </r>
      </text>
    </comment>
    <comment ref="BB135" authorId="0" shapeId="0" xr:uid="{3618F18E-AF69-44DD-8FAE-128D57B6E395}">
      <text>
        <r>
          <rPr>
            <sz val="11"/>
            <color theme="1"/>
            <rFont val="Calibri"/>
            <family val="2"/>
            <scheme val="minor"/>
          </rPr>
          <t>CONSIGNY François:
Point measurement method.
Area method: 32mm</t>
        </r>
      </text>
    </comment>
    <comment ref="BC135" authorId="0" shapeId="0" xr:uid="{21805D11-E579-46EE-9E67-A34E5424E0BE}">
      <text>
        <r>
          <rPr>
            <sz val="11"/>
            <color theme="1"/>
            <rFont val="Calibri"/>
            <family val="2"/>
            <scheme val="minor"/>
          </rPr>
          <t>CONSIGNY François:
mesured on sketch (residual cross section from photo) for all min &amp; max values of Rise1 to 5</t>
        </r>
      </text>
    </comment>
    <comment ref="CE135" authorId="0" shapeId="0" xr:uid="{0FB32DDF-DD1F-4362-9E6F-CC2196BAEAAB}">
      <text>
        <r>
          <rPr>
            <sz val="11"/>
            <color theme="1"/>
            <rFont val="Calibri"/>
            <family val="2"/>
            <scheme val="minor"/>
          </rPr>
          <t>CONSIGNY François:
Densité 673 kg/m3</t>
        </r>
      </text>
    </comment>
    <comment ref="DF135" authorId="0" shapeId="0" xr:uid="{EA33D168-9259-4269-9C57-4B76BF4BA464}">
      <text>
        <r>
          <rPr>
            <sz val="11"/>
            <color theme="1"/>
            <rFont val="Calibri"/>
            <family val="2"/>
            <scheme val="minor"/>
          </rPr>
          <t>CONSIGNY François:
stone wool</t>
        </r>
      </text>
    </comment>
    <comment ref="BB136" authorId="0" shapeId="0" xr:uid="{9859CF9C-45C5-45DC-892F-B2E42974ABC5}">
      <text>
        <r>
          <rPr>
            <sz val="11"/>
            <color theme="1"/>
            <rFont val="Calibri"/>
            <family val="2"/>
            <scheme val="minor"/>
          </rPr>
          <t>CONSIGNY François:
Point measurement method.
Area method: 32mm</t>
        </r>
      </text>
    </comment>
    <comment ref="BC136" authorId="0" shapeId="0" xr:uid="{39CE5E5C-4334-4E83-99D8-00449F0F66A1}">
      <text>
        <r>
          <rPr>
            <sz val="11"/>
            <color theme="1"/>
            <rFont val="Calibri"/>
            <family val="2"/>
            <scheme val="minor"/>
          </rPr>
          <t>CONSIGNY François:
mesured on sketch (residual cross section from photo) for all min &amp; max values of Rise1 to 5</t>
        </r>
      </text>
    </comment>
    <comment ref="CE136" authorId="0" shapeId="0" xr:uid="{F506067A-8232-44C2-866A-C4D4BA4DA309}">
      <text>
        <r>
          <rPr>
            <sz val="11"/>
            <color theme="1"/>
            <rFont val="Calibri"/>
            <family val="2"/>
            <scheme val="minor"/>
          </rPr>
          <t>CONSIGNY François:
Densité 673 kg/m3</t>
        </r>
      </text>
    </comment>
    <comment ref="DF136" authorId="0" shapeId="0" xr:uid="{DDECC9E8-762F-4CFE-A6C8-BC4004D91065}">
      <text>
        <r>
          <rPr>
            <sz val="11"/>
            <color theme="1"/>
            <rFont val="Calibri"/>
            <family val="2"/>
            <scheme val="minor"/>
          </rPr>
          <t>CONSIGNY François:
stone wool</t>
        </r>
      </text>
    </comment>
    <comment ref="BB137" authorId="0" shapeId="0" xr:uid="{970D5940-05CA-4911-A058-B7BFCBC194D4}">
      <text>
        <r>
          <rPr>
            <sz val="11"/>
            <color theme="1"/>
            <rFont val="Calibri"/>
            <family val="2"/>
            <scheme val="minor"/>
          </rPr>
          <t>CONSIGNY François:
Point measurement method.
Area method: 32mm</t>
        </r>
      </text>
    </comment>
    <comment ref="BC137" authorId="0" shapeId="0" xr:uid="{62359FA6-81F2-4920-A472-59E3F5AE6EBF}">
      <text>
        <r>
          <rPr>
            <sz val="11"/>
            <color theme="1"/>
            <rFont val="Calibri"/>
            <family val="2"/>
            <scheme val="minor"/>
          </rPr>
          <t>CONSIGNY François:
mesured on sketch (residual cross section from photo) for all min &amp; max values of Rise1 to 5</t>
        </r>
      </text>
    </comment>
    <comment ref="CE137" authorId="0" shapeId="0" xr:uid="{6A634509-4D1A-4D77-A878-B860DC7FF913}">
      <text>
        <r>
          <rPr>
            <sz val="11"/>
            <color theme="1"/>
            <rFont val="Calibri"/>
            <family val="2"/>
            <scheme val="minor"/>
          </rPr>
          <t>CONSIGNY François:
Densité 673 kg/m3</t>
        </r>
      </text>
    </comment>
    <comment ref="DF137" authorId="0" shapeId="0" xr:uid="{8AE5F699-9690-4731-A3DD-23BBAF2A4C8F}">
      <text>
        <r>
          <rPr>
            <sz val="11"/>
            <color theme="1"/>
            <rFont val="Calibri"/>
            <family val="2"/>
            <scheme val="minor"/>
          </rPr>
          <t>CONSIGNY François:
stone wool</t>
        </r>
      </text>
    </comment>
    <comment ref="BB138" authorId="0" shapeId="0" xr:uid="{08D7EE38-FD59-4E40-BEEA-EEEF956C8390}">
      <text>
        <r>
          <rPr>
            <sz val="11"/>
            <color theme="1"/>
            <rFont val="Calibri"/>
            <family val="2"/>
            <scheme val="minor"/>
          </rPr>
          <t>CONSIGNY François:
Point measurement method.
Area method: 32mm</t>
        </r>
      </text>
    </comment>
    <comment ref="BC138" authorId="0" shapeId="0" xr:uid="{AA419AA4-5360-4F98-BC26-DBABD50ADAB5}">
      <text>
        <r>
          <rPr>
            <sz val="11"/>
            <color theme="1"/>
            <rFont val="Calibri"/>
            <family val="2"/>
            <scheme val="minor"/>
          </rPr>
          <t>CONSIGNY François:
mesured on sketch (residual cross section from photo) for all min &amp; max values of Rise1 to 5</t>
        </r>
      </text>
    </comment>
    <comment ref="CE138" authorId="0" shapeId="0" xr:uid="{FA8976EE-F5CE-4D78-95BD-8F2E58E07436}">
      <text>
        <r>
          <rPr>
            <sz val="11"/>
            <color theme="1"/>
            <rFont val="Calibri"/>
            <family val="2"/>
            <scheme val="minor"/>
          </rPr>
          <t>CONSIGNY François:
Densité 673 kg/m3</t>
        </r>
      </text>
    </comment>
    <comment ref="DF138" authorId="0" shapeId="0" xr:uid="{0D4C172D-E7F4-487C-92AC-5F6815823DCB}">
      <text>
        <r>
          <rPr>
            <sz val="11"/>
            <color theme="1"/>
            <rFont val="Calibri"/>
            <family val="2"/>
            <scheme val="minor"/>
          </rPr>
          <t>CONSIGNY François:
stone wool</t>
        </r>
      </text>
    </comment>
    <comment ref="BB139" authorId="0" shapeId="0" xr:uid="{64C3ABCF-A2C8-4D7E-AA65-32F863CF6A30}">
      <text>
        <r>
          <rPr>
            <sz val="11"/>
            <color theme="1"/>
            <rFont val="Calibri"/>
            <family val="2"/>
            <scheme val="minor"/>
          </rPr>
          <t>CONSIGNY François:
Point measurement method.
Area method: 32mm</t>
        </r>
      </text>
    </comment>
    <comment ref="BC139" authorId="0" shapeId="0" xr:uid="{168BAD0B-0761-462D-BE73-74256CCD4221}">
      <text>
        <r>
          <rPr>
            <sz val="11"/>
            <color theme="1"/>
            <rFont val="Calibri"/>
            <family val="2"/>
            <scheme val="minor"/>
          </rPr>
          <t>CONSIGNY François:
mesured on sketch (residual cross section from photo) for all min &amp; max values of Rise1 to 5</t>
        </r>
      </text>
    </comment>
    <comment ref="CE139" authorId="0" shapeId="0" xr:uid="{47CEDD6C-AFAA-4172-BDE4-F010F8E6D26F}">
      <text>
        <r>
          <rPr>
            <sz val="11"/>
            <color theme="1"/>
            <rFont val="Calibri"/>
            <family val="2"/>
            <scheme val="minor"/>
          </rPr>
          <t>CONSIGNY François:
Densité 673 kg/m3</t>
        </r>
      </text>
    </comment>
    <comment ref="DF139" authorId="0" shapeId="0" xr:uid="{6DBC5331-F342-4B9A-9EFA-7868AA329C21}">
      <text>
        <r>
          <rPr>
            <sz val="11"/>
            <color theme="1"/>
            <rFont val="Calibri"/>
            <family val="2"/>
            <scheme val="minor"/>
          </rPr>
          <t>CONSIGNY François:
stone wool</t>
        </r>
      </text>
    </comment>
    <comment ref="BB140" authorId="0" shapeId="0" xr:uid="{040BE307-446A-41F8-BC82-D72572B18C0A}">
      <text>
        <r>
          <rPr>
            <sz val="11"/>
            <color theme="1"/>
            <rFont val="Calibri"/>
            <family val="2"/>
            <scheme val="minor"/>
          </rPr>
          <t>CONSIGNY François:
Point measurement method.
Area method: 32mm</t>
        </r>
      </text>
    </comment>
    <comment ref="BC140" authorId="0" shapeId="0" xr:uid="{8403B0F0-955D-48D9-8C50-2CA0A05F8724}">
      <text>
        <r>
          <rPr>
            <sz val="11"/>
            <color theme="1"/>
            <rFont val="Calibri"/>
            <family val="2"/>
            <scheme val="minor"/>
          </rPr>
          <t>CONSIGNY François:
mesured on sketch (residual cross section from photo) for all min &amp; max values of Rise1 to 5</t>
        </r>
      </text>
    </comment>
    <comment ref="CE140" authorId="0" shapeId="0" xr:uid="{D4D4F19A-0C04-49EC-9C0B-2C5DE5967743}">
      <text>
        <r>
          <rPr>
            <sz val="11"/>
            <color theme="1"/>
            <rFont val="Calibri"/>
            <family val="2"/>
            <scheme val="minor"/>
          </rPr>
          <t>CONSIGNY François:
Densité 673 kg/m3</t>
        </r>
      </text>
    </comment>
    <comment ref="DF140" authorId="0" shapeId="0" xr:uid="{390A2A44-3008-4DDB-AD8B-B593ED3065C7}">
      <text>
        <r>
          <rPr>
            <sz val="11"/>
            <color theme="1"/>
            <rFont val="Calibri"/>
            <family val="2"/>
            <scheme val="minor"/>
          </rPr>
          <t>CONSIGNY François:
stone wool</t>
        </r>
      </text>
    </comment>
    <comment ref="BB141" authorId="0" shapeId="0" xr:uid="{0441D1FC-80DC-41C7-8F14-0B017748486B}">
      <text>
        <r>
          <rPr>
            <sz val="11"/>
            <color theme="1"/>
            <rFont val="Calibri"/>
            <family val="2"/>
            <scheme val="minor"/>
          </rPr>
          <t>CONSIGNY François:
Point measurement method.
Area method: 32mm</t>
        </r>
      </text>
    </comment>
    <comment ref="BC141" authorId="0" shapeId="0" xr:uid="{4AE4315C-B304-43F0-A809-570802814F75}">
      <text>
        <r>
          <rPr>
            <sz val="11"/>
            <color theme="1"/>
            <rFont val="Calibri"/>
            <family val="2"/>
            <scheme val="minor"/>
          </rPr>
          <t>CONSIGNY François:
mesured on sketch (residual cross section from photo) for all min &amp; max values of Rise1 to 5</t>
        </r>
      </text>
    </comment>
    <comment ref="CE141" authorId="0" shapeId="0" xr:uid="{74FFDE9F-81CA-44BB-8ABD-D28C0E6DE43E}">
      <text>
        <r>
          <rPr>
            <sz val="11"/>
            <color theme="1"/>
            <rFont val="Calibri"/>
            <family val="2"/>
            <scheme val="minor"/>
          </rPr>
          <t>CONSIGNY François:
Densité 673 kg/m3</t>
        </r>
      </text>
    </comment>
    <comment ref="DF141" authorId="0" shapeId="0" xr:uid="{49B83B5F-0379-485A-A8B4-D2FF538D14DC}">
      <text>
        <r>
          <rPr>
            <sz val="11"/>
            <color theme="1"/>
            <rFont val="Calibri"/>
            <family val="2"/>
            <scheme val="minor"/>
          </rPr>
          <t>CONSIGNY François:
stone wool</t>
        </r>
      </text>
    </comment>
    <comment ref="BB142" authorId="0" shapeId="0" xr:uid="{9939EA4B-8585-49C9-A673-F5B90BEB567A}">
      <text>
        <r>
          <rPr>
            <sz val="11"/>
            <color theme="1"/>
            <rFont val="Calibri"/>
            <family val="2"/>
            <scheme val="minor"/>
          </rPr>
          <t>CONSIGNY François:
Point measurement method.
Area method: 32mm</t>
        </r>
      </text>
    </comment>
    <comment ref="BC142" authorId="0" shapeId="0" xr:uid="{43AB9225-1F32-4DC4-A728-07A82497567B}">
      <text>
        <r>
          <rPr>
            <sz val="11"/>
            <color theme="1"/>
            <rFont val="Calibri"/>
            <family val="2"/>
            <scheme val="minor"/>
          </rPr>
          <t>CONSIGNY François:
mesured on sketch (residual cross section from photo) for all min &amp; max values of Rise1 to 5</t>
        </r>
      </text>
    </comment>
    <comment ref="CE142" authorId="0" shapeId="0" xr:uid="{9CC0CFC1-6487-4528-AF34-B86F2737B77A}">
      <text>
        <r>
          <rPr>
            <sz val="11"/>
            <color theme="1"/>
            <rFont val="Calibri"/>
            <family val="2"/>
            <scheme val="minor"/>
          </rPr>
          <t>CONSIGNY François:
Densité 673 kg/m3</t>
        </r>
      </text>
    </comment>
    <comment ref="DF142" authorId="0" shapeId="0" xr:uid="{501ECA63-B498-4354-B363-66E78C94F0E0}">
      <text>
        <r>
          <rPr>
            <sz val="11"/>
            <color theme="1"/>
            <rFont val="Calibri"/>
            <family val="2"/>
            <scheme val="minor"/>
          </rPr>
          <t>CONSIGNY François:
stone wool</t>
        </r>
      </text>
    </comment>
    <comment ref="BB143" authorId="0" shapeId="0" xr:uid="{9EF03711-7DC3-48E7-880B-3D73C0654F3A}">
      <text>
        <r>
          <rPr>
            <sz val="11"/>
            <color theme="1"/>
            <rFont val="Calibri"/>
            <family val="2"/>
            <scheme val="minor"/>
          </rPr>
          <t>CONSIGNY François:
Point measurement method.
Area method: 32mm</t>
        </r>
      </text>
    </comment>
    <comment ref="BC143" authorId="0" shapeId="0" xr:uid="{D0A98D38-BC64-4B18-B30F-B3EB2B8082AC}">
      <text>
        <r>
          <rPr>
            <sz val="11"/>
            <color theme="1"/>
            <rFont val="Calibri"/>
            <family val="2"/>
            <scheme val="minor"/>
          </rPr>
          <t>CONSIGNY François:
mesured on sketch (residual cross section from photo) for all min &amp; max values of Rise1 to 5</t>
        </r>
      </text>
    </comment>
    <comment ref="CE143" authorId="0" shapeId="0" xr:uid="{8282EFFC-FFDA-4623-A053-2EE07F54757C}">
      <text>
        <r>
          <rPr>
            <sz val="11"/>
            <color theme="1"/>
            <rFont val="Calibri"/>
            <family val="2"/>
            <scheme val="minor"/>
          </rPr>
          <t>CONSIGNY François:
Densité 673 kg/m3</t>
        </r>
      </text>
    </comment>
    <comment ref="DF143" authorId="0" shapeId="0" xr:uid="{EBAFD835-E042-40A0-9057-92CBF5042C54}">
      <text>
        <r>
          <rPr>
            <sz val="11"/>
            <color theme="1"/>
            <rFont val="Calibri"/>
            <family val="2"/>
            <scheme val="minor"/>
          </rPr>
          <t>CONSIGNY François:
stone wool</t>
        </r>
      </text>
    </comment>
    <comment ref="BB144" authorId="0" shapeId="0" xr:uid="{FE45D59C-A598-46EB-B97C-2BFB6A3AE85E}">
      <text>
        <r>
          <rPr>
            <sz val="11"/>
            <color theme="1"/>
            <rFont val="Calibri"/>
            <family val="2"/>
            <scheme val="minor"/>
          </rPr>
          <t>CONSIGNY François:
Point measurement method.
Area method: 32mm</t>
        </r>
      </text>
    </comment>
    <comment ref="BC144" authorId="0" shapeId="0" xr:uid="{118309BA-7019-4638-8488-B635163A3DA2}">
      <text>
        <r>
          <rPr>
            <sz val="11"/>
            <color theme="1"/>
            <rFont val="Calibri"/>
            <family val="2"/>
            <scheme val="minor"/>
          </rPr>
          <t>CONSIGNY François:
mesured on sketch (residual cross section from photo) for all min &amp; max values of Rise1 to 5</t>
        </r>
      </text>
    </comment>
    <comment ref="CE144" authorId="0" shapeId="0" xr:uid="{DC9FC0A1-4D5E-49DE-B56C-17645B3F4760}">
      <text>
        <r>
          <rPr>
            <sz val="11"/>
            <color theme="1"/>
            <rFont val="Calibri"/>
            <family val="2"/>
            <scheme val="minor"/>
          </rPr>
          <t>CONSIGNY François:
Densité 673 kg/m3</t>
        </r>
      </text>
    </comment>
    <comment ref="DF144" authorId="0" shapeId="0" xr:uid="{4F246B51-D171-4CC9-9C0C-B63E9968A2B6}">
      <text>
        <r>
          <rPr>
            <sz val="11"/>
            <color theme="1"/>
            <rFont val="Calibri"/>
            <family val="2"/>
            <scheme val="minor"/>
          </rPr>
          <t>CONSIGNY François:
stone wool</t>
        </r>
      </text>
    </comment>
    <comment ref="BB145" authorId="0" shapeId="0" xr:uid="{0277861A-9B7C-41E2-B0BE-801A0299996B}">
      <text>
        <r>
          <rPr>
            <sz val="11"/>
            <color theme="1"/>
            <rFont val="Calibri"/>
            <family val="2"/>
            <scheme val="minor"/>
          </rPr>
          <t>CONSIGNY François:
Point measurement method.
Area method: 32mm</t>
        </r>
      </text>
    </comment>
    <comment ref="BC145" authorId="0" shapeId="0" xr:uid="{B05FA3E8-EC2B-48E3-85ED-BFD9A642F2FB}">
      <text>
        <r>
          <rPr>
            <sz val="11"/>
            <color theme="1"/>
            <rFont val="Calibri"/>
            <family val="2"/>
            <scheme val="minor"/>
          </rPr>
          <t>CONSIGNY François:
mesured on sketch (residual cross section from photo) for all min &amp; max values of Rise1 to 5</t>
        </r>
      </text>
    </comment>
    <comment ref="CE145" authorId="0" shapeId="0" xr:uid="{7E50B064-6A53-4439-AF88-D9A557BF7CAC}">
      <text>
        <r>
          <rPr>
            <sz val="11"/>
            <color theme="1"/>
            <rFont val="Calibri"/>
            <family val="2"/>
            <scheme val="minor"/>
          </rPr>
          <t>CONSIGNY François:
Densité 673 kg/m3</t>
        </r>
      </text>
    </comment>
    <comment ref="DF145" authorId="0" shapeId="0" xr:uid="{FCCA64F4-72B0-43B2-BAB0-F2C364F7D8F9}">
      <text>
        <r>
          <rPr>
            <sz val="11"/>
            <color theme="1"/>
            <rFont val="Calibri"/>
            <family val="2"/>
            <scheme val="minor"/>
          </rPr>
          <t>CONSIGNY François:
stone wool</t>
        </r>
      </text>
    </comment>
    <comment ref="BB146" authorId="0" shapeId="0" xr:uid="{64592C0F-8F0E-48FC-A79D-17E1CCF340E7}">
      <text>
        <r>
          <rPr>
            <sz val="11"/>
            <color theme="1"/>
            <rFont val="Calibri"/>
            <family val="2"/>
            <scheme val="minor"/>
          </rPr>
          <t>CONSIGNY François:
Point measurement method.
Area method: 32mm</t>
        </r>
      </text>
    </comment>
    <comment ref="BC146" authorId="0" shapeId="0" xr:uid="{FAC7E084-33E2-47E4-9D72-F272859948F0}">
      <text>
        <r>
          <rPr>
            <sz val="11"/>
            <color theme="1"/>
            <rFont val="Calibri"/>
            <family val="2"/>
            <scheme val="minor"/>
          </rPr>
          <t>CONSIGNY François:
mesured on sketch (residual cross section from photo) for all min &amp; max values of Rise1 to 5</t>
        </r>
      </text>
    </comment>
    <comment ref="CE146" authorId="0" shapeId="0" xr:uid="{44ED9FB7-1A3B-47F9-A502-664383EE3C19}">
      <text>
        <r>
          <rPr>
            <sz val="11"/>
            <color theme="1"/>
            <rFont val="Calibri"/>
            <family val="2"/>
            <scheme val="minor"/>
          </rPr>
          <t>CONSIGNY François:
Densité 673 kg/m3</t>
        </r>
      </text>
    </comment>
    <comment ref="DF146" authorId="0" shapeId="0" xr:uid="{052CCC0E-7721-436E-A804-BF1CE4E03D8B}">
      <text>
        <r>
          <rPr>
            <sz val="11"/>
            <color theme="1"/>
            <rFont val="Calibri"/>
            <family val="2"/>
            <scheme val="minor"/>
          </rPr>
          <t>CONSIGNY François:
stone wool</t>
        </r>
      </text>
    </comment>
    <comment ref="BB147" authorId="0" shapeId="0" xr:uid="{EE279E40-4C97-4F0B-937D-1C9DE567B97E}">
      <text>
        <r>
          <rPr>
            <sz val="11"/>
            <color theme="1"/>
            <rFont val="Calibri"/>
            <family val="2"/>
            <scheme val="minor"/>
          </rPr>
          <t>CONSIGNY François:
Point measurement method.
Area method: 32mm</t>
        </r>
      </text>
    </comment>
    <comment ref="BC147" authorId="0" shapeId="0" xr:uid="{BCA90B3F-B526-4AC4-90AE-CA266EA5BBF0}">
      <text>
        <r>
          <rPr>
            <sz val="11"/>
            <color theme="1"/>
            <rFont val="Calibri"/>
            <family val="2"/>
            <scheme val="minor"/>
          </rPr>
          <t>CONSIGNY François:
mesured on sketch (residual cross section from photo) for all min &amp; max values of Rise1 to 5</t>
        </r>
      </text>
    </comment>
    <comment ref="CE147" authorId="0" shapeId="0" xr:uid="{666668A4-BAFF-4AFF-A279-D1663E1018EE}">
      <text>
        <r>
          <rPr>
            <sz val="11"/>
            <color theme="1"/>
            <rFont val="Calibri"/>
            <family val="2"/>
            <scheme val="minor"/>
          </rPr>
          <t>CONSIGNY François:
Densité 673 kg/m3</t>
        </r>
      </text>
    </comment>
    <comment ref="DF147" authorId="0" shapeId="0" xr:uid="{7E9416E0-B01C-459B-BF5A-1FC55A5DB0A6}">
      <text>
        <r>
          <rPr>
            <sz val="11"/>
            <color theme="1"/>
            <rFont val="Calibri"/>
            <family val="2"/>
            <scheme val="minor"/>
          </rPr>
          <t>CONSIGNY François:
stone wool</t>
        </r>
      </text>
    </comment>
    <comment ref="BB148" authorId="0" shapeId="0" xr:uid="{A486572D-0578-450C-AB34-9E000423065E}">
      <text>
        <r>
          <rPr>
            <sz val="11"/>
            <color theme="1"/>
            <rFont val="Calibri"/>
            <family val="2"/>
            <scheme val="minor"/>
          </rPr>
          <t>CONSIGNY François:
Point measurement method.
Area method: 32mm</t>
        </r>
      </text>
    </comment>
    <comment ref="BC148" authorId="0" shapeId="0" xr:uid="{4CD9C46F-772D-40A2-9A17-B8B97B837B1F}">
      <text>
        <r>
          <rPr>
            <sz val="11"/>
            <color theme="1"/>
            <rFont val="Calibri"/>
            <family val="2"/>
            <scheme val="minor"/>
          </rPr>
          <t>CONSIGNY François:
mesured on sketch (residual cross section from photo) for all min &amp; max values of Rise1 to 5</t>
        </r>
      </text>
    </comment>
    <comment ref="CE148" authorId="0" shapeId="0" xr:uid="{DEDE9158-73D3-4521-BB7F-4FB620B6EB8B}">
      <text>
        <r>
          <rPr>
            <sz val="11"/>
            <color theme="1"/>
            <rFont val="Calibri"/>
            <family val="2"/>
            <scheme val="minor"/>
          </rPr>
          <t>CONSIGNY François:
Densité 673 kg/m3</t>
        </r>
      </text>
    </comment>
    <comment ref="DF148" authorId="0" shapeId="0" xr:uid="{50F229BA-DCDD-4EAF-9E95-75FA5CE16248}">
      <text>
        <r>
          <rPr>
            <sz val="11"/>
            <color theme="1"/>
            <rFont val="Calibri"/>
            <family val="2"/>
            <scheme val="minor"/>
          </rPr>
          <t>CONSIGNY François:
stone wool</t>
        </r>
      </text>
    </comment>
    <comment ref="BB149" authorId="0" shapeId="0" xr:uid="{53133A6E-2E23-428B-9D38-1005621FD120}">
      <text>
        <r>
          <rPr>
            <sz val="11"/>
            <color theme="1"/>
            <rFont val="Calibri"/>
            <family val="2"/>
            <scheme val="minor"/>
          </rPr>
          <t>CONSIGNY François:
Point measurement method.
Area method: 32mm</t>
        </r>
      </text>
    </comment>
    <comment ref="BC149" authorId="0" shapeId="0" xr:uid="{8247F4E6-21AC-471B-B9CC-2E21508D7FC1}">
      <text>
        <r>
          <rPr>
            <sz val="11"/>
            <color theme="1"/>
            <rFont val="Calibri"/>
            <family val="2"/>
            <scheme val="minor"/>
          </rPr>
          <t>CONSIGNY François:
mesured on sketch (residual cross section from photo) for all min &amp; max values of Rise1 to 5</t>
        </r>
      </text>
    </comment>
    <comment ref="CE149" authorId="0" shapeId="0" xr:uid="{2994D0B9-6E94-4B41-A688-048214D8A7B7}">
      <text>
        <r>
          <rPr>
            <sz val="11"/>
            <color theme="1"/>
            <rFont val="Calibri"/>
            <family val="2"/>
            <scheme val="minor"/>
          </rPr>
          <t>CONSIGNY François:
Densité 673 kg/m3</t>
        </r>
      </text>
    </comment>
    <comment ref="DF149" authorId="0" shapeId="0" xr:uid="{7570858D-099A-4B40-AF6F-7739F6DCB5AD}">
      <text>
        <r>
          <rPr>
            <sz val="11"/>
            <color theme="1"/>
            <rFont val="Calibri"/>
            <family val="2"/>
            <scheme val="minor"/>
          </rPr>
          <t>CONSIGNY François:
stone wool</t>
        </r>
      </text>
    </comment>
    <comment ref="BB150" authorId="0" shapeId="0" xr:uid="{99160D66-CDD5-4342-8CEF-6B15965D67BA}">
      <text>
        <r>
          <rPr>
            <sz val="11"/>
            <color theme="1"/>
            <rFont val="Calibri"/>
            <family val="2"/>
            <scheme val="minor"/>
          </rPr>
          <t>CONSIGNY François:
Point measurement method.
Area method: 32mm</t>
        </r>
      </text>
    </comment>
    <comment ref="BC150" authorId="0" shapeId="0" xr:uid="{B8996CD7-D5EE-4E89-B915-BAF5683FED20}">
      <text>
        <r>
          <rPr>
            <sz val="11"/>
            <color theme="1"/>
            <rFont val="Calibri"/>
            <family val="2"/>
            <scheme val="minor"/>
          </rPr>
          <t>CONSIGNY François:
mesured on sketch (residual cross section from photo) for all min &amp; max values of Rise1 to 5</t>
        </r>
      </text>
    </comment>
    <comment ref="CE150" authorId="0" shapeId="0" xr:uid="{0C85CCE4-1C73-48F5-92C1-65ADF22080A9}">
      <text>
        <r>
          <rPr>
            <sz val="11"/>
            <color theme="1"/>
            <rFont val="Calibri"/>
            <family val="2"/>
            <scheme val="minor"/>
          </rPr>
          <t>CONSIGNY François:
Densité 673 kg/m3</t>
        </r>
      </text>
    </comment>
    <comment ref="DF150" authorId="0" shapeId="0" xr:uid="{4DAB8042-4827-40C1-A4DA-2AFF690C0A6F}">
      <text>
        <r>
          <rPr>
            <sz val="11"/>
            <color theme="1"/>
            <rFont val="Calibri"/>
            <family val="2"/>
            <scheme val="minor"/>
          </rPr>
          <t>CONSIGNY François:
stone wool</t>
        </r>
      </text>
    </comment>
    <comment ref="BB151" authorId="0" shapeId="0" xr:uid="{129C8CBB-B43D-44FD-AE38-94717B6F5AAE}">
      <text>
        <r>
          <rPr>
            <sz val="11"/>
            <color theme="1"/>
            <rFont val="Calibri"/>
            <family val="2"/>
            <scheme val="minor"/>
          </rPr>
          <t>CONSIGNY François:
Point measurement method.
Area method: 32mm</t>
        </r>
      </text>
    </comment>
    <comment ref="BC151" authorId="0" shapeId="0" xr:uid="{7AE63FF4-BBC1-471E-9EAA-7DEF83AA0133}">
      <text>
        <r>
          <rPr>
            <sz val="11"/>
            <color theme="1"/>
            <rFont val="Calibri"/>
            <family val="2"/>
            <scheme val="minor"/>
          </rPr>
          <t>CONSIGNY François:
mesured on sketch (residual cross section from photo) for all min &amp; max values of Rise1 to 5</t>
        </r>
      </text>
    </comment>
    <comment ref="CE151" authorId="0" shapeId="0" xr:uid="{E4E50DDA-CF04-45AE-A121-CDCDCEE78DC0}">
      <text>
        <r>
          <rPr>
            <sz val="11"/>
            <color theme="1"/>
            <rFont val="Calibri"/>
            <family val="2"/>
            <scheme val="minor"/>
          </rPr>
          <t>CONSIGNY François:
Densité 673 kg/m3</t>
        </r>
      </text>
    </comment>
    <comment ref="DF151" authorId="0" shapeId="0" xr:uid="{E563DF8E-76CD-4AEE-AD9F-811BAD4A499B}">
      <text>
        <r>
          <rPr>
            <sz val="11"/>
            <color theme="1"/>
            <rFont val="Calibri"/>
            <family val="2"/>
            <scheme val="minor"/>
          </rPr>
          <t>CONSIGNY François:
stone wool</t>
        </r>
      </text>
    </comment>
    <comment ref="BB152" authorId="0" shapeId="0" xr:uid="{59FE8E90-C857-4602-8E8E-9EB446BDDEE2}">
      <text>
        <r>
          <rPr>
            <sz val="11"/>
            <color theme="1"/>
            <rFont val="Calibri"/>
            <family val="2"/>
            <scheme val="minor"/>
          </rPr>
          <t>CONSIGNY François:
Point measurement method.
Area method: 32mm</t>
        </r>
      </text>
    </comment>
    <comment ref="BC152" authorId="0" shapeId="0" xr:uid="{8A4269C2-D0A0-4163-957F-AE5BECF35379}">
      <text>
        <r>
          <rPr>
            <sz val="11"/>
            <color theme="1"/>
            <rFont val="Calibri"/>
            <family val="2"/>
            <scheme val="minor"/>
          </rPr>
          <t>CONSIGNY François:
mesured on sketch (residual cross section from photo) for all min &amp; max values of Rise1 to 5</t>
        </r>
      </text>
    </comment>
    <comment ref="CE152" authorId="0" shapeId="0" xr:uid="{3E7F593F-C480-438F-AA37-97B21E9F0FE7}">
      <text>
        <r>
          <rPr>
            <sz val="11"/>
            <color theme="1"/>
            <rFont val="Calibri"/>
            <family val="2"/>
            <scheme val="minor"/>
          </rPr>
          <t>CONSIGNY François:
Densité 673 kg/m3</t>
        </r>
      </text>
    </comment>
    <comment ref="DF152" authorId="0" shapeId="0" xr:uid="{CBC6CD25-9816-4B84-8B3C-ADF5FC64A10B}">
      <text>
        <r>
          <rPr>
            <sz val="11"/>
            <color theme="1"/>
            <rFont val="Calibri"/>
            <family val="2"/>
            <scheme val="minor"/>
          </rPr>
          <t>CONSIGNY François:
stone wool</t>
        </r>
      </text>
    </comment>
    <comment ref="BB153" authorId="0" shapeId="0" xr:uid="{E1934AC0-A227-4F08-9B05-9F75695DAEC1}">
      <text>
        <r>
          <rPr>
            <sz val="11"/>
            <color theme="1"/>
            <rFont val="Calibri"/>
            <family val="2"/>
            <scheme val="minor"/>
          </rPr>
          <t>CONSIGNY François:
Point measurement method.
Area method: 32mm</t>
        </r>
      </text>
    </comment>
    <comment ref="BC153" authorId="0" shapeId="0" xr:uid="{9E8C231E-519B-4A0E-85CB-AA33B1D92E11}">
      <text>
        <r>
          <rPr>
            <sz val="11"/>
            <color theme="1"/>
            <rFont val="Calibri"/>
            <family val="2"/>
            <scheme val="minor"/>
          </rPr>
          <t>CONSIGNY François:
mesured on sketch (residual cross section from photo) for all min &amp; max values of Rise1 to 5</t>
        </r>
      </text>
    </comment>
    <comment ref="CE153" authorId="0" shapeId="0" xr:uid="{06ADC2AC-BC23-4AC7-A12A-6D81B465B916}">
      <text>
        <r>
          <rPr>
            <sz val="11"/>
            <color theme="1"/>
            <rFont val="Calibri"/>
            <family val="2"/>
            <scheme val="minor"/>
          </rPr>
          <t>CONSIGNY François:
Densité 673 kg/m3</t>
        </r>
      </text>
    </comment>
    <comment ref="DF153" authorId="0" shapeId="0" xr:uid="{BE29B975-7B87-4F83-8E92-98348E70B954}">
      <text>
        <r>
          <rPr>
            <sz val="11"/>
            <color theme="1"/>
            <rFont val="Calibri"/>
            <family val="2"/>
            <scheme val="minor"/>
          </rPr>
          <t>CONSIGNY François:
stone wool</t>
        </r>
      </text>
    </comment>
    <comment ref="BB154" authorId="0" shapeId="0" xr:uid="{1D9EE6EA-6CCD-4CD6-8FB7-33D4276E45E2}">
      <text>
        <r>
          <rPr>
            <sz val="11"/>
            <color theme="1"/>
            <rFont val="Calibri"/>
            <family val="2"/>
            <scheme val="minor"/>
          </rPr>
          <t>CONSIGNY François:
Point measurement method.
Area method: 32mm</t>
        </r>
      </text>
    </comment>
    <comment ref="BC154" authorId="0" shapeId="0" xr:uid="{E243BFE0-88A2-4C5B-A552-76BD182E63AB}">
      <text>
        <r>
          <rPr>
            <sz val="11"/>
            <color theme="1"/>
            <rFont val="Calibri"/>
            <family val="2"/>
            <scheme val="minor"/>
          </rPr>
          <t>CONSIGNY François:
mesured on sketch (residual cross section from photo) for all min &amp; max values of Rise1 to 5</t>
        </r>
      </text>
    </comment>
    <comment ref="CE154" authorId="0" shapeId="0" xr:uid="{C6E9ADCC-FA3C-426B-8D20-98FB32554440}">
      <text>
        <r>
          <rPr>
            <sz val="11"/>
            <color theme="1"/>
            <rFont val="Calibri"/>
            <family val="2"/>
            <scheme val="minor"/>
          </rPr>
          <t>CONSIGNY François:
Densité 673 kg/m3</t>
        </r>
      </text>
    </comment>
    <comment ref="DF154" authorId="0" shapeId="0" xr:uid="{F19DE6F0-464B-4DF4-A92D-6F5F8A8CC4F6}">
      <text>
        <r>
          <rPr>
            <sz val="11"/>
            <color theme="1"/>
            <rFont val="Calibri"/>
            <family val="2"/>
            <scheme val="minor"/>
          </rPr>
          <t>CONSIGNY François:
stone wool</t>
        </r>
      </text>
    </comment>
    <comment ref="BB155" authorId="0" shapeId="0" xr:uid="{157D58AB-A33C-43E8-820C-BCEAC42BC3EF}">
      <text>
        <r>
          <rPr>
            <sz val="11"/>
            <color theme="1"/>
            <rFont val="Calibri"/>
            <family val="2"/>
            <scheme val="minor"/>
          </rPr>
          <t>CONSIGNY François:
Point measurement method.
Area method: 32mm</t>
        </r>
      </text>
    </comment>
    <comment ref="BC155" authorId="0" shapeId="0" xr:uid="{977ECE3D-E2A9-4208-A70F-79ABE9F3D1DA}">
      <text>
        <r>
          <rPr>
            <sz val="11"/>
            <color theme="1"/>
            <rFont val="Calibri"/>
            <family val="2"/>
            <scheme val="minor"/>
          </rPr>
          <t>CONSIGNY François:
mesured on sketch (residual cross section from photo) for all min &amp; max values of Rise1 to 5</t>
        </r>
      </text>
    </comment>
    <comment ref="CE155" authorId="0" shapeId="0" xr:uid="{825089F6-490F-4EFE-8020-2684ECD78171}">
      <text>
        <r>
          <rPr>
            <sz val="11"/>
            <color theme="1"/>
            <rFont val="Calibri"/>
            <family val="2"/>
            <scheme val="minor"/>
          </rPr>
          <t>CONSIGNY François:
Densité 673 kg/m3</t>
        </r>
      </text>
    </comment>
    <comment ref="DF155" authorId="0" shapeId="0" xr:uid="{E26E39B0-ABBF-46D4-9A6D-B70F2D002E93}">
      <text>
        <r>
          <rPr>
            <sz val="11"/>
            <color theme="1"/>
            <rFont val="Calibri"/>
            <family val="2"/>
            <scheme val="minor"/>
          </rPr>
          <t>CONSIGNY François:
stone wool</t>
        </r>
      </text>
    </comment>
    <comment ref="BB156" authorId="0" shapeId="0" xr:uid="{53B89B9E-1B62-4774-9759-D65001FDBDBB}">
      <text>
        <r>
          <rPr>
            <sz val="11"/>
            <color theme="1"/>
            <rFont val="Calibri"/>
            <family val="2"/>
            <scheme val="minor"/>
          </rPr>
          <t>CONSIGNY François:
Point measurement method.
Area method: 32mm</t>
        </r>
      </text>
    </comment>
    <comment ref="BC156" authorId="0" shapeId="0" xr:uid="{58647C3F-D014-4CEC-B9DE-B587C4FE9099}">
      <text>
        <r>
          <rPr>
            <sz val="11"/>
            <color theme="1"/>
            <rFont val="Calibri"/>
            <family val="2"/>
            <scheme val="minor"/>
          </rPr>
          <t>CONSIGNY François:
mesured on sketch (residual cross section from photo) for all min &amp; max values of Rise1 to 5</t>
        </r>
      </text>
    </comment>
    <comment ref="CE156" authorId="0" shapeId="0" xr:uid="{66E892FA-11CF-4FFE-97FD-75371E483B60}">
      <text>
        <r>
          <rPr>
            <sz val="11"/>
            <color theme="1"/>
            <rFont val="Calibri"/>
            <family val="2"/>
            <scheme val="minor"/>
          </rPr>
          <t>CONSIGNY François:
Densité 673 kg/m3</t>
        </r>
      </text>
    </comment>
    <comment ref="DF156" authorId="0" shapeId="0" xr:uid="{E31B6B0C-D789-4035-8723-883C0597F3D1}">
      <text>
        <r>
          <rPr>
            <sz val="11"/>
            <color theme="1"/>
            <rFont val="Calibri"/>
            <family val="2"/>
            <scheme val="minor"/>
          </rPr>
          <t>CONSIGNY François:
stone wool</t>
        </r>
      </text>
    </comment>
    <comment ref="BB157" authorId="0" shapeId="0" xr:uid="{0A861F09-3335-41C2-BEA6-2251A0619271}">
      <text>
        <r>
          <rPr>
            <sz val="11"/>
            <color theme="1"/>
            <rFont val="Calibri"/>
            <family val="2"/>
            <scheme val="minor"/>
          </rPr>
          <t>CONSIGNY François:
Point measurement method.
Area method: 32mm</t>
        </r>
      </text>
    </comment>
    <comment ref="BC157" authorId="0" shapeId="0" xr:uid="{0327589B-26F0-48F8-A3C7-62A0F365111E}">
      <text>
        <r>
          <rPr>
            <sz val="11"/>
            <color theme="1"/>
            <rFont val="Calibri"/>
            <family val="2"/>
            <scheme val="minor"/>
          </rPr>
          <t>CONSIGNY François:
mesured on sketch (residual cross section from photo) for all min &amp; max values of Rise1 to 5</t>
        </r>
      </text>
    </comment>
    <comment ref="CE157" authorId="0" shapeId="0" xr:uid="{B61A93F2-A341-4D05-A61D-94385B3857A7}">
      <text>
        <r>
          <rPr>
            <sz val="11"/>
            <color theme="1"/>
            <rFont val="Calibri"/>
            <family val="2"/>
            <scheme val="minor"/>
          </rPr>
          <t>CONSIGNY François:
Densité 673 kg/m3</t>
        </r>
      </text>
    </comment>
    <comment ref="DF157" authorId="0" shapeId="0" xr:uid="{7B1C691F-DF75-4031-846B-371F31829E69}">
      <text>
        <r>
          <rPr>
            <sz val="11"/>
            <color theme="1"/>
            <rFont val="Calibri"/>
            <family val="2"/>
            <scheme val="minor"/>
          </rPr>
          <t>CONSIGNY François:
stone wool</t>
        </r>
      </text>
    </comment>
    <comment ref="BB158" authorId="0" shapeId="0" xr:uid="{31E7297A-DF89-4076-A298-EF92C1694773}">
      <text>
        <r>
          <rPr>
            <sz val="11"/>
            <color theme="1"/>
            <rFont val="Calibri"/>
            <family val="2"/>
            <scheme val="minor"/>
          </rPr>
          <t>CONSIGNY François:
Point measurement method.
Area method: 32mm</t>
        </r>
      </text>
    </comment>
    <comment ref="BC158" authorId="0" shapeId="0" xr:uid="{BBD604A9-E45F-4937-8A01-75E31FD06286}">
      <text>
        <r>
          <rPr>
            <sz val="11"/>
            <color theme="1"/>
            <rFont val="Calibri"/>
            <family val="2"/>
            <scheme val="minor"/>
          </rPr>
          <t>CONSIGNY François:
mesured on sketch (residual cross section from photo) for all min &amp; max values of Rise1 to 5</t>
        </r>
      </text>
    </comment>
    <comment ref="CE158" authorId="0" shapeId="0" xr:uid="{26A64729-36C5-453A-8CD1-873EB78F700A}">
      <text>
        <r>
          <rPr>
            <sz val="11"/>
            <color theme="1"/>
            <rFont val="Calibri"/>
            <family val="2"/>
            <scheme val="minor"/>
          </rPr>
          <t>CONSIGNY François:
Densité 673 kg/m3</t>
        </r>
      </text>
    </comment>
    <comment ref="DF158" authorId="0" shapeId="0" xr:uid="{ADB66865-9D0D-45B0-A639-66A18E36B7AD}">
      <text>
        <r>
          <rPr>
            <sz val="11"/>
            <color theme="1"/>
            <rFont val="Calibri"/>
            <family val="2"/>
            <scheme val="minor"/>
          </rPr>
          <t>CONSIGNY François:
stone wool</t>
        </r>
      </text>
    </comment>
    <comment ref="BB159" authorId="0" shapeId="0" xr:uid="{8E545E99-62C9-4F72-A909-C81E580356FD}">
      <text>
        <r>
          <rPr>
            <sz val="11"/>
            <color theme="1"/>
            <rFont val="Calibri"/>
            <family val="2"/>
            <scheme val="minor"/>
          </rPr>
          <t>CONSIGNY François:
Point measurement method.
Area method: 32mm</t>
        </r>
      </text>
    </comment>
    <comment ref="BC159" authorId="0" shapeId="0" xr:uid="{F150A39E-9D36-461D-952F-BB81744A519C}">
      <text>
        <r>
          <rPr>
            <sz val="11"/>
            <color theme="1"/>
            <rFont val="Calibri"/>
            <family val="2"/>
            <scheme val="minor"/>
          </rPr>
          <t>CONSIGNY François:
mesured on sketch (residual cross section from photo) for all min &amp; max values of Rise1 to 5</t>
        </r>
      </text>
    </comment>
    <comment ref="CE159" authorId="0" shapeId="0" xr:uid="{6F5FE2D3-3DCB-4E59-A189-D75187152204}">
      <text>
        <r>
          <rPr>
            <sz val="11"/>
            <color theme="1"/>
            <rFont val="Calibri"/>
            <family val="2"/>
            <scheme val="minor"/>
          </rPr>
          <t>CONSIGNY François:
Densité 673 kg/m3</t>
        </r>
      </text>
    </comment>
    <comment ref="DF159" authorId="0" shapeId="0" xr:uid="{CA3046D9-CDAC-4EE7-A71A-465DFA109D33}">
      <text>
        <r>
          <rPr>
            <sz val="11"/>
            <color theme="1"/>
            <rFont val="Calibri"/>
            <family val="2"/>
            <scheme val="minor"/>
          </rPr>
          <t>CONSIGNY François:
stone wool</t>
        </r>
      </text>
    </comment>
    <comment ref="BB160" authorId="0" shapeId="0" xr:uid="{C8760973-55FB-4843-8F1D-38BF3A36EECC}">
      <text>
        <r>
          <rPr>
            <sz val="11"/>
            <color theme="1"/>
            <rFont val="Calibri"/>
            <family val="2"/>
            <scheme val="minor"/>
          </rPr>
          <t>CONSIGNY François:
Point measurement method.
Area method: 32mm</t>
        </r>
      </text>
    </comment>
    <comment ref="BC160" authorId="0" shapeId="0" xr:uid="{934DDF81-A004-4188-A2F9-A118CAE4F5B8}">
      <text>
        <r>
          <rPr>
            <sz val="11"/>
            <color theme="1"/>
            <rFont val="Calibri"/>
            <family val="2"/>
            <scheme val="minor"/>
          </rPr>
          <t>CONSIGNY François:
mesured on sketch (residual cross section from photo) for all min &amp; max values of Rise1 to 5</t>
        </r>
      </text>
    </comment>
    <comment ref="CE160" authorId="0" shapeId="0" xr:uid="{07A6D5E1-6DE3-4A9D-A612-8A3BCEBD02F9}">
      <text>
        <r>
          <rPr>
            <sz val="11"/>
            <color theme="1"/>
            <rFont val="Calibri"/>
            <family val="2"/>
            <scheme val="minor"/>
          </rPr>
          <t>CONSIGNY François:
Densité 673 kg/m3</t>
        </r>
      </text>
    </comment>
    <comment ref="DF160" authorId="0" shapeId="0" xr:uid="{2F67D069-22C6-4705-8DD0-2F689CCE8A05}">
      <text>
        <r>
          <rPr>
            <sz val="11"/>
            <color theme="1"/>
            <rFont val="Calibri"/>
            <family val="2"/>
            <scheme val="minor"/>
          </rPr>
          <t>CONSIGNY François:
stone wool</t>
        </r>
      </text>
    </comment>
    <comment ref="BB161" authorId="0" shapeId="0" xr:uid="{FE74B1D0-5831-46E7-9CBE-CD8D1D7060BE}">
      <text>
        <r>
          <rPr>
            <sz val="11"/>
            <color theme="1"/>
            <rFont val="Calibri"/>
            <family val="2"/>
            <scheme val="minor"/>
          </rPr>
          <t>CONSIGNY François:
Point measurement method.
Area method: 32mm</t>
        </r>
      </text>
    </comment>
    <comment ref="BC161" authorId="0" shapeId="0" xr:uid="{6517B4DE-67E7-49F5-9776-6F30A76B3495}">
      <text>
        <r>
          <rPr>
            <sz val="11"/>
            <color theme="1"/>
            <rFont val="Calibri"/>
            <family val="2"/>
            <scheme val="minor"/>
          </rPr>
          <t>CONSIGNY François:
mesured on sketch (residual cross section from photo) for all min &amp; max values of Rise1 to 5</t>
        </r>
      </text>
    </comment>
    <comment ref="CE161" authorId="0" shapeId="0" xr:uid="{2CEEBDEA-52A9-4C20-BFC5-F2C9247C2BA6}">
      <text>
        <r>
          <rPr>
            <sz val="11"/>
            <color theme="1"/>
            <rFont val="Calibri"/>
            <family val="2"/>
            <scheme val="minor"/>
          </rPr>
          <t>CONSIGNY François:
Densité 673 kg/m3</t>
        </r>
      </text>
    </comment>
    <comment ref="DF161" authorId="0" shapeId="0" xr:uid="{A0CFBA3A-1080-4D0A-9D1F-C35ED7B2B90C}">
      <text>
        <r>
          <rPr>
            <sz val="11"/>
            <color theme="1"/>
            <rFont val="Calibri"/>
            <family val="2"/>
            <scheme val="minor"/>
          </rPr>
          <t>CONSIGNY François:
stone wool</t>
        </r>
      </text>
    </comment>
    <comment ref="BB162" authorId="0" shapeId="0" xr:uid="{005A5610-9BC3-47EC-8C46-795AD456F510}">
      <text>
        <r>
          <rPr>
            <sz val="11"/>
            <color theme="1"/>
            <rFont val="Calibri"/>
            <family val="2"/>
            <scheme val="minor"/>
          </rPr>
          <t>CONSIGNY François:
Point measurement method.
Area method: 32mm</t>
        </r>
      </text>
    </comment>
    <comment ref="BC162" authorId="0" shapeId="0" xr:uid="{9A0BF7F0-FE29-44A7-82BF-469F1FEDB656}">
      <text>
        <r>
          <rPr>
            <sz val="11"/>
            <color theme="1"/>
            <rFont val="Calibri"/>
            <family val="2"/>
            <scheme val="minor"/>
          </rPr>
          <t>CONSIGNY François:
mesured on sketch (residual cross section from photo) for all min &amp; max values of Rise1 to 5</t>
        </r>
      </text>
    </comment>
    <comment ref="CE162" authorId="0" shapeId="0" xr:uid="{2FE5A602-B9A1-4DF8-BEF2-FE2B1C7519D3}">
      <text>
        <r>
          <rPr>
            <sz val="11"/>
            <color theme="1"/>
            <rFont val="Calibri"/>
            <family val="2"/>
            <scheme val="minor"/>
          </rPr>
          <t>CONSIGNY François:
Densité 673 kg/m3</t>
        </r>
      </text>
    </comment>
    <comment ref="DF162" authorId="0" shapeId="0" xr:uid="{D158B93E-73D3-42CC-AA71-E806459F783E}">
      <text>
        <r>
          <rPr>
            <sz val="11"/>
            <color theme="1"/>
            <rFont val="Calibri"/>
            <family val="2"/>
            <scheme val="minor"/>
          </rPr>
          <t>CONSIGNY François:
stone wool</t>
        </r>
      </text>
    </comment>
    <comment ref="BB163" authorId="0" shapeId="0" xr:uid="{EFF1CD72-FBB1-4287-9D60-13A61AD58236}">
      <text>
        <r>
          <rPr>
            <sz val="11"/>
            <color theme="1"/>
            <rFont val="Calibri"/>
            <family val="2"/>
            <scheme val="minor"/>
          </rPr>
          <t>CONSIGNY François:
Point measurement method.
Area method: 32mm</t>
        </r>
      </text>
    </comment>
    <comment ref="BC163" authorId="0" shapeId="0" xr:uid="{23A3D08C-4518-4F3F-AF49-F406B08908C0}">
      <text>
        <r>
          <rPr>
            <sz val="11"/>
            <color theme="1"/>
            <rFont val="Calibri"/>
            <family val="2"/>
            <scheme val="minor"/>
          </rPr>
          <t>CONSIGNY François:
mesured on sketch (residual cross section from photo) for all min &amp; max values of Rise1 to 5</t>
        </r>
      </text>
    </comment>
    <comment ref="CE163" authorId="0" shapeId="0" xr:uid="{5C5C2140-AB18-4FFC-8650-F9B67F66469E}">
      <text>
        <r>
          <rPr>
            <sz val="11"/>
            <color theme="1"/>
            <rFont val="Calibri"/>
            <family val="2"/>
            <scheme val="minor"/>
          </rPr>
          <t>CONSIGNY François:
Densité 673 kg/m3</t>
        </r>
      </text>
    </comment>
    <comment ref="DF163" authorId="0" shapeId="0" xr:uid="{B04E4D0A-FA36-40D1-80A1-DCAB14B6E798}">
      <text>
        <r>
          <rPr>
            <sz val="11"/>
            <color theme="1"/>
            <rFont val="Calibri"/>
            <family val="2"/>
            <scheme val="minor"/>
          </rPr>
          <t>CONSIGNY François:
stone wool</t>
        </r>
      </text>
    </comment>
    <comment ref="BB164" authorId="0" shapeId="0" xr:uid="{9CB37CB7-1981-4C43-8848-6296EF4B9A38}">
      <text>
        <r>
          <rPr>
            <sz val="11"/>
            <color theme="1"/>
            <rFont val="Calibri"/>
            <family val="2"/>
            <scheme val="minor"/>
          </rPr>
          <t>CONSIGNY François:
Point measurement method.
Area method: 32mm</t>
        </r>
      </text>
    </comment>
    <comment ref="BC164" authorId="0" shapeId="0" xr:uid="{17AD0AB0-B1C9-4839-92FE-C69E376F2741}">
      <text>
        <r>
          <rPr>
            <sz val="11"/>
            <color theme="1"/>
            <rFont val="Calibri"/>
            <family val="2"/>
            <scheme val="minor"/>
          </rPr>
          <t>CONSIGNY François:
mesured on sketch (residual cross section from photo) for all min &amp; max values of Rise1 to 5</t>
        </r>
      </text>
    </comment>
    <comment ref="CE164" authorId="0" shapeId="0" xr:uid="{D72B6FD6-38BE-411D-BB85-C57D1D8EE50A}">
      <text>
        <r>
          <rPr>
            <sz val="11"/>
            <color theme="1"/>
            <rFont val="Calibri"/>
            <family val="2"/>
            <scheme val="minor"/>
          </rPr>
          <t>CONSIGNY François:
Densité 673 kg/m3</t>
        </r>
      </text>
    </comment>
    <comment ref="DF164" authorId="0" shapeId="0" xr:uid="{521EB29A-73DA-4F08-BD61-3B70EFB8D75B}">
      <text>
        <r>
          <rPr>
            <sz val="11"/>
            <color theme="1"/>
            <rFont val="Calibri"/>
            <family val="2"/>
            <scheme val="minor"/>
          </rPr>
          <t>CONSIGNY François:
stone wool</t>
        </r>
      </text>
    </comment>
    <comment ref="BB165" authorId="0" shapeId="0" xr:uid="{245CD0A2-DF8B-45C9-91F1-A21E48B6BB1D}">
      <text>
        <r>
          <rPr>
            <sz val="11"/>
            <color theme="1"/>
            <rFont val="Calibri"/>
            <family val="2"/>
            <scheme val="minor"/>
          </rPr>
          <t>CONSIGNY François:
Point measurement method.
Area method: 32mm</t>
        </r>
      </text>
    </comment>
    <comment ref="BC165" authorId="0" shapeId="0" xr:uid="{6466D3B4-179D-4F21-9CC6-C583961057E2}">
      <text>
        <r>
          <rPr>
            <sz val="11"/>
            <color theme="1"/>
            <rFont val="Calibri"/>
            <family val="2"/>
            <scheme val="minor"/>
          </rPr>
          <t>CONSIGNY François:
mesured on sketch (residual cross section from photo) for all min &amp; max values of Rise1 to 5</t>
        </r>
      </text>
    </comment>
    <comment ref="CE165" authorId="0" shapeId="0" xr:uid="{4647FCEF-3FBB-4F8A-9198-3974AAE05995}">
      <text>
        <r>
          <rPr>
            <sz val="11"/>
            <color theme="1"/>
            <rFont val="Calibri"/>
            <family val="2"/>
            <scheme val="minor"/>
          </rPr>
          <t>CONSIGNY François:
Densité 673 kg/m3</t>
        </r>
      </text>
    </comment>
    <comment ref="DF165" authorId="0" shapeId="0" xr:uid="{C2E9C1C2-81AE-4FC7-8ECD-E870F76CB4EC}">
      <text>
        <r>
          <rPr>
            <sz val="11"/>
            <color theme="1"/>
            <rFont val="Calibri"/>
            <family val="2"/>
            <scheme val="minor"/>
          </rPr>
          <t>CONSIGNY François:
stone wool</t>
        </r>
      </text>
    </comment>
    <comment ref="BB166" authorId="0" shapeId="0" xr:uid="{702FFD78-03BB-4EAB-8131-52135B3BEA5F}">
      <text>
        <r>
          <rPr>
            <sz val="11"/>
            <color theme="1"/>
            <rFont val="Calibri"/>
            <family val="2"/>
            <scheme val="minor"/>
          </rPr>
          <t>CONSIGNY François:
Point measurement method.
Area method: 32mm</t>
        </r>
      </text>
    </comment>
    <comment ref="BC166" authorId="0" shapeId="0" xr:uid="{E14B067D-F2CF-4416-8A9F-DD59F69EFC0B}">
      <text>
        <r>
          <rPr>
            <sz val="11"/>
            <color theme="1"/>
            <rFont val="Calibri"/>
            <family val="2"/>
            <scheme val="minor"/>
          </rPr>
          <t>CONSIGNY François:
mesured on sketch (residual cross section from photo) for all min &amp; max values of Rise1 to 5</t>
        </r>
      </text>
    </comment>
    <comment ref="CE166" authorId="0" shapeId="0" xr:uid="{4DB11CA9-DC5B-4A00-898C-B7BDC1F3FE5F}">
      <text>
        <r>
          <rPr>
            <sz val="11"/>
            <color theme="1"/>
            <rFont val="Calibri"/>
            <family val="2"/>
            <scheme val="minor"/>
          </rPr>
          <t>CONSIGNY François:
Densité 673 kg/m3</t>
        </r>
      </text>
    </comment>
    <comment ref="DF166" authorId="0" shapeId="0" xr:uid="{5794E32F-076F-4E5C-B96B-F8968C9842E8}">
      <text>
        <r>
          <rPr>
            <sz val="11"/>
            <color theme="1"/>
            <rFont val="Calibri"/>
            <family val="2"/>
            <scheme val="minor"/>
          </rPr>
          <t>CONSIGNY François:
stone wool</t>
        </r>
      </text>
    </comment>
    <comment ref="BB167" authorId="0" shapeId="0" xr:uid="{D749AA39-8FD8-41B8-B564-73D13987F87C}">
      <text>
        <r>
          <rPr>
            <sz val="11"/>
            <color theme="1"/>
            <rFont val="Calibri"/>
            <family val="2"/>
            <scheme val="minor"/>
          </rPr>
          <t>CONSIGNY François:
Point measurement method.
Area method: 32mm</t>
        </r>
      </text>
    </comment>
    <comment ref="BC167" authorId="0" shapeId="0" xr:uid="{FA299097-DE0B-4019-89D1-BCC3283D098E}">
      <text>
        <r>
          <rPr>
            <sz val="11"/>
            <color theme="1"/>
            <rFont val="Calibri"/>
            <family val="2"/>
            <scheme val="minor"/>
          </rPr>
          <t>CONSIGNY François:
mesured on sketch (residual cross section from photo) for all min &amp; max values of Rise1 to 5</t>
        </r>
      </text>
    </comment>
    <comment ref="CE167" authorId="0" shapeId="0" xr:uid="{6351E7D7-4F31-4144-9D0A-38966EC0ED94}">
      <text>
        <r>
          <rPr>
            <sz val="11"/>
            <color theme="1"/>
            <rFont val="Calibri"/>
            <family val="2"/>
            <scheme val="minor"/>
          </rPr>
          <t>CONSIGNY François:
Densité 673 kg/m3</t>
        </r>
      </text>
    </comment>
    <comment ref="DF167" authorId="0" shapeId="0" xr:uid="{5D3F147D-9753-4B44-8724-E9EEB5A1B96F}">
      <text>
        <r>
          <rPr>
            <sz val="11"/>
            <color theme="1"/>
            <rFont val="Calibri"/>
            <family val="2"/>
            <scheme val="minor"/>
          </rPr>
          <t>CONSIGNY François:
stone wool</t>
        </r>
      </text>
    </comment>
    <comment ref="BB168" authorId="0" shapeId="0" xr:uid="{7485515E-97A8-48FA-8A8B-C7E1162B8AD1}">
      <text>
        <r>
          <rPr>
            <sz val="11"/>
            <color theme="1"/>
            <rFont val="Calibri"/>
            <family val="2"/>
            <scheme val="minor"/>
          </rPr>
          <t>CONSIGNY François:
Point measurement method.
Area method: 32mm</t>
        </r>
      </text>
    </comment>
    <comment ref="BC168" authorId="0" shapeId="0" xr:uid="{F8EADF52-6F51-425B-AC47-5C44820882B2}">
      <text>
        <r>
          <rPr>
            <sz val="11"/>
            <color theme="1"/>
            <rFont val="Calibri"/>
            <family val="2"/>
            <scheme val="minor"/>
          </rPr>
          <t>CONSIGNY François:
mesured on sketch (residual cross section from photo) for all min &amp; max values of Rise1 to 5</t>
        </r>
      </text>
    </comment>
    <comment ref="CE168" authorId="0" shapeId="0" xr:uid="{367AE9D9-DF8B-4E1E-ADF9-AC10C8F2BC80}">
      <text>
        <r>
          <rPr>
            <sz val="11"/>
            <color theme="1"/>
            <rFont val="Calibri"/>
            <family val="2"/>
            <scheme val="minor"/>
          </rPr>
          <t>CONSIGNY François:
Densité 673 kg/m3</t>
        </r>
      </text>
    </comment>
    <comment ref="DF168" authorId="0" shapeId="0" xr:uid="{6D531A1A-9AB8-47D2-A170-396F7DC678AD}">
      <text>
        <r>
          <rPr>
            <sz val="11"/>
            <color theme="1"/>
            <rFont val="Calibri"/>
            <family val="2"/>
            <scheme val="minor"/>
          </rPr>
          <t>CONSIGNY François:
stone wool</t>
        </r>
      </text>
    </comment>
    <comment ref="BB169" authorId="0" shapeId="0" xr:uid="{A421ED99-3280-4B80-8C6E-03A25692F97C}">
      <text>
        <r>
          <rPr>
            <sz val="11"/>
            <color theme="1"/>
            <rFont val="Calibri"/>
            <family val="2"/>
            <scheme val="minor"/>
          </rPr>
          <t>CONSIGNY François:
Point measurement method.
Area method: 32mm</t>
        </r>
      </text>
    </comment>
    <comment ref="BC169" authorId="0" shapeId="0" xr:uid="{CE195916-18BC-43F4-A920-C6CF3B9F5151}">
      <text>
        <r>
          <rPr>
            <sz val="11"/>
            <color theme="1"/>
            <rFont val="Calibri"/>
            <family val="2"/>
            <scheme val="minor"/>
          </rPr>
          <t>CONSIGNY François:
mesured on sketch (residual cross section from photo) for all min &amp; max values of Rise1 to 5</t>
        </r>
      </text>
    </comment>
    <comment ref="CE169" authorId="0" shapeId="0" xr:uid="{EC54F87F-F1A3-446E-853A-50DD7BC523A9}">
      <text>
        <r>
          <rPr>
            <sz val="11"/>
            <color theme="1"/>
            <rFont val="Calibri"/>
            <family val="2"/>
            <scheme val="minor"/>
          </rPr>
          <t>CONSIGNY François:
Densité 673 kg/m3</t>
        </r>
      </text>
    </comment>
    <comment ref="DF169" authorId="0" shapeId="0" xr:uid="{F749EF65-EF7B-48FA-ABA4-9550983564B1}">
      <text>
        <r>
          <rPr>
            <sz val="11"/>
            <color theme="1"/>
            <rFont val="Calibri"/>
            <family val="2"/>
            <scheme val="minor"/>
          </rPr>
          <t>CONSIGNY François:
stone wool</t>
        </r>
      </text>
    </comment>
    <comment ref="BB170" authorId="0" shapeId="0" xr:uid="{E47967D7-872F-4DC4-887C-F2F842F1A1A7}">
      <text>
        <r>
          <rPr>
            <sz val="11"/>
            <color theme="1"/>
            <rFont val="Calibri"/>
            <family val="2"/>
            <scheme val="minor"/>
          </rPr>
          <t>CONSIGNY François:
Point measurement method.
Area method: 32mm</t>
        </r>
      </text>
    </comment>
    <comment ref="BC170" authorId="0" shapeId="0" xr:uid="{2ADBEF9F-DA09-48FB-B331-0E57FDD8998D}">
      <text>
        <r>
          <rPr>
            <sz val="11"/>
            <color theme="1"/>
            <rFont val="Calibri"/>
            <family val="2"/>
            <scheme val="minor"/>
          </rPr>
          <t>CONSIGNY François:
mesured on sketch (residual cross section from photo) for all min &amp; max values of Rise1 to 5</t>
        </r>
      </text>
    </comment>
    <comment ref="CE170" authorId="0" shapeId="0" xr:uid="{07D39C47-826E-4135-B385-620DAA80E188}">
      <text>
        <r>
          <rPr>
            <sz val="11"/>
            <color theme="1"/>
            <rFont val="Calibri"/>
            <family val="2"/>
            <scheme val="minor"/>
          </rPr>
          <t>CONSIGNY François:
Densité 673 kg/m3</t>
        </r>
      </text>
    </comment>
    <comment ref="DF170" authorId="0" shapeId="0" xr:uid="{9880EA32-CD7A-41B7-94D9-A958B4B075EF}">
      <text>
        <r>
          <rPr>
            <sz val="11"/>
            <color theme="1"/>
            <rFont val="Calibri"/>
            <family val="2"/>
            <scheme val="minor"/>
          </rPr>
          <t>CONSIGNY François:
stone wool</t>
        </r>
      </text>
    </comment>
    <comment ref="BB171" authorId="0" shapeId="0" xr:uid="{8DD21FA5-E849-4FC9-BFDE-76706F92E09D}">
      <text>
        <r>
          <rPr>
            <sz val="11"/>
            <color theme="1"/>
            <rFont val="Calibri"/>
            <family val="2"/>
            <scheme val="minor"/>
          </rPr>
          <t>CONSIGNY François:
Point measurement method.
Area method: 32mm</t>
        </r>
      </text>
    </comment>
    <comment ref="BC171" authorId="0" shapeId="0" xr:uid="{232F4576-C639-4CE3-A3B5-01534DD6EBEE}">
      <text>
        <r>
          <rPr>
            <sz val="11"/>
            <color theme="1"/>
            <rFont val="Calibri"/>
            <family val="2"/>
            <scheme val="minor"/>
          </rPr>
          <t>CONSIGNY François:
mesured on sketch (residual cross section from photo) for all min &amp; max values of Rise1 to 5</t>
        </r>
      </text>
    </comment>
    <comment ref="CE171" authorId="0" shapeId="0" xr:uid="{95F0E11E-7AD2-42AF-966F-22D023EBA56F}">
      <text>
        <r>
          <rPr>
            <sz val="11"/>
            <color theme="1"/>
            <rFont val="Calibri"/>
            <family val="2"/>
            <scheme val="minor"/>
          </rPr>
          <t>CONSIGNY François:
Densité 673 kg/m3</t>
        </r>
      </text>
    </comment>
    <comment ref="DF171" authorId="0" shapeId="0" xr:uid="{DC0812E0-C126-461E-BC3A-A127C618310B}">
      <text>
        <r>
          <rPr>
            <sz val="11"/>
            <color theme="1"/>
            <rFont val="Calibri"/>
            <family val="2"/>
            <scheme val="minor"/>
          </rPr>
          <t>CONSIGNY François:
stone wool</t>
        </r>
      </text>
    </comment>
    <comment ref="BB172" authorId="0" shapeId="0" xr:uid="{5B66BB8F-C3F5-4DE5-A361-F8DB730FDDB4}">
      <text>
        <r>
          <rPr>
            <sz val="11"/>
            <color theme="1"/>
            <rFont val="Calibri"/>
            <family val="2"/>
            <scheme val="minor"/>
          </rPr>
          <t>CONSIGNY François:
Point measurement method.
Area method: 32mm</t>
        </r>
      </text>
    </comment>
    <comment ref="BC172" authorId="0" shapeId="0" xr:uid="{69BCD27C-66E4-4A7D-AB02-4F594E0C3EA2}">
      <text>
        <r>
          <rPr>
            <sz val="11"/>
            <color theme="1"/>
            <rFont val="Calibri"/>
            <family val="2"/>
            <scheme val="minor"/>
          </rPr>
          <t>CONSIGNY François:
mesured on sketch (residual cross section from photo) for all min &amp; max values of Rise1 to 5</t>
        </r>
      </text>
    </comment>
    <comment ref="CE172" authorId="0" shapeId="0" xr:uid="{EDFD6347-7748-4613-B67B-B0823962C684}">
      <text>
        <r>
          <rPr>
            <sz val="11"/>
            <color theme="1"/>
            <rFont val="Calibri"/>
            <family val="2"/>
            <scheme val="minor"/>
          </rPr>
          <t>CONSIGNY François:
Densité 673 kg/m3</t>
        </r>
      </text>
    </comment>
    <comment ref="DF172" authorId="0" shapeId="0" xr:uid="{8616DFB3-F0FD-485C-8783-86B772F4F22C}">
      <text>
        <r>
          <rPr>
            <sz val="11"/>
            <color theme="1"/>
            <rFont val="Calibri"/>
            <family val="2"/>
            <scheme val="minor"/>
          </rPr>
          <t>CONSIGNY François:
stone wool</t>
        </r>
      </text>
    </comment>
    <comment ref="BB173" authorId="0" shapeId="0" xr:uid="{D3FE3AFA-1FBF-4C46-9CBC-1D22EE9F87CD}">
      <text>
        <r>
          <rPr>
            <sz val="11"/>
            <color theme="1"/>
            <rFont val="Calibri"/>
            <family val="2"/>
            <scheme val="minor"/>
          </rPr>
          <t>CONSIGNY François:
Point measurement method.
Area method: 32mm</t>
        </r>
      </text>
    </comment>
    <comment ref="BC173" authorId="0" shapeId="0" xr:uid="{C6A7A4D4-350A-49FC-B967-22F720615743}">
      <text>
        <r>
          <rPr>
            <sz val="11"/>
            <color theme="1"/>
            <rFont val="Calibri"/>
            <family val="2"/>
            <scheme val="minor"/>
          </rPr>
          <t>CONSIGNY François:
mesured on sketch (residual cross section from photo) for all min &amp; max values of Rise1 to 5</t>
        </r>
      </text>
    </comment>
    <comment ref="CE173" authorId="0" shapeId="0" xr:uid="{FF34D31D-5F2B-43E2-8DE6-39CC8012E49D}">
      <text>
        <r>
          <rPr>
            <sz val="11"/>
            <color theme="1"/>
            <rFont val="Calibri"/>
            <family val="2"/>
            <scheme val="minor"/>
          </rPr>
          <t>CONSIGNY François:
Densité 673 kg/m3</t>
        </r>
      </text>
    </comment>
    <comment ref="DF173" authorId="0" shapeId="0" xr:uid="{1B43DDF6-F426-47FB-92A7-F5DF7178DCF5}">
      <text>
        <r>
          <rPr>
            <sz val="11"/>
            <color theme="1"/>
            <rFont val="Calibri"/>
            <family val="2"/>
            <scheme val="minor"/>
          </rPr>
          <t>CONSIGNY François:
stone wool</t>
        </r>
      </text>
    </comment>
    <comment ref="BB174" authorId="0" shapeId="0" xr:uid="{130B9626-856F-4A11-8131-5F8307586175}">
      <text>
        <r>
          <rPr>
            <sz val="11"/>
            <color theme="1"/>
            <rFont val="Calibri"/>
            <family val="2"/>
            <scheme val="minor"/>
          </rPr>
          <t>CONSIGNY François:
Point measurement method.
Area method: 32mm</t>
        </r>
      </text>
    </comment>
    <comment ref="BC174" authorId="0" shapeId="0" xr:uid="{36D8DC05-803C-4D11-B386-BF4A88337FF2}">
      <text>
        <r>
          <rPr>
            <sz val="11"/>
            <color theme="1"/>
            <rFont val="Calibri"/>
            <family val="2"/>
            <scheme val="minor"/>
          </rPr>
          <t>CONSIGNY François:
mesured on sketch (residual cross section from photo) for all min &amp; max values of Rise1 to 5</t>
        </r>
      </text>
    </comment>
    <comment ref="CE174" authorId="0" shapeId="0" xr:uid="{4ACF1DBA-EEBB-4C5C-9984-2D0384B2610F}">
      <text>
        <r>
          <rPr>
            <sz val="11"/>
            <color theme="1"/>
            <rFont val="Calibri"/>
            <family val="2"/>
            <scheme val="minor"/>
          </rPr>
          <t>CONSIGNY François:
Densité 673 kg/m3</t>
        </r>
      </text>
    </comment>
    <comment ref="DF174" authorId="0" shapeId="0" xr:uid="{6CA543C6-07E7-4266-A52D-CE712347B6B1}">
      <text>
        <r>
          <rPr>
            <sz val="11"/>
            <color theme="1"/>
            <rFont val="Calibri"/>
            <family val="2"/>
            <scheme val="minor"/>
          </rPr>
          <t>CONSIGNY François:
stone wool</t>
        </r>
      </text>
    </comment>
    <comment ref="BB175" authorId="0" shapeId="0" xr:uid="{ACA1E890-EA7E-4EC0-8A16-08ACD1F7E2FE}">
      <text>
        <r>
          <rPr>
            <sz val="11"/>
            <color theme="1"/>
            <rFont val="Calibri"/>
            <family val="2"/>
            <scheme val="minor"/>
          </rPr>
          <t>CONSIGNY François:
Point measurement method.
Area method: 32mm</t>
        </r>
      </text>
    </comment>
    <comment ref="BC175" authorId="0" shapeId="0" xr:uid="{F2879321-1891-4911-9000-DDE51A098596}">
      <text>
        <r>
          <rPr>
            <sz val="11"/>
            <color theme="1"/>
            <rFont val="Calibri"/>
            <family val="2"/>
            <scheme val="minor"/>
          </rPr>
          <t>CONSIGNY François:
mesured on sketch (residual cross section from photo) for all min &amp; max values of Rise1 to 5</t>
        </r>
      </text>
    </comment>
    <comment ref="CE175" authorId="0" shapeId="0" xr:uid="{FDA71F0E-D4CA-4861-AC26-DA12839852EF}">
      <text>
        <r>
          <rPr>
            <sz val="11"/>
            <color theme="1"/>
            <rFont val="Calibri"/>
            <family val="2"/>
            <scheme val="minor"/>
          </rPr>
          <t>CONSIGNY François:
Densité 673 kg/m3</t>
        </r>
      </text>
    </comment>
    <comment ref="DF175" authorId="0" shapeId="0" xr:uid="{1CE28223-D816-454B-B273-80658B78DA35}">
      <text>
        <r>
          <rPr>
            <sz val="11"/>
            <color theme="1"/>
            <rFont val="Calibri"/>
            <family val="2"/>
            <scheme val="minor"/>
          </rPr>
          <t>CONSIGNY François:
stone wool</t>
        </r>
      </text>
    </comment>
    <comment ref="BB176" authorId="0" shapeId="0" xr:uid="{5710C553-34F2-4D77-9297-5BA255CE393D}">
      <text>
        <r>
          <rPr>
            <sz val="11"/>
            <color theme="1"/>
            <rFont val="Calibri"/>
            <family val="2"/>
            <scheme val="minor"/>
          </rPr>
          <t>CONSIGNY François:
Point measurement method.
Area method: 32mm</t>
        </r>
      </text>
    </comment>
    <comment ref="BC176" authorId="0" shapeId="0" xr:uid="{CBDB550E-62BD-4C39-88FF-491087C1B654}">
      <text>
        <r>
          <rPr>
            <sz val="11"/>
            <color theme="1"/>
            <rFont val="Calibri"/>
            <family val="2"/>
            <scheme val="minor"/>
          </rPr>
          <t>CONSIGNY François:
mesured on sketch (residual cross section from photo) for all min &amp; max values of Rise1 to 5</t>
        </r>
      </text>
    </comment>
    <comment ref="CE176" authorId="0" shapeId="0" xr:uid="{09DD34E0-F68A-4565-9E6D-87E14D968F3F}">
      <text>
        <r>
          <rPr>
            <sz val="11"/>
            <color theme="1"/>
            <rFont val="Calibri"/>
            <family val="2"/>
            <scheme val="minor"/>
          </rPr>
          <t>CONSIGNY François:
Densité 673 kg/m3</t>
        </r>
      </text>
    </comment>
    <comment ref="DF176" authorId="0" shapeId="0" xr:uid="{2CD7E536-16FB-4BA2-AB0B-F08767C79B18}">
      <text>
        <r>
          <rPr>
            <sz val="11"/>
            <color theme="1"/>
            <rFont val="Calibri"/>
            <family val="2"/>
            <scheme val="minor"/>
          </rPr>
          <t>CONSIGNY François:
stone wool</t>
        </r>
      </text>
    </comment>
    <comment ref="BB177" authorId="0" shapeId="0" xr:uid="{9724DCC0-4648-45B7-B369-A9BF1241EC51}">
      <text>
        <r>
          <rPr>
            <sz val="11"/>
            <color theme="1"/>
            <rFont val="Calibri"/>
            <family val="2"/>
            <scheme val="minor"/>
          </rPr>
          <t>CONSIGNY François:
Point measurement method.
Area method: 32mm</t>
        </r>
      </text>
    </comment>
    <comment ref="BC177" authorId="0" shapeId="0" xr:uid="{D3F76E0B-9E85-4722-A1DB-FC91EDD60D81}">
      <text>
        <r>
          <rPr>
            <sz val="11"/>
            <color theme="1"/>
            <rFont val="Calibri"/>
            <family val="2"/>
            <scheme val="minor"/>
          </rPr>
          <t>CONSIGNY François:
mesured on sketch (residual cross section from photo) for all min &amp; max values of Rise1 to 5</t>
        </r>
      </text>
    </comment>
    <comment ref="CE177" authorId="0" shapeId="0" xr:uid="{6ECA3B31-194B-4194-8138-71C28ECCFB5C}">
      <text>
        <r>
          <rPr>
            <sz val="11"/>
            <color theme="1"/>
            <rFont val="Calibri"/>
            <family val="2"/>
            <scheme val="minor"/>
          </rPr>
          <t>CONSIGNY François:
Densité 673 kg/m3</t>
        </r>
      </text>
    </comment>
    <comment ref="DF177" authorId="0" shapeId="0" xr:uid="{1AEA4452-7A44-4A5A-909E-55AA764D7B46}">
      <text>
        <r>
          <rPr>
            <sz val="11"/>
            <color theme="1"/>
            <rFont val="Calibri"/>
            <family val="2"/>
            <scheme val="minor"/>
          </rPr>
          <t>CONSIGNY François:
stone wool</t>
        </r>
      </text>
    </comment>
    <comment ref="BB178" authorId="0" shapeId="0" xr:uid="{C718C277-5415-4085-9817-7A86BF1148B5}">
      <text>
        <r>
          <rPr>
            <sz val="11"/>
            <color theme="1"/>
            <rFont val="Calibri"/>
            <family val="2"/>
            <scheme val="minor"/>
          </rPr>
          <t>CONSIGNY François:
Point measurement method.
Area method: 32mm</t>
        </r>
      </text>
    </comment>
    <comment ref="BC178" authorId="0" shapeId="0" xr:uid="{16CE2488-29C2-4871-9210-6E87299ACA98}">
      <text>
        <r>
          <rPr>
            <sz val="11"/>
            <color theme="1"/>
            <rFont val="Calibri"/>
            <family val="2"/>
            <scheme val="minor"/>
          </rPr>
          <t>CONSIGNY François:
mesured on sketch (residual cross section from photo) for all min &amp; max values of Rise1 to 5</t>
        </r>
      </text>
    </comment>
    <comment ref="CE178" authorId="0" shapeId="0" xr:uid="{3C69802B-7B2F-44C9-A665-64C235A320CF}">
      <text>
        <r>
          <rPr>
            <sz val="11"/>
            <color theme="1"/>
            <rFont val="Calibri"/>
            <family val="2"/>
            <scheme val="minor"/>
          </rPr>
          <t>CONSIGNY François:
Densité 673 kg/m3</t>
        </r>
      </text>
    </comment>
    <comment ref="DF178" authorId="0" shapeId="0" xr:uid="{9801B9D4-37DD-4881-9414-0C839306140E}">
      <text>
        <r>
          <rPr>
            <sz val="11"/>
            <color theme="1"/>
            <rFont val="Calibri"/>
            <family val="2"/>
            <scheme val="minor"/>
          </rPr>
          <t>CONSIGNY François:
stone wool</t>
        </r>
      </text>
    </comment>
    <comment ref="BB179" authorId="0" shapeId="0" xr:uid="{D262A2F1-C66F-432D-8FA0-D1D43050F3DC}">
      <text>
        <r>
          <rPr>
            <sz val="11"/>
            <color theme="1"/>
            <rFont val="Calibri"/>
            <family val="2"/>
            <scheme val="minor"/>
          </rPr>
          <t>CONSIGNY François:
Point measurement method.
Area method: 32mm</t>
        </r>
      </text>
    </comment>
    <comment ref="BC179" authorId="0" shapeId="0" xr:uid="{BABDB619-1AAE-4F84-9B7D-716C2D173694}">
      <text>
        <r>
          <rPr>
            <sz val="11"/>
            <color theme="1"/>
            <rFont val="Calibri"/>
            <family val="2"/>
            <scheme val="minor"/>
          </rPr>
          <t>CONSIGNY François:
mesured on sketch (residual cross section from photo) for all min &amp; max values of Rise1 to 5</t>
        </r>
      </text>
    </comment>
    <comment ref="CE179" authorId="0" shapeId="0" xr:uid="{6922DEFB-80C7-4085-916F-A33A1894F2F7}">
      <text>
        <r>
          <rPr>
            <sz val="11"/>
            <color theme="1"/>
            <rFont val="Calibri"/>
            <family val="2"/>
            <scheme val="minor"/>
          </rPr>
          <t>CONSIGNY François:
Densité 673 kg/m3</t>
        </r>
      </text>
    </comment>
    <comment ref="DF179" authorId="0" shapeId="0" xr:uid="{4D0D1BFA-4595-4632-A1B6-1D99F9526F70}">
      <text>
        <r>
          <rPr>
            <sz val="11"/>
            <color theme="1"/>
            <rFont val="Calibri"/>
            <family val="2"/>
            <scheme val="minor"/>
          </rPr>
          <t>CONSIGNY François:
stone wool</t>
        </r>
      </text>
    </comment>
    <comment ref="BB180" authorId="0" shapeId="0" xr:uid="{A23ABAE6-A3EC-4E68-AE66-DE4A591EB6F1}">
      <text>
        <r>
          <rPr>
            <sz val="11"/>
            <color theme="1"/>
            <rFont val="Calibri"/>
            <family val="2"/>
            <scheme val="minor"/>
          </rPr>
          <t>CONSIGNY François:
Point measurement method.
Area method: 32mm</t>
        </r>
      </text>
    </comment>
    <comment ref="BC180" authorId="0" shapeId="0" xr:uid="{BB2F86A9-F073-4A26-ADCC-16F6A1F9D892}">
      <text>
        <r>
          <rPr>
            <sz val="11"/>
            <color theme="1"/>
            <rFont val="Calibri"/>
            <family val="2"/>
            <scheme val="minor"/>
          </rPr>
          <t>CONSIGNY François:
mesured on sketch (residual cross section from photo) for all min &amp; max values of Rise1 to 5</t>
        </r>
      </text>
    </comment>
    <comment ref="CE180" authorId="0" shapeId="0" xr:uid="{60E810C9-442B-4E01-B653-9DCF1BC35845}">
      <text>
        <r>
          <rPr>
            <sz val="11"/>
            <color theme="1"/>
            <rFont val="Calibri"/>
            <family val="2"/>
            <scheme val="minor"/>
          </rPr>
          <t>CONSIGNY François:
Densité 673 kg/m3</t>
        </r>
      </text>
    </comment>
    <comment ref="DF180" authorId="0" shapeId="0" xr:uid="{EFD31F66-6052-4008-B006-356A13305E39}">
      <text>
        <r>
          <rPr>
            <sz val="11"/>
            <color theme="1"/>
            <rFont val="Calibri"/>
            <family val="2"/>
            <scheme val="minor"/>
          </rPr>
          <t>CONSIGNY François:
stone wool</t>
        </r>
      </text>
    </comment>
    <comment ref="BB181" authorId="0" shapeId="0" xr:uid="{D77A87FC-E493-40D5-8BE9-AC4F35C94C29}">
      <text>
        <r>
          <rPr>
            <sz val="11"/>
            <color theme="1"/>
            <rFont val="Calibri"/>
            <family val="2"/>
            <scheme val="minor"/>
          </rPr>
          <t>CONSIGNY François:
Point measurement method.
Area method: 32mm</t>
        </r>
      </text>
    </comment>
    <comment ref="BC181" authorId="0" shapeId="0" xr:uid="{62518D95-BB8F-4427-8252-8EECE43DE3C3}">
      <text>
        <r>
          <rPr>
            <sz val="11"/>
            <color theme="1"/>
            <rFont val="Calibri"/>
            <family val="2"/>
            <scheme val="minor"/>
          </rPr>
          <t>CONSIGNY François:
mesured on sketch (residual cross section from photo) for all min &amp; max values of Rise1 to 5</t>
        </r>
      </text>
    </comment>
    <comment ref="CE181" authorId="0" shapeId="0" xr:uid="{4A20E846-AD67-4D3D-8AF7-75AF847C95DC}">
      <text>
        <r>
          <rPr>
            <sz val="11"/>
            <color theme="1"/>
            <rFont val="Calibri"/>
            <family val="2"/>
            <scheme val="minor"/>
          </rPr>
          <t>CONSIGNY François:
Densité 673 kg/m3</t>
        </r>
      </text>
    </comment>
    <comment ref="DF181" authorId="0" shapeId="0" xr:uid="{BB129219-DDCF-479D-906E-83CE7648287F}">
      <text>
        <r>
          <rPr>
            <sz val="11"/>
            <color theme="1"/>
            <rFont val="Calibri"/>
            <family val="2"/>
            <scheme val="minor"/>
          </rPr>
          <t>CONSIGNY François:
stone wool</t>
        </r>
      </text>
    </comment>
    <comment ref="BB182" authorId="0" shapeId="0" xr:uid="{E1045FA0-8D91-40BA-9A57-A46DA0279902}">
      <text>
        <r>
          <rPr>
            <sz val="11"/>
            <color theme="1"/>
            <rFont val="Calibri"/>
            <family val="2"/>
            <scheme val="minor"/>
          </rPr>
          <t>CONSIGNY François:
Point measurement method.
Area method: 32mm</t>
        </r>
      </text>
    </comment>
    <comment ref="BC182" authorId="0" shapeId="0" xr:uid="{06F57594-3CAE-4FEF-8DA1-B87D42C4724E}">
      <text>
        <r>
          <rPr>
            <sz val="11"/>
            <color theme="1"/>
            <rFont val="Calibri"/>
            <family val="2"/>
            <scheme val="minor"/>
          </rPr>
          <t>CONSIGNY François:
mesured on sketch (residual cross section from photo) for all min &amp; max values of Rise1 to 5</t>
        </r>
      </text>
    </comment>
    <comment ref="CE182" authorId="0" shapeId="0" xr:uid="{22353ECE-E339-42F7-837A-EA2F4487AC65}">
      <text>
        <r>
          <rPr>
            <sz val="11"/>
            <color theme="1"/>
            <rFont val="Calibri"/>
            <family val="2"/>
            <scheme val="minor"/>
          </rPr>
          <t>CONSIGNY François:
Densité 673 kg/m3</t>
        </r>
      </text>
    </comment>
    <comment ref="DF182" authorId="0" shapeId="0" xr:uid="{51BE22E0-ACD6-4567-92F9-ED03CB0F2258}">
      <text>
        <r>
          <rPr>
            <sz val="11"/>
            <color theme="1"/>
            <rFont val="Calibri"/>
            <family val="2"/>
            <scheme val="minor"/>
          </rPr>
          <t>CONSIGNY François:
stone wool</t>
        </r>
      </text>
    </comment>
    <comment ref="BB183" authorId="0" shapeId="0" xr:uid="{ED0CC93F-06D5-47A9-B300-BDD55EE18AC9}">
      <text>
        <r>
          <rPr>
            <sz val="11"/>
            <color theme="1"/>
            <rFont val="Calibri"/>
            <family val="2"/>
            <scheme val="minor"/>
          </rPr>
          <t>CONSIGNY François:
Point measurement method.
Area method: 32mm</t>
        </r>
      </text>
    </comment>
    <comment ref="BC183" authorId="0" shapeId="0" xr:uid="{0C1E7FA1-7E18-40AB-8309-986A212D6688}">
      <text>
        <r>
          <rPr>
            <sz val="11"/>
            <color theme="1"/>
            <rFont val="Calibri"/>
            <family val="2"/>
            <scheme val="minor"/>
          </rPr>
          <t>CONSIGNY François:
mesured on sketch (residual cross section from photo) for all min &amp; max values of Rise1 to 5</t>
        </r>
      </text>
    </comment>
    <comment ref="CE183" authorId="0" shapeId="0" xr:uid="{6C847D22-E6E1-4801-A418-19077354D04B}">
      <text>
        <r>
          <rPr>
            <sz val="11"/>
            <color theme="1"/>
            <rFont val="Calibri"/>
            <family val="2"/>
            <scheme val="minor"/>
          </rPr>
          <t>CONSIGNY François:
Densité 673 kg/m3</t>
        </r>
      </text>
    </comment>
    <comment ref="DF183" authorId="0" shapeId="0" xr:uid="{7538BD74-36C9-4876-9328-B2CCC5701921}">
      <text>
        <r>
          <rPr>
            <sz val="11"/>
            <color theme="1"/>
            <rFont val="Calibri"/>
            <family val="2"/>
            <scheme val="minor"/>
          </rPr>
          <t>CONSIGNY François:
stone wool</t>
        </r>
      </text>
    </comment>
    <comment ref="BB184" authorId="0" shapeId="0" xr:uid="{6D050DA7-2179-4307-8BF7-77F7A0FCB42B}">
      <text>
        <r>
          <rPr>
            <sz val="11"/>
            <color theme="1"/>
            <rFont val="Calibri"/>
            <family val="2"/>
            <scheme val="minor"/>
          </rPr>
          <t>CONSIGNY François:
Point measurement method.
Area method: 32mm</t>
        </r>
      </text>
    </comment>
    <comment ref="BC184" authorId="0" shapeId="0" xr:uid="{CCBFD3BC-6030-4FB5-8EDA-BB43026BCCE4}">
      <text>
        <r>
          <rPr>
            <sz val="11"/>
            <color theme="1"/>
            <rFont val="Calibri"/>
            <family val="2"/>
            <scheme val="minor"/>
          </rPr>
          <t>CONSIGNY François:
mesured on sketch (residual cross section from photo) for all min &amp; max values of Rise1 to 5</t>
        </r>
      </text>
    </comment>
    <comment ref="CE184" authorId="0" shapeId="0" xr:uid="{6046507F-4938-4EAC-AC1C-2366CBF10EE4}">
      <text>
        <r>
          <rPr>
            <sz val="11"/>
            <color theme="1"/>
            <rFont val="Calibri"/>
            <family val="2"/>
            <scheme val="minor"/>
          </rPr>
          <t>CONSIGNY François:
Densité 673 kg/m3</t>
        </r>
      </text>
    </comment>
    <comment ref="DF184" authorId="0" shapeId="0" xr:uid="{2ADBAFDD-552D-4D81-8985-C51ABA119FAB}">
      <text>
        <r>
          <rPr>
            <sz val="11"/>
            <color theme="1"/>
            <rFont val="Calibri"/>
            <family val="2"/>
            <scheme val="minor"/>
          </rPr>
          <t>CONSIGNY François:
stone wool</t>
        </r>
      </text>
    </comment>
    <comment ref="BB185" authorId="0" shapeId="0" xr:uid="{F06D999E-4346-4A75-BEA3-9B99EE709DD7}">
      <text>
        <r>
          <rPr>
            <sz val="11"/>
            <color theme="1"/>
            <rFont val="Calibri"/>
            <family val="2"/>
            <scheme val="minor"/>
          </rPr>
          <t>CONSIGNY François:
Point measurement method.
Area method: 32mm</t>
        </r>
      </text>
    </comment>
    <comment ref="BC185" authorId="0" shapeId="0" xr:uid="{18D8CDFA-7F2E-4B26-9F6E-0DB3CE4CA838}">
      <text>
        <r>
          <rPr>
            <sz val="11"/>
            <color theme="1"/>
            <rFont val="Calibri"/>
            <family val="2"/>
            <scheme val="minor"/>
          </rPr>
          <t>CONSIGNY François:
mesured on sketch (residual cross section from photo) for all min &amp; max values of Rise1 to 5</t>
        </r>
      </text>
    </comment>
    <comment ref="CE185" authorId="0" shapeId="0" xr:uid="{407150FF-1E86-4670-AEC5-722504AABF3C}">
      <text>
        <r>
          <rPr>
            <sz val="11"/>
            <color theme="1"/>
            <rFont val="Calibri"/>
            <family val="2"/>
            <scheme val="minor"/>
          </rPr>
          <t>CONSIGNY François:
Densité 673 kg/m3</t>
        </r>
      </text>
    </comment>
    <comment ref="DF185" authorId="0" shapeId="0" xr:uid="{3EE7174F-A16F-444E-A306-6E54E40B0078}">
      <text>
        <r>
          <rPr>
            <sz val="11"/>
            <color theme="1"/>
            <rFont val="Calibri"/>
            <family val="2"/>
            <scheme val="minor"/>
          </rPr>
          <t>CONSIGNY François:
stone wool</t>
        </r>
      </text>
    </comment>
    <comment ref="BB186" authorId="0" shapeId="0" xr:uid="{9BEC8BCB-B33F-404C-B72D-3D633AA6B952}">
      <text>
        <r>
          <rPr>
            <sz val="11"/>
            <color theme="1"/>
            <rFont val="Calibri"/>
            <family val="2"/>
            <scheme val="minor"/>
          </rPr>
          <t>CONSIGNY François:
Point measurement method.
Area method: 32mm</t>
        </r>
      </text>
    </comment>
    <comment ref="BC186" authorId="0" shapeId="0" xr:uid="{40D0F700-D918-4E68-BA21-14EBAD011863}">
      <text>
        <r>
          <rPr>
            <sz val="11"/>
            <color theme="1"/>
            <rFont val="Calibri"/>
            <family val="2"/>
            <scheme val="minor"/>
          </rPr>
          <t>CONSIGNY François:
mesured on sketch (residual cross section from photo) for all min &amp; max values of Rise1 to 5</t>
        </r>
      </text>
    </comment>
    <comment ref="CE186" authorId="0" shapeId="0" xr:uid="{02C453D9-4A5A-480E-BB41-E02A3EA3E279}">
      <text>
        <r>
          <rPr>
            <sz val="11"/>
            <color theme="1"/>
            <rFont val="Calibri"/>
            <family val="2"/>
            <scheme val="minor"/>
          </rPr>
          <t>CONSIGNY François:
Densité 673 kg/m3</t>
        </r>
      </text>
    </comment>
    <comment ref="DF186" authorId="0" shapeId="0" xr:uid="{B73441FC-6D59-4F27-A050-3A79FBFB800C}">
      <text>
        <r>
          <rPr>
            <sz val="11"/>
            <color theme="1"/>
            <rFont val="Calibri"/>
            <family val="2"/>
            <scheme val="minor"/>
          </rPr>
          <t>CONSIGNY François:
stone wool</t>
        </r>
      </text>
    </comment>
    <comment ref="BB187" authorId="0" shapeId="0" xr:uid="{B3107CF0-190A-46B4-8AF5-C1C4F8DCB959}">
      <text>
        <r>
          <rPr>
            <sz val="11"/>
            <color theme="1"/>
            <rFont val="Calibri"/>
            <family val="2"/>
            <scheme val="minor"/>
          </rPr>
          <t>CONSIGNY François:
Point measurement method.
Area method: 32mm</t>
        </r>
      </text>
    </comment>
    <comment ref="BC187" authorId="0" shapeId="0" xr:uid="{8073FFAB-5AEC-4351-A1CD-DF7E98BD9688}">
      <text>
        <r>
          <rPr>
            <sz val="11"/>
            <color theme="1"/>
            <rFont val="Calibri"/>
            <family val="2"/>
            <scheme val="minor"/>
          </rPr>
          <t>CONSIGNY François:
mesured on sketch (residual cross section from photo) for all min &amp; max values of Rise1 to 5</t>
        </r>
      </text>
    </comment>
    <comment ref="CE187" authorId="0" shapeId="0" xr:uid="{92025C88-29EB-4FD8-AFBC-9524F00FA392}">
      <text>
        <r>
          <rPr>
            <sz val="11"/>
            <color theme="1"/>
            <rFont val="Calibri"/>
            <family val="2"/>
            <scheme val="minor"/>
          </rPr>
          <t>CONSIGNY François:
Densité 673 kg/m3</t>
        </r>
      </text>
    </comment>
    <comment ref="DF187" authorId="0" shapeId="0" xr:uid="{41FDA18F-B2CB-4572-8E89-198FD3E31793}">
      <text>
        <r>
          <rPr>
            <sz val="11"/>
            <color theme="1"/>
            <rFont val="Calibri"/>
            <family val="2"/>
            <scheme val="minor"/>
          </rPr>
          <t>CONSIGNY François:
stone wool</t>
        </r>
      </text>
    </comment>
    <comment ref="BB188" authorId="0" shapeId="0" xr:uid="{2615B9B4-7E4D-44AC-AA8C-6822170918C9}">
      <text>
        <r>
          <rPr>
            <sz val="11"/>
            <color theme="1"/>
            <rFont val="Calibri"/>
            <family val="2"/>
            <scheme val="minor"/>
          </rPr>
          <t>CONSIGNY François:
Point measurement method.
Area method: 32mm</t>
        </r>
      </text>
    </comment>
    <comment ref="BC188" authorId="0" shapeId="0" xr:uid="{1BE7FD52-3514-416B-9E65-C02C1C9D770F}">
      <text>
        <r>
          <rPr>
            <sz val="11"/>
            <color theme="1"/>
            <rFont val="Calibri"/>
            <family val="2"/>
            <scheme val="minor"/>
          </rPr>
          <t>CONSIGNY François:
mesured on sketch (residual cross section from photo) for all min &amp; max values of Rise1 to 5</t>
        </r>
      </text>
    </comment>
    <comment ref="CE188" authorId="0" shapeId="0" xr:uid="{87ED322D-5855-4BBF-9EA7-ECBB743FB40D}">
      <text>
        <r>
          <rPr>
            <sz val="11"/>
            <color theme="1"/>
            <rFont val="Calibri"/>
            <family val="2"/>
            <scheme val="minor"/>
          </rPr>
          <t>CONSIGNY François:
Densité 673 kg/m3</t>
        </r>
      </text>
    </comment>
    <comment ref="DF188" authorId="0" shapeId="0" xr:uid="{8B2B8BB7-BCFC-47A5-A935-D357324379F2}">
      <text>
        <r>
          <rPr>
            <sz val="11"/>
            <color theme="1"/>
            <rFont val="Calibri"/>
            <family val="2"/>
            <scheme val="minor"/>
          </rPr>
          <t>CONSIGNY François:
stone wool</t>
        </r>
      </text>
    </comment>
    <comment ref="BB189" authorId="0" shapeId="0" xr:uid="{98D6B8D5-91C3-4BFF-A403-A3E6130806E8}">
      <text>
        <r>
          <rPr>
            <sz val="11"/>
            <color theme="1"/>
            <rFont val="Calibri"/>
            <family val="2"/>
            <scheme val="minor"/>
          </rPr>
          <t>CONSIGNY François:
Point measurement method.
Area method: 32mm</t>
        </r>
      </text>
    </comment>
    <comment ref="BC189" authorId="0" shapeId="0" xr:uid="{87DE6059-1D04-4E1D-919F-52516D36744F}">
      <text>
        <r>
          <rPr>
            <sz val="11"/>
            <color theme="1"/>
            <rFont val="Calibri"/>
            <family val="2"/>
            <scheme val="minor"/>
          </rPr>
          <t>CONSIGNY François:
mesured on sketch (residual cross section from photo) for all min &amp; max values of Rise1 to 5</t>
        </r>
      </text>
    </comment>
    <comment ref="CE189" authorId="0" shapeId="0" xr:uid="{D39E359E-1E7B-4DFF-9D7B-560C5BB4C0CC}">
      <text>
        <r>
          <rPr>
            <sz val="11"/>
            <color theme="1"/>
            <rFont val="Calibri"/>
            <family val="2"/>
            <scheme val="minor"/>
          </rPr>
          <t>CONSIGNY François:
Densité 673 kg/m3</t>
        </r>
      </text>
    </comment>
    <comment ref="DF189" authorId="0" shapeId="0" xr:uid="{7AD5B4C6-4360-4C75-A43B-CEAC5721B276}">
      <text>
        <r>
          <rPr>
            <sz val="11"/>
            <color theme="1"/>
            <rFont val="Calibri"/>
            <family val="2"/>
            <scheme val="minor"/>
          </rPr>
          <t>CONSIGNY François:
stone wool</t>
        </r>
      </text>
    </comment>
    <comment ref="BB190" authorId="0" shapeId="0" xr:uid="{BE423C9F-5822-47A8-A622-B9C707F89E09}">
      <text>
        <r>
          <rPr>
            <sz val="11"/>
            <color theme="1"/>
            <rFont val="Calibri"/>
            <family val="2"/>
            <scheme val="minor"/>
          </rPr>
          <t>CONSIGNY François:
Point measurement method.
Area method: 32mm</t>
        </r>
      </text>
    </comment>
    <comment ref="BC190" authorId="0" shapeId="0" xr:uid="{D35D216B-11A7-4149-A003-94F0D226E9A2}">
      <text>
        <r>
          <rPr>
            <sz val="11"/>
            <color theme="1"/>
            <rFont val="Calibri"/>
            <family val="2"/>
            <scheme val="minor"/>
          </rPr>
          <t>CONSIGNY François:
mesured on sketch (residual cross section from photo) for all min &amp; max values of Rise1 to 5</t>
        </r>
      </text>
    </comment>
    <comment ref="CE190" authorId="0" shapeId="0" xr:uid="{9C079221-69C6-45B5-8893-BD541313171A}">
      <text>
        <r>
          <rPr>
            <sz val="11"/>
            <color theme="1"/>
            <rFont val="Calibri"/>
            <family val="2"/>
            <scheme val="minor"/>
          </rPr>
          <t>CONSIGNY François:
Densité 673 kg/m3</t>
        </r>
      </text>
    </comment>
    <comment ref="DF190" authorId="0" shapeId="0" xr:uid="{524B9260-3C06-4927-B29A-6CBBA39334A8}">
      <text>
        <r>
          <rPr>
            <sz val="11"/>
            <color theme="1"/>
            <rFont val="Calibri"/>
            <family val="2"/>
            <scheme val="minor"/>
          </rPr>
          <t>CONSIGNY François:
stone wool</t>
        </r>
      </text>
    </comment>
    <comment ref="BB191" authorId="0" shapeId="0" xr:uid="{6958E60F-AD3C-4B76-A7FF-2781C51313BD}">
      <text>
        <r>
          <rPr>
            <sz val="11"/>
            <color theme="1"/>
            <rFont val="Calibri"/>
            <family val="2"/>
            <scheme val="minor"/>
          </rPr>
          <t>CONSIGNY François:
Point measurement method.
Area method: 32mm</t>
        </r>
      </text>
    </comment>
    <comment ref="BC191" authorId="0" shapeId="0" xr:uid="{C9AB12DA-434C-4814-A624-5EA7BB809C0A}">
      <text>
        <r>
          <rPr>
            <sz val="11"/>
            <color theme="1"/>
            <rFont val="Calibri"/>
            <family val="2"/>
            <scheme val="minor"/>
          </rPr>
          <t>CONSIGNY François:
mesured on sketch (residual cross section from photo) for all min &amp; max values of Rise1 to 5</t>
        </r>
      </text>
    </comment>
    <comment ref="CE191" authorId="0" shapeId="0" xr:uid="{514DFF45-EEBF-4A26-AD03-860703CBDFA0}">
      <text>
        <r>
          <rPr>
            <sz val="11"/>
            <color theme="1"/>
            <rFont val="Calibri"/>
            <family val="2"/>
            <scheme val="minor"/>
          </rPr>
          <t>CONSIGNY François:
Densité 673 kg/m3</t>
        </r>
      </text>
    </comment>
    <comment ref="DF191" authorId="0" shapeId="0" xr:uid="{5E097E71-11F0-45D4-B8F1-904453465FBC}">
      <text>
        <r>
          <rPr>
            <sz val="11"/>
            <color theme="1"/>
            <rFont val="Calibri"/>
            <family val="2"/>
            <scheme val="minor"/>
          </rPr>
          <t>CONSIGNY François:
stone wool</t>
        </r>
      </text>
    </comment>
    <comment ref="BB192" authorId="0" shapeId="0" xr:uid="{EC1A9ED0-2D3F-4A04-93BC-6A60B40029CF}">
      <text>
        <r>
          <rPr>
            <sz val="11"/>
            <color theme="1"/>
            <rFont val="Calibri"/>
            <family val="2"/>
            <scheme val="minor"/>
          </rPr>
          <t>CONSIGNY François:
Point measurement method.
Area method: 32mm</t>
        </r>
      </text>
    </comment>
    <comment ref="BC192" authorId="0" shapeId="0" xr:uid="{0737657C-BF7B-4AE1-BC77-A2052DAF3048}">
      <text>
        <r>
          <rPr>
            <sz val="11"/>
            <color theme="1"/>
            <rFont val="Calibri"/>
            <family val="2"/>
            <scheme val="minor"/>
          </rPr>
          <t>CONSIGNY François:
mesured on sketch (residual cross section from photo) for all min &amp; max values of Rise1 to 5</t>
        </r>
      </text>
    </comment>
    <comment ref="CE192" authorId="0" shapeId="0" xr:uid="{EFAEFEBA-A95C-4FA2-9316-9C954CF1FB4A}">
      <text>
        <r>
          <rPr>
            <sz val="11"/>
            <color theme="1"/>
            <rFont val="Calibri"/>
            <family val="2"/>
            <scheme val="minor"/>
          </rPr>
          <t>CONSIGNY François:
Densité 673 kg/m3</t>
        </r>
      </text>
    </comment>
    <comment ref="DF192" authorId="0" shapeId="0" xr:uid="{A9913D98-ED2C-4846-BFF7-178776503738}">
      <text>
        <r>
          <rPr>
            <sz val="11"/>
            <color theme="1"/>
            <rFont val="Calibri"/>
            <family val="2"/>
            <scheme val="minor"/>
          </rPr>
          <t>CONSIGNY François:
stone wool</t>
        </r>
      </text>
    </comment>
    <comment ref="BB193" authorId="0" shapeId="0" xr:uid="{1A537CBB-3A1C-45CE-82AB-ECD358840D8E}">
      <text>
        <r>
          <rPr>
            <sz val="11"/>
            <color theme="1"/>
            <rFont val="Calibri"/>
            <family val="2"/>
            <scheme val="minor"/>
          </rPr>
          <t>CONSIGNY François:
Point measurement method.
Area method: 32mm</t>
        </r>
      </text>
    </comment>
    <comment ref="BC193" authorId="0" shapeId="0" xr:uid="{B85462D3-FAE1-40E3-9CE6-E4AF79D2AEF8}">
      <text>
        <r>
          <rPr>
            <sz val="11"/>
            <color theme="1"/>
            <rFont val="Calibri"/>
            <family val="2"/>
            <scheme val="minor"/>
          </rPr>
          <t>CONSIGNY François:
mesured on sketch (residual cross section from photo) for all min &amp; max values of Rise1 to 5</t>
        </r>
      </text>
    </comment>
    <comment ref="CE193" authorId="0" shapeId="0" xr:uid="{195E1491-8700-452B-BBA4-4F61061AC47E}">
      <text>
        <r>
          <rPr>
            <sz val="11"/>
            <color theme="1"/>
            <rFont val="Calibri"/>
            <family val="2"/>
            <scheme val="minor"/>
          </rPr>
          <t>CONSIGNY François:
Densité 673 kg/m3</t>
        </r>
      </text>
    </comment>
    <comment ref="DF193" authorId="0" shapeId="0" xr:uid="{9EE5CA85-5650-49DE-8C7B-261F1584E0E3}">
      <text>
        <r>
          <rPr>
            <sz val="11"/>
            <color theme="1"/>
            <rFont val="Calibri"/>
            <family val="2"/>
            <scheme val="minor"/>
          </rPr>
          <t>CONSIGNY François:
stone wool</t>
        </r>
      </text>
    </comment>
    <comment ref="BB194" authorId="0" shapeId="0" xr:uid="{25D320A6-F198-43EF-AFBC-AB42D7AD5A46}">
      <text>
        <r>
          <rPr>
            <sz val="11"/>
            <color theme="1"/>
            <rFont val="Calibri"/>
            <family val="2"/>
            <scheme val="minor"/>
          </rPr>
          <t>CONSIGNY François:
Point measurement method.
Area method: 32mm</t>
        </r>
      </text>
    </comment>
    <comment ref="BC194" authorId="0" shapeId="0" xr:uid="{F29C87DF-AE72-4D2C-9A11-67F64D5C94F6}">
      <text>
        <r>
          <rPr>
            <sz val="11"/>
            <color theme="1"/>
            <rFont val="Calibri"/>
            <family val="2"/>
            <scheme val="minor"/>
          </rPr>
          <t>CONSIGNY François:
mesured on sketch (residual cross section from photo) for all min &amp; max values of Rise1 to 5</t>
        </r>
      </text>
    </comment>
    <comment ref="CE194" authorId="0" shapeId="0" xr:uid="{28EBF1E2-87C7-4695-A75A-C99DB68C8A59}">
      <text>
        <r>
          <rPr>
            <sz val="11"/>
            <color theme="1"/>
            <rFont val="Calibri"/>
            <family val="2"/>
            <scheme val="minor"/>
          </rPr>
          <t>CONSIGNY François:
Densité 673 kg/m3</t>
        </r>
      </text>
    </comment>
    <comment ref="DF194" authorId="0" shapeId="0" xr:uid="{77063582-E620-4906-BD87-1477CE6398EA}">
      <text>
        <r>
          <rPr>
            <sz val="11"/>
            <color theme="1"/>
            <rFont val="Calibri"/>
            <family val="2"/>
            <scheme val="minor"/>
          </rPr>
          <t>CONSIGNY François:
stone wool</t>
        </r>
      </text>
    </comment>
    <comment ref="BB195" authorId="0" shapeId="0" xr:uid="{8CD0C617-7F58-4303-B1A9-BF8FC0F4F11A}">
      <text>
        <r>
          <rPr>
            <sz val="11"/>
            <color theme="1"/>
            <rFont val="Calibri"/>
            <family val="2"/>
            <scheme val="minor"/>
          </rPr>
          <t>CONSIGNY François:
Point measurement method.
Area method: 32mm</t>
        </r>
      </text>
    </comment>
    <comment ref="BC195" authorId="0" shapeId="0" xr:uid="{2EA89D76-B807-4310-833B-34117227F9C9}">
      <text>
        <r>
          <rPr>
            <sz val="11"/>
            <color theme="1"/>
            <rFont val="Calibri"/>
            <family val="2"/>
            <scheme val="minor"/>
          </rPr>
          <t>CONSIGNY François:
mesured on sketch (residual cross section from photo) for all min &amp; max values of Rise1 to 5</t>
        </r>
      </text>
    </comment>
    <comment ref="CE195" authorId="0" shapeId="0" xr:uid="{0BB5D72C-84F3-41A3-8644-C1755DDD9709}">
      <text>
        <r>
          <rPr>
            <sz val="11"/>
            <color theme="1"/>
            <rFont val="Calibri"/>
            <family val="2"/>
            <scheme val="minor"/>
          </rPr>
          <t>CONSIGNY François:
Densité 673 kg/m3</t>
        </r>
      </text>
    </comment>
    <comment ref="DF195" authorId="0" shapeId="0" xr:uid="{806744EF-870D-4AF1-AD98-551291CB1883}">
      <text>
        <r>
          <rPr>
            <sz val="11"/>
            <color theme="1"/>
            <rFont val="Calibri"/>
            <family val="2"/>
            <scheme val="minor"/>
          </rPr>
          <t>CONSIGNY François:
stone wool</t>
        </r>
      </text>
    </comment>
    <comment ref="BB196" authorId="0" shapeId="0" xr:uid="{506CF4D1-4D14-445B-8C9A-4CA707645181}">
      <text>
        <r>
          <rPr>
            <sz val="11"/>
            <color theme="1"/>
            <rFont val="Calibri"/>
            <family val="2"/>
            <scheme val="minor"/>
          </rPr>
          <t>CONSIGNY François:
Point measurement method.
Area method: 32mm</t>
        </r>
      </text>
    </comment>
    <comment ref="BC196" authorId="0" shapeId="0" xr:uid="{1CD916C7-72F3-4228-8E18-59AA480D8458}">
      <text>
        <r>
          <rPr>
            <sz val="11"/>
            <color theme="1"/>
            <rFont val="Calibri"/>
            <family val="2"/>
            <scheme val="minor"/>
          </rPr>
          <t>CONSIGNY François:
mesured on sketch (residual cross section from photo) for all min &amp; max values of Rise1 to 5</t>
        </r>
      </text>
    </comment>
    <comment ref="CE196" authorId="0" shapeId="0" xr:uid="{50A680F8-F0CE-42B2-989A-B403710E0663}">
      <text>
        <r>
          <rPr>
            <sz val="11"/>
            <color theme="1"/>
            <rFont val="Calibri"/>
            <family val="2"/>
            <scheme val="minor"/>
          </rPr>
          <t>CONSIGNY François:
Densité 673 kg/m3</t>
        </r>
      </text>
    </comment>
    <comment ref="DF196" authorId="0" shapeId="0" xr:uid="{3103D6E4-0AB9-4C8C-B864-73D661A8BBC6}">
      <text>
        <r>
          <rPr>
            <sz val="11"/>
            <color theme="1"/>
            <rFont val="Calibri"/>
            <family val="2"/>
            <scheme val="minor"/>
          </rPr>
          <t>CONSIGNY François:
stone wool</t>
        </r>
      </text>
    </comment>
    <comment ref="BB197" authorId="0" shapeId="0" xr:uid="{57412893-0941-466C-AC98-2E739BA30392}">
      <text>
        <r>
          <rPr>
            <sz val="11"/>
            <color theme="1"/>
            <rFont val="Calibri"/>
            <family val="2"/>
            <scheme val="minor"/>
          </rPr>
          <t>CONSIGNY François:
Point measurement method.
Area method: 32mm</t>
        </r>
      </text>
    </comment>
    <comment ref="BC197" authorId="0" shapeId="0" xr:uid="{41E63D78-342A-4042-8D3D-92914F44BE03}">
      <text>
        <r>
          <rPr>
            <sz val="11"/>
            <color theme="1"/>
            <rFont val="Calibri"/>
            <family val="2"/>
            <scheme val="minor"/>
          </rPr>
          <t>CONSIGNY François:
mesured on sketch (residual cross section from photo) for all min &amp; max values of Rise1 to 5</t>
        </r>
      </text>
    </comment>
    <comment ref="CE197" authorId="0" shapeId="0" xr:uid="{D29F3815-A450-4294-9DC1-35BC5491BAC8}">
      <text>
        <r>
          <rPr>
            <sz val="11"/>
            <color theme="1"/>
            <rFont val="Calibri"/>
            <family val="2"/>
            <scheme val="minor"/>
          </rPr>
          <t>CONSIGNY François:
Densité 673 kg/m3</t>
        </r>
      </text>
    </comment>
    <comment ref="DF197" authorId="0" shapeId="0" xr:uid="{DA31637A-7DB0-432A-A38B-2F15121CA985}">
      <text>
        <r>
          <rPr>
            <sz val="11"/>
            <color theme="1"/>
            <rFont val="Calibri"/>
            <family val="2"/>
            <scheme val="minor"/>
          </rPr>
          <t>CONSIGNY François:
stone wool</t>
        </r>
      </text>
    </comment>
    <comment ref="BB198" authorId="0" shapeId="0" xr:uid="{13DD5946-F839-4B09-A4C9-20F20F0D1CE9}">
      <text>
        <r>
          <rPr>
            <sz val="11"/>
            <color theme="1"/>
            <rFont val="Calibri"/>
            <family val="2"/>
            <scheme val="minor"/>
          </rPr>
          <t>CONSIGNY François:
Point measurement method.
Area method: 32mm</t>
        </r>
      </text>
    </comment>
    <comment ref="BC198" authorId="0" shapeId="0" xr:uid="{CD373A02-9728-4EA6-9301-8C718641C6A6}">
      <text>
        <r>
          <rPr>
            <sz val="11"/>
            <color theme="1"/>
            <rFont val="Calibri"/>
            <family val="2"/>
            <scheme val="minor"/>
          </rPr>
          <t>CONSIGNY François:
mesured on sketch (residual cross section from photo) for all min &amp; max values of Rise1 to 5</t>
        </r>
      </text>
    </comment>
    <comment ref="CE198" authorId="0" shapeId="0" xr:uid="{110BC4C4-D284-4886-89E9-DB86FA6C40A1}">
      <text>
        <r>
          <rPr>
            <sz val="11"/>
            <color theme="1"/>
            <rFont val="Calibri"/>
            <family val="2"/>
            <scheme val="minor"/>
          </rPr>
          <t>CONSIGNY François:
Densité 673 kg/m3</t>
        </r>
      </text>
    </comment>
    <comment ref="DF198" authorId="0" shapeId="0" xr:uid="{5B30E8B9-A30D-4DF2-864E-CEEAB18B245F}">
      <text>
        <r>
          <rPr>
            <sz val="11"/>
            <color theme="1"/>
            <rFont val="Calibri"/>
            <family val="2"/>
            <scheme val="minor"/>
          </rPr>
          <t>CONSIGNY François:
stone wool</t>
        </r>
      </text>
    </comment>
    <comment ref="BB199" authorId="0" shapeId="0" xr:uid="{8CF570E8-7DAE-493A-BC83-CA9DC95F7CC4}">
      <text>
        <r>
          <rPr>
            <sz val="11"/>
            <color theme="1"/>
            <rFont val="Calibri"/>
            <family val="2"/>
            <scheme val="minor"/>
          </rPr>
          <t>CONSIGNY François:
Point measurement method.
Area method: 32mm</t>
        </r>
      </text>
    </comment>
    <comment ref="BC199" authorId="0" shapeId="0" xr:uid="{CEE2FE08-A4B2-4447-B6FE-93620475D763}">
      <text>
        <r>
          <rPr>
            <sz val="11"/>
            <color theme="1"/>
            <rFont val="Calibri"/>
            <family val="2"/>
            <scheme val="minor"/>
          </rPr>
          <t>CONSIGNY François:
mesured on sketch (residual cross section from photo) for all min &amp; max values of Rise1 to 5</t>
        </r>
      </text>
    </comment>
    <comment ref="CE199" authorId="0" shapeId="0" xr:uid="{15100C03-07F0-4DCF-B5D2-BFCE29EFF3B7}">
      <text>
        <r>
          <rPr>
            <sz val="11"/>
            <color theme="1"/>
            <rFont val="Calibri"/>
            <family val="2"/>
            <scheme val="minor"/>
          </rPr>
          <t>CONSIGNY François:
Densité 673 kg/m3</t>
        </r>
      </text>
    </comment>
    <comment ref="DF199" authorId="0" shapeId="0" xr:uid="{AF9FE859-765A-4D38-A7FE-C561D0D305A8}">
      <text>
        <r>
          <rPr>
            <sz val="11"/>
            <color theme="1"/>
            <rFont val="Calibri"/>
            <family val="2"/>
            <scheme val="minor"/>
          </rPr>
          <t>CONSIGNY François:
stone wool</t>
        </r>
      </text>
    </comment>
    <comment ref="BB200" authorId="0" shapeId="0" xr:uid="{15EA8EAE-A6FF-4023-BE13-9CDFAA12BDA4}">
      <text>
        <r>
          <rPr>
            <sz val="11"/>
            <color theme="1"/>
            <rFont val="Calibri"/>
            <family val="2"/>
            <scheme val="minor"/>
          </rPr>
          <t>CONSIGNY François:
Point measurement method.
Area method: 32mm</t>
        </r>
      </text>
    </comment>
    <comment ref="BC200" authorId="0" shapeId="0" xr:uid="{63DCE185-766D-48DC-8609-0AD17D6B4982}">
      <text>
        <r>
          <rPr>
            <sz val="11"/>
            <color theme="1"/>
            <rFont val="Calibri"/>
            <family val="2"/>
            <scheme val="minor"/>
          </rPr>
          <t>CONSIGNY François:
mesured on sketch (residual cross section from photo) for all min &amp; max values of Rise1 to 5</t>
        </r>
      </text>
    </comment>
    <comment ref="CE200" authorId="0" shapeId="0" xr:uid="{3DE77343-0321-401E-9FE6-C65C6E805FA4}">
      <text>
        <r>
          <rPr>
            <sz val="11"/>
            <color theme="1"/>
            <rFont val="Calibri"/>
            <family val="2"/>
            <scheme val="minor"/>
          </rPr>
          <t>CONSIGNY François:
Densité 673 kg/m3</t>
        </r>
      </text>
    </comment>
    <comment ref="DF200" authorId="0" shapeId="0" xr:uid="{6ADB9F28-F134-44F0-A0FE-0629A204DFBE}">
      <text>
        <r>
          <rPr>
            <sz val="11"/>
            <color theme="1"/>
            <rFont val="Calibri"/>
            <family val="2"/>
            <scheme val="minor"/>
          </rPr>
          <t>CONSIGNY François:
stone wool</t>
        </r>
      </text>
    </comment>
    <comment ref="BB201" authorId="0" shapeId="0" xr:uid="{2513FB36-DF4E-419A-BDCB-C9ABCB5D6886}">
      <text>
        <r>
          <rPr>
            <sz val="11"/>
            <color theme="1"/>
            <rFont val="Calibri"/>
            <family val="2"/>
            <scheme val="minor"/>
          </rPr>
          <t>CONSIGNY François:
Point measurement method.
Area method: 32mm</t>
        </r>
      </text>
    </comment>
    <comment ref="BC201" authorId="0" shapeId="0" xr:uid="{416B2617-C07C-4F21-9227-50C1F48670C3}">
      <text>
        <r>
          <rPr>
            <sz val="11"/>
            <color theme="1"/>
            <rFont val="Calibri"/>
            <family val="2"/>
            <scheme val="minor"/>
          </rPr>
          <t>CONSIGNY François:
mesured on sketch (residual cross section from photo) for all min &amp; max values of Rise1 to 5</t>
        </r>
      </text>
    </comment>
    <comment ref="CE201" authorId="0" shapeId="0" xr:uid="{87464248-F167-47F4-949E-2DC257F3B24E}">
      <text>
        <r>
          <rPr>
            <sz val="11"/>
            <color theme="1"/>
            <rFont val="Calibri"/>
            <family val="2"/>
            <scheme val="minor"/>
          </rPr>
          <t>CONSIGNY François:
Densité 673 kg/m3</t>
        </r>
      </text>
    </comment>
    <comment ref="DF201" authorId="0" shapeId="0" xr:uid="{CA452CAD-D629-464F-A0F0-FA88B789A5E8}">
      <text>
        <r>
          <rPr>
            <sz val="11"/>
            <color theme="1"/>
            <rFont val="Calibri"/>
            <family val="2"/>
            <scheme val="minor"/>
          </rPr>
          <t>CONSIGNY François:
stone wool</t>
        </r>
      </text>
    </comment>
    <comment ref="BB202" authorId="0" shapeId="0" xr:uid="{0B34D57E-EA4E-4967-974E-AD3E9AFD5C3F}">
      <text>
        <r>
          <rPr>
            <sz val="11"/>
            <color theme="1"/>
            <rFont val="Calibri"/>
            <family val="2"/>
            <scheme val="minor"/>
          </rPr>
          <t>CONSIGNY François:
Point measurement method.
Area method: 32mm</t>
        </r>
      </text>
    </comment>
    <comment ref="BC202" authorId="0" shapeId="0" xr:uid="{86C54C0C-323A-4244-96D7-72A95C06ECBE}">
      <text>
        <r>
          <rPr>
            <sz val="11"/>
            <color theme="1"/>
            <rFont val="Calibri"/>
            <family val="2"/>
            <scheme val="minor"/>
          </rPr>
          <t>CONSIGNY François:
mesured on sketch (residual cross section from photo) for all min &amp; max values of Rise1 to 5</t>
        </r>
      </text>
    </comment>
    <comment ref="CE202" authorId="0" shapeId="0" xr:uid="{78C4F7CC-A372-4705-A3E8-70F5743D5FD6}">
      <text>
        <r>
          <rPr>
            <sz val="11"/>
            <color theme="1"/>
            <rFont val="Calibri"/>
            <family val="2"/>
            <scheme val="minor"/>
          </rPr>
          <t>CONSIGNY François:
Densité 673 kg/m3</t>
        </r>
      </text>
    </comment>
    <comment ref="DF202" authorId="0" shapeId="0" xr:uid="{E2C127F0-DEBE-41AB-B92C-C95F8CD352D0}">
      <text>
        <r>
          <rPr>
            <sz val="11"/>
            <color theme="1"/>
            <rFont val="Calibri"/>
            <family val="2"/>
            <scheme val="minor"/>
          </rPr>
          <t>CONSIGNY François:
stone wool</t>
        </r>
      </text>
    </comment>
    <comment ref="BB203" authorId="0" shapeId="0" xr:uid="{63351659-E21F-45F5-B24C-4ECAD669DFD9}">
      <text>
        <r>
          <rPr>
            <sz val="11"/>
            <color theme="1"/>
            <rFont val="Calibri"/>
            <family val="2"/>
            <scheme val="minor"/>
          </rPr>
          <t>CONSIGNY François:
Point measurement method.
Area method: 32mm</t>
        </r>
      </text>
    </comment>
    <comment ref="BC203" authorId="0" shapeId="0" xr:uid="{0EE07F6A-9790-45E2-AB82-1C55213B25EF}">
      <text>
        <r>
          <rPr>
            <sz val="11"/>
            <color theme="1"/>
            <rFont val="Calibri"/>
            <family val="2"/>
            <scheme val="minor"/>
          </rPr>
          <t>CONSIGNY François:
mesured on sketch (residual cross section from photo) for all min &amp; max values of Rise1 to 5</t>
        </r>
      </text>
    </comment>
    <comment ref="CE203" authorId="0" shapeId="0" xr:uid="{83F70C26-97EB-46FC-B26B-FC573BDAC073}">
      <text>
        <r>
          <rPr>
            <sz val="11"/>
            <color theme="1"/>
            <rFont val="Calibri"/>
            <family val="2"/>
            <scheme val="minor"/>
          </rPr>
          <t>CONSIGNY François:
Densité 673 kg/m3</t>
        </r>
      </text>
    </comment>
    <comment ref="DF203" authorId="0" shapeId="0" xr:uid="{D4CC64AF-A5BA-4BE6-B2E6-B9C40B158C6A}">
      <text>
        <r>
          <rPr>
            <sz val="11"/>
            <color theme="1"/>
            <rFont val="Calibri"/>
            <family val="2"/>
            <scheme val="minor"/>
          </rPr>
          <t>CONSIGNY François:
stone wool</t>
        </r>
      </text>
    </comment>
    <comment ref="BB204" authorId="0" shapeId="0" xr:uid="{6CE2737A-AB82-4A50-94C1-91C558E02FA5}">
      <text>
        <r>
          <rPr>
            <sz val="11"/>
            <color theme="1"/>
            <rFont val="Calibri"/>
            <family val="2"/>
            <scheme val="minor"/>
          </rPr>
          <t>CONSIGNY François:
Point measurement method.
Area method: 32mm</t>
        </r>
      </text>
    </comment>
    <comment ref="BC204" authorId="0" shapeId="0" xr:uid="{E60BC690-E6FB-434F-BD89-8EBF9A6F3687}">
      <text>
        <r>
          <rPr>
            <sz val="11"/>
            <color theme="1"/>
            <rFont val="Calibri"/>
            <family val="2"/>
            <scheme val="minor"/>
          </rPr>
          <t>CONSIGNY François:
mesured on sketch (residual cross section from photo) for all min &amp; max values of Rise1 to 5</t>
        </r>
      </text>
    </comment>
    <comment ref="CE204" authorId="0" shapeId="0" xr:uid="{59ABDFB8-20EC-4BE2-9DF6-1A62C8CF180A}">
      <text>
        <r>
          <rPr>
            <sz val="11"/>
            <color theme="1"/>
            <rFont val="Calibri"/>
            <family val="2"/>
            <scheme val="minor"/>
          </rPr>
          <t>CONSIGNY François:
Densité 673 kg/m3</t>
        </r>
      </text>
    </comment>
    <comment ref="DF204" authorId="0" shapeId="0" xr:uid="{5A2BCC0F-A81E-476E-BCC2-83EA1CD4098C}">
      <text>
        <r>
          <rPr>
            <sz val="11"/>
            <color theme="1"/>
            <rFont val="Calibri"/>
            <family val="2"/>
            <scheme val="minor"/>
          </rPr>
          <t>CONSIGNY François:
stone wool</t>
        </r>
      </text>
    </comment>
    <comment ref="BB205" authorId="0" shapeId="0" xr:uid="{D3394594-ED16-4A96-84BD-91BE312D8B86}">
      <text>
        <r>
          <rPr>
            <sz val="11"/>
            <color theme="1"/>
            <rFont val="Calibri"/>
            <family val="2"/>
            <scheme val="minor"/>
          </rPr>
          <t>CONSIGNY François:
Point measurement method.
Area method: 32mm</t>
        </r>
      </text>
    </comment>
    <comment ref="BC205" authorId="0" shapeId="0" xr:uid="{3B886CE8-660F-4370-A947-CF17BE978C26}">
      <text>
        <r>
          <rPr>
            <sz val="11"/>
            <color theme="1"/>
            <rFont val="Calibri"/>
            <family val="2"/>
            <scheme val="minor"/>
          </rPr>
          <t>CONSIGNY François:
mesured on sketch (residual cross section from photo) for all min &amp; max values of Rise1 to 5</t>
        </r>
      </text>
    </comment>
    <comment ref="CE205" authorId="0" shapeId="0" xr:uid="{B8618D6C-B2DB-4614-B366-0523E5830786}">
      <text>
        <r>
          <rPr>
            <sz val="11"/>
            <color theme="1"/>
            <rFont val="Calibri"/>
            <family val="2"/>
            <scheme val="minor"/>
          </rPr>
          <t>CONSIGNY François:
Densité 673 kg/m3</t>
        </r>
      </text>
    </comment>
    <comment ref="DF205" authorId="0" shapeId="0" xr:uid="{AE12F6F9-4341-4F4F-BE94-55D67ED88481}">
      <text>
        <r>
          <rPr>
            <sz val="11"/>
            <color theme="1"/>
            <rFont val="Calibri"/>
            <family val="2"/>
            <scheme val="minor"/>
          </rPr>
          <t>CONSIGNY François:
stone wool</t>
        </r>
      </text>
    </comment>
    <comment ref="BB206" authorId="0" shapeId="0" xr:uid="{5651EDB2-D13B-4001-93D1-EBC3B4B56D97}">
      <text>
        <r>
          <rPr>
            <sz val="11"/>
            <color theme="1"/>
            <rFont val="Calibri"/>
            <family val="2"/>
            <scheme val="minor"/>
          </rPr>
          <t>CONSIGNY François:
Point measurement method.
Area method: 32mm</t>
        </r>
      </text>
    </comment>
    <comment ref="BC206" authorId="0" shapeId="0" xr:uid="{BDD6B22E-B4B4-470E-98B1-75C4BAE41CB0}">
      <text>
        <r>
          <rPr>
            <sz val="11"/>
            <color theme="1"/>
            <rFont val="Calibri"/>
            <family val="2"/>
            <scheme val="minor"/>
          </rPr>
          <t>CONSIGNY François:
mesured on sketch (residual cross section from photo) for all min &amp; max values of Rise1 to 5</t>
        </r>
      </text>
    </comment>
    <comment ref="CE206" authorId="0" shapeId="0" xr:uid="{63333D2F-46EE-4890-AE02-B92E844D6DBD}">
      <text>
        <r>
          <rPr>
            <sz val="11"/>
            <color theme="1"/>
            <rFont val="Calibri"/>
            <family val="2"/>
            <scheme val="minor"/>
          </rPr>
          <t>CONSIGNY François:
Densité 673 kg/m3</t>
        </r>
      </text>
    </comment>
    <comment ref="DF206" authorId="0" shapeId="0" xr:uid="{87BB1B00-C0F2-4037-B79F-4F697DDAD9B5}">
      <text>
        <r>
          <rPr>
            <sz val="11"/>
            <color theme="1"/>
            <rFont val="Calibri"/>
            <family val="2"/>
            <scheme val="minor"/>
          </rPr>
          <t>CONSIGNY François:
stone wool</t>
        </r>
      </text>
    </comment>
    <comment ref="BB207" authorId="0" shapeId="0" xr:uid="{7DDE679D-183F-4520-BBC6-50FE417AC254}">
      <text>
        <r>
          <rPr>
            <sz val="11"/>
            <color theme="1"/>
            <rFont val="Calibri"/>
            <family val="2"/>
            <scheme val="minor"/>
          </rPr>
          <t>CONSIGNY François:
Point measurement method.
Area method: 32mm</t>
        </r>
      </text>
    </comment>
    <comment ref="BC207" authorId="0" shapeId="0" xr:uid="{5408F8DD-E99D-41A6-A7C5-C2E4F2FA19A6}">
      <text>
        <r>
          <rPr>
            <sz val="11"/>
            <color theme="1"/>
            <rFont val="Calibri"/>
            <family val="2"/>
            <scheme val="minor"/>
          </rPr>
          <t>CONSIGNY François:
mesured on sketch (residual cross section from photo) for all min &amp; max values of Rise1 to 5</t>
        </r>
      </text>
    </comment>
    <comment ref="CE207" authorId="0" shapeId="0" xr:uid="{BAB42F22-280B-4190-B385-4711D3A662F5}">
      <text>
        <r>
          <rPr>
            <sz val="11"/>
            <color theme="1"/>
            <rFont val="Calibri"/>
            <family val="2"/>
            <scheme val="minor"/>
          </rPr>
          <t>CONSIGNY François:
Densité 673 kg/m3</t>
        </r>
      </text>
    </comment>
    <comment ref="DF207" authorId="0" shapeId="0" xr:uid="{7FA906C4-95EC-4AC1-A310-12C294CC5240}">
      <text>
        <r>
          <rPr>
            <sz val="11"/>
            <color theme="1"/>
            <rFont val="Calibri"/>
            <family val="2"/>
            <scheme val="minor"/>
          </rPr>
          <t>CONSIGNY François:
stone wool</t>
        </r>
      </text>
    </comment>
    <comment ref="BB208" authorId="0" shapeId="0" xr:uid="{98C3A138-92B4-4CAC-9B79-3129A5EFE30B}">
      <text>
        <r>
          <rPr>
            <sz val="11"/>
            <color theme="1"/>
            <rFont val="Calibri"/>
            <family val="2"/>
            <scheme val="minor"/>
          </rPr>
          <t>CONSIGNY François:
Point measurement method.
Area method: 32mm</t>
        </r>
      </text>
    </comment>
    <comment ref="BC208" authorId="0" shapeId="0" xr:uid="{6A029FC7-F09F-4D7B-AD14-093F06FDBA41}">
      <text>
        <r>
          <rPr>
            <sz val="11"/>
            <color theme="1"/>
            <rFont val="Calibri"/>
            <family val="2"/>
            <scheme val="minor"/>
          </rPr>
          <t>CONSIGNY François:
mesured on sketch (residual cross section from photo) for all min &amp; max values of Rise1 to 5</t>
        </r>
      </text>
    </comment>
    <comment ref="CE208" authorId="0" shapeId="0" xr:uid="{C2101014-A4F1-4DB1-89A4-3F848D6F5BA1}">
      <text>
        <r>
          <rPr>
            <sz val="11"/>
            <color theme="1"/>
            <rFont val="Calibri"/>
            <family val="2"/>
            <scheme val="minor"/>
          </rPr>
          <t>CONSIGNY François:
Densité 673 kg/m3</t>
        </r>
      </text>
    </comment>
    <comment ref="DF208" authorId="0" shapeId="0" xr:uid="{FBC15477-0336-4BEC-ABD7-B9AE655A6009}">
      <text>
        <r>
          <rPr>
            <sz val="11"/>
            <color theme="1"/>
            <rFont val="Calibri"/>
            <family val="2"/>
            <scheme val="minor"/>
          </rPr>
          <t>CONSIGNY François:
stone wool</t>
        </r>
      </text>
    </comment>
    <comment ref="BB209" authorId="0" shapeId="0" xr:uid="{F174D643-B7D3-41B9-A98A-0D1B6C04C725}">
      <text>
        <r>
          <rPr>
            <sz val="11"/>
            <color theme="1"/>
            <rFont val="Calibri"/>
            <family val="2"/>
            <scheme val="minor"/>
          </rPr>
          <t>CONSIGNY François:
Point measurement method.
Area method: 32mm</t>
        </r>
      </text>
    </comment>
    <comment ref="BC209" authorId="0" shapeId="0" xr:uid="{01B22425-9E0D-41D4-9055-D24632E6CF74}">
      <text>
        <r>
          <rPr>
            <sz val="11"/>
            <color theme="1"/>
            <rFont val="Calibri"/>
            <family val="2"/>
            <scheme val="minor"/>
          </rPr>
          <t>CONSIGNY François:
mesured on sketch (residual cross section from photo) for all min &amp; max values of Rise1 to 5</t>
        </r>
      </text>
    </comment>
    <comment ref="CE209" authorId="0" shapeId="0" xr:uid="{C9AC2E66-DB04-42BB-B5FD-875031587052}">
      <text>
        <r>
          <rPr>
            <sz val="11"/>
            <color theme="1"/>
            <rFont val="Calibri"/>
            <family val="2"/>
            <scheme val="minor"/>
          </rPr>
          <t>CONSIGNY François:
Densité 673 kg/m3</t>
        </r>
      </text>
    </comment>
    <comment ref="DF209" authorId="0" shapeId="0" xr:uid="{2643EF64-33EE-436B-A2FC-19A4411083F1}">
      <text>
        <r>
          <rPr>
            <sz val="11"/>
            <color theme="1"/>
            <rFont val="Calibri"/>
            <family val="2"/>
            <scheme val="minor"/>
          </rPr>
          <t>CONSIGNY François:
stone wool</t>
        </r>
      </text>
    </comment>
    <comment ref="BB210" authorId="0" shapeId="0" xr:uid="{D5DD3722-1211-4F9D-9CF0-0773946AFAAD}">
      <text>
        <r>
          <rPr>
            <sz val="11"/>
            <color theme="1"/>
            <rFont val="Calibri"/>
            <family val="2"/>
            <scheme val="minor"/>
          </rPr>
          <t>CONSIGNY François:
Point measurement method.
Area method: 32mm</t>
        </r>
      </text>
    </comment>
    <comment ref="BC210" authorId="0" shapeId="0" xr:uid="{99468936-7253-4E92-A685-73A55F9EFB4E}">
      <text>
        <r>
          <rPr>
            <sz val="11"/>
            <color theme="1"/>
            <rFont val="Calibri"/>
            <family val="2"/>
            <scheme val="minor"/>
          </rPr>
          <t>CONSIGNY François:
mesured on sketch (residual cross section from photo) for all min &amp; max values of Rise1 to 5</t>
        </r>
      </text>
    </comment>
    <comment ref="CE210" authorId="0" shapeId="0" xr:uid="{7DE6DFE8-8FE8-45BF-A6EA-6326ABA698CC}">
      <text>
        <r>
          <rPr>
            <sz val="11"/>
            <color theme="1"/>
            <rFont val="Calibri"/>
            <family val="2"/>
            <scheme val="minor"/>
          </rPr>
          <t>CONSIGNY François:
Densité 673 kg/m3</t>
        </r>
      </text>
    </comment>
    <comment ref="DF210" authorId="0" shapeId="0" xr:uid="{BB67D12D-1A6B-4AC2-B13A-590BFDB441C5}">
      <text>
        <r>
          <rPr>
            <sz val="11"/>
            <color theme="1"/>
            <rFont val="Calibri"/>
            <family val="2"/>
            <scheme val="minor"/>
          </rPr>
          <t>CONSIGNY François:
stone wool</t>
        </r>
      </text>
    </comment>
    <comment ref="BB211" authorId="0" shapeId="0" xr:uid="{FDD6701D-F044-49E1-8C19-0A3775C99EA4}">
      <text>
        <r>
          <rPr>
            <sz val="11"/>
            <color theme="1"/>
            <rFont val="Calibri"/>
            <family val="2"/>
            <scheme val="minor"/>
          </rPr>
          <t>CONSIGNY François:
Point measurement method.
Area method: 32mm</t>
        </r>
      </text>
    </comment>
    <comment ref="BC211" authorId="0" shapeId="0" xr:uid="{473A28B3-7115-4034-93BB-A03DE44D2C7D}">
      <text>
        <r>
          <rPr>
            <sz val="11"/>
            <color theme="1"/>
            <rFont val="Calibri"/>
            <family val="2"/>
            <scheme val="minor"/>
          </rPr>
          <t>CONSIGNY François:
mesured on sketch (residual cross section from photo) for all min &amp; max values of Rise1 to 5</t>
        </r>
      </text>
    </comment>
    <comment ref="CE211" authorId="0" shapeId="0" xr:uid="{640B8264-B7D1-4EBD-850C-FE17504DD636}">
      <text>
        <r>
          <rPr>
            <sz val="11"/>
            <color theme="1"/>
            <rFont val="Calibri"/>
            <family val="2"/>
            <scheme val="minor"/>
          </rPr>
          <t>CONSIGNY François:
Densité 673 kg/m3</t>
        </r>
      </text>
    </comment>
    <comment ref="DF211" authorId="0" shapeId="0" xr:uid="{5E32F2D5-6D22-47EE-859D-69E4BB9F5AE0}">
      <text>
        <r>
          <rPr>
            <sz val="11"/>
            <color theme="1"/>
            <rFont val="Calibri"/>
            <family val="2"/>
            <scheme val="minor"/>
          </rPr>
          <t>CONSIGNY François:
stone wool</t>
        </r>
      </text>
    </comment>
    <comment ref="BB212" authorId="0" shapeId="0" xr:uid="{0C18BF62-98C8-4655-8E02-F3379C46A254}">
      <text>
        <r>
          <rPr>
            <sz val="11"/>
            <color theme="1"/>
            <rFont val="Calibri"/>
            <family val="2"/>
            <scheme val="minor"/>
          </rPr>
          <t>CONSIGNY François:
Point measurement method.
Area method: 32mm</t>
        </r>
      </text>
    </comment>
    <comment ref="BC212" authorId="0" shapeId="0" xr:uid="{73C2FB81-A77A-41DA-9533-6000591312E2}">
      <text>
        <r>
          <rPr>
            <sz val="11"/>
            <color theme="1"/>
            <rFont val="Calibri"/>
            <family val="2"/>
            <scheme val="minor"/>
          </rPr>
          <t>CONSIGNY François:
mesured on sketch (residual cross section from photo) for all min &amp; max values of Rise1 to 5</t>
        </r>
      </text>
    </comment>
    <comment ref="CE212" authorId="0" shapeId="0" xr:uid="{BAB9BBD4-C417-4077-B2CA-06C60B540C92}">
      <text>
        <r>
          <rPr>
            <sz val="11"/>
            <color theme="1"/>
            <rFont val="Calibri"/>
            <family val="2"/>
            <scheme val="minor"/>
          </rPr>
          <t>CONSIGNY François:
Densité 673 kg/m3</t>
        </r>
      </text>
    </comment>
    <comment ref="DF212" authorId="0" shapeId="0" xr:uid="{E853E0A4-255A-440B-8FC1-E283A79A68B7}">
      <text>
        <r>
          <rPr>
            <sz val="11"/>
            <color theme="1"/>
            <rFont val="Calibri"/>
            <family val="2"/>
            <scheme val="minor"/>
          </rPr>
          <t>CONSIGNY François:
stone wool</t>
        </r>
      </text>
    </comment>
    <comment ref="BB213" authorId="0" shapeId="0" xr:uid="{BD174E45-FBD8-4CA8-9A67-778A6AEE1573}">
      <text>
        <r>
          <rPr>
            <sz val="11"/>
            <color theme="1"/>
            <rFont val="Calibri"/>
            <family val="2"/>
            <scheme val="minor"/>
          </rPr>
          <t>CONSIGNY François:
Point measurement method.
Area method: 32mm</t>
        </r>
      </text>
    </comment>
    <comment ref="BC213" authorId="0" shapeId="0" xr:uid="{B5C1DD5E-3D6E-4756-950F-98A5BB714A12}">
      <text>
        <r>
          <rPr>
            <sz val="11"/>
            <color theme="1"/>
            <rFont val="Calibri"/>
            <family val="2"/>
            <scheme val="minor"/>
          </rPr>
          <t>CONSIGNY François:
mesured on sketch (residual cross section from photo) for all min &amp; max values of Rise1 to 5</t>
        </r>
      </text>
    </comment>
    <comment ref="CE213" authorId="0" shapeId="0" xr:uid="{A53FCF1B-4CB5-40EC-AD81-BF33B3908C69}">
      <text>
        <r>
          <rPr>
            <sz val="11"/>
            <color theme="1"/>
            <rFont val="Calibri"/>
            <family val="2"/>
            <scheme val="minor"/>
          </rPr>
          <t>CONSIGNY François:
Densité 673 kg/m3</t>
        </r>
      </text>
    </comment>
    <comment ref="DF213" authorId="0" shapeId="0" xr:uid="{16FF1FFF-9DED-480E-9323-FAE201ECF0D0}">
      <text>
        <r>
          <rPr>
            <sz val="11"/>
            <color theme="1"/>
            <rFont val="Calibri"/>
            <family val="2"/>
            <scheme val="minor"/>
          </rPr>
          <t>CONSIGNY François:
stone wool</t>
        </r>
      </text>
    </comment>
    <comment ref="BB214" authorId="0" shapeId="0" xr:uid="{C0C2927B-DE97-4168-B287-E9384686FFA7}">
      <text>
        <r>
          <rPr>
            <sz val="11"/>
            <color theme="1"/>
            <rFont val="Calibri"/>
            <family val="2"/>
            <scheme val="minor"/>
          </rPr>
          <t>CONSIGNY François:
Point measurement method.
Area method: 32mm</t>
        </r>
      </text>
    </comment>
    <comment ref="BC214" authorId="0" shapeId="0" xr:uid="{708B4E0D-4828-427A-97A6-4607FC3A24D6}">
      <text>
        <r>
          <rPr>
            <sz val="11"/>
            <color theme="1"/>
            <rFont val="Calibri"/>
            <family val="2"/>
            <scheme val="minor"/>
          </rPr>
          <t>CONSIGNY François:
mesured on sketch (residual cross section from photo) for all min &amp; max values of Rise1 to 5</t>
        </r>
      </text>
    </comment>
    <comment ref="CE214" authorId="0" shapeId="0" xr:uid="{028997D3-9DA7-4125-83E8-EB2FBD57FF78}">
      <text>
        <r>
          <rPr>
            <sz val="11"/>
            <color theme="1"/>
            <rFont val="Calibri"/>
            <family val="2"/>
            <scheme val="minor"/>
          </rPr>
          <t>CONSIGNY François:
Densité 673 kg/m3</t>
        </r>
      </text>
    </comment>
    <comment ref="DF214" authorId="0" shapeId="0" xr:uid="{1B0095FC-8E0A-48B9-BDFD-1FD094D322BE}">
      <text>
        <r>
          <rPr>
            <sz val="11"/>
            <color theme="1"/>
            <rFont val="Calibri"/>
            <family val="2"/>
            <scheme val="minor"/>
          </rPr>
          <t>CONSIGNY François:
stone wool</t>
        </r>
      </text>
    </comment>
    <comment ref="BB215" authorId="0" shapeId="0" xr:uid="{34B1CA60-D297-445A-ABF4-6255DACBCDBD}">
      <text>
        <r>
          <rPr>
            <sz val="11"/>
            <color theme="1"/>
            <rFont val="Calibri"/>
            <family val="2"/>
            <scheme val="minor"/>
          </rPr>
          <t>CONSIGNY François:
Point measurement method.
Area method: 32mm</t>
        </r>
      </text>
    </comment>
    <comment ref="BC215" authorId="0" shapeId="0" xr:uid="{2FAA029E-C6DF-4DA4-88EE-6C185685C00F}">
      <text>
        <r>
          <rPr>
            <sz val="11"/>
            <color theme="1"/>
            <rFont val="Calibri"/>
            <family val="2"/>
            <scheme val="minor"/>
          </rPr>
          <t>CONSIGNY François:
mesured on sketch (residual cross section from photo) for all min &amp; max values of Rise1 to 5</t>
        </r>
      </text>
    </comment>
    <comment ref="CE215" authorId="0" shapeId="0" xr:uid="{27DB8A0D-7A7E-46B7-ADC8-14FE8363A158}">
      <text>
        <r>
          <rPr>
            <sz val="11"/>
            <color theme="1"/>
            <rFont val="Calibri"/>
            <family val="2"/>
            <scheme val="minor"/>
          </rPr>
          <t>CONSIGNY François:
Densité 673 kg/m3</t>
        </r>
      </text>
    </comment>
    <comment ref="DF215" authorId="0" shapeId="0" xr:uid="{99A4B07C-77C1-4C08-B9B0-BB8C354787F0}">
      <text>
        <r>
          <rPr>
            <sz val="11"/>
            <color theme="1"/>
            <rFont val="Calibri"/>
            <family val="2"/>
            <scheme val="minor"/>
          </rPr>
          <t>CONSIGNY François:
stone wool</t>
        </r>
      </text>
    </comment>
    <comment ref="BB216" authorId="0" shapeId="0" xr:uid="{C4660A39-E48D-488F-8C81-17E1C26BE654}">
      <text>
        <r>
          <rPr>
            <sz val="11"/>
            <color theme="1"/>
            <rFont val="Calibri"/>
            <family val="2"/>
            <scheme val="minor"/>
          </rPr>
          <t>CONSIGNY François:
Point measurement method.
Area method: 32mm</t>
        </r>
      </text>
    </comment>
    <comment ref="BC216" authorId="0" shapeId="0" xr:uid="{F7D43881-816C-4C1D-9728-F44DB7C774B1}">
      <text>
        <r>
          <rPr>
            <sz val="11"/>
            <color theme="1"/>
            <rFont val="Calibri"/>
            <family val="2"/>
            <scheme val="minor"/>
          </rPr>
          <t>CONSIGNY François:
mesured on sketch (residual cross section from photo) for all min &amp; max values of Rise1 to 5</t>
        </r>
      </text>
    </comment>
    <comment ref="CE216" authorId="0" shapeId="0" xr:uid="{E8BC1E5D-63F2-4745-A3AC-0F55AAED4F97}">
      <text>
        <r>
          <rPr>
            <sz val="11"/>
            <color theme="1"/>
            <rFont val="Calibri"/>
            <family val="2"/>
            <scheme val="minor"/>
          </rPr>
          <t>CONSIGNY François:
Densité 673 kg/m3</t>
        </r>
      </text>
    </comment>
    <comment ref="DF216" authorId="0" shapeId="0" xr:uid="{6B5BE12E-60DC-4557-B305-A743E49BFB02}">
      <text>
        <r>
          <rPr>
            <sz val="11"/>
            <color theme="1"/>
            <rFont val="Calibri"/>
            <family val="2"/>
            <scheme val="minor"/>
          </rPr>
          <t>CONSIGNY François:
stone wool</t>
        </r>
      </text>
    </comment>
    <comment ref="BB217" authorId="0" shapeId="0" xr:uid="{3080127C-E2F5-4F83-80D7-56416F06EF5E}">
      <text>
        <r>
          <rPr>
            <sz val="11"/>
            <color theme="1"/>
            <rFont val="Calibri"/>
            <family val="2"/>
            <scheme val="minor"/>
          </rPr>
          <t>CONSIGNY François:
Point measurement method.
Area method: 32mm</t>
        </r>
      </text>
    </comment>
    <comment ref="BC217" authorId="0" shapeId="0" xr:uid="{8A3AB2B1-3E06-4400-A8CE-D9454F1A10A5}">
      <text>
        <r>
          <rPr>
            <sz val="11"/>
            <color theme="1"/>
            <rFont val="Calibri"/>
            <family val="2"/>
            <scheme val="minor"/>
          </rPr>
          <t>CONSIGNY François:
mesured on sketch (residual cross section from photo) for all min &amp; max values of Rise1 to 5</t>
        </r>
      </text>
    </comment>
    <comment ref="CE217" authorId="0" shapeId="0" xr:uid="{7CC66DED-5817-452A-A8AB-5FE06158E6A9}">
      <text>
        <r>
          <rPr>
            <sz val="11"/>
            <color theme="1"/>
            <rFont val="Calibri"/>
            <family val="2"/>
            <scheme val="minor"/>
          </rPr>
          <t>CONSIGNY François:
Densité 673 kg/m3</t>
        </r>
      </text>
    </comment>
    <comment ref="DF217" authorId="0" shapeId="0" xr:uid="{8AA64AAE-B271-4B9C-85D7-CCDE3E8537C1}">
      <text>
        <r>
          <rPr>
            <sz val="11"/>
            <color theme="1"/>
            <rFont val="Calibri"/>
            <family val="2"/>
            <scheme val="minor"/>
          </rPr>
          <t>CONSIGNY François:
stone wool</t>
        </r>
      </text>
    </comment>
    <comment ref="BB218" authorId="0" shapeId="0" xr:uid="{AE8598C4-C548-4681-AAEA-511C8E0B0007}">
      <text>
        <r>
          <rPr>
            <sz val="11"/>
            <color theme="1"/>
            <rFont val="Calibri"/>
            <family val="2"/>
            <scheme val="minor"/>
          </rPr>
          <t>CONSIGNY François:
Point measurement method.
Area method: 32mm</t>
        </r>
      </text>
    </comment>
    <comment ref="BC218" authorId="0" shapeId="0" xr:uid="{BA4E2AA0-A280-42C1-ADD6-C7B4C633DE3A}">
      <text>
        <r>
          <rPr>
            <sz val="11"/>
            <color theme="1"/>
            <rFont val="Calibri"/>
            <family val="2"/>
            <scheme val="minor"/>
          </rPr>
          <t>CONSIGNY François:
mesured on sketch (residual cross section from photo) for all min &amp; max values of Rise1 to 5</t>
        </r>
      </text>
    </comment>
    <comment ref="CE218" authorId="0" shapeId="0" xr:uid="{EFD30504-B61C-4E49-AF6C-3714824A6881}">
      <text>
        <r>
          <rPr>
            <sz val="11"/>
            <color theme="1"/>
            <rFont val="Calibri"/>
            <family val="2"/>
            <scheme val="minor"/>
          </rPr>
          <t>CONSIGNY François:
Densité 673 kg/m3</t>
        </r>
      </text>
    </comment>
    <comment ref="DF218" authorId="0" shapeId="0" xr:uid="{F96FE9AC-EA10-41C6-A13A-212F102A5B1B}">
      <text>
        <r>
          <rPr>
            <sz val="11"/>
            <color theme="1"/>
            <rFont val="Calibri"/>
            <family val="2"/>
            <scheme val="minor"/>
          </rPr>
          <t>CONSIGNY François:
stone wool</t>
        </r>
      </text>
    </comment>
    <comment ref="BB219" authorId="0" shapeId="0" xr:uid="{2F95BC5B-789B-4CED-ADBF-95E83A9B6F92}">
      <text>
        <r>
          <rPr>
            <sz val="11"/>
            <color theme="1"/>
            <rFont val="Calibri"/>
            <family val="2"/>
            <scheme val="minor"/>
          </rPr>
          <t>CONSIGNY François:
Point measurement method.
Area method: 32mm</t>
        </r>
      </text>
    </comment>
    <comment ref="BC219" authorId="0" shapeId="0" xr:uid="{DB165A6A-9E19-40AB-A1F2-324BCCB8998C}">
      <text>
        <r>
          <rPr>
            <sz val="11"/>
            <color theme="1"/>
            <rFont val="Calibri"/>
            <family val="2"/>
            <scheme val="minor"/>
          </rPr>
          <t>CONSIGNY François:
mesured on sketch (residual cross section from photo) for all min &amp; max values of Rise1 to 5</t>
        </r>
      </text>
    </comment>
    <comment ref="CE219" authorId="0" shapeId="0" xr:uid="{7017424A-62F6-4DD3-926B-7D81FFFE4088}">
      <text>
        <r>
          <rPr>
            <sz val="11"/>
            <color theme="1"/>
            <rFont val="Calibri"/>
            <family val="2"/>
            <scheme val="minor"/>
          </rPr>
          <t>CONSIGNY François:
Densité 673 kg/m3</t>
        </r>
      </text>
    </comment>
    <comment ref="DF219" authorId="0" shapeId="0" xr:uid="{86A84B8D-DD8A-4B64-BA41-6BDEBCA97E3A}">
      <text>
        <r>
          <rPr>
            <sz val="11"/>
            <color theme="1"/>
            <rFont val="Calibri"/>
            <family val="2"/>
            <scheme val="minor"/>
          </rPr>
          <t>CONSIGNY François:
stone wool</t>
        </r>
      </text>
    </comment>
    <comment ref="BB220" authorId="0" shapeId="0" xr:uid="{1AABC013-D3B7-4B4D-98C3-FD14B4CC0AAA}">
      <text>
        <r>
          <rPr>
            <sz val="11"/>
            <color theme="1"/>
            <rFont val="Calibri"/>
            <family val="2"/>
            <scheme val="minor"/>
          </rPr>
          <t>CONSIGNY François:
Point measurement method.
Area method: 32mm</t>
        </r>
      </text>
    </comment>
    <comment ref="BC220" authorId="0" shapeId="0" xr:uid="{0EE1FCDE-D8A4-464E-9607-375D2F690173}">
      <text>
        <r>
          <rPr>
            <sz val="11"/>
            <color theme="1"/>
            <rFont val="Calibri"/>
            <family val="2"/>
            <scheme val="minor"/>
          </rPr>
          <t>CONSIGNY François:
mesured on sketch (residual cross section from photo) for all min &amp; max values of Rise1 to 5</t>
        </r>
      </text>
    </comment>
    <comment ref="CE220" authorId="0" shapeId="0" xr:uid="{5B28AE05-818D-41B3-A3F1-939257D692AB}">
      <text>
        <r>
          <rPr>
            <sz val="11"/>
            <color theme="1"/>
            <rFont val="Calibri"/>
            <family val="2"/>
            <scheme val="minor"/>
          </rPr>
          <t>CONSIGNY François:
Densité 673 kg/m3</t>
        </r>
      </text>
    </comment>
    <comment ref="DF220" authorId="0" shapeId="0" xr:uid="{17D920DE-FD4F-466C-8E18-4CDFCB602A65}">
      <text>
        <r>
          <rPr>
            <sz val="11"/>
            <color theme="1"/>
            <rFont val="Calibri"/>
            <family val="2"/>
            <scheme val="minor"/>
          </rPr>
          <t>CONSIGNY François:
stone wool</t>
        </r>
      </text>
    </comment>
    <comment ref="BB221" authorId="0" shapeId="0" xr:uid="{6AAC7835-A00C-4355-BF64-DC56596D3159}">
      <text>
        <r>
          <rPr>
            <sz val="11"/>
            <color theme="1"/>
            <rFont val="Calibri"/>
            <family val="2"/>
            <scheme val="minor"/>
          </rPr>
          <t>CONSIGNY François:
Point measurement method.
Area method: 32mm</t>
        </r>
      </text>
    </comment>
    <comment ref="BC221" authorId="0" shapeId="0" xr:uid="{237A872C-6DD1-4CAB-ABC4-EA9E2893AE91}">
      <text>
        <r>
          <rPr>
            <sz val="11"/>
            <color theme="1"/>
            <rFont val="Calibri"/>
            <family val="2"/>
            <scheme val="minor"/>
          </rPr>
          <t>CONSIGNY François:
mesured on sketch (residual cross section from photo) for all min &amp; max values of Rise1 to 5</t>
        </r>
      </text>
    </comment>
    <comment ref="CE221" authorId="0" shapeId="0" xr:uid="{7EDA2677-B21D-4E85-B139-133E0001E654}">
      <text>
        <r>
          <rPr>
            <sz val="11"/>
            <color theme="1"/>
            <rFont val="Calibri"/>
            <family val="2"/>
            <scheme val="minor"/>
          </rPr>
          <t>CONSIGNY François:
Densité 673 kg/m3</t>
        </r>
      </text>
    </comment>
    <comment ref="DF221" authorId="0" shapeId="0" xr:uid="{55E6433F-4C80-46ED-A0E5-2F7AB97FB47D}">
      <text>
        <r>
          <rPr>
            <sz val="11"/>
            <color theme="1"/>
            <rFont val="Calibri"/>
            <family val="2"/>
            <scheme val="minor"/>
          </rPr>
          <t>CONSIGNY François:
stone wool</t>
        </r>
      </text>
    </comment>
    <comment ref="BB222" authorId="0" shapeId="0" xr:uid="{8C7D79D2-BFFE-436A-8686-BD69ED32095C}">
      <text>
        <r>
          <rPr>
            <sz val="11"/>
            <color theme="1"/>
            <rFont val="Calibri"/>
            <family val="2"/>
            <scheme val="minor"/>
          </rPr>
          <t>CONSIGNY François:
Point measurement method.
Area method: 32mm</t>
        </r>
      </text>
    </comment>
    <comment ref="BC222" authorId="0" shapeId="0" xr:uid="{F97A9FF1-2A4E-49AF-ACD1-93EF856F94CA}">
      <text>
        <r>
          <rPr>
            <sz val="11"/>
            <color theme="1"/>
            <rFont val="Calibri"/>
            <family val="2"/>
            <scheme val="minor"/>
          </rPr>
          <t>CONSIGNY François:
mesured on sketch (residual cross section from photo) for all min &amp; max values of Rise1 to 5</t>
        </r>
      </text>
    </comment>
    <comment ref="CE222" authorId="0" shapeId="0" xr:uid="{A32169E2-EB8C-4C6C-972E-9B98224476CF}">
      <text>
        <r>
          <rPr>
            <sz val="11"/>
            <color theme="1"/>
            <rFont val="Calibri"/>
            <family val="2"/>
            <scheme val="minor"/>
          </rPr>
          <t>CONSIGNY François:
Densité 673 kg/m3</t>
        </r>
      </text>
    </comment>
    <comment ref="DF222" authorId="0" shapeId="0" xr:uid="{23D1438B-7191-43EA-90DE-94BA01788E0F}">
      <text>
        <r>
          <rPr>
            <sz val="11"/>
            <color theme="1"/>
            <rFont val="Calibri"/>
            <family val="2"/>
            <scheme val="minor"/>
          </rPr>
          <t>CONSIGNY François:
stone wool</t>
        </r>
      </text>
    </comment>
    <comment ref="BB223" authorId="0" shapeId="0" xr:uid="{523EA420-A20B-4FE2-9B44-463B0A5AD7CF}">
      <text>
        <r>
          <rPr>
            <sz val="11"/>
            <color theme="1"/>
            <rFont val="Calibri"/>
            <family val="2"/>
            <scheme val="minor"/>
          </rPr>
          <t>CONSIGNY François:
Point measurement method.
Area method: 32mm</t>
        </r>
      </text>
    </comment>
    <comment ref="BC223" authorId="0" shapeId="0" xr:uid="{204F9F62-398D-47C0-98A4-5FF38BB1472D}">
      <text>
        <r>
          <rPr>
            <sz val="11"/>
            <color theme="1"/>
            <rFont val="Calibri"/>
            <family val="2"/>
            <scheme val="minor"/>
          </rPr>
          <t>CONSIGNY François:
mesured on sketch (residual cross section from photo) for all min &amp; max values of Rise1 to 5</t>
        </r>
      </text>
    </comment>
    <comment ref="CE223" authorId="0" shapeId="0" xr:uid="{16522A0C-DC2F-4BBF-B3B5-389D26B3A368}">
      <text>
        <r>
          <rPr>
            <sz val="11"/>
            <color theme="1"/>
            <rFont val="Calibri"/>
            <family val="2"/>
            <scheme val="minor"/>
          </rPr>
          <t>CONSIGNY François:
Densité 673 kg/m3</t>
        </r>
      </text>
    </comment>
    <comment ref="DF223" authorId="0" shapeId="0" xr:uid="{C1351B57-0503-4D3A-B23E-561AB27F962B}">
      <text>
        <r>
          <rPr>
            <sz val="11"/>
            <color theme="1"/>
            <rFont val="Calibri"/>
            <family val="2"/>
            <scheme val="minor"/>
          </rPr>
          <t>CONSIGNY François:
stone wool</t>
        </r>
      </text>
    </comment>
    <comment ref="BB224" authorId="0" shapeId="0" xr:uid="{8FFD2F81-585F-4258-B3C3-C0425BB0B328}">
      <text>
        <r>
          <rPr>
            <sz val="11"/>
            <color theme="1"/>
            <rFont val="Calibri"/>
            <family val="2"/>
            <scheme val="minor"/>
          </rPr>
          <t>CONSIGNY François:
Point measurement method.
Area method: 32mm</t>
        </r>
      </text>
    </comment>
    <comment ref="BC224" authorId="0" shapeId="0" xr:uid="{BA75B45B-D989-46A6-8B79-9BE0B40B67C2}">
      <text>
        <r>
          <rPr>
            <sz val="11"/>
            <color theme="1"/>
            <rFont val="Calibri"/>
            <family val="2"/>
            <scheme val="minor"/>
          </rPr>
          <t>CONSIGNY François:
mesured on sketch (residual cross section from photo) for all min &amp; max values of Rise1 to 5</t>
        </r>
      </text>
    </comment>
    <comment ref="CE224" authorId="0" shapeId="0" xr:uid="{4A3F25D5-E532-4F79-8DA7-0F478F13175E}">
      <text>
        <r>
          <rPr>
            <sz val="11"/>
            <color theme="1"/>
            <rFont val="Calibri"/>
            <family val="2"/>
            <scheme val="minor"/>
          </rPr>
          <t>CONSIGNY François:
Densité 673 kg/m3</t>
        </r>
      </text>
    </comment>
    <comment ref="DF224" authorId="0" shapeId="0" xr:uid="{99B92FD6-A20C-4BAA-B330-EFE8E800435B}">
      <text>
        <r>
          <rPr>
            <sz val="11"/>
            <color theme="1"/>
            <rFont val="Calibri"/>
            <family val="2"/>
            <scheme val="minor"/>
          </rPr>
          <t>CONSIGNY François:
stone wool</t>
        </r>
      </text>
    </comment>
    <comment ref="BB225" authorId="0" shapeId="0" xr:uid="{F3385861-18DE-4CD9-A810-CC1AF1AD14E7}">
      <text>
        <r>
          <rPr>
            <sz val="11"/>
            <color theme="1"/>
            <rFont val="Calibri"/>
            <family val="2"/>
            <scheme val="minor"/>
          </rPr>
          <t>CONSIGNY François:
Point measurement method.
Area method: 32mm</t>
        </r>
      </text>
    </comment>
    <comment ref="BC225" authorId="0" shapeId="0" xr:uid="{22168862-764F-4762-A33E-EC2AF6FF0962}">
      <text>
        <r>
          <rPr>
            <sz val="11"/>
            <color theme="1"/>
            <rFont val="Calibri"/>
            <family val="2"/>
            <scheme val="minor"/>
          </rPr>
          <t>CONSIGNY François:
mesured on sketch (residual cross section from photo) for all min &amp; max values of Rise1 to 5</t>
        </r>
      </text>
    </comment>
    <comment ref="CE225" authorId="0" shapeId="0" xr:uid="{402C7E79-BC32-4DC9-AA00-84F4B69D68BF}">
      <text>
        <r>
          <rPr>
            <sz val="11"/>
            <color theme="1"/>
            <rFont val="Calibri"/>
            <family val="2"/>
            <scheme val="minor"/>
          </rPr>
          <t>CONSIGNY François:
Densité 673 kg/m3</t>
        </r>
      </text>
    </comment>
    <comment ref="DF225" authorId="0" shapeId="0" xr:uid="{8E4E552D-7D3B-4FF8-B257-0A87D597FA97}">
      <text>
        <r>
          <rPr>
            <sz val="11"/>
            <color theme="1"/>
            <rFont val="Calibri"/>
            <family val="2"/>
            <scheme val="minor"/>
          </rPr>
          <t>CONSIGNY François:
stone wool</t>
        </r>
      </text>
    </comment>
    <comment ref="BB226" authorId="0" shapeId="0" xr:uid="{41412147-24DA-4181-B0F7-5087278539AD}">
      <text>
        <r>
          <rPr>
            <sz val="11"/>
            <color theme="1"/>
            <rFont val="Calibri"/>
            <family val="2"/>
            <scheme val="minor"/>
          </rPr>
          <t>CONSIGNY François:
Point measurement method.
Area method: 32mm</t>
        </r>
      </text>
    </comment>
    <comment ref="BC226" authorId="0" shapeId="0" xr:uid="{F5A18540-5ADC-455F-9A00-3BF520716E85}">
      <text>
        <r>
          <rPr>
            <sz val="11"/>
            <color theme="1"/>
            <rFont val="Calibri"/>
            <family val="2"/>
            <scheme val="minor"/>
          </rPr>
          <t>CONSIGNY François:
mesured on sketch (residual cross section from photo) for all min &amp; max values of Rise1 to 5</t>
        </r>
      </text>
    </comment>
    <comment ref="CE226" authorId="0" shapeId="0" xr:uid="{D2687DFB-CA11-44F1-8AC9-A54406412D6D}">
      <text>
        <r>
          <rPr>
            <sz val="11"/>
            <color theme="1"/>
            <rFont val="Calibri"/>
            <family val="2"/>
            <scheme val="minor"/>
          </rPr>
          <t>CONSIGNY François:
Densité 673 kg/m3</t>
        </r>
      </text>
    </comment>
    <comment ref="DF226" authorId="0" shapeId="0" xr:uid="{2A8FB218-A639-47F5-9E53-8D597BD5CBB7}">
      <text>
        <r>
          <rPr>
            <sz val="11"/>
            <color theme="1"/>
            <rFont val="Calibri"/>
            <family val="2"/>
            <scheme val="minor"/>
          </rPr>
          <t>CONSIGNY François:
stone wool</t>
        </r>
      </text>
    </comment>
    <comment ref="BB227" authorId="0" shapeId="0" xr:uid="{E0E1E1D2-E39E-42D3-8424-019FB76BFB79}">
      <text>
        <r>
          <rPr>
            <sz val="11"/>
            <color theme="1"/>
            <rFont val="Calibri"/>
            <family val="2"/>
            <scheme val="minor"/>
          </rPr>
          <t>CONSIGNY François:
Point measurement method.
Area method: 32mm</t>
        </r>
      </text>
    </comment>
    <comment ref="BC227" authorId="0" shapeId="0" xr:uid="{25191C76-704F-469C-BD40-94402CB2EF60}">
      <text>
        <r>
          <rPr>
            <sz val="11"/>
            <color theme="1"/>
            <rFont val="Calibri"/>
            <family val="2"/>
            <scheme val="minor"/>
          </rPr>
          <t>CONSIGNY François:
mesured on sketch (residual cross section from photo) for all min &amp; max values of Rise1 to 5</t>
        </r>
      </text>
    </comment>
    <comment ref="CE227" authorId="0" shapeId="0" xr:uid="{BBC7D2D5-DCC2-4A2E-A500-216D8671FB00}">
      <text>
        <r>
          <rPr>
            <sz val="11"/>
            <color theme="1"/>
            <rFont val="Calibri"/>
            <family val="2"/>
            <scheme val="minor"/>
          </rPr>
          <t>CONSIGNY François:
Densité 673 kg/m3</t>
        </r>
      </text>
    </comment>
    <comment ref="DF227" authorId="0" shapeId="0" xr:uid="{831103C5-D861-4648-A616-0F60CAFEC1BD}">
      <text>
        <r>
          <rPr>
            <sz val="11"/>
            <color theme="1"/>
            <rFont val="Calibri"/>
            <family val="2"/>
            <scheme val="minor"/>
          </rPr>
          <t>CONSIGNY François:
stone wool</t>
        </r>
      </text>
    </comment>
    <comment ref="BB228" authorId="0" shapeId="0" xr:uid="{AD0E74C6-C59B-476C-BE0F-6A6B4EC4495A}">
      <text>
        <r>
          <rPr>
            <sz val="11"/>
            <color theme="1"/>
            <rFont val="Calibri"/>
            <family val="2"/>
            <scheme val="minor"/>
          </rPr>
          <t>CONSIGNY François:
Point measurement method.
Area method: 32mm</t>
        </r>
      </text>
    </comment>
    <comment ref="BC228" authorId="0" shapeId="0" xr:uid="{F641BE63-1584-4EB1-AB0C-04774D4B3283}">
      <text>
        <r>
          <rPr>
            <sz val="11"/>
            <color theme="1"/>
            <rFont val="Calibri"/>
            <family val="2"/>
            <scheme val="minor"/>
          </rPr>
          <t>CONSIGNY François:
mesured on sketch (residual cross section from photo) for all min &amp; max values of Rise1 to 5</t>
        </r>
      </text>
    </comment>
    <comment ref="CE228" authorId="0" shapeId="0" xr:uid="{5F81780E-1E4D-4089-868B-3BB8BCADDB08}">
      <text>
        <r>
          <rPr>
            <sz val="11"/>
            <color theme="1"/>
            <rFont val="Calibri"/>
            <family val="2"/>
            <scheme val="minor"/>
          </rPr>
          <t>CONSIGNY François:
Densité 673 kg/m3</t>
        </r>
      </text>
    </comment>
    <comment ref="DF228" authorId="0" shapeId="0" xr:uid="{8D885465-6C5F-4705-828D-FF94EB208CAA}">
      <text>
        <r>
          <rPr>
            <sz val="11"/>
            <color theme="1"/>
            <rFont val="Calibri"/>
            <family val="2"/>
            <scheme val="minor"/>
          </rPr>
          <t>CONSIGNY François:
stone wool</t>
        </r>
      </text>
    </comment>
    <comment ref="BB229" authorId="0" shapeId="0" xr:uid="{EE76E0A3-A1D8-4CCE-ABC4-EAC6E05ADE5A}">
      <text>
        <r>
          <rPr>
            <sz val="11"/>
            <color theme="1"/>
            <rFont val="Calibri"/>
            <family val="2"/>
            <scheme val="minor"/>
          </rPr>
          <t>CONSIGNY François:
Point measurement method.
Area method: 32mm</t>
        </r>
      </text>
    </comment>
    <comment ref="BC229" authorId="0" shapeId="0" xr:uid="{0538EF9A-22B9-42A0-B283-8A2BF1290A8E}">
      <text>
        <r>
          <rPr>
            <sz val="11"/>
            <color theme="1"/>
            <rFont val="Calibri"/>
            <family val="2"/>
            <scheme val="minor"/>
          </rPr>
          <t>CONSIGNY François:
mesured on sketch (residual cross section from photo) for all min &amp; max values of Rise1 to 5</t>
        </r>
      </text>
    </comment>
    <comment ref="CE229" authorId="0" shapeId="0" xr:uid="{11251CE6-E6F3-4D40-9B55-F1EA0D00E3D6}">
      <text>
        <r>
          <rPr>
            <sz val="11"/>
            <color theme="1"/>
            <rFont val="Calibri"/>
            <family val="2"/>
            <scheme val="minor"/>
          </rPr>
          <t>CONSIGNY François:
Densité 673 kg/m3</t>
        </r>
      </text>
    </comment>
    <comment ref="DF229" authorId="0" shapeId="0" xr:uid="{90D1F288-4DFD-4F83-A5C8-FC9DB9AADD90}">
      <text>
        <r>
          <rPr>
            <sz val="11"/>
            <color theme="1"/>
            <rFont val="Calibri"/>
            <family val="2"/>
            <scheme val="minor"/>
          </rPr>
          <t>CONSIGNY François:
stone wool</t>
        </r>
      </text>
    </comment>
    <comment ref="BB230" authorId="0" shapeId="0" xr:uid="{2883D496-C1E0-40A7-9728-E3C82DA4AC90}">
      <text>
        <r>
          <rPr>
            <sz val="11"/>
            <color theme="1"/>
            <rFont val="Calibri"/>
            <family val="2"/>
            <scheme val="minor"/>
          </rPr>
          <t>CONSIGNY François:
Point measurement method.
Area method: 32mm</t>
        </r>
      </text>
    </comment>
    <comment ref="BC230" authorId="0" shapeId="0" xr:uid="{3367A8A6-5BE0-4EA0-8418-D8A787712029}">
      <text>
        <r>
          <rPr>
            <sz val="11"/>
            <color theme="1"/>
            <rFont val="Calibri"/>
            <family val="2"/>
            <scheme val="minor"/>
          </rPr>
          <t>CONSIGNY François:
mesured on sketch (residual cross section from photo) for all min &amp; max values of Rise1 to 5</t>
        </r>
      </text>
    </comment>
    <comment ref="CE230" authorId="0" shapeId="0" xr:uid="{9F369D31-56D7-45AC-B6B0-FA072C4CF308}">
      <text>
        <r>
          <rPr>
            <sz val="11"/>
            <color theme="1"/>
            <rFont val="Calibri"/>
            <family val="2"/>
            <scheme val="minor"/>
          </rPr>
          <t>CONSIGNY François:
Densité 673 kg/m3</t>
        </r>
      </text>
    </comment>
    <comment ref="DF230" authorId="0" shapeId="0" xr:uid="{7BE8A8E6-7098-4D89-B35D-18F58E337CE5}">
      <text>
        <r>
          <rPr>
            <sz val="11"/>
            <color theme="1"/>
            <rFont val="Calibri"/>
            <family val="2"/>
            <scheme val="minor"/>
          </rPr>
          <t>CONSIGNY François:
stone wool</t>
        </r>
      </text>
    </comment>
    <comment ref="BB231" authorId="0" shapeId="0" xr:uid="{2BA1C007-C5CC-4088-8859-6B9CC12C4042}">
      <text>
        <r>
          <rPr>
            <sz val="11"/>
            <color theme="1"/>
            <rFont val="Calibri"/>
            <family val="2"/>
            <scheme val="minor"/>
          </rPr>
          <t>CONSIGNY François:
Point measurement method.
Area method: 32mm</t>
        </r>
      </text>
    </comment>
    <comment ref="BC231" authorId="0" shapeId="0" xr:uid="{FD7CD99D-8824-4A71-80C1-A934A380410F}">
      <text>
        <r>
          <rPr>
            <sz val="11"/>
            <color theme="1"/>
            <rFont val="Calibri"/>
            <family val="2"/>
            <scheme val="minor"/>
          </rPr>
          <t>CONSIGNY François:
mesured on sketch (residual cross section from photo) for all min &amp; max values of Rise1 to 5</t>
        </r>
      </text>
    </comment>
    <comment ref="CE231" authorId="0" shapeId="0" xr:uid="{6B57CEEB-DFDA-4790-A6FA-0C127D671073}">
      <text>
        <r>
          <rPr>
            <sz val="11"/>
            <color theme="1"/>
            <rFont val="Calibri"/>
            <family val="2"/>
            <scheme val="minor"/>
          </rPr>
          <t>CONSIGNY François:
Densité 673 kg/m3</t>
        </r>
      </text>
    </comment>
    <comment ref="DF231" authorId="0" shapeId="0" xr:uid="{D47B450D-FD74-46DA-BD0E-02CEEF8BD8F4}">
      <text>
        <r>
          <rPr>
            <sz val="11"/>
            <color theme="1"/>
            <rFont val="Calibri"/>
            <family val="2"/>
            <scheme val="minor"/>
          </rPr>
          <t>CONSIGNY François:
stone wool</t>
        </r>
      </text>
    </comment>
    <comment ref="BB232" authorId="0" shapeId="0" xr:uid="{B8D6A885-859C-4CCE-B0B3-A1EAF9E5A31C}">
      <text>
        <r>
          <rPr>
            <sz val="11"/>
            <color theme="1"/>
            <rFont val="Calibri"/>
            <family val="2"/>
            <scheme val="minor"/>
          </rPr>
          <t>CONSIGNY François:
Point measurement method.
Area method: 32mm</t>
        </r>
      </text>
    </comment>
    <comment ref="BC232" authorId="0" shapeId="0" xr:uid="{6639871D-DD05-481B-982B-4DFCD63326DB}">
      <text>
        <r>
          <rPr>
            <sz val="11"/>
            <color theme="1"/>
            <rFont val="Calibri"/>
            <family val="2"/>
            <scheme val="minor"/>
          </rPr>
          <t>CONSIGNY François:
mesured on sketch (residual cross section from photo) for all min &amp; max values of Rise1 to 5</t>
        </r>
      </text>
    </comment>
    <comment ref="CE232" authorId="0" shapeId="0" xr:uid="{B8FE8877-FA0F-47B2-94AA-B0815FB15B3B}">
      <text>
        <r>
          <rPr>
            <sz val="11"/>
            <color theme="1"/>
            <rFont val="Calibri"/>
            <family val="2"/>
            <scheme val="minor"/>
          </rPr>
          <t>CONSIGNY François:
Densité 673 kg/m3</t>
        </r>
      </text>
    </comment>
    <comment ref="DF232" authorId="0" shapeId="0" xr:uid="{316C3B7C-2FA3-4BB1-A81F-1B7734F0830F}">
      <text>
        <r>
          <rPr>
            <sz val="11"/>
            <color theme="1"/>
            <rFont val="Calibri"/>
            <family val="2"/>
            <scheme val="minor"/>
          </rPr>
          <t>CONSIGNY François:
stone wool</t>
        </r>
      </text>
    </comment>
    <comment ref="BB233" authorId="0" shapeId="0" xr:uid="{41FF78CD-B6C0-4A1D-936E-AC3B1D7ACB01}">
      <text>
        <r>
          <rPr>
            <sz val="11"/>
            <color theme="1"/>
            <rFont val="Calibri"/>
            <family val="2"/>
            <scheme val="minor"/>
          </rPr>
          <t>CONSIGNY François:
Point measurement method.
Area method: 32mm</t>
        </r>
      </text>
    </comment>
    <comment ref="BC233" authorId="0" shapeId="0" xr:uid="{5271ADD6-3C31-4985-B54E-CBFDF4360933}">
      <text>
        <r>
          <rPr>
            <sz val="11"/>
            <color theme="1"/>
            <rFont val="Calibri"/>
            <family val="2"/>
            <scheme val="minor"/>
          </rPr>
          <t>CONSIGNY François:
mesured on sketch (residual cross section from photo) for all min &amp; max values of Rise1 to 5</t>
        </r>
      </text>
    </comment>
    <comment ref="CE233" authorId="0" shapeId="0" xr:uid="{E49BC1FA-8DB6-405E-B2A2-B8040F26DC24}">
      <text>
        <r>
          <rPr>
            <sz val="11"/>
            <color theme="1"/>
            <rFont val="Calibri"/>
            <family val="2"/>
            <scheme val="minor"/>
          </rPr>
          <t>CONSIGNY François:
Densité 673 kg/m3</t>
        </r>
      </text>
    </comment>
    <comment ref="DF233" authorId="0" shapeId="0" xr:uid="{980E49AD-1309-4FBF-8C76-46FE350AEFE5}">
      <text>
        <r>
          <rPr>
            <sz val="11"/>
            <color theme="1"/>
            <rFont val="Calibri"/>
            <family val="2"/>
            <scheme val="minor"/>
          </rPr>
          <t>CONSIGNY François:
stone wool</t>
        </r>
      </text>
    </comment>
    <comment ref="BB234" authorId="0" shapeId="0" xr:uid="{1F89E7E8-64B4-4D34-A8F0-6CF4CD39553D}">
      <text>
        <r>
          <rPr>
            <sz val="11"/>
            <color theme="1"/>
            <rFont val="Calibri"/>
            <family val="2"/>
            <scheme val="minor"/>
          </rPr>
          <t>CONSIGNY François:
Point measurement method.
Area method: 32mm</t>
        </r>
      </text>
    </comment>
    <comment ref="BC234" authorId="0" shapeId="0" xr:uid="{757DD205-A63A-46C4-BAC7-F4C5DCF143A2}">
      <text>
        <r>
          <rPr>
            <sz val="11"/>
            <color theme="1"/>
            <rFont val="Calibri"/>
            <family val="2"/>
            <scheme val="minor"/>
          </rPr>
          <t>CONSIGNY François:
mesured on sketch (residual cross section from photo) for all min &amp; max values of Rise1 to 5</t>
        </r>
      </text>
    </comment>
    <comment ref="CE234" authorId="0" shapeId="0" xr:uid="{05AB784C-DBCE-4523-B369-B5AA2D4E9F25}">
      <text>
        <r>
          <rPr>
            <sz val="11"/>
            <color theme="1"/>
            <rFont val="Calibri"/>
            <family val="2"/>
            <scheme val="minor"/>
          </rPr>
          <t>CONSIGNY François:
Densité 673 kg/m3</t>
        </r>
      </text>
    </comment>
    <comment ref="DF234" authorId="0" shapeId="0" xr:uid="{3B2FD7E3-2AB2-4BF2-9467-6C20D42990AD}">
      <text>
        <r>
          <rPr>
            <sz val="11"/>
            <color theme="1"/>
            <rFont val="Calibri"/>
            <family val="2"/>
            <scheme val="minor"/>
          </rPr>
          <t>CONSIGNY François:
stone wool</t>
        </r>
      </text>
    </comment>
    <comment ref="BB235" authorId="0" shapeId="0" xr:uid="{74699984-7036-4BB7-8BD5-D92D150E366F}">
      <text>
        <r>
          <rPr>
            <sz val="11"/>
            <color theme="1"/>
            <rFont val="Calibri"/>
            <family val="2"/>
            <scheme val="minor"/>
          </rPr>
          <t>CONSIGNY François:
Point measurement method.
Area method: 32mm</t>
        </r>
      </text>
    </comment>
    <comment ref="BC235" authorId="0" shapeId="0" xr:uid="{4161C4F1-430B-4E31-A6B3-890F34549869}">
      <text>
        <r>
          <rPr>
            <sz val="11"/>
            <color theme="1"/>
            <rFont val="Calibri"/>
            <family val="2"/>
            <scheme val="minor"/>
          </rPr>
          <t>CONSIGNY François:
mesured on sketch (residual cross section from photo) for all min &amp; max values of Rise1 to 5</t>
        </r>
      </text>
    </comment>
    <comment ref="CE235" authorId="0" shapeId="0" xr:uid="{A194FDCE-485D-404F-A9F7-B53488A2AF21}">
      <text>
        <r>
          <rPr>
            <sz val="11"/>
            <color theme="1"/>
            <rFont val="Calibri"/>
            <family val="2"/>
            <scheme val="minor"/>
          </rPr>
          <t>CONSIGNY François:
Densité 673 kg/m3</t>
        </r>
      </text>
    </comment>
    <comment ref="DF235" authorId="0" shapeId="0" xr:uid="{DEBC0242-C0A8-452C-849E-D4FF38DC36BA}">
      <text>
        <r>
          <rPr>
            <sz val="11"/>
            <color theme="1"/>
            <rFont val="Calibri"/>
            <family val="2"/>
            <scheme val="minor"/>
          </rPr>
          <t>CONSIGNY François:
stone wool</t>
        </r>
      </text>
    </comment>
    <comment ref="BB236" authorId="0" shapeId="0" xr:uid="{A037679D-5A70-4B3A-A936-4B4E14970840}">
      <text>
        <r>
          <rPr>
            <sz val="11"/>
            <color theme="1"/>
            <rFont val="Calibri"/>
            <family val="2"/>
            <scheme val="minor"/>
          </rPr>
          <t>CONSIGNY François:
Point measurement method.
Area method: 32mm</t>
        </r>
      </text>
    </comment>
    <comment ref="BC236" authorId="0" shapeId="0" xr:uid="{2C3A528E-34F4-435A-AD28-A19F509C1F7E}">
      <text>
        <r>
          <rPr>
            <sz val="11"/>
            <color theme="1"/>
            <rFont val="Calibri"/>
            <family val="2"/>
            <scheme val="minor"/>
          </rPr>
          <t>CONSIGNY François:
mesured on sketch (residual cross section from photo) for all min &amp; max values of Rise1 to 5</t>
        </r>
      </text>
    </comment>
    <comment ref="CE236" authorId="0" shapeId="0" xr:uid="{1245F4D5-D026-4778-9BCB-C1A0E5E487D2}">
      <text>
        <r>
          <rPr>
            <sz val="11"/>
            <color theme="1"/>
            <rFont val="Calibri"/>
            <family val="2"/>
            <scheme val="minor"/>
          </rPr>
          <t>CONSIGNY François:
Densité 673 kg/m3</t>
        </r>
      </text>
    </comment>
    <comment ref="DF236" authorId="0" shapeId="0" xr:uid="{32BDB199-D8D5-494A-B130-EDFE3A8F9F33}">
      <text>
        <r>
          <rPr>
            <sz val="11"/>
            <color theme="1"/>
            <rFont val="Calibri"/>
            <family val="2"/>
            <scheme val="minor"/>
          </rPr>
          <t>CONSIGNY François:
stone wool</t>
        </r>
      </text>
    </comment>
    <comment ref="BB237" authorId="0" shapeId="0" xr:uid="{CD7699C9-0426-4DA7-9DBE-28FD13479D29}">
      <text>
        <r>
          <rPr>
            <sz val="11"/>
            <color theme="1"/>
            <rFont val="Calibri"/>
            <family val="2"/>
            <scheme val="minor"/>
          </rPr>
          <t>CONSIGNY François:
Point measurement method.
Area method: 32mm</t>
        </r>
      </text>
    </comment>
    <comment ref="BC237" authorId="0" shapeId="0" xr:uid="{76B58FF6-D0C3-45AA-9AEB-562017E1B1E5}">
      <text>
        <r>
          <rPr>
            <sz val="11"/>
            <color theme="1"/>
            <rFont val="Calibri"/>
            <family val="2"/>
            <scheme val="minor"/>
          </rPr>
          <t>CONSIGNY François:
mesured on sketch (residual cross section from photo) for all min &amp; max values of Rise1 to 5</t>
        </r>
      </text>
    </comment>
    <comment ref="CE237" authorId="0" shapeId="0" xr:uid="{D0D55261-2CB2-40C4-9C42-7437717CA6E1}">
      <text>
        <r>
          <rPr>
            <sz val="11"/>
            <color theme="1"/>
            <rFont val="Calibri"/>
            <family val="2"/>
            <scheme val="minor"/>
          </rPr>
          <t>CONSIGNY François:
Densité 673 kg/m3</t>
        </r>
      </text>
    </comment>
    <comment ref="DF237" authorId="0" shapeId="0" xr:uid="{07E48390-A7CA-4B6B-B490-7EA47E2D57C3}">
      <text>
        <r>
          <rPr>
            <sz val="11"/>
            <color theme="1"/>
            <rFont val="Calibri"/>
            <family val="2"/>
            <scheme val="minor"/>
          </rPr>
          <t>CONSIGNY François:
stone wool</t>
        </r>
      </text>
    </comment>
    <comment ref="BB238" authorId="0" shapeId="0" xr:uid="{34C22D66-9701-4BC5-A2AD-B8656AA71ED6}">
      <text>
        <r>
          <rPr>
            <sz val="11"/>
            <color theme="1"/>
            <rFont val="Calibri"/>
            <family val="2"/>
            <scheme val="minor"/>
          </rPr>
          <t>CONSIGNY François:
Point measurement method.
Area method: 32mm</t>
        </r>
      </text>
    </comment>
    <comment ref="BC238" authorId="0" shapeId="0" xr:uid="{5EB724B9-606F-486B-AFC1-3BF1E17B6B15}">
      <text>
        <r>
          <rPr>
            <sz val="11"/>
            <color theme="1"/>
            <rFont val="Calibri"/>
            <family val="2"/>
            <scheme val="minor"/>
          </rPr>
          <t>CONSIGNY François:
mesured on sketch (residual cross section from photo) for all min &amp; max values of Rise1 to 5</t>
        </r>
      </text>
    </comment>
    <comment ref="CE238" authorId="0" shapeId="0" xr:uid="{A3BB431A-ADD5-48C5-95FB-105688718327}">
      <text>
        <r>
          <rPr>
            <sz val="11"/>
            <color theme="1"/>
            <rFont val="Calibri"/>
            <family val="2"/>
            <scheme val="minor"/>
          </rPr>
          <t>CONSIGNY François:
Densité 673 kg/m3</t>
        </r>
      </text>
    </comment>
    <comment ref="DF238" authorId="0" shapeId="0" xr:uid="{4D42BDAA-040D-4779-B8F0-6C8A44CE80C2}">
      <text>
        <r>
          <rPr>
            <sz val="11"/>
            <color theme="1"/>
            <rFont val="Calibri"/>
            <family val="2"/>
            <scheme val="minor"/>
          </rPr>
          <t>CONSIGNY François:
stone wool</t>
        </r>
      </text>
    </comment>
    <comment ref="BB239" authorId="0" shapeId="0" xr:uid="{88C26376-3692-4673-8F35-B7A46D01B9E8}">
      <text>
        <r>
          <rPr>
            <sz val="11"/>
            <color theme="1"/>
            <rFont val="Calibri"/>
            <family val="2"/>
            <scheme val="minor"/>
          </rPr>
          <t>CONSIGNY François:
Point measurement method.
Area method: 32mm</t>
        </r>
      </text>
    </comment>
    <comment ref="BC239" authorId="0" shapeId="0" xr:uid="{BEE4D7F8-2C4D-48E0-8C9C-ABB3429AAD54}">
      <text>
        <r>
          <rPr>
            <sz val="11"/>
            <color theme="1"/>
            <rFont val="Calibri"/>
            <family val="2"/>
            <scheme val="minor"/>
          </rPr>
          <t>CONSIGNY François:
mesured on sketch (residual cross section from photo) for all min &amp; max values of Rise1 to 5</t>
        </r>
      </text>
    </comment>
    <comment ref="CE239" authorId="0" shapeId="0" xr:uid="{F0BF93CB-F6AD-4CCD-9AAA-BF147B6B6939}">
      <text>
        <r>
          <rPr>
            <sz val="11"/>
            <color theme="1"/>
            <rFont val="Calibri"/>
            <family val="2"/>
            <scheme val="minor"/>
          </rPr>
          <t>CONSIGNY François:
Densité 673 kg/m3</t>
        </r>
      </text>
    </comment>
    <comment ref="DF239" authorId="0" shapeId="0" xr:uid="{0D9623AB-4608-4ECA-83D7-2C4B02041714}">
      <text>
        <r>
          <rPr>
            <sz val="11"/>
            <color theme="1"/>
            <rFont val="Calibri"/>
            <family val="2"/>
            <scheme val="minor"/>
          </rPr>
          <t>CONSIGNY François:
stone wool</t>
        </r>
      </text>
    </comment>
    <comment ref="BB240" authorId="0" shapeId="0" xr:uid="{478BDE25-9C12-4F32-B879-1ED998525CC2}">
      <text>
        <r>
          <rPr>
            <sz val="11"/>
            <color theme="1"/>
            <rFont val="Calibri"/>
            <family val="2"/>
            <scheme val="minor"/>
          </rPr>
          <t>CONSIGNY François:
Point measurement method.
Area method: 32mm</t>
        </r>
      </text>
    </comment>
    <comment ref="BC240" authorId="0" shapeId="0" xr:uid="{9ACDEDCD-2AEB-432D-9CA3-C325A3C2DA94}">
      <text>
        <r>
          <rPr>
            <sz val="11"/>
            <color theme="1"/>
            <rFont val="Calibri"/>
            <family val="2"/>
            <scheme val="minor"/>
          </rPr>
          <t>CONSIGNY François:
mesured on sketch (residual cross section from photo) for all min &amp; max values of Rise1 to 5</t>
        </r>
      </text>
    </comment>
    <comment ref="CE240" authorId="0" shapeId="0" xr:uid="{3BDEF63C-C1B4-4D16-BD54-52A0FCF2A390}">
      <text>
        <r>
          <rPr>
            <sz val="11"/>
            <color theme="1"/>
            <rFont val="Calibri"/>
            <family val="2"/>
            <scheme val="minor"/>
          </rPr>
          <t>CONSIGNY François:
Densité 673 kg/m3</t>
        </r>
      </text>
    </comment>
    <comment ref="DF240" authorId="0" shapeId="0" xr:uid="{20B63237-0A62-4A32-8507-6F7E5BA630C5}">
      <text>
        <r>
          <rPr>
            <sz val="11"/>
            <color theme="1"/>
            <rFont val="Calibri"/>
            <family val="2"/>
            <scheme val="minor"/>
          </rPr>
          <t>CONSIGNY François:
stone wool</t>
        </r>
      </text>
    </comment>
    <comment ref="BB241" authorId="0" shapeId="0" xr:uid="{FD9EE6E1-48FF-4621-B663-BD96B32926A3}">
      <text>
        <r>
          <rPr>
            <sz val="11"/>
            <color theme="1"/>
            <rFont val="Calibri"/>
            <family val="2"/>
            <scheme val="minor"/>
          </rPr>
          <t>CONSIGNY François:
Point measurement method.
Area method: 32mm</t>
        </r>
      </text>
    </comment>
    <comment ref="BC241" authorId="0" shapeId="0" xr:uid="{61146680-B20A-4C6C-A0E1-F2005F0A789E}">
      <text>
        <r>
          <rPr>
            <sz val="11"/>
            <color theme="1"/>
            <rFont val="Calibri"/>
            <family val="2"/>
            <scheme val="minor"/>
          </rPr>
          <t>CONSIGNY François:
mesured on sketch (residual cross section from photo) for all min &amp; max values of Rise1 to 5</t>
        </r>
      </text>
    </comment>
    <comment ref="CE241" authorId="0" shapeId="0" xr:uid="{C3A8171B-81BD-4773-B43F-EEFAAB3B1E3E}">
      <text>
        <r>
          <rPr>
            <sz val="11"/>
            <color theme="1"/>
            <rFont val="Calibri"/>
            <family val="2"/>
            <scheme val="minor"/>
          </rPr>
          <t>CONSIGNY François:
Densité 673 kg/m3</t>
        </r>
      </text>
    </comment>
    <comment ref="DF241" authorId="0" shapeId="0" xr:uid="{EE6354E2-E81B-446F-8415-6627E7F3FD8C}">
      <text>
        <r>
          <rPr>
            <sz val="11"/>
            <color theme="1"/>
            <rFont val="Calibri"/>
            <family val="2"/>
            <scheme val="minor"/>
          </rPr>
          <t>CONSIGNY François:
stone wool</t>
        </r>
      </text>
    </comment>
    <comment ref="BB242" authorId="0" shapeId="0" xr:uid="{C4CAEBCC-0A2A-40F6-B065-DF61EB037D1E}">
      <text>
        <r>
          <rPr>
            <sz val="11"/>
            <color theme="1"/>
            <rFont val="Calibri"/>
            <family val="2"/>
            <scheme val="minor"/>
          </rPr>
          <t>CONSIGNY François:
Point measurement method.
Area method: 32mm</t>
        </r>
      </text>
    </comment>
    <comment ref="BC242" authorId="0" shapeId="0" xr:uid="{9D39B453-9573-4CEB-9DBD-0C9C27BDAB81}">
      <text>
        <r>
          <rPr>
            <sz val="11"/>
            <color theme="1"/>
            <rFont val="Calibri"/>
            <family val="2"/>
            <scheme val="minor"/>
          </rPr>
          <t>CONSIGNY François:
mesured on sketch (residual cross section from photo) for all min &amp; max values of Rise1 to 5</t>
        </r>
      </text>
    </comment>
    <comment ref="CE242" authorId="0" shapeId="0" xr:uid="{A70943FE-37FE-49EC-A824-2E1B44121567}">
      <text>
        <r>
          <rPr>
            <sz val="11"/>
            <color theme="1"/>
            <rFont val="Calibri"/>
            <family val="2"/>
            <scheme val="minor"/>
          </rPr>
          <t>CONSIGNY François:
Densité 673 kg/m3</t>
        </r>
      </text>
    </comment>
    <comment ref="DF242" authorId="0" shapeId="0" xr:uid="{81F4108E-A8C3-4D78-87AE-6B498DC67FAD}">
      <text>
        <r>
          <rPr>
            <sz val="11"/>
            <color theme="1"/>
            <rFont val="Calibri"/>
            <family val="2"/>
            <scheme val="minor"/>
          </rPr>
          <t>CONSIGNY François:
stone wool</t>
        </r>
      </text>
    </comment>
    <comment ref="BB243" authorId="0" shapeId="0" xr:uid="{05E8A782-BF27-4BF5-AB92-7B231AA23718}">
      <text>
        <r>
          <rPr>
            <sz val="11"/>
            <color theme="1"/>
            <rFont val="Calibri"/>
            <family val="2"/>
            <scheme val="minor"/>
          </rPr>
          <t>CONSIGNY François:
Point measurement method.
Area method: 32mm</t>
        </r>
      </text>
    </comment>
    <comment ref="BC243" authorId="0" shapeId="0" xr:uid="{5BE60446-C0E6-4031-840C-EBE27620E22B}">
      <text>
        <r>
          <rPr>
            <sz val="11"/>
            <color theme="1"/>
            <rFont val="Calibri"/>
            <family val="2"/>
            <scheme val="minor"/>
          </rPr>
          <t>CONSIGNY François:
mesured on sketch (residual cross section from photo) for all min &amp; max values of Rise1 to 5</t>
        </r>
      </text>
    </comment>
    <comment ref="CE243" authorId="0" shapeId="0" xr:uid="{CCC1FC58-9B27-4DAC-9D34-686EF1A792C4}">
      <text>
        <r>
          <rPr>
            <sz val="11"/>
            <color theme="1"/>
            <rFont val="Calibri"/>
            <family val="2"/>
            <scheme val="minor"/>
          </rPr>
          <t>CONSIGNY François:
Densité 673 kg/m3</t>
        </r>
      </text>
    </comment>
    <comment ref="DF243" authorId="0" shapeId="0" xr:uid="{07C13F9A-E6F4-4A43-9350-8F93BB7D9EA2}">
      <text>
        <r>
          <rPr>
            <sz val="11"/>
            <color theme="1"/>
            <rFont val="Calibri"/>
            <family val="2"/>
            <scheme val="minor"/>
          </rPr>
          <t>CONSIGNY François:
stone wool</t>
        </r>
      </text>
    </comment>
    <comment ref="BB244" authorId="0" shapeId="0" xr:uid="{B52911F1-954F-4523-8E6A-851D08689A08}">
      <text>
        <r>
          <rPr>
            <sz val="11"/>
            <color theme="1"/>
            <rFont val="Calibri"/>
            <family val="2"/>
            <scheme val="minor"/>
          </rPr>
          <t>CONSIGNY François:
Point measurement method.
Area method: 32mm</t>
        </r>
      </text>
    </comment>
    <comment ref="BC244" authorId="0" shapeId="0" xr:uid="{DFBFB364-D00F-41FB-981D-60E7DD87851F}">
      <text>
        <r>
          <rPr>
            <sz val="11"/>
            <color theme="1"/>
            <rFont val="Calibri"/>
            <family val="2"/>
            <scheme val="minor"/>
          </rPr>
          <t>CONSIGNY François:
mesured on sketch (residual cross section from photo) for all min &amp; max values of Rise1 to 5</t>
        </r>
      </text>
    </comment>
    <comment ref="CE244" authorId="0" shapeId="0" xr:uid="{F6D80992-21B8-477C-A572-BDBBCA5A8659}">
      <text>
        <r>
          <rPr>
            <sz val="11"/>
            <color theme="1"/>
            <rFont val="Calibri"/>
            <family val="2"/>
            <scheme val="minor"/>
          </rPr>
          <t>CONSIGNY François:
Densité 673 kg/m3</t>
        </r>
      </text>
    </comment>
    <comment ref="DF244" authorId="0" shapeId="0" xr:uid="{E3D26D23-CA63-42FB-9E00-6E67665AE4DF}">
      <text>
        <r>
          <rPr>
            <sz val="11"/>
            <color theme="1"/>
            <rFont val="Calibri"/>
            <family val="2"/>
            <scheme val="minor"/>
          </rPr>
          <t>CONSIGNY François:
stone wool</t>
        </r>
      </text>
    </comment>
    <comment ref="BB245" authorId="0" shapeId="0" xr:uid="{2B1AA18D-959E-4ECC-BA49-FFCB32C1962D}">
      <text>
        <r>
          <rPr>
            <sz val="11"/>
            <color theme="1"/>
            <rFont val="Calibri"/>
            <family val="2"/>
            <scheme val="minor"/>
          </rPr>
          <t>CONSIGNY François:
Point measurement method.
Area method: 32mm</t>
        </r>
      </text>
    </comment>
    <comment ref="BC245" authorId="0" shapeId="0" xr:uid="{C6F42588-222C-454E-ABC3-8A1EA42E3CA1}">
      <text>
        <r>
          <rPr>
            <sz val="11"/>
            <color theme="1"/>
            <rFont val="Calibri"/>
            <family val="2"/>
            <scheme val="minor"/>
          </rPr>
          <t>CONSIGNY François:
mesured on sketch (residual cross section from photo) for all min &amp; max values of Rise1 to 5</t>
        </r>
      </text>
    </comment>
    <comment ref="CE245" authorId="0" shapeId="0" xr:uid="{3CEB3BB2-6466-4EF0-82CD-AAEA4203FC95}">
      <text>
        <r>
          <rPr>
            <sz val="11"/>
            <color theme="1"/>
            <rFont val="Calibri"/>
            <family val="2"/>
            <scheme val="minor"/>
          </rPr>
          <t>CONSIGNY François:
Densité 673 kg/m3</t>
        </r>
      </text>
    </comment>
    <comment ref="DF245" authorId="0" shapeId="0" xr:uid="{FFB41105-AF13-4175-936D-6921D0720122}">
      <text>
        <r>
          <rPr>
            <sz val="11"/>
            <color theme="1"/>
            <rFont val="Calibri"/>
            <family val="2"/>
            <scheme val="minor"/>
          </rPr>
          <t>CONSIGNY François:
stone wool</t>
        </r>
      </text>
    </comment>
    <comment ref="BB246" authorId="0" shapeId="0" xr:uid="{9F5B4D84-1A0E-4D07-BF0F-7BC888498662}">
      <text>
        <r>
          <rPr>
            <sz val="11"/>
            <color theme="1"/>
            <rFont val="Calibri"/>
            <family val="2"/>
            <scheme val="minor"/>
          </rPr>
          <t>CONSIGNY François:
Point measurement method.
Area method: 32mm</t>
        </r>
      </text>
    </comment>
    <comment ref="BC246" authorId="0" shapeId="0" xr:uid="{A9C426AF-9A30-4D13-960C-3954E9600765}">
      <text>
        <r>
          <rPr>
            <sz val="11"/>
            <color theme="1"/>
            <rFont val="Calibri"/>
            <family val="2"/>
            <scheme val="minor"/>
          </rPr>
          <t>CONSIGNY François:
mesured on sketch (residual cross section from photo) for all min &amp; max values of Rise1 to 5</t>
        </r>
      </text>
    </comment>
    <comment ref="CE246" authorId="0" shapeId="0" xr:uid="{C1DD65FB-C8AE-4176-8766-C274C93EDB81}">
      <text>
        <r>
          <rPr>
            <sz val="11"/>
            <color theme="1"/>
            <rFont val="Calibri"/>
            <family val="2"/>
            <scheme val="minor"/>
          </rPr>
          <t>CONSIGNY François:
Densité 673 kg/m3</t>
        </r>
      </text>
    </comment>
    <comment ref="DF246" authorId="0" shapeId="0" xr:uid="{B5C0FE4D-3C52-43B4-8806-BE7581BEA688}">
      <text>
        <r>
          <rPr>
            <sz val="11"/>
            <color theme="1"/>
            <rFont val="Calibri"/>
            <family val="2"/>
            <scheme val="minor"/>
          </rPr>
          <t>CONSIGNY François:
stone wool</t>
        </r>
      </text>
    </comment>
    <comment ref="BB247" authorId="0" shapeId="0" xr:uid="{63F7E157-6236-4129-9E78-E59B0D6D8EED}">
      <text>
        <r>
          <rPr>
            <sz val="11"/>
            <color theme="1"/>
            <rFont val="Calibri"/>
            <family val="2"/>
            <scheme val="minor"/>
          </rPr>
          <t>CONSIGNY François:
Point measurement method.
Area method: 32mm</t>
        </r>
      </text>
    </comment>
    <comment ref="BC247" authorId="0" shapeId="0" xr:uid="{37647784-0CE5-45E6-BBD3-CEE9DEDEA8F9}">
      <text>
        <r>
          <rPr>
            <sz val="11"/>
            <color theme="1"/>
            <rFont val="Calibri"/>
            <family val="2"/>
            <scheme val="minor"/>
          </rPr>
          <t>CONSIGNY François:
mesured on sketch (residual cross section from photo) for all min &amp; max values of Rise1 to 5</t>
        </r>
      </text>
    </comment>
    <comment ref="CE247" authorId="0" shapeId="0" xr:uid="{727F9006-F3EF-46A4-A28E-740FF75D1276}">
      <text>
        <r>
          <rPr>
            <sz val="11"/>
            <color theme="1"/>
            <rFont val="Calibri"/>
            <family val="2"/>
            <scheme val="minor"/>
          </rPr>
          <t>CONSIGNY François:
Densité 673 kg/m3</t>
        </r>
      </text>
    </comment>
    <comment ref="DF247" authorId="0" shapeId="0" xr:uid="{C8A20A37-965F-4B19-8BFF-C66A4A3B3318}">
      <text>
        <r>
          <rPr>
            <sz val="11"/>
            <color theme="1"/>
            <rFont val="Calibri"/>
            <family val="2"/>
            <scheme val="minor"/>
          </rPr>
          <t>CONSIGNY François:
stone wool</t>
        </r>
      </text>
    </comment>
    <comment ref="BB248" authorId="0" shapeId="0" xr:uid="{7C91B404-049C-4FC4-9A9F-69DFE45B8BB3}">
      <text>
        <r>
          <rPr>
            <sz val="11"/>
            <color theme="1"/>
            <rFont val="Calibri"/>
            <family val="2"/>
            <scheme val="minor"/>
          </rPr>
          <t>CONSIGNY François:
Point measurement method.
Area method: 32mm</t>
        </r>
      </text>
    </comment>
    <comment ref="BC248" authorId="0" shapeId="0" xr:uid="{A37104EC-BCC0-4436-82E6-F683BE2F7075}">
      <text>
        <r>
          <rPr>
            <sz val="11"/>
            <color theme="1"/>
            <rFont val="Calibri"/>
            <family val="2"/>
            <scheme val="minor"/>
          </rPr>
          <t>CONSIGNY François:
mesured on sketch (residual cross section from photo) for all min &amp; max values of Rise1 to 5</t>
        </r>
      </text>
    </comment>
    <comment ref="CE248" authorId="0" shapeId="0" xr:uid="{EA389AD6-D371-4ACA-B383-6CF5C56E808C}">
      <text>
        <r>
          <rPr>
            <sz val="11"/>
            <color theme="1"/>
            <rFont val="Calibri"/>
            <family val="2"/>
            <scheme val="minor"/>
          </rPr>
          <t>CONSIGNY François:
Densité 673 kg/m3</t>
        </r>
      </text>
    </comment>
    <comment ref="DF248" authorId="0" shapeId="0" xr:uid="{EEC69719-1777-4084-AE22-34CD11A05E5A}">
      <text>
        <r>
          <rPr>
            <sz val="11"/>
            <color theme="1"/>
            <rFont val="Calibri"/>
            <family val="2"/>
            <scheme val="minor"/>
          </rPr>
          <t>CONSIGNY François:
stone wool</t>
        </r>
      </text>
    </comment>
    <comment ref="BB249" authorId="0" shapeId="0" xr:uid="{BBBA68A0-B2B9-4103-B5E0-2AD1A006AB38}">
      <text>
        <r>
          <rPr>
            <sz val="11"/>
            <color theme="1"/>
            <rFont val="Calibri"/>
            <family val="2"/>
            <scheme val="minor"/>
          </rPr>
          <t>CONSIGNY François:
Point measurement method.
Area method: 32mm</t>
        </r>
      </text>
    </comment>
    <comment ref="BC249" authorId="0" shapeId="0" xr:uid="{F5D782A6-A9B5-4EAF-A05F-1608C49D1F1C}">
      <text>
        <r>
          <rPr>
            <sz val="11"/>
            <color theme="1"/>
            <rFont val="Calibri"/>
            <family val="2"/>
            <scheme val="minor"/>
          </rPr>
          <t>CONSIGNY François:
mesured on sketch (residual cross section from photo) for all min &amp; max values of Rise1 to 5</t>
        </r>
      </text>
    </comment>
    <comment ref="CE249" authorId="0" shapeId="0" xr:uid="{735D0919-5F96-4C2A-BE8C-244EACBB1A70}">
      <text>
        <r>
          <rPr>
            <sz val="11"/>
            <color theme="1"/>
            <rFont val="Calibri"/>
            <family val="2"/>
            <scheme val="minor"/>
          </rPr>
          <t>CONSIGNY François:
Densité 673 kg/m3</t>
        </r>
      </text>
    </comment>
    <comment ref="DF249" authorId="0" shapeId="0" xr:uid="{C67ED04A-4B9D-4522-B3DA-1A055A724ABF}">
      <text>
        <r>
          <rPr>
            <sz val="11"/>
            <color theme="1"/>
            <rFont val="Calibri"/>
            <family val="2"/>
            <scheme val="minor"/>
          </rPr>
          <t>CONSIGNY François:
stone wool</t>
        </r>
      </text>
    </comment>
    <comment ref="BB250" authorId="0" shapeId="0" xr:uid="{7DF306E7-B95F-4DF0-BED0-94182D9FB609}">
      <text>
        <r>
          <rPr>
            <sz val="11"/>
            <color theme="1"/>
            <rFont val="Calibri"/>
            <family val="2"/>
            <scheme val="minor"/>
          </rPr>
          <t>CONSIGNY François:
Point measurement method.
Area method: 32mm</t>
        </r>
      </text>
    </comment>
    <comment ref="BC250" authorId="0" shapeId="0" xr:uid="{8D7849F8-4C74-492E-8C40-FE440AE141BE}">
      <text>
        <r>
          <rPr>
            <sz val="11"/>
            <color theme="1"/>
            <rFont val="Calibri"/>
            <family val="2"/>
            <scheme val="minor"/>
          </rPr>
          <t>CONSIGNY François:
mesured on sketch (residual cross section from photo) for all min &amp; max values of Rise1 to 5</t>
        </r>
      </text>
    </comment>
    <comment ref="CE250" authorId="0" shapeId="0" xr:uid="{1CC852A5-11DF-4286-AF1B-9B651CE03403}">
      <text>
        <r>
          <rPr>
            <sz val="11"/>
            <color theme="1"/>
            <rFont val="Calibri"/>
            <family val="2"/>
            <scheme val="minor"/>
          </rPr>
          <t>CONSIGNY François:
Densité 673 kg/m3</t>
        </r>
      </text>
    </comment>
    <comment ref="DF250" authorId="0" shapeId="0" xr:uid="{589531AC-5F94-47D2-9CDC-6922B05DE525}">
      <text>
        <r>
          <rPr>
            <sz val="11"/>
            <color theme="1"/>
            <rFont val="Calibri"/>
            <family val="2"/>
            <scheme val="minor"/>
          </rPr>
          <t>CONSIGNY François:
stone wool</t>
        </r>
      </text>
    </comment>
    <comment ref="BB251" authorId="0" shapeId="0" xr:uid="{F80E96E6-7565-4D48-BBD4-318848E29CE1}">
      <text>
        <r>
          <rPr>
            <sz val="11"/>
            <color theme="1"/>
            <rFont val="Calibri"/>
            <family val="2"/>
            <scheme val="minor"/>
          </rPr>
          <t>CONSIGNY François:
Point measurement method.
Area method: 32mm</t>
        </r>
      </text>
    </comment>
    <comment ref="BC251" authorId="0" shapeId="0" xr:uid="{EC81DAAB-B06E-45DC-AB46-4B81A9F9376A}">
      <text>
        <r>
          <rPr>
            <sz val="11"/>
            <color theme="1"/>
            <rFont val="Calibri"/>
            <family val="2"/>
            <scheme val="minor"/>
          </rPr>
          <t>CONSIGNY François:
mesured on sketch (residual cross section from photo) for all min &amp; max values of Rise1 to 5</t>
        </r>
      </text>
    </comment>
    <comment ref="CE251" authorId="0" shapeId="0" xr:uid="{AC9A13B9-2CDB-4E2E-A4A0-0A1AEAF4A061}">
      <text>
        <r>
          <rPr>
            <sz val="11"/>
            <color theme="1"/>
            <rFont val="Calibri"/>
            <family val="2"/>
            <scheme val="minor"/>
          </rPr>
          <t>CONSIGNY François:
Densité 673 kg/m3</t>
        </r>
      </text>
    </comment>
    <comment ref="DF251" authorId="0" shapeId="0" xr:uid="{C4D20106-1688-4A10-AD98-0212D1DE908D}">
      <text>
        <r>
          <rPr>
            <sz val="11"/>
            <color theme="1"/>
            <rFont val="Calibri"/>
            <family val="2"/>
            <scheme val="minor"/>
          </rPr>
          <t>CONSIGNY François:
stone wool</t>
        </r>
      </text>
    </comment>
    <comment ref="BB252" authorId="0" shapeId="0" xr:uid="{42AD923E-8F28-49A0-8753-C4EDD0100798}">
      <text>
        <r>
          <rPr>
            <sz val="11"/>
            <color theme="1"/>
            <rFont val="Calibri"/>
            <family val="2"/>
            <scheme val="minor"/>
          </rPr>
          <t>CONSIGNY François:
Point measurement method.
Area method: 32mm</t>
        </r>
      </text>
    </comment>
    <comment ref="BC252" authorId="0" shapeId="0" xr:uid="{1C081F17-09FB-488E-8565-16FC42CE9F8D}">
      <text>
        <r>
          <rPr>
            <sz val="11"/>
            <color theme="1"/>
            <rFont val="Calibri"/>
            <family val="2"/>
            <scheme val="minor"/>
          </rPr>
          <t>CONSIGNY François:
mesured on sketch (residual cross section from photo) for all min &amp; max values of Rise1 to 5</t>
        </r>
      </text>
    </comment>
    <comment ref="CE252" authorId="0" shapeId="0" xr:uid="{10A21EE3-4B61-4D56-8328-F6EA07E0F193}">
      <text>
        <r>
          <rPr>
            <sz val="11"/>
            <color theme="1"/>
            <rFont val="Calibri"/>
            <family val="2"/>
            <scheme val="minor"/>
          </rPr>
          <t>CONSIGNY François:
Densité 673 kg/m3</t>
        </r>
      </text>
    </comment>
    <comment ref="DF252" authorId="0" shapeId="0" xr:uid="{6B16B9FA-45BC-4679-B44C-B0AF58F73C84}">
      <text>
        <r>
          <rPr>
            <sz val="11"/>
            <color theme="1"/>
            <rFont val="Calibri"/>
            <family val="2"/>
            <scheme val="minor"/>
          </rPr>
          <t>CONSIGNY François:
stone wool</t>
        </r>
      </text>
    </comment>
    <comment ref="BB253" authorId="0" shapeId="0" xr:uid="{1C1782F4-7123-4F8B-95B0-4CA92776F513}">
      <text>
        <r>
          <rPr>
            <sz val="11"/>
            <color theme="1"/>
            <rFont val="Calibri"/>
            <family val="2"/>
            <scheme val="minor"/>
          </rPr>
          <t>CONSIGNY François:
Point measurement method.
Area method: 32mm</t>
        </r>
      </text>
    </comment>
    <comment ref="BC253" authorId="0" shapeId="0" xr:uid="{4DF5536D-9AE4-4988-A015-67300AC1C948}">
      <text>
        <r>
          <rPr>
            <sz val="11"/>
            <color theme="1"/>
            <rFont val="Calibri"/>
            <family val="2"/>
            <scheme val="minor"/>
          </rPr>
          <t>CONSIGNY François:
mesured on sketch (residual cross section from photo) for all min &amp; max values of Rise1 to 5</t>
        </r>
      </text>
    </comment>
    <comment ref="CE253" authorId="0" shapeId="0" xr:uid="{B6480B52-1892-429E-883E-2B31B3F59932}">
      <text>
        <r>
          <rPr>
            <sz val="11"/>
            <color theme="1"/>
            <rFont val="Calibri"/>
            <family val="2"/>
            <scheme val="minor"/>
          </rPr>
          <t>CONSIGNY François:
Densité 673 kg/m3</t>
        </r>
      </text>
    </comment>
    <comment ref="DF253" authorId="0" shapeId="0" xr:uid="{259192A7-EDC4-4FB0-AAAC-896CE59F1AE0}">
      <text>
        <r>
          <rPr>
            <sz val="11"/>
            <color theme="1"/>
            <rFont val="Calibri"/>
            <family val="2"/>
            <scheme val="minor"/>
          </rPr>
          <t>CONSIGNY François:
stone wool</t>
        </r>
      </text>
    </comment>
    <comment ref="BB254" authorId="0" shapeId="0" xr:uid="{85B93B50-DD96-45C6-AA7C-BC0786E3FBB8}">
      <text>
        <r>
          <rPr>
            <sz val="11"/>
            <color theme="1"/>
            <rFont val="Calibri"/>
            <family val="2"/>
            <scheme val="minor"/>
          </rPr>
          <t>CONSIGNY François:
Point measurement method.
Area method: 32mm</t>
        </r>
      </text>
    </comment>
    <comment ref="BC254" authorId="0" shapeId="0" xr:uid="{E1B2625B-5EBB-4B2B-97D4-1E3F5F2C4700}">
      <text>
        <r>
          <rPr>
            <sz val="11"/>
            <color theme="1"/>
            <rFont val="Calibri"/>
            <family val="2"/>
            <scheme val="minor"/>
          </rPr>
          <t>CONSIGNY François:
mesured on sketch (residual cross section from photo) for all min &amp; max values of Rise1 to 5</t>
        </r>
      </text>
    </comment>
    <comment ref="CE254" authorId="0" shapeId="0" xr:uid="{82B47F4D-D593-4A75-B77E-271B48ED77FB}">
      <text>
        <r>
          <rPr>
            <sz val="11"/>
            <color theme="1"/>
            <rFont val="Calibri"/>
            <family val="2"/>
            <scheme val="minor"/>
          </rPr>
          <t>CONSIGNY François:
Densité 673 kg/m3</t>
        </r>
      </text>
    </comment>
    <comment ref="DF254" authorId="0" shapeId="0" xr:uid="{12AB69BF-A1B9-4F27-A1D4-978016F2F4E1}">
      <text>
        <r>
          <rPr>
            <sz val="11"/>
            <color theme="1"/>
            <rFont val="Calibri"/>
            <family val="2"/>
            <scheme val="minor"/>
          </rPr>
          <t>CONSIGNY François:
stone wool</t>
        </r>
      </text>
    </comment>
    <comment ref="BB255" authorId="0" shapeId="0" xr:uid="{051A291E-659B-4BEC-B901-2AE3170AEF8A}">
      <text>
        <r>
          <rPr>
            <sz val="11"/>
            <color theme="1"/>
            <rFont val="Calibri"/>
            <family val="2"/>
            <scheme val="minor"/>
          </rPr>
          <t>CONSIGNY François:
Point measurement method.
Area method: 32mm</t>
        </r>
      </text>
    </comment>
    <comment ref="BC255" authorId="0" shapeId="0" xr:uid="{AA29ED47-DEB8-4DF3-B9AD-0803F55D44EE}">
      <text>
        <r>
          <rPr>
            <sz val="11"/>
            <color theme="1"/>
            <rFont val="Calibri"/>
            <family val="2"/>
            <scheme val="minor"/>
          </rPr>
          <t>CONSIGNY François:
mesured on sketch (residual cross section from photo) for all min &amp; max values of Rise1 to 5</t>
        </r>
      </text>
    </comment>
    <comment ref="CE255" authorId="0" shapeId="0" xr:uid="{4098CA92-5856-4589-81D4-2EC7B3F2A9C3}">
      <text>
        <r>
          <rPr>
            <sz val="11"/>
            <color theme="1"/>
            <rFont val="Calibri"/>
            <family val="2"/>
            <scheme val="minor"/>
          </rPr>
          <t>CONSIGNY François:
Densité 673 kg/m3</t>
        </r>
      </text>
    </comment>
    <comment ref="DF255" authorId="0" shapeId="0" xr:uid="{4D20B320-F7CC-42C0-A485-A3A5F781D1CA}">
      <text>
        <r>
          <rPr>
            <sz val="11"/>
            <color theme="1"/>
            <rFont val="Calibri"/>
            <family val="2"/>
            <scheme val="minor"/>
          </rPr>
          <t>CONSIGNY François:
stone wool</t>
        </r>
      </text>
    </comment>
    <comment ref="BB256" authorId="0" shapeId="0" xr:uid="{EE4BD67F-022C-48D2-B825-14BB64A5EAF3}">
      <text>
        <r>
          <rPr>
            <sz val="11"/>
            <color theme="1"/>
            <rFont val="Calibri"/>
            <family val="2"/>
            <scheme val="minor"/>
          </rPr>
          <t>CONSIGNY François:
Point measurement method.
Area method: 32mm</t>
        </r>
      </text>
    </comment>
    <comment ref="BC256" authorId="0" shapeId="0" xr:uid="{070F3B1C-F8F0-4F62-94C9-70967A493EF7}">
      <text>
        <r>
          <rPr>
            <sz val="11"/>
            <color theme="1"/>
            <rFont val="Calibri"/>
            <family val="2"/>
            <scheme val="minor"/>
          </rPr>
          <t>CONSIGNY François:
mesured on sketch (residual cross section from photo) for all min &amp; max values of Rise1 to 5</t>
        </r>
      </text>
    </comment>
    <comment ref="CE256" authorId="0" shapeId="0" xr:uid="{2099C7BC-559F-433B-A7CE-36733D3D63AE}">
      <text>
        <r>
          <rPr>
            <sz val="11"/>
            <color theme="1"/>
            <rFont val="Calibri"/>
            <family val="2"/>
            <scheme val="minor"/>
          </rPr>
          <t>CONSIGNY François:
Densité 673 kg/m3</t>
        </r>
      </text>
    </comment>
    <comment ref="DF256" authorId="0" shapeId="0" xr:uid="{EABF6D0E-ADE1-4904-82B0-E5F357D308FA}">
      <text>
        <r>
          <rPr>
            <sz val="11"/>
            <color theme="1"/>
            <rFont val="Calibri"/>
            <family val="2"/>
            <scheme val="minor"/>
          </rPr>
          <t>CONSIGNY François:
stone wool</t>
        </r>
      </text>
    </comment>
    <comment ref="BB257" authorId="0" shapeId="0" xr:uid="{624C5226-A723-418F-A3AB-2829EEF211E6}">
      <text>
        <r>
          <rPr>
            <sz val="11"/>
            <color theme="1"/>
            <rFont val="Calibri"/>
            <family val="2"/>
            <scheme val="minor"/>
          </rPr>
          <t>CONSIGNY François:
Point measurement method.
Area method: 32mm</t>
        </r>
      </text>
    </comment>
    <comment ref="BC257" authorId="0" shapeId="0" xr:uid="{C8F652FE-BCC5-4376-B677-CD9E381DE15C}">
      <text>
        <r>
          <rPr>
            <sz val="11"/>
            <color theme="1"/>
            <rFont val="Calibri"/>
            <family val="2"/>
            <scheme val="minor"/>
          </rPr>
          <t>CONSIGNY François:
mesured on sketch (residual cross section from photo) for all min &amp; max values of Rise1 to 5</t>
        </r>
      </text>
    </comment>
    <comment ref="CE257" authorId="0" shapeId="0" xr:uid="{E5681D4F-2958-45AF-AAAD-61AE438337A0}">
      <text>
        <r>
          <rPr>
            <sz val="11"/>
            <color theme="1"/>
            <rFont val="Calibri"/>
            <family val="2"/>
            <scheme val="minor"/>
          </rPr>
          <t>CONSIGNY François:
Densité 673 kg/m3</t>
        </r>
      </text>
    </comment>
    <comment ref="DF257" authorId="0" shapeId="0" xr:uid="{DE841580-6DDC-4665-8315-FA726602E432}">
      <text>
        <r>
          <rPr>
            <sz val="11"/>
            <color theme="1"/>
            <rFont val="Calibri"/>
            <family val="2"/>
            <scheme val="minor"/>
          </rPr>
          <t>CONSIGNY François:
stone wool</t>
        </r>
      </text>
    </comment>
    <comment ref="BB258" authorId="0" shapeId="0" xr:uid="{D1BAF1F1-8275-4D70-9010-24A024809306}">
      <text>
        <r>
          <rPr>
            <sz val="11"/>
            <color theme="1"/>
            <rFont val="Calibri"/>
            <family val="2"/>
            <scheme val="minor"/>
          </rPr>
          <t>CONSIGNY François:
Point measurement method.
Area method: 32mm</t>
        </r>
      </text>
    </comment>
    <comment ref="BC258" authorId="0" shapeId="0" xr:uid="{8C0891C8-3441-4779-B3EC-4EF7F272DA57}">
      <text>
        <r>
          <rPr>
            <sz val="11"/>
            <color theme="1"/>
            <rFont val="Calibri"/>
            <family val="2"/>
            <scheme val="minor"/>
          </rPr>
          <t>CONSIGNY François:
mesured on sketch (residual cross section from photo) for all min &amp; max values of Rise1 to 5</t>
        </r>
      </text>
    </comment>
    <comment ref="CE258" authorId="0" shapeId="0" xr:uid="{DD961545-8A17-4506-AC03-41AEC8302DC5}">
      <text>
        <r>
          <rPr>
            <sz val="11"/>
            <color theme="1"/>
            <rFont val="Calibri"/>
            <family val="2"/>
            <scheme val="minor"/>
          </rPr>
          <t>CONSIGNY François:
Densité 673 kg/m3</t>
        </r>
      </text>
    </comment>
    <comment ref="DF258" authorId="0" shapeId="0" xr:uid="{FCDDA98F-6702-48BC-9768-10F5E45415B8}">
      <text>
        <r>
          <rPr>
            <sz val="11"/>
            <color theme="1"/>
            <rFont val="Calibri"/>
            <family val="2"/>
            <scheme val="minor"/>
          </rPr>
          <t>CONSIGNY François:
stone wool</t>
        </r>
      </text>
    </comment>
    <comment ref="BB259" authorId="0" shapeId="0" xr:uid="{98348DF3-7034-4CDF-8EDD-8BCD41BAD5CE}">
      <text>
        <r>
          <rPr>
            <sz val="11"/>
            <color theme="1"/>
            <rFont val="Calibri"/>
            <family val="2"/>
            <scheme val="minor"/>
          </rPr>
          <t>CONSIGNY François:
Point measurement method.
Area method: 32mm</t>
        </r>
      </text>
    </comment>
    <comment ref="BC259" authorId="0" shapeId="0" xr:uid="{6A10F7A9-E5F6-4112-BAEA-B135A71C9092}">
      <text>
        <r>
          <rPr>
            <sz val="11"/>
            <color theme="1"/>
            <rFont val="Calibri"/>
            <family val="2"/>
            <scheme val="minor"/>
          </rPr>
          <t>CONSIGNY François:
mesured on sketch (residual cross section from photo) for all min &amp; max values of Rise1 to 5</t>
        </r>
      </text>
    </comment>
    <comment ref="CE259" authorId="0" shapeId="0" xr:uid="{190DE8E0-511B-4541-A83F-9847AC02BBC0}">
      <text>
        <r>
          <rPr>
            <sz val="11"/>
            <color theme="1"/>
            <rFont val="Calibri"/>
            <family val="2"/>
            <scheme val="minor"/>
          </rPr>
          <t>CONSIGNY François:
Densité 673 kg/m3</t>
        </r>
      </text>
    </comment>
    <comment ref="DF259" authorId="0" shapeId="0" xr:uid="{FB748A12-ADEB-4AD8-AF5B-FFC74AB395A3}">
      <text>
        <r>
          <rPr>
            <sz val="11"/>
            <color theme="1"/>
            <rFont val="Calibri"/>
            <family val="2"/>
            <scheme val="minor"/>
          </rPr>
          <t>CONSIGNY François:
stone wool</t>
        </r>
      </text>
    </comment>
    <comment ref="BB260" authorId="0" shapeId="0" xr:uid="{9ACBB0DC-6F80-412E-AAC5-9753042A551C}">
      <text>
        <r>
          <rPr>
            <sz val="11"/>
            <color theme="1"/>
            <rFont val="Calibri"/>
            <family val="2"/>
            <scheme val="minor"/>
          </rPr>
          <t>CONSIGNY François:
Point measurement method.
Area method: 32mm</t>
        </r>
      </text>
    </comment>
    <comment ref="BC260" authorId="0" shapeId="0" xr:uid="{3480AAA1-53D4-40D7-9D9D-3D4831CCE7C4}">
      <text>
        <r>
          <rPr>
            <sz val="11"/>
            <color theme="1"/>
            <rFont val="Calibri"/>
            <family val="2"/>
            <scheme val="minor"/>
          </rPr>
          <t>CONSIGNY François:
mesured on sketch (residual cross section from photo) for all min &amp; max values of Rise1 to 5</t>
        </r>
      </text>
    </comment>
    <comment ref="CE260" authorId="0" shapeId="0" xr:uid="{66C67748-7396-429B-B4B1-3BB9D94448D5}">
      <text>
        <r>
          <rPr>
            <sz val="11"/>
            <color theme="1"/>
            <rFont val="Calibri"/>
            <family val="2"/>
            <scheme val="minor"/>
          </rPr>
          <t>CONSIGNY François:
Densité 673 kg/m3</t>
        </r>
      </text>
    </comment>
    <comment ref="DF260" authorId="0" shapeId="0" xr:uid="{BFF5B2DF-7A39-467A-B1A2-5F0AA6A04B1E}">
      <text>
        <r>
          <rPr>
            <sz val="11"/>
            <color theme="1"/>
            <rFont val="Calibri"/>
            <family val="2"/>
            <scheme val="minor"/>
          </rPr>
          <t>CONSIGNY François:
stone wool</t>
        </r>
      </text>
    </comment>
    <comment ref="BB261" authorId="0" shapeId="0" xr:uid="{7A118235-CF9E-48F3-ABEF-F24CEE58BCFF}">
      <text>
        <r>
          <rPr>
            <sz val="11"/>
            <color theme="1"/>
            <rFont val="Calibri"/>
            <family val="2"/>
            <scheme val="minor"/>
          </rPr>
          <t>CONSIGNY François:
Point measurement method.
Area method: 32mm</t>
        </r>
      </text>
    </comment>
    <comment ref="BC261" authorId="0" shapeId="0" xr:uid="{EC523FDA-C0E8-43EB-BF4E-DF4E4AF1522D}">
      <text>
        <r>
          <rPr>
            <sz val="11"/>
            <color theme="1"/>
            <rFont val="Calibri"/>
            <family val="2"/>
            <scheme val="minor"/>
          </rPr>
          <t>CONSIGNY François:
mesured on sketch (residual cross section from photo) for all min &amp; max values of Rise1 to 5</t>
        </r>
      </text>
    </comment>
    <comment ref="CE261" authorId="0" shapeId="0" xr:uid="{E36479B8-C89F-4118-A7E6-181FB602B731}">
      <text>
        <r>
          <rPr>
            <sz val="11"/>
            <color theme="1"/>
            <rFont val="Calibri"/>
            <family val="2"/>
            <scheme val="minor"/>
          </rPr>
          <t>CONSIGNY François:
Densité 673 kg/m3</t>
        </r>
      </text>
    </comment>
    <comment ref="DF261" authorId="0" shapeId="0" xr:uid="{965AF030-B7A5-482A-954C-E44D64B04085}">
      <text>
        <r>
          <rPr>
            <sz val="11"/>
            <color theme="1"/>
            <rFont val="Calibri"/>
            <family val="2"/>
            <scheme val="minor"/>
          </rPr>
          <t>CONSIGNY François:
stone wool</t>
        </r>
      </text>
    </comment>
    <comment ref="BB262" authorId="0" shapeId="0" xr:uid="{26DC0148-A4AE-46A2-8F25-9A15E0E051A1}">
      <text>
        <r>
          <rPr>
            <sz val="11"/>
            <color theme="1"/>
            <rFont val="Calibri"/>
            <family val="2"/>
            <scheme val="minor"/>
          </rPr>
          <t>CONSIGNY François:
Point measurement method.
Area method: 32mm</t>
        </r>
      </text>
    </comment>
    <comment ref="BC262" authorId="0" shapeId="0" xr:uid="{06BBB953-192C-4EED-A6B2-1F92F35C06D2}">
      <text>
        <r>
          <rPr>
            <sz val="11"/>
            <color theme="1"/>
            <rFont val="Calibri"/>
            <family val="2"/>
            <scheme val="minor"/>
          </rPr>
          <t>CONSIGNY François:
mesured on sketch (residual cross section from photo) for all min &amp; max values of Rise1 to 5</t>
        </r>
      </text>
    </comment>
    <comment ref="CE262" authorId="0" shapeId="0" xr:uid="{5AA5CA3C-4727-4486-82CB-1B3582E21689}">
      <text>
        <r>
          <rPr>
            <sz val="11"/>
            <color theme="1"/>
            <rFont val="Calibri"/>
            <family val="2"/>
            <scheme val="minor"/>
          </rPr>
          <t>CONSIGNY François:
Densité 673 kg/m3</t>
        </r>
      </text>
    </comment>
    <comment ref="DF262" authorId="0" shapeId="0" xr:uid="{0E305F34-2E3D-47F8-8ED6-2B582B3CF0D0}">
      <text>
        <r>
          <rPr>
            <sz val="11"/>
            <color theme="1"/>
            <rFont val="Calibri"/>
            <family val="2"/>
            <scheme val="minor"/>
          </rPr>
          <t>CONSIGNY François:
stone wool</t>
        </r>
      </text>
    </comment>
    <comment ref="BB263" authorId="0" shapeId="0" xr:uid="{0C91CE30-FF79-4C17-8FFC-2BAF1D1E971B}">
      <text>
        <r>
          <rPr>
            <sz val="11"/>
            <color theme="1"/>
            <rFont val="Calibri"/>
            <family val="2"/>
            <scheme val="minor"/>
          </rPr>
          <t>CONSIGNY François:
Point measurement method.
Area method: 32mm</t>
        </r>
      </text>
    </comment>
    <comment ref="BC263" authorId="0" shapeId="0" xr:uid="{B8469C6B-BDD0-4DE8-9E51-E40EF8540499}">
      <text>
        <r>
          <rPr>
            <sz val="11"/>
            <color theme="1"/>
            <rFont val="Calibri"/>
            <family val="2"/>
            <scheme val="minor"/>
          </rPr>
          <t>CONSIGNY François:
mesured on sketch (residual cross section from photo) for all min &amp; max values of Rise1 to 5</t>
        </r>
      </text>
    </comment>
    <comment ref="CE263" authorId="0" shapeId="0" xr:uid="{0DA40855-65F1-4048-8F04-7D06ED15F512}">
      <text>
        <r>
          <rPr>
            <sz val="11"/>
            <color theme="1"/>
            <rFont val="Calibri"/>
            <family val="2"/>
            <scheme val="minor"/>
          </rPr>
          <t>CONSIGNY François:
Densité 673 kg/m3</t>
        </r>
      </text>
    </comment>
    <comment ref="DF263" authorId="0" shapeId="0" xr:uid="{19089074-2744-49D5-91D9-5481A653387A}">
      <text>
        <r>
          <rPr>
            <sz val="11"/>
            <color theme="1"/>
            <rFont val="Calibri"/>
            <family val="2"/>
            <scheme val="minor"/>
          </rPr>
          <t>CONSIGNY François:
stone wool</t>
        </r>
      </text>
    </comment>
    <comment ref="BB264" authorId="0" shapeId="0" xr:uid="{6161868F-D1ED-43D1-B67E-287382A29917}">
      <text>
        <r>
          <rPr>
            <sz val="11"/>
            <color theme="1"/>
            <rFont val="Calibri"/>
            <family val="2"/>
            <scheme val="minor"/>
          </rPr>
          <t>CONSIGNY François:
Point measurement method.
Area method: 32mm</t>
        </r>
      </text>
    </comment>
    <comment ref="BC264" authorId="0" shapeId="0" xr:uid="{BB934DCF-0CC8-4F71-8C4E-94B1BAAF6E73}">
      <text>
        <r>
          <rPr>
            <sz val="11"/>
            <color theme="1"/>
            <rFont val="Calibri"/>
            <family val="2"/>
            <scheme val="minor"/>
          </rPr>
          <t>CONSIGNY François:
mesured on sketch (residual cross section from photo) for all min &amp; max values of Rise1 to 5</t>
        </r>
      </text>
    </comment>
    <comment ref="CE264" authorId="0" shapeId="0" xr:uid="{C329F6A7-60F3-480E-8D8E-3A6F128F1BE0}">
      <text>
        <r>
          <rPr>
            <sz val="11"/>
            <color theme="1"/>
            <rFont val="Calibri"/>
            <family val="2"/>
            <scheme val="minor"/>
          </rPr>
          <t>CONSIGNY François:
Densité 673 kg/m3</t>
        </r>
      </text>
    </comment>
    <comment ref="DF264" authorId="0" shapeId="0" xr:uid="{490EF4B6-C09C-45FA-AF83-4DC4049A7CF4}">
      <text>
        <r>
          <rPr>
            <sz val="11"/>
            <color theme="1"/>
            <rFont val="Calibri"/>
            <family val="2"/>
            <scheme val="minor"/>
          </rPr>
          <t>CONSIGNY François:
stone wool</t>
        </r>
      </text>
    </comment>
    <comment ref="BB265" authorId="0" shapeId="0" xr:uid="{ADF7FE03-EEF0-4771-91D4-77D37C3574DE}">
      <text>
        <r>
          <rPr>
            <sz val="11"/>
            <color theme="1"/>
            <rFont val="Calibri"/>
            <family val="2"/>
            <scheme val="minor"/>
          </rPr>
          <t>CONSIGNY François:
Point measurement method.
Area method: 32mm</t>
        </r>
      </text>
    </comment>
    <comment ref="BC265" authorId="0" shapeId="0" xr:uid="{CB4C1E29-D1FD-4247-A904-DE4D5736734E}">
      <text>
        <r>
          <rPr>
            <sz val="11"/>
            <color theme="1"/>
            <rFont val="Calibri"/>
            <family val="2"/>
            <scheme val="minor"/>
          </rPr>
          <t>CONSIGNY François:
mesured on sketch (residual cross section from photo) for all min &amp; max values of Rise1 to 5</t>
        </r>
      </text>
    </comment>
    <comment ref="CE265" authorId="0" shapeId="0" xr:uid="{99F6A4FB-AC10-4378-A1C9-AD9308BF2129}">
      <text>
        <r>
          <rPr>
            <sz val="11"/>
            <color theme="1"/>
            <rFont val="Calibri"/>
            <family val="2"/>
            <scheme val="minor"/>
          </rPr>
          <t>CONSIGNY François:
Densité 673 kg/m3</t>
        </r>
      </text>
    </comment>
    <comment ref="DF265" authorId="0" shapeId="0" xr:uid="{D7E4CDE9-6B80-4195-824C-DA62FDE298B8}">
      <text>
        <r>
          <rPr>
            <sz val="11"/>
            <color theme="1"/>
            <rFont val="Calibri"/>
            <family val="2"/>
            <scheme val="minor"/>
          </rPr>
          <t>CONSIGNY François:
stone wool</t>
        </r>
      </text>
    </comment>
    <comment ref="BB266" authorId="0" shapeId="0" xr:uid="{2B588D60-379A-4A9E-8C62-EF780A28E2B1}">
      <text>
        <r>
          <rPr>
            <sz val="11"/>
            <color theme="1"/>
            <rFont val="Calibri"/>
            <family val="2"/>
            <scheme val="minor"/>
          </rPr>
          <t>CONSIGNY François:
Point measurement method.
Area method: 32mm</t>
        </r>
      </text>
    </comment>
    <comment ref="BC266" authorId="0" shapeId="0" xr:uid="{B3705658-F256-4C9E-B1F3-A8A19E2230CB}">
      <text>
        <r>
          <rPr>
            <sz val="11"/>
            <color theme="1"/>
            <rFont val="Calibri"/>
            <family val="2"/>
            <scheme val="minor"/>
          </rPr>
          <t>CONSIGNY François:
mesured on sketch (residual cross section from photo) for all min &amp; max values of Rise1 to 5</t>
        </r>
      </text>
    </comment>
    <comment ref="CE266" authorId="0" shapeId="0" xr:uid="{3B59C7B9-CE24-4DD7-AF17-AB084A451250}">
      <text>
        <r>
          <rPr>
            <sz val="11"/>
            <color theme="1"/>
            <rFont val="Calibri"/>
            <family val="2"/>
            <scheme val="minor"/>
          </rPr>
          <t>CONSIGNY François:
Densité 673 kg/m3</t>
        </r>
      </text>
    </comment>
    <comment ref="DF266" authorId="0" shapeId="0" xr:uid="{82C93250-B0B9-467F-A23C-3359EE9E4C7B}">
      <text>
        <r>
          <rPr>
            <sz val="11"/>
            <color theme="1"/>
            <rFont val="Calibri"/>
            <family val="2"/>
            <scheme val="minor"/>
          </rPr>
          <t>CONSIGNY François:
stone wool</t>
        </r>
      </text>
    </comment>
    <comment ref="BB267" authorId="0" shapeId="0" xr:uid="{536FE925-4180-4AB4-92AC-D3B781074CE9}">
      <text>
        <r>
          <rPr>
            <sz val="11"/>
            <color theme="1"/>
            <rFont val="Calibri"/>
            <family val="2"/>
            <scheme val="minor"/>
          </rPr>
          <t>CONSIGNY François:
Point measurement method.
Area method: 32mm</t>
        </r>
      </text>
    </comment>
    <comment ref="BC267" authorId="0" shapeId="0" xr:uid="{E3A4CD07-F01F-4BD6-9F1F-4DBDC48600EA}">
      <text>
        <r>
          <rPr>
            <sz val="11"/>
            <color theme="1"/>
            <rFont val="Calibri"/>
            <family val="2"/>
            <scheme val="minor"/>
          </rPr>
          <t>CONSIGNY François:
mesured on sketch (residual cross section from photo) for all min &amp; max values of Rise1 to 5</t>
        </r>
      </text>
    </comment>
    <comment ref="CE267" authorId="0" shapeId="0" xr:uid="{333ACBAC-26EA-46E7-B5F1-606231DF433F}">
      <text>
        <r>
          <rPr>
            <sz val="11"/>
            <color theme="1"/>
            <rFont val="Calibri"/>
            <family val="2"/>
            <scheme val="minor"/>
          </rPr>
          <t>CONSIGNY François:
Densité 673 kg/m3</t>
        </r>
      </text>
    </comment>
    <comment ref="DF267" authorId="0" shapeId="0" xr:uid="{10A84EC2-B8C4-4E1D-9A92-8A84808B5E4F}">
      <text>
        <r>
          <rPr>
            <sz val="11"/>
            <color theme="1"/>
            <rFont val="Calibri"/>
            <family val="2"/>
            <scheme val="minor"/>
          </rPr>
          <t>CONSIGNY François:
stone wool</t>
        </r>
      </text>
    </comment>
    <comment ref="BB268" authorId="0" shapeId="0" xr:uid="{A20E949A-7342-4317-8FE6-599EF5A3E2BE}">
      <text>
        <r>
          <rPr>
            <sz val="11"/>
            <color theme="1"/>
            <rFont val="Calibri"/>
            <family val="2"/>
            <scheme val="minor"/>
          </rPr>
          <t>CONSIGNY François:
Point measurement method.
Area method: 32mm</t>
        </r>
      </text>
    </comment>
    <comment ref="BC268" authorId="0" shapeId="0" xr:uid="{B2B6EEC1-EEB7-482E-B5B5-3EB6340B5CF0}">
      <text>
        <r>
          <rPr>
            <sz val="11"/>
            <color theme="1"/>
            <rFont val="Calibri"/>
            <family val="2"/>
            <scheme val="minor"/>
          </rPr>
          <t>CONSIGNY François:
mesured on sketch (residual cross section from photo) for all min &amp; max values of Rise1 to 5</t>
        </r>
      </text>
    </comment>
    <comment ref="CE268" authorId="0" shapeId="0" xr:uid="{A131F09C-F7DD-4761-8C60-F34434F4817D}">
      <text>
        <r>
          <rPr>
            <sz val="11"/>
            <color theme="1"/>
            <rFont val="Calibri"/>
            <family val="2"/>
            <scheme val="minor"/>
          </rPr>
          <t>CONSIGNY François:
Densité 673 kg/m3</t>
        </r>
      </text>
    </comment>
    <comment ref="DF268" authorId="0" shapeId="0" xr:uid="{0AA3AB87-9F32-4AAD-B2F0-5A17D975730B}">
      <text>
        <r>
          <rPr>
            <sz val="11"/>
            <color theme="1"/>
            <rFont val="Calibri"/>
            <family val="2"/>
            <scheme val="minor"/>
          </rPr>
          <t>CONSIGNY François:
stone wool</t>
        </r>
      </text>
    </comment>
    <comment ref="BB269" authorId="0" shapeId="0" xr:uid="{AA3EE9F9-A164-4772-9391-1E28586814A5}">
      <text>
        <r>
          <rPr>
            <sz val="11"/>
            <color theme="1"/>
            <rFont val="Calibri"/>
            <family val="2"/>
            <scheme val="minor"/>
          </rPr>
          <t>CONSIGNY François:
Point measurement method.
Area method: 32mm</t>
        </r>
      </text>
    </comment>
    <comment ref="BC269" authorId="0" shapeId="0" xr:uid="{65AB0341-24A8-42AD-9287-AEC601B5BB37}">
      <text>
        <r>
          <rPr>
            <sz val="11"/>
            <color theme="1"/>
            <rFont val="Calibri"/>
            <family val="2"/>
            <scheme val="minor"/>
          </rPr>
          <t>CONSIGNY François:
mesured on sketch (residual cross section from photo) for all min &amp; max values of Rise1 to 5</t>
        </r>
      </text>
    </comment>
    <comment ref="CE269" authorId="0" shapeId="0" xr:uid="{FA9ABBA9-4F54-4656-86DF-C80C786F7F46}">
      <text>
        <r>
          <rPr>
            <sz val="11"/>
            <color theme="1"/>
            <rFont val="Calibri"/>
            <family val="2"/>
            <scheme val="minor"/>
          </rPr>
          <t>CONSIGNY François:
Densité 673 kg/m3</t>
        </r>
      </text>
    </comment>
    <comment ref="DF269" authorId="0" shapeId="0" xr:uid="{742CFB42-1076-441C-840C-49BE9934030C}">
      <text>
        <r>
          <rPr>
            <sz val="11"/>
            <color theme="1"/>
            <rFont val="Calibri"/>
            <family val="2"/>
            <scheme val="minor"/>
          </rPr>
          <t>CONSIGNY François:
stone wool</t>
        </r>
      </text>
    </comment>
    <comment ref="BB270" authorId="0" shapeId="0" xr:uid="{8FA91933-FF48-409D-BC53-3835D55E4CEA}">
      <text>
        <r>
          <rPr>
            <sz val="11"/>
            <color theme="1"/>
            <rFont val="Calibri"/>
            <family val="2"/>
            <scheme val="minor"/>
          </rPr>
          <t>CONSIGNY François:
Point measurement method.
Area method: 32mm</t>
        </r>
      </text>
    </comment>
    <comment ref="BC270" authorId="0" shapeId="0" xr:uid="{78BD7408-64D7-4AB8-A908-0ADB8F045B9F}">
      <text>
        <r>
          <rPr>
            <sz val="11"/>
            <color theme="1"/>
            <rFont val="Calibri"/>
            <family val="2"/>
            <scheme val="minor"/>
          </rPr>
          <t>CONSIGNY François:
mesured on sketch (residual cross section from photo) for all min &amp; max values of Rise1 to 5</t>
        </r>
      </text>
    </comment>
    <comment ref="CE270" authorId="0" shapeId="0" xr:uid="{344EEF5C-66F5-4BB9-9552-742F3E5D7DF7}">
      <text>
        <r>
          <rPr>
            <sz val="11"/>
            <color theme="1"/>
            <rFont val="Calibri"/>
            <family val="2"/>
            <scheme val="minor"/>
          </rPr>
          <t>CONSIGNY François:
Densité 673 kg/m3</t>
        </r>
      </text>
    </comment>
    <comment ref="DF270" authorId="0" shapeId="0" xr:uid="{CA6A46F8-86BA-4AD9-A243-01FBB5F7B5A2}">
      <text>
        <r>
          <rPr>
            <sz val="11"/>
            <color theme="1"/>
            <rFont val="Calibri"/>
            <family val="2"/>
            <scheme val="minor"/>
          </rPr>
          <t>CONSIGNY François:
stone wool</t>
        </r>
      </text>
    </comment>
    <comment ref="BB271" authorId="0" shapeId="0" xr:uid="{8DDC6187-5055-4EB5-AA57-EA4469283380}">
      <text>
        <r>
          <rPr>
            <sz val="11"/>
            <color theme="1"/>
            <rFont val="Calibri"/>
            <family val="2"/>
            <scheme val="minor"/>
          </rPr>
          <t>CONSIGNY François:
Point measurement method.
Area method: 32mm</t>
        </r>
      </text>
    </comment>
    <comment ref="BC271" authorId="0" shapeId="0" xr:uid="{671CC7DE-FE0E-4CE6-BB20-704BBEB4C49D}">
      <text>
        <r>
          <rPr>
            <sz val="11"/>
            <color theme="1"/>
            <rFont val="Calibri"/>
            <family val="2"/>
            <scheme val="minor"/>
          </rPr>
          <t>CONSIGNY François:
mesured on sketch (residual cross section from photo) for all min &amp; max values of Rise1 to 5</t>
        </r>
      </text>
    </comment>
    <comment ref="CE271" authorId="0" shapeId="0" xr:uid="{30E515E0-4DC6-4005-B525-7D957F2BCEED}">
      <text>
        <r>
          <rPr>
            <sz val="11"/>
            <color theme="1"/>
            <rFont val="Calibri"/>
            <family val="2"/>
            <scheme val="minor"/>
          </rPr>
          <t>CONSIGNY François:
Densité 673 kg/m3</t>
        </r>
      </text>
    </comment>
    <comment ref="DF271" authorId="0" shapeId="0" xr:uid="{1B1523C2-BABF-4578-BB32-E663CFD51F3A}">
      <text>
        <r>
          <rPr>
            <sz val="11"/>
            <color theme="1"/>
            <rFont val="Calibri"/>
            <family val="2"/>
            <scheme val="minor"/>
          </rPr>
          <t>CONSIGNY François:
stone wool</t>
        </r>
      </text>
    </comment>
    <comment ref="BB272" authorId="0" shapeId="0" xr:uid="{C00C347B-05D5-4A9D-839C-1A104B463E4C}">
      <text>
        <r>
          <rPr>
            <sz val="11"/>
            <color theme="1"/>
            <rFont val="Calibri"/>
            <family val="2"/>
            <scheme val="minor"/>
          </rPr>
          <t>CONSIGNY François:
Point measurement method.
Area method: 32mm</t>
        </r>
      </text>
    </comment>
    <comment ref="BC272" authorId="0" shapeId="0" xr:uid="{C3A212CC-2322-4843-94BC-A0F39D1A6B91}">
      <text>
        <r>
          <rPr>
            <sz val="11"/>
            <color theme="1"/>
            <rFont val="Calibri"/>
            <family val="2"/>
            <scheme val="minor"/>
          </rPr>
          <t>CONSIGNY François:
mesured on sketch (residual cross section from photo) for all min &amp; max values of Rise1 to 5</t>
        </r>
      </text>
    </comment>
    <comment ref="CE272" authorId="0" shapeId="0" xr:uid="{9365A5C7-7B1B-465A-B41F-72FF44052400}">
      <text>
        <r>
          <rPr>
            <sz val="11"/>
            <color theme="1"/>
            <rFont val="Calibri"/>
            <family val="2"/>
            <scheme val="minor"/>
          </rPr>
          <t>CONSIGNY François:
Densité 673 kg/m3</t>
        </r>
      </text>
    </comment>
    <comment ref="DF272" authorId="0" shapeId="0" xr:uid="{986564EB-414D-4530-973E-2CE18B94C2A3}">
      <text>
        <r>
          <rPr>
            <sz val="11"/>
            <color theme="1"/>
            <rFont val="Calibri"/>
            <family val="2"/>
            <scheme val="minor"/>
          </rPr>
          <t>CONSIGNY François:
stone wool</t>
        </r>
      </text>
    </comment>
    <comment ref="BB273" authorId="0" shapeId="0" xr:uid="{952D5E3C-B1D6-446B-96D0-6F64E09BADF9}">
      <text>
        <r>
          <rPr>
            <sz val="11"/>
            <color theme="1"/>
            <rFont val="Calibri"/>
            <family val="2"/>
            <scheme val="minor"/>
          </rPr>
          <t>CONSIGNY François:
Point measurement method.
Area method: 32mm</t>
        </r>
      </text>
    </comment>
    <comment ref="BC273" authorId="0" shapeId="0" xr:uid="{BDBD33D6-77ED-41BD-BF23-21297347ADF2}">
      <text>
        <r>
          <rPr>
            <sz val="11"/>
            <color theme="1"/>
            <rFont val="Calibri"/>
            <family val="2"/>
            <scheme val="minor"/>
          </rPr>
          <t>CONSIGNY François:
mesured on sketch (residual cross section from photo) for all min &amp; max values of Rise1 to 5</t>
        </r>
      </text>
    </comment>
    <comment ref="CE273" authorId="0" shapeId="0" xr:uid="{722AB699-F789-4A02-BF7D-472921122586}">
      <text>
        <r>
          <rPr>
            <sz val="11"/>
            <color theme="1"/>
            <rFont val="Calibri"/>
            <family val="2"/>
            <scheme val="minor"/>
          </rPr>
          <t>CONSIGNY François:
Densité 673 kg/m3</t>
        </r>
      </text>
    </comment>
    <comment ref="DF273" authorId="0" shapeId="0" xr:uid="{2ECFA54C-2C8D-4F1A-A14C-D5CD31B3B3D7}">
      <text>
        <r>
          <rPr>
            <sz val="11"/>
            <color theme="1"/>
            <rFont val="Calibri"/>
            <family val="2"/>
            <scheme val="minor"/>
          </rPr>
          <t>CONSIGNY François:
stone wool</t>
        </r>
      </text>
    </comment>
    <comment ref="BB274" authorId="0" shapeId="0" xr:uid="{190FB42A-D11C-4C93-A17F-0EFEA8D32A92}">
      <text>
        <r>
          <rPr>
            <sz val="11"/>
            <color theme="1"/>
            <rFont val="Calibri"/>
            <family val="2"/>
            <scheme val="minor"/>
          </rPr>
          <t>CONSIGNY François:
Point measurement method.
Area method: 32mm</t>
        </r>
      </text>
    </comment>
    <comment ref="BC274" authorId="0" shapeId="0" xr:uid="{1017ACAB-A5CA-46A0-B365-E36195BB9D22}">
      <text>
        <r>
          <rPr>
            <sz val="11"/>
            <color theme="1"/>
            <rFont val="Calibri"/>
            <family val="2"/>
            <scheme val="minor"/>
          </rPr>
          <t>CONSIGNY François:
mesured on sketch (residual cross section from photo) for all min &amp; max values of Rise1 to 5</t>
        </r>
      </text>
    </comment>
    <comment ref="CE274" authorId="0" shapeId="0" xr:uid="{C9A56013-83C5-4311-A8F9-72FFD1C7D684}">
      <text>
        <r>
          <rPr>
            <sz val="11"/>
            <color theme="1"/>
            <rFont val="Calibri"/>
            <family val="2"/>
            <scheme val="minor"/>
          </rPr>
          <t>CONSIGNY François:
Densité 673 kg/m3</t>
        </r>
      </text>
    </comment>
    <comment ref="DF274" authorId="0" shapeId="0" xr:uid="{14985270-8F74-4E1E-96AC-CA75385EAE7C}">
      <text>
        <r>
          <rPr>
            <sz val="11"/>
            <color theme="1"/>
            <rFont val="Calibri"/>
            <family val="2"/>
            <scheme val="minor"/>
          </rPr>
          <t>CONSIGNY François:
stone wool</t>
        </r>
      </text>
    </comment>
    <comment ref="BB275" authorId="0" shapeId="0" xr:uid="{F492F8BE-478B-4EE1-9162-ADCE2F881D42}">
      <text>
        <r>
          <rPr>
            <sz val="11"/>
            <color theme="1"/>
            <rFont val="Calibri"/>
            <family val="2"/>
            <scheme val="minor"/>
          </rPr>
          <t>CONSIGNY François:
Point measurement method.
Area method: 32mm</t>
        </r>
      </text>
    </comment>
    <comment ref="BC275" authorId="0" shapeId="0" xr:uid="{602231B0-F7A2-43AF-8BC1-A59C26BA03B0}">
      <text>
        <r>
          <rPr>
            <sz val="11"/>
            <color theme="1"/>
            <rFont val="Calibri"/>
            <family val="2"/>
            <scheme val="minor"/>
          </rPr>
          <t>CONSIGNY François:
mesured on sketch (residual cross section from photo) for all min &amp; max values of Rise1 to 5</t>
        </r>
      </text>
    </comment>
    <comment ref="CE275" authorId="0" shapeId="0" xr:uid="{F4581122-ED82-477F-B713-F801C7DDA0B1}">
      <text>
        <r>
          <rPr>
            <sz val="11"/>
            <color theme="1"/>
            <rFont val="Calibri"/>
            <family val="2"/>
            <scheme val="minor"/>
          </rPr>
          <t>CONSIGNY François:
Densité 673 kg/m3</t>
        </r>
      </text>
    </comment>
    <comment ref="DF275" authorId="0" shapeId="0" xr:uid="{B8AC1921-D169-4A1D-AE98-E358AAC89162}">
      <text>
        <r>
          <rPr>
            <sz val="11"/>
            <color theme="1"/>
            <rFont val="Calibri"/>
            <family val="2"/>
            <scheme val="minor"/>
          </rPr>
          <t>CONSIGNY François:
stone wool</t>
        </r>
      </text>
    </comment>
    <comment ref="BB276" authorId="0" shapeId="0" xr:uid="{CE4AAD97-9782-44D1-A0AC-439B67A8F81A}">
      <text>
        <r>
          <rPr>
            <sz val="11"/>
            <color theme="1"/>
            <rFont val="Calibri"/>
            <family val="2"/>
            <scheme val="minor"/>
          </rPr>
          <t>CONSIGNY François:
Point measurement method.
Area method: 32mm</t>
        </r>
      </text>
    </comment>
    <comment ref="BC276" authorId="0" shapeId="0" xr:uid="{B8D042CE-7B75-46BC-A6B6-8581DC699538}">
      <text>
        <r>
          <rPr>
            <sz val="11"/>
            <color theme="1"/>
            <rFont val="Calibri"/>
            <family val="2"/>
            <scheme val="minor"/>
          </rPr>
          <t>CONSIGNY François:
mesured on sketch (residual cross section from photo) for all min &amp; max values of Rise1 to 5</t>
        </r>
      </text>
    </comment>
    <comment ref="CE276" authorId="0" shapeId="0" xr:uid="{D912117B-D4D4-46F3-9D0E-667391AAFA11}">
      <text>
        <r>
          <rPr>
            <sz val="11"/>
            <color theme="1"/>
            <rFont val="Calibri"/>
            <family val="2"/>
            <scheme val="minor"/>
          </rPr>
          <t>CONSIGNY François:
Densité 673 kg/m3</t>
        </r>
      </text>
    </comment>
    <comment ref="DF276" authorId="0" shapeId="0" xr:uid="{8A08E485-016D-4697-906F-CD59676356A7}">
      <text>
        <r>
          <rPr>
            <sz val="11"/>
            <color theme="1"/>
            <rFont val="Calibri"/>
            <family val="2"/>
            <scheme val="minor"/>
          </rPr>
          <t>CONSIGNY François:
stone wool</t>
        </r>
      </text>
    </comment>
    <comment ref="BB277" authorId="0" shapeId="0" xr:uid="{276019C4-414C-42B8-BF3C-67FD83AF8CC5}">
      <text>
        <r>
          <rPr>
            <sz val="11"/>
            <color theme="1"/>
            <rFont val="Calibri"/>
            <family val="2"/>
            <scheme val="minor"/>
          </rPr>
          <t>CONSIGNY François:
Point measurement method.
Area method: 32mm</t>
        </r>
      </text>
    </comment>
    <comment ref="BC277" authorId="0" shapeId="0" xr:uid="{287DE70D-2B5F-4C3E-8AC1-1BDCA1D8733E}">
      <text>
        <r>
          <rPr>
            <sz val="11"/>
            <color theme="1"/>
            <rFont val="Calibri"/>
            <family val="2"/>
            <scheme val="minor"/>
          </rPr>
          <t>CONSIGNY François:
mesured on sketch (residual cross section from photo) for all min &amp; max values of Rise1 to 5</t>
        </r>
      </text>
    </comment>
    <comment ref="CE277" authorId="0" shapeId="0" xr:uid="{176621FB-9305-45A1-9983-758113B89FE9}">
      <text>
        <r>
          <rPr>
            <sz val="11"/>
            <color theme="1"/>
            <rFont val="Calibri"/>
            <family val="2"/>
            <scheme val="minor"/>
          </rPr>
          <t>CONSIGNY François:
Densité 673 kg/m3</t>
        </r>
      </text>
    </comment>
    <comment ref="DF277" authorId="0" shapeId="0" xr:uid="{C4433F7B-DF3C-4AF0-8F5E-4DA62F290057}">
      <text>
        <r>
          <rPr>
            <sz val="11"/>
            <color theme="1"/>
            <rFont val="Calibri"/>
            <family val="2"/>
            <scheme val="minor"/>
          </rPr>
          <t>CONSIGNY François:
stone wool</t>
        </r>
      </text>
    </comment>
    <comment ref="BB278" authorId="0" shapeId="0" xr:uid="{413B87A7-22C6-4E90-B8D6-5A131DCF913E}">
      <text>
        <r>
          <rPr>
            <sz val="11"/>
            <color theme="1"/>
            <rFont val="Calibri"/>
            <family val="2"/>
            <scheme val="minor"/>
          </rPr>
          <t>CONSIGNY François:
Point measurement method.
Area method: 32mm</t>
        </r>
      </text>
    </comment>
    <comment ref="BC278" authorId="0" shapeId="0" xr:uid="{2B27BE2C-CC6A-4AD7-BEC4-B73954056123}">
      <text>
        <r>
          <rPr>
            <sz val="11"/>
            <color theme="1"/>
            <rFont val="Calibri"/>
            <family val="2"/>
            <scheme val="minor"/>
          </rPr>
          <t>CONSIGNY François:
mesured on sketch (residual cross section from photo) for all min &amp; max values of Rise1 to 5</t>
        </r>
      </text>
    </comment>
    <comment ref="CE278" authorId="0" shapeId="0" xr:uid="{1D603BB7-568C-409F-964D-73BE06C65AF9}">
      <text>
        <r>
          <rPr>
            <sz val="11"/>
            <color theme="1"/>
            <rFont val="Calibri"/>
            <family val="2"/>
            <scheme val="minor"/>
          </rPr>
          <t>CONSIGNY François:
Densité 673 kg/m3</t>
        </r>
      </text>
    </comment>
    <comment ref="DF278" authorId="0" shapeId="0" xr:uid="{864A1895-22F4-482C-A41A-52E4873C8787}">
      <text>
        <r>
          <rPr>
            <sz val="11"/>
            <color theme="1"/>
            <rFont val="Calibri"/>
            <family val="2"/>
            <scheme val="minor"/>
          </rPr>
          <t>CONSIGNY François:
stone wool</t>
        </r>
      </text>
    </comment>
    <comment ref="BB279" authorId="0" shapeId="0" xr:uid="{3A80B241-7B4B-41E6-B8E3-01FA44C5571E}">
      <text>
        <r>
          <rPr>
            <sz val="11"/>
            <color theme="1"/>
            <rFont val="Calibri"/>
            <family val="2"/>
            <scheme val="minor"/>
          </rPr>
          <t>CONSIGNY François:
Point measurement method.
Area method: 32mm</t>
        </r>
      </text>
    </comment>
    <comment ref="BC279" authorId="0" shapeId="0" xr:uid="{6B11B9E5-632A-4FFC-BEF7-B3974D185BA6}">
      <text>
        <r>
          <rPr>
            <sz val="11"/>
            <color theme="1"/>
            <rFont val="Calibri"/>
            <family val="2"/>
            <scheme val="minor"/>
          </rPr>
          <t>CONSIGNY François:
mesured on sketch (residual cross section from photo) for all min &amp; max values of Rise1 to 5</t>
        </r>
      </text>
    </comment>
    <comment ref="CE279" authorId="0" shapeId="0" xr:uid="{E819F27E-2A48-4D5A-A769-6D7DB58AFFEC}">
      <text>
        <r>
          <rPr>
            <sz val="11"/>
            <color theme="1"/>
            <rFont val="Calibri"/>
            <family val="2"/>
            <scheme val="minor"/>
          </rPr>
          <t>CONSIGNY François:
Densité 673 kg/m3</t>
        </r>
      </text>
    </comment>
    <comment ref="DF279" authorId="0" shapeId="0" xr:uid="{5A03A415-8B98-43B9-84C9-31EC9700EE82}">
      <text>
        <r>
          <rPr>
            <sz val="11"/>
            <color theme="1"/>
            <rFont val="Calibri"/>
            <family val="2"/>
            <scheme val="minor"/>
          </rPr>
          <t>CONSIGNY François:
stone wool</t>
        </r>
      </text>
    </comment>
    <comment ref="BB280" authorId="0" shapeId="0" xr:uid="{23483DC0-2F0B-4AE2-AC24-E6457045FA9B}">
      <text>
        <r>
          <rPr>
            <sz val="11"/>
            <color theme="1"/>
            <rFont val="Calibri"/>
            <family val="2"/>
            <scheme val="minor"/>
          </rPr>
          <t>CONSIGNY François:
Point measurement method.
Area method: 32mm</t>
        </r>
      </text>
    </comment>
    <comment ref="BC280" authorId="0" shapeId="0" xr:uid="{B65881D3-6550-47C1-8645-0DCBBAA80155}">
      <text>
        <r>
          <rPr>
            <sz val="11"/>
            <color theme="1"/>
            <rFont val="Calibri"/>
            <family val="2"/>
            <scheme val="minor"/>
          </rPr>
          <t>CONSIGNY François:
mesured on sketch (residual cross section from photo) for all min &amp; max values of Rise1 to 5</t>
        </r>
      </text>
    </comment>
    <comment ref="CE280" authorId="0" shapeId="0" xr:uid="{9FA58015-5436-4903-A0F6-526EC0761449}">
      <text>
        <r>
          <rPr>
            <sz val="11"/>
            <color theme="1"/>
            <rFont val="Calibri"/>
            <family val="2"/>
            <scheme val="minor"/>
          </rPr>
          <t>CONSIGNY François:
Densité 673 kg/m3</t>
        </r>
      </text>
    </comment>
    <comment ref="DF280" authorId="0" shapeId="0" xr:uid="{90DD654A-0AA4-4F3B-83BB-9F1B6D054D87}">
      <text>
        <r>
          <rPr>
            <sz val="11"/>
            <color theme="1"/>
            <rFont val="Calibri"/>
            <family val="2"/>
            <scheme val="minor"/>
          </rPr>
          <t>CONSIGNY François:
stone wool</t>
        </r>
      </text>
    </comment>
    <comment ref="BB281" authorId="0" shapeId="0" xr:uid="{2531846F-2A43-4FF6-9EA1-316D9D05F57C}">
      <text>
        <r>
          <rPr>
            <sz val="11"/>
            <color theme="1"/>
            <rFont val="Calibri"/>
            <family val="2"/>
            <scheme val="minor"/>
          </rPr>
          <t>CONSIGNY François:
Point measurement method.
Area method: 32mm</t>
        </r>
      </text>
    </comment>
    <comment ref="BC281" authorId="0" shapeId="0" xr:uid="{C3D9CDD2-2E16-42EC-87E5-0F95D8E218BD}">
      <text>
        <r>
          <rPr>
            <sz val="11"/>
            <color theme="1"/>
            <rFont val="Calibri"/>
            <family val="2"/>
            <scheme val="minor"/>
          </rPr>
          <t>CONSIGNY François:
mesured on sketch (residual cross section from photo) for all min &amp; max values of Rise1 to 5</t>
        </r>
      </text>
    </comment>
    <comment ref="CE281" authorId="0" shapeId="0" xr:uid="{7D4F675C-8137-4341-A2D8-86B6C8871FB4}">
      <text>
        <r>
          <rPr>
            <sz val="11"/>
            <color theme="1"/>
            <rFont val="Calibri"/>
            <family val="2"/>
            <scheme val="minor"/>
          </rPr>
          <t>CONSIGNY François:
Densité 673 kg/m3</t>
        </r>
      </text>
    </comment>
    <comment ref="DF281" authorId="0" shapeId="0" xr:uid="{8E1D9E40-4343-4556-BCE3-3168EE7375DA}">
      <text>
        <r>
          <rPr>
            <sz val="11"/>
            <color theme="1"/>
            <rFont val="Calibri"/>
            <family val="2"/>
            <scheme val="minor"/>
          </rPr>
          <t>CONSIGNY François:
stone wool</t>
        </r>
      </text>
    </comment>
    <comment ref="BB282" authorId="0" shapeId="0" xr:uid="{6A621CC0-4BAD-423C-94CD-86AA62D718BB}">
      <text>
        <r>
          <rPr>
            <sz val="11"/>
            <color theme="1"/>
            <rFont val="Calibri"/>
            <family val="2"/>
            <scheme val="minor"/>
          </rPr>
          <t>CONSIGNY François:
Point measurement method.
Area method: 32mm</t>
        </r>
      </text>
    </comment>
    <comment ref="BC282" authorId="0" shapeId="0" xr:uid="{932B7970-BAA0-4057-BF40-77266637F193}">
      <text>
        <r>
          <rPr>
            <sz val="11"/>
            <color theme="1"/>
            <rFont val="Calibri"/>
            <family val="2"/>
            <scheme val="minor"/>
          </rPr>
          <t>CONSIGNY François:
mesured on sketch (residual cross section from photo) for all min &amp; max values of Rise1 to 5</t>
        </r>
      </text>
    </comment>
    <comment ref="CE282" authorId="0" shapeId="0" xr:uid="{7A3E3462-FFDC-4AA9-9599-EFDC0FC10498}">
      <text>
        <r>
          <rPr>
            <sz val="11"/>
            <color theme="1"/>
            <rFont val="Calibri"/>
            <family val="2"/>
            <scheme val="minor"/>
          </rPr>
          <t>CONSIGNY François:
Densité 673 kg/m3</t>
        </r>
      </text>
    </comment>
    <comment ref="DF282" authorId="0" shapeId="0" xr:uid="{3D31FCE9-3A61-4BD8-9B30-869BD575D694}">
      <text>
        <r>
          <rPr>
            <sz val="11"/>
            <color theme="1"/>
            <rFont val="Calibri"/>
            <family val="2"/>
            <scheme val="minor"/>
          </rPr>
          <t>CONSIGNY François:
stone wool</t>
        </r>
      </text>
    </comment>
    <comment ref="BB283" authorId="0" shapeId="0" xr:uid="{4F121348-73BC-47D1-A102-EF059D3F5C6F}">
      <text>
        <r>
          <rPr>
            <sz val="11"/>
            <color theme="1"/>
            <rFont val="Calibri"/>
            <family val="2"/>
            <scheme val="minor"/>
          </rPr>
          <t>CONSIGNY François:
Point measurement method.
Area method: 32mm</t>
        </r>
      </text>
    </comment>
    <comment ref="BC283" authorId="0" shapeId="0" xr:uid="{9F7A45BF-7FB0-4E6A-A7CC-5D2003FA2250}">
      <text>
        <r>
          <rPr>
            <sz val="11"/>
            <color theme="1"/>
            <rFont val="Calibri"/>
            <family val="2"/>
            <scheme val="minor"/>
          </rPr>
          <t>CONSIGNY François:
mesured on sketch (residual cross section from photo) for all min &amp; max values of Rise1 to 5</t>
        </r>
      </text>
    </comment>
    <comment ref="CE283" authorId="0" shapeId="0" xr:uid="{C9FF69F6-BB06-45F1-AFA1-92625E06CD56}">
      <text>
        <r>
          <rPr>
            <sz val="11"/>
            <color theme="1"/>
            <rFont val="Calibri"/>
            <family val="2"/>
            <scheme val="minor"/>
          </rPr>
          <t>CONSIGNY François:
Densité 673 kg/m3</t>
        </r>
      </text>
    </comment>
    <comment ref="DF283" authorId="0" shapeId="0" xr:uid="{5DE486A2-113B-4B56-B8A1-ABDD78C06247}">
      <text>
        <r>
          <rPr>
            <sz val="11"/>
            <color theme="1"/>
            <rFont val="Calibri"/>
            <family val="2"/>
            <scheme val="minor"/>
          </rPr>
          <t>CONSIGNY François:
stone wool</t>
        </r>
      </text>
    </comment>
    <comment ref="BB284" authorId="0" shapeId="0" xr:uid="{022A7C96-0D3E-4B84-AEEF-88D77B5DFBDF}">
      <text>
        <r>
          <rPr>
            <sz val="11"/>
            <color theme="1"/>
            <rFont val="Calibri"/>
            <family val="2"/>
            <scheme val="minor"/>
          </rPr>
          <t>CONSIGNY François:
Point measurement method.
Area method: 32mm</t>
        </r>
      </text>
    </comment>
    <comment ref="BC284" authorId="0" shapeId="0" xr:uid="{B8A0C0E2-86E9-458D-907C-9BFB837FD15D}">
      <text>
        <r>
          <rPr>
            <sz val="11"/>
            <color theme="1"/>
            <rFont val="Calibri"/>
            <family val="2"/>
            <scheme val="minor"/>
          </rPr>
          <t>CONSIGNY François:
mesured on sketch (residual cross section from photo) for all min &amp; max values of Rise1 to 5</t>
        </r>
      </text>
    </comment>
    <comment ref="CE284" authorId="0" shapeId="0" xr:uid="{DB7F0186-5402-46D1-BB5C-2BEE8942C8F1}">
      <text>
        <r>
          <rPr>
            <sz val="11"/>
            <color theme="1"/>
            <rFont val="Calibri"/>
            <family val="2"/>
            <scheme val="minor"/>
          </rPr>
          <t>CONSIGNY François:
Densité 673 kg/m3</t>
        </r>
      </text>
    </comment>
    <comment ref="DF284" authorId="0" shapeId="0" xr:uid="{CEBC0CDF-4DA7-4018-872D-AC267732B448}">
      <text>
        <r>
          <rPr>
            <sz val="11"/>
            <color theme="1"/>
            <rFont val="Calibri"/>
            <family val="2"/>
            <scheme val="minor"/>
          </rPr>
          <t>CONSIGNY François:
stone wool</t>
        </r>
      </text>
    </comment>
    <comment ref="BB285" authorId="0" shapeId="0" xr:uid="{F102E2FF-98AB-4F68-A907-B24DE439FA74}">
      <text>
        <r>
          <rPr>
            <sz val="11"/>
            <color theme="1"/>
            <rFont val="Calibri"/>
            <family val="2"/>
            <scheme val="minor"/>
          </rPr>
          <t>CONSIGNY François:
Point measurement method.
Area method: 32mm</t>
        </r>
      </text>
    </comment>
    <comment ref="BC285" authorId="0" shapeId="0" xr:uid="{5D4D1CCC-BB4B-4D92-95B4-7E728652440E}">
      <text>
        <r>
          <rPr>
            <sz val="11"/>
            <color theme="1"/>
            <rFont val="Calibri"/>
            <family val="2"/>
            <scheme val="minor"/>
          </rPr>
          <t>CONSIGNY François:
mesured on sketch (residual cross section from photo) for all min &amp; max values of Rise1 to 5</t>
        </r>
      </text>
    </comment>
    <comment ref="CE285" authorId="0" shapeId="0" xr:uid="{0AB50C1C-9227-4710-8551-29C5C444C990}">
      <text>
        <r>
          <rPr>
            <sz val="11"/>
            <color theme="1"/>
            <rFont val="Calibri"/>
            <family val="2"/>
            <scheme val="minor"/>
          </rPr>
          <t>CONSIGNY François:
Densité 673 kg/m3</t>
        </r>
      </text>
    </comment>
    <comment ref="DF285" authorId="0" shapeId="0" xr:uid="{288E21E1-9599-402E-8183-A50B82912573}">
      <text>
        <r>
          <rPr>
            <sz val="11"/>
            <color theme="1"/>
            <rFont val="Calibri"/>
            <family val="2"/>
            <scheme val="minor"/>
          </rPr>
          <t>CONSIGNY François:
stone wool</t>
        </r>
      </text>
    </comment>
    <comment ref="BB286" authorId="0" shapeId="0" xr:uid="{28FCC0FD-C02A-46C8-8851-90C1CF6F01CE}">
      <text>
        <r>
          <rPr>
            <sz val="11"/>
            <color theme="1"/>
            <rFont val="Calibri"/>
            <family val="2"/>
            <scheme val="minor"/>
          </rPr>
          <t>CONSIGNY François:
Point measurement method.
Area method: 32mm</t>
        </r>
      </text>
    </comment>
    <comment ref="BC286" authorId="0" shapeId="0" xr:uid="{034F0A28-C2C8-435F-8D5F-4F36E5A755A0}">
      <text>
        <r>
          <rPr>
            <sz val="11"/>
            <color theme="1"/>
            <rFont val="Calibri"/>
            <family val="2"/>
            <scheme val="minor"/>
          </rPr>
          <t>CONSIGNY François:
mesured on sketch (residual cross section from photo) for all min &amp; max values of Rise1 to 5</t>
        </r>
      </text>
    </comment>
    <comment ref="CE286" authorId="0" shapeId="0" xr:uid="{B9264EAF-1C53-4F6B-B44F-10486247DE90}">
      <text>
        <r>
          <rPr>
            <sz val="11"/>
            <color theme="1"/>
            <rFont val="Calibri"/>
            <family val="2"/>
            <scheme val="minor"/>
          </rPr>
          <t>CONSIGNY François:
Densité 673 kg/m3</t>
        </r>
      </text>
    </comment>
    <comment ref="DF286" authorId="0" shapeId="0" xr:uid="{7EEAE075-B435-4BFF-B05C-3CD8D95564DE}">
      <text>
        <r>
          <rPr>
            <sz val="11"/>
            <color theme="1"/>
            <rFont val="Calibri"/>
            <family val="2"/>
            <scheme val="minor"/>
          </rPr>
          <t>CONSIGNY François:
stone wool</t>
        </r>
      </text>
    </comment>
    <comment ref="BB287" authorId="0" shapeId="0" xr:uid="{9C2B59BB-D49C-49C4-BAFB-A7AEDF62C024}">
      <text>
        <r>
          <rPr>
            <sz val="11"/>
            <color theme="1"/>
            <rFont val="Calibri"/>
            <family val="2"/>
            <scheme val="minor"/>
          </rPr>
          <t>CONSIGNY François:
Point measurement method.
Area method: 32mm</t>
        </r>
      </text>
    </comment>
    <comment ref="BC287" authorId="0" shapeId="0" xr:uid="{A1EA6325-9663-47A4-B43F-10C11AACE0EF}">
      <text>
        <r>
          <rPr>
            <sz val="11"/>
            <color theme="1"/>
            <rFont val="Calibri"/>
            <family val="2"/>
            <scheme val="minor"/>
          </rPr>
          <t>CONSIGNY François:
mesured on sketch (residual cross section from photo) for all min &amp; max values of Rise1 to 5</t>
        </r>
      </text>
    </comment>
    <comment ref="CE287" authorId="0" shapeId="0" xr:uid="{301012A5-C008-4855-A109-A8C601093B11}">
      <text>
        <r>
          <rPr>
            <sz val="11"/>
            <color theme="1"/>
            <rFont val="Calibri"/>
            <family val="2"/>
            <scheme val="minor"/>
          </rPr>
          <t>CONSIGNY François:
Densité 673 kg/m3</t>
        </r>
      </text>
    </comment>
    <comment ref="DF287" authorId="0" shapeId="0" xr:uid="{C5746EDB-B7D4-4B2A-8E1C-B6D2FD898786}">
      <text>
        <r>
          <rPr>
            <sz val="11"/>
            <color theme="1"/>
            <rFont val="Calibri"/>
            <family val="2"/>
            <scheme val="minor"/>
          </rPr>
          <t>CONSIGNY François:
stone wool</t>
        </r>
      </text>
    </comment>
    <comment ref="BB288" authorId="0" shapeId="0" xr:uid="{C44887B2-8B12-415E-8E9F-E52BDF127DBB}">
      <text>
        <r>
          <rPr>
            <sz val="11"/>
            <color theme="1"/>
            <rFont val="Calibri"/>
            <family val="2"/>
            <scheme val="minor"/>
          </rPr>
          <t>CONSIGNY François:
Point measurement method.
Area method: 32mm</t>
        </r>
      </text>
    </comment>
    <comment ref="BC288" authorId="0" shapeId="0" xr:uid="{95A8B152-51E8-4ED7-8219-E5AAA920B9E3}">
      <text>
        <r>
          <rPr>
            <sz val="11"/>
            <color theme="1"/>
            <rFont val="Calibri"/>
            <family val="2"/>
            <scheme val="minor"/>
          </rPr>
          <t>CONSIGNY François:
mesured on sketch (residual cross section from photo) for all min &amp; max values of Rise1 to 5</t>
        </r>
      </text>
    </comment>
    <comment ref="CE288" authorId="0" shapeId="0" xr:uid="{5A0EC74F-AECA-4FE2-9A79-745DECB87FDA}">
      <text>
        <r>
          <rPr>
            <sz val="11"/>
            <color theme="1"/>
            <rFont val="Calibri"/>
            <family val="2"/>
            <scheme val="minor"/>
          </rPr>
          <t>CONSIGNY François:
Densité 673 kg/m3</t>
        </r>
      </text>
    </comment>
    <comment ref="DF288" authorId="0" shapeId="0" xr:uid="{4B98C16B-5FB1-4158-9595-956A6E0154BA}">
      <text>
        <r>
          <rPr>
            <sz val="11"/>
            <color theme="1"/>
            <rFont val="Calibri"/>
            <family val="2"/>
            <scheme val="minor"/>
          </rPr>
          <t>CONSIGNY François:
stone wool</t>
        </r>
      </text>
    </comment>
    <comment ref="BB289" authorId="0" shapeId="0" xr:uid="{B7FF05A0-2E67-4B79-B086-D67B0101C782}">
      <text>
        <r>
          <rPr>
            <sz val="11"/>
            <color theme="1"/>
            <rFont val="Calibri"/>
            <family val="2"/>
            <scheme val="minor"/>
          </rPr>
          <t>CONSIGNY François:
Point measurement method.
Area method: 32mm</t>
        </r>
      </text>
    </comment>
    <comment ref="BC289" authorId="0" shapeId="0" xr:uid="{B6EB36EE-CFB0-4598-9CFC-BE4E9CD1401E}">
      <text>
        <r>
          <rPr>
            <sz val="11"/>
            <color theme="1"/>
            <rFont val="Calibri"/>
            <family val="2"/>
            <scheme val="minor"/>
          </rPr>
          <t>CONSIGNY François:
mesured on sketch (residual cross section from photo) for all min &amp; max values of Rise1 to 5</t>
        </r>
      </text>
    </comment>
    <comment ref="CE289" authorId="0" shapeId="0" xr:uid="{D970729D-5A89-47F6-AD9A-2A5F0AA1AB2A}">
      <text>
        <r>
          <rPr>
            <sz val="11"/>
            <color theme="1"/>
            <rFont val="Calibri"/>
            <family val="2"/>
            <scheme val="minor"/>
          </rPr>
          <t>CONSIGNY François:
Densité 673 kg/m3</t>
        </r>
      </text>
    </comment>
    <comment ref="DF289" authorId="0" shapeId="0" xr:uid="{E33198C7-97B8-47A9-A203-822B4385AE22}">
      <text>
        <r>
          <rPr>
            <sz val="11"/>
            <color theme="1"/>
            <rFont val="Calibri"/>
            <family val="2"/>
            <scheme val="minor"/>
          </rPr>
          <t>CONSIGNY François:
stone wool</t>
        </r>
      </text>
    </comment>
    <comment ref="BB290" authorId="0" shapeId="0" xr:uid="{4D6E2C58-B1D1-4C78-885E-FE235FBFCAF9}">
      <text>
        <r>
          <rPr>
            <sz val="11"/>
            <color theme="1"/>
            <rFont val="Calibri"/>
            <family val="2"/>
            <scheme val="minor"/>
          </rPr>
          <t>CONSIGNY François:
Point measurement method.
Area method: 32mm</t>
        </r>
      </text>
    </comment>
    <comment ref="BC290" authorId="0" shapeId="0" xr:uid="{1FF664E6-9DF0-455C-B545-F160F73D6B80}">
      <text>
        <r>
          <rPr>
            <sz val="11"/>
            <color theme="1"/>
            <rFont val="Calibri"/>
            <family val="2"/>
            <scheme val="minor"/>
          </rPr>
          <t>CONSIGNY François:
mesured on sketch (residual cross section from photo) for all min &amp; max values of Rise1 to 5</t>
        </r>
      </text>
    </comment>
    <comment ref="CE290" authorId="0" shapeId="0" xr:uid="{E8C7CEAE-C108-4C6B-897A-7D805FE0A2F7}">
      <text>
        <r>
          <rPr>
            <sz val="11"/>
            <color theme="1"/>
            <rFont val="Calibri"/>
            <family val="2"/>
            <scheme val="minor"/>
          </rPr>
          <t>CONSIGNY François:
Densité 673 kg/m3</t>
        </r>
      </text>
    </comment>
    <comment ref="DF290" authorId="0" shapeId="0" xr:uid="{C497513F-6892-4ECD-B3ED-DA7099FB8178}">
      <text>
        <r>
          <rPr>
            <sz val="11"/>
            <color theme="1"/>
            <rFont val="Calibri"/>
            <family val="2"/>
            <scheme val="minor"/>
          </rPr>
          <t>CONSIGNY François:
stone wool</t>
        </r>
      </text>
    </comment>
    <comment ref="BB291" authorId="0" shapeId="0" xr:uid="{5885D376-CD71-45BE-897D-D8F13F654D2B}">
      <text>
        <r>
          <rPr>
            <sz val="11"/>
            <color theme="1"/>
            <rFont val="Calibri"/>
            <family val="2"/>
            <scheme val="minor"/>
          </rPr>
          <t>CONSIGNY François:
Point measurement method.
Area method: 32mm</t>
        </r>
      </text>
    </comment>
    <comment ref="BC291" authorId="0" shapeId="0" xr:uid="{45598D3E-9F9F-402E-854F-C5724911E31D}">
      <text>
        <r>
          <rPr>
            <sz val="11"/>
            <color theme="1"/>
            <rFont val="Calibri"/>
            <family val="2"/>
            <scheme val="minor"/>
          </rPr>
          <t>CONSIGNY François:
mesured on sketch (residual cross section from photo) for all min &amp; max values of Rise1 to 5</t>
        </r>
      </text>
    </comment>
    <comment ref="CE291" authorId="0" shapeId="0" xr:uid="{D5B4E3E6-FEB0-4A43-A8DE-0E5E087B89A7}">
      <text>
        <r>
          <rPr>
            <sz val="11"/>
            <color theme="1"/>
            <rFont val="Calibri"/>
            <family val="2"/>
            <scheme val="minor"/>
          </rPr>
          <t>CONSIGNY François:
Densité 673 kg/m3</t>
        </r>
      </text>
    </comment>
    <comment ref="DF291" authorId="0" shapeId="0" xr:uid="{DBCFE5FC-CCB5-4FC2-9C2B-440E532B8F4D}">
      <text>
        <r>
          <rPr>
            <sz val="11"/>
            <color theme="1"/>
            <rFont val="Calibri"/>
            <family val="2"/>
            <scheme val="minor"/>
          </rPr>
          <t>CONSIGNY François:
stone wool</t>
        </r>
      </text>
    </comment>
    <comment ref="BB292" authorId="0" shapeId="0" xr:uid="{BB079689-FCF6-4156-BFB1-9DBA2BE05F0E}">
      <text>
        <r>
          <rPr>
            <sz val="11"/>
            <color theme="1"/>
            <rFont val="Calibri"/>
            <family val="2"/>
            <scheme val="minor"/>
          </rPr>
          <t>CONSIGNY François:
Point measurement method.
Area method: 32mm</t>
        </r>
      </text>
    </comment>
    <comment ref="BC292" authorId="0" shapeId="0" xr:uid="{D807944C-C47A-43EC-983B-C75309DE15FF}">
      <text>
        <r>
          <rPr>
            <sz val="11"/>
            <color theme="1"/>
            <rFont val="Calibri"/>
            <family val="2"/>
            <scheme val="minor"/>
          </rPr>
          <t>CONSIGNY François:
mesured on sketch (residual cross section from photo) for all min &amp; max values of Rise1 to 5</t>
        </r>
      </text>
    </comment>
    <comment ref="CE292" authorId="0" shapeId="0" xr:uid="{1A85E38A-28F4-450F-9A0B-A5EBFE104146}">
      <text>
        <r>
          <rPr>
            <sz val="11"/>
            <color theme="1"/>
            <rFont val="Calibri"/>
            <family val="2"/>
            <scheme val="minor"/>
          </rPr>
          <t>CONSIGNY François:
Densité 673 kg/m3</t>
        </r>
      </text>
    </comment>
    <comment ref="DF292" authorId="0" shapeId="0" xr:uid="{DBA2F2F7-20CC-4278-9346-DC048380FE9E}">
      <text>
        <r>
          <rPr>
            <sz val="11"/>
            <color theme="1"/>
            <rFont val="Calibri"/>
            <family val="2"/>
            <scheme val="minor"/>
          </rPr>
          <t>CONSIGNY François:
stone wool</t>
        </r>
      </text>
    </comment>
    <comment ref="BB293" authorId="0" shapeId="0" xr:uid="{852B7567-99D1-4745-9E15-A72F33DE3F78}">
      <text>
        <r>
          <rPr>
            <sz val="11"/>
            <color theme="1"/>
            <rFont val="Calibri"/>
            <family val="2"/>
            <scheme val="minor"/>
          </rPr>
          <t>CONSIGNY François:
Point measurement method.
Area method: 32mm</t>
        </r>
      </text>
    </comment>
    <comment ref="BC293" authorId="0" shapeId="0" xr:uid="{E87A80FF-523E-46C0-8527-B4C82BE0C54E}">
      <text>
        <r>
          <rPr>
            <sz val="11"/>
            <color theme="1"/>
            <rFont val="Calibri"/>
            <family val="2"/>
            <scheme val="minor"/>
          </rPr>
          <t>CONSIGNY François:
mesured on sketch (residual cross section from photo) for all min &amp; max values of Rise1 to 5</t>
        </r>
      </text>
    </comment>
    <comment ref="CE293" authorId="0" shapeId="0" xr:uid="{E9D89A98-F23E-444D-8683-95ED324EA83B}">
      <text>
        <r>
          <rPr>
            <sz val="11"/>
            <color theme="1"/>
            <rFont val="Calibri"/>
            <family val="2"/>
            <scheme val="minor"/>
          </rPr>
          <t>CONSIGNY François:
Densité 673 kg/m3</t>
        </r>
      </text>
    </comment>
    <comment ref="DF293" authorId="0" shapeId="0" xr:uid="{2FFBC403-CA5F-41D2-911D-C062EDB4B86F}">
      <text>
        <r>
          <rPr>
            <sz val="11"/>
            <color theme="1"/>
            <rFont val="Calibri"/>
            <family val="2"/>
            <scheme val="minor"/>
          </rPr>
          <t>CONSIGNY François:
stone wool</t>
        </r>
      </text>
    </comment>
    <comment ref="BB294" authorId="0" shapeId="0" xr:uid="{C6C68037-77AE-491B-92CF-ABC9DA5E0DD1}">
      <text>
        <r>
          <rPr>
            <sz val="11"/>
            <color theme="1"/>
            <rFont val="Calibri"/>
            <family val="2"/>
            <scheme val="minor"/>
          </rPr>
          <t>CONSIGNY François:
Point measurement method.
Area method: 32mm</t>
        </r>
      </text>
    </comment>
    <comment ref="BC294" authorId="0" shapeId="0" xr:uid="{F8B8F94D-E123-48A4-842D-927E42CFF8FB}">
      <text>
        <r>
          <rPr>
            <sz val="11"/>
            <color theme="1"/>
            <rFont val="Calibri"/>
            <family val="2"/>
            <scheme val="minor"/>
          </rPr>
          <t>CONSIGNY François:
mesured on sketch (residual cross section from photo) for all min &amp; max values of Rise1 to 5</t>
        </r>
      </text>
    </comment>
    <comment ref="CE294" authorId="0" shapeId="0" xr:uid="{4416BAA4-4EDB-433F-B44C-52B3D35040BE}">
      <text>
        <r>
          <rPr>
            <sz val="11"/>
            <color theme="1"/>
            <rFont val="Calibri"/>
            <family val="2"/>
            <scheme val="minor"/>
          </rPr>
          <t>CONSIGNY François:
Densité 673 kg/m3</t>
        </r>
      </text>
    </comment>
    <comment ref="DF294" authorId="0" shapeId="0" xr:uid="{811507F5-7028-4311-B3CC-C498373C079A}">
      <text>
        <r>
          <rPr>
            <sz val="11"/>
            <color theme="1"/>
            <rFont val="Calibri"/>
            <family val="2"/>
            <scheme val="minor"/>
          </rPr>
          <t>CONSIGNY François:
stone wool</t>
        </r>
      </text>
    </comment>
    <comment ref="BB295" authorId="0" shapeId="0" xr:uid="{E7D599FE-10E2-4319-9B29-2A8673C2113F}">
      <text>
        <r>
          <rPr>
            <sz val="11"/>
            <color theme="1"/>
            <rFont val="Calibri"/>
            <family val="2"/>
            <scheme val="minor"/>
          </rPr>
          <t>CONSIGNY François:
Point measurement method.
Area method: 32mm</t>
        </r>
      </text>
    </comment>
    <comment ref="BC295" authorId="0" shapeId="0" xr:uid="{3279648B-CFB1-4038-9D17-950598C3CE90}">
      <text>
        <r>
          <rPr>
            <sz val="11"/>
            <color theme="1"/>
            <rFont val="Calibri"/>
            <family val="2"/>
            <scheme val="minor"/>
          </rPr>
          <t>CONSIGNY François:
mesured on sketch (residual cross section from photo) for all min &amp; max values of Rise1 to 5</t>
        </r>
      </text>
    </comment>
    <comment ref="CE295" authorId="0" shapeId="0" xr:uid="{3F4C1DBB-853C-49D6-A5EE-1D5005BBDBEA}">
      <text>
        <r>
          <rPr>
            <sz val="11"/>
            <color theme="1"/>
            <rFont val="Calibri"/>
            <family val="2"/>
            <scheme val="minor"/>
          </rPr>
          <t>CONSIGNY François:
Densité 673 kg/m3</t>
        </r>
      </text>
    </comment>
    <comment ref="DF295" authorId="0" shapeId="0" xr:uid="{EAF49AE1-34B6-4339-8D8C-5DAD8CE3C89D}">
      <text>
        <r>
          <rPr>
            <sz val="11"/>
            <color theme="1"/>
            <rFont val="Calibri"/>
            <family val="2"/>
            <scheme val="minor"/>
          </rPr>
          <t>CONSIGNY François:
stone wool</t>
        </r>
      </text>
    </comment>
    <comment ref="BB296" authorId="0" shapeId="0" xr:uid="{4ABCBD97-8859-4846-B1B8-258FE212E2F0}">
      <text>
        <r>
          <rPr>
            <sz val="11"/>
            <color theme="1"/>
            <rFont val="Calibri"/>
            <family val="2"/>
            <scheme val="minor"/>
          </rPr>
          <t>CONSIGNY François:
Point measurement method.
Area method: 32mm</t>
        </r>
      </text>
    </comment>
    <comment ref="BC296" authorId="0" shapeId="0" xr:uid="{2CCEAAC3-1BDA-4E12-901F-8B2B33F491AE}">
      <text>
        <r>
          <rPr>
            <sz val="11"/>
            <color theme="1"/>
            <rFont val="Calibri"/>
            <family val="2"/>
            <scheme val="minor"/>
          </rPr>
          <t>CONSIGNY François:
mesured on sketch (residual cross section from photo) for all min &amp; max values of Rise1 to 5</t>
        </r>
      </text>
    </comment>
    <comment ref="CE296" authorId="0" shapeId="0" xr:uid="{F9EEA8DE-AD4E-46C1-90A5-CE95635F2F35}">
      <text>
        <r>
          <rPr>
            <sz val="11"/>
            <color theme="1"/>
            <rFont val="Calibri"/>
            <family val="2"/>
            <scheme val="minor"/>
          </rPr>
          <t>CONSIGNY François:
Densité 673 kg/m3</t>
        </r>
      </text>
    </comment>
    <comment ref="DF296" authorId="0" shapeId="0" xr:uid="{B1D6BBFB-5283-436E-9FDA-8ACDEAB319FE}">
      <text>
        <r>
          <rPr>
            <sz val="11"/>
            <color theme="1"/>
            <rFont val="Calibri"/>
            <family val="2"/>
            <scheme val="minor"/>
          </rPr>
          <t>CONSIGNY François:
stone wool</t>
        </r>
      </text>
    </comment>
    <comment ref="BB297" authorId="0" shapeId="0" xr:uid="{16786553-6BBA-4066-BEE5-9934AFF4F11C}">
      <text>
        <r>
          <rPr>
            <sz val="11"/>
            <color theme="1"/>
            <rFont val="Calibri"/>
            <family val="2"/>
            <scheme val="minor"/>
          </rPr>
          <t>CONSIGNY François:
Point measurement method.
Area method: 32mm</t>
        </r>
      </text>
    </comment>
    <comment ref="BC297" authorId="0" shapeId="0" xr:uid="{F98D7DC2-4857-4940-8008-0A165A895AC9}">
      <text>
        <r>
          <rPr>
            <sz val="11"/>
            <color theme="1"/>
            <rFont val="Calibri"/>
            <family val="2"/>
            <scheme val="minor"/>
          </rPr>
          <t>CONSIGNY François:
mesured on sketch (residual cross section from photo) for all min &amp; max values of Rise1 to 5</t>
        </r>
      </text>
    </comment>
    <comment ref="CE297" authorId="0" shapeId="0" xr:uid="{68C3AB2B-F091-4AA4-8745-0B04EB9A5832}">
      <text>
        <r>
          <rPr>
            <sz val="11"/>
            <color theme="1"/>
            <rFont val="Calibri"/>
            <family val="2"/>
            <scheme val="minor"/>
          </rPr>
          <t>CONSIGNY François:
Densité 673 kg/m3</t>
        </r>
      </text>
    </comment>
    <comment ref="DF297" authorId="0" shapeId="0" xr:uid="{B9BECE6F-6952-4288-A508-CEC7F38DF12F}">
      <text>
        <r>
          <rPr>
            <sz val="11"/>
            <color theme="1"/>
            <rFont val="Calibri"/>
            <family val="2"/>
            <scheme val="minor"/>
          </rPr>
          <t>CONSIGNY François:
stone wool</t>
        </r>
      </text>
    </comment>
    <comment ref="BB298" authorId="0" shapeId="0" xr:uid="{DB22D37C-A5C0-49B5-865B-418B9805F088}">
      <text>
        <r>
          <rPr>
            <sz val="11"/>
            <color theme="1"/>
            <rFont val="Calibri"/>
            <family val="2"/>
            <scheme val="minor"/>
          </rPr>
          <t>CONSIGNY François:
Point measurement method.
Area method: 32mm</t>
        </r>
      </text>
    </comment>
    <comment ref="BC298" authorId="0" shapeId="0" xr:uid="{9A5CC85A-B385-49D2-B639-6C848D77D4B2}">
      <text>
        <r>
          <rPr>
            <sz val="11"/>
            <color theme="1"/>
            <rFont val="Calibri"/>
            <family val="2"/>
            <scheme val="minor"/>
          </rPr>
          <t>CONSIGNY François:
mesured on sketch (residual cross section from photo) for all min &amp; max values of Rise1 to 5</t>
        </r>
      </text>
    </comment>
    <comment ref="CE298" authorId="0" shapeId="0" xr:uid="{CB00E949-E652-4868-8B9E-329EC179EA72}">
      <text>
        <r>
          <rPr>
            <sz val="11"/>
            <color theme="1"/>
            <rFont val="Calibri"/>
            <family val="2"/>
            <scheme val="minor"/>
          </rPr>
          <t>CONSIGNY François:
Densité 673 kg/m3</t>
        </r>
      </text>
    </comment>
    <comment ref="DF298" authorId="0" shapeId="0" xr:uid="{C9B142A8-CB46-482B-B7B5-0F5161FA27E1}">
      <text>
        <r>
          <rPr>
            <sz val="11"/>
            <color theme="1"/>
            <rFont val="Calibri"/>
            <family val="2"/>
            <scheme val="minor"/>
          </rPr>
          <t>CONSIGNY François:
stone wool</t>
        </r>
      </text>
    </comment>
    <comment ref="BB299" authorId="0" shapeId="0" xr:uid="{180DBC64-F67B-4586-A3F9-B084FFC4E6CC}">
      <text>
        <r>
          <rPr>
            <sz val="11"/>
            <color theme="1"/>
            <rFont val="Calibri"/>
            <family val="2"/>
            <scheme val="minor"/>
          </rPr>
          <t>CONSIGNY François:
Point measurement method.
Area method: 32mm</t>
        </r>
      </text>
    </comment>
    <comment ref="BC299" authorId="0" shapeId="0" xr:uid="{1584CC16-EADC-49C9-9960-4EA4832077AA}">
      <text>
        <r>
          <rPr>
            <sz val="11"/>
            <color theme="1"/>
            <rFont val="Calibri"/>
            <family val="2"/>
            <scheme val="minor"/>
          </rPr>
          <t>CONSIGNY François:
mesured on sketch (residual cross section from photo) for all min &amp; max values of Rise1 to 5</t>
        </r>
      </text>
    </comment>
    <comment ref="CE299" authorId="0" shapeId="0" xr:uid="{C6C6F8F6-886E-4DF5-B1BA-C83C9CA05DEB}">
      <text>
        <r>
          <rPr>
            <sz val="11"/>
            <color theme="1"/>
            <rFont val="Calibri"/>
            <family val="2"/>
            <scheme val="minor"/>
          </rPr>
          <t>CONSIGNY François:
Densité 673 kg/m3</t>
        </r>
      </text>
    </comment>
    <comment ref="DF299" authorId="0" shapeId="0" xr:uid="{BB184971-68FF-4F7E-9AAA-708CA4CDA0EF}">
      <text>
        <r>
          <rPr>
            <sz val="11"/>
            <color theme="1"/>
            <rFont val="Calibri"/>
            <family val="2"/>
            <scheme val="minor"/>
          </rPr>
          <t>CONSIGNY François:
stone wool</t>
        </r>
      </text>
    </comment>
    <comment ref="BB300" authorId="0" shapeId="0" xr:uid="{EE13A0DB-5E49-4417-A96E-8FB4FBD89DE4}">
      <text>
        <r>
          <rPr>
            <sz val="11"/>
            <color theme="1"/>
            <rFont val="Calibri"/>
            <family val="2"/>
            <scheme val="minor"/>
          </rPr>
          <t>CONSIGNY François:
Point measurement method.
Area method: 32mm</t>
        </r>
      </text>
    </comment>
    <comment ref="BC300" authorId="0" shapeId="0" xr:uid="{5BB5904A-875B-4766-A98A-73BFFC124F4D}">
      <text>
        <r>
          <rPr>
            <sz val="11"/>
            <color theme="1"/>
            <rFont val="Calibri"/>
            <family val="2"/>
            <scheme val="minor"/>
          </rPr>
          <t>CONSIGNY François:
mesured on sketch (residual cross section from photo) for all min &amp; max values of Rise1 to 5</t>
        </r>
      </text>
    </comment>
    <comment ref="CE300" authorId="0" shapeId="0" xr:uid="{C6E0B7EB-16E5-4D57-9402-B2FD04C10E30}">
      <text>
        <r>
          <rPr>
            <sz val="11"/>
            <color theme="1"/>
            <rFont val="Calibri"/>
            <family val="2"/>
            <scheme val="minor"/>
          </rPr>
          <t>CONSIGNY François:
Densité 673 kg/m3</t>
        </r>
      </text>
    </comment>
    <comment ref="DF300" authorId="0" shapeId="0" xr:uid="{7F99A85A-CE09-4D4F-9D12-E3B14D4C0F09}">
      <text>
        <r>
          <rPr>
            <sz val="11"/>
            <color theme="1"/>
            <rFont val="Calibri"/>
            <family val="2"/>
            <scheme val="minor"/>
          </rPr>
          <t>CONSIGNY François:
stone wool</t>
        </r>
      </text>
    </comment>
    <comment ref="BB301" authorId="0" shapeId="0" xr:uid="{AAFA574B-5CB1-4F2F-9F23-E44E21034EF7}">
      <text>
        <r>
          <rPr>
            <sz val="11"/>
            <color theme="1"/>
            <rFont val="Calibri"/>
            <family val="2"/>
            <scheme val="minor"/>
          </rPr>
          <t>CONSIGNY François:
Point measurement method.
Area method: 32mm</t>
        </r>
      </text>
    </comment>
    <comment ref="BC301" authorId="0" shapeId="0" xr:uid="{5032466B-B039-4676-99DF-44DCDF15491C}">
      <text>
        <r>
          <rPr>
            <sz val="11"/>
            <color theme="1"/>
            <rFont val="Calibri"/>
            <family val="2"/>
            <scheme val="minor"/>
          </rPr>
          <t>CONSIGNY François:
mesured on sketch (residual cross section from photo) for all min &amp; max values of Rise1 to 5</t>
        </r>
      </text>
    </comment>
    <comment ref="CE301" authorId="0" shapeId="0" xr:uid="{792A4023-D4BC-4B54-A118-285A4EC6AE2B}">
      <text>
        <r>
          <rPr>
            <sz val="11"/>
            <color theme="1"/>
            <rFont val="Calibri"/>
            <family val="2"/>
            <scheme val="minor"/>
          </rPr>
          <t>CONSIGNY François:
Densité 673 kg/m3</t>
        </r>
      </text>
    </comment>
    <comment ref="DF301" authorId="0" shapeId="0" xr:uid="{B8EB6AE4-301F-4EF0-9103-0AD13EFD2802}">
      <text>
        <r>
          <rPr>
            <sz val="11"/>
            <color theme="1"/>
            <rFont val="Calibri"/>
            <family val="2"/>
            <scheme val="minor"/>
          </rPr>
          <t>CONSIGNY François:
stone wool</t>
        </r>
      </text>
    </comment>
    <comment ref="BB302" authorId="0" shapeId="0" xr:uid="{73A2B79E-525B-4D3A-A91D-6A0D3230AC43}">
      <text>
        <r>
          <rPr>
            <sz val="11"/>
            <color theme="1"/>
            <rFont val="Calibri"/>
            <family val="2"/>
            <scheme val="minor"/>
          </rPr>
          <t>CONSIGNY François:
Point measurement method.
Area method: 32mm</t>
        </r>
      </text>
    </comment>
    <comment ref="BC302" authorId="0" shapeId="0" xr:uid="{CBA3153D-5EF4-4374-B7B9-98DF409676BE}">
      <text>
        <r>
          <rPr>
            <sz val="11"/>
            <color theme="1"/>
            <rFont val="Calibri"/>
            <family val="2"/>
            <scheme val="minor"/>
          </rPr>
          <t>CONSIGNY François:
mesured on sketch (residual cross section from photo) for all min &amp; max values of Rise1 to 5</t>
        </r>
      </text>
    </comment>
    <comment ref="CE302" authorId="0" shapeId="0" xr:uid="{3A7A2CE7-2DDF-4890-A92D-8F2FF64A3102}">
      <text>
        <r>
          <rPr>
            <sz val="11"/>
            <color theme="1"/>
            <rFont val="Calibri"/>
            <family val="2"/>
            <scheme val="minor"/>
          </rPr>
          <t>CONSIGNY François:
Densité 673 kg/m3</t>
        </r>
      </text>
    </comment>
    <comment ref="DF302" authorId="0" shapeId="0" xr:uid="{2DD82A8A-5E28-4A9A-9415-F91AD998FCCA}">
      <text>
        <r>
          <rPr>
            <sz val="11"/>
            <color theme="1"/>
            <rFont val="Calibri"/>
            <family val="2"/>
            <scheme val="minor"/>
          </rPr>
          <t>CONSIGNY François:
stone wool</t>
        </r>
      </text>
    </comment>
    <comment ref="BB303" authorId="0" shapeId="0" xr:uid="{E60836D2-CC5D-46C6-B111-B0F3903B4F45}">
      <text>
        <r>
          <rPr>
            <sz val="11"/>
            <color theme="1"/>
            <rFont val="Calibri"/>
            <family val="2"/>
            <scheme val="minor"/>
          </rPr>
          <t>CONSIGNY François:
Point measurement method.
Area method: 32mm</t>
        </r>
      </text>
    </comment>
    <comment ref="BC303" authorId="0" shapeId="0" xr:uid="{C4BF96E8-F10E-4CCE-B84E-7EED07C32FA6}">
      <text>
        <r>
          <rPr>
            <sz val="11"/>
            <color theme="1"/>
            <rFont val="Calibri"/>
            <family val="2"/>
            <scheme val="minor"/>
          </rPr>
          <t>CONSIGNY François:
mesured on sketch (residual cross section from photo) for all min &amp; max values of Rise1 to 5</t>
        </r>
      </text>
    </comment>
    <comment ref="CE303" authorId="0" shapeId="0" xr:uid="{4D6266C8-8032-4718-A4B4-075FB6FA2BD6}">
      <text>
        <r>
          <rPr>
            <sz val="11"/>
            <color theme="1"/>
            <rFont val="Calibri"/>
            <family val="2"/>
            <scheme val="minor"/>
          </rPr>
          <t>CONSIGNY François:
Densité 673 kg/m3</t>
        </r>
      </text>
    </comment>
    <comment ref="DF303" authorId="0" shapeId="0" xr:uid="{7984E219-80A3-4FE8-8BAF-3690B3DF178C}">
      <text>
        <r>
          <rPr>
            <sz val="11"/>
            <color theme="1"/>
            <rFont val="Calibri"/>
            <family val="2"/>
            <scheme val="minor"/>
          </rPr>
          <t>CONSIGNY François:
stone wool</t>
        </r>
      </text>
    </comment>
    <comment ref="BB304" authorId="0" shapeId="0" xr:uid="{5923D0A1-F37B-43EB-A754-EC456AD5340C}">
      <text>
        <r>
          <rPr>
            <sz val="11"/>
            <color theme="1"/>
            <rFont val="Calibri"/>
            <family val="2"/>
            <scheme val="minor"/>
          </rPr>
          <t>CONSIGNY François:
Point measurement method.
Area method: 32mm</t>
        </r>
      </text>
    </comment>
    <comment ref="BC304" authorId="0" shapeId="0" xr:uid="{FE0D2FAA-E44E-4604-9ED1-D1327B1E754A}">
      <text>
        <r>
          <rPr>
            <sz val="11"/>
            <color theme="1"/>
            <rFont val="Calibri"/>
            <family val="2"/>
            <scheme val="minor"/>
          </rPr>
          <t>CONSIGNY François:
mesured on sketch (residual cross section from photo) for all min &amp; max values of Rise1 to 5</t>
        </r>
      </text>
    </comment>
    <comment ref="CE304" authorId="0" shapeId="0" xr:uid="{1B71D152-34AA-4BAE-8C94-05903F212E0F}">
      <text>
        <r>
          <rPr>
            <sz val="11"/>
            <color theme="1"/>
            <rFont val="Calibri"/>
            <family val="2"/>
            <scheme val="minor"/>
          </rPr>
          <t>CONSIGNY François:
Densité 673 kg/m3</t>
        </r>
      </text>
    </comment>
    <comment ref="DF304" authorId="0" shapeId="0" xr:uid="{28F1C1B7-E354-402D-86B2-BBA5474966BE}">
      <text>
        <r>
          <rPr>
            <sz val="11"/>
            <color theme="1"/>
            <rFont val="Calibri"/>
            <family val="2"/>
            <scheme val="minor"/>
          </rPr>
          <t>CONSIGNY François:
stone wool</t>
        </r>
      </text>
    </comment>
    <comment ref="BB305" authorId="0" shapeId="0" xr:uid="{A83FE1E6-021B-422C-B546-AA5B79797A61}">
      <text>
        <r>
          <rPr>
            <sz val="11"/>
            <color theme="1"/>
            <rFont val="Calibri"/>
            <family val="2"/>
            <scheme val="minor"/>
          </rPr>
          <t>CONSIGNY François:
Point measurement method.
Area method: 32mm</t>
        </r>
      </text>
    </comment>
    <comment ref="BC305" authorId="0" shapeId="0" xr:uid="{B5E78F9C-E6F8-485A-AA2C-70D84C1B0CE8}">
      <text>
        <r>
          <rPr>
            <sz val="11"/>
            <color theme="1"/>
            <rFont val="Calibri"/>
            <family val="2"/>
            <scheme val="minor"/>
          </rPr>
          <t>CONSIGNY François:
mesured on sketch (residual cross section from photo) for all min &amp; max values of Rise1 to 5</t>
        </r>
      </text>
    </comment>
    <comment ref="CE305" authorId="0" shapeId="0" xr:uid="{A1C78A72-3251-48A4-A9A2-BFF05B3921A8}">
      <text>
        <r>
          <rPr>
            <sz val="11"/>
            <color theme="1"/>
            <rFont val="Calibri"/>
            <family val="2"/>
            <scheme val="minor"/>
          </rPr>
          <t>CONSIGNY François:
Densité 673 kg/m3</t>
        </r>
      </text>
    </comment>
    <comment ref="DF305" authorId="0" shapeId="0" xr:uid="{D9C54854-0460-48C5-9B4A-191BCEC48437}">
      <text>
        <r>
          <rPr>
            <sz val="11"/>
            <color theme="1"/>
            <rFont val="Calibri"/>
            <family val="2"/>
            <scheme val="minor"/>
          </rPr>
          <t>CONSIGNY François:
stone wool</t>
        </r>
      </text>
    </comment>
    <comment ref="BB306" authorId="0" shapeId="0" xr:uid="{5B18511C-0F36-4FAE-A4A9-EBA69005C2DA}">
      <text>
        <r>
          <rPr>
            <sz val="11"/>
            <color theme="1"/>
            <rFont val="Calibri"/>
            <family val="2"/>
            <scheme val="minor"/>
          </rPr>
          <t>CONSIGNY François:
Point measurement method.
Area method: 32mm</t>
        </r>
      </text>
    </comment>
    <comment ref="BC306" authorId="0" shapeId="0" xr:uid="{F9CA6F8F-78BB-4298-8FF3-879299DCD574}">
      <text>
        <r>
          <rPr>
            <sz val="11"/>
            <color theme="1"/>
            <rFont val="Calibri"/>
            <family val="2"/>
            <scheme val="minor"/>
          </rPr>
          <t>CONSIGNY François:
mesured on sketch (residual cross section from photo) for all min &amp; max values of Rise1 to 5</t>
        </r>
      </text>
    </comment>
    <comment ref="CE306" authorId="0" shapeId="0" xr:uid="{DC47E9BD-783D-4378-BE6E-3C86A86D6844}">
      <text>
        <r>
          <rPr>
            <sz val="11"/>
            <color theme="1"/>
            <rFont val="Calibri"/>
            <family val="2"/>
            <scheme val="minor"/>
          </rPr>
          <t>CONSIGNY François:
Densité 673 kg/m3</t>
        </r>
      </text>
    </comment>
    <comment ref="DF306" authorId="0" shapeId="0" xr:uid="{11912B35-11DA-462E-9791-615908070492}">
      <text>
        <r>
          <rPr>
            <sz val="11"/>
            <color theme="1"/>
            <rFont val="Calibri"/>
            <family val="2"/>
            <scheme val="minor"/>
          </rPr>
          <t>CONSIGNY François:
stone wool</t>
        </r>
      </text>
    </comment>
    <comment ref="BB307" authorId="0" shapeId="0" xr:uid="{F62085AC-050E-4F06-A047-05AF84B4DF3B}">
      <text>
        <r>
          <rPr>
            <sz val="11"/>
            <color theme="1"/>
            <rFont val="Calibri"/>
            <family val="2"/>
            <scheme val="minor"/>
          </rPr>
          <t>CONSIGNY François:
Point measurement method.
Area method: 32mm</t>
        </r>
      </text>
    </comment>
    <comment ref="BC307" authorId="0" shapeId="0" xr:uid="{8B8CE9DD-CDE1-4823-ADC6-2616A83A3848}">
      <text>
        <r>
          <rPr>
            <sz val="11"/>
            <color theme="1"/>
            <rFont val="Calibri"/>
            <family val="2"/>
            <scheme val="minor"/>
          </rPr>
          <t>CONSIGNY François:
mesured on sketch (residual cross section from photo) for all min &amp; max values of Rise1 to 5</t>
        </r>
      </text>
    </comment>
    <comment ref="CE307" authorId="0" shapeId="0" xr:uid="{F4B7E29B-9F8C-491F-A9CB-D0D19CA64426}">
      <text>
        <r>
          <rPr>
            <sz val="11"/>
            <color theme="1"/>
            <rFont val="Calibri"/>
            <family val="2"/>
            <scheme val="minor"/>
          </rPr>
          <t>CONSIGNY François:
Densité 673 kg/m3</t>
        </r>
      </text>
    </comment>
    <comment ref="DF307" authorId="0" shapeId="0" xr:uid="{A0ADE55A-B07D-49C5-9736-7930B1924D1A}">
      <text>
        <r>
          <rPr>
            <sz val="11"/>
            <color theme="1"/>
            <rFont val="Calibri"/>
            <family val="2"/>
            <scheme val="minor"/>
          </rPr>
          <t>CONSIGNY François:
stone wool</t>
        </r>
      </text>
    </comment>
    <comment ref="BB308" authorId="0" shapeId="0" xr:uid="{5C352C3C-A4FF-43C4-BB10-34DEA81CD4B7}">
      <text>
        <r>
          <rPr>
            <sz val="11"/>
            <color theme="1"/>
            <rFont val="Calibri"/>
            <family val="2"/>
            <scheme val="minor"/>
          </rPr>
          <t>CONSIGNY François:
Point measurement method.
Area method: 32mm</t>
        </r>
      </text>
    </comment>
    <comment ref="BC308" authorId="0" shapeId="0" xr:uid="{D9D47686-216C-40AE-A51D-CFC353F2EBD4}">
      <text>
        <r>
          <rPr>
            <sz val="11"/>
            <color theme="1"/>
            <rFont val="Calibri"/>
            <family val="2"/>
            <scheme val="minor"/>
          </rPr>
          <t>CONSIGNY François:
mesured on sketch (residual cross section from photo) for all min &amp; max values of Rise1 to 5</t>
        </r>
      </text>
    </comment>
    <comment ref="CE308" authorId="0" shapeId="0" xr:uid="{92F9C49E-814B-4BE4-A790-133A39B420D6}">
      <text>
        <r>
          <rPr>
            <sz val="11"/>
            <color theme="1"/>
            <rFont val="Calibri"/>
            <family val="2"/>
            <scheme val="minor"/>
          </rPr>
          <t>CONSIGNY François:
Densité 673 kg/m3</t>
        </r>
      </text>
    </comment>
    <comment ref="DF308" authorId="0" shapeId="0" xr:uid="{B16C5A62-F86D-4EC6-9B80-5981ABFD8EB5}">
      <text>
        <r>
          <rPr>
            <sz val="11"/>
            <color theme="1"/>
            <rFont val="Calibri"/>
            <family val="2"/>
            <scheme val="minor"/>
          </rPr>
          <t>CONSIGNY François:
stone wool</t>
        </r>
      </text>
    </comment>
    <comment ref="BB309" authorId="0" shapeId="0" xr:uid="{E026EE1D-CC88-4EC1-AA1D-9F58E3717A2E}">
      <text>
        <r>
          <rPr>
            <sz val="11"/>
            <color theme="1"/>
            <rFont val="Calibri"/>
            <family val="2"/>
            <scheme val="minor"/>
          </rPr>
          <t>CONSIGNY François:
Point measurement method.
Area method: 32mm</t>
        </r>
      </text>
    </comment>
    <comment ref="BC309" authorId="0" shapeId="0" xr:uid="{53FAF0F8-AC5E-4CE3-82B0-B6B845A9F6F5}">
      <text>
        <r>
          <rPr>
            <sz val="11"/>
            <color theme="1"/>
            <rFont val="Calibri"/>
            <family val="2"/>
            <scheme val="minor"/>
          </rPr>
          <t>CONSIGNY François:
mesured on sketch (residual cross section from photo) for all min &amp; max values of Rise1 to 5</t>
        </r>
      </text>
    </comment>
    <comment ref="CE309" authorId="0" shapeId="0" xr:uid="{CFB2794A-0744-4D46-82AF-A178B98E310A}">
      <text>
        <r>
          <rPr>
            <sz val="11"/>
            <color theme="1"/>
            <rFont val="Calibri"/>
            <family val="2"/>
            <scheme val="minor"/>
          </rPr>
          <t>CONSIGNY François:
Densité 673 kg/m3</t>
        </r>
      </text>
    </comment>
    <comment ref="DF309" authorId="0" shapeId="0" xr:uid="{01BBA641-7F2D-4B39-B9F4-1D7338E93C4F}">
      <text>
        <r>
          <rPr>
            <sz val="11"/>
            <color theme="1"/>
            <rFont val="Calibri"/>
            <family val="2"/>
            <scheme val="minor"/>
          </rPr>
          <t>CONSIGNY François:
stone wool</t>
        </r>
      </text>
    </comment>
    <comment ref="BB310" authorId="0" shapeId="0" xr:uid="{14450735-096C-490D-841D-E8F915712A7D}">
      <text>
        <r>
          <rPr>
            <sz val="11"/>
            <color theme="1"/>
            <rFont val="Calibri"/>
            <family val="2"/>
            <scheme val="minor"/>
          </rPr>
          <t>CONSIGNY François:
Point measurement method.
Area method: 32mm</t>
        </r>
      </text>
    </comment>
    <comment ref="BC310" authorId="0" shapeId="0" xr:uid="{A18A5982-1065-4737-B9A5-C7C93EA1F218}">
      <text>
        <r>
          <rPr>
            <sz val="11"/>
            <color theme="1"/>
            <rFont val="Calibri"/>
            <family val="2"/>
            <scheme val="minor"/>
          </rPr>
          <t>CONSIGNY François:
mesured on sketch (residual cross section from photo) for all min &amp; max values of Rise1 to 5</t>
        </r>
      </text>
    </comment>
    <comment ref="CE310" authorId="0" shapeId="0" xr:uid="{C93A76EE-4F80-49AE-8EC0-C0241B98A3C0}">
      <text>
        <r>
          <rPr>
            <sz val="11"/>
            <color theme="1"/>
            <rFont val="Calibri"/>
            <family val="2"/>
            <scheme val="minor"/>
          </rPr>
          <t>CONSIGNY François:
Densité 673 kg/m3</t>
        </r>
      </text>
    </comment>
    <comment ref="DF310" authorId="0" shapeId="0" xr:uid="{175FA754-A183-421F-A3B9-6A236CC9FDD7}">
      <text>
        <r>
          <rPr>
            <sz val="11"/>
            <color theme="1"/>
            <rFont val="Calibri"/>
            <family val="2"/>
            <scheme val="minor"/>
          </rPr>
          <t>CONSIGNY François:
stone wool</t>
        </r>
      </text>
    </comment>
    <comment ref="BB311" authorId="0" shapeId="0" xr:uid="{06FECE3F-230A-4899-AED7-C9E3A5D6214E}">
      <text>
        <r>
          <rPr>
            <sz val="11"/>
            <color theme="1"/>
            <rFont val="Calibri"/>
            <family val="2"/>
            <scheme val="minor"/>
          </rPr>
          <t>CONSIGNY François:
Point measurement method.
Area method: 32mm</t>
        </r>
      </text>
    </comment>
    <comment ref="BC311" authorId="0" shapeId="0" xr:uid="{B1A951E2-69F6-4B3B-AD28-AB5FA8A9FED2}">
      <text>
        <r>
          <rPr>
            <sz val="11"/>
            <color theme="1"/>
            <rFont val="Calibri"/>
            <family val="2"/>
            <scheme val="minor"/>
          </rPr>
          <t>CONSIGNY François:
mesured on sketch (residual cross section from photo) for all min &amp; max values of Rise1 to 5</t>
        </r>
      </text>
    </comment>
    <comment ref="CE311" authorId="0" shapeId="0" xr:uid="{AE907626-13C3-4A9C-B0BC-54769052758D}">
      <text>
        <r>
          <rPr>
            <sz val="11"/>
            <color theme="1"/>
            <rFont val="Calibri"/>
            <family val="2"/>
            <scheme val="minor"/>
          </rPr>
          <t>CONSIGNY François:
Densité 673 kg/m3</t>
        </r>
      </text>
    </comment>
    <comment ref="DF311" authorId="0" shapeId="0" xr:uid="{ED278751-77BA-4299-BE79-2B86F27A0107}">
      <text>
        <r>
          <rPr>
            <sz val="11"/>
            <color theme="1"/>
            <rFont val="Calibri"/>
            <family val="2"/>
            <scheme val="minor"/>
          </rPr>
          <t>CONSIGNY François:
stone wool</t>
        </r>
      </text>
    </comment>
    <comment ref="BB312" authorId="0" shapeId="0" xr:uid="{113141F5-C7A0-4E8C-B200-928E69B03919}">
      <text>
        <r>
          <rPr>
            <sz val="11"/>
            <color theme="1"/>
            <rFont val="Calibri"/>
            <family val="2"/>
            <scheme val="minor"/>
          </rPr>
          <t>CONSIGNY François:
Point measurement method.
Area method: 32mm</t>
        </r>
      </text>
    </comment>
    <comment ref="BC312" authorId="0" shapeId="0" xr:uid="{322D4F80-4B0C-4490-A070-B5158EFDEFC9}">
      <text>
        <r>
          <rPr>
            <sz val="11"/>
            <color theme="1"/>
            <rFont val="Calibri"/>
            <family val="2"/>
            <scheme val="minor"/>
          </rPr>
          <t>CONSIGNY François:
mesured on sketch (residual cross section from photo) for all min &amp; max values of Rise1 to 5</t>
        </r>
      </text>
    </comment>
    <comment ref="CE312" authorId="0" shapeId="0" xr:uid="{530C7212-34A6-4D1B-ACC5-715488AB5C68}">
      <text>
        <r>
          <rPr>
            <sz val="11"/>
            <color theme="1"/>
            <rFont val="Calibri"/>
            <family val="2"/>
            <scheme val="minor"/>
          </rPr>
          <t>CONSIGNY François:
Densité 673 kg/m3</t>
        </r>
      </text>
    </comment>
    <comment ref="DF312" authorId="0" shapeId="0" xr:uid="{82D50E59-73F5-44C1-80B0-B212F4E24446}">
      <text>
        <r>
          <rPr>
            <sz val="11"/>
            <color theme="1"/>
            <rFont val="Calibri"/>
            <family val="2"/>
            <scheme val="minor"/>
          </rPr>
          <t>CONSIGNY François:
stone wool</t>
        </r>
      </text>
    </comment>
    <comment ref="BB313" authorId="0" shapeId="0" xr:uid="{44952662-2D92-4379-83B8-20F20F8A933D}">
      <text>
        <r>
          <rPr>
            <sz val="11"/>
            <color theme="1"/>
            <rFont val="Calibri"/>
            <family val="2"/>
            <scheme val="minor"/>
          </rPr>
          <t>CONSIGNY François:
Point measurement method.
Area method: 32mm</t>
        </r>
      </text>
    </comment>
    <comment ref="BC313" authorId="0" shapeId="0" xr:uid="{29834204-58CB-4A96-A953-A469369A9CAF}">
      <text>
        <r>
          <rPr>
            <sz val="11"/>
            <color theme="1"/>
            <rFont val="Calibri"/>
            <family val="2"/>
            <scheme val="minor"/>
          </rPr>
          <t>CONSIGNY François:
mesured on sketch (residual cross section from photo) for all min &amp; max values of Rise1 to 5</t>
        </r>
      </text>
    </comment>
    <comment ref="CE313" authorId="0" shapeId="0" xr:uid="{18B4E9AB-E78F-49AC-A6F5-B1B71A81A3AF}">
      <text>
        <r>
          <rPr>
            <sz val="11"/>
            <color theme="1"/>
            <rFont val="Calibri"/>
            <family val="2"/>
            <scheme val="minor"/>
          </rPr>
          <t>CONSIGNY François:
Densité 673 kg/m3</t>
        </r>
      </text>
    </comment>
    <comment ref="DF313" authorId="0" shapeId="0" xr:uid="{DF51A867-385F-48D5-B46A-1C791B6812C9}">
      <text>
        <r>
          <rPr>
            <sz val="11"/>
            <color theme="1"/>
            <rFont val="Calibri"/>
            <family val="2"/>
            <scheme val="minor"/>
          </rPr>
          <t>CONSIGNY François:
stone wool</t>
        </r>
      </text>
    </comment>
    <comment ref="BB314" authorId="0" shapeId="0" xr:uid="{A8AD5C3F-E7AC-458F-894E-34C277CEF128}">
      <text>
        <r>
          <rPr>
            <sz val="11"/>
            <color theme="1"/>
            <rFont val="Calibri"/>
            <family val="2"/>
            <scheme val="minor"/>
          </rPr>
          <t>CONSIGNY François:
Point measurement method.
Area method: 32mm</t>
        </r>
      </text>
    </comment>
    <comment ref="BC314" authorId="0" shapeId="0" xr:uid="{06F4759C-D7D6-4072-9339-14CB0C36E6B6}">
      <text>
        <r>
          <rPr>
            <sz val="11"/>
            <color theme="1"/>
            <rFont val="Calibri"/>
            <family val="2"/>
            <scheme val="minor"/>
          </rPr>
          <t>CONSIGNY François:
mesured on sketch (residual cross section from photo) for all min &amp; max values of Rise1 to 5</t>
        </r>
      </text>
    </comment>
    <comment ref="CE314" authorId="0" shapeId="0" xr:uid="{7E1F96FA-9AF8-4E3D-AC9E-1585848A2706}">
      <text>
        <r>
          <rPr>
            <sz val="11"/>
            <color theme="1"/>
            <rFont val="Calibri"/>
            <family val="2"/>
            <scheme val="minor"/>
          </rPr>
          <t>CONSIGNY François:
Densité 673 kg/m3</t>
        </r>
      </text>
    </comment>
    <comment ref="DF314" authorId="0" shapeId="0" xr:uid="{FB498B6E-FA77-4E9B-B887-A763ABBB4C07}">
      <text>
        <r>
          <rPr>
            <sz val="11"/>
            <color theme="1"/>
            <rFont val="Calibri"/>
            <family val="2"/>
            <scheme val="minor"/>
          </rPr>
          <t>CONSIGNY François:
stone wool</t>
        </r>
      </text>
    </comment>
    <comment ref="BB315" authorId="0" shapeId="0" xr:uid="{FD85F494-7E46-4D15-A661-CA475899F848}">
      <text>
        <r>
          <rPr>
            <sz val="11"/>
            <color theme="1"/>
            <rFont val="Calibri"/>
            <family val="2"/>
            <scheme val="minor"/>
          </rPr>
          <t>CONSIGNY François:
Point measurement method.
Area method: 32mm</t>
        </r>
      </text>
    </comment>
    <comment ref="BC315" authorId="0" shapeId="0" xr:uid="{0306D1FC-068F-4B58-B82E-8DA5905DE384}">
      <text>
        <r>
          <rPr>
            <sz val="11"/>
            <color theme="1"/>
            <rFont val="Calibri"/>
            <family val="2"/>
            <scheme val="minor"/>
          </rPr>
          <t>CONSIGNY François:
mesured on sketch (residual cross section from photo) for all min &amp; max values of Rise1 to 5</t>
        </r>
      </text>
    </comment>
    <comment ref="CE315" authorId="0" shapeId="0" xr:uid="{B8D3830D-CA15-430D-9288-5E79F7FC176C}">
      <text>
        <r>
          <rPr>
            <sz val="11"/>
            <color theme="1"/>
            <rFont val="Calibri"/>
            <family val="2"/>
            <scheme val="minor"/>
          </rPr>
          <t>CONSIGNY François:
Densité 673 kg/m3</t>
        </r>
      </text>
    </comment>
    <comment ref="DF315" authorId="0" shapeId="0" xr:uid="{464E45BF-91AB-489C-BEBE-B4B2768CB0C1}">
      <text>
        <r>
          <rPr>
            <sz val="11"/>
            <color theme="1"/>
            <rFont val="Calibri"/>
            <family val="2"/>
            <scheme val="minor"/>
          </rPr>
          <t>CONSIGNY François:
stone wool</t>
        </r>
      </text>
    </comment>
    <comment ref="BB316" authorId="0" shapeId="0" xr:uid="{D00FB824-8C93-453B-9D23-AE46B39D2858}">
      <text>
        <r>
          <rPr>
            <sz val="11"/>
            <color theme="1"/>
            <rFont val="Calibri"/>
            <family val="2"/>
            <scheme val="minor"/>
          </rPr>
          <t>CONSIGNY François:
Point measurement method.
Area method: 32mm</t>
        </r>
      </text>
    </comment>
    <comment ref="BC316" authorId="0" shapeId="0" xr:uid="{D0B184E2-A5D1-4E87-9453-C3077DCA9B15}">
      <text>
        <r>
          <rPr>
            <sz val="11"/>
            <color theme="1"/>
            <rFont val="Calibri"/>
            <family val="2"/>
            <scheme val="minor"/>
          </rPr>
          <t>CONSIGNY François:
mesured on sketch (residual cross section from photo) for all min &amp; max values of Rise1 to 5</t>
        </r>
      </text>
    </comment>
    <comment ref="CE316" authorId="0" shapeId="0" xr:uid="{C2B31EDC-6931-4CCA-8980-38CD03FEF8EA}">
      <text>
        <r>
          <rPr>
            <sz val="11"/>
            <color theme="1"/>
            <rFont val="Calibri"/>
            <family val="2"/>
            <scheme val="minor"/>
          </rPr>
          <t>CONSIGNY François:
Densité 673 kg/m3</t>
        </r>
      </text>
    </comment>
    <comment ref="DF316" authorId="0" shapeId="0" xr:uid="{E9B391BB-B9CF-47EB-A501-BB0312B0ACCD}">
      <text>
        <r>
          <rPr>
            <sz val="11"/>
            <color theme="1"/>
            <rFont val="Calibri"/>
            <family val="2"/>
            <scheme val="minor"/>
          </rPr>
          <t>CONSIGNY François:
stone wool</t>
        </r>
      </text>
    </comment>
    <comment ref="BB317" authorId="0" shapeId="0" xr:uid="{2B4DE340-A8D8-4CF9-8FF4-0AA86E9EFA08}">
      <text>
        <r>
          <rPr>
            <sz val="11"/>
            <color theme="1"/>
            <rFont val="Calibri"/>
            <family val="2"/>
            <scheme val="minor"/>
          </rPr>
          <t>CONSIGNY François:
Point measurement method.
Area method: 32mm</t>
        </r>
      </text>
    </comment>
    <comment ref="BC317" authorId="0" shapeId="0" xr:uid="{B3A67899-680E-41C3-9D1E-DD1983528F90}">
      <text>
        <r>
          <rPr>
            <sz val="11"/>
            <color theme="1"/>
            <rFont val="Calibri"/>
            <family val="2"/>
            <scheme val="minor"/>
          </rPr>
          <t>CONSIGNY François:
mesured on sketch (residual cross section from photo) for all min &amp; max values of Rise1 to 5</t>
        </r>
      </text>
    </comment>
    <comment ref="CE317" authorId="0" shapeId="0" xr:uid="{15FD2250-6BEA-47A3-B115-BDC316FAAEA8}">
      <text>
        <r>
          <rPr>
            <sz val="11"/>
            <color theme="1"/>
            <rFont val="Calibri"/>
            <family val="2"/>
            <scheme val="minor"/>
          </rPr>
          <t>CONSIGNY François:
Densité 673 kg/m3</t>
        </r>
      </text>
    </comment>
    <comment ref="DF317" authorId="0" shapeId="0" xr:uid="{CB7C51B2-70E5-40EC-844F-6BD213C9EC50}">
      <text>
        <r>
          <rPr>
            <sz val="11"/>
            <color theme="1"/>
            <rFont val="Calibri"/>
            <family val="2"/>
            <scheme val="minor"/>
          </rPr>
          <t>CONSIGNY François:
stone wool</t>
        </r>
      </text>
    </comment>
    <comment ref="BB318" authorId="0" shapeId="0" xr:uid="{78CD09B8-9E16-4B1A-A34C-F0A37937D8D4}">
      <text>
        <r>
          <rPr>
            <sz val="11"/>
            <color theme="1"/>
            <rFont val="Calibri"/>
            <family val="2"/>
            <scheme val="minor"/>
          </rPr>
          <t>CONSIGNY François:
Point measurement method.
Area method: 32mm</t>
        </r>
      </text>
    </comment>
    <comment ref="BC318" authorId="0" shapeId="0" xr:uid="{0C251860-C790-49D9-BB2B-F7B783445BAE}">
      <text>
        <r>
          <rPr>
            <sz val="11"/>
            <color theme="1"/>
            <rFont val="Calibri"/>
            <family val="2"/>
            <scheme val="minor"/>
          </rPr>
          <t>CONSIGNY François:
mesured on sketch (residual cross section from photo) for all min &amp; max values of Rise1 to 5</t>
        </r>
      </text>
    </comment>
    <comment ref="CE318" authorId="0" shapeId="0" xr:uid="{36A37105-0D6D-41E1-90C2-79E0148351E0}">
      <text>
        <r>
          <rPr>
            <sz val="11"/>
            <color theme="1"/>
            <rFont val="Calibri"/>
            <family val="2"/>
            <scheme val="minor"/>
          </rPr>
          <t>CONSIGNY François:
Densité 673 kg/m3</t>
        </r>
      </text>
    </comment>
    <comment ref="DF318" authorId="0" shapeId="0" xr:uid="{962539D4-086F-4355-A9F0-5DA1686B8419}">
      <text>
        <r>
          <rPr>
            <sz val="11"/>
            <color theme="1"/>
            <rFont val="Calibri"/>
            <family val="2"/>
            <scheme val="minor"/>
          </rPr>
          <t>CONSIGNY François:
stone wool</t>
        </r>
      </text>
    </comment>
    <comment ref="BB319" authorId="0" shapeId="0" xr:uid="{C2173CFA-DD28-48BC-8224-DEE497BB9248}">
      <text>
        <r>
          <rPr>
            <sz val="11"/>
            <color theme="1"/>
            <rFont val="Calibri"/>
            <family val="2"/>
            <scheme val="minor"/>
          </rPr>
          <t>CONSIGNY François:
Point measurement method.
Area method: 32mm</t>
        </r>
      </text>
    </comment>
    <comment ref="BC319" authorId="0" shapeId="0" xr:uid="{5CC27CC4-726A-453C-B1AD-A9458C538BAC}">
      <text>
        <r>
          <rPr>
            <sz val="11"/>
            <color theme="1"/>
            <rFont val="Calibri"/>
            <family val="2"/>
            <scheme val="minor"/>
          </rPr>
          <t>CONSIGNY François:
mesured on sketch (residual cross section from photo) for all min &amp; max values of Rise1 to 5</t>
        </r>
      </text>
    </comment>
    <comment ref="CE319" authorId="0" shapeId="0" xr:uid="{D25ADBA4-CBC4-4BF6-87F9-CB61AF13AE52}">
      <text>
        <r>
          <rPr>
            <sz val="11"/>
            <color theme="1"/>
            <rFont val="Calibri"/>
            <family val="2"/>
            <scheme val="minor"/>
          </rPr>
          <t>CONSIGNY François:
Densité 673 kg/m3</t>
        </r>
      </text>
    </comment>
    <comment ref="DF319" authorId="0" shapeId="0" xr:uid="{D7A27E4A-0D34-4EBF-ADAB-FFE9A3685EB3}">
      <text>
        <r>
          <rPr>
            <sz val="11"/>
            <color theme="1"/>
            <rFont val="Calibri"/>
            <family val="2"/>
            <scheme val="minor"/>
          </rPr>
          <t>CONSIGNY François:
stone wool</t>
        </r>
      </text>
    </comment>
    <comment ref="BB320" authorId="0" shapeId="0" xr:uid="{1BA42926-E05C-4010-9AE6-8909E68E8985}">
      <text>
        <r>
          <rPr>
            <sz val="11"/>
            <color theme="1"/>
            <rFont val="Calibri"/>
            <family val="2"/>
            <scheme val="minor"/>
          </rPr>
          <t>CONSIGNY François:
Point measurement method.
Area method: 32mm</t>
        </r>
      </text>
    </comment>
    <comment ref="BC320" authorId="0" shapeId="0" xr:uid="{870D24C1-305E-44F8-84E1-99046E10D8BD}">
      <text>
        <r>
          <rPr>
            <sz val="11"/>
            <color theme="1"/>
            <rFont val="Calibri"/>
            <family val="2"/>
            <scheme val="minor"/>
          </rPr>
          <t>CONSIGNY François:
mesured on sketch (residual cross section from photo) for all min &amp; max values of Rise1 to 5</t>
        </r>
      </text>
    </comment>
    <comment ref="CE320" authorId="0" shapeId="0" xr:uid="{622C2C7A-F46F-4C33-9D69-B6E0FD13A73F}">
      <text>
        <r>
          <rPr>
            <sz val="11"/>
            <color theme="1"/>
            <rFont val="Calibri"/>
            <family val="2"/>
            <scheme val="minor"/>
          </rPr>
          <t>CONSIGNY François:
Densité 673 kg/m3</t>
        </r>
      </text>
    </comment>
    <comment ref="DF320" authorId="0" shapeId="0" xr:uid="{F261358A-7348-423B-A14A-3882F84B67FF}">
      <text>
        <r>
          <rPr>
            <sz val="11"/>
            <color theme="1"/>
            <rFont val="Calibri"/>
            <family val="2"/>
            <scheme val="minor"/>
          </rPr>
          <t>CONSIGNY François:
stone wool</t>
        </r>
      </text>
    </comment>
    <comment ref="BB321" authorId="0" shapeId="0" xr:uid="{97BC5B5F-E30B-4CA3-BDE7-B9AD3FB86073}">
      <text>
        <r>
          <rPr>
            <sz val="11"/>
            <color theme="1"/>
            <rFont val="Calibri"/>
            <family val="2"/>
            <scheme val="minor"/>
          </rPr>
          <t>CONSIGNY François:
Point measurement method.
Area method: 32mm</t>
        </r>
      </text>
    </comment>
    <comment ref="BC321" authorId="0" shapeId="0" xr:uid="{68508BBD-810E-490B-8B9B-E48B1202FEB6}">
      <text>
        <r>
          <rPr>
            <sz val="11"/>
            <color theme="1"/>
            <rFont val="Calibri"/>
            <family val="2"/>
            <scheme val="minor"/>
          </rPr>
          <t>CONSIGNY François:
mesured on sketch (residual cross section from photo) for all min &amp; max values of Rise1 to 5</t>
        </r>
      </text>
    </comment>
    <comment ref="CE321" authorId="0" shapeId="0" xr:uid="{5C2464B7-4D1B-4D9F-83F6-BAD8C045CA7D}">
      <text>
        <r>
          <rPr>
            <sz val="11"/>
            <color theme="1"/>
            <rFont val="Calibri"/>
            <family val="2"/>
            <scheme val="minor"/>
          </rPr>
          <t>CONSIGNY François:
Densité 673 kg/m3</t>
        </r>
      </text>
    </comment>
    <comment ref="DF321" authorId="0" shapeId="0" xr:uid="{8DE72B2D-551B-464C-9A04-C93DD1EAB25D}">
      <text>
        <r>
          <rPr>
            <sz val="11"/>
            <color theme="1"/>
            <rFont val="Calibri"/>
            <family val="2"/>
            <scheme val="minor"/>
          </rPr>
          <t>CONSIGNY François:
stone wool</t>
        </r>
      </text>
    </comment>
    <comment ref="BB322" authorId="0" shapeId="0" xr:uid="{C4C05D1E-2F64-44C2-AB84-56885BE81450}">
      <text>
        <r>
          <rPr>
            <sz val="11"/>
            <color theme="1"/>
            <rFont val="Calibri"/>
            <family val="2"/>
            <scheme val="minor"/>
          </rPr>
          <t>CONSIGNY François:
Point measurement method.
Area method: 32mm</t>
        </r>
      </text>
    </comment>
    <comment ref="BC322" authorId="0" shapeId="0" xr:uid="{F0D76594-5C0F-4E8B-9ABE-11D5C2F90325}">
      <text>
        <r>
          <rPr>
            <sz val="11"/>
            <color theme="1"/>
            <rFont val="Calibri"/>
            <family val="2"/>
            <scheme val="minor"/>
          </rPr>
          <t>CONSIGNY François:
mesured on sketch (residual cross section from photo) for all min &amp; max values of Rise1 to 5</t>
        </r>
      </text>
    </comment>
    <comment ref="CE322" authorId="0" shapeId="0" xr:uid="{0B7FAE35-4F2A-4CF4-BC11-47EC0D2456CA}">
      <text>
        <r>
          <rPr>
            <sz val="11"/>
            <color theme="1"/>
            <rFont val="Calibri"/>
            <family val="2"/>
            <scheme val="minor"/>
          </rPr>
          <t>CONSIGNY François:
Densité 673 kg/m3</t>
        </r>
      </text>
    </comment>
    <comment ref="DF322" authorId="0" shapeId="0" xr:uid="{90C0BB0B-579E-46DA-B28A-C96DD4B6489F}">
      <text>
        <r>
          <rPr>
            <sz val="11"/>
            <color theme="1"/>
            <rFont val="Calibri"/>
            <family val="2"/>
            <scheme val="minor"/>
          </rPr>
          <t>CONSIGNY François:
stone wool</t>
        </r>
      </text>
    </comment>
    <comment ref="BB323" authorId="0" shapeId="0" xr:uid="{4B64923C-8CEE-4249-819A-5F2E5F21D6E5}">
      <text>
        <r>
          <rPr>
            <sz val="11"/>
            <color theme="1"/>
            <rFont val="Calibri"/>
            <family val="2"/>
            <scheme val="minor"/>
          </rPr>
          <t>CONSIGNY François:
Point measurement method.
Area method: 32mm</t>
        </r>
      </text>
    </comment>
    <comment ref="BC323" authorId="0" shapeId="0" xr:uid="{94A59814-8EAB-4F08-AC98-31DBC305C1AA}">
      <text>
        <r>
          <rPr>
            <sz val="11"/>
            <color theme="1"/>
            <rFont val="Calibri"/>
            <family val="2"/>
            <scheme val="minor"/>
          </rPr>
          <t>CONSIGNY François:
mesured on sketch (residual cross section from photo) for all min &amp; max values of Rise1 to 5</t>
        </r>
      </text>
    </comment>
    <comment ref="CE323" authorId="0" shapeId="0" xr:uid="{9503647F-46B2-42F1-B281-B3CC874C238B}">
      <text>
        <r>
          <rPr>
            <sz val="11"/>
            <color theme="1"/>
            <rFont val="Calibri"/>
            <family val="2"/>
            <scheme val="minor"/>
          </rPr>
          <t>CONSIGNY François:
Densité 673 kg/m3</t>
        </r>
      </text>
    </comment>
    <comment ref="DF323" authorId="0" shapeId="0" xr:uid="{9F70CF48-176A-48D8-AB8B-19D06A52D6E7}">
      <text>
        <r>
          <rPr>
            <sz val="11"/>
            <color theme="1"/>
            <rFont val="Calibri"/>
            <family val="2"/>
            <scheme val="minor"/>
          </rPr>
          <t>CONSIGNY François:
stone wool</t>
        </r>
      </text>
    </comment>
    <comment ref="BB324" authorId="0" shapeId="0" xr:uid="{EBAE3767-F122-4E13-A3BA-FAEA430012F4}">
      <text>
        <r>
          <rPr>
            <sz val="11"/>
            <color theme="1"/>
            <rFont val="Calibri"/>
            <family val="2"/>
            <scheme val="minor"/>
          </rPr>
          <t>CONSIGNY François:
Point measurement method.
Area method: 32mm</t>
        </r>
      </text>
    </comment>
    <comment ref="BC324" authorId="0" shapeId="0" xr:uid="{34E7F8D7-214E-4873-AB94-A9B59514E000}">
      <text>
        <r>
          <rPr>
            <sz val="11"/>
            <color theme="1"/>
            <rFont val="Calibri"/>
            <family val="2"/>
            <scheme val="minor"/>
          </rPr>
          <t>CONSIGNY François:
mesured on sketch (residual cross section from photo) for all min &amp; max values of Rise1 to 5</t>
        </r>
      </text>
    </comment>
    <comment ref="CE324" authorId="0" shapeId="0" xr:uid="{F1EA21B1-1CD3-417F-B705-D1E0A3BF4DF5}">
      <text>
        <r>
          <rPr>
            <sz val="11"/>
            <color theme="1"/>
            <rFont val="Calibri"/>
            <family val="2"/>
            <scheme val="minor"/>
          </rPr>
          <t>CONSIGNY François:
Densité 673 kg/m3</t>
        </r>
      </text>
    </comment>
    <comment ref="DF324" authorId="0" shapeId="0" xr:uid="{37C34D55-B51D-4502-AE00-A807CCE445FD}">
      <text>
        <r>
          <rPr>
            <sz val="11"/>
            <color theme="1"/>
            <rFont val="Calibri"/>
            <family val="2"/>
            <scheme val="minor"/>
          </rPr>
          <t>CONSIGNY François:
stone wool</t>
        </r>
      </text>
    </comment>
    <comment ref="BB325" authorId="0" shapeId="0" xr:uid="{49867A4A-0DBD-4B7D-945C-811744642643}">
      <text>
        <r>
          <rPr>
            <sz val="11"/>
            <color theme="1"/>
            <rFont val="Calibri"/>
            <family val="2"/>
            <scheme val="minor"/>
          </rPr>
          <t>CONSIGNY François:
Point measurement method.
Area method: 32mm</t>
        </r>
      </text>
    </comment>
    <comment ref="BC325" authorId="0" shapeId="0" xr:uid="{D2A90C03-E153-474D-981B-BEBA5E085A35}">
      <text>
        <r>
          <rPr>
            <sz val="11"/>
            <color theme="1"/>
            <rFont val="Calibri"/>
            <family val="2"/>
            <scheme val="minor"/>
          </rPr>
          <t>CONSIGNY François:
mesured on sketch (residual cross section from photo) for all min &amp; max values of Rise1 to 5</t>
        </r>
      </text>
    </comment>
    <comment ref="CE325" authorId="0" shapeId="0" xr:uid="{DF150FEB-89B6-4B41-9E2B-0491A24CAD7D}">
      <text>
        <r>
          <rPr>
            <sz val="11"/>
            <color theme="1"/>
            <rFont val="Calibri"/>
            <family val="2"/>
            <scheme val="minor"/>
          </rPr>
          <t>CONSIGNY François:
Densité 673 kg/m3</t>
        </r>
      </text>
    </comment>
    <comment ref="DF325" authorId="0" shapeId="0" xr:uid="{6E3BFDF9-9224-4C39-8206-8E2BF621BDAE}">
      <text>
        <r>
          <rPr>
            <sz val="11"/>
            <color theme="1"/>
            <rFont val="Calibri"/>
            <family val="2"/>
            <scheme val="minor"/>
          </rPr>
          <t>CONSIGNY François:
stone wool</t>
        </r>
      </text>
    </comment>
    <comment ref="BB326" authorId="0" shapeId="0" xr:uid="{1D60D798-FF8A-4723-A930-3A99AB8589C6}">
      <text>
        <r>
          <rPr>
            <sz val="11"/>
            <color theme="1"/>
            <rFont val="Calibri"/>
            <family val="2"/>
            <scheme val="minor"/>
          </rPr>
          <t>CONSIGNY François:
Point measurement method.
Area method: 32mm</t>
        </r>
      </text>
    </comment>
    <comment ref="BC326" authorId="0" shapeId="0" xr:uid="{7B1BEE9D-6495-4C7C-80C9-D948146EBA98}">
      <text>
        <r>
          <rPr>
            <sz val="11"/>
            <color theme="1"/>
            <rFont val="Calibri"/>
            <family val="2"/>
            <scheme val="minor"/>
          </rPr>
          <t>CONSIGNY François:
mesured on sketch (residual cross section from photo) for all min &amp; max values of Rise1 to 5</t>
        </r>
      </text>
    </comment>
    <comment ref="CE326" authorId="0" shapeId="0" xr:uid="{2D7CAEAF-012C-4B5A-B055-8F8F3DE35B96}">
      <text>
        <r>
          <rPr>
            <sz val="11"/>
            <color theme="1"/>
            <rFont val="Calibri"/>
            <family val="2"/>
            <scheme val="minor"/>
          </rPr>
          <t>CONSIGNY François:
Densité 673 kg/m3</t>
        </r>
      </text>
    </comment>
    <comment ref="DF326" authorId="0" shapeId="0" xr:uid="{C582B8BA-D8AC-4D59-B3E5-4AE720B467D0}">
      <text>
        <r>
          <rPr>
            <sz val="11"/>
            <color theme="1"/>
            <rFont val="Calibri"/>
            <family val="2"/>
            <scheme val="minor"/>
          </rPr>
          <t>CONSIGNY François:
stone wool</t>
        </r>
      </text>
    </comment>
    <comment ref="BB327" authorId="0" shapeId="0" xr:uid="{B4978C12-01CB-416F-B6F3-E2CCA3754DE5}">
      <text>
        <r>
          <rPr>
            <sz val="11"/>
            <color theme="1"/>
            <rFont val="Calibri"/>
            <family val="2"/>
            <scheme val="minor"/>
          </rPr>
          <t>CONSIGNY François:
Point measurement method.
Area method: 32mm</t>
        </r>
      </text>
    </comment>
    <comment ref="BC327" authorId="0" shapeId="0" xr:uid="{3AACBC00-DE50-419E-BD02-C97703C1C7DE}">
      <text>
        <r>
          <rPr>
            <sz val="11"/>
            <color theme="1"/>
            <rFont val="Calibri"/>
            <family val="2"/>
            <scheme val="minor"/>
          </rPr>
          <t>CONSIGNY François:
mesured on sketch (residual cross section from photo) for all min &amp; max values of Rise1 to 5</t>
        </r>
      </text>
    </comment>
    <comment ref="CE327" authorId="0" shapeId="0" xr:uid="{778C777E-1419-4B3A-86B7-10CC4CC7A99E}">
      <text>
        <r>
          <rPr>
            <sz val="11"/>
            <color theme="1"/>
            <rFont val="Calibri"/>
            <family val="2"/>
            <scheme val="minor"/>
          </rPr>
          <t>CONSIGNY François:
Densité 673 kg/m3</t>
        </r>
      </text>
    </comment>
    <comment ref="DF327" authorId="0" shapeId="0" xr:uid="{5206F1BB-D7D2-40C3-9EBA-7E03A562F875}">
      <text>
        <r>
          <rPr>
            <sz val="11"/>
            <color theme="1"/>
            <rFont val="Calibri"/>
            <family val="2"/>
            <scheme val="minor"/>
          </rPr>
          <t>CONSIGNY François:
stone wool</t>
        </r>
      </text>
    </comment>
    <comment ref="BB328" authorId="0" shapeId="0" xr:uid="{258307A3-E386-4DD1-8460-A6928792BA69}">
      <text>
        <r>
          <rPr>
            <sz val="11"/>
            <color theme="1"/>
            <rFont val="Calibri"/>
            <family val="2"/>
            <scheme val="minor"/>
          </rPr>
          <t>CONSIGNY François:
Point measurement method.
Area method: 32mm</t>
        </r>
      </text>
    </comment>
    <comment ref="BC328" authorId="0" shapeId="0" xr:uid="{0DA5C33A-46CF-40F8-8B5E-D42D1B4AE1E0}">
      <text>
        <r>
          <rPr>
            <sz val="11"/>
            <color theme="1"/>
            <rFont val="Calibri"/>
            <family val="2"/>
            <scheme val="minor"/>
          </rPr>
          <t>CONSIGNY François:
mesured on sketch (residual cross section from photo) for all min &amp; max values of Rise1 to 5</t>
        </r>
      </text>
    </comment>
    <comment ref="CE328" authorId="0" shapeId="0" xr:uid="{9109FCDE-428F-41C8-96F5-548234EFF3DE}">
      <text>
        <r>
          <rPr>
            <sz val="11"/>
            <color theme="1"/>
            <rFont val="Calibri"/>
            <family val="2"/>
            <scheme val="minor"/>
          </rPr>
          <t>CONSIGNY François:
Densité 673 kg/m3</t>
        </r>
      </text>
    </comment>
    <comment ref="DF328" authorId="0" shapeId="0" xr:uid="{4D78FBF0-42EC-4960-9CAB-8923DE1ABC7A}">
      <text>
        <r>
          <rPr>
            <sz val="11"/>
            <color theme="1"/>
            <rFont val="Calibri"/>
            <family val="2"/>
            <scheme val="minor"/>
          </rPr>
          <t>CONSIGNY François:
stone wool</t>
        </r>
      </text>
    </comment>
    <comment ref="BB329" authorId="0" shapeId="0" xr:uid="{734F756D-79C2-4DCD-ACA1-71D0AEABFD73}">
      <text>
        <r>
          <rPr>
            <sz val="11"/>
            <color theme="1"/>
            <rFont val="Calibri"/>
            <family val="2"/>
            <scheme val="minor"/>
          </rPr>
          <t>CONSIGNY François:
Point measurement method.
Area method: 32mm</t>
        </r>
      </text>
    </comment>
    <comment ref="BC329" authorId="0" shapeId="0" xr:uid="{74250826-E08C-4C69-A4C4-098A4637138C}">
      <text>
        <r>
          <rPr>
            <sz val="11"/>
            <color theme="1"/>
            <rFont val="Calibri"/>
            <family val="2"/>
            <scheme val="minor"/>
          </rPr>
          <t>CONSIGNY François:
mesured on sketch (residual cross section from photo) for all min &amp; max values of Rise1 to 5</t>
        </r>
      </text>
    </comment>
    <comment ref="CE329" authorId="0" shapeId="0" xr:uid="{387FFC16-0B1D-448E-9CD1-A24D58487061}">
      <text>
        <r>
          <rPr>
            <sz val="11"/>
            <color theme="1"/>
            <rFont val="Calibri"/>
            <family val="2"/>
            <scheme val="minor"/>
          </rPr>
          <t>CONSIGNY François:
Densité 673 kg/m3</t>
        </r>
      </text>
    </comment>
    <comment ref="DF329" authorId="0" shapeId="0" xr:uid="{6A16322D-9424-485E-BF51-F80DCB0432EC}">
      <text>
        <r>
          <rPr>
            <sz val="11"/>
            <color theme="1"/>
            <rFont val="Calibri"/>
            <family val="2"/>
            <scheme val="minor"/>
          </rPr>
          <t>CONSIGNY François:
stone wool</t>
        </r>
      </text>
    </comment>
    <comment ref="BB330" authorId="0" shapeId="0" xr:uid="{D706A2D3-71DC-4177-83A3-F4593CD65902}">
      <text>
        <r>
          <rPr>
            <sz val="11"/>
            <color theme="1"/>
            <rFont val="Calibri"/>
            <family val="2"/>
            <scheme val="minor"/>
          </rPr>
          <t>CONSIGNY François:
Point measurement method.
Area method: 32mm</t>
        </r>
      </text>
    </comment>
    <comment ref="BC330" authorId="0" shapeId="0" xr:uid="{8A06B815-B116-4D1D-A5A4-C3E8589BB624}">
      <text>
        <r>
          <rPr>
            <sz val="11"/>
            <color theme="1"/>
            <rFont val="Calibri"/>
            <family val="2"/>
            <scheme val="minor"/>
          </rPr>
          <t>CONSIGNY François:
mesured on sketch (residual cross section from photo) for all min &amp; max values of Rise1 to 5</t>
        </r>
      </text>
    </comment>
    <comment ref="CE330" authorId="0" shapeId="0" xr:uid="{4DDE569E-2BFA-429E-8A1D-9252CC1E7934}">
      <text>
        <r>
          <rPr>
            <sz val="11"/>
            <color theme="1"/>
            <rFont val="Calibri"/>
            <family val="2"/>
            <scheme val="minor"/>
          </rPr>
          <t>CONSIGNY François:
Densité 673 kg/m3</t>
        </r>
      </text>
    </comment>
    <comment ref="DF330" authorId="0" shapeId="0" xr:uid="{8896498F-A0AD-44EB-A64D-7FC80E8F10DA}">
      <text>
        <r>
          <rPr>
            <sz val="11"/>
            <color theme="1"/>
            <rFont val="Calibri"/>
            <family val="2"/>
            <scheme val="minor"/>
          </rPr>
          <t>CONSIGNY François:
stone wool</t>
        </r>
      </text>
    </comment>
    <comment ref="BB331" authorId="0" shapeId="0" xr:uid="{B1A790AD-8B1D-48A0-88C6-45A703DC3429}">
      <text>
        <r>
          <rPr>
            <sz val="11"/>
            <color theme="1"/>
            <rFont val="Calibri"/>
            <family val="2"/>
            <scheme val="minor"/>
          </rPr>
          <t>CONSIGNY François:
Point measurement method.
Area method: 32mm</t>
        </r>
      </text>
    </comment>
    <comment ref="BC331" authorId="0" shapeId="0" xr:uid="{35A226E2-9522-4EB5-8741-DE771419FAF2}">
      <text>
        <r>
          <rPr>
            <sz val="11"/>
            <color theme="1"/>
            <rFont val="Calibri"/>
            <family val="2"/>
            <scheme val="minor"/>
          </rPr>
          <t>CONSIGNY François:
mesured on sketch (residual cross section from photo) for all min &amp; max values of Rise1 to 5</t>
        </r>
      </text>
    </comment>
    <comment ref="CE331" authorId="0" shapeId="0" xr:uid="{91E950C3-76C4-4038-9474-0C9CD0766F5E}">
      <text>
        <r>
          <rPr>
            <sz val="11"/>
            <color theme="1"/>
            <rFont val="Calibri"/>
            <family val="2"/>
            <scheme val="minor"/>
          </rPr>
          <t>CONSIGNY François:
Densité 673 kg/m3</t>
        </r>
      </text>
    </comment>
    <comment ref="DF331" authorId="0" shapeId="0" xr:uid="{AAE572D2-0A7D-47D9-BCE3-5B8F11CC5377}">
      <text>
        <r>
          <rPr>
            <sz val="11"/>
            <color theme="1"/>
            <rFont val="Calibri"/>
            <family val="2"/>
            <scheme val="minor"/>
          </rPr>
          <t>CONSIGNY François:
stone wool</t>
        </r>
      </text>
    </comment>
    <comment ref="BB332" authorId="0" shapeId="0" xr:uid="{6DDFC77D-23DF-423C-96EB-00FDE0B1A209}">
      <text>
        <r>
          <rPr>
            <sz val="11"/>
            <color theme="1"/>
            <rFont val="Calibri"/>
            <family val="2"/>
            <scheme val="minor"/>
          </rPr>
          <t>CONSIGNY François:
Point measurement method.
Area method: 32mm</t>
        </r>
      </text>
    </comment>
    <comment ref="BC332" authorId="0" shapeId="0" xr:uid="{DF2C86EF-0CA5-4BF9-8BB8-A24D41A0A287}">
      <text>
        <r>
          <rPr>
            <sz val="11"/>
            <color theme="1"/>
            <rFont val="Calibri"/>
            <family val="2"/>
            <scheme val="minor"/>
          </rPr>
          <t>CONSIGNY François:
mesured on sketch (residual cross section from photo) for all min &amp; max values of Rise1 to 5</t>
        </r>
      </text>
    </comment>
    <comment ref="CE332" authorId="0" shapeId="0" xr:uid="{61EF5B9D-0A33-4EFA-B8C8-A3B3762E4A9D}">
      <text>
        <r>
          <rPr>
            <sz val="11"/>
            <color theme="1"/>
            <rFont val="Calibri"/>
            <family val="2"/>
            <scheme val="minor"/>
          </rPr>
          <t>CONSIGNY François:
Densité 673 kg/m3</t>
        </r>
      </text>
    </comment>
    <comment ref="DF332" authorId="0" shapeId="0" xr:uid="{F68068B5-3127-4B5B-834F-D8797DB6A7C5}">
      <text>
        <r>
          <rPr>
            <sz val="11"/>
            <color theme="1"/>
            <rFont val="Calibri"/>
            <family val="2"/>
            <scheme val="minor"/>
          </rPr>
          <t>CONSIGNY François:
stone wool</t>
        </r>
      </text>
    </comment>
    <comment ref="BB333" authorId="0" shapeId="0" xr:uid="{DBB70232-C4EC-49CE-9EE4-38859A467B37}">
      <text>
        <r>
          <rPr>
            <sz val="11"/>
            <color theme="1"/>
            <rFont val="Calibri"/>
            <family val="2"/>
            <scheme val="minor"/>
          </rPr>
          <t>CONSIGNY François:
Point measurement method.
Area method: 32mm</t>
        </r>
      </text>
    </comment>
    <comment ref="BC333" authorId="0" shapeId="0" xr:uid="{A0491B5E-7F2A-4F05-A30B-F158D6AF69B0}">
      <text>
        <r>
          <rPr>
            <sz val="11"/>
            <color theme="1"/>
            <rFont val="Calibri"/>
            <family val="2"/>
            <scheme val="minor"/>
          </rPr>
          <t>CONSIGNY François:
mesured on sketch (residual cross section from photo) for all min &amp; max values of Rise1 to 5</t>
        </r>
      </text>
    </comment>
    <comment ref="CE333" authorId="0" shapeId="0" xr:uid="{AD1228B2-FE84-42FC-9BB4-5DF4E3C46522}">
      <text>
        <r>
          <rPr>
            <sz val="11"/>
            <color theme="1"/>
            <rFont val="Calibri"/>
            <family val="2"/>
            <scheme val="minor"/>
          </rPr>
          <t>CONSIGNY François:
Densité 673 kg/m3</t>
        </r>
      </text>
    </comment>
    <comment ref="DF333" authorId="0" shapeId="0" xr:uid="{A34DB855-DAC7-456C-A629-0ED1B277240C}">
      <text>
        <r>
          <rPr>
            <sz val="11"/>
            <color theme="1"/>
            <rFont val="Calibri"/>
            <family val="2"/>
            <scheme val="minor"/>
          </rPr>
          <t>CONSIGNY François:
stone wool</t>
        </r>
      </text>
    </comment>
    <comment ref="BB334" authorId="0" shapeId="0" xr:uid="{8DEC31CF-781F-4601-A576-1C7A6CD7799A}">
      <text>
        <r>
          <rPr>
            <sz val="11"/>
            <color theme="1"/>
            <rFont val="Calibri"/>
            <family val="2"/>
            <scheme val="minor"/>
          </rPr>
          <t>CONSIGNY François:
Point measurement method.
Area method: 32mm</t>
        </r>
      </text>
    </comment>
    <comment ref="BC334" authorId="0" shapeId="0" xr:uid="{B2830BD0-2072-43A2-9D2C-C55A81A7BBA9}">
      <text>
        <r>
          <rPr>
            <sz val="11"/>
            <color theme="1"/>
            <rFont val="Calibri"/>
            <family val="2"/>
            <scheme val="minor"/>
          </rPr>
          <t>CONSIGNY François:
mesured on sketch (residual cross section from photo) for all min &amp; max values of Rise1 to 5</t>
        </r>
      </text>
    </comment>
    <comment ref="CE334" authorId="0" shapeId="0" xr:uid="{1069759C-1EF8-41A5-942D-20F15C7DBA99}">
      <text>
        <r>
          <rPr>
            <sz val="11"/>
            <color theme="1"/>
            <rFont val="Calibri"/>
            <family val="2"/>
            <scheme val="minor"/>
          </rPr>
          <t>CONSIGNY François:
Densité 673 kg/m3</t>
        </r>
      </text>
    </comment>
    <comment ref="DF334" authorId="0" shapeId="0" xr:uid="{FA59BB55-27EC-403A-B461-9388EF0A570F}">
      <text>
        <r>
          <rPr>
            <sz val="11"/>
            <color theme="1"/>
            <rFont val="Calibri"/>
            <family val="2"/>
            <scheme val="minor"/>
          </rPr>
          <t>CONSIGNY François:
stone wool</t>
        </r>
      </text>
    </comment>
    <comment ref="BB335" authorId="0" shapeId="0" xr:uid="{4ED95FED-D90E-4254-AA7B-405E6BCB7161}">
      <text>
        <r>
          <rPr>
            <sz val="11"/>
            <color theme="1"/>
            <rFont val="Calibri"/>
            <family val="2"/>
            <scheme val="minor"/>
          </rPr>
          <t>CONSIGNY François:
Point measurement method.
Area method: 32mm</t>
        </r>
      </text>
    </comment>
    <comment ref="BC335" authorId="0" shapeId="0" xr:uid="{19BC55F2-4FB7-4B5F-B922-A51FF669F1F0}">
      <text>
        <r>
          <rPr>
            <sz val="11"/>
            <color theme="1"/>
            <rFont val="Calibri"/>
            <family val="2"/>
            <scheme val="minor"/>
          </rPr>
          <t>CONSIGNY François:
mesured on sketch (residual cross section from photo) for all min &amp; max values of Rise1 to 5</t>
        </r>
      </text>
    </comment>
    <comment ref="CE335" authorId="0" shapeId="0" xr:uid="{72B4C90A-6D9C-4708-A25A-98E4F4A42C38}">
      <text>
        <r>
          <rPr>
            <sz val="11"/>
            <color theme="1"/>
            <rFont val="Calibri"/>
            <family val="2"/>
            <scheme val="minor"/>
          </rPr>
          <t>CONSIGNY François:
Densité 673 kg/m3</t>
        </r>
      </text>
    </comment>
    <comment ref="DF335" authorId="0" shapeId="0" xr:uid="{40E2BD01-0E47-40EA-9837-D7C3B8DB69B0}">
      <text>
        <r>
          <rPr>
            <sz val="11"/>
            <color theme="1"/>
            <rFont val="Calibri"/>
            <family val="2"/>
            <scheme val="minor"/>
          </rPr>
          <t>CONSIGNY François:
stone wool</t>
        </r>
      </text>
    </comment>
    <comment ref="BB336" authorId="0" shapeId="0" xr:uid="{26995D0B-BE67-4431-A70B-24DBA2C36A28}">
      <text>
        <r>
          <rPr>
            <sz val="11"/>
            <color theme="1"/>
            <rFont val="Calibri"/>
            <family val="2"/>
            <scheme val="minor"/>
          </rPr>
          <t>CONSIGNY François:
Point measurement method.
Area method: 32mm</t>
        </r>
      </text>
    </comment>
    <comment ref="BC336" authorId="0" shapeId="0" xr:uid="{4330E497-D6C8-469B-ADC6-B27F1F25E6A6}">
      <text>
        <r>
          <rPr>
            <sz val="11"/>
            <color theme="1"/>
            <rFont val="Calibri"/>
            <family val="2"/>
            <scheme val="minor"/>
          </rPr>
          <t>CONSIGNY François:
mesured on sketch (residual cross section from photo) for all min &amp; max values of Rise1 to 5</t>
        </r>
      </text>
    </comment>
    <comment ref="CE336" authorId="0" shapeId="0" xr:uid="{5CADB6B9-E09B-4BF8-84A3-3ACF9C684386}">
      <text>
        <r>
          <rPr>
            <sz val="11"/>
            <color theme="1"/>
            <rFont val="Calibri"/>
            <family val="2"/>
            <scheme val="minor"/>
          </rPr>
          <t>CONSIGNY François:
Densité 673 kg/m3</t>
        </r>
      </text>
    </comment>
    <comment ref="DF336" authorId="0" shapeId="0" xr:uid="{197C002B-8CBE-4092-8A79-6FCF215BF2B6}">
      <text>
        <r>
          <rPr>
            <sz val="11"/>
            <color theme="1"/>
            <rFont val="Calibri"/>
            <family val="2"/>
            <scheme val="minor"/>
          </rPr>
          <t>CONSIGNY François:
stone wool</t>
        </r>
      </text>
    </comment>
    <comment ref="BB337" authorId="0" shapeId="0" xr:uid="{04616EDF-BA2E-4D8A-A341-BC8F624D15B9}">
      <text>
        <r>
          <rPr>
            <sz val="11"/>
            <color theme="1"/>
            <rFont val="Calibri"/>
            <family val="2"/>
            <scheme val="minor"/>
          </rPr>
          <t>CONSIGNY François:
Point measurement method.
Area method: 32mm</t>
        </r>
      </text>
    </comment>
    <comment ref="BC337" authorId="0" shapeId="0" xr:uid="{C12581F6-31CB-4BF9-A98E-6676D4E1A0B6}">
      <text>
        <r>
          <rPr>
            <sz val="11"/>
            <color theme="1"/>
            <rFont val="Calibri"/>
            <family val="2"/>
            <scheme val="minor"/>
          </rPr>
          <t>CONSIGNY François:
mesured on sketch (residual cross section from photo) for all min &amp; max values of Rise1 to 5</t>
        </r>
      </text>
    </comment>
    <comment ref="CE337" authorId="0" shapeId="0" xr:uid="{DA0F575A-16DD-4EF8-8624-EB974A2DADA5}">
      <text>
        <r>
          <rPr>
            <sz val="11"/>
            <color theme="1"/>
            <rFont val="Calibri"/>
            <family val="2"/>
            <scheme val="minor"/>
          </rPr>
          <t>CONSIGNY François:
Densité 673 kg/m3</t>
        </r>
      </text>
    </comment>
    <comment ref="DF337" authorId="0" shapeId="0" xr:uid="{2E1EB336-3095-4E62-8E91-A69EC386B3A4}">
      <text>
        <r>
          <rPr>
            <sz val="11"/>
            <color theme="1"/>
            <rFont val="Calibri"/>
            <family val="2"/>
            <scheme val="minor"/>
          </rPr>
          <t>CONSIGNY François:
stone wool</t>
        </r>
      </text>
    </comment>
    <comment ref="BB338" authorId="0" shapeId="0" xr:uid="{2174CCA9-0BDF-4873-95F1-459D65E6DF7C}">
      <text>
        <r>
          <rPr>
            <sz val="11"/>
            <color theme="1"/>
            <rFont val="Calibri"/>
            <family val="2"/>
            <scheme val="minor"/>
          </rPr>
          <t>CONSIGNY François:
Point measurement method.
Area method: 32mm</t>
        </r>
      </text>
    </comment>
    <comment ref="BC338" authorId="0" shapeId="0" xr:uid="{D4166A94-AB8B-457C-9D45-2FAA147F09AE}">
      <text>
        <r>
          <rPr>
            <sz val="11"/>
            <color theme="1"/>
            <rFont val="Calibri"/>
            <family val="2"/>
            <scheme val="minor"/>
          </rPr>
          <t>CONSIGNY François:
mesured on sketch (residual cross section from photo) for all min &amp; max values of Rise1 to 5</t>
        </r>
      </text>
    </comment>
    <comment ref="CE338" authorId="0" shapeId="0" xr:uid="{03338D9C-28EB-42DC-ABD0-ED50DF2FCBE4}">
      <text>
        <r>
          <rPr>
            <sz val="11"/>
            <color theme="1"/>
            <rFont val="Calibri"/>
            <family val="2"/>
            <scheme val="minor"/>
          </rPr>
          <t>CONSIGNY François:
Densité 673 kg/m3</t>
        </r>
      </text>
    </comment>
    <comment ref="DF338" authorId="0" shapeId="0" xr:uid="{95B69DDB-ECBE-40E6-813B-D9F6C42CDE5A}">
      <text>
        <r>
          <rPr>
            <sz val="11"/>
            <color theme="1"/>
            <rFont val="Calibri"/>
            <family val="2"/>
            <scheme val="minor"/>
          </rPr>
          <t>CONSIGNY François:
stone wool</t>
        </r>
      </text>
    </comment>
    <comment ref="BB339" authorId="0" shapeId="0" xr:uid="{D709B81D-4136-47A1-9D2F-20F3D59F1C5B}">
      <text>
        <r>
          <rPr>
            <sz val="11"/>
            <color theme="1"/>
            <rFont val="Calibri"/>
            <family val="2"/>
            <scheme val="minor"/>
          </rPr>
          <t>CONSIGNY François:
Point measurement method.
Area method: 32mm</t>
        </r>
      </text>
    </comment>
    <comment ref="BC339" authorId="0" shapeId="0" xr:uid="{2BE8E908-24A5-41B6-AB7D-FA24E65BD8BF}">
      <text>
        <r>
          <rPr>
            <sz val="11"/>
            <color theme="1"/>
            <rFont val="Calibri"/>
            <family val="2"/>
            <scheme val="minor"/>
          </rPr>
          <t>CONSIGNY François:
mesured on sketch (residual cross section from photo) for all min &amp; max values of Rise1 to 5</t>
        </r>
      </text>
    </comment>
    <comment ref="CE339" authorId="0" shapeId="0" xr:uid="{23EA12BE-059C-40DD-B751-18EA13AAA3C9}">
      <text>
        <r>
          <rPr>
            <sz val="11"/>
            <color theme="1"/>
            <rFont val="Calibri"/>
            <family val="2"/>
            <scheme val="minor"/>
          </rPr>
          <t>CONSIGNY François:
Densité 673 kg/m3</t>
        </r>
      </text>
    </comment>
    <comment ref="DF339" authorId="0" shapeId="0" xr:uid="{AF70ACB8-37C8-4A49-9F18-C9AF2921CB58}">
      <text>
        <r>
          <rPr>
            <sz val="11"/>
            <color theme="1"/>
            <rFont val="Calibri"/>
            <family val="2"/>
            <scheme val="minor"/>
          </rPr>
          <t>CONSIGNY François:
stone wool</t>
        </r>
      </text>
    </comment>
    <comment ref="BB340" authorId="0" shapeId="0" xr:uid="{24F1B456-C190-4A8F-8A4A-FF98051DE19A}">
      <text>
        <r>
          <rPr>
            <sz val="11"/>
            <color theme="1"/>
            <rFont val="Calibri"/>
            <family val="2"/>
            <scheme val="minor"/>
          </rPr>
          <t>CONSIGNY François:
Point measurement method.
Area method: 32mm</t>
        </r>
      </text>
    </comment>
    <comment ref="BC340" authorId="0" shapeId="0" xr:uid="{65756408-9111-4F79-8A9A-AD34AE5C689D}">
      <text>
        <r>
          <rPr>
            <sz val="11"/>
            <color theme="1"/>
            <rFont val="Calibri"/>
            <family val="2"/>
            <scheme val="minor"/>
          </rPr>
          <t>CONSIGNY François:
mesured on sketch (residual cross section from photo) for all min &amp; max values of Rise1 to 5</t>
        </r>
      </text>
    </comment>
    <comment ref="CE340" authorId="0" shapeId="0" xr:uid="{944E1674-149C-43DB-A989-1FFDAF027C5C}">
      <text>
        <r>
          <rPr>
            <sz val="11"/>
            <color theme="1"/>
            <rFont val="Calibri"/>
            <family val="2"/>
            <scheme val="minor"/>
          </rPr>
          <t>CONSIGNY François:
Densité 673 kg/m3</t>
        </r>
      </text>
    </comment>
    <comment ref="DF340" authorId="0" shapeId="0" xr:uid="{2555DE8E-0912-43FA-A568-F46528291A8D}">
      <text>
        <r>
          <rPr>
            <sz val="11"/>
            <color theme="1"/>
            <rFont val="Calibri"/>
            <family val="2"/>
            <scheme val="minor"/>
          </rPr>
          <t>CONSIGNY François:
stone wool</t>
        </r>
      </text>
    </comment>
    <comment ref="BB341" authorId="0" shapeId="0" xr:uid="{CD27AEFF-3844-43FB-9F53-B797DF14D8CE}">
      <text>
        <r>
          <rPr>
            <sz val="11"/>
            <color theme="1"/>
            <rFont val="Calibri"/>
            <family val="2"/>
            <scheme val="minor"/>
          </rPr>
          <t>CONSIGNY François:
Point measurement method.
Area method: 32mm</t>
        </r>
      </text>
    </comment>
    <comment ref="BC341" authorId="0" shapeId="0" xr:uid="{D2C35951-4AE2-4330-A2BC-37555CEBF440}">
      <text>
        <r>
          <rPr>
            <sz val="11"/>
            <color theme="1"/>
            <rFont val="Calibri"/>
            <family val="2"/>
            <scheme val="minor"/>
          </rPr>
          <t>CONSIGNY François:
mesured on sketch (residual cross section from photo) for all min &amp; max values of Rise1 to 5</t>
        </r>
      </text>
    </comment>
    <comment ref="CE341" authorId="0" shapeId="0" xr:uid="{E69DDD55-CCEF-4B43-A616-6ADF18291EC0}">
      <text>
        <r>
          <rPr>
            <sz val="11"/>
            <color theme="1"/>
            <rFont val="Calibri"/>
            <family val="2"/>
            <scheme val="minor"/>
          </rPr>
          <t>CONSIGNY François:
Densité 673 kg/m3</t>
        </r>
      </text>
    </comment>
    <comment ref="DF341" authorId="0" shapeId="0" xr:uid="{F92EF1D7-0AE3-4AAD-9E4B-FC2151E6CBD7}">
      <text>
        <r>
          <rPr>
            <sz val="11"/>
            <color theme="1"/>
            <rFont val="Calibri"/>
            <family val="2"/>
            <scheme val="minor"/>
          </rPr>
          <t>CONSIGNY François:
stone wool</t>
        </r>
      </text>
    </comment>
    <comment ref="BB342" authorId="0" shapeId="0" xr:uid="{D297BBC7-224E-488B-AC97-FAE4FACFC9A3}">
      <text>
        <r>
          <rPr>
            <sz val="11"/>
            <color theme="1"/>
            <rFont val="Calibri"/>
            <family val="2"/>
            <scheme val="minor"/>
          </rPr>
          <t>CONSIGNY François:
Point measurement method.
Area method: 32mm</t>
        </r>
      </text>
    </comment>
    <comment ref="BC342" authorId="0" shapeId="0" xr:uid="{8C4C3513-9E18-4618-8A25-C03A29A7A9F1}">
      <text>
        <r>
          <rPr>
            <sz val="11"/>
            <color theme="1"/>
            <rFont val="Calibri"/>
            <family val="2"/>
            <scheme val="minor"/>
          </rPr>
          <t>CONSIGNY François:
mesured on sketch (residual cross section from photo) for all min &amp; max values of Rise1 to 5</t>
        </r>
      </text>
    </comment>
    <comment ref="CE342" authorId="0" shapeId="0" xr:uid="{12B55B87-B65B-49B8-8789-7C964F84C32F}">
      <text>
        <r>
          <rPr>
            <sz val="11"/>
            <color theme="1"/>
            <rFont val="Calibri"/>
            <family val="2"/>
            <scheme val="minor"/>
          </rPr>
          <t>CONSIGNY François:
Densité 673 kg/m3</t>
        </r>
      </text>
    </comment>
    <comment ref="DF342" authorId="0" shapeId="0" xr:uid="{CA326807-D47D-4F5D-B925-9A3B5C8F37BE}">
      <text>
        <r>
          <rPr>
            <sz val="11"/>
            <color theme="1"/>
            <rFont val="Calibri"/>
            <family val="2"/>
            <scheme val="minor"/>
          </rPr>
          <t>CONSIGNY François:
stone wool</t>
        </r>
      </text>
    </comment>
    <comment ref="BB343" authorId="0" shapeId="0" xr:uid="{F5653056-F5EA-4CCD-8925-ADD87AACC6B7}">
      <text>
        <r>
          <rPr>
            <sz val="11"/>
            <color theme="1"/>
            <rFont val="Calibri"/>
            <family val="2"/>
            <scheme val="minor"/>
          </rPr>
          <t>CONSIGNY François:
Point measurement method.
Area method: 32mm</t>
        </r>
      </text>
    </comment>
    <comment ref="BC343" authorId="0" shapeId="0" xr:uid="{4F311857-55D9-480C-B69B-FB0AAB367B81}">
      <text>
        <r>
          <rPr>
            <sz val="11"/>
            <color theme="1"/>
            <rFont val="Calibri"/>
            <family val="2"/>
            <scheme val="minor"/>
          </rPr>
          <t>CONSIGNY François:
mesured on sketch (residual cross section from photo) for all min &amp; max values of Rise1 to 5</t>
        </r>
      </text>
    </comment>
    <comment ref="CE343" authorId="0" shapeId="0" xr:uid="{9D4E83CB-C7B1-4496-9F39-9EBF4C9E02D8}">
      <text>
        <r>
          <rPr>
            <sz val="11"/>
            <color theme="1"/>
            <rFont val="Calibri"/>
            <family val="2"/>
            <scheme val="minor"/>
          </rPr>
          <t>CONSIGNY François:
Densité 673 kg/m3</t>
        </r>
      </text>
    </comment>
    <comment ref="DF343" authorId="0" shapeId="0" xr:uid="{F9F15096-21D3-4522-AE2B-EA05982FD47F}">
      <text>
        <r>
          <rPr>
            <sz val="11"/>
            <color theme="1"/>
            <rFont val="Calibri"/>
            <family val="2"/>
            <scheme val="minor"/>
          </rPr>
          <t>CONSIGNY François:
stone wool</t>
        </r>
      </text>
    </comment>
    <comment ref="BB344" authorId="0" shapeId="0" xr:uid="{A73DD60F-5437-4ED4-8F3C-6F25EEC5927A}">
      <text>
        <r>
          <rPr>
            <sz val="11"/>
            <color theme="1"/>
            <rFont val="Calibri"/>
            <family val="2"/>
            <scheme val="minor"/>
          </rPr>
          <t>CONSIGNY François:
Point measurement method.
Area method: 32mm</t>
        </r>
      </text>
    </comment>
    <comment ref="BC344" authorId="0" shapeId="0" xr:uid="{F76025BB-E726-4114-9914-007D031A9C94}">
      <text>
        <r>
          <rPr>
            <sz val="11"/>
            <color theme="1"/>
            <rFont val="Calibri"/>
            <family val="2"/>
            <scheme val="minor"/>
          </rPr>
          <t>CONSIGNY François:
mesured on sketch (residual cross section from photo) for all min &amp; max values of Rise1 to 5</t>
        </r>
      </text>
    </comment>
    <comment ref="CE344" authorId="0" shapeId="0" xr:uid="{388AC11E-B4FF-471D-A3C0-53C1BD655403}">
      <text>
        <r>
          <rPr>
            <sz val="11"/>
            <color theme="1"/>
            <rFont val="Calibri"/>
            <family val="2"/>
            <scheme val="minor"/>
          </rPr>
          <t>CONSIGNY François:
Densité 673 kg/m3</t>
        </r>
      </text>
    </comment>
    <comment ref="DF344" authorId="0" shapeId="0" xr:uid="{AE783C9A-D0AA-4999-ADDE-6DF23C1E4482}">
      <text>
        <r>
          <rPr>
            <sz val="11"/>
            <color theme="1"/>
            <rFont val="Calibri"/>
            <family val="2"/>
            <scheme val="minor"/>
          </rPr>
          <t>CONSIGNY François:
stone wool</t>
        </r>
      </text>
    </comment>
    <comment ref="BB345" authorId="0" shapeId="0" xr:uid="{57425A87-7DB7-49D5-95AE-BFB03AB001D2}">
      <text>
        <r>
          <rPr>
            <sz val="11"/>
            <color theme="1"/>
            <rFont val="Calibri"/>
            <family val="2"/>
            <scheme val="minor"/>
          </rPr>
          <t>CONSIGNY François:
Point measurement method.
Area method: 32mm</t>
        </r>
      </text>
    </comment>
    <comment ref="BC345" authorId="0" shapeId="0" xr:uid="{51A82754-C52D-4D93-B6D2-318B3BF6F38C}">
      <text>
        <r>
          <rPr>
            <sz val="11"/>
            <color theme="1"/>
            <rFont val="Calibri"/>
            <family val="2"/>
            <scheme val="minor"/>
          </rPr>
          <t>CONSIGNY François:
mesured on sketch (residual cross section from photo) for all min &amp; max values of Rise1 to 5</t>
        </r>
      </text>
    </comment>
    <comment ref="CE345" authorId="0" shapeId="0" xr:uid="{98F04B33-CD3E-4A21-9388-427AD1D06925}">
      <text>
        <r>
          <rPr>
            <sz val="11"/>
            <color theme="1"/>
            <rFont val="Calibri"/>
            <family val="2"/>
            <scheme val="minor"/>
          </rPr>
          <t>CONSIGNY François:
Densité 673 kg/m3</t>
        </r>
      </text>
    </comment>
    <comment ref="DF345" authorId="0" shapeId="0" xr:uid="{4B75C406-E8D6-4302-B16F-621AA4EADDC6}">
      <text>
        <r>
          <rPr>
            <sz val="11"/>
            <color theme="1"/>
            <rFont val="Calibri"/>
            <family val="2"/>
            <scheme val="minor"/>
          </rPr>
          <t>CONSIGNY François:
stone wool</t>
        </r>
      </text>
    </comment>
    <comment ref="BB346" authorId="0" shapeId="0" xr:uid="{D7505AEA-3186-4CA3-B5CA-1CAE25307CC0}">
      <text>
        <r>
          <rPr>
            <sz val="11"/>
            <color theme="1"/>
            <rFont val="Calibri"/>
            <family val="2"/>
            <scheme val="minor"/>
          </rPr>
          <t>CONSIGNY François:
Point measurement method.
Area method: 32mm</t>
        </r>
      </text>
    </comment>
    <comment ref="BC346" authorId="0" shapeId="0" xr:uid="{F11B758D-12AA-4E2C-9E59-92E07E742833}">
      <text>
        <r>
          <rPr>
            <sz val="11"/>
            <color theme="1"/>
            <rFont val="Calibri"/>
            <family val="2"/>
            <scheme val="minor"/>
          </rPr>
          <t>CONSIGNY François:
mesured on sketch (residual cross section from photo) for all min &amp; max values of Rise1 to 5</t>
        </r>
      </text>
    </comment>
    <comment ref="CE346" authorId="0" shapeId="0" xr:uid="{9EC9E689-CAB9-4D53-ABC4-BCB4F5A08B26}">
      <text>
        <r>
          <rPr>
            <sz val="11"/>
            <color theme="1"/>
            <rFont val="Calibri"/>
            <family val="2"/>
            <scheme val="minor"/>
          </rPr>
          <t>CONSIGNY François:
Densité 673 kg/m3</t>
        </r>
      </text>
    </comment>
    <comment ref="DF346" authorId="0" shapeId="0" xr:uid="{7867538E-DC82-4082-9AC2-C2BFC298E0BC}">
      <text>
        <r>
          <rPr>
            <sz val="11"/>
            <color theme="1"/>
            <rFont val="Calibri"/>
            <family val="2"/>
            <scheme val="minor"/>
          </rPr>
          <t>CONSIGNY François:
stone wool</t>
        </r>
      </text>
    </comment>
    <comment ref="BB347" authorId="0" shapeId="0" xr:uid="{C024727C-E74D-4643-A4B2-0FC229FDD0D5}">
      <text>
        <r>
          <rPr>
            <sz val="11"/>
            <color theme="1"/>
            <rFont val="Calibri"/>
            <family val="2"/>
            <scheme val="minor"/>
          </rPr>
          <t>CONSIGNY François:
Point measurement method.
Area method: 32mm</t>
        </r>
      </text>
    </comment>
    <comment ref="BC347" authorId="0" shapeId="0" xr:uid="{220E336E-7494-474E-A65A-E3F838F915D4}">
      <text>
        <r>
          <rPr>
            <sz val="11"/>
            <color theme="1"/>
            <rFont val="Calibri"/>
            <family val="2"/>
            <scheme val="minor"/>
          </rPr>
          <t>CONSIGNY François:
mesured on sketch (residual cross section from photo) for all min &amp; max values of Rise1 to 5</t>
        </r>
      </text>
    </comment>
    <comment ref="CE347" authorId="0" shapeId="0" xr:uid="{CF3E93A7-DC5E-4B8B-B4B9-AA797BD5F4D0}">
      <text>
        <r>
          <rPr>
            <sz val="11"/>
            <color theme="1"/>
            <rFont val="Calibri"/>
            <family val="2"/>
            <scheme val="minor"/>
          </rPr>
          <t>CONSIGNY François:
Densité 673 kg/m3</t>
        </r>
      </text>
    </comment>
    <comment ref="DF347" authorId="0" shapeId="0" xr:uid="{AFD70D29-41B4-4E35-9B0E-06B60FA91BA7}">
      <text>
        <r>
          <rPr>
            <sz val="11"/>
            <color theme="1"/>
            <rFont val="Calibri"/>
            <family val="2"/>
            <scheme val="minor"/>
          </rPr>
          <t>CONSIGNY François:
stone wool</t>
        </r>
      </text>
    </comment>
    <comment ref="BB348" authorId="0" shapeId="0" xr:uid="{4AD7B243-8119-4917-ACEA-DB8877932165}">
      <text>
        <r>
          <rPr>
            <sz val="11"/>
            <color theme="1"/>
            <rFont val="Calibri"/>
            <family val="2"/>
            <scheme val="minor"/>
          </rPr>
          <t>CONSIGNY François:
Point measurement method.
Area method: 32mm</t>
        </r>
      </text>
    </comment>
    <comment ref="BC348" authorId="0" shapeId="0" xr:uid="{AD6C9F21-0827-4DE9-A585-FA12B959BE38}">
      <text>
        <r>
          <rPr>
            <sz val="11"/>
            <color theme="1"/>
            <rFont val="Calibri"/>
            <family val="2"/>
            <scheme val="minor"/>
          </rPr>
          <t>CONSIGNY François:
mesured on sketch (residual cross section from photo) for all min &amp; max values of Rise1 to 5</t>
        </r>
      </text>
    </comment>
    <comment ref="CE348" authorId="0" shapeId="0" xr:uid="{34696000-7A1B-4484-ABAA-32B3FADDEEB8}">
      <text>
        <r>
          <rPr>
            <sz val="11"/>
            <color theme="1"/>
            <rFont val="Calibri"/>
            <family val="2"/>
            <scheme val="minor"/>
          </rPr>
          <t>CONSIGNY François:
Densité 673 kg/m3</t>
        </r>
      </text>
    </comment>
    <comment ref="DF348" authorId="0" shapeId="0" xr:uid="{E0F5C0E2-6BFD-4808-BFB2-C8B1A5DB2FF2}">
      <text>
        <r>
          <rPr>
            <sz val="11"/>
            <color theme="1"/>
            <rFont val="Calibri"/>
            <family val="2"/>
            <scheme val="minor"/>
          </rPr>
          <t>CONSIGNY François:
stone wool</t>
        </r>
      </text>
    </comment>
    <comment ref="BB349" authorId="0" shapeId="0" xr:uid="{5CEC84F4-9C0F-4C27-A328-17DB674C73DB}">
      <text>
        <r>
          <rPr>
            <sz val="11"/>
            <color theme="1"/>
            <rFont val="Calibri"/>
            <family val="2"/>
            <scheme val="minor"/>
          </rPr>
          <t>CONSIGNY François:
Point measurement method.
Area method: 32mm</t>
        </r>
      </text>
    </comment>
    <comment ref="BC349" authorId="0" shapeId="0" xr:uid="{D3491E66-3943-4F74-9A43-EAD1C9955635}">
      <text>
        <r>
          <rPr>
            <sz val="11"/>
            <color theme="1"/>
            <rFont val="Calibri"/>
            <family val="2"/>
            <scheme val="minor"/>
          </rPr>
          <t>CONSIGNY François:
mesured on sketch (residual cross section from photo) for all min &amp; max values of Rise1 to 5</t>
        </r>
      </text>
    </comment>
    <comment ref="CE349" authorId="0" shapeId="0" xr:uid="{0861E78E-7724-4EAF-8085-0FF1C9282146}">
      <text>
        <r>
          <rPr>
            <sz val="11"/>
            <color theme="1"/>
            <rFont val="Calibri"/>
            <family val="2"/>
            <scheme val="minor"/>
          </rPr>
          <t>CONSIGNY François:
Densité 673 kg/m3</t>
        </r>
      </text>
    </comment>
    <comment ref="DF349" authorId="0" shapeId="0" xr:uid="{99E393B9-701C-49FD-8DE3-261C7FFE0495}">
      <text>
        <r>
          <rPr>
            <sz val="11"/>
            <color theme="1"/>
            <rFont val="Calibri"/>
            <family val="2"/>
            <scheme val="minor"/>
          </rPr>
          <t>CONSIGNY François:
stone wool</t>
        </r>
      </text>
    </comment>
    <comment ref="BB350" authorId="0" shapeId="0" xr:uid="{558C7C7F-53BA-45C9-90C9-53CB30202525}">
      <text>
        <r>
          <rPr>
            <sz val="11"/>
            <color theme="1"/>
            <rFont val="Calibri"/>
            <family val="2"/>
            <scheme val="minor"/>
          </rPr>
          <t>CONSIGNY François:
Point measurement method.
Area method: 32mm</t>
        </r>
      </text>
    </comment>
    <comment ref="BC350" authorId="0" shapeId="0" xr:uid="{C09E5E8B-B9EB-432C-A97C-9069507A7F3D}">
      <text>
        <r>
          <rPr>
            <sz val="11"/>
            <color theme="1"/>
            <rFont val="Calibri"/>
            <family val="2"/>
            <scheme val="minor"/>
          </rPr>
          <t>CONSIGNY François:
mesured on sketch (residual cross section from photo) for all min &amp; max values of Rise1 to 5</t>
        </r>
      </text>
    </comment>
    <comment ref="CE350" authorId="0" shapeId="0" xr:uid="{C1927F28-0C1A-40EC-B1EB-00906035DE9F}">
      <text>
        <r>
          <rPr>
            <sz val="11"/>
            <color theme="1"/>
            <rFont val="Calibri"/>
            <family val="2"/>
            <scheme val="minor"/>
          </rPr>
          <t>CONSIGNY François:
Densité 673 kg/m3</t>
        </r>
      </text>
    </comment>
    <comment ref="DF350" authorId="0" shapeId="0" xr:uid="{3A55A81E-73A8-47F9-BB63-30B65497C805}">
      <text>
        <r>
          <rPr>
            <sz val="11"/>
            <color theme="1"/>
            <rFont val="Calibri"/>
            <family val="2"/>
            <scheme val="minor"/>
          </rPr>
          <t>CONSIGNY François:
stone wool</t>
        </r>
      </text>
    </comment>
    <comment ref="BB351" authorId="0" shapeId="0" xr:uid="{FAA1D7CA-DD61-4973-96E8-9F5202286B8F}">
      <text>
        <r>
          <rPr>
            <sz val="11"/>
            <color theme="1"/>
            <rFont val="Calibri"/>
            <family val="2"/>
            <scheme val="minor"/>
          </rPr>
          <t>CONSIGNY François:
Point measurement method.
Area method: 32mm</t>
        </r>
      </text>
    </comment>
    <comment ref="BC351" authorId="0" shapeId="0" xr:uid="{165A6BA0-8D5A-43D3-BBB7-39CE12541970}">
      <text>
        <r>
          <rPr>
            <sz val="11"/>
            <color theme="1"/>
            <rFont val="Calibri"/>
            <family val="2"/>
            <scheme val="minor"/>
          </rPr>
          <t>CONSIGNY François:
mesured on sketch (residual cross section from photo) for all min &amp; max values of Rise1 to 5</t>
        </r>
      </text>
    </comment>
    <comment ref="CE351" authorId="0" shapeId="0" xr:uid="{66A32BCD-84D0-4912-9786-E9E30316EF54}">
      <text>
        <r>
          <rPr>
            <sz val="11"/>
            <color theme="1"/>
            <rFont val="Calibri"/>
            <family val="2"/>
            <scheme val="minor"/>
          </rPr>
          <t>CONSIGNY François:
Densité 673 kg/m3</t>
        </r>
      </text>
    </comment>
    <comment ref="DF351" authorId="0" shapeId="0" xr:uid="{73F41F0A-EE1B-4F4E-9187-A85EF71C62A0}">
      <text>
        <r>
          <rPr>
            <sz val="11"/>
            <color theme="1"/>
            <rFont val="Calibri"/>
            <family val="2"/>
            <scheme val="minor"/>
          </rPr>
          <t>CONSIGNY François:
stone wool</t>
        </r>
      </text>
    </comment>
    <comment ref="BB352" authorId="0" shapeId="0" xr:uid="{84FDA315-B276-4DCA-A9DC-9E1A4B8BD81D}">
      <text>
        <r>
          <rPr>
            <sz val="11"/>
            <color theme="1"/>
            <rFont val="Calibri"/>
            <family val="2"/>
            <scheme val="minor"/>
          </rPr>
          <t>CONSIGNY François:
Point measurement method.
Area method: 32mm</t>
        </r>
      </text>
    </comment>
    <comment ref="BC352" authorId="0" shapeId="0" xr:uid="{7B1252F0-E665-4427-B3D0-E0C727F7E1CB}">
      <text>
        <r>
          <rPr>
            <sz val="11"/>
            <color theme="1"/>
            <rFont val="Calibri"/>
            <family val="2"/>
            <scheme val="minor"/>
          </rPr>
          <t>CONSIGNY François:
mesured on sketch (residual cross section from photo) for all min &amp; max values of Rise1 to 5</t>
        </r>
      </text>
    </comment>
    <comment ref="CE352" authorId="0" shapeId="0" xr:uid="{B2042CF5-E6A6-41CE-897D-7631E1543510}">
      <text>
        <r>
          <rPr>
            <sz val="11"/>
            <color theme="1"/>
            <rFont val="Calibri"/>
            <family val="2"/>
            <scheme val="minor"/>
          </rPr>
          <t>CONSIGNY François:
Densité 673 kg/m3</t>
        </r>
      </text>
    </comment>
    <comment ref="DF352" authorId="0" shapeId="0" xr:uid="{E3BE5F27-1549-48FB-AF22-2F534FD60D61}">
      <text>
        <r>
          <rPr>
            <sz val="11"/>
            <color theme="1"/>
            <rFont val="Calibri"/>
            <family val="2"/>
            <scheme val="minor"/>
          </rPr>
          <t>CONSIGNY François:
stone wool</t>
        </r>
      </text>
    </comment>
    <comment ref="BB353" authorId="0" shapeId="0" xr:uid="{4F6FDC18-0663-4A2D-9837-DBDE32984DB5}">
      <text>
        <r>
          <rPr>
            <sz val="11"/>
            <color theme="1"/>
            <rFont val="Calibri"/>
            <family val="2"/>
            <scheme val="minor"/>
          </rPr>
          <t>CONSIGNY François:
Point measurement method.
Area method: 32mm</t>
        </r>
      </text>
    </comment>
    <comment ref="BC353" authorId="0" shapeId="0" xr:uid="{D498810B-5FF6-4ED8-A499-65BD80EA9938}">
      <text>
        <r>
          <rPr>
            <sz val="11"/>
            <color theme="1"/>
            <rFont val="Calibri"/>
            <family val="2"/>
            <scheme val="minor"/>
          </rPr>
          <t>CONSIGNY François:
mesured on sketch (residual cross section from photo) for all min &amp; max values of Rise1 to 5</t>
        </r>
      </text>
    </comment>
    <comment ref="CE353" authorId="0" shapeId="0" xr:uid="{F9B2CF8A-889B-4778-A115-D0B6D0457DE7}">
      <text>
        <r>
          <rPr>
            <sz val="11"/>
            <color theme="1"/>
            <rFont val="Calibri"/>
            <family val="2"/>
            <scheme val="minor"/>
          </rPr>
          <t>CONSIGNY François:
Densité 673 kg/m3</t>
        </r>
      </text>
    </comment>
    <comment ref="DF353" authorId="0" shapeId="0" xr:uid="{BD23772D-D875-42CF-B217-2C941B327055}">
      <text>
        <r>
          <rPr>
            <sz val="11"/>
            <color theme="1"/>
            <rFont val="Calibri"/>
            <family val="2"/>
            <scheme val="minor"/>
          </rPr>
          <t>CONSIGNY François:
stone wool</t>
        </r>
      </text>
    </comment>
    <comment ref="BB354" authorId="0" shapeId="0" xr:uid="{699D60E4-91E9-46E7-B361-26E3182A5B3B}">
      <text>
        <r>
          <rPr>
            <sz val="11"/>
            <color theme="1"/>
            <rFont val="Calibri"/>
            <family val="2"/>
            <scheme val="minor"/>
          </rPr>
          <t>CONSIGNY François:
Point measurement method.
Area method: 32mm</t>
        </r>
      </text>
    </comment>
    <comment ref="BC354" authorId="0" shapeId="0" xr:uid="{00AC4299-C388-4FD3-AD9C-20C434AE9B02}">
      <text>
        <r>
          <rPr>
            <sz val="11"/>
            <color theme="1"/>
            <rFont val="Calibri"/>
            <family val="2"/>
            <scheme val="minor"/>
          </rPr>
          <t>CONSIGNY François:
mesured on sketch (residual cross section from photo) for all min &amp; max values of Rise1 to 5</t>
        </r>
      </text>
    </comment>
    <comment ref="CE354" authorId="0" shapeId="0" xr:uid="{7901AFF6-DFA8-4575-82CC-9EB6118EBFB8}">
      <text>
        <r>
          <rPr>
            <sz val="11"/>
            <color theme="1"/>
            <rFont val="Calibri"/>
            <family val="2"/>
            <scheme val="minor"/>
          </rPr>
          <t>CONSIGNY François:
Densité 673 kg/m3</t>
        </r>
      </text>
    </comment>
    <comment ref="DF354" authorId="0" shapeId="0" xr:uid="{5FFA5CAD-B4F2-42E1-AB9C-F2ED672E5BAC}">
      <text>
        <r>
          <rPr>
            <sz val="11"/>
            <color theme="1"/>
            <rFont val="Calibri"/>
            <family val="2"/>
            <scheme val="minor"/>
          </rPr>
          <t>CONSIGNY François:
stone wool</t>
        </r>
      </text>
    </comment>
    <comment ref="BB355" authorId="0" shapeId="0" xr:uid="{C4A97867-AD5A-4252-867E-514A75A48BD0}">
      <text>
        <r>
          <rPr>
            <sz val="11"/>
            <color theme="1"/>
            <rFont val="Calibri"/>
            <family val="2"/>
            <scheme val="minor"/>
          </rPr>
          <t>CONSIGNY François:
Point measurement method.
Area method: 32mm</t>
        </r>
      </text>
    </comment>
    <comment ref="BC355" authorId="0" shapeId="0" xr:uid="{21D6A917-1FC7-4256-ACDA-FBC1AD8EB3C1}">
      <text>
        <r>
          <rPr>
            <sz val="11"/>
            <color theme="1"/>
            <rFont val="Calibri"/>
            <family val="2"/>
            <scheme val="minor"/>
          </rPr>
          <t>CONSIGNY François:
mesured on sketch (residual cross section from photo) for all min &amp; max values of Rise1 to 5</t>
        </r>
      </text>
    </comment>
    <comment ref="CE355" authorId="0" shapeId="0" xr:uid="{130E447F-8F38-4312-A592-9A9493AF94B7}">
      <text>
        <r>
          <rPr>
            <sz val="11"/>
            <color theme="1"/>
            <rFont val="Calibri"/>
            <family val="2"/>
            <scheme val="minor"/>
          </rPr>
          <t>CONSIGNY François:
Densité 673 kg/m3</t>
        </r>
      </text>
    </comment>
    <comment ref="DF355" authorId="0" shapeId="0" xr:uid="{264B0EA3-42F5-4D73-9D86-87EBCA6F48D7}">
      <text>
        <r>
          <rPr>
            <sz val="11"/>
            <color theme="1"/>
            <rFont val="Calibri"/>
            <family val="2"/>
            <scheme val="minor"/>
          </rPr>
          <t>CONSIGNY François:
stone wool</t>
        </r>
      </text>
    </comment>
    <comment ref="BB356" authorId="0" shapeId="0" xr:uid="{B7A2EE8B-0906-4405-BB55-FE45A18D5F09}">
      <text>
        <r>
          <rPr>
            <sz val="11"/>
            <color theme="1"/>
            <rFont val="Calibri"/>
            <family val="2"/>
            <scheme val="minor"/>
          </rPr>
          <t>CONSIGNY François:
Point measurement method.
Area method: 32mm</t>
        </r>
      </text>
    </comment>
    <comment ref="BC356" authorId="0" shapeId="0" xr:uid="{2C4F4008-F844-42AE-ACF2-27F2E4B31625}">
      <text>
        <r>
          <rPr>
            <sz val="11"/>
            <color theme="1"/>
            <rFont val="Calibri"/>
            <family val="2"/>
            <scheme val="minor"/>
          </rPr>
          <t>CONSIGNY François:
mesured on sketch (residual cross section from photo) for all min &amp; max values of Rise1 to 5</t>
        </r>
      </text>
    </comment>
    <comment ref="CE356" authorId="0" shapeId="0" xr:uid="{B0EABA4F-F3A5-4521-ABFC-9788F673AEDD}">
      <text>
        <r>
          <rPr>
            <sz val="11"/>
            <color theme="1"/>
            <rFont val="Calibri"/>
            <family val="2"/>
            <scheme val="minor"/>
          </rPr>
          <t>CONSIGNY François:
Densité 673 kg/m3</t>
        </r>
      </text>
    </comment>
    <comment ref="DF356" authorId="0" shapeId="0" xr:uid="{5EF54444-349D-472B-BB87-B439C301F18B}">
      <text>
        <r>
          <rPr>
            <sz val="11"/>
            <color theme="1"/>
            <rFont val="Calibri"/>
            <family val="2"/>
            <scheme val="minor"/>
          </rPr>
          <t>CONSIGNY François:
stone wool</t>
        </r>
      </text>
    </comment>
    <comment ref="BB357" authorId="0" shapeId="0" xr:uid="{E916E03B-B4A4-411F-8E01-0B509C4908A8}">
      <text>
        <r>
          <rPr>
            <sz val="11"/>
            <color theme="1"/>
            <rFont val="Calibri"/>
            <family val="2"/>
            <scheme val="minor"/>
          </rPr>
          <t>CONSIGNY François:
Point measurement method.
Area method: 32mm</t>
        </r>
      </text>
    </comment>
    <comment ref="BC357" authorId="0" shapeId="0" xr:uid="{0480B604-488D-49A0-8EEC-43754CEF215C}">
      <text>
        <r>
          <rPr>
            <sz val="11"/>
            <color theme="1"/>
            <rFont val="Calibri"/>
            <family val="2"/>
            <scheme val="minor"/>
          </rPr>
          <t>CONSIGNY François:
mesured on sketch (residual cross section from photo) for all min &amp; max values of Rise1 to 5</t>
        </r>
      </text>
    </comment>
    <comment ref="CE357" authorId="0" shapeId="0" xr:uid="{5FDBA4C7-0FD3-4E0D-BED1-678F17F1D44E}">
      <text>
        <r>
          <rPr>
            <sz val="11"/>
            <color theme="1"/>
            <rFont val="Calibri"/>
            <family val="2"/>
            <scheme val="minor"/>
          </rPr>
          <t>CONSIGNY François:
Densité 673 kg/m3</t>
        </r>
      </text>
    </comment>
    <comment ref="DF357" authorId="0" shapeId="0" xr:uid="{619A57CE-C393-48F5-87DA-2C77F35CBE58}">
      <text>
        <r>
          <rPr>
            <sz val="11"/>
            <color theme="1"/>
            <rFont val="Calibri"/>
            <family val="2"/>
            <scheme val="minor"/>
          </rPr>
          <t>CONSIGNY François:
stone wool</t>
        </r>
      </text>
    </comment>
    <comment ref="BB358" authorId="0" shapeId="0" xr:uid="{4BD182E8-4079-40FB-9FA4-32C3044F2887}">
      <text>
        <r>
          <rPr>
            <sz val="11"/>
            <color theme="1"/>
            <rFont val="Calibri"/>
            <family val="2"/>
            <scheme val="minor"/>
          </rPr>
          <t>CONSIGNY François:
Point measurement method.
Area method: 32mm</t>
        </r>
      </text>
    </comment>
    <comment ref="BC358" authorId="0" shapeId="0" xr:uid="{DC15FA6C-2F21-49EF-8D95-E2D7B8E2B127}">
      <text>
        <r>
          <rPr>
            <sz val="11"/>
            <color theme="1"/>
            <rFont val="Calibri"/>
            <family val="2"/>
            <scheme val="minor"/>
          </rPr>
          <t>CONSIGNY François:
mesured on sketch (residual cross section from photo) for all min &amp; max values of Rise1 to 5</t>
        </r>
      </text>
    </comment>
    <comment ref="CE358" authorId="0" shapeId="0" xr:uid="{D9558287-1014-492D-9F37-4F5DC562D0D2}">
      <text>
        <r>
          <rPr>
            <sz val="11"/>
            <color theme="1"/>
            <rFont val="Calibri"/>
            <family val="2"/>
            <scheme val="minor"/>
          </rPr>
          <t>CONSIGNY François:
Densité 673 kg/m3</t>
        </r>
      </text>
    </comment>
    <comment ref="DF358" authorId="0" shapeId="0" xr:uid="{006F6318-3D4A-4906-98B7-484869E4438F}">
      <text>
        <r>
          <rPr>
            <sz val="11"/>
            <color theme="1"/>
            <rFont val="Calibri"/>
            <family val="2"/>
            <scheme val="minor"/>
          </rPr>
          <t>CONSIGNY François:
stone wool</t>
        </r>
      </text>
    </comment>
    <comment ref="BB359" authorId="0" shapeId="0" xr:uid="{A7B3C036-4D49-4153-AA34-A5EA8A0579F7}">
      <text>
        <r>
          <rPr>
            <sz val="11"/>
            <color theme="1"/>
            <rFont val="Calibri"/>
            <family val="2"/>
            <scheme val="minor"/>
          </rPr>
          <t>CONSIGNY François:
Point measurement method.
Area method: 32mm</t>
        </r>
      </text>
    </comment>
    <comment ref="BC359" authorId="0" shapeId="0" xr:uid="{0234E899-27E2-4DBC-972C-1C5E77E76E0E}">
      <text>
        <r>
          <rPr>
            <sz val="11"/>
            <color theme="1"/>
            <rFont val="Calibri"/>
            <family val="2"/>
            <scheme val="minor"/>
          </rPr>
          <t>CONSIGNY François:
mesured on sketch (residual cross section from photo) for all min &amp; max values of Rise1 to 5</t>
        </r>
      </text>
    </comment>
    <comment ref="CE359" authorId="0" shapeId="0" xr:uid="{D22B230C-7D87-432A-8300-44D66E287EAA}">
      <text>
        <r>
          <rPr>
            <sz val="11"/>
            <color theme="1"/>
            <rFont val="Calibri"/>
            <family val="2"/>
            <scheme val="minor"/>
          </rPr>
          <t>CONSIGNY François:
Densité 673 kg/m3</t>
        </r>
      </text>
    </comment>
    <comment ref="DF359" authorId="0" shapeId="0" xr:uid="{AC820AB4-830F-476B-B653-3258FCE7FD54}">
      <text>
        <r>
          <rPr>
            <sz val="11"/>
            <color theme="1"/>
            <rFont val="Calibri"/>
            <family val="2"/>
            <scheme val="minor"/>
          </rPr>
          <t>CONSIGNY François:
stone wool</t>
        </r>
      </text>
    </comment>
    <comment ref="BB360" authorId="0" shapeId="0" xr:uid="{90C569F9-12BC-46D7-B0BD-ADA5873BE925}">
      <text>
        <r>
          <rPr>
            <sz val="11"/>
            <color theme="1"/>
            <rFont val="Calibri"/>
            <family val="2"/>
            <scheme val="minor"/>
          </rPr>
          <t>CONSIGNY François:
Point measurement method.
Area method: 32mm</t>
        </r>
      </text>
    </comment>
    <comment ref="BC360" authorId="0" shapeId="0" xr:uid="{7EA7E4C0-92FE-4049-A8CF-C6C21BFA524A}">
      <text>
        <r>
          <rPr>
            <sz val="11"/>
            <color theme="1"/>
            <rFont val="Calibri"/>
            <family val="2"/>
            <scheme val="minor"/>
          </rPr>
          <t>CONSIGNY François:
mesured on sketch (residual cross section from photo) for all min &amp; max values of Rise1 to 5</t>
        </r>
      </text>
    </comment>
    <comment ref="CE360" authorId="0" shapeId="0" xr:uid="{694F6B2C-8CC6-4B15-AD3A-B74CC6D61CAE}">
      <text>
        <r>
          <rPr>
            <sz val="11"/>
            <color theme="1"/>
            <rFont val="Calibri"/>
            <family val="2"/>
            <scheme val="minor"/>
          </rPr>
          <t>CONSIGNY François:
Densité 673 kg/m3</t>
        </r>
      </text>
    </comment>
    <comment ref="DF360" authorId="0" shapeId="0" xr:uid="{720030AC-6BF7-4B1A-A70F-E0F5D0F54A5E}">
      <text>
        <r>
          <rPr>
            <sz val="11"/>
            <color theme="1"/>
            <rFont val="Calibri"/>
            <family val="2"/>
            <scheme val="minor"/>
          </rPr>
          <t>CONSIGNY François:
stone wool</t>
        </r>
      </text>
    </comment>
    <comment ref="BB361" authorId="0" shapeId="0" xr:uid="{244BFDA3-C569-4B85-86FB-36555219C8A4}">
      <text>
        <r>
          <rPr>
            <sz val="11"/>
            <color theme="1"/>
            <rFont val="Calibri"/>
            <family val="2"/>
            <scheme val="minor"/>
          </rPr>
          <t>CONSIGNY François:
Point measurement method.
Area method: 32mm</t>
        </r>
      </text>
    </comment>
    <comment ref="BC361" authorId="0" shapeId="0" xr:uid="{321C76F0-82EC-4DD8-A7B1-9A003BB8B813}">
      <text>
        <r>
          <rPr>
            <sz val="11"/>
            <color theme="1"/>
            <rFont val="Calibri"/>
            <family val="2"/>
            <scheme val="minor"/>
          </rPr>
          <t>CONSIGNY François:
mesured on sketch (residual cross section from photo) for all min &amp; max values of Rise1 to 5</t>
        </r>
      </text>
    </comment>
    <comment ref="CE361" authorId="0" shapeId="0" xr:uid="{2B00DD9A-EFEC-4472-A034-4F3AA491CD79}">
      <text>
        <r>
          <rPr>
            <sz val="11"/>
            <color theme="1"/>
            <rFont val="Calibri"/>
            <family val="2"/>
            <scheme val="minor"/>
          </rPr>
          <t>CONSIGNY François:
Densité 673 kg/m3</t>
        </r>
      </text>
    </comment>
    <comment ref="DF361" authorId="0" shapeId="0" xr:uid="{21B8D356-ED81-4D4F-92F0-34C996358F7D}">
      <text>
        <r>
          <rPr>
            <sz val="11"/>
            <color theme="1"/>
            <rFont val="Calibri"/>
            <family val="2"/>
            <scheme val="minor"/>
          </rPr>
          <t>CONSIGNY François:
stone wool</t>
        </r>
      </text>
    </comment>
    <comment ref="BB362" authorId="0" shapeId="0" xr:uid="{B7494CD6-5004-4FD0-B2EF-77A91189FA7F}">
      <text>
        <r>
          <rPr>
            <sz val="11"/>
            <color theme="1"/>
            <rFont val="Calibri"/>
            <family val="2"/>
            <scheme val="minor"/>
          </rPr>
          <t>CONSIGNY François:
Point measurement method.
Area method: 32mm</t>
        </r>
      </text>
    </comment>
    <comment ref="BC362" authorId="0" shapeId="0" xr:uid="{F899D1C0-9B42-43A2-BE5B-13E1B69DBACF}">
      <text>
        <r>
          <rPr>
            <sz val="11"/>
            <color theme="1"/>
            <rFont val="Calibri"/>
            <family val="2"/>
            <scheme val="minor"/>
          </rPr>
          <t>CONSIGNY François:
mesured on sketch (residual cross section from photo) for all min &amp; max values of Rise1 to 5</t>
        </r>
      </text>
    </comment>
    <comment ref="CE362" authorId="0" shapeId="0" xr:uid="{F01742CB-AB3F-45E8-926C-8A09CED85518}">
      <text>
        <r>
          <rPr>
            <sz val="11"/>
            <color theme="1"/>
            <rFont val="Calibri"/>
            <family val="2"/>
            <scheme val="minor"/>
          </rPr>
          <t>CONSIGNY François:
Densité 673 kg/m3</t>
        </r>
      </text>
    </comment>
    <comment ref="DF362" authorId="0" shapeId="0" xr:uid="{0EB62031-69E4-476C-99EE-E58848065306}">
      <text>
        <r>
          <rPr>
            <sz val="11"/>
            <color theme="1"/>
            <rFont val="Calibri"/>
            <family val="2"/>
            <scheme val="minor"/>
          </rPr>
          <t>CONSIGNY François:
stone wool</t>
        </r>
      </text>
    </comment>
    <comment ref="BB363" authorId="0" shapeId="0" xr:uid="{F482A440-8052-4333-9431-8AABCBF3369C}">
      <text>
        <r>
          <rPr>
            <sz val="11"/>
            <color theme="1"/>
            <rFont val="Calibri"/>
            <family val="2"/>
            <scheme val="minor"/>
          </rPr>
          <t>CONSIGNY François:
Point measurement method.
Area method: 32mm</t>
        </r>
      </text>
    </comment>
    <comment ref="BC363" authorId="0" shapeId="0" xr:uid="{1BA88FB2-F089-4D80-BB51-F543E394E182}">
      <text>
        <r>
          <rPr>
            <sz val="11"/>
            <color theme="1"/>
            <rFont val="Calibri"/>
            <family val="2"/>
            <scheme val="minor"/>
          </rPr>
          <t>CONSIGNY François:
mesured on sketch (residual cross section from photo) for all min &amp; max values of Rise1 to 5</t>
        </r>
      </text>
    </comment>
    <comment ref="CE363" authorId="0" shapeId="0" xr:uid="{F1B4E1BE-1941-4CBE-8D01-FC28F70F9F92}">
      <text>
        <r>
          <rPr>
            <sz val="11"/>
            <color theme="1"/>
            <rFont val="Calibri"/>
            <family val="2"/>
            <scheme val="minor"/>
          </rPr>
          <t>CONSIGNY François:
Densité 673 kg/m3</t>
        </r>
      </text>
    </comment>
    <comment ref="DF363" authorId="0" shapeId="0" xr:uid="{8198D2CF-23EC-4E16-AEC5-3F7D1879FBC5}">
      <text>
        <r>
          <rPr>
            <sz val="11"/>
            <color theme="1"/>
            <rFont val="Calibri"/>
            <family val="2"/>
            <scheme val="minor"/>
          </rPr>
          <t>CONSIGNY François:
stone wool</t>
        </r>
      </text>
    </comment>
    <comment ref="BB364" authorId="0" shapeId="0" xr:uid="{127CA5D0-E3FC-49E1-9184-3DCB6B045CB2}">
      <text>
        <r>
          <rPr>
            <sz val="11"/>
            <color theme="1"/>
            <rFont val="Calibri"/>
            <family val="2"/>
            <scheme val="minor"/>
          </rPr>
          <t>CONSIGNY François:
Point measurement method.
Area method: 32mm</t>
        </r>
      </text>
    </comment>
    <comment ref="BC364" authorId="0" shapeId="0" xr:uid="{878C8059-5916-4486-B649-380424C5705A}">
      <text>
        <r>
          <rPr>
            <sz val="11"/>
            <color theme="1"/>
            <rFont val="Calibri"/>
            <family val="2"/>
            <scheme val="minor"/>
          </rPr>
          <t>CONSIGNY François:
mesured on sketch (residual cross section from photo) for all min &amp; max values of Rise1 to 5</t>
        </r>
      </text>
    </comment>
    <comment ref="CE364" authorId="0" shapeId="0" xr:uid="{77859295-C52B-4D5C-963A-C61218C1385B}">
      <text>
        <r>
          <rPr>
            <sz val="11"/>
            <color theme="1"/>
            <rFont val="Calibri"/>
            <family val="2"/>
            <scheme val="minor"/>
          </rPr>
          <t>CONSIGNY François:
Densité 673 kg/m3</t>
        </r>
      </text>
    </comment>
    <comment ref="DF364" authorId="0" shapeId="0" xr:uid="{2ED72A40-05CE-4259-856B-33CD913592E9}">
      <text>
        <r>
          <rPr>
            <sz val="11"/>
            <color theme="1"/>
            <rFont val="Calibri"/>
            <family val="2"/>
            <scheme val="minor"/>
          </rPr>
          <t>CONSIGNY François:
stone wool</t>
        </r>
      </text>
    </comment>
    <comment ref="BB365" authorId="0" shapeId="0" xr:uid="{6FF9DF42-882B-4D61-9F7F-6D051853E709}">
      <text>
        <r>
          <rPr>
            <sz val="11"/>
            <color theme="1"/>
            <rFont val="Calibri"/>
            <family val="2"/>
            <scheme val="minor"/>
          </rPr>
          <t>CONSIGNY François:
Point measurement method.
Area method: 32mm</t>
        </r>
      </text>
    </comment>
    <comment ref="BC365" authorId="0" shapeId="0" xr:uid="{642D254D-BB03-4C3F-B048-A0AEA970E530}">
      <text>
        <r>
          <rPr>
            <sz val="11"/>
            <color theme="1"/>
            <rFont val="Calibri"/>
            <family val="2"/>
            <scheme val="minor"/>
          </rPr>
          <t>CONSIGNY François:
mesured on sketch (residual cross section from photo) for all min &amp; max values of Rise1 to 5</t>
        </r>
      </text>
    </comment>
    <comment ref="CE365" authorId="0" shapeId="0" xr:uid="{86D2660F-73A8-43D5-99BF-A510FD7CEEDC}">
      <text>
        <r>
          <rPr>
            <sz val="11"/>
            <color theme="1"/>
            <rFont val="Calibri"/>
            <family val="2"/>
            <scheme val="minor"/>
          </rPr>
          <t>CONSIGNY François:
Densité 673 kg/m3</t>
        </r>
      </text>
    </comment>
    <comment ref="DF365" authorId="0" shapeId="0" xr:uid="{37731573-722B-43E2-A08A-8A4B1B9E4B80}">
      <text>
        <r>
          <rPr>
            <sz val="11"/>
            <color theme="1"/>
            <rFont val="Calibri"/>
            <family val="2"/>
            <scheme val="minor"/>
          </rPr>
          <t>CONSIGNY François:
stone wool</t>
        </r>
      </text>
    </comment>
    <comment ref="BB366" authorId="0" shapeId="0" xr:uid="{3EDEBF2E-52BC-46A9-B2D8-EDB3CC0E9A97}">
      <text>
        <r>
          <rPr>
            <sz val="11"/>
            <color theme="1"/>
            <rFont val="Calibri"/>
            <family val="2"/>
            <scheme val="minor"/>
          </rPr>
          <t>CONSIGNY François:
Point measurement method.
Area method: 32mm</t>
        </r>
      </text>
    </comment>
    <comment ref="BC366" authorId="0" shapeId="0" xr:uid="{2B04B723-B1FE-4249-82FC-802AE4E311BD}">
      <text>
        <r>
          <rPr>
            <sz val="11"/>
            <color theme="1"/>
            <rFont val="Calibri"/>
            <family val="2"/>
            <scheme val="minor"/>
          </rPr>
          <t>CONSIGNY François:
mesured on sketch (residual cross section from photo) for all min &amp; max values of Rise1 to 5</t>
        </r>
      </text>
    </comment>
    <comment ref="CE366" authorId="0" shapeId="0" xr:uid="{DB590973-472F-496F-9544-183A76C6CD2A}">
      <text>
        <r>
          <rPr>
            <sz val="11"/>
            <color theme="1"/>
            <rFont val="Calibri"/>
            <family val="2"/>
            <scheme val="minor"/>
          </rPr>
          <t>CONSIGNY François:
Densité 673 kg/m3</t>
        </r>
      </text>
    </comment>
    <comment ref="DF366" authorId="0" shapeId="0" xr:uid="{A5112983-7A68-4117-A229-8F30DE279B9C}">
      <text>
        <r>
          <rPr>
            <sz val="11"/>
            <color theme="1"/>
            <rFont val="Calibri"/>
            <family val="2"/>
            <scheme val="minor"/>
          </rPr>
          <t>CONSIGNY François:
stone wool</t>
        </r>
      </text>
    </comment>
    <comment ref="BB367" authorId="0" shapeId="0" xr:uid="{C934E941-6040-45AE-8914-4D37BC636BB0}">
      <text>
        <r>
          <rPr>
            <sz val="11"/>
            <color theme="1"/>
            <rFont val="Calibri"/>
            <family val="2"/>
            <scheme val="minor"/>
          </rPr>
          <t>CONSIGNY François:
Point measurement method.
Area method: 32mm</t>
        </r>
      </text>
    </comment>
    <comment ref="BC367" authorId="0" shapeId="0" xr:uid="{EAB6BDBC-405F-49CD-8AF8-E12DED6CEAA6}">
      <text>
        <r>
          <rPr>
            <sz val="11"/>
            <color theme="1"/>
            <rFont val="Calibri"/>
            <family val="2"/>
            <scheme val="minor"/>
          </rPr>
          <t>CONSIGNY François:
mesured on sketch (residual cross section from photo) for all min &amp; max values of Rise1 to 5</t>
        </r>
      </text>
    </comment>
    <comment ref="CE367" authorId="0" shapeId="0" xr:uid="{CD906DB4-6B22-4E39-8CA0-C54858D3DF4F}">
      <text>
        <r>
          <rPr>
            <sz val="11"/>
            <color theme="1"/>
            <rFont val="Calibri"/>
            <family val="2"/>
            <scheme val="minor"/>
          </rPr>
          <t>CONSIGNY François:
Densité 673 kg/m3</t>
        </r>
      </text>
    </comment>
    <comment ref="DF367" authorId="0" shapeId="0" xr:uid="{E29F30EC-0DFE-4EEC-8E91-F40041C53D55}">
      <text>
        <r>
          <rPr>
            <sz val="11"/>
            <color theme="1"/>
            <rFont val="Calibri"/>
            <family val="2"/>
            <scheme val="minor"/>
          </rPr>
          <t>CONSIGNY François:
stone wool</t>
        </r>
      </text>
    </comment>
    <comment ref="BB368" authorId="0" shapeId="0" xr:uid="{A067D921-63CB-432B-B9FE-787D318C7850}">
      <text>
        <r>
          <rPr>
            <sz val="11"/>
            <color theme="1"/>
            <rFont val="Calibri"/>
            <family val="2"/>
            <scheme val="minor"/>
          </rPr>
          <t>CONSIGNY François:
Point measurement method.
Area method: 32mm</t>
        </r>
      </text>
    </comment>
    <comment ref="BC368" authorId="0" shapeId="0" xr:uid="{390FD48B-2908-4474-AF7D-26052F3BA5F1}">
      <text>
        <r>
          <rPr>
            <sz val="11"/>
            <color theme="1"/>
            <rFont val="Calibri"/>
            <family val="2"/>
            <scheme val="minor"/>
          </rPr>
          <t>CONSIGNY François:
mesured on sketch (residual cross section from photo) for all min &amp; max values of Rise1 to 5</t>
        </r>
      </text>
    </comment>
    <comment ref="CE368" authorId="0" shapeId="0" xr:uid="{D0F89CD4-DFAC-48F1-B335-645B8FE7F909}">
      <text>
        <r>
          <rPr>
            <sz val="11"/>
            <color theme="1"/>
            <rFont val="Calibri"/>
            <family val="2"/>
            <scheme val="minor"/>
          </rPr>
          <t>CONSIGNY François:
Densité 673 kg/m3</t>
        </r>
      </text>
    </comment>
    <comment ref="DF368" authorId="0" shapeId="0" xr:uid="{FB4AA7B4-A3A1-45F7-AE75-CC2958244574}">
      <text>
        <r>
          <rPr>
            <sz val="11"/>
            <color theme="1"/>
            <rFont val="Calibri"/>
            <family val="2"/>
            <scheme val="minor"/>
          </rPr>
          <t>CONSIGNY François:
stone wool</t>
        </r>
      </text>
    </comment>
    <comment ref="BB369" authorId="0" shapeId="0" xr:uid="{224D184E-8D87-4AFD-AD73-CC4EEDC28F74}">
      <text>
        <r>
          <rPr>
            <sz val="11"/>
            <color theme="1"/>
            <rFont val="Calibri"/>
            <family val="2"/>
            <scheme val="minor"/>
          </rPr>
          <t>CONSIGNY François:
Point measurement method.
Area method: 32mm</t>
        </r>
      </text>
    </comment>
    <comment ref="BC369" authorId="0" shapeId="0" xr:uid="{CCA04C36-A3DB-4DBA-8D3E-24B8AAC1A079}">
      <text>
        <r>
          <rPr>
            <sz val="11"/>
            <color theme="1"/>
            <rFont val="Calibri"/>
            <family val="2"/>
            <scheme val="minor"/>
          </rPr>
          <t>CONSIGNY François:
mesured on sketch (residual cross section from photo) for all min &amp; max values of Rise1 to 5</t>
        </r>
      </text>
    </comment>
    <comment ref="CE369" authorId="0" shapeId="0" xr:uid="{BB310EC3-0E63-4513-9E7A-96BC6F2A3878}">
      <text>
        <r>
          <rPr>
            <sz val="11"/>
            <color theme="1"/>
            <rFont val="Calibri"/>
            <family val="2"/>
            <scheme val="minor"/>
          </rPr>
          <t>CONSIGNY François:
Densité 673 kg/m3</t>
        </r>
      </text>
    </comment>
    <comment ref="DF369" authorId="0" shapeId="0" xr:uid="{22CA0EE7-123E-4BDC-81F8-0BAED35FCB58}">
      <text>
        <r>
          <rPr>
            <sz val="11"/>
            <color theme="1"/>
            <rFont val="Calibri"/>
            <family val="2"/>
            <scheme val="minor"/>
          </rPr>
          <t>CONSIGNY François:
stone wool</t>
        </r>
      </text>
    </comment>
    <comment ref="BB370" authorId="0" shapeId="0" xr:uid="{9E05B82B-88CE-4002-A632-E2074BFACC08}">
      <text>
        <r>
          <rPr>
            <sz val="11"/>
            <color theme="1"/>
            <rFont val="Calibri"/>
            <family val="2"/>
            <scheme val="minor"/>
          </rPr>
          <t>CONSIGNY François:
Point measurement method.
Area method: 32mm</t>
        </r>
      </text>
    </comment>
    <comment ref="BC370" authorId="0" shapeId="0" xr:uid="{1E081A4F-AB7D-4DF6-97BC-583A898DAB08}">
      <text>
        <r>
          <rPr>
            <sz val="11"/>
            <color theme="1"/>
            <rFont val="Calibri"/>
            <family val="2"/>
            <scheme val="minor"/>
          </rPr>
          <t>CONSIGNY François:
mesured on sketch (residual cross section from photo) for all min &amp; max values of Rise1 to 5</t>
        </r>
      </text>
    </comment>
    <comment ref="CE370" authorId="0" shapeId="0" xr:uid="{F3EA59E4-6D72-4CE4-A2B2-CF20698F3153}">
      <text>
        <r>
          <rPr>
            <sz val="11"/>
            <color theme="1"/>
            <rFont val="Calibri"/>
            <family val="2"/>
            <scheme val="minor"/>
          </rPr>
          <t>CONSIGNY François:
Densité 673 kg/m3</t>
        </r>
      </text>
    </comment>
    <comment ref="DF370" authorId="0" shapeId="0" xr:uid="{77CAE531-C6C3-4BED-833E-AAE008EB917B}">
      <text>
        <r>
          <rPr>
            <sz val="11"/>
            <color theme="1"/>
            <rFont val="Calibri"/>
            <family val="2"/>
            <scheme val="minor"/>
          </rPr>
          <t>CONSIGNY François:
stone wool</t>
        </r>
      </text>
    </comment>
    <comment ref="BB371" authorId="0" shapeId="0" xr:uid="{8E019B51-A12B-4C81-8BB3-851C053E94E1}">
      <text>
        <r>
          <rPr>
            <sz val="11"/>
            <color theme="1"/>
            <rFont val="Calibri"/>
            <family val="2"/>
            <scheme val="minor"/>
          </rPr>
          <t>CONSIGNY François:
Point measurement method.
Area method: 32mm</t>
        </r>
      </text>
    </comment>
    <comment ref="BC371" authorId="0" shapeId="0" xr:uid="{61CC2059-80E7-4CFC-9D6B-ADEE50EFAF8B}">
      <text>
        <r>
          <rPr>
            <sz val="11"/>
            <color theme="1"/>
            <rFont val="Calibri"/>
            <family val="2"/>
            <scheme val="minor"/>
          </rPr>
          <t>CONSIGNY François:
mesured on sketch (residual cross section from photo) for all min &amp; max values of Rise1 to 5</t>
        </r>
      </text>
    </comment>
    <comment ref="CE371" authorId="0" shapeId="0" xr:uid="{5BB4C3D7-4A7D-45FF-B18F-1B1DCCC45F14}">
      <text>
        <r>
          <rPr>
            <sz val="11"/>
            <color theme="1"/>
            <rFont val="Calibri"/>
            <family val="2"/>
            <scheme val="minor"/>
          </rPr>
          <t>CONSIGNY François:
Densité 673 kg/m3</t>
        </r>
      </text>
    </comment>
    <comment ref="DF371" authorId="0" shapeId="0" xr:uid="{6E77B9AB-7B8C-421F-A720-39719331F036}">
      <text>
        <r>
          <rPr>
            <sz val="11"/>
            <color theme="1"/>
            <rFont val="Calibri"/>
            <family val="2"/>
            <scheme val="minor"/>
          </rPr>
          <t>CONSIGNY François:
stone wool</t>
        </r>
      </text>
    </comment>
    <comment ref="BB372" authorId="0" shapeId="0" xr:uid="{C0E34D60-A656-43DF-BE9C-4E47477DD3CA}">
      <text>
        <r>
          <rPr>
            <sz val="11"/>
            <color theme="1"/>
            <rFont val="Calibri"/>
            <family val="2"/>
            <scheme val="minor"/>
          </rPr>
          <t>CONSIGNY François:
Point measurement method.
Area method: 32mm</t>
        </r>
      </text>
    </comment>
    <comment ref="BC372" authorId="0" shapeId="0" xr:uid="{E924B9C0-AB0C-4F53-99D8-CBB491D2CD03}">
      <text>
        <r>
          <rPr>
            <sz val="11"/>
            <color theme="1"/>
            <rFont val="Calibri"/>
            <family val="2"/>
            <scheme val="minor"/>
          </rPr>
          <t>CONSIGNY François:
mesured on sketch (residual cross section from photo) for all min &amp; max values of Rise1 to 5</t>
        </r>
      </text>
    </comment>
    <comment ref="CE372" authorId="0" shapeId="0" xr:uid="{42140956-140B-4636-964E-9677A3F3BE29}">
      <text>
        <r>
          <rPr>
            <sz val="11"/>
            <color theme="1"/>
            <rFont val="Calibri"/>
            <family val="2"/>
            <scheme val="minor"/>
          </rPr>
          <t>CONSIGNY François:
Densité 673 kg/m3</t>
        </r>
      </text>
    </comment>
    <comment ref="DF372" authorId="0" shapeId="0" xr:uid="{04791F3B-C516-4DBB-ABA7-43E6D653EB50}">
      <text>
        <r>
          <rPr>
            <sz val="11"/>
            <color theme="1"/>
            <rFont val="Calibri"/>
            <family val="2"/>
            <scheme val="minor"/>
          </rPr>
          <t>CONSIGNY François:
stone wool</t>
        </r>
      </text>
    </comment>
    <comment ref="BB373" authorId="0" shapeId="0" xr:uid="{9A05FE21-03D3-4D4A-AA38-70E7A43339C3}">
      <text>
        <r>
          <rPr>
            <sz val="11"/>
            <color theme="1"/>
            <rFont val="Calibri"/>
            <family val="2"/>
            <scheme val="minor"/>
          </rPr>
          <t>CONSIGNY François:
Point measurement method.
Area method: 32mm</t>
        </r>
      </text>
    </comment>
    <comment ref="BC373" authorId="0" shapeId="0" xr:uid="{2D88A2F1-B22B-4E53-9BC2-FA8A29979EC6}">
      <text>
        <r>
          <rPr>
            <sz val="11"/>
            <color theme="1"/>
            <rFont val="Calibri"/>
            <family val="2"/>
            <scheme val="minor"/>
          </rPr>
          <t>CONSIGNY François:
mesured on sketch (residual cross section from photo) for all min &amp; max values of Rise1 to 5</t>
        </r>
      </text>
    </comment>
    <comment ref="CE373" authorId="0" shapeId="0" xr:uid="{49908ABF-886E-4623-85F9-3A077B325B9E}">
      <text>
        <r>
          <rPr>
            <sz val="11"/>
            <color theme="1"/>
            <rFont val="Calibri"/>
            <family val="2"/>
            <scheme val="minor"/>
          </rPr>
          <t>CONSIGNY François:
Densité 673 kg/m3</t>
        </r>
      </text>
    </comment>
    <comment ref="DF373" authorId="0" shapeId="0" xr:uid="{1CA21A02-4F2E-4F85-A50A-419C4CC35997}">
      <text>
        <r>
          <rPr>
            <sz val="11"/>
            <color theme="1"/>
            <rFont val="Calibri"/>
            <family val="2"/>
            <scheme val="minor"/>
          </rPr>
          <t>CONSIGNY François:
stone wool</t>
        </r>
      </text>
    </comment>
    <comment ref="BB374" authorId="0" shapeId="0" xr:uid="{00BE3962-E91C-471E-B21A-EDA4174BEC97}">
      <text>
        <r>
          <rPr>
            <sz val="11"/>
            <color theme="1"/>
            <rFont val="Calibri"/>
            <family val="2"/>
            <scheme val="minor"/>
          </rPr>
          <t>CONSIGNY François:
Point measurement method.
Area method: 32mm</t>
        </r>
      </text>
    </comment>
    <comment ref="BC374" authorId="0" shapeId="0" xr:uid="{D27FF8B8-A7E8-45F4-B3A8-18C4AA8020BE}">
      <text>
        <r>
          <rPr>
            <sz val="11"/>
            <color theme="1"/>
            <rFont val="Calibri"/>
            <family val="2"/>
            <scheme val="minor"/>
          </rPr>
          <t>CONSIGNY François:
mesured on sketch (residual cross section from photo) for all min &amp; max values of Rise1 to 5</t>
        </r>
      </text>
    </comment>
    <comment ref="CE374" authorId="0" shapeId="0" xr:uid="{0B29FC48-1E1B-4CE0-A5C3-54726E338A45}">
      <text>
        <r>
          <rPr>
            <sz val="11"/>
            <color theme="1"/>
            <rFont val="Calibri"/>
            <family val="2"/>
            <scheme val="minor"/>
          </rPr>
          <t>CONSIGNY François:
Densité 673 kg/m3</t>
        </r>
      </text>
    </comment>
    <comment ref="DF374" authorId="0" shapeId="0" xr:uid="{ADDE2630-7EC4-41C1-9AA2-923A1AF95FC6}">
      <text>
        <r>
          <rPr>
            <sz val="11"/>
            <color theme="1"/>
            <rFont val="Calibri"/>
            <family val="2"/>
            <scheme val="minor"/>
          </rPr>
          <t>CONSIGNY François:
stone wool</t>
        </r>
      </text>
    </comment>
    <comment ref="BB375" authorId="0" shapeId="0" xr:uid="{E652FB23-D426-41A3-90B0-75381AF6630F}">
      <text>
        <r>
          <rPr>
            <sz val="11"/>
            <color theme="1"/>
            <rFont val="Calibri"/>
            <family val="2"/>
            <scheme val="minor"/>
          </rPr>
          <t>CONSIGNY François:
Point measurement method.
Area method: 32mm</t>
        </r>
      </text>
    </comment>
    <comment ref="BC375" authorId="0" shapeId="0" xr:uid="{66FA7EA7-63FC-4191-805C-9224C252AA8C}">
      <text>
        <r>
          <rPr>
            <sz val="11"/>
            <color theme="1"/>
            <rFont val="Calibri"/>
            <family val="2"/>
            <scheme val="minor"/>
          </rPr>
          <t>CONSIGNY François:
mesured on sketch (residual cross section from photo) for all min &amp; max values of Rise1 to 5</t>
        </r>
      </text>
    </comment>
    <comment ref="CE375" authorId="0" shapeId="0" xr:uid="{AEE11E4D-D0AF-400B-AA3E-A230218E572F}">
      <text>
        <r>
          <rPr>
            <sz val="11"/>
            <color theme="1"/>
            <rFont val="Calibri"/>
            <family val="2"/>
            <scheme val="minor"/>
          </rPr>
          <t>CONSIGNY François:
Densité 673 kg/m3</t>
        </r>
      </text>
    </comment>
    <comment ref="DF375" authorId="0" shapeId="0" xr:uid="{3A1B52BB-2F00-4611-AA2D-EFE29952C193}">
      <text>
        <r>
          <rPr>
            <sz val="11"/>
            <color theme="1"/>
            <rFont val="Calibri"/>
            <family val="2"/>
            <scheme val="minor"/>
          </rPr>
          <t>CONSIGNY François:
stone wool</t>
        </r>
      </text>
    </comment>
    <comment ref="BB376" authorId="0" shapeId="0" xr:uid="{6582C2EC-5CCE-4B2D-9A4C-8C7AC8A223D7}">
      <text>
        <r>
          <rPr>
            <sz val="11"/>
            <color theme="1"/>
            <rFont val="Calibri"/>
            <family val="2"/>
            <scheme val="minor"/>
          </rPr>
          <t>CONSIGNY François:
Point measurement method.
Area method: 32mm</t>
        </r>
      </text>
    </comment>
    <comment ref="BC376" authorId="0" shapeId="0" xr:uid="{7450BE30-50C9-4852-AD0F-A8ACE155A770}">
      <text>
        <r>
          <rPr>
            <sz val="11"/>
            <color theme="1"/>
            <rFont val="Calibri"/>
            <family val="2"/>
            <scheme val="minor"/>
          </rPr>
          <t>CONSIGNY François:
mesured on sketch (residual cross section from photo) for all min &amp; max values of Rise1 to 5</t>
        </r>
      </text>
    </comment>
    <comment ref="CE376" authorId="0" shapeId="0" xr:uid="{B7C0426C-0DC7-4577-A58F-43C60F70AEE6}">
      <text>
        <r>
          <rPr>
            <sz val="11"/>
            <color theme="1"/>
            <rFont val="Calibri"/>
            <family val="2"/>
            <scheme val="minor"/>
          </rPr>
          <t>CONSIGNY François:
Densité 673 kg/m3</t>
        </r>
      </text>
    </comment>
    <comment ref="DF376" authorId="0" shapeId="0" xr:uid="{9B159BC5-CEC5-4B1E-A72A-1D45EB9089BD}">
      <text>
        <r>
          <rPr>
            <sz val="11"/>
            <color theme="1"/>
            <rFont val="Calibri"/>
            <family val="2"/>
            <scheme val="minor"/>
          </rPr>
          <t>CONSIGNY François:
stone wool</t>
        </r>
      </text>
    </comment>
    <comment ref="BB377" authorId="0" shapeId="0" xr:uid="{46774C90-D969-4C2F-82FD-214C3EFEC25D}">
      <text>
        <r>
          <rPr>
            <sz val="11"/>
            <color theme="1"/>
            <rFont val="Calibri"/>
            <family val="2"/>
            <scheme val="minor"/>
          </rPr>
          <t>CONSIGNY François:
Point measurement method.
Area method: 32mm</t>
        </r>
      </text>
    </comment>
    <comment ref="BC377" authorId="0" shapeId="0" xr:uid="{82DBCF61-7ECE-4ADA-8F15-CA8F366F396D}">
      <text>
        <r>
          <rPr>
            <sz val="11"/>
            <color theme="1"/>
            <rFont val="Calibri"/>
            <family val="2"/>
            <scheme val="minor"/>
          </rPr>
          <t>CONSIGNY François:
mesured on sketch (residual cross section from photo) for all min &amp; max values of Rise1 to 5</t>
        </r>
      </text>
    </comment>
    <comment ref="CE377" authorId="0" shapeId="0" xr:uid="{2BC8DB3B-8C2C-495A-A07B-5620F851DBFB}">
      <text>
        <r>
          <rPr>
            <sz val="11"/>
            <color theme="1"/>
            <rFont val="Calibri"/>
            <family val="2"/>
            <scheme val="minor"/>
          </rPr>
          <t>CONSIGNY François:
Densité 673 kg/m3</t>
        </r>
      </text>
    </comment>
    <comment ref="DF377" authorId="0" shapeId="0" xr:uid="{3585F88E-28BF-427A-83F8-0F41BD58D3DD}">
      <text>
        <r>
          <rPr>
            <sz val="11"/>
            <color theme="1"/>
            <rFont val="Calibri"/>
            <family val="2"/>
            <scheme val="minor"/>
          </rPr>
          <t>CONSIGNY François:
stone wool</t>
        </r>
      </text>
    </comment>
    <comment ref="BB378" authorId="0" shapeId="0" xr:uid="{A07CDBFE-25EC-4601-9FA5-ECCE04624AA3}">
      <text>
        <r>
          <rPr>
            <sz val="11"/>
            <color theme="1"/>
            <rFont val="Calibri"/>
            <family val="2"/>
            <scheme val="minor"/>
          </rPr>
          <t>CONSIGNY François:
Point measurement method.
Area method: 32mm</t>
        </r>
      </text>
    </comment>
    <comment ref="BC378" authorId="0" shapeId="0" xr:uid="{0D68B581-74C4-4E8A-8A4A-6058EE577642}">
      <text>
        <r>
          <rPr>
            <sz val="11"/>
            <color theme="1"/>
            <rFont val="Calibri"/>
            <family val="2"/>
            <scheme val="minor"/>
          </rPr>
          <t>CONSIGNY François:
mesured on sketch (residual cross section from photo) for all min &amp; max values of Rise1 to 5</t>
        </r>
      </text>
    </comment>
    <comment ref="CE378" authorId="0" shapeId="0" xr:uid="{A41C0DE4-5E2C-4B70-B586-A79588B02A5C}">
      <text>
        <r>
          <rPr>
            <sz val="11"/>
            <color theme="1"/>
            <rFont val="Calibri"/>
            <family val="2"/>
            <scheme val="minor"/>
          </rPr>
          <t>CONSIGNY François:
Densité 673 kg/m3</t>
        </r>
      </text>
    </comment>
    <comment ref="DF378" authorId="0" shapeId="0" xr:uid="{60DD8A52-B98A-4F31-99AF-D95679C0A7BF}">
      <text>
        <r>
          <rPr>
            <sz val="11"/>
            <color theme="1"/>
            <rFont val="Calibri"/>
            <family val="2"/>
            <scheme val="minor"/>
          </rPr>
          <t>CONSIGNY François:
stone wool</t>
        </r>
      </text>
    </comment>
    <comment ref="BB379" authorId="0" shapeId="0" xr:uid="{EDAA5A13-AB83-409D-9BA7-F00919699937}">
      <text>
        <r>
          <rPr>
            <sz val="11"/>
            <color theme="1"/>
            <rFont val="Calibri"/>
            <family val="2"/>
            <scheme val="minor"/>
          </rPr>
          <t>CONSIGNY François:
Point measurement method.
Area method: 32mm</t>
        </r>
      </text>
    </comment>
    <comment ref="BC379" authorId="0" shapeId="0" xr:uid="{DCB93E37-806C-44A6-B481-72D52C373BF0}">
      <text>
        <r>
          <rPr>
            <sz val="11"/>
            <color theme="1"/>
            <rFont val="Calibri"/>
            <family val="2"/>
            <scheme val="minor"/>
          </rPr>
          <t>CONSIGNY François:
mesured on sketch (residual cross section from photo) for all min &amp; max values of Rise1 to 5</t>
        </r>
      </text>
    </comment>
    <comment ref="CE379" authorId="0" shapeId="0" xr:uid="{C3038D95-0294-46D2-91DF-24374F720D76}">
      <text>
        <r>
          <rPr>
            <sz val="11"/>
            <color theme="1"/>
            <rFont val="Calibri"/>
            <family val="2"/>
            <scheme val="minor"/>
          </rPr>
          <t>CONSIGNY François:
Densité 673 kg/m3</t>
        </r>
      </text>
    </comment>
    <comment ref="DF379" authorId="0" shapeId="0" xr:uid="{25C6A63D-AD57-4A4B-9193-28EDBC4B865E}">
      <text>
        <r>
          <rPr>
            <sz val="11"/>
            <color theme="1"/>
            <rFont val="Calibri"/>
            <family val="2"/>
            <scheme val="minor"/>
          </rPr>
          <t>CONSIGNY François:
stone wool</t>
        </r>
      </text>
    </comment>
    <comment ref="BB380" authorId="0" shapeId="0" xr:uid="{27CF98CC-C9C0-480F-8FCC-46CFC96232AD}">
      <text>
        <r>
          <rPr>
            <sz val="11"/>
            <color theme="1"/>
            <rFont val="Calibri"/>
            <family val="2"/>
            <scheme val="minor"/>
          </rPr>
          <t>CONSIGNY François:
Point measurement method.
Area method: 32mm</t>
        </r>
      </text>
    </comment>
    <comment ref="BC380" authorId="0" shapeId="0" xr:uid="{84EC6868-69E8-469D-9C5C-749C9248C5EA}">
      <text>
        <r>
          <rPr>
            <sz val="11"/>
            <color theme="1"/>
            <rFont val="Calibri"/>
            <family val="2"/>
            <scheme val="minor"/>
          </rPr>
          <t>CONSIGNY François:
mesured on sketch (residual cross section from photo) for all min &amp; max values of Rise1 to 5</t>
        </r>
      </text>
    </comment>
    <comment ref="CE380" authorId="0" shapeId="0" xr:uid="{8CFEDF2E-19EA-4333-8107-DD2F042B88D4}">
      <text>
        <r>
          <rPr>
            <sz val="11"/>
            <color theme="1"/>
            <rFont val="Calibri"/>
            <family val="2"/>
            <scheme val="minor"/>
          </rPr>
          <t>CONSIGNY François:
Densité 673 kg/m3</t>
        </r>
      </text>
    </comment>
    <comment ref="DF380" authorId="0" shapeId="0" xr:uid="{2536565B-DE67-46C2-ABB8-DCEDFD3EA107}">
      <text>
        <r>
          <rPr>
            <sz val="11"/>
            <color theme="1"/>
            <rFont val="Calibri"/>
            <family val="2"/>
            <scheme val="minor"/>
          </rPr>
          <t>CONSIGNY François:
stone wool</t>
        </r>
      </text>
    </comment>
    <comment ref="BB381" authorId="0" shapeId="0" xr:uid="{D85301D6-4E9E-4BB3-AB56-5FD61E9B8C16}">
      <text>
        <r>
          <rPr>
            <sz val="11"/>
            <color theme="1"/>
            <rFont val="Calibri"/>
            <family val="2"/>
            <scheme val="minor"/>
          </rPr>
          <t>CONSIGNY François:
Point measurement method.
Area method: 32mm</t>
        </r>
      </text>
    </comment>
    <comment ref="BC381" authorId="0" shapeId="0" xr:uid="{CB219DFF-F362-4208-B62C-2ADB6084E611}">
      <text>
        <r>
          <rPr>
            <sz val="11"/>
            <color theme="1"/>
            <rFont val="Calibri"/>
            <family val="2"/>
            <scheme val="minor"/>
          </rPr>
          <t>CONSIGNY François:
mesured on sketch (residual cross section from photo) for all min &amp; max values of Rise1 to 5</t>
        </r>
      </text>
    </comment>
    <comment ref="CE381" authorId="0" shapeId="0" xr:uid="{D5870A0D-9B07-4E34-8175-1EA9A79FFE0D}">
      <text>
        <r>
          <rPr>
            <sz val="11"/>
            <color theme="1"/>
            <rFont val="Calibri"/>
            <family val="2"/>
            <scheme val="minor"/>
          </rPr>
          <t>CONSIGNY François:
Densité 673 kg/m3</t>
        </r>
      </text>
    </comment>
    <comment ref="DF381" authorId="0" shapeId="0" xr:uid="{D28206A1-50E1-421E-9F2C-FC37F0CF411A}">
      <text>
        <r>
          <rPr>
            <sz val="11"/>
            <color theme="1"/>
            <rFont val="Calibri"/>
            <family val="2"/>
            <scheme val="minor"/>
          </rPr>
          <t>CONSIGNY François:
stone wool</t>
        </r>
      </text>
    </comment>
    <comment ref="BB382" authorId="0" shapeId="0" xr:uid="{D5726F16-8FCE-4CB6-BEF0-5DA49505EBA7}">
      <text>
        <r>
          <rPr>
            <sz val="11"/>
            <color theme="1"/>
            <rFont val="Calibri"/>
            <family val="2"/>
            <scheme val="minor"/>
          </rPr>
          <t>CONSIGNY François:
Point measurement method.
Area method: 32mm</t>
        </r>
      </text>
    </comment>
    <comment ref="BC382" authorId="0" shapeId="0" xr:uid="{5758B297-FF08-45FF-A50F-3060B63E1161}">
      <text>
        <r>
          <rPr>
            <sz val="11"/>
            <color theme="1"/>
            <rFont val="Calibri"/>
            <family val="2"/>
            <scheme val="minor"/>
          </rPr>
          <t>CONSIGNY François:
mesured on sketch (residual cross section from photo) for all min &amp; max values of Rise1 to 5</t>
        </r>
      </text>
    </comment>
    <comment ref="CE382" authorId="0" shapeId="0" xr:uid="{DAC85CDB-59C5-4C8D-9CE8-F18BB97762AB}">
      <text>
        <r>
          <rPr>
            <sz val="11"/>
            <color theme="1"/>
            <rFont val="Calibri"/>
            <family val="2"/>
            <scheme val="minor"/>
          </rPr>
          <t>CONSIGNY François:
Densité 673 kg/m3</t>
        </r>
      </text>
    </comment>
    <comment ref="DF382" authorId="0" shapeId="0" xr:uid="{84B70C60-FD30-4D68-BB66-77575A918876}">
      <text>
        <r>
          <rPr>
            <sz val="11"/>
            <color theme="1"/>
            <rFont val="Calibri"/>
            <family val="2"/>
            <scheme val="minor"/>
          </rPr>
          <t>CONSIGNY François:
stone wool</t>
        </r>
      </text>
    </comment>
    <comment ref="BB383" authorId="0" shapeId="0" xr:uid="{175DDF37-971B-4A7E-9769-DE639AEDEEF2}">
      <text>
        <r>
          <rPr>
            <sz val="11"/>
            <color theme="1"/>
            <rFont val="Calibri"/>
            <family val="2"/>
            <scheme val="minor"/>
          </rPr>
          <t>CONSIGNY François:
Point measurement method.
Area method: 32mm</t>
        </r>
      </text>
    </comment>
    <comment ref="BC383" authorId="0" shapeId="0" xr:uid="{33E5FC7C-4804-4886-B412-D0A1A2BDC3B5}">
      <text>
        <r>
          <rPr>
            <sz val="11"/>
            <color theme="1"/>
            <rFont val="Calibri"/>
            <family val="2"/>
            <scheme val="minor"/>
          </rPr>
          <t>CONSIGNY François:
mesured on sketch (residual cross section from photo) for all min &amp; max values of Rise1 to 5</t>
        </r>
      </text>
    </comment>
    <comment ref="CE383" authorId="0" shapeId="0" xr:uid="{90AA2F3B-F1A2-45EF-B6B1-E6A8E716F388}">
      <text>
        <r>
          <rPr>
            <sz val="11"/>
            <color theme="1"/>
            <rFont val="Calibri"/>
            <family val="2"/>
            <scheme val="minor"/>
          </rPr>
          <t>CONSIGNY François:
Densité 673 kg/m3</t>
        </r>
      </text>
    </comment>
    <comment ref="DF383" authorId="0" shapeId="0" xr:uid="{C0D062FF-8D3D-4E0A-A407-AC5044659D54}">
      <text>
        <r>
          <rPr>
            <sz val="11"/>
            <color theme="1"/>
            <rFont val="Calibri"/>
            <family val="2"/>
            <scheme val="minor"/>
          </rPr>
          <t>CONSIGNY François:
stone wool</t>
        </r>
      </text>
    </comment>
    <comment ref="BB384" authorId="0" shapeId="0" xr:uid="{2ED51517-B16B-49C3-8953-9A7BB3B520E0}">
      <text>
        <r>
          <rPr>
            <sz val="11"/>
            <color theme="1"/>
            <rFont val="Calibri"/>
            <family val="2"/>
            <scheme val="minor"/>
          </rPr>
          <t>CONSIGNY François:
Point measurement method.
Area method: 32mm</t>
        </r>
      </text>
    </comment>
    <comment ref="BC384" authorId="0" shapeId="0" xr:uid="{3BD42AED-760F-49D9-A8A4-3E6EC8F8AE5E}">
      <text>
        <r>
          <rPr>
            <sz val="11"/>
            <color theme="1"/>
            <rFont val="Calibri"/>
            <family val="2"/>
            <scheme val="minor"/>
          </rPr>
          <t>CONSIGNY François:
mesured on sketch (residual cross section from photo) for all min &amp; max values of Rise1 to 5</t>
        </r>
      </text>
    </comment>
    <comment ref="CE384" authorId="0" shapeId="0" xr:uid="{F2AF2382-4658-476E-AB27-4AFF18D7716B}">
      <text>
        <r>
          <rPr>
            <sz val="11"/>
            <color theme="1"/>
            <rFont val="Calibri"/>
            <family val="2"/>
            <scheme val="minor"/>
          </rPr>
          <t>CONSIGNY François:
Densité 673 kg/m3</t>
        </r>
      </text>
    </comment>
    <comment ref="DF384" authorId="0" shapeId="0" xr:uid="{1A6CDEA7-37C0-4C43-9B82-9BBE9C5AFED3}">
      <text>
        <r>
          <rPr>
            <sz val="11"/>
            <color theme="1"/>
            <rFont val="Calibri"/>
            <family val="2"/>
            <scheme val="minor"/>
          </rPr>
          <t>CONSIGNY François:
stone wool</t>
        </r>
      </text>
    </comment>
    <comment ref="BB385" authorId="0" shapeId="0" xr:uid="{DAD9396C-9788-4EE5-B636-60AB9B52CD16}">
      <text>
        <r>
          <rPr>
            <sz val="11"/>
            <color theme="1"/>
            <rFont val="Calibri"/>
            <family val="2"/>
            <scheme val="minor"/>
          </rPr>
          <t>CONSIGNY François:
Point measurement method.
Area method: 32mm</t>
        </r>
      </text>
    </comment>
    <comment ref="BC385" authorId="0" shapeId="0" xr:uid="{231EDA09-BEFF-4792-8E10-24025E2645A0}">
      <text>
        <r>
          <rPr>
            <sz val="11"/>
            <color theme="1"/>
            <rFont val="Calibri"/>
            <family val="2"/>
            <scheme val="minor"/>
          </rPr>
          <t>CONSIGNY François:
mesured on sketch (residual cross section from photo) for all min &amp; max values of Rise1 to 5</t>
        </r>
      </text>
    </comment>
    <comment ref="CE385" authorId="0" shapeId="0" xr:uid="{EDA05F4D-90AD-40D0-A443-C30B75057932}">
      <text>
        <r>
          <rPr>
            <sz val="11"/>
            <color theme="1"/>
            <rFont val="Calibri"/>
            <family val="2"/>
            <scheme val="minor"/>
          </rPr>
          <t>CONSIGNY François:
Densité 673 kg/m3</t>
        </r>
      </text>
    </comment>
    <comment ref="DF385" authorId="0" shapeId="0" xr:uid="{3A14B543-E2F3-4F54-9911-EF3D289F653D}">
      <text>
        <r>
          <rPr>
            <sz val="11"/>
            <color theme="1"/>
            <rFont val="Calibri"/>
            <family val="2"/>
            <scheme val="minor"/>
          </rPr>
          <t>CONSIGNY François:
stone wool</t>
        </r>
      </text>
    </comment>
    <comment ref="BB386" authorId="0" shapeId="0" xr:uid="{626D250F-99A8-47F5-AC02-CE1A7949162C}">
      <text>
        <r>
          <rPr>
            <sz val="11"/>
            <color theme="1"/>
            <rFont val="Calibri"/>
            <family val="2"/>
            <scheme val="minor"/>
          </rPr>
          <t>CONSIGNY François:
Point measurement method.
Area method: 32mm</t>
        </r>
      </text>
    </comment>
    <comment ref="BC386" authorId="0" shapeId="0" xr:uid="{8925F601-CBB1-41CF-BDBE-6FFDC682DB18}">
      <text>
        <r>
          <rPr>
            <sz val="11"/>
            <color theme="1"/>
            <rFont val="Calibri"/>
            <family val="2"/>
            <scheme val="minor"/>
          </rPr>
          <t>CONSIGNY François:
mesured on sketch (residual cross section from photo) for all min &amp; max values of Rise1 to 5</t>
        </r>
      </text>
    </comment>
    <comment ref="CE386" authorId="0" shapeId="0" xr:uid="{3B0FF5D7-919F-4FB0-91CF-FD6D21DFB13B}">
      <text>
        <r>
          <rPr>
            <sz val="11"/>
            <color theme="1"/>
            <rFont val="Calibri"/>
            <family val="2"/>
            <scheme val="minor"/>
          </rPr>
          <t>CONSIGNY François:
Densité 673 kg/m3</t>
        </r>
      </text>
    </comment>
    <comment ref="DF386" authorId="0" shapeId="0" xr:uid="{8E305AAB-8594-4E06-A7B6-CE00CC92EBB3}">
      <text>
        <r>
          <rPr>
            <sz val="11"/>
            <color theme="1"/>
            <rFont val="Calibri"/>
            <family val="2"/>
            <scheme val="minor"/>
          </rPr>
          <t>CONSIGNY François:
stone wool</t>
        </r>
      </text>
    </comment>
    <comment ref="BB387" authorId="0" shapeId="0" xr:uid="{6321EBC8-E7C3-41DC-902D-06D780692F31}">
      <text>
        <r>
          <rPr>
            <sz val="11"/>
            <color theme="1"/>
            <rFont val="Calibri"/>
            <family val="2"/>
            <scheme val="minor"/>
          </rPr>
          <t>CONSIGNY François:
Point measurement method.
Area method: 32mm</t>
        </r>
      </text>
    </comment>
    <comment ref="BC387" authorId="0" shapeId="0" xr:uid="{741CB703-2FD0-42A3-8D87-0E91138DC52F}">
      <text>
        <r>
          <rPr>
            <sz val="11"/>
            <color theme="1"/>
            <rFont val="Calibri"/>
            <family val="2"/>
            <scheme val="minor"/>
          </rPr>
          <t>CONSIGNY François:
mesured on sketch (residual cross section from photo) for all min &amp; max values of Rise1 to 5</t>
        </r>
      </text>
    </comment>
    <comment ref="CE387" authorId="0" shapeId="0" xr:uid="{108CBCC3-7ED9-42C5-9618-A03115C4834E}">
      <text>
        <r>
          <rPr>
            <sz val="11"/>
            <color theme="1"/>
            <rFont val="Calibri"/>
            <family val="2"/>
            <scheme val="minor"/>
          </rPr>
          <t>CONSIGNY François:
Densité 673 kg/m3</t>
        </r>
      </text>
    </comment>
    <comment ref="DF387" authorId="0" shapeId="0" xr:uid="{5BB48558-447C-41CE-BCFC-94F2B61E25E0}">
      <text>
        <r>
          <rPr>
            <sz val="11"/>
            <color theme="1"/>
            <rFont val="Calibri"/>
            <family val="2"/>
            <scheme val="minor"/>
          </rPr>
          <t>CONSIGNY François:
stone wool</t>
        </r>
      </text>
    </comment>
    <comment ref="BB388" authorId="0" shapeId="0" xr:uid="{C758F4E9-D3A0-41DC-AD08-EF816EC29219}">
      <text>
        <r>
          <rPr>
            <sz val="11"/>
            <color theme="1"/>
            <rFont val="Calibri"/>
            <family val="2"/>
            <scheme val="minor"/>
          </rPr>
          <t>CONSIGNY François:
Point measurement method.
Area method: 32mm</t>
        </r>
      </text>
    </comment>
    <comment ref="BC388" authorId="0" shapeId="0" xr:uid="{1A0AAED6-43AC-4FE7-A638-7A1B0CCB5AA9}">
      <text>
        <r>
          <rPr>
            <sz val="11"/>
            <color theme="1"/>
            <rFont val="Calibri"/>
            <family val="2"/>
            <scheme val="minor"/>
          </rPr>
          <t>CONSIGNY François:
mesured on sketch (residual cross section from photo) for all min &amp; max values of Rise1 to 5</t>
        </r>
      </text>
    </comment>
    <comment ref="CE388" authorId="0" shapeId="0" xr:uid="{E12D873C-DD2A-4FF0-8DB3-0A178ADF98DE}">
      <text>
        <r>
          <rPr>
            <sz val="11"/>
            <color theme="1"/>
            <rFont val="Calibri"/>
            <family val="2"/>
            <scheme val="minor"/>
          </rPr>
          <t>CONSIGNY François:
Densité 673 kg/m3</t>
        </r>
      </text>
    </comment>
    <comment ref="DF388" authorId="0" shapeId="0" xr:uid="{66838F3D-34C9-4A49-8FD6-42D6A19C1B2B}">
      <text>
        <r>
          <rPr>
            <sz val="11"/>
            <color theme="1"/>
            <rFont val="Calibri"/>
            <family val="2"/>
            <scheme val="minor"/>
          </rPr>
          <t>CONSIGNY François:
stone wool</t>
        </r>
      </text>
    </comment>
    <comment ref="BB389" authorId="0" shapeId="0" xr:uid="{D8BBFE11-6CB7-4386-90E5-8D5E325DE406}">
      <text>
        <r>
          <rPr>
            <sz val="11"/>
            <color theme="1"/>
            <rFont val="Calibri"/>
            <family val="2"/>
            <scheme val="minor"/>
          </rPr>
          <t>CONSIGNY François:
Point measurement method.
Area method: 32mm</t>
        </r>
      </text>
    </comment>
    <comment ref="BC389" authorId="0" shapeId="0" xr:uid="{9DE23DE5-9A23-40EC-BD7A-97E5150372DF}">
      <text>
        <r>
          <rPr>
            <sz val="11"/>
            <color theme="1"/>
            <rFont val="Calibri"/>
            <family val="2"/>
            <scheme val="minor"/>
          </rPr>
          <t>CONSIGNY François:
mesured on sketch (residual cross section from photo) for all min &amp; max values of Rise1 to 5</t>
        </r>
      </text>
    </comment>
    <comment ref="CE389" authorId="0" shapeId="0" xr:uid="{D493570B-63B3-433D-8240-5E28FD3258F8}">
      <text>
        <r>
          <rPr>
            <sz val="11"/>
            <color theme="1"/>
            <rFont val="Calibri"/>
            <family val="2"/>
            <scheme val="minor"/>
          </rPr>
          <t>CONSIGNY François:
Densité 673 kg/m3</t>
        </r>
      </text>
    </comment>
    <comment ref="DF389" authorId="0" shapeId="0" xr:uid="{B72A715B-E5DF-49D8-B09D-D3A40174B69D}">
      <text>
        <r>
          <rPr>
            <sz val="11"/>
            <color theme="1"/>
            <rFont val="Calibri"/>
            <family val="2"/>
            <scheme val="minor"/>
          </rPr>
          <t>CONSIGNY François:
stone wool</t>
        </r>
      </text>
    </comment>
    <comment ref="BB390" authorId="0" shapeId="0" xr:uid="{492B9F33-83F7-43BC-9FF7-DD832BD4288F}">
      <text>
        <r>
          <rPr>
            <sz val="11"/>
            <color theme="1"/>
            <rFont val="Calibri"/>
            <family val="2"/>
            <scheme val="minor"/>
          </rPr>
          <t>CONSIGNY François:
Point measurement method.
Area method: 32mm</t>
        </r>
      </text>
    </comment>
    <comment ref="BC390" authorId="0" shapeId="0" xr:uid="{8FB6990D-F9D0-4EFD-B78D-9E4946618E69}">
      <text>
        <r>
          <rPr>
            <sz val="11"/>
            <color theme="1"/>
            <rFont val="Calibri"/>
            <family val="2"/>
            <scheme val="minor"/>
          </rPr>
          <t>CONSIGNY François:
mesured on sketch (residual cross section from photo) for all min &amp; max values of Rise1 to 5</t>
        </r>
      </text>
    </comment>
    <comment ref="CE390" authorId="0" shapeId="0" xr:uid="{CF498FE9-23B0-4882-B4F1-B58AFD011C7D}">
      <text>
        <r>
          <rPr>
            <sz val="11"/>
            <color theme="1"/>
            <rFont val="Calibri"/>
            <family val="2"/>
            <scheme val="minor"/>
          </rPr>
          <t>CONSIGNY François:
Densité 673 kg/m3</t>
        </r>
      </text>
    </comment>
    <comment ref="DF390" authorId="0" shapeId="0" xr:uid="{DEF98B57-E5F3-48B8-ACB4-B7D89BA8675C}">
      <text>
        <r>
          <rPr>
            <sz val="11"/>
            <color theme="1"/>
            <rFont val="Calibri"/>
            <family val="2"/>
            <scheme val="minor"/>
          </rPr>
          <t>CONSIGNY François:
stone wool</t>
        </r>
      </text>
    </comment>
    <comment ref="BB391" authorId="0" shapeId="0" xr:uid="{1E83942D-8C03-41B3-A6B9-BE391333B66D}">
      <text>
        <r>
          <rPr>
            <sz val="11"/>
            <color theme="1"/>
            <rFont val="Calibri"/>
            <family val="2"/>
            <scheme val="minor"/>
          </rPr>
          <t>CONSIGNY François:
Point measurement method.
Area method: 32mm</t>
        </r>
      </text>
    </comment>
    <comment ref="BC391" authorId="0" shapeId="0" xr:uid="{49AA95D3-87FD-4020-A2AB-71D710A8CD99}">
      <text>
        <r>
          <rPr>
            <sz val="11"/>
            <color theme="1"/>
            <rFont val="Calibri"/>
            <family val="2"/>
            <scheme val="minor"/>
          </rPr>
          <t>CONSIGNY François:
mesured on sketch (residual cross section from photo) for all min &amp; max values of Rise1 to 5</t>
        </r>
      </text>
    </comment>
    <comment ref="CE391" authorId="0" shapeId="0" xr:uid="{BE1E3153-8E97-44E7-9FF9-5EC4C1446B86}">
      <text>
        <r>
          <rPr>
            <sz val="11"/>
            <color theme="1"/>
            <rFont val="Calibri"/>
            <family val="2"/>
            <scheme val="minor"/>
          </rPr>
          <t>CONSIGNY François:
Densité 673 kg/m3</t>
        </r>
      </text>
    </comment>
    <comment ref="DF391" authorId="0" shapeId="0" xr:uid="{276B268C-7704-442A-A203-8716EECE5567}">
      <text>
        <r>
          <rPr>
            <sz val="11"/>
            <color theme="1"/>
            <rFont val="Calibri"/>
            <family val="2"/>
            <scheme val="minor"/>
          </rPr>
          <t>CONSIGNY François:
stone wool</t>
        </r>
      </text>
    </comment>
    <comment ref="BB392" authorId="0" shapeId="0" xr:uid="{74763266-7B5C-4FA7-9C57-E9BD8CE438AA}">
      <text>
        <r>
          <rPr>
            <sz val="11"/>
            <color theme="1"/>
            <rFont val="Calibri"/>
            <family val="2"/>
            <scheme val="minor"/>
          </rPr>
          <t>CONSIGNY François:
Point measurement method.
Area method: 32mm</t>
        </r>
      </text>
    </comment>
    <comment ref="BC392" authorId="0" shapeId="0" xr:uid="{FFB2E953-A66C-4971-8FD9-74E25719635E}">
      <text>
        <r>
          <rPr>
            <sz val="11"/>
            <color theme="1"/>
            <rFont val="Calibri"/>
            <family val="2"/>
            <scheme val="minor"/>
          </rPr>
          <t>CONSIGNY François:
mesured on sketch (residual cross section from photo) for all min &amp; max values of Rise1 to 5</t>
        </r>
      </text>
    </comment>
    <comment ref="CE392" authorId="0" shapeId="0" xr:uid="{F2785C24-3B8C-41A6-BFF1-AE4D9CC6BE42}">
      <text>
        <r>
          <rPr>
            <sz val="11"/>
            <color theme="1"/>
            <rFont val="Calibri"/>
            <family val="2"/>
            <scheme val="minor"/>
          </rPr>
          <t>CONSIGNY François:
Densité 673 kg/m3</t>
        </r>
      </text>
    </comment>
    <comment ref="DF392" authorId="0" shapeId="0" xr:uid="{1F08F3D9-8727-45AE-82A5-781E4287D440}">
      <text>
        <r>
          <rPr>
            <sz val="11"/>
            <color theme="1"/>
            <rFont val="Calibri"/>
            <family val="2"/>
            <scheme val="minor"/>
          </rPr>
          <t>CONSIGNY François:
stone wool</t>
        </r>
      </text>
    </comment>
    <comment ref="BB393" authorId="0" shapeId="0" xr:uid="{91F96595-85A2-40EA-85EF-DD93CB9731A2}">
      <text>
        <r>
          <rPr>
            <sz val="11"/>
            <color theme="1"/>
            <rFont val="Calibri"/>
            <family val="2"/>
            <scheme val="minor"/>
          </rPr>
          <t>CONSIGNY François:
Point measurement method.
Area method: 32mm</t>
        </r>
      </text>
    </comment>
    <comment ref="BC393" authorId="0" shapeId="0" xr:uid="{7F524C8F-6E2F-4F28-93C8-CFB3E27D1DBC}">
      <text>
        <r>
          <rPr>
            <sz val="11"/>
            <color theme="1"/>
            <rFont val="Calibri"/>
            <family val="2"/>
            <scheme val="minor"/>
          </rPr>
          <t>CONSIGNY François:
mesured on sketch (residual cross section from photo) for all min &amp; max values of Rise1 to 5</t>
        </r>
      </text>
    </comment>
    <comment ref="CE393" authorId="0" shapeId="0" xr:uid="{9D8F0BD2-8C6E-45BF-8F79-700C49D9A2A0}">
      <text>
        <r>
          <rPr>
            <sz val="11"/>
            <color theme="1"/>
            <rFont val="Calibri"/>
            <family val="2"/>
            <scheme val="minor"/>
          </rPr>
          <t>CONSIGNY François:
Densité 673 kg/m3</t>
        </r>
      </text>
    </comment>
    <comment ref="DF393" authorId="0" shapeId="0" xr:uid="{5361CEDB-0F5D-4163-AAAF-D678DAFBC513}">
      <text>
        <r>
          <rPr>
            <sz val="11"/>
            <color theme="1"/>
            <rFont val="Calibri"/>
            <family val="2"/>
            <scheme val="minor"/>
          </rPr>
          <t>CONSIGNY François:
stone wool</t>
        </r>
      </text>
    </comment>
    <comment ref="BB394" authorId="0" shapeId="0" xr:uid="{291F8C68-9EC7-49B7-850D-96E2A51C55C1}">
      <text>
        <r>
          <rPr>
            <sz val="11"/>
            <color theme="1"/>
            <rFont val="Calibri"/>
            <family val="2"/>
            <scheme val="minor"/>
          </rPr>
          <t>CONSIGNY François:
Point measurement method.
Area method: 32mm</t>
        </r>
      </text>
    </comment>
    <comment ref="BC394" authorId="0" shapeId="0" xr:uid="{4BEB4F1F-27A8-4E86-8F9F-11AE9E9442C8}">
      <text>
        <r>
          <rPr>
            <sz val="11"/>
            <color theme="1"/>
            <rFont val="Calibri"/>
            <family val="2"/>
            <scheme val="minor"/>
          </rPr>
          <t>CONSIGNY François:
mesured on sketch (residual cross section from photo) for all min &amp; max values of Rise1 to 5</t>
        </r>
      </text>
    </comment>
    <comment ref="CE394" authorId="0" shapeId="0" xr:uid="{FE8236BF-4EB2-4982-AFD7-F07DE0025023}">
      <text>
        <r>
          <rPr>
            <sz val="11"/>
            <color theme="1"/>
            <rFont val="Calibri"/>
            <family val="2"/>
            <scheme val="minor"/>
          </rPr>
          <t>CONSIGNY François:
Densité 673 kg/m3</t>
        </r>
      </text>
    </comment>
    <comment ref="DF394" authorId="0" shapeId="0" xr:uid="{1CA35F28-367F-472A-A69B-EADC9AC2195D}">
      <text>
        <r>
          <rPr>
            <sz val="11"/>
            <color theme="1"/>
            <rFont val="Calibri"/>
            <family val="2"/>
            <scheme val="minor"/>
          </rPr>
          <t>CONSIGNY François:
stone wool</t>
        </r>
      </text>
    </comment>
    <comment ref="BB395" authorId="0" shapeId="0" xr:uid="{1952A190-3792-4D5F-94BF-090E3046420C}">
      <text>
        <r>
          <rPr>
            <sz val="11"/>
            <color theme="1"/>
            <rFont val="Calibri"/>
            <family val="2"/>
            <scheme val="minor"/>
          </rPr>
          <t>CONSIGNY François:
Point measurement method.
Area method: 32mm</t>
        </r>
      </text>
    </comment>
    <comment ref="BC395" authorId="0" shapeId="0" xr:uid="{237B7C34-40A0-4FC9-8332-2F6A38952CB7}">
      <text>
        <r>
          <rPr>
            <sz val="11"/>
            <color theme="1"/>
            <rFont val="Calibri"/>
            <family val="2"/>
            <scheme val="minor"/>
          </rPr>
          <t>CONSIGNY François:
mesured on sketch (residual cross section from photo) for all min &amp; max values of Rise1 to 5</t>
        </r>
      </text>
    </comment>
    <comment ref="CE395" authorId="0" shapeId="0" xr:uid="{6966DF3D-5EE1-4E28-BB40-771EC912CCF9}">
      <text>
        <r>
          <rPr>
            <sz val="11"/>
            <color theme="1"/>
            <rFont val="Calibri"/>
            <family val="2"/>
            <scheme val="minor"/>
          </rPr>
          <t>CONSIGNY François:
Densité 673 kg/m3</t>
        </r>
      </text>
    </comment>
    <comment ref="DF395" authorId="0" shapeId="0" xr:uid="{9F6515FF-B6AA-4B7F-B2E3-0CD74DD04C20}">
      <text>
        <r>
          <rPr>
            <sz val="11"/>
            <color theme="1"/>
            <rFont val="Calibri"/>
            <family val="2"/>
            <scheme val="minor"/>
          </rPr>
          <t>CONSIGNY François:
stone wool</t>
        </r>
      </text>
    </comment>
    <comment ref="BB396" authorId="0" shapeId="0" xr:uid="{84C3E62E-ED20-4066-AC33-66766581213D}">
      <text>
        <r>
          <rPr>
            <sz val="11"/>
            <color theme="1"/>
            <rFont val="Calibri"/>
            <family val="2"/>
            <scheme val="minor"/>
          </rPr>
          <t>CONSIGNY François:
Point measurement method.
Area method: 32mm</t>
        </r>
      </text>
    </comment>
    <comment ref="BC396" authorId="0" shapeId="0" xr:uid="{804FCCED-3B2D-4BE1-9B8E-07D03A143B9C}">
      <text>
        <r>
          <rPr>
            <sz val="11"/>
            <color theme="1"/>
            <rFont val="Calibri"/>
            <family val="2"/>
            <scheme val="minor"/>
          </rPr>
          <t>CONSIGNY François:
mesured on sketch (residual cross section from photo) for all min &amp; max values of Rise1 to 5</t>
        </r>
      </text>
    </comment>
    <comment ref="CE396" authorId="0" shapeId="0" xr:uid="{3AC88E3D-B241-4E58-B692-76C7817D1722}">
      <text>
        <r>
          <rPr>
            <sz val="11"/>
            <color theme="1"/>
            <rFont val="Calibri"/>
            <family val="2"/>
            <scheme val="minor"/>
          </rPr>
          <t>CONSIGNY François:
Densité 673 kg/m3</t>
        </r>
      </text>
    </comment>
    <comment ref="DF396" authorId="0" shapeId="0" xr:uid="{4C899672-4012-4DE8-B6E7-3D38102DEC37}">
      <text>
        <r>
          <rPr>
            <sz val="11"/>
            <color theme="1"/>
            <rFont val="Calibri"/>
            <family val="2"/>
            <scheme val="minor"/>
          </rPr>
          <t>CONSIGNY François:
stone wool</t>
        </r>
      </text>
    </comment>
    <comment ref="BB397" authorId="0" shapeId="0" xr:uid="{F9F93074-9834-4C62-901B-BC110DC762DE}">
      <text>
        <r>
          <rPr>
            <sz val="11"/>
            <color theme="1"/>
            <rFont val="Calibri"/>
            <family val="2"/>
            <scheme val="minor"/>
          </rPr>
          <t>CONSIGNY François:
Point measurement method.
Area method: 32mm</t>
        </r>
      </text>
    </comment>
    <comment ref="BC397" authorId="0" shapeId="0" xr:uid="{3F65F9BC-E892-4080-9E8E-BD16C4889FBB}">
      <text>
        <r>
          <rPr>
            <sz val="11"/>
            <color theme="1"/>
            <rFont val="Calibri"/>
            <family val="2"/>
            <scheme val="minor"/>
          </rPr>
          <t>CONSIGNY François:
mesured on sketch (residual cross section from photo) for all min &amp; max values of Rise1 to 5</t>
        </r>
      </text>
    </comment>
    <comment ref="CE397" authorId="0" shapeId="0" xr:uid="{3E16598D-797D-406B-9CF3-8440E2073D03}">
      <text>
        <r>
          <rPr>
            <sz val="11"/>
            <color theme="1"/>
            <rFont val="Calibri"/>
            <family val="2"/>
            <scheme val="minor"/>
          </rPr>
          <t>CONSIGNY François:
Densité 673 kg/m3</t>
        </r>
      </text>
    </comment>
    <comment ref="DF397" authorId="0" shapeId="0" xr:uid="{9265A020-484E-48E2-B2F0-B27D66CECE98}">
      <text>
        <r>
          <rPr>
            <sz val="11"/>
            <color theme="1"/>
            <rFont val="Calibri"/>
            <family val="2"/>
            <scheme val="minor"/>
          </rPr>
          <t>CONSIGNY François:
stone wool</t>
        </r>
      </text>
    </comment>
    <comment ref="BB398" authorId="0" shapeId="0" xr:uid="{868FC965-E01E-4FFC-992C-2A3BBB94CEAC}">
      <text>
        <r>
          <rPr>
            <sz val="11"/>
            <color theme="1"/>
            <rFont val="Calibri"/>
            <family val="2"/>
            <scheme val="minor"/>
          </rPr>
          <t>CONSIGNY François:
Point measurement method.
Area method: 32mm</t>
        </r>
      </text>
    </comment>
    <comment ref="BC398" authorId="0" shapeId="0" xr:uid="{C188123D-90FF-4F40-BC99-8F7AB82B5AEF}">
      <text>
        <r>
          <rPr>
            <sz val="11"/>
            <color theme="1"/>
            <rFont val="Calibri"/>
            <family val="2"/>
            <scheme val="minor"/>
          </rPr>
          <t>CONSIGNY François:
mesured on sketch (residual cross section from photo) for all min &amp; max values of Rise1 to 5</t>
        </r>
      </text>
    </comment>
    <comment ref="CE398" authorId="0" shapeId="0" xr:uid="{36135221-1A6F-4513-AD9C-17C4B138BBCF}">
      <text>
        <r>
          <rPr>
            <sz val="11"/>
            <color theme="1"/>
            <rFont val="Calibri"/>
            <family val="2"/>
            <scheme val="minor"/>
          </rPr>
          <t>CONSIGNY François:
Densité 673 kg/m3</t>
        </r>
      </text>
    </comment>
    <comment ref="DF398" authorId="0" shapeId="0" xr:uid="{3207E087-8897-42FA-B30C-290B1E7878C0}">
      <text>
        <r>
          <rPr>
            <sz val="11"/>
            <color theme="1"/>
            <rFont val="Calibri"/>
            <family val="2"/>
            <scheme val="minor"/>
          </rPr>
          <t>CONSIGNY François:
stone wool</t>
        </r>
      </text>
    </comment>
    <comment ref="BB399" authorId="0" shapeId="0" xr:uid="{C2385D66-A6FC-4042-A17A-F90A75D93E0C}">
      <text>
        <r>
          <rPr>
            <sz val="11"/>
            <color theme="1"/>
            <rFont val="Calibri"/>
            <family val="2"/>
            <scheme val="minor"/>
          </rPr>
          <t>CONSIGNY François:
Point measurement method.
Area method: 32mm</t>
        </r>
      </text>
    </comment>
    <comment ref="BC399" authorId="0" shapeId="0" xr:uid="{02BD2D48-A7A2-4AC7-A05C-50C3DC0B7125}">
      <text>
        <r>
          <rPr>
            <sz val="11"/>
            <color theme="1"/>
            <rFont val="Calibri"/>
            <family val="2"/>
            <scheme val="minor"/>
          </rPr>
          <t>CONSIGNY François:
mesured on sketch (residual cross section from photo) for all min &amp; max values of Rise1 to 5</t>
        </r>
      </text>
    </comment>
    <comment ref="CE399" authorId="0" shapeId="0" xr:uid="{C508622C-27CB-4C95-BA99-EFC31C7BD41D}">
      <text>
        <r>
          <rPr>
            <sz val="11"/>
            <color theme="1"/>
            <rFont val="Calibri"/>
            <family val="2"/>
            <scheme val="minor"/>
          </rPr>
          <t>CONSIGNY François:
Densité 673 kg/m3</t>
        </r>
      </text>
    </comment>
    <comment ref="DF399" authorId="0" shapeId="0" xr:uid="{4559CA67-3F7E-4C38-9E0B-DE737F017EC9}">
      <text>
        <r>
          <rPr>
            <sz val="11"/>
            <color theme="1"/>
            <rFont val="Calibri"/>
            <family val="2"/>
            <scheme val="minor"/>
          </rPr>
          <t>CONSIGNY François:
stone wool</t>
        </r>
      </text>
    </comment>
    <comment ref="BB400" authorId="0" shapeId="0" xr:uid="{6D79B10C-1CFF-48CD-BE53-EFF5DDD3EA52}">
      <text>
        <r>
          <rPr>
            <sz val="11"/>
            <color theme="1"/>
            <rFont val="Calibri"/>
            <family val="2"/>
            <scheme val="minor"/>
          </rPr>
          <t>CONSIGNY François:
Point measurement method.
Area method: 32mm</t>
        </r>
      </text>
    </comment>
    <comment ref="BC400" authorId="0" shapeId="0" xr:uid="{C814450D-5FD3-42F1-9702-7248E808FCA3}">
      <text>
        <r>
          <rPr>
            <sz val="11"/>
            <color theme="1"/>
            <rFont val="Calibri"/>
            <family val="2"/>
            <scheme val="minor"/>
          </rPr>
          <t>CONSIGNY François:
mesured on sketch (residual cross section from photo) for all min &amp; max values of Rise1 to 5</t>
        </r>
      </text>
    </comment>
    <comment ref="CE400" authorId="0" shapeId="0" xr:uid="{91AEE305-3F4B-447C-8651-5E6AF0A1D1F0}">
      <text>
        <r>
          <rPr>
            <sz val="11"/>
            <color theme="1"/>
            <rFont val="Calibri"/>
            <family val="2"/>
            <scheme val="minor"/>
          </rPr>
          <t>CONSIGNY François:
Densité 673 kg/m3</t>
        </r>
      </text>
    </comment>
    <comment ref="DF400" authorId="0" shapeId="0" xr:uid="{DD1D01BA-D0A1-4D49-8904-C7E0262453A7}">
      <text>
        <r>
          <rPr>
            <sz val="11"/>
            <color theme="1"/>
            <rFont val="Calibri"/>
            <family val="2"/>
            <scheme val="minor"/>
          </rPr>
          <t>CONSIGNY François:
stone wool</t>
        </r>
      </text>
    </comment>
    <comment ref="BB401" authorId="0" shapeId="0" xr:uid="{265C6CFD-9A11-4109-AD9A-3E8FD2557DCF}">
      <text>
        <r>
          <rPr>
            <sz val="11"/>
            <color theme="1"/>
            <rFont val="Calibri"/>
            <family val="2"/>
            <scheme val="minor"/>
          </rPr>
          <t>CONSIGNY François:
Point measurement method.
Area method: 32mm</t>
        </r>
      </text>
    </comment>
    <comment ref="BC401" authorId="0" shapeId="0" xr:uid="{8C048A2A-6EE2-4CD0-9C43-0E7FA44F28DD}">
      <text>
        <r>
          <rPr>
            <sz val="11"/>
            <color theme="1"/>
            <rFont val="Calibri"/>
            <family val="2"/>
            <scheme val="minor"/>
          </rPr>
          <t>CONSIGNY François:
mesured on sketch (residual cross section from photo) for all min &amp; max values of Rise1 to 5</t>
        </r>
      </text>
    </comment>
    <comment ref="CE401" authorId="0" shapeId="0" xr:uid="{51F67136-0E79-4E9C-BEE6-2E553CD69896}">
      <text>
        <r>
          <rPr>
            <sz val="11"/>
            <color theme="1"/>
            <rFont val="Calibri"/>
            <family val="2"/>
            <scheme val="minor"/>
          </rPr>
          <t>CONSIGNY François:
Densité 673 kg/m3</t>
        </r>
      </text>
    </comment>
    <comment ref="DF401" authorId="0" shapeId="0" xr:uid="{EC9EE858-8952-4211-855B-F244180F1E4A}">
      <text>
        <r>
          <rPr>
            <sz val="11"/>
            <color theme="1"/>
            <rFont val="Calibri"/>
            <family val="2"/>
            <scheme val="minor"/>
          </rPr>
          <t>CONSIGNY François:
stone wool</t>
        </r>
      </text>
    </comment>
    <comment ref="BB402" authorId="0" shapeId="0" xr:uid="{DE4BA86E-3370-4908-94EB-F6C85043436C}">
      <text>
        <r>
          <rPr>
            <sz val="11"/>
            <color theme="1"/>
            <rFont val="Calibri"/>
            <family val="2"/>
            <scheme val="minor"/>
          </rPr>
          <t>CONSIGNY François:
Point measurement method.
Area method: 32mm</t>
        </r>
      </text>
    </comment>
    <comment ref="BC402" authorId="0" shapeId="0" xr:uid="{77C1E6A1-1031-4392-BFEC-C673FC2616D8}">
      <text>
        <r>
          <rPr>
            <sz val="11"/>
            <color theme="1"/>
            <rFont val="Calibri"/>
            <family val="2"/>
            <scheme val="minor"/>
          </rPr>
          <t>CONSIGNY François:
mesured on sketch (residual cross section from photo) for all min &amp; max values of Rise1 to 5</t>
        </r>
      </text>
    </comment>
    <comment ref="CE402" authorId="0" shapeId="0" xr:uid="{1F55AA6E-479B-4949-A469-7BECF5402CEA}">
      <text>
        <r>
          <rPr>
            <sz val="11"/>
            <color theme="1"/>
            <rFont val="Calibri"/>
            <family val="2"/>
            <scheme val="minor"/>
          </rPr>
          <t>CONSIGNY François:
Densité 673 kg/m3</t>
        </r>
      </text>
    </comment>
    <comment ref="DF402" authorId="0" shapeId="0" xr:uid="{5C5153B0-342C-40A9-B02E-9417093CB469}">
      <text>
        <r>
          <rPr>
            <sz val="11"/>
            <color theme="1"/>
            <rFont val="Calibri"/>
            <family val="2"/>
            <scheme val="minor"/>
          </rPr>
          <t>CONSIGNY François:
stone wool</t>
        </r>
      </text>
    </comment>
    <comment ref="BB403" authorId="0" shapeId="0" xr:uid="{AFB89C08-A554-4891-9ED4-0F829C3C6B5C}">
      <text>
        <r>
          <rPr>
            <sz val="11"/>
            <color theme="1"/>
            <rFont val="Calibri"/>
            <family val="2"/>
            <scheme val="minor"/>
          </rPr>
          <t>CONSIGNY François:
Point measurement method.
Area method: 32mm</t>
        </r>
      </text>
    </comment>
    <comment ref="BC403" authorId="0" shapeId="0" xr:uid="{67A5AA87-A5AB-4ADD-9DE0-F7BBB03A0A30}">
      <text>
        <r>
          <rPr>
            <sz val="11"/>
            <color theme="1"/>
            <rFont val="Calibri"/>
            <family val="2"/>
            <scheme val="minor"/>
          </rPr>
          <t>CONSIGNY François:
mesured on sketch (residual cross section from photo) for all min &amp; max values of Rise1 to 5</t>
        </r>
      </text>
    </comment>
    <comment ref="CE403" authorId="0" shapeId="0" xr:uid="{E77A9417-C4A2-46FB-A471-CF05BE2670FF}">
      <text>
        <r>
          <rPr>
            <sz val="11"/>
            <color theme="1"/>
            <rFont val="Calibri"/>
            <family val="2"/>
            <scheme val="minor"/>
          </rPr>
          <t>CONSIGNY François:
Densité 673 kg/m3</t>
        </r>
      </text>
    </comment>
    <comment ref="DF403" authorId="0" shapeId="0" xr:uid="{A2741606-6ED4-48D6-A0F4-96D689357747}">
      <text>
        <r>
          <rPr>
            <sz val="11"/>
            <color theme="1"/>
            <rFont val="Calibri"/>
            <family val="2"/>
            <scheme val="minor"/>
          </rPr>
          <t>CONSIGNY François:
stone wool</t>
        </r>
      </text>
    </comment>
    <comment ref="BB404" authorId="0" shapeId="0" xr:uid="{14771EA2-BB58-4998-813D-3C7C69C51CA0}">
      <text>
        <r>
          <rPr>
            <sz val="11"/>
            <color theme="1"/>
            <rFont val="Calibri"/>
            <family val="2"/>
            <scheme val="minor"/>
          </rPr>
          <t>CONSIGNY François:
Point measurement method.
Area method: 32mm</t>
        </r>
      </text>
    </comment>
    <comment ref="BC404" authorId="0" shapeId="0" xr:uid="{9864ECB8-EC1A-4AA1-A687-EEB95961A0EE}">
      <text>
        <r>
          <rPr>
            <sz val="11"/>
            <color theme="1"/>
            <rFont val="Calibri"/>
            <family val="2"/>
            <scheme val="minor"/>
          </rPr>
          <t>CONSIGNY François:
mesured on sketch (residual cross section from photo) for all min &amp; max values of Rise1 to 5</t>
        </r>
      </text>
    </comment>
    <comment ref="CE404" authorId="0" shapeId="0" xr:uid="{E850781A-3139-4F05-86B0-60FCBBA42309}">
      <text>
        <r>
          <rPr>
            <sz val="11"/>
            <color theme="1"/>
            <rFont val="Calibri"/>
            <family val="2"/>
            <scheme val="minor"/>
          </rPr>
          <t>CONSIGNY François:
Densité 673 kg/m3</t>
        </r>
      </text>
    </comment>
    <comment ref="DF404" authorId="0" shapeId="0" xr:uid="{6CAD8F7E-C449-4F79-9AB2-467F915DA909}">
      <text>
        <r>
          <rPr>
            <sz val="11"/>
            <color theme="1"/>
            <rFont val="Calibri"/>
            <family val="2"/>
            <scheme val="minor"/>
          </rPr>
          <t>CONSIGNY François:
stone wool</t>
        </r>
      </text>
    </comment>
    <comment ref="BB405" authorId="0" shapeId="0" xr:uid="{A7611886-23C0-48F5-8D14-B69B65E1996B}">
      <text>
        <r>
          <rPr>
            <sz val="11"/>
            <color theme="1"/>
            <rFont val="Calibri"/>
            <family val="2"/>
            <scheme val="minor"/>
          </rPr>
          <t>CONSIGNY François:
Point measurement method.
Area method: 32mm</t>
        </r>
      </text>
    </comment>
    <comment ref="BC405" authorId="0" shapeId="0" xr:uid="{68931505-7D9E-483F-8AAF-E3174109A0CE}">
      <text>
        <r>
          <rPr>
            <sz val="11"/>
            <color theme="1"/>
            <rFont val="Calibri"/>
            <family val="2"/>
            <scheme val="minor"/>
          </rPr>
          <t>CONSIGNY François:
mesured on sketch (residual cross section from photo) for all min &amp; max values of Rise1 to 5</t>
        </r>
      </text>
    </comment>
    <comment ref="CE405" authorId="0" shapeId="0" xr:uid="{964B2432-2A00-41BE-BD8B-E214CB1303C5}">
      <text>
        <r>
          <rPr>
            <sz val="11"/>
            <color theme="1"/>
            <rFont val="Calibri"/>
            <family val="2"/>
            <scheme val="minor"/>
          </rPr>
          <t>CONSIGNY François:
Densité 673 kg/m3</t>
        </r>
      </text>
    </comment>
    <comment ref="DF405" authorId="0" shapeId="0" xr:uid="{F86F52BF-74E7-4027-BEEA-DAF6FF0324C0}">
      <text>
        <r>
          <rPr>
            <sz val="11"/>
            <color theme="1"/>
            <rFont val="Calibri"/>
            <family val="2"/>
            <scheme val="minor"/>
          </rPr>
          <t>CONSIGNY François:
stone wool</t>
        </r>
      </text>
    </comment>
    <comment ref="BB406" authorId="0" shapeId="0" xr:uid="{FFDBADF7-E531-4496-859B-BC148C508F5C}">
      <text>
        <r>
          <rPr>
            <sz val="11"/>
            <color theme="1"/>
            <rFont val="Calibri"/>
            <family val="2"/>
            <scheme val="minor"/>
          </rPr>
          <t>CONSIGNY François:
Point measurement method.
Area method: 32mm</t>
        </r>
      </text>
    </comment>
    <comment ref="BC406" authorId="0" shapeId="0" xr:uid="{13AEC0E2-BCF6-4172-A43F-8AA233680825}">
      <text>
        <r>
          <rPr>
            <sz val="11"/>
            <color theme="1"/>
            <rFont val="Calibri"/>
            <family val="2"/>
            <scheme val="minor"/>
          </rPr>
          <t>CONSIGNY François:
mesured on sketch (residual cross section from photo) for all min &amp; max values of Rise1 to 5</t>
        </r>
      </text>
    </comment>
    <comment ref="CE406" authorId="0" shapeId="0" xr:uid="{88258CD5-47B9-4A58-AE7F-EA4D091EB9F1}">
      <text>
        <r>
          <rPr>
            <sz val="11"/>
            <color theme="1"/>
            <rFont val="Calibri"/>
            <family val="2"/>
            <scheme val="minor"/>
          </rPr>
          <t>CONSIGNY François:
Densité 673 kg/m3</t>
        </r>
      </text>
    </comment>
    <comment ref="DF406" authorId="0" shapeId="0" xr:uid="{AB798B65-91FF-4C8B-B382-92BB8453F119}">
      <text>
        <r>
          <rPr>
            <sz val="11"/>
            <color theme="1"/>
            <rFont val="Calibri"/>
            <family val="2"/>
            <scheme val="minor"/>
          </rPr>
          <t>CONSIGNY François:
stone wool</t>
        </r>
      </text>
    </comment>
    <comment ref="BB407" authorId="0" shapeId="0" xr:uid="{84D7F645-EEAA-4502-B34D-F014153F8444}">
      <text>
        <r>
          <rPr>
            <sz val="11"/>
            <color theme="1"/>
            <rFont val="Calibri"/>
            <family val="2"/>
            <scheme val="minor"/>
          </rPr>
          <t>CONSIGNY François:
Point measurement method.
Area method: 32mm</t>
        </r>
      </text>
    </comment>
    <comment ref="BC407" authorId="0" shapeId="0" xr:uid="{55392992-F178-4BB0-B492-769D6C0AC5C2}">
      <text>
        <r>
          <rPr>
            <sz val="11"/>
            <color theme="1"/>
            <rFont val="Calibri"/>
            <family val="2"/>
            <scheme val="minor"/>
          </rPr>
          <t>CONSIGNY François:
mesured on sketch (residual cross section from photo) for all min &amp; max values of Rise1 to 5</t>
        </r>
      </text>
    </comment>
    <comment ref="CE407" authorId="0" shapeId="0" xr:uid="{0D2CB38D-65B4-4C5E-B6F3-8E792FD4B43B}">
      <text>
        <r>
          <rPr>
            <sz val="11"/>
            <color theme="1"/>
            <rFont val="Calibri"/>
            <family val="2"/>
            <scheme val="minor"/>
          </rPr>
          <t>CONSIGNY François:
Densité 673 kg/m3</t>
        </r>
      </text>
    </comment>
    <comment ref="DF407" authorId="0" shapeId="0" xr:uid="{DE71794F-781F-4F20-9C75-2D74D6DDD5A5}">
      <text>
        <r>
          <rPr>
            <sz val="11"/>
            <color theme="1"/>
            <rFont val="Calibri"/>
            <family val="2"/>
            <scheme val="minor"/>
          </rPr>
          <t>CONSIGNY François:
stone wool</t>
        </r>
      </text>
    </comment>
    <comment ref="BB408" authorId="0" shapeId="0" xr:uid="{F7817639-FFC7-4B95-8A72-CB1B13B2E4C4}">
      <text>
        <r>
          <rPr>
            <sz val="11"/>
            <color theme="1"/>
            <rFont val="Calibri"/>
            <family val="2"/>
            <scheme val="minor"/>
          </rPr>
          <t>CONSIGNY François:
Point measurement method.
Area method: 32mm</t>
        </r>
      </text>
    </comment>
    <comment ref="BC408" authorId="0" shapeId="0" xr:uid="{B69825E5-F2E6-4323-8DCD-D072A3B1019C}">
      <text>
        <r>
          <rPr>
            <sz val="11"/>
            <color theme="1"/>
            <rFont val="Calibri"/>
            <family val="2"/>
            <scheme val="minor"/>
          </rPr>
          <t>CONSIGNY François:
mesured on sketch (residual cross section from photo) for all min &amp; max values of Rise1 to 5</t>
        </r>
      </text>
    </comment>
    <comment ref="CE408" authorId="0" shapeId="0" xr:uid="{B018E9BC-DCF9-4381-840F-89A9FEE89297}">
      <text>
        <r>
          <rPr>
            <sz val="11"/>
            <color theme="1"/>
            <rFont val="Calibri"/>
            <family val="2"/>
            <scheme val="minor"/>
          </rPr>
          <t>CONSIGNY François:
Densité 673 kg/m3</t>
        </r>
      </text>
    </comment>
    <comment ref="DF408" authorId="0" shapeId="0" xr:uid="{123719B1-10D9-4B25-919B-8337736B5A9B}">
      <text>
        <r>
          <rPr>
            <sz val="11"/>
            <color theme="1"/>
            <rFont val="Calibri"/>
            <family val="2"/>
            <scheme val="minor"/>
          </rPr>
          <t>CONSIGNY François:
stone wool</t>
        </r>
      </text>
    </comment>
    <comment ref="BB409" authorId="0" shapeId="0" xr:uid="{0D93C876-D6DA-4C47-A252-6A703AD9AAA5}">
      <text>
        <r>
          <rPr>
            <sz val="11"/>
            <color theme="1"/>
            <rFont val="Calibri"/>
            <family val="2"/>
            <scheme val="minor"/>
          </rPr>
          <t>CONSIGNY François:
Point measurement method.
Area method: 32mm</t>
        </r>
      </text>
    </comment>
    <comment ref="BC409" authorId="0" shapeId="0" xr:uid="{7D7D9A3D-8CC4-4F9F-9E00-60F051F26B40}">
      <text>
        <r>
          <rPr>
            <sz val="11"/>
            <color theme="1"/>
            <rFont val="Calibri"/>
            <family val="2"/>
            <scheme val="minor"/>
          </rPr>
          <t>CONSIGNY François:
mesured on sketch (residual cross section from photo) for all min &amp; max values of Rise1 to 5</t>
        </r>
      </text>
    </comment>
    <comment ref="CE409" authorId="0" shapeId="0" xr:uid="{F3867D42-D297-4469-B0F2-ADEE235F1BF7}">
      <text>
        <r>
          <rPr>
            <sz val="11"/>
            <color theme="1"/>
            <rFont val="Calibri"/>
            <family val="2"/>
            <scheme val="minor"/>
          </rPr>
          <t>CONSIGNY François:
Densité 673 kg/m3</t>
        </r>
      </text>
    </comment>
    <comment ref="DF409" authorId="0" shapeId="0" xr:uid="{F974C606-5B26-4D0E-945C-74AD23BEA7F4}">
      <text>
        <r>
          <rPr>
            <sz val="11"/>
            <color theme="1"/>
            <rFont val="Calibri"/>
            <family val="2"/>
            <scheme val="minor"/>
          </rPr>
          <t>CONSIGNY François:
stone wool</t>
        </r>
      </text>
    </comment>
    <comment ref="BB410" authorId="0" shapeId="0" xr:uid="{A221CC55-1051-408E-B9E4-B1F53FAE2033}">
      <text>
        <r>
          <rPr>
            <sz val="11"/>
            <color theme="1"/>
            <rFont val="Calibri"/>
            <family val="2"/>
            <scheme val="minor"/>
          </rPr>
          <t>CONSIGNY François:
Point measurement method.
Area method: 32mm</t>
        </r>
      </text>
    </comment>
    <comment ref="BC410" authorId="0" shapeId="0" xr:uid="{15F9BC73-F1B4-404E-9A0E-5D6EDAD9890D}">
      <text>
        <r>
          <rPr>
            <sz val="11"/>
            <color theme="1"/>
            <rFont val="Calibri"/>
            <family val="2"/>
            <scheme val="minor"/>
          </rPr>
          <t>CONSIGNY François:
mesured on sketch (residual cross section from photo) for all min &amp; max values of Rise1 to 5</t>
        </r>
      </text>
    </comment>
    <comment ref="CE410" authorId="0" shapeId="0" xr:uid="{7458C534-D285-45A6-BEC7-E6B7E4D3BBD2}">
      <text>
        <r>
          <rPr>
            <sz val="11"/>
            <color theme="1"/>
            <rFont val="Calibri"/>
            <family val="2"/>
            <scheme val="minor"/>
          </rPr>
          <t>CONSIGNY François:
Densité 673 kg/m3</t>
        </r>
      </text>
    </comment>
    <comment ref="DF410" authorId="0" shapeId="0" xr:uid="{AD6C0E53-95A4-4766-BE45-0CEB75ECC51A}">
      <text>
        <r>
          <rPr>
            <sz val="11"/>
            <color theme="1"/>
            <rFont val="Calibri"/>
            <family val="2"/>
            <scheme val="minor"/>
          </rPr>
          <t>CONSIGNY François:
stone wool</t>
        </r>
      </text>
    </comment>
    <comment ref="BB411" authorId="0" shapeId="0" xr:uid="{575FD7A5-F226-4E3E-8098-14B1391920FA}">
      <text>
        <r>
          <rPr>
            <sz val="11"/>
            <color theme="1"/>
            <rFont val="Calibri"/>
            <family val="2"/>
            <scheme val="minor"/>
          </rPr>
          <t>CONSIGNY François:
Point measurement method.
Area method: 32mm</t>
        </r>
      </text>
    </comment>
    <comment ref="BC411" authorId="0" shapeId="0" xr:uid="{54A6B98E-54FE-4B3E-8BFB-6D9DC5362232}">
      <text>
        <r>
          <rPr>
            <sz val="11"/>
            <color theme="1"/>
            <rFont val="Calibri"/>
            <family val="2"/>
            <scheme val="minor"/>
          </rPr>
          <t>CONSIGNY François:
mesured on sketch (residual cross section from photo) for all min &amp; max values of Rise1 to 5</t>
        </r>
      </text>
    </comment>
    <comment ref="CE411" authorId="0" shapeId="0" xr:uid="{D9EA68A4-A7CE-42D9-A6E4-FF85BD7F1D22}">
      <text>
        <r>
          <rPr>
            <sz val="11"/>
            <color theme="1"/>
            <rFont val="Calibri"/>
            <family val="2"/>
            <scheme val="minor"/>
          </rPr>
          <t>CONSIGNY François:
Densité 673 kg/m3</t>
        </r>
      </text>
    </comment>
    <comment ref="DF411" authorId="0" shapeId="0" xr:uid="{604AC4BD-E116-4D18-B32D-B271C87D1BC2}">
      <text>
        <r>
          <rPr>
            <sz val="11"/>
            <color theme="1"/>
            <rFont val="Calibri"/>
            <family val="2"/>
            <scheme val="minor"/>
          </rPr>
          <t>CONSIGNY François:
stone wool</t>
        </r>
      </text>
    </comment>
    <comment ref="BB412" authorId="0" shapeId="0" xr:uid="{50F41BB3-9173-4F3A-A6FF-A0FA933AE5C6}">
      <text>
        <r>
          <rPr>
            <sz val="11"/>
            <color theme="1"/>
            <rFont val="Calibri"/>
            <family val="2"/>
            <scheme val="minor"/>
          </rPr>
          <t>CONSIGNY François:
Point measurement method.
Area method: 32mm</t>
        </r>
      </text>
    </comment>
    <comment ref="BC412" authorId="0" shapeId="0" xr:uid="{71B5FC9B-E9FC-47D5-9B72-F887B60821A9}">
      <text>
        <r>
          <rPr>
            <sz val="11"/>
            <color theme="1"/>
            <rFont val="Calibri"/>
            <family val="2"/>
            <scheme val="minor"/>
          </rPr>
          <t>CONSIGNY François:
mesured on sketch (residual cross section from photo) for all min &amp; max values of Rise1 to 5</t>
        </r>
      </text>
    </comment>
    <comment ref="CE412" authorId="0" shapeId="0" xr:uid="{D4EC436E-769E-45CB-9A8D-7D086496FC6C}">
      <text>
        <r>
          <rPr>
            <sz val="11"/>
            <color theme="1"/>
            <rFont val="Calibri"/>
            <family val="2"/>
            <scheme val="minor"/>
          </rPr>
          <t>CONSIGNY François:
Densité 673 kg/m3</t>
        </r>
      </text>
    </comment>
    <comment ref="DF412" authorId="0" shapeId="0" xr:uid="{E48413B1-F93B-4234-AE23-91EF2F819723}">
      <text>
        <r>
          <rPr>
            <sz val="11"/>
            <color theme="1"/>
            <rFont val="Calibri"/>
            <family val="2"/>
            <scheme val="minor"/>
          </rPr>
          <t>CONSIGNY François:
stone wool</t>
        </r>
      </text>
    </comment>
    <comment ref="BB413" authorId="0" shapeId="0" xr:uid="{9E62F81D-0801-4058-9FA1-6D0D9F2EAD3C}">
      <text>
        <r>
          <rPr>
            <sz val="11"/>
            <color theme="1"/>
            <rFont val="Calibri"/>
            <family val="2"/>
            <scheme val="minor"/>
          </rPr>
          <t>CONSIGNY François:
Point measurement method.
Area method: 32mm</t>
        </r>
      </text>
    </comment>
    <comment ref="BC413" authorId="0" shapeId="0" xr:uid="{18A01331-62FD-40B4-A4F5-C09E398AA393}">
      <text>
        <r>
          <rPr>
            <sz val="11"/>
            <color theme="1"/>
            <rFont val="Calibri"/>
            <family val="2"/>
            <scheme val="minor"/>
          </rPr>
          <t>CONSIGNY François:
mesured on sketch (residual cross section from photo) for all min &amp; max values of Rise1 to 5</t>
        </r>
      </text>
    </comment>
    <comment ref="CE413" authorId="0" shapeId="0" xr:uid="{DD319530-704C-41B6-9388-B609D652990B}">
      <text>
        <r>
          <rPr>
            <sz val="11"/>
            <color theme="1"/>
            <rFont val="Calibri"/>
            <family val="2"/>
            <scheme val="minor"/>
          </rPr>
          <t>CONSIGNY François:
Densité 673 kg/m3</t>
        </r>
      </text>
    </comment>
    <comment ref="DF413" authorId="0" shapeId="0" xr:uid="{66EE4557-AEA0-44D2-8F65-9B191ABF9154}">
      <text>
        <r>
          <rPr>
            <sz val="11"/>
            <color theme="1"/>
            <rFont val="Calibri"/>
            <family val="2"/>
            <scheme val="minor"/>
          </rPr>
          <t>CONSIGNY François:
stone wool</t>
        </r>
      </text>
    </comment>
    <comment ref="BB414" authorId="0" shapeId="0" xr:uid="{DE3E05AC-CEE7-4E37-BF3F-338F4C1F6F3D}">
      <text>
        <r>
          <rPr>
            <sz val="11"/>
            <color theme="1"/>
            <rFont val="Calibri"/>
            <family val="2"/>
            <scheme val="minor"/>
          </rPr>
          <t>CONSIGNY François:
Point measurement method.
Area method: 32mm</t>
        </r>
      </text>
    </comment>
    <comment ref="BC414" authorId="0" shapeId="0" xr:uid="{900C3043-BF3C-4863-8E7C-2B03FB60CF50}">
      <text>
        <r>
          <rPr>
            <sz val="11"/>
            <color theme="1"/>
            <rFont val="Calibri"/>
            <family val="2"/>
            <scheme val="minor"/>
          </rPr>
          <t>CONSIGNY François:
mesured on sketch (residual cross section from photo) for all min &amp; max values of Rise1 to 5</t>
        </r>
      </text>
    </comment>
    <comment ref="CE414" authorId="0" shapeId="0" xr:uid="{559399AC-AB5C-4EB8-8BD2-211D302D0D9E}">
      <text>
        <r>
          <rPr>
            <sz val="11"/>
            <color theme="1"/>
            <rFont val="Calibri"/>
            <family val="2"/>
            <scheme val="minor"/>
          </rPr>
          <t>CONSIGNY François:
Densité 673 kg/m3</t>
        </r>
      </text>
    </comment>
    <comment ref="DF414" authorId="0" shapeId="0" xr:uid="{9DB53FDB-8C0D-4EC6-AE36-31C5C48EF766}">
      <text>
        <r>
          <rPr>
            <sz val="11"/>
            <color theme="1"/>
            <rFont val="Calibri"/>
            <family val="2"/>
            <scheme val="minor"/>
          </rPr>
          <t>CONSIGNY François:
stone wool</t>
        </r>
      </text>
    </comment>
    <comment ref="BB415" authorId="0" shapeId="0" xr:uid="{5CDE765B-483A-4BD6-BEC4-15D1BFC97A81}">
      <text>
        <r>
          <rPr>
            <sz val="11"/>
            <color theme="1"/>
            <rFont val="Calibri"/>
            <family val="2"/>
            <scheme val="minor"/>
          </rPr>
          <t>CONSIGNY François:
Point measurement method.
Area method: 32mm</t>
        </r>
      </text>
    </comment>
    <comment ref="BC415" authorId="0" shapeId="0" xr:uid="{CEA0E7ED-19C5-41B0-B015-11C4793F0553}">
      <text>
        <r>
          <rPr>
            <sz val="11"/>
            <color theme="1"/>
            <rFont val="Calibri"/>
            <family val="2"/>
            <scheme val="minor"/>
          </rPr>
          <t>CONSIGNY François:
mesured on sketch (residual cross section from photo) for all min &amp; max values of Rise1 to 5</t>
        </r>
      </text>
    </comment>
    <comment ref="CE415" authorId="0" shapeId="0" xr:uid="{64FC2E2E-B071-4555-82DC-A5C636EC47E7}">
      <text>
        <r>
          <rPr>
            <sz val="11"/>
            <color theme="1"/>
            <rFont val="Calibri"/>
            <family val="2"/>
            <scheme val="minor"/>
          </rPr>
          <t>CONSIGNY François:
Densité 673 kg/m3</t>
        </r>
      </text>
    </comment>
    <comment ref="DF415" authorId="0" shapeId="0" xr:uid="{37B2249F-02F1-4F12-BEE4-AE085317EB6E}">
      <text>
        <r>
          <rPr>
            <sz val="11"/>
            <color theme="1"/>
            <rFont val="Calibri"/>
            <family val="2"/>
            <scheme val="minor"/>
          </rPr>
          <t>CONSIGNY François:
stone wool</t>
        </r>
      </text>
    </comment>
    <comment ref="BB416" authorId="0" shapeId="0" xr:uid="{B0FA56AD-B6DA-48C1-9149-E9BC7675BFD4}">
      <text>
        <r>
          <rPr>
            <sz val="11"/>
            <color theme="1"/>
            <rFont val="Calibri"/>
            <family val="2"/>
            <scheme val="minor"/>
          </rPr>
          <t>CONSIGNY François:
Point measurement method.
Area method: 32mm</t>
        </r>
      </text>
    </comment>
    <comment ref="BC416" authorId="0" shapeId="0" xr:uid="{A2EC5561-CF58-4F7F-91B7-0FDA5354D26A}">
      <text>
        <r>
          <rPr>
            <sz val="11"/>
            <color theme="1"/>
            <rFont val="Calibri"/>
            <family val="2"/>
            <scheme val="minor"/>
          </rPr>
          <t>CONSIGNY François:
mesured on sketch (residual cross section from photo) for all min &amp; max values of Rise1 to 5</t>
        </r>
      </text>
    </comment>
    <comment ref="CE416" authorId="0" shapeId="0" xr:uid="{15632D37-E0CA-4CD6-9C87-6D753B49BF12}">
      <text>
        <r>
          <rPr>
            <sz val="11"/>
            <color theme="1"/>
            <rFont val="Calibri"/>
            <family val="2"/>
            <scheme val="minor"/>
          </rPr>
          <t>CONSIGNY François:
Densité 673 kg/m3</t>
        </r>
      </text>
    </comment>
    <comment ref="DF416" authorId="0" shapeId="0" xr:uid="{66093DD8-061F-4ADA-9079-A65B1D67E576}">
      <text>
        <r>
          <rPr>
            <sz val="11"/>
            <color theme="1"/>
            <rFont val="Calibri"/>
            <family val="2"/>
            <scheme val="minor"/>
          </rPr>
          <t>CONSIGNY François:
stone wool</t>
        </r>
      </text>
    </comment>
    <comment ref="BB417" authorId="0" shapeId="0" xr:uid="{425D79ED-DD4C-4A90-80F2-DB589FB63F64}">
      <text>
        <r>
          <rPr>
            <sz val="11"/>
            <color theme="1"/>
            <rFont val="Calibri"/>
            <family val="2"/>
            <scheme val="minor"/>
          </rPr>
          <t>CONSIGNY François:
Point measurement method.
Area method: 32mm</t>
        </r>
      </text>
    </comment>
    <comment ref="BC417" authorId="0" shapeId="0" xr:uid="{B62D8B84-8E8F-4BD4-BF65-E1FFF3E3D602}">
      <text>
        <r>
          <rPr>
            <sz val="11"/>
            <color theme="1"/>
            <rFont val="Calibri"/>
            <family val="2"/>
            <scheme val="minor"/>
          </rPr>
          <t>CONSIGNY François:
mesured on sketch (residual cross section from photo) for all min &amp; max values of Rise1 to 5</t>
        </r>
      </text>
    </comment>
    <comment ref="CE417" authorId="0" shapeId="0" xr:uid="{BB4E55BE-8D8B-42A3-92AE-4B39CE94EF86}">
      <text>
        <r>
          <rPr>
            <sz val="11"/>
            <color theme="1"/>
            <rFont val="Calibri"/>
            <family val="2"/>
            <scheme val="minor"/>
          </rPr>
          <t>CONSIGNY François:
Densité 673 kg/m3</t>
        </r>
      </text>
    </comment>
    <comment ref="DF417" authorId="0" shapeId="0" xr:uid="{42307D48-A1B0-4408-9E91-21C6DBB7672A}">
      <text>
        <r>
          <rPr>
            <sz val="11"/>
            <color theme="1"/>
            <rFont val="Calibri"/>
            <family val="2"/>
            <scheme val="minor"/>
          </rPr>
          <t>CONSIGNY François:
stone wool</t>
        </r>
      </text>
    </comment>
    <comment ref="BB418" authorId="0" shapeId="0" xr:uid="{393139FD-959B-4527-A2D6-37C63F45A3DB}">
      <text>
        <r>
          <rPr>
            <sz val="11"/>
            <color theme="1"/>
            <rFont val="Calibri"/>
            <family val="2"/>
            <scheme val="minor"/>
          </rPr>
          <t>CONSIGNY François:
Point measurement method.
Area method: 32mm</t>
        </r>
      </text>
    </comment>
    <comment ref="BC418" authorId="0" shapeId="0" xr:uid="{D66370E3-8D27-410D-8152-7BFEFB1E8187}">
      <text>
        <r>
          <rPr>
            <sz val="11"/>
            <color theme="1"/>
            <rFont val="Calibri"/>
            <family val="2"/>
            <scheme val="minor"/>
          </rPr>
          <t>CONSIGNY François:
mesured on sketch (residual cross section from photo) for all min &amp; max values of Rise1 to 5</t>
        </r>
      </text>
    </comment>
    <comment ref="CE418" authorId="0" shapeId="0" xr:uid="{44E60A95-8DC5-4C86-A984-8F3CCDD1B692}">
      <text>
        <r>
          <rPr>
            <sz val="11"/>
            <color theme="1"/>
            <rFont val="Calibri"/>
            <family val="2"/>
            <scheme val="minor"/>
          </rPr>
          <t>CONSIGNY François:
Densité 673 kg/m3</t>
        </r>
      </text>
    </comment>
    <comment ref="DF418" authorId="0" shapeId="0" xr:uid="{D48848A2-8C16-4987-ABC0-47A064072F3A}">
      <text>
        <r>
          <rPr>
            <sz val="11"/>
            <color theme="1"/>
            <rFont val="Calibri"/>
            <family val="2"/>
            <scheme val="minor"/>
          </rPr>
          <t>CONSIGNY François:
stone wool</t>
        </r>
      </text>
    </comment>
    <comment ref="BB419" authorId="0" shapeId="0" xr:uid="{C40D2768-C908-4698-88C5-1B3C5EDEAF2D}">
      <text>
        <r>
          <rPr>
            <sz val="11"/>
            <color theme="1"/>
            <rFont val="Calibri"/>
            <family val="2"/>
            <scheme val="minor"/>
          </rPr>
          <t>CONSIGNY François:
Point measurement method.
Area method: 32mm</t>
        </r>
      </text>
    </comment>
    <comment ref="BC419" authorId="0" shapeId="0" xr:uid="{7D093ECB-4F9F-4416-B4AA-24869EFB054C}">
      <text>
        <r>
          <rPr>
            <sz val="11"/>
            <color theme="1"/>
            <rFont val="Calibri"/>
            <family val="2"/>
            <scheme val="minor"/>
          </rPr>
          <t>CONSIGNY François:
mesured on sketch (residual cross section from photo) for all min &amp; max values of Rise1 to 5</t>
        </r>
      </text>
    </comment>
    <comment ref="CE419" authorId="0" shapeId="0" xr:uid="{B0078F7E-8EC1-4136-A213-04B5CE4AF8F4}">
      <text>
        <r>
          <rPr>
            <sz val="11"/>
            <color theme="1"/>
            <rFont val="Calibri"/>
            <family val="2"/>
            <scheme val="minor"/>
          </rPr>
          <t>CONSIGNY François:
Densité 673 kg/m3</t>
        </r>
      </text>
    </comment>
    <comment ref="DF419" authorId="0" shapeId="0" xr:uid="{D6ABB2FA-0F74-4A63-97E3-2B235B4B778C}">
      <text>
        <r>
          <rPr>
            <sz val="11"/>
            <color theme="1"/>
            <rFont val="Calibri"/>
            <family val="2"/>
            <scheme val="minor"/>
          </rPr>
          <t>CONSIGNY François:
stone wool</t>
        </r>
      </text>
    </comment>
    <comment ref="BB420" authorId="0" shapeId="0" xr:uid="{AFA3180B-59CC-46DC-AB74-0BF8E0C0751F}">
      <text>
        <r>
          <rPr>
            <sz val="11"/>
            <color theme="1"/>
            <rFont val="Calibri"/>
            <family val="2"/>
            <scheme val="minor"/>
          </rPr>
          <t>CONSIGNY François:
Point measurement method.
Area method: 32mm</t>
        </r>
      </text>
    </comment>
    <comment ref="BC420" authorId="0" shapeId="0" xr:uid="{3541F480-F921-4E24-8391-FDD476D9590E}">
      <text>
        <r>
          <rPr>
            <sz val="11"/>
            <color theme="1"/>
            <rFont val="Calibri"/>
            <family val="2"/>
            <scheme val="minor"/>
          </rPr>
          <t>CONSIGNY François:
mesured on sketch (residual cross section from photo) for all min &amp; max values of Rise1 to 5</t>
        </r>
      </text>
    </comment>
    <comment ref="CE420" authorId="0" shapeId="0" xr:uid="{99B41869-649C-4DEC-B1CF-9531CE8FD112}">
      <text>
        <r>
          <rPr>
            <sz val="11"/>
            <color theme="1"/>
            <rFont val="Calibri"/>
            <family val="2"/>
            <scheme val="minor"/>
          </rPr>
          <t>CONSIGNY François:
Densité 673 kg/m3</t>
        </r>
      </text>
    </comment>
    <comment ref="DF420" authorId="0" shapeId="0" xr:uid="{42B61EF3-1FC0-49A1-B468-9EBEAF0612B0}">
      <text>
        <r>
          <rPr>
            <sz val="11"/>
            <color theme="1"/>
            <rFont val="Calibri"/>
            <family val="2"/>
            <scheme val="minor"/>
          </rPr>
          <t>CONSIGNY François:
stone wool</t>
        </r>
      </text>
    </comment>
    <comment ref="BB421" authorId="0" shapeId="0" xr:uid="{9411D046-786D-4EE0-9052-F4CE6D864BB8}">
      <text>
        <r>
          <rPr>
            <sz val="11"/>
            <color theme="1"/>
            <rFont val="Calibri"/>
            <family val="2"/>
            <scheme val="minor"/>
          </rPr>
          <t>CONSIGNY François:
Point measurement method.
Area method: 32mm</t>
        </r>
      </text>
    </comment>
    <comment ref="BC421" authorId="0" shapeId="0" xr:uid="{6B4170A4-42DC-41A9-B12A-59FB1162D5F5}">
      <text>
        <r>
          <rPr>
            <sz val="11"/>
            <color theme="1"/>
            <rFont val="Calibri"/>
            <family val="2"/>
            <scheme val="minor"/>
          </rPr>
          <t>CONSIGNY François:
mesured on sketch (residual cross section from photo) for all min &amp; max values of Rise1 to 5</t>
        </r>
      </text>
    </comment>
    <comment ref="CE421" authorId="0" shapeId="0" xr:uid="{2D0EF5ED-DD3E-4299-82A8-0AB993A557E6}">
      <text>
        <r>
          <rPr>
            <sz val="11"/>
            <color theme="1"/>
            <rFont val="Calibri"/>
            <family val="2"/>
            <scheme val="minor"/>
          </rPr>
          <t>CONSIGNY François:
Densité 673 kg/m3</t>
        </r>
      </text>
    </comment>
    <comment ref="DF421" authorId="0" shapeId="0" xr:uid="{9E99CF9B-1FA9-4BFB-B954-A295CA858D04}">
      <text>
        <r>
          <rPr>
            <sz val="11"/>
            <color theme="1"/>
            <rFont val="Calibri"/>
            <family val="2"/>
            <scheme val="minor"/>
          </rPr>
          <t>CONSIGNY François:
stone wool</t>
        </r>
      </text>
    </comment>
    <comment ref="BB422" authorId="0" shapeId="0" xr:uid="{773BFF1D-492C-430C-9304-2D20AA652F5D}">
      <text>
        <r>
          <rPr>
            <sz val="11"/>
            <color theme="1"/>
            <rFont val="Calibri"/>
            <family val="2"/>
            <scheme val="minor"/>
          </rPr>
          <t>CONSIGNY François:
Point measurement method.
Area method: 32mm</t>
        </r>
      </text>
    </comment>
    <comment ref="BC422" authorId="0" shapeId="0" xr:uid="{F78B601F-3EB9-48FC-8794-F084641EC334}">
      <text>
        <r>
          <rPr>
            <sz val="11"/>
            <color theme="1"/>
            <rFont val="Calibri"/>
            <family val="2"/>
            <scheme val="minor"/>
          </rPr>
          <t>CONSIGNY François:
mesured on sketch (residual cross section from photo) for all min &amp; max values of Rise1 to 5</t>
        </r>
      </text>
    </comment>
    <comment ref="CE422" authorId="0" shapeId="0" xr:uid="{06515E2F-8538-4CF4-8AD4-7572A5805360}">
      <text>
        <r>
          <rPr>
            <sz val="11"/>
            <color theme="1"/>
            <rFont val="Calibri"/>
            <family val="2"/>
            <scheme val="minor"/>
          </rPr>
          <t>CONSIGNY François:
Densité 673 kg/m3</t>
        </r>
      </text>
    </comment>
    <comment ref="DF422" authorId="0" shapeId="0" xr:uid="{B2483183-2444-4F73-B06C-FBDB6DB8B416}">
      <text>
        <r>
          <rPr>
            <sz val="11"/>
            <color theme="1"/>
            <rFont val="Calibri"/>
            <family val="2"/>
            <scheme val="minor"/>
          </rPr>
          <t>CONSIGNY François:
stone wool</t>
        </r>
      </text>
    </comment>
    <comment ref="BB423" authorId="0" shapeId="0" xr:uid="{5EDA59A4-8566-44C0-9518-03618566F9FF}">
      <text>
        <r>
          <rPr>
            <sz val="11"/>
            <color theme="1"/>
            <rFont val="Calibri"/>
            <family val="2"/>
            <scheme val="minor"/>
          </rPr>
          <t>CONSIGNY François:
Point measurement method.
Area method: 32mm</t>
        </r>
      </text>
    </comment>
    <comment ref="BC423" authorId="0" shapeId="0" xr:uid="{FB52ED91-5871-459B-94B4-04E8F6B800AF}">
      <text>
        <r>
          <rPr>
            <sz val="11"/>
            <color theme="1"/>
            <rFont val="Calibri"/>
            <family val="2"/>
            <scheme val="minor"/>
          </rPr>
          <t>CONSIGNY François:
mesured on sketch (residual cross section from photo) for all min &amp; max values of Rise1 to 5</t>
        </r>
      </text>
    </comment>
    <comment ref="CE423" authorId="0" shapeId="0" xr:uid="{CEEFF47B-C914-4099-A6E7-CD79DDB06304}">
      <text>
        <r>
          <rPr>
            <sz val="11"/>
            <color theme="1"/>
            <rFont val="Calibri"/>
            <family val="2"/>
            <scheme val="minor"/>
          </rPr>
          <t>CONSIGNY François:
Densité 673 kg/m3</t>
        </r>
      </text>
    </comment>
    <comment ref="DF423" authorId="0" shapeId="0" xr:uid="{1BAA0485-85BB-49E4-9783-E3E42BB7DF9F}">
      <text>
        <r>
          <rPr>
            <sz val="11"/>
            <color theme="1"/>
            <rFont val="Calibri"/>
            <family val="2"/>
            <scheme val="minor"/>
          </rPr>
          <t>CONSIGNY François:
stone wool</t>
        </r>
      </text>
    </comment>
    <comment ref="BB424" authorId="0" shapeId="0" xr:uid="{3D11754E-6B16-4847-8D07-44032E0D2A21}">
      <text>
        <r>
          <rPr>
            <sz val="11"/>
            <color theme="1"/>
            <rFont val="Calibri"/>
            <family val="2"/>
            <scheme val="minor"/>
          </rPr>
          <t>CONSIGNY François:
Point measurement method.
Area method: 32mm</t>
        </r>
      </text>
    </comment>
    <comment ref="BC424" authorId="0" shapeId="0" xr:uid="{D04D7251-8B31-4FB0-A82A-3A403062EE41}">
      <text>
        <r>
          <rPr>
            <sz val="11"/>
            <color theme="1"/>
            <rFont val="Calibri"/>
            <family val="2"/>
            <scheme val="minor"/>
          </rPr>
          <t>CONSIGNY François:
mesured on sketch (residual cross section from photo) for all min &amp; max values of Rise1 to 5</t>
        </r>
      </text>
    </comment>
    <comment ref="CE424" authorId="0" shapeId="0" xr:uid="{6A5D19C1-0E78-4340-8549-FF6D6289F6A6}">
      <text>
        <r>
          <rPr>
            <sz val="11"/>
            <color theme="1"/>
            <rFont val="Calibri"/>
            <family val="2"/>
            <scheme val="minor"/>
          </rPr>
          <t>CONSIGNY François:
Densité 673 kg/m3</t>
        </r>
      </text>
    </comment>
    <comment ref="DF424" authorId="0" shapeId="0" xr:uid="{BBB9CE26-E104-4A12-A9CE-C8688FAAC99D}">
      <text>
        <r>
          <rPr>
            <sz val="11"/>
            <color theme="1"/>
            <rFont val="Calibri"/>
            <family val="2"/>
            <scheme val="minor"/>
          </rPr>
          <t>CONSIGNY François:
stone wool</t>
        </r>
      </text>
    </comment>
    <comment ref="BB425" authorId="0" shapeId="0" xr:uid="{FDD67D5B-C0A4-4F8B-B502-FF94EC12EDB1}">
      <text>
        <r>
          <rPr>
            <sz val="11"/>
            <color theme="1"/>
            <rFont val="Calibri"/>
            <family val="2"/>
            <scheme val="minor"/>
          </rPr>
          <t>CONSIGNY François:
Point measurement method.
Area method: 32mm</t>
        </r>
      </text>
    </comment>
    <comment ref="BC425" authorId="0" shapeId="0" xr:uid="{B49C042A-6ECE-4F1F-8575-5818D558976F}">
      <text>
        <r>
          <rPr>
            <sz val="11"/>
            <color theme="1"/>
            <rFont val="Calibri"/>
            <family val="2"/>
            <scheme val="minor"/>
          </rPr>
          <t>CONSIGNY François:
mesured on sketch (residual cross section from photo) for all min &amp; max values of Rise1 to 5</t>
        </r>
      </text>
    </comment>
    <comment ref="CE425" authorId="0" shapeId="0" xr:uid="{E64F673A-E039-4C71-88CE-6D3EA53AB261}">
      <text>
        <r>
          <rPr>
            <sz val="11"/>
            <color theme="1"/>
            <rFont val="Calibri"/>
            <family val="2"/>
            <scheme val="minor"/>
          </rPr>
          <t>CONSIGNY François:
Densité 673 kg/m3</t>
        </r>
      </text>
    </comment>
    <comment ref="DF425" authorId="0" shapeId="0" xr:uid="{C75E8153-64DE-4606-BE7A-230BCBE5F808}">
      <text>
        <r>
          <rPr>
            <sz val="11"/>
            <color theme="1"/>
            <rFont val="Calibri"/>
            <family val="2"/>
            <scheme val="minor"/>
          </rPr>
          <t>CONSIGNY François:
stone wool</t>
        </r>
      </text>
    </comment>
    <comment ref="BB426" authorId="0" shapeId="0" xr:uid="{A5266B56-95DF-4222-A82A-8FA290DEE082}">
      <text>
        <r>
          <rPr>
            <sz val="11"/>
            <color theme="1"/>
            <rFont val="Calibri"/>
            <family val="2"/>
            <scheme val="minor"/>
          </rPr>
          <t>CONSIGNY François:
Point measurement method.
Area method: 32mm</t>
        </r>
      </text>
    </comment>
    <comment ref="BC426" authorId="0" shapeId="0" xr:uid="{15165E8D-A30A-4357-AD2D-3B40FA7FCACB}">
      <text>
        <r>
          <rPr>
            <sz val="11"/>
            <color theme="1"/>
            <rFont val="Calibri"/>
            <family val="2"/>
            <scheme val="minor"/>
          </rPr>
          <t>CONSIGNY François:
mesured on sketch (residual cross section from photo) for all min &amp; max values of Rise1 to 5</t>
        </r>
      </text>
    </comment>
    <comment ref="CE426" authorId="0" shapeId="0" xr:uid="{AA5FE740-AA11-45E1-BB3D-DCCE844E7A60}">
      <text>
        <r>
          <rPr>
            <sz val="11"/>
            <color theme="1"/>
            <rFont val="Calibri"/>
            <family val="2"/>
            <scheme val="minor"/>
          </rPr>
          <t>CONSIGNY François:
Densité 673 kg/m3</t>
        </r>
      </text>
    </comment>
    <comment ref="DF426" authorId="0" shapeId="0" xr:uid="{49EF7829-67BE-4A3B-9CFC-E6539DF0B4BB}">
      <text>
        <r>
          <rPr>
            <sz val="11"/>
            <color theme="1"/>
            <rFont val="Calibri"/>
            <family val="2"/>
            <scheme val="minor"/>
          </rPr>
          <t>CONSIGNY François:
stone wool</t>
        </r>
      </text>
    </comment>
    <comment ref="BB427" authorId="0" shapeId="0" xr:uid="{4F0E0EEA-F0D0-4EC6-8E2C-0C38B9C529D1}">
      <text>
        <r>
          <rPr>
            <sz val="11"/>
            <color theme="1"/>
            <rFont val="Calibri"/>
            <family val="2"/>
            <scheme val="minor"/>
          </rPr>
          <t>CONSIGNY François:
Point measurement method.
Area method: 32mm</t>
        </r>
      </text>
    </comment>
    <comment ref="BC427" authorId="0" shapeId="0" xr:uid="{AA853917-BF70-4079-969C-9C6355E25C33}">
      <text>
        <r>
          <rPr>
            <sz val="11"/>
            <color theme="1"/>
            <rFont val="Calibri"/>
            <family val="2"/>
            <scheme val="minor"/>
          </rPr>
          <t>CONSIGNY François:
mesured on sketch (residual cross section from photo) for all min &amp; max values of Rise1 to 5</t>
        </r>
      </text>
    </comment>
    <comment ref="CE427" authorId="0" shapeId="0" xr:uid="{14D132E7-10BE-45BA-BB1A-A0257C1EA20C}">
      <text>
        <r>
          <rPr>
            <sz val="11"/>
            <color theme="1"/>
            <rFont val="Calibri"/>
            <family val="2"/>
            <scheme val="minor"/>
          </rPr>
          <t>CONSIGNY François:
Densité 673 kg/m3</t>
        </r>
      </text>
    </comment>
    <comment ref="DF427" authorId="0" shapeId="0" xr:uid="{761D4CEC-FB5E-42BB-877D-DD4EDC5574D5}">
      <text>
        <r>
          <rPr>
            <sz val="11"/>
            <color theme="1"/>
            <rFont val="Calibri"/>
            <family val="2"/>
            <scheme val="minor"/>
          </rPr>
          <t>CONSIGNY François:
stone wool</t>
        </r>
      </text>
    </comment>
    <comment ref="BB428" authorId="0" shapeId="0" xr:uid="{293F1D5F-C485-486C-A246-230393CDA46E}">
      <text>
        <r>
          <rPr>
            <sz val="11"/>
            <color theme="1"/>
            <rFont val="Calibri"/>
            <family val="2"/>
            <scheme val="minor"/>
          </rPr>
          <t>CONSIGNY François:
Point measurement method.
Area method: 32mm</t>
        </r>
      </text>
    </comment>
    <comment ref="BC428" authorId="0" shapeId="0" xr:uid="{A50A4F6E-0644-4992-AE7B-7FF1079393C0}">
      <text>
        <r>
          <rPr>
            <sz val="11"/>
            <color theme="1"/>
            <rFont val="Calibri"/>
            <family val="2"/>
            <scheme val="minor"/>
          </rPr>
          <t>CONSIGNY François:
mesured on sketch (residual cross section from photo) for all min &amp; max values of Rise1 to 5</t>
        </r>
      </text>
    </comment>
    <comment ref="CE428" authorId="0" shapeId="0" xr:uid="{B5892FC9-20FD-41EA-A6BA-21B192670EEE}">
      <text>
        <r>
          <rPr>
            <sz val="11"/>
            <color theme="1"/>
            <rFont val="Calibri"/>
            <family val="2"/>
            <scheme val="minor"/>
          </rPr>
          <t>CONSIGNY François:
Densité 673 kg/m3</t>
        </r>
      </text>
    </comment>
    <comment ref="DF428" authorId="0" shapeId="0" xr:uid="{B315607D-6D14-44DC-9A3A-1414363D3C75}">
      <text>
        <r>
          <rPr>
            <sz val="11"/>
            <color theme="1"/>
            <rFont val="Calibri"/>
            <family val="2"/>
            <scheme val="minor"/>
          </rPr>
          <t>CONSIGNY François:
stone wool</t>
        </r>
      </text>
    </comment>
    <comment ref="BB429" authorId="0" shapeId="0" xr:uid="{14211A2D-4836-461D-9D6B-D28016A49105}">
      <text>
        <r>
          <rPr>
            <sz val="11"/>
            <color theme="1"/>
            <rFont val="Calibri"/>
            <family val="2"/>
            <scheme val="minor"/>
          </rPr>
          <t>CONSIGNY François:
Point measurement method.
Area method: 32mm</t>
        </r>
      </text>
    </comment>
    <comment ref="BC429" authorId="0" shapeId="0" xr:uid="{4288A9C1-4C24-4C83-9A3D-7B527CCD06BD}">
      <text>
        <r>
          <rPr>
            <sz val="11"/>
            <color theme="1"/>
            <rFont val="Calibri"/>
            <family val="2"/>
            <scheme val="minor"/>
          </rPr>
          <t>CONSIGNY François:
mesured on sketch (residual cross section from photo) for all min &amp; max values of Rise1 to 5</t>
        </r>
      </text>
    </comment>
    <comment ref="CE429" authorId="0" shapeId="0" xr:uid="{27887403-E594-402D-81D1-51578452A18A}">
      <text>
        <r>
          <rPr>
            <sz val="11"/>
            <color theme="1"/>
            <rFont val="Calibri"/>
            <family val="2"/>
            <scheme val="minor"/>
          </rPr>
          <t>CONSIGNY François:
Densité 673 kg/m3</t>
        </r>
      </text>
    </comment>
    <comment ref="DF429" authorId="0" shapeId="0" xr:uid="{6A9C23E2-7B1C-4272-9C5E-90AE3F8A9C63}">
      <text>
        <r>
          <rPr>
            <sz val="11"/>
            <color theme="1"/>
            <rFont val="Calibri"/>
            <family val="2"/>
            <scheme val="minor"/>
          </rPr>
          <t>CONSIGNY François:
stone wool</t>
        </r>
      </text>
    </comment>
    <comment ref="BB430" authorId="0" shapeId="0" xr:uid="{C42D726F-A0B2-4482-8AFB-CDB78352276E}">
      <text>
        <r>
          <rPr>
            <sz val="11"/>
            <color theme="1"/>
            <rFont val="Calibri"/>
            <family val="2"/>
            <scheme val="minor"/>
          </rPr>
          <t>CONSIGNY François:
Point measurement method.
Area method: 32mm</t>
        </r>
      </text>
    </comment>
    <comment ref="BC430" authorId="0" shapeId="0" xr:uid="{D25FA468-E048-429C-9E33-A2ABF086EF74}">
      <text>
        <r>
          <rPr>
            <sz val="11"/>
            <color theme="1"/>
            <rFont val="Calibri"/>
            <family val="2"/>
            <scheme val="minor"/>
          </rPr>
          <t>CONSIGNY François:
mesured on sketch (residual cross section from photo) for all min &amp; max values of Rise1 to 5</t>
        </r>
      </text>
    </comment>
    <comment ref="CE430" authorId="0" shapeId="0" xr:uid="{0DABD414-30F1-48FD-9E8C-FF95239DDC18}">
      <text>
        <r>
          <rPr>
            <sz val="11"/>
            <color theme="1"/>
            <rFont val="Calibri"/>
            <family val="2"/>
            <scheme val="minor"/>
          </rPr>
          <t>CONSIGNY François:
Densité 673 kg/m3</t>
        </r>
      </text>
    </comment>
    <comment ref="DF430" authorId="0" shapeId="0" xr:uid="{6CD67557-E69B-4AF4-B60C-B496B476E65C}">
      <text>
        <r>
          <rPr>
            <sz val="11"/>
            <color theme="1"/>
            <rFont val="Calibri"/>
            <family val="2"/>
            <scheme val="minor"/>
          </rPr>
          <t>CONSIGNY François:
stone wool</t>
        </r>
      </text>
    </comment>
    <comment ref="BB431" authorId="0" shapeId="0" xr:uid="{105F82FE-69EC-409C-8C58-9DC99311393D}">
      <text>
        <r>
          <rPr>
            <sz val="11"/>
            <color theme="1"/>
            <rFont val="Calibri"/>
            <family val="2"/>
            <scheme val="minor"/>
          </rPr>
          <t>CONSIGNY François:
Point measurement method.
Area method: 32mm</t>
        </r>
      </text>
    </comment>
    <comment ref="BC431" authorId="0" shapeId="0" xr:uid="{93860498-4A65-4BB4-8226-C16A0D23A6AA}">
      <text>
        <r>
          <rPr>
            <sz val="11"/>
            <color theme="1"/>
            <rFont val="Calibri"/>
            <family val="2"/>
            <scheme val="minor"/>
          </rPr>
          <t>CONSIGNY François:
mesured on sketch (residual cross section from photo) for all min &amp; max values of Rise1 to 5</t>
        </r>
      </text>
    </comment>
    <comment ref="CE431" authorId="0" shapeId="0" xr:uid="{C51DC087-8A41-430F-BEBE-62ED39E23C87}">
      <text>
        <r>
          <rPr>
            <sz val="11"/>
            <color theme="1"/>
            <rFont val="Calibri"/>
            <family val="2"/>
            <scheme val="minor"/>
          </rPr>
          <t>CONSIGNY François:
Densité 673 kg/m3</t>
        </r>
      </text>
    </comment>
    <comment ref="DF431" authorId="0" shapeId="0" xr:uid="{77E42CD0-C51D-4886-A592-ECB493375A81}">
      <text>
        <r>
          <rPr>
            <sz val="11"/>
            <color theme="1"/>
            <rFont val="Calibri"/>
            <family val="2"/>
            <scheme val="minor"/>
          </rPr>
          <t>CONSIGNY François:
stone wool</t>
        </r>
      </text>
    </comment>
    <comment ref="BB432" authorId="0" shapeId="0" xr:uid="{8914E88B-3AF2-49D0-9685-8BC57B98FF78}">
      <text>
        <r>
          <rPr>
            <sz val="11"/>
            <color theme="1"/>
            <rFont val="Calibri"/>
            <family val="2"/>
            <scheme val="minor"/>
          </rPr>
          <t>CONSIGNY François:
Point measurement method.
Area method: 32mm</t>
        </r>
      </text>
    </comment>
    <comment ref="BC432" authorId="0" shapeId="0" xr:uid="{609605EA-36CA-48F6-AB40-B1953A6DC945}">
      <text>
        <r>
          <rPr>
            <sz val="11"/>
            <color theme="1"/>
            <rFont val="Calibri"/>
            <family val="2"/>
            <scheme val="minor"/>
          </rPr>
          <t>CONSIGNY François:
mesured on sketch (residual cross section from photo) for all min &amp; max values of Rise1 to 5</t>
        </r>
      </text>
    </comment>
    <comment ref="CE432" authorId="0" shapeId="0" xr:uid="{6271A1BB-F62E-42DD-A868-8ED5BC609C5C}">
      <text>
        <r>
          <rPr>
            <sz val="11"/>
            <color theme="1"/>
            <rFont val="Calibri"/>
            <family val="2"/>
            <scheme val="minor"/>
          </rPr>
          <t>CONSIGNY François:
Densité 673 kg/m3</t>
        </r>
      </text>
    </comment>
    <comment ref="DF432" authorId="0" shapeId="0" xr:uid="{3D70EDA8-AA08-412F-A4F8-BA1A49C980C1}">
      <text>
        <r>
          <rPr>
            <sz val="11"/>
            <color theme="1"/>
            <rFont val="Calibri"/>
            <family val="2"/>
            <scheme val="minor"/>
          </rPr>
          <t>CONSIGNY François:
stone wool</t>
        </r>
      </text>
    </comment>
    <comment ref="BB433" authorId="0" shapeId="0" xr:uid="{AAE0852B-058F-462F-8528-3293A2D3BF6F}">
      <text>
        <r>
          <rPr>
            <sz val="11"/>
            <color theme="1"/>
            <rFont val="Calibri"/>
            <family val="2"/>
            <scheme val="minor"/>
          </rPr>
          <t>CONSIGNY François:
Point measurement method.
Area method: 32mm</t>
        </r>
      </text>
    </comment>
    <comment ref="BC433" authorId="0" shapeId="0" xr:uid="{7E9E0534-F1FB-4601-8190-B5F14FD45F3D}">
      <text>
        <r>
          <rPr>
            <sz val="11"/>
            <color theme="1"/>
            <rFont val="Calibri"/>
            <family val="2"/>
            <scheme val="minor"/>
          </rPr>
          <t>CONSIGNY François:
mesured on sketch (residual cross section from photo) for all min &amp; max values of Rise1 to 5</t>
        </r>
      </text>
    </comment>
    <comment ref="CE433" authorId="0" shapeId="0" xr:uid="{74C48710-F8C2-424A-B3D9-E5A546C3CF88}">
      <text>
        <r>
          <rPr>
            <sz val="11"/>
            <color theme="1"/>
            <rFont val="Calibri"/>
            <family val="2"/>
            <scheme val="minor"/>
          </rPr>
          <t>CONSIGNY François:
Densité 673 kg/m3</t>
        </r>
      </text>
    </comment>
    <comment ref="DF433" authorId="0" shapeId="0" xr:uid="{FD0DB899-C95F-4100-A58D-8B4792F2B4DE}">
      <text>
        <r>
          <rPr>
            <sz val="11"/>
            <color theme="1"/>
            <rFont val="Calibri"/>
            <family val="2"/>
            <scheme val="minor"/>
          </rPr>
          <t>CONSIGNY François:
stone wool</t>
        </r>
      </text>
    </comment>
    <comment ref="BB434" authorId="0" shapeId="0" xr:uid="{2C9E0D35-57D4-42FB-BACA-1F45B63CC8D2}">
      <text>
        <r>
          <rPr>
            <sz val="11"/>
            <color theme="1"/>
            <rFont val="Calibri"/>
            <family val="2"/>
            <scheme val="minor"/>
          </rPr>
          <t>CONSIGNY François:
Point measurement method.
Area method: 32mm</t>
        </r>
      </text>
    </comment>
    <comment ref="BC434" authorId="0" shapeId="0" xr:uid="{285200CA-0A5A-4B2A-8E65-F45DBEDA43D9}">
      <text>
        <r>
          <rPr>
            <sz val="11"/>
            <color theme="1"/>
            <rFont val="Calibri"/>
            <family val="2"/>
            <scheme val="minor"/>
          </rPr>
          <t>CONSIGNY François:
mesured on sketch (residual cross section from photo) for all min &amp; max values of Rise1 to 5</t>
        </r>
      </text>
    </comment>
    <comment ref="CE434" authorId="0" shapeId="0" xr:uid="{F16B0D20-07AF-4ACF-854D-A703C00BC993}">
      <text>
        <r>
          <rPr>
            <sz val="11"/>
            <color theme="1"/>
            <rFont val="Calibri"/>
            <family val="2"/>
            <scheme val="minor"/>
          </rPr>
          <t>CONSIGNY François:
Densité 673 kg/m3</t>
        </r>
      </text>
    </comment>
    <comment ref="DF434" authorId="0" shapeId="0" xr:uid="{D3AEDC77-B312-4287-8BC2-A43C34CB13B8}">
      <text>
        <r>
          <rPr>
            <sz val="11"/>
            <color theme="1"/>
            <rFont val="Calibri"/>
            <family val="2"/>
            <scheme val="minor"/>
          </rPr>
          <t>CONSIGNY François:
stone wool</t>
        </r>
      </text>
    </comment>
    <comment ref="BB435" authorId="0" shapeId="0" xr:uid="{1CDA4E44-5C14-4512-98CD-7B1EB35E1B46}">
      <text>
        <r>
          <rPr>
            <sz val="11"/>
            <color theme="1"/>
            <rFont val="Calibri"/>
            <family val="2"/>
            <scheme val="minor"/>
          </rPr>
          <t>CONSIGNY François:
Point measurement method.
Area method: 32mm</t>
        </r>
      </text>
    </comment>
    <comment ref="BC435" authorId="0" shapeId="0" xr:uid="{83DABAD4-49F7-45F5-AE71-1B63C2CCF8C8}">
      <text>
        <r>
          <rPr>
            <sz val="11"/>
            <color theme="1"/>
            <rFont val="Calibri"/>
            <family val="2"/>
            <scheme val="minor"/>
          </rPr>
          <t>CONSIGNY François:
mesured on sketch (residual cross section from photo) for all min &amp; max values of Rise1 to 5</t>
        </r>
      </text>
    </comment>
    <comment ref="CE435" authorId="0" shapeId="0" xr:uid="{3554A0B5-7392-4BCF-885B-2913D222AD62}">
      <text>
        <r>
          <rPr>
            <sz val="11"/>
            <color theme="1"/>
            <rFont val="Calibri"/>
            <family val="2"/>
            <scheme val="minor"/>
          </rPr>
          <t>CONSIGNY François:
Densité 673 kg/m3</t>
        </r>
      </text>
    </comment>
    <comment ref="DF435" authorId="0" shapeId="0" xr:uid="{931DF72D-636D-4B5C-9EA2-58757B4CF8D8}">
      <text>
        <r>
          <rPr>
            <sz val="11"/>
            <color theme="1"/>
            <rFont val="Calibri"/>
            <family val="2"/>
            <scheme val="minor"/>
          </rPr>
          <t>CONSIGNY François:
stone wool</t>
        </r>
      </text>
    </comment>
    <comment ref="BB436" authorId="0" shapeId="0" xr:uid="{E251EE49-CA7B-453C-BA23-E73959F4C02D}">
      <text>
        <r>
          <rPr>
            <sz val="11"/>
            <color theme="1"/>
            <rFont val="Calibri"/>
            <family val="2"/>
            <scheme val="minor"/>
          </rPr>
          <t>CONSIGNY François:
Point measurement method.
Area method: 32mm</t>
        </r>
      </text>
    </comment>
    <comment ref="BC436" authorId="0" shapeId="0" xr:uid="{B9FD5CDC-87EF-4FB1-A249-FF198D367BC4}">
      <text>
        <r>
          <rPr>
            <sz val="11"/>
            <color theme="1"/>
            <rFont val="Calibri"/>
            <family val="2"/>
            <scheme val="minor"/>
          </rPr>
          <t>CONSIGNY François:
mesured on sketch (residual cross section from photo) for all min &amp; max values of Rise1 to 5</t>
        </r>
      </text>
    </comment>
    <comment ref="CE436" authorId="0" shapeId="0" xr:uid="{22DCC3C2-E26A-49E7-8220-AAB282B3EF41}">
      <text>
        <r>
          <rPr>
            <sz val="11"/>
            <color theme="1"/>
            <rFont val="Calibri"/>
            <family val="2"/>
            <scheme val="minor"/>
          </rPr>
          <t>CONSIGNY François:
Densité 673 kg/m3</t>
        </r>
      </text>
    </comment>
    <comment ref="DF436" authorId="0" shapeId="0" xr:uid="{FBF680BE-015D-4DBB-B74F-B080B03E7ADD}">
      <text>
        <r>
          <rPr>
            <sz val="11"/>
            <color theme="1"/>
            <rFont val="Calibri"/>
            <family val="2"/>
            <scheme val="minor"/>
          </rPr>
          <t>CONSIGNY François:
stone wool</t>
        </r>
      </text>
    </comment>
    <comment ref="BB437" authorId="0" shapeId="0" xr:uid="{E21F4A07-3B73-4CF0-B0E5-B7F7469ECC18}">
      <text>
        <r>
          <rPr>
            <sz val="11"/>
            <color theme="1"/>
            <rFont val="Calibri"/>
            <family val="2"/>
            <scheme val="minor"/>
          </rPr>
          <t>CONSIGNY François:
Point measurement method.
Area method: 32mm</t>
        </r>
      </text>
    </comment>
    <comment ref="BC437" authorId="0" shapeId="0" xr:uid="{6AC04523-9429-4EAB-80C2-BCDEE45E1407}">
      <text>
        <r>
          <rPr>
            <sz val="11"/>
            <color theme="1"/>
            <rFont val="Calibri"/>
            <family val="2"/>
            <scheme val="minor"/>
          </rPr>
          <t>CONSIGNY François:
mesured on sketch (residual cross section from photo) for all min &amp; max values of Rise1 to 5</t>
        </r>
      </text>
    </comment>
    <comment ref="CE437" authorId="0" shapeId="0" xr:uid="{8CA08A26-6AA8-4C94-BB36-F386C37F8EA8}">
      <text>
        <r>
          <rPr>
            <sz val="11"/>
            <color theme="1"/>
            <rFont val="Calibri"/>
            <family val="2"/>
            <scheme val="minor"/>
          </rPr>
          <t>CONSIGNY François:
Densité 673 kg/m3</t>
        </r>
      </text>
    </comment>
    <comment ref="DF437" authorId="0" shapeId="0" xr:uid="{A39C3DD8-858F-46E3-BB79-99F7771DF4DF}">
      <text>
        <r>
          <rPr>
            <sz val="11"/>
            <color theme="1"/>
            <rFont val="Calibri"/>
            <family val="2"/>
            <scheme val="minor"/>
          </rPr>
          <t>CONSIGNY François:
stone wool</t>
        </r>
      </text>
    </comment>
    <comment ref="BB438" authorId="0" shapeId="0" xr:uid="{3B74C5C7-6C9B-4311-B454-2F06018972EE}">
      <text>
        <r>
          <rPr>
            <sz val="11"/>
            <color theme="1"/>
            <rFont val="Calibri"/>
            <family val="2"/>
            <scheme val="minor"/>
          </rPr>
          <t>CONSIGNY François:
Point measurement method.
Area method: 32mm</t>
        </r>
      </text>
    </comment>
    <comment ref="BC438" authorId="0" shapeId="0" xr:uid="{75126D7E-6D2A-4F93-8664-CC5DA1930570}">
      <text>
        <r>
          <rPr>
            <sz val="11"/>
            <color theme="1"/>
            <rFont val="Calibri"/>
            <family val="2"/>
            <scheme val="minor"/>
          </rPr>
          <t>CONSIGNY François:
mesured on sketch (residual cross section from photo) for all min &amp; max values of Rise1 to 5</t>
        </r>
      </text>
    </comment>
    <comment ref="CE438" authorId="0" shapeId="0" xr:uid="{4A2F866E-0275-493D-9A96-109380D9B6B6}">
      <text>
        <r>
          <rPr>
            <sz val="11"/>
            <color theme="1"/>
            <rFont val="Calibri"/>
            <family val="2"/>
            <scheme val="minor"/>
          </rPr>
          <t>CONSIGNY François:
Densité 673 kg/m3</t>
        </r>
      </text>
    </comment>
    <comment ref="DF438" authorId="0" shapeId="0" xr:uid="{A1E17107-BDC8-40D5-BFBA-075564E41357}">
      <text>
        <r>
          <rPr>
            <sz val="11"/>
            <color theme="1"/>
            <rFont val="Calibri"/>
            <family val="2"/>
            <scheme val="minor"/>
          </rPr>
          <t>CONSIGNY François:
stone wool</t>
        </r>
      </text>
    </comment>
    <comment ref="BB439" authorId="0" shapeId="0" xr:uid="{E5A38015-0D74-4E6A-9409-02471C0730C2}">
      <text>
        <r>
          <rPr>
            <sz val="11"/>
            <color theme="1"/>
            <rFont val="Calibri"/>
            <family val="2"/>
            <scheme val="minor"/>
          </rPr>
          <t>CONSIGNY François:
Point measurement method.
Area method: 32mm</t>
        </r>
      </text>
    </comment>
    <comment ref="BC439" authorId="0" shapeId="0" xr:uid="{68AE3669-7B8D-4049-9327-C1F6AF2258DC}">
      <text>
        <r>
          <rPr>
            <sz val="11"/>
            <color theme="1"/>
            <rFont val="Calibri"/>
            <family val="2"/>
            <scheme val="minor"/>
          </rPr>
          <t>CONSIGNY François:
mesured on sketch (residual cross section from photo) for all min &amp; max values of Rise1 to 5</t>
        </r>
      </text>
    </comment>
    <comment ref="CE439" authorId="0" shapeId="0" xr:uid="{E5F79590-93D9-49E5-AFF0-EDBA0AA78A0A}">
      <text>
        <r>
          <rPr>
            <sz val="11"/>
            <color theme="1"/>
            <rFont val="Calibri"/>
            <family val="2"/>
            <scheme val="minor"/>
          </rPr>
          <t>CONSIGNY François:
Densité 673 kg/m3</t>
        </r>
      </text>
    </comment>
    <comment ref="DF439" authorId="0" shapeId="0" xr:uid="{36ED5E9D-9F78-41F9-8D53-790FE8957D1F}">
      <text>
        <r>
          <rPr>
            <sz val="11"/>
            <color theme="1"/>
            <rFont val="Calibri"/>
            <family val="2"/>
            <scheme val="minor"/>
          </rPr>
          <t>CONSIGNY François:
stone wool</t>
        </r>
      </text>
    </comment>
    <comment ref="BB440" authorId="0" shapeId="0" xr:uid="{C40C1BC0-D26D-4CA6-B989-E32EFA6FD16B}">
      <text>
        <r>
          <rPr>
            <sz val="11"/>
            <color theme="1"/>
            <rFont val="Calibri"/>
            <family val="2"/>
            <scheme val="minor"/>
          </rPr>
          <t>CONSIGNY François:
Point measurement method.
Area method: 32mm</t>
        </r>
      </text>
    </comment>
    <comment ref="BC440" authorId="0" shapeId="0" xr:uid="{A4549181-733B-4BBD-9B7C-A86F812DA268}">
      <text>
        <r>
          <rPr>
            <sz val="11"/>
            <color theme="1"/>
            <rFont val="Calibri"/>
            <family val="2"/>
            <scheme val="minor"/>
          </rPr>
          <t>CONSIGNY François:
mesured on sketch (residual cross section from photo) for all min &amp; max values of Rise1 to 5</t>
        </r>
      </text>
    </comment>
    <comment ref="CE440" authorId="0" shapeId="0" xr:uid="{27014AAB-78C4-4E95-8708-049291B9CA3F}">
      <text>
        <r>
          <rPr>
            <sz val="11"/>
            <color theme="1"/>
            <rFont val="Calibri"/>
            <family val="2"/>
            <scheme val="minor"/>
          </rPr>
          <t>CONSIGNY François:
Densité 673 kg/m3</t>
        </r>
      </text>
    </comment>
    <comment ref="DF440" authorId="0" shapeId="0" xr:uid="{F9AC6B31-9BB8-428D-A561-A894693B4654}">
      <text>
        <r>
          <rPr>
            <sz val="11"/>
            <color theme="1"/>
            <rFont val="Calibri"/>
            <family val="2"/>
            <scheme val="minor"/>
          </rPr>
          <t>CONSIGNY François:
stone wool</t>
        </r>
      </text>
    </comment>
    <comment ref="BB441" authorId="0" shapeId="0" xr:uid="{39B66412-231E-4787-B9DF-A749F9DE6ABE}">
      <text>
        <r>
          <rPr>
            <sz val="11"/>
            <color theme="1"/>
            <rFont val="Calibri"/>
            <family val="2"/>
            <scheme val="minor"/>
          </rPr>
          <t>CONSIGNY François:
Point measurement method.
Area method: 32mm</t>
        </r>
      </text>
    </comment>
    <comment ref="BC441" authorId="0" shapeId="0" xr:uid="{1F71F5B3-3B9A-4FAD-8D83-BB204F8BDE20}">
      <text>
        <r>
          <rPr>
            <sz val="11"/>
            <color theme="1"/>
            <rFont val="Calibri"/>
            <family val="2"/>
            <scheme val="minor"/>
          </rPr>
          <t>CONSIGNY François:
mesured on sketch (residual cross section from photo) for all min &amp; max values of Rise1 to 5</t>
        </r>
      </text>
    </comment>
    <comment ref="CE441" authorId="0" shapeId="0" xr:uid="{7E63438A-75A2-4B8A-A345-B5DB876D97E1}">
      <text>
        <r>
          <rPr>
            <sz val="11"/>
            <color theme="1"/>
            <rFont val="Calibri"/>
            <family val="2"/>
            <scheme val="minor"/>
          </rPr>
          <t>CONSIGNY François:
Densité 673 kg/m3</t>
        </r>
      </text>
    </comment>
    <comment ref="DF441" authorId="0" shapeId="0" xr:uid="{EF2B05A2-2273-4C68-98D0-2C988A7708AA}">
      <text>
        <r>
          <rPr>
            <sz val="11"/>
            <color theme="1"/>
            <rFont val="Calibri"/>
            <family val="2"/>
            <scheme val="minor"/>
          </rPr>
          <t>CONSIGNY François:
stone wool</t>
        </r>
      </text>
    </comment>
    <comment ref="BB442" authorId="0" shapeId="0" xr:uid="{B7B53741-9AC2-407B-87DE-C16AE51CFB26}">
      <text>
        <r>
          <rPr>
            <sz val="11"/>
            <color theme="1"/>
            <rFont val="Calibri"/>
            <family val="2"/>
            <scheme val="minor"/>
          </rPr>
          <t>CONSIGNY François:
Point measurement method.
Area method: 32mm</t>
        </r>
      </text>
    </comment>
    <comment ref="BC442" authorId="0" shapeId="0" xr:uid="{48369CA7-5215-4CDB-AEBE-771A4DBC575A}">
      <text>
        <r>
          <rPr>
            <sz val="11"/>
            <color theme="1"/>
            <rFont val="Calibri"/>
            <family val="2"/>
            <scheme val="minor"/>
          </rPr>
          <t>CONSIGNY François:
mesured on sketch (residual cross section from photo) for all min &amp; max values of Rise1 to 5</t>
        </r>
      </text>
    </comment>
    <comment ref="CE442" authorId="0" shapeId="0" xr:uid="{8C8FA6F0-D36B-46FB-8715-D2D62F6C199A}">
      <text>
        <r>
          <rPr>
            <sz val="11"/>
            <color theme="1"/>
            <rFont val="Calibri"/>
            <family val="2"/>
            <scheme val="minor"/>
          </rPr>
          <t>CONSIGNY François:
Densité 673 kg/m3</t>
        </r>
      </text>
    </comment>
    <comment ref="DF442" authorId="0" shapeId="0" xr:uid="{4627EA7F-DF53-4161-BF4B-1AD92D1A0877}">
      <text>
        <r>
          <rPr>
            <sz val="11"/>
            <color theme="1"/>
            <rFont val="Calibri"/>
            <family val="2"/>
            <scheme val="minor"/>
          </rPr>
          <t>CONSIGNY François:
stone wool</t>
        </r>
      </text>
    </comment>
    <comment ref="BB443" authorId="0" shapeId="0" xr:uid="{2AA42042-8C33-419F-893E-40AFAC1E0B8D}">
      <text>
        <r>
          <rPr>
            <sz val="11"/>
            <color theme="1"/>
            <rFont val="Calibri"/>
            <family val="2"/>
            <scheme val="minor"/>
          </rPr>
          <t>CONSIGNY François:
Point measurement method.
Area method: 32mm</t>
        </r>
      </text>
    </comment>
    <comment ref="BC443" authorId="0" shapeId="0" xr:uid="{A06F078B-0A08-41D5-A963-81B02F2D1809}">
      <text>
        <r>
          <rPr>
            <sz val="11"/>
            <color theme="1"/>
            <rFont val="Calibri"/>
            <family val="2"/>
            <scheme val="minor"/>
          </rPr>
          <t>CONSIGNY François:
mesured on sketch (residual cross section from photo) for all min &amp; max values of Rise1 to 5</t>
        </r>
      </text>
    </comment>
    <comment ref="CE443" authorId="0" shapeId="0" xr:uid="{57212EA3-AF08-4B98-BEE1-FFB08DD93751}">
      <text>
        <r>
          <rPr>
            <sz val="11"/>
            <color theme="1"/>
            <rFont val="Calibri"/>
            <family val="2"/>
            <scheme val="minor"/>
          </rPr>
          <t>CONSIGNY François:
Densité 673 kg/m3</t>
        </r>
      </text>
    </comment>
    <comment ref="DF443" authorId="0" shapeId="0" xr:uid="{89188419-13A4-4733-A70E-5CC514804B54}">
      <text>
        <r>
          <rPr>
            <sz val="11"/>
            <color theme="1"/>
            <rFont val="Calibri"/>
            <family val="2"/>
            <scheme val="minor"/>
          </rPr>
          <t>CONSIGNY François:
stone wool</t>
        </r>
      </text>
    </comment>
    <comment ref="BB444" authorId="0" shapeId="0" xr:uid="{8F0BA75B-C519-4F80-AE5F-709FAA4314D3}">
      <text>
        <r>
          <rPr>
            <sz val="11"/>
            <color theme="1"/>
            <rFont val="Calibri"/>
            <family val="2"/>
            <scheme val="minor"/>
          </rPr>
          <t>CONSIGNY François:
Point measurement method.
Area method: 32mm</t>
        </r>
      </text>
    </comment>
    <comment ref="BC444" authorId="0" shapeId="0" xr:uid="{92676F78-7E50-40FA-B60A-0876F09E0346}">
      <text>
        <r>
          <rPr>
            <sz val="11"/>
            <color theme="1"/>
            <rFont val="Calibri"/>
            <family val="2"/>
            <scheme val="minor"/>
          </rPr>
          <t>CONSIGNY François:
mesured on sketch (residual cross section from photo) for all min &amp; max values of Rise1 to 5</t>
        </r>
      </text>
    </comment>
    <comment ref="CE444" authorId="0" shapeId="0" xr:uid="{A425C9D7-26B8-4FF5-8359-B1D1452C503E}">
      <text>
        <r>
          <rPr>
            <sz val="11"/>
            <color theme="1"/>
            <rFont val="Calibri"/>
            <family val="2"/>
            <scheme val="minor"/>
          </rPr>
          <t>CONSIGNY François:
Densité 673 kg/m3</t>
        </r>
      </text>
    </comment>
    <comment ref="DF444" authorId="0" shapeId="0" xr:uid="{950AA596-5D0A-4788-B008-E37F49E89DC3}">
      <text>
        <r>
          <rPr>
            <sz val="11"/>
            <color theme="1"/>
            <rFont val="Calibri"/>
            <family val="2"/>
            <scheme val="minor"/>
          </rPr>
          <t>CONSIGNY François:
stone wool</t>
        </r>
      </text>
    </comment>
    <comment ref="BB445" authorId="0" shapeId="0" xr:uid="{47295CAB-DDD7-44D4-B16C-B3874250AEDF}">
      <text>
        <r>
          <rPr>
            <sz val="11"/>
            <color theme="1"/>
            <rFont val="Calibri"/>
            <family val="2"/>
            <scheme val="minor"/>
          </rPr>
          <t>CONSIGNY François:
Point measurement method.
Area method: 32mm</t>
        </r>
      </text>
    </comment>
    <comment ref="BC445" authorId="0" shapeId="0" xr:uid="{093E9A73-1CF4-4EFE-AD09-EAE298A598F3}">
      <text>
        <r>
          <rPr>
            <sz val="11"/>
            <color theme="1"/>
            <rFont val="Calibri"/>
            <family val="2"/>
            <scheme val="minor"/>
          </rPr>
          <t>CONSIGNY François:
mesured on sketch (residual cross section from photo) for all min &amp; max values of Rise1 to 5</t>
        </r>
      </text>
    </comment>
    <comment ref="CE445" authorId="0" shapeId="0" xr:uid="{518226BB-6DA0-403E-BFF6-C270CF65AA71}">
      <text>
        <r>
          <rPr>
            <sz val="11"/>
            <color theme="1"/>
            <rFont val="Calibri"/>
            <family val="2"/>
            <scheme val="minor"/>
          </rPr>
          <t>CONSIGNY François:
Densité 673 kg/m3</t>
        </r>
      </text>
    </comment>
    <comment ref="DF445" authorId="0" shapeId="0" xr:uid="{925B43FE-8B0C-48C9-BEB2-F6ECE10CC4BD}">
      <text>
        <r>
          <rPr>
            <sz val="11"/>
            <color theme="1"/>
            <rFont val="Calibri"/>
            <family val="2"/>
            <scheme val="minor"/>
          </rPr>
          <t>CONSIGNY François:
stone wool</t>
        </r>
      </text>
    </comment>
    <comment ref="BB446" authorId="0" shapeId="0" xr:uid="{3C025FB2-BD4A-4001-8D06-58A419D49F1F}">
      <text>
        <r>
          <rPr>
            <sz val="11"/>
            <color theme="1"/>
            <rFont val="Calibri"/>
            <family val="2"/>
            <scheme val="minor"/>
          </rPr>
          <t>CONSIGNY François:
Point measurement method.
Area method: 32mm</t>
        </r>
      </text>
    </comment>
    <comment ref="BC446" authorId="0" shapeId="0" xr:uid="{A52583A5-F572-4289-AE0C-BB356C55779D}">
      <text>
        <r>
          <rPr>
            <sz val="11"/>
            <color theme="1"/>
            <rFont val="Calibri"/>
            <family val="2"/>
            <scheme val="minor"/>
          </rPr>
          <t>CONSIGNY François:
mesured on sketch (residual cross section from photo) for all min &amp; max values of Rise1 to 5</t>
        </r>
      </text>
    </comment>
    <comment ref="CE446" authorId="0" shapeId="0" xr:uid="{A7DC5D75-3D35-4DD9-AA5A-5FCFCCCD5C10}">
      <text>
        <r>
          <rPr>
            <sz val="11"/>
            <color theme="1"/>
            <rFont val="Calibri"/>
            <family val="2"/>
            <scheme val="minor"/>
          </rPr>
          <t>CONSIGNY François:
Densité 673 kg/m3</t>
        </r>
      </text>
    </comment>
    <comment ref="DF446" authorId="0" shapeId="0" xr:uid="{C165C5E9-3395-481D-A63B-F28F21688FB6}">
      <text>
        <r>
          <rPr>
            <sz val="11"/>
            <color theme="1"/>
            <rFont val="Calibri"/>
            <family val="2"/>
            <scheme val="minor"/>
          </rPr>
          <t>CONSIGNY François:
stone wool</t>
        </r>
      </text>
    </comment>
    <comment ref="BB447" authorId="0" shapeId="0" xr:uid="{016F6445-3911-4F57-B2E3-69EE4259B7DF}">
      <text>
        <r>
          <rPr>
            <sz val="11"/>
            <color theme="1"/>
            <rFont val="Calibri"/>
            <family val="2"/>
            <scheme val="minor"/>
          </rPr>
          <t>CONSIGNY François:
Point measurement method.
Area method: 32mm</t>
        </r>
      </text>
    </comment>
    <comment ref="BC447" authorId="0" shapeId="0" xr:uid="{D09986E8-C541-4995-82ED-2B1A66E88151}">
      <text>
        <r>
          <rPr>
            <sz val="11"/>
            <color theme="1"/>
            <rFont val="Calibri"/>
            <family val="2"/>
            <scheme val="minor"/>
          </rPr>
          <t>CONSIGNY François:
mesured on sketch (residual cross section from photo) for all min &amp; max values of Rise1 to 5</t>
        </r>
      </text>
    </comment>
    <comment ref="CE447" authorId="0" shapeId="0" xr:uid="{BE12F0D4-08C6-4D63-824D-35C16F4FCDA3}">
      <text>
        <r>
          <rPr>
            <sz val="11"/>
            <color theme="1"/>
            <rFont val="Calibri"/>
            <family val="2"/>
            <scheme val="minor"/>
          </rPr>
          <t>CONSIGNY François:
Densité 673 kg/m3</t>
        </r>
      </text>
    </comment>
    <comment ref="DF447" authorId="0" shapeId="0" xr:uid="{78D7B347-3BF1-4CF1-81EE-8074B394E776}">
      <text>
        <r>
          <rPr>
            <sz val="11"/>
            <color theme="1"/>
            <rFont val="Calibri"/>
            <family val="2"/>
            <scheme val="minor"/>
          </rPr>
          <t>CONSIGNY François:
stone wool</t>
        </r>
      </text>
    </comment>
    <comment ref="BB448" authorId="0" shapeId="0" xr:uid="{9681F41C-4088-464C-840F-73C0D806D7DA}">
      <text>
        <r>
          <rPr>
            <sz val="11"/>
            <color theme="1"/>
            <rFont val="Calibri"/>
            <family val="2"/>
            <scheme val="minor"/>
          </rPr>
          <t>CONSIGNY François:
Point measurement method.
Area method: 32mm</t>
        </r>
      </text>
    </comment>
    <comment ref="BC448" authorId="0" shapeId="0" xr:uid="{FBD108AF-F25B-4C67-8B59-9F7D9B8E78AA}">
      <text>
        <r>
          <rPr>
            <sz val="11"/>
            <color theme="1"/>
            <rFont val="Calibri"/>
            <family val="2"/>
            <scheme val="minor"/>
          </rPr>
          <t>CONSIGNY François:
mesured on sketch (residual cross section from photo) for all min &amp; max values of Rise1 to 5</t>
        </r>
      </text>
    </comment>
    <comment ref="CE448" authorId="0" shapeId="0" xr:uid="{2326066A-EF9E-4321-8460-883A7D11A8E5}">
      <text>
        <r>
          <rPr>
            <sz val="11"/>
            <color theme="1"/>
            <rFont val="Calibri"/>
            <family val="2"/>
            <scheme val="minor"/>
          </rPr>
          <t>CONSIGNY François:
Densité 673 kg/m3</t>
        </r>
      </text>
    </comment>
    <comment ref="DF448" authorId="0" shapeId="0" xr:uid="{4BCD5451-634E-44FC-A7DE-D1D39814CF38}">
      <text>
        <r>
          <rPr>
            <sz val="11"/>
            <color theme="1"/>
            <rFont val="Calibri"/>
            <family val="2"/>
            <scheme val="minor"/>
          </rPr>
          <t>CONSIGNY François:
stone wool</t>
        </r>
      </text>
    </comment>
    <comment ref="BB449" authorId="0" shapeId="0" xr:uid="{944EAB18-4918-4DF2-B141-4C5942EAA641}">
      <text>
        <r>
          <rPr>
            <sz val="11"/>
            <color theme="1"/>
            <rFont val="Calibri"/>
            <family val="2"/>
            <scheme val="minor"/>
          </rPr>
          <t>CONSIGNY François:
Point measurement method.
Area method: 32mm</t>
        </r>
      </text>
    </comment>
    <comment ref="BC449" authorId="0" shapeId="0" xr:uid="{885E6637-9259-4064-9093-C51A22896EF7}">
      <text>
        <r>
          <rPr>
            <sz val="11"/>
            <color theme="1"/>
            <rFont val="Calibri"/>
            <family val="2"/>
            <scheme val="minor"/>
          </rPr>
          <t>CONSIGNY François:
mesured on sketch (residual cross section from photo) for all min &amp; max values of Rise1 to 5</t>
        </r>
      </text>
    </comment>
    <comment ref="CE449" authorId="0" shapeId="0" xr:uid="{3CCDEB30-B099-45B1-94B0-C7F5C77A7387}">
      <text>
        <r>
          <rPr>
            <sz val="11"/>
            <color theme="1"/>
            <rFont val="Calibri"/>
            <family val="2"/>
            <scheme val="minor"/>
          </rPr>
          <t>CONSIGNY François:
Densité 673 kg/m3</t>
        </r>
      </text>
    </comment>
    <comment ref="DF449" authorId="0" shapeId="0" xr:uid="{62266C0A-5EB3-4BB6-B71A-E37CC63A2C5E}">
      <text>
        <r>
          <rPr>
            <sz val="11"/>
            <color theme="1"/>
            <rFont val="Calibri"/>
            <family val="2"/>
            <scheme val="minor"/>
          </rPr>
          <t>CONSIGNY François:
stone wool</t>
        </r>
      </text>
    </comment>
    <comment ref="BB450" authorId="0" shapeId="0" xr:uid="{4118C85F-344F-4512-BB22-67493F052247}">
      <text>
        <r>
          <rPr>
            <sz val="11"/>
            <color theme="1"/>
            <rFont val="Calibri"/>
            <family val="2"/>
            <scheme val="minor"/>
          </rPr>
          <t>CONSIGNY François:
Point measurement method.
Area method: 32mm</t>
        </r>
      </text>
    </comment>
    <comment ref="BC450" authorId="0" shapeId="0" xr:uid="{3B3FB0E9-8E70-4BDF-98B6-00E562F03762}">
      <text>
        <r>
          <rPr>
            <sz val="11"/>
            <color theme="1"/>
            <rFont val="Calibri"/>
            <family val="2"/>
            <scheme val="minor"/>
          </rPr>
          <t>CONSIGNY François:
mesured on sketch (residual cross section from photo) for all min &amp; max values of Rise1 to 5</t>
        </r>
      </text>
    </comment>
    <comment ref="CE450" authorId="0" shapeId="0" xr:uid="{3BAD3823-8C5E-47D6-8189-DCFE234A347C}">
      <text>
        <r>
          <rPr>
            <sz val="11"/>
            <color theme="1"/>
            <rFont val="Calibri"/>
            <family val="2"/>
            <scheme val="minor"/>
          </rPr>
          <t>CONSIGNY François:
Densité 673 kg/m3</t>
        </r>
      </text>
    </comment>
    <comment ref="DF450" authorId="0" shapeId="0" xr:uid="{FDDD7460-31A2-4647-B919-1898D809B22F}">
      <text>
        <r>
          <rPr>
            <sz val="11"/>
            <color theme="1"/>
            <rFont val="Calibri"/>
            <family val="2"/>
            <scheme val="minor"/>
          </rPr>
          <t>CONSIGNY François:
stone wool</t>
        </r>
      </text>
    </comment>
    <comment ref="BB451" authorId="0" shapeId="0" xr:uid="{C0CC2052-2AB7-4833-872F-5549EA83C788}">
      <text>
        <r>
          <rPr>
            <sz val="11"/>
            <color theme="1"/>
            <rFont val="Calibri"/>
            <family val="2"/>
            <scheme val="minor"/>
          </rPr>
          <t>CONSIGNY François:
Point measurement method.
Area method: 32mm</t>
        </r>
      </text>
    </comment>
    <comment ref="BC451" authorId="0" shapeId="0" xr:uid="{3507234F-72BD-4406-95E4-49E2FAFBF5B4}">
      <text>
        <r>
          <rPr>
            <sz val="11"/>
            <color theme="1"/>
            <rFont val="Calibri"/>
            <family val="2"/>
            <scheme val="minor"/>
          </rPr>
          <t>CONSIGNY François:
mesured on sketch (residual cross section from photo) for all min &amp; max values of Rise1 to 5</t>
        </r>
      </text>
    </comment>
    <comment ref="CE451" authorId="0" shapeId="0" xr:uid="{665E5486-DFE8-4261-ADF5-62C8421CCAD1}">
      <text>
        <r>
          <rPr>
            <sz val="11"/>
            <color theme="1"/>
            <rFont val="Calibri"/>
            <family val="2"/>
            <scheme val="minor"/>
          </rPr>
          <t>CONSIGNY François:
Densité 673 kg/m3</t>
        </r>
      </text>
    </comment>
    <comment ref="DF451" authorId="0" shapeId="0" xr:uid="{9C677C20-67E9-4635-BB06-9704A93A4B43}">
      <text>
        <r>
          <rPr>
            <sz val="11"/>
            <color theme="1"/>
            <rFont val="Calibri"/>
            <family val="2"/>
            <scheme val="minor"/>
          </rPr>
          <t>CONSIGNY François:
stone wool</t>
        </r>
      </text>
    </comment>
    <comment ref="BB452" authorId="0" shapeId="0" xr:uid="{1B561C15-0F44-4016-A5E8-22FFA6C7D700}">
      <text>
        <r>
          <rPr>
            <sz val="11"/>
            <color theme="1"/>
            <rFont val="Calibri"/>
            <family val="2"/>
            <scheme val="minor"/>
          </rPr>
          <t>CONSIGNY François:
Point measurement method.
Area method: 32mm</t>
        </r>
      </text>
    </comment>
    <comment ref="BC452" authorId="0" shapeId="0" xr:uid="{FE72B920-83A4-4474-BA0F-EDFB1F9B3781}">
      <text>
        <r>
          <rPr>
            <sz val="11"/>
            <color theme="1"/>
            <rFont val="Calibri"/>
            <family val="2"/>
            <scheme val="minor"/>
          </rPr>
          <t>CONSIGNY François:
mesured on sketch (residual cross section from photo) for all min &amp; max values of Rise1 to 5</t>
        </r>
      </text>
    </comment>
    <comment ref="CE452" authorId="0" shapeId="0" xr:uid="{6C491067-5D48-4684-B517-10366DA040C1}">
      <text>
        <r>
          <rPr>
            <sz val="11"/>
            <color theme="1"/>
            <rFont val="Calibri"/>
            <family val="2"/>
            <scheme val="minor"/>
          </rPr>
          <t>CONSIGNY François:
Densité 673 kg/m3</t>
        </r>
      </text>
    </comment>
    <comment ref="DF452" authorId="0" shapeId="0" xr:uid="{017C4507-20E5-480D-AC9F-5FF664E0A7B0}">
      <text>
        <r>
          <rPr>
            <sz val="11"/>
            <color theme="1"/>
            <rFont val="Calibri"/>
            <family val="2"/>
            <scheme val="minor"/>
          </rPr>
          <t>CONSIGNY François:
stone wool</t>
        </r>
      </text>
    </comment>
    <comment ref="BB453" authorId="0" shapeId="0" xr:uid="{C476D22E-15C7-4C7D-A09E-DCA5880217D2}">
      <text>
        <r>
          <rPr>
            <sz val="11"/>
            <color theme="1"/>
            <rFont val="Calibri"/>
            <family val="2"/>
            <scheme val="minor"/>
          </rPr>
          <t>CONSIGNY François:
Point measurement method.
Area method: 32mm</t>
        </r>
      </text>
    </comment>
    <comment ref="BC453" authorId="0" shapeId="0" xr:uid="{7F18F35A-4514-4DE0-8242-F89616F54AA7}">
      <text>
        <r>
          <rPr>
            <sz val="11"/>
            <color theme="1"/>
            <rFont val="Calibri"/>
            <family val="2"/>
            <scheme val="minor"/>
          </rPr>
          <t>CONSIGNY François:
mesured on sketch (residual cross section from photo) for all min &amp; max values of Rise1 to 5</t>
        </r>
      </text>
    </comment>
    <comment ref="CE453" authorId="0" shapeId="0" xr:uid="{5B656CA1-96B6-49D6-9BE5-F564FF2C2C9A}">
      <text>
        <r>
          <rPr>
            <sz val="11"/>
            <color theme="1"/>
            <rFont val="Calibri"/>
            <family val="2"/>
            <scheme val="minor"/>
          </rPr>
          <t>CONSIGNY François:
Densité 673 kg/m3</t>
        </r>
      </text>
    </comment>
    <comment ref="DF453" authorId="0" shapeId="0" xr:uid="{FEF614DB-6934-46E6-A85C-FC56C49A5CA1}">
      <text>
        <r>
          <rPr>
            <sz val="11"/>
            <color theme="1"/>
            <rFont val="Calibri"/>
            <family val="2"/>
            <scheme val="minor"/>
          </rPr>
          <t>CONSIGNY François:
stone wool</t>
        </r>
      </text>
    </comment>
    <comment ref="BB454" authorId="0" shapeId="0" xr:uid="{F8D9D938-42E4-47F9-82DA-2A237D55DF65}">
      <text>
        <r>
          <rPr>
            <sz val="11"/>
            <color theme="1"/>
            <rFont val="Calibri"/>
            <family val="2"/>
            <scheme val="minor"/>
          </rPr>
          <t>CONSIGNY François:
Point measurement method.
Area method: 32mm</t>
        </r>
      </text>
    </comment>
    <comment ref="BC454" authorId="0" shapeId="0" xr:uid="{45489B70-88A4-432C-B7A5-902116D76B02}">
      <text>
        <r>
          <rPr>
            <sz val="11"/>
            <color theme="1"/>
            <rFont val="Calibri"/>
            <family val="2"/>
            <scheme val="minor"/>
          </rPr>
          <t>CONSIGNY François:
mesured on sketch (residual cross section from photo) for all min &amp; max values of Rise1 to 5</t>
        </r>
      </text>
    </comment>
    <comment ref="CE454" authorId="0" shapeId="0" xr:uid="{052BB6EA-9449-4A5A-AA61-D033B7B8464B}">
      <text>
        <r>
          <rPr>
            <sz val="11"/>
            <color theme="1"/>
            <rFont val="Calibri"/>
            <family val="2"/>
            <scheme val="minor"/>
          </rPr>
          <t>CONSIGNY François:
Densité 673 kg/m3</t>
        </r>
      </text>
    </comment>
    <comment ref="DF454" authorId="0" shapeId="0" xr:uid="{2A69375D-73F4-4364-B965-D43820C0860A}">
      <text>
        <r>
          <rPr>
            <sz val="11"/>
            <color theme="1"/>
            <rFont val="Calibri"/>
            <family val="2"/>
            <scheme val="minor"/>
          </rPr>
          <t>CONSIGNY François:
stone wool</t>
        </r>
      </text>
    </comment>
    <comment ref="BB455" authorId="0" shapeId="0" xr:uid="{B131FB9E-CDDD-4363-BD08-02BE4DDE95AF}">
      <text>
        <r>
          <rPr>
            <sz val="11"/>
            <color theme="1"/>
            <rFont val="Calibri"/>
            <family val="2"/>
            <scheme val="minor"/>
          </rPr>
          <t>CONSIGNY François:
Point measurement method.
Area method: 32mm</t>
        </r>
      </text>
    </comment>
    <comment ref="BC455" authorId="0" shapeId="0" xr:uid="{F1AC3CB3-A686-4F37-8F97-2C8339D406CA}">
      <text>
        <r>
          <rPr>
            <sz val="11"/>
            <color theme="1"/>
            <rFont val="Calibri"/>
            <family val="2"/>
            <scheme val="minor"/>
          </rPr>
          <t>CONSIGNY François:
mesured on sketch (residual cross section from photo) for all min &amp; max values of Rise1 to 5</t>
        </r>
      </text>
    </comment>
    <comment ref="CE455" authorId="0" shapeId="0" xr:uid="{973A3A06-7761-4E62-BEB6-2E8447120F57}">
      <text>
        <r>
          <rPr>
            <sz val="11"/>
            <color theme="1"/>
            <rFont val="Calibri"/>
            <family val="2"/>
            <scheme val="minor"/>
          </rPr>
          <t>CONSIGNY François:
Densité 673 kg/m3</t>
        </r>
      </text>
    </comment>
    <comment ref="DF455" authorId="0" shapeId="0" xr:uid="{A70DEEC3-714A-4074-82FC-CE54A67B0C91}">
      <text>
        <r>
          <rPr>
            <sz val="11"/>
            <color theme="1"/>
            <rFont val="Calibri"/>
            <family val="2"/>
            <scheme val="minor"/>
          </rPr>
          <t>CONSIGNY François:
stone wool</t>
        </r>
      </text>
    </comment>
    <comment ref="BB456" authorId="0" shapeId="0" xr:uid="{E1212D09-447F-41E7-9C29-412728492CC0}">
      <text>
        <r>
          <rPr>
            <sz val="11"/>
            <color theme="1"/>
            <rFont val="Calibri"/>
            <family val="2"/>
            <scheme val="minor"/>
          </rPr>
          <t>CONSIGNY François:
Point measurement method.
Area method: 32mm</t>
        </r>
      </text>
    </comment>
    <comment ref="BC456" authorId="0" shapeId="0" xr:uid="{98C40B9A-89BF-4B2F-9B02-6E145614CAD0}">
      <text>
        <r>
          <rPr>
            <sz val="11"/>
            <color theme="1"/>
            <rFont val="Calibri"/>
            <family val="2"/>
            <scheme val="minor"/>
          </rPr>
          <t>CONSIGNY François:
mesured on sketch (residual cross section from photo) for all min &amp; max values of Rise1 to 5</t>
        </r>
      </text>
    </comment>
    <comment ref="CE456" authorId="0" shapeId="0" xr:uid="{E78500AB-BC2D-47E4-8A37-2A78B3E53159}">
      <text>
        <r>
          <rPr>
            <sz val="11"/>
            <color theme="1"/>
            <rFont val="Calibri"/>
            <family val="2"/>
            <scheme val="minor"/>
          </rPr>
          <t>CONSIGNY François:
Densité 673 kg/m3</t>
        </r>
      </text>
    </comment>
    <comment ref="DF456" authorId="0" shapeId="0" xr:uid="{A2D81685-1DBA-441F-B92C-9FF6940A9AD2}">
      <text>
        <r>
          <rPr>
            <sz val="11"/>
            <color theme="1"/>
            <rFont val="Calibri"/>
            <family val="2"/>
            <scheme val="minor"/>
          </rPr>
          <t>CONSIGNY François:
stone wool</t>
        </r>
      </text>
    </comment>
    <comment ref="BB457" authorId="0" shapeId="0" xr:uid="{8394E32B-4ED5-41E7-A40B-85BFB9F45312}">
      <text>
        <r>
          <rPr>
            <sz val="11"/>
            <color theme="1"/>
            <rFont val="Calibri"/>
            <family val="2"/>
            <scheme val="minor"/>
          </rPr>
          <t>CONSIGNY François:
Point measurement method.
Area method: 32mm</t>
        </r>
      </text>
    </comment>
    <comment ref="BC457" authorId="0" shapeId="0" xr:uid="{944FB644-D659-4AAC-B5F4-027B42114682}">
      <text>
        <r>
          <rPr>
            <sz val="11"/>
            <color theme="1"/>
            <rFont val="Calibri"/>
            <family val="2"/>
            <scheme val="minor"/>
          </rPr>
          <t>CONSIGNY François:
mesured on sketch (residual cross section from photo) for all min &amp; max values of Rise1 to 5</t>
        </r>
      </text>
    </comment>
    <comment ref="CE457" authorId="0" shapeId="0" xr:uid="{5CFB91B0-B2CC-41B8-AF29-C29878CAF9D2}">
      <text>
        <r>
          <rPr>
            <sz val="11"/>
            <color theme="1"/>
            <rFont val="Calibri"/>
            <family val="2"/>
            <scheme val="minor"/>
          </rPr>
          <t>CONSIGNY François:
Densité 673 kg/m3</t>
        </r>
      </text>
    </comment>
    <comment ref="DF457" authorId="0" shapeId="0" xr:uid="{B064F62F-24B0-4E67-8051-97E1444492B7}">
      <text>
        <r>
          <rPr>
            <sz val="11"/>
            <color theme="1"/>
            <rFont val="Calibri"/>
            <family val="2"/>
            <scheme val="minor"/>
          </rPr>
          <t>CONSIGNY François:
stone wool</t>
        </r>
      </text>
    </comment>
    <comment ref="BB458" authorId="0" shapeId="0" xr:uid="{5ED7FF7B-CFDB-4D68-AB36-E69F6C2817BF}">
      <text>
        <r>
          <rPr>
            <sz val="11"/>
            <color theme="1"/>
            <rFont val="Calibri"/>
            <family val="2"/>
            <scheme val="minor"/>
          </rPr>
          <t>CONSIGNY François:
Point measurement method.
Area method: 32mm</t>
        </r>
      </text>
    </comment>
    <comment ref="BC458" authorId="0" shapeId="0" xr:uid="{6231D0F0-7401-4F18-8D38-1FCD4B17FE1F}">
      <text>
        <r>
          <rPr>
            <sz val="11"/>
            <color theme="1"/>
            <rFont val="Calibri"/>
            <family val="2"/>
            <scheme val="minor"/>
          </rPr>
          <t>CONSIGNY François:
mesured on sketch (residual cross section from photo) for all min &amp; max values of Rise1 to 5</t>
        </r>
      </text>
    </comment>
    <comment ref="CE458" authorId="0" shapeId="0" xr:uid="{34D23983-A2F4-45C1-B3B1-BFD9B96113BB}">
      <text>
        <r>
          <rPr>
            <sz val="11"/>
            <color theme="1"/>
            <rFont val="Calibri"/>
            <family val="2"/>
            <scheme val="minor"/>
          </rPr>
          <t>CONSIGNY François:
Densité 673 kg/m3</t>
        </r>
      </text>
    </comment>
    <comment ref="DF458" authorId="0" shapeId="0" xr:uid="{39DD8612-738B-4396-BD81-26091C5A5650}">
      <text>
        <r>
          <rPr>
            <sz val="11"/>
            <color theme="1"/>
            <rFont val="Calibri"/>
            <family val="2"/>
            <scheme val="minor"/>
          </rPr>
          <t>CONSIGNY François:
stone wool</t>
        </r>
      </text>
    </comment>
    <comment ref="BB459" authorId="0" shapeId="0" xr:uid="{338D7A00-BDF8-4A2E-8646-8CF1762AB2F3}">
      <text>
        <r>
          <rPr>
            <sz val="11"/>
            <color theme="1"/>
            <rFont val="Calibri"/>
            <family val="2"/>
            <scheme val="minor"/>
          </rPr>
          <t>CONSIGNY François:
Point measurement method.
Area method: 32mm</t>
        </r>
      </text>
    </comment>
    <comment ref="BC459" authorId="0" shapeId="0" xr:uid="{C088BBDD-1073-4496-80FF-9C575DDFD87E}">
      <text>
        <r>
          <rPr>
            <sz val="11"/>
            <color theme="1"/>
            <rFont val="Calibri"/>
            <family val="2"/>
            <scheme val="minor"/>
          </rPr>
          <t>CONSIGNY François:
mesured on sketch (residual cross section from photo) for all min &amp; max values of Rise1 to 5</t>
        </r>
      </text>
    </comment>
    <comment ref="CE459" authorId="0" shapeId="0" xr:uid="{5398B66C-F254-4BB2-9B88-C51D8BFAC6EE}">
      <text>
        <r>
          <rPr>
            <sz val="11"/>
            <color theme="1"/>
            <rFont val="Calibri"/>
            <family val="2"/>
            <scheme val="minor"/>
          </rPr>
          <t>CONSIGNY François:
Densité 673 kg/m3</t>
        </r>
      </text>
    </comment>
    <comment ref="DF459" authorId="0" shapeId="0" xr:uid="{E2EF1488-E38B-4824-8322-9DA53552A008}">
      <text>
        <r>
          <rPr>
            <sz val="11"/>
            <color theme="1"/>
            <rFont val="Calibri"/>
            <family val="2"/>
            <scheme val="minor"/>
          </rPr>
          <t>CONSIGNY François:
stone wool</t>
        </r>
      </text>
    </comment>
    <comment ref="BB460" authorId="0" shapeId="0" xr:uid="{22297352-5E55-4E15-97C7-F98E4DDA17F6}">
      <text>
        <r>
          <rPr>
            <sz val="11"/>
            <color theme="1"/>
            <rFont val="Calibri"/>
            <family val="2"/>
            <scheme val="minor"/>
          </rPr>
          <t>CONSIGNY François:
Point measurement method.
Area method: 32mm</t>
        </r>
      </text>
    </comment>
    <comment ref="BC460" authorId="0" shapeId="0" xr:uid="{B5E81FB9-88A3-44CB-9845-51D6875883C6}">
      <text>
        <r>
          <rPr>
            <sz val="11"/>
            <color theme="1"/>
            <rFont val="Calibri"/>
            <family val="2"/>
            <scheme val="minor"/>
          </rPr>
          <t>CONSIGNY François:
mesured on sketch (residual cross section from photo) for all min &amp; max values of Rise1 to 5</t>
        </r>
      </text>
    </comment>
    <comment ref="CE460" authorId="0" shapeId="0" xr:uid="{5814FB33-6F6A-41C5-9AD4-DBA0BD358CDD}">
      <text>
        <r>
          <rPr>
            <sz val="11"/>
            <color theme="1"/>
            <rFont val="Calibri"/>
            <family val="2"/>
            <scheme val="minor"/>
          </rPr>
          <t>CONSIGNY François:
Densité 673 kg/m3</t>
        </r>
      </text>
    </comment>
    <comment ref="DF460" authorId="0" shapeId="0" xr:uid="{B909A47A-3EE4-4EA2-AC59-5772172D0E25}">
      <text>
        <r>
          <rPr>
            <sz val="11"/>
            <color theme="1"/>
            <rFont val="Calibri"/>
            <family val="2"/>
            <scheme val="minor"/>
          </rPr>
          <t>CONSIGNY François:
stone wool</t>
        </r>
      </text>
    </comment>
    <comment ref="BB461" authorId="0" shapeId="0" xr:uid="{8ABBAAB5-9273-4051-8CAC-4F12BC39E93C}">
      <text>
        <r>
          <rPr>
            <sz val="11"/>
            <color theme="1"/>
            <rFont val="Calibri"/>
            <family val="2"/>
            <scheme val="minor"/>
          </rPr>
          <t>CONSIGNY François:
Point measurement method.
Area method: 32mm</t>
        </r>
      </text>
    </comment>
    <comment ref="BC461" authorId="0" shapeId="0" xr:uid="{0AEDE2FD-4F12-4843-98E4-FD47B553364B}">
      <text>
        <r>
          <rPr>
            <sz val="11"/>
            <color theme="1"/>
            <rFont val="Calibri"/>
            <family val="2"/>
            <scheme val="minor"/>
          </rPr>
          <t>CONSIGNY François:
mesured on sketch (residual cross section from photo) for all min &amp; max values of Rise1 to 5</t>
        </r>
      </text>
    </comment>
    <comment ref="CE461" authorId="0" shapeId="0" xr:uid="{AD22D93A-A5B9-4819-85B4-48E124946926}">
      <text>
        <r>
          <rPr>
            <sz val="11"/>
            <color theme="1"/>
            <rFont val="Calibri"/>
            <family val="2"/>
            <scheme val="minor"/>
          </rPr>
          <t>CONSIGNY François:
Densité 673 kg/m3</t>
        </r>
      </text>
    </comment>
    <comment ref="DF461" authorId="0" shapeId="0" xr:uid="{A809BCB6-296C-4752-AE61-207ACE31E894}">
      <text>
        <r>
          <rPr>
            <sz val="11"/>
            <color theme="1"/>
            <rFont val="Calibri"/>
            <family val="2"/>
            <scheme val="minor"/>
          </rPr>
          <t>CONSIGNY François:
stone wool</t>
        </r>
      </text>
    </comment>
    <comment ref="BB462" authorId="0" shapeId="0" xr:uid="{D271F517-E66D-4DF9-8BEA-A648743AAF3A}">
      <text>
        <r>
          <rPr>
            <sz val="11"/>
            <color theme="1"/>
            <rFont val="Calibri"/>
            <family val="2"/>
            <scheme val="minor"/>
          </rPr>
          <t>CONSIGNY François:
Point measurement method.
Area method: 32mm</t>
        </r>
      </text>
    </comment>
    <comment ref="BC462" authorId="0" shapeId="0" xr:uid="{92DC9826-58B8-4A03-9828-94170DC485C3}">
      <text>
        <r>
          <rPr>
            <sz val="11"/>
            <color theme="1"/>
            <rFont val="Calibri"/>
            <family val="2"/>
            <scheme val="minor"/>
          </rPr>
          <t>CONSIGNY François:
mesured on sketch (residual cross section from photo) for all min &amp; max values of Rise1 to 5</t>
        </r>
      </text>
    </comment>
    <comment ref="CE462" authorId="0" shapeId="0" xr:uid="{01754696-61AC-47D1-B768-A5416ED6F577}">
      <text>
        <r>
          <rPr>
            <sz val="11"/>
            <color theme="1"/>
            <rFont val="Calibri"/>
            <family val="2"/>
            <scheme val="minor"/>
          </rPr>
          <t>CONSIGNY François:
Densité 673 kg/m3</t>
        </r>
      </text>
    </comment>
    <comment ref="DF462" authorId="0" shapeId="0" xr:uid="{BE22B28D-4E28-431A-A021-7C06D7B04E1B}">
      <text>
        <r>
          <rPr>
            <sz val="11"/>
            <color theme="1"/>
            <rFont val="Calibri"/>
            <family val="2"/>
            <scheme val="minor"/>
          </rPr>
          <t>CONSIGNY François:
stone wool</t>
        </r>
      </text>
    </comment>
    <comment ref="BB463" authorId="0" shapeId="0" xr:uid="{D56B6CE9-3410-4A2A-A86D-B46BA095384A}">
      <text>
        <r>
          <rPr>
            <sz val="11"/>
            <color theme="1"/>
            <rFont val="Calibri"/>
            <family val="2"/>
            <scheme val="minor"/>
          </rPr>
          <t>CONSIGNY François:
Point measurement method.
Area method: 32mm</t>
        </r>
      </text>
    </comment>
    <comment ref="BC463" authorId="0" shapeId="0" xr:uid="{F576B079-87F4-4D51-BE26-00D069986BEE}">
      <text>
        <r>
          <rPr>
            <sz val="11"/>
            <color theme="1"/>
            <rFont val="Calibri"/>
            <family val="2"/>
            <scheme val="minor"/>
          </rPr>
          <t>CONSIGNY François:
mesured on sketch (residual cross section from photo) for all min &amp; max values of Rise1 to 5</t>
        </r>
      </text>
    </comment>
    <comment ref="CE463" authorId="0" shapeId="0" xr:uid="{CF9EB6FA-534F-42AA-994A-C4DB6AC91C2D}">
      <text>
        <r>
          <rPr>
            <sz val="11"/>
            <color theme="1"/>
            <rFont val="Calibri"/>
            <family val="2"/>
            <scheme val="minor"/>
          </rPr>
          <t>CONSIGNY François:
Densité 673 kg/m3</t>
        </r>
      </text>
    </comment>
    <comment ref="DF463" authorId="0" shapeId="0" xr:uid="{785488AC-3A40-4249-AC84-1A2926E994C5}">
      <text>
        <r>
          <rPr>
            <sz val="11"/>
            <color theme="1"/>
            <rFont val="Calibri"/>
            <family val="2"/>
            <scheme val="minor"/>
          </rPr>
          <t>CONSIGNY François:
stone wool</t>
        </r>
      </text>
    </comment>
    <comment ref="BB464" authorId="0" shapeId="0" xr:uid="{1BFCDF76-AFB5-43EC-B1F8-4421C3AD8D50}">
      <text>
        <r>
          <rPr>
            <sz val="11"/>
            <color theme="1"/>
            <rFont val="Calibri"/>
            <family val="2"/>
            <scheme val="minor"/>
          </rPr>
          <t>CONSIGNY François:
Point measurement method.
Area method: 32mm</t>
        </r>
      </text>
    </comment>
    <comment ref="BC464" authorId="0" shapeId="0" xr:uid="{F33C17CA-AF4B-42F8-BF23-15ECF8B72188}">
      <text>
        <r>
          <rPr>
            <sz val="11"/>
            <color theme="1"/>
            <rFont val="Calibri"/>
            <family val="2"/>
            <scheme val="minor"/>
          </rPr>
          <t>CONSIGNY François:
mesured on sketch (residual cross section from photo) for all min &amp; max values of Rise1 to 5</t>
        </r>
      </text>
    </comment>
    <comment ref="CE464" authorId="0" shapeId="0" xr:uid="{4BA7298C-8AC4-47B6-A657-04C852C9907C}">
      <text>
        <r>
          <rPr>
            <sz val="11"/>
            <color theme="1"/>
            <rFont val="Calibri"/>
            <family val="2"/>
            <scheme val="minor"/>
          </rPr>
          <t>CONSIGNY François:
Densité 673 kg/m3</t>
        </r>
      </text>
    </comment>
    <comment ref="DF464" authorId="0" shapeId="0" xr:uid="{8D9DD9C1-49BF-4A02-BA70-F816336850DA}">
      <text>
        <r>
          <rPr>
            <sz val="11"/>
            <color theme="1"/>
            <rFont val="Calibri"/>
            <family val="2"/>
            <scheme val="minor"/>
          </rPr>
          <t>CONSIGNY François:
stone wool</t>
        </r>
      </text>
    </comment>
    <comment ref="BB465" authorId="0" shapeId="0" xr:uid="{5B0652CF-738D-4A7D-A81A-43212BB4C8DA}">
      <text>
        <r>
          <rPr>
            <sz val="11"/>
            <color theme="1"/>
            <rFont val="Calibri"/>
            <family val="2"/>
            <scheme val="minor"/>
          </rPr>
          <t>CONSIGNY François:
Point measurement method.
Area method: 32mm</t>
        </r>
      </text>
    </comment>
    <comment ref="BC465" authorId="0" shapeId="0" xr:uid="{14DCF3BA-0AAE-4C17-A819-F9CA2A9ABBFC}">
      <text>
        <r>
          <rPr>
            <sz val="11"/>
            <color theme="1"/>
            <rFont val="Calibri"/>
            <family val="2"/>
            <scheme val="minor"/>
          </rPr>
          <t>CONSIGNY François:
mesured on sketch (residual cross section from photo) for all min &amp; max values of Rise1 to 5</t>
        </r>
      </text>
    </comment>
    <comment ref="CE465" authorId="0" shapeId="0" xr:uid="{DD299C8C-A06F-4F99-96EE-37DB16EC3EEA}">
      <text>
        <r>
          <rPr>
            <sz val="11"/>
            <color theme="1"/>
            <rFont val="Calibri"/>
            <family val="2"/>
            <scheme val="minor"/>
          </rPr>
          <t>CONSIGNY François:
Densité 673 kg/m3</t>
        </r>
      </text>
    </comment>
    <comment ref="DF465" authorId="0" shapeId="0" xr:uid="{F789E0A2-BA6E-4F4E-9C05-1C6C3B4A696F}">
      <text>
        <r>
          <rPr>
            <sz val="11"/>
            <color theme="1"/>
            <rFont val="Calibri"/>
            <family val="2"/>
            <scheme val="minor"/>
          </rPr>
          <t>CONSIGNY François:
stone wool</t>
        </r>
      </text>
    </comment>
    <comment ref="BB466" authorId="0" shapeId="0" xr:uid="{AF983D07-891F-43E9-89FB-A222BDA6364E}">
      <text>
        <r>
          <rPr>
            <sz val="11"/>
            <color theme="1"/>
            <rFont val="Calibri"/>
            <family val="2"/>
            <scheme val="minor"/>
          </rPr>
          <t>CONSIGNY François:
Point measurement method.
Area method: 32mm</t>
        </r>
      </text>
    </comment>
    <comment ref="BC466" authorId="0" shapeId="0" xr:uid="{DCCE3204-323D-4123-BD21-AF0096FA91C9}">
      <text>
        <r>
          <rPr>
            <sz val="11"/>
            <color theme="1"/>
            <rFont val="Calibri"/>
            <family val="2"/>
            <scheme val="minor"/>
          </rPr>
          <t>CONSIGNY François:
mesured on sketch (residual cross section from photo) for all min &amp; max values of Rise1 to 5</t>
        </r>
      </text>
    </comment>
    <comment ref="CE466" authorId="0" shapeId="0" xr:uid="{1AC59867-69C2-4AA9-986B-CA4E9D5A0CCB}">
      <text>
        <r>
          <rPr>
            <sz val="11"/>
            <color theme="1"/>
            <rFont val="Calibri"/>
            <family val="2"/>
            <scheme val="minor"/>
          </rPr>
          <t>CONSIGNY François:
Densité 673 kg/m3</t>
        </r>
      </text>
    </comment>
    <comment ref="DF466" authorId="0" shapeId="0" xr:uid="{D027F4C8-2150-4290-BCC3-D3185A0A3DBE}">
      <text>
        <r>
          <rPr>
            <sz val="11"/>
            <color theme="1"/>
            <rFont val="Calibri"/>
            <family val="2"/>
            <scheme val="minor"/>
          </rPr>
          <t>CONSIGNY François:
stone wool</t>
        </r>
      </text>
    </comment>
    <comment ref="BB467" authorId="0" shapeId="0" xr:uid="{D7ACD917-2321-447B-A2F2-602296F2DC15}">
      <text>
        <r>
          <rPr>
            <sz val="11"/>
            <color theme="1"/>
            <rFont val="Calibri"/>
            <family val="2"/>
            <scheme val="minor"/>
          </rPr>
          <t>CONSIGNY François:
Point measurement method.
Area method: 32mm</t>
        </r>
      </text>
    </comment>
    <comment ref="BC467" authorId="0" shapeId="0" xr:uid="{743F3A34-E018-4C00-A356-1958A31C3BD7}">
      <text>
        <r>
          <rPr>
            <sz val="11"/>
            <color theme="1"/>
            <rFont val="Calibri"/>
            <family val="2"/>
            <scheme val="minor"/>
          </rPr>
          <t>CONSIGNY François:
mesured on sketch (residual cross section from photo) for all min &amp; max values of Rise1 to 5</t>
        </r>
      </text>
    </comment>
    <comment ref="CE467" authorId="0" shapeId="0" xr:uid="{CF0B056E-01DA-4A49-AFAD-3E903C74FB5F}">
      <text>
        <r>
          <rPr>
            <sz val="11"/>
            <color theme="1"/>
            <rFont val="Calibri"/>
            <family val="2"/>
            <scheme val="minor"/>
          </rPr>
          <t>CONSIGNY François:
Densité 673 kg/m3</t>
        </r>
      </text>
    </comment>
    <comment ref="DF467" authorId="0" shapeId="0" xr:uid="{FBC362F8-ACC7-4EDF-92A3-217A3409D81D}">
      <text>
        <r>
          <rPr>
            <sz val="11"/>
            <color theme="1"/>
            <rFont val="Calibri"/>
            <family val="2"/>
            <scheme val="minor"/>
          </rPr>
          <t>CONSIGNY François:
stone wool</t>
        </r>
      </text>
    </comment>
    <comment ref="BB468" authorId="0" shapeId="0" xr:uid="{E43A9C43-35C3-4BBE-81F4-2DC7BDA1D1B2}">
      <text>
        <r>
          <rPr>
            <sz val="11"/>
            <color theme="1"/>
            <rFont val="Calibri"/>
            <family val="2"/>
            <scheme val="minor"/>
          </rPr>
          <t>CONSIGNY François:
Point measurement method.
Area method: 32mm</t>
        </r>
      </text>
    </comment>
    <comment ref="BC468" authorId="0" shapeId="0" xr:uid="{B8918F8F-6D40-44AB-B3FC-3124249ECF6F}">
      <text>
        <r>
          <rPr>
            <sz val="11"/>
            <color theme="1"/>
            <rFont val="Calibri"/>
            <family val="2"/>
            <scheme val="minor"/>
          </rPr>
          <t>CONSIGNY François:
mesured on sketch (residual cross section from photo) for all min &amp; max values of Rise1 to 5</t>
        </r>
      </text>
    </comment>
    <comment ref="CE468" authorId="0" shapeId="0" xr:uid="{57891E1F-1366-43DD-AC32-8A166B150725}">
      <text>
        <r>
          <rPr>
            <sz val="11"/>
            <color theme="1"/>
            <rFont val="Calibri"/>
            <family val="2"/>
            <scheme val="minor"/>
          </rPr>
          <t>CONSIGNY François:
Densité 673 kg/m3</t>
        </r>
      </text>
    </comment>
    <comment ref="DF468" authorId="0" shapeId="0" xr:uid="{39154E78-0E7B-4926-8644-CBB6782D0657}">
      <text>
        <r>
          <rPr>
            <sz val="11"/>
            <color theme="1"/>
            <rFont val="Calibri"/>
            <family val="2"/>
            <scheme val="minor"/>
          </rPr>
          <t>CONSIGNY François:
stone wool</t>
        </r>
      </text>
    </comment>
    <comment ref="BB469" authorId="0" shapeId="0" xr:uid="{3FDDB54A-D9F9-4D57-A822-3BB4E160846F}">
      <text>
        <r>
          <rPr>
            <sz val="11"/>
            <color theme="1"/>
            <rFont val="Calibri"/>
            <family val="2"/>
            <scheme val="minor"/>
          </rPr>
          <t>CONSIGNY François:
Point measurement method.
Area method: 32mm</t>
        </r>
      </text>
    </comment>
    <comment ref="BC469" authorId="0" shapeId="0" xr:uid="{37E0FAFD-7A78-4716-839D-DB16BCB82FDE}">
      <text>
        <r>
          <rPr>
            <sz val="11"/>
            <color theme="1"/>
            <rFont val="Calibri"/>
            <family val="2"/>
            <scheme val="minor"/>
          </rPr>
          <t>CONSIGNY François:
mesured on sketch (residual cross section from photo) for all min &amp; max values of Rise1 to 5</t>
        </r>
      </text>
    </comment>
    <comment ref="CE469" authorId="0" shapeId="0" xr:uid="{3E2855DF-86B9-4F63-92A2-32E22EEA4DAA}">
      <text>
        <r>
          <rPr>
            <sz val="11"/>
            <color theme="1"/>
            <rFont val="Calibri"/>
            <family val="2"/>
            <scheme val="minor"/>
          </rPr>
          <t>CONSIGNY François:
Densité 673 kg/m3</t>
        </r>
      </text>
    </comment>
    <comment ref="DF469" authorId="0" shapeId="0" xr:uid="{86FC23AA-6D5D-4477-84C4-7B46EF01BBF6}">
      <text>
        <r>
          <rPr>
            <sz val="11"/>
            <color theme="1"/>
            <rFont val="Calibri"/>
            <family val="2"/>
            <scheme val="minor"/>
          </rPr>
          <t>CONSIGNY François:
stone wool</t>
        </r>
      </text>
    </comment>
    <comment ref="BB470" authorId="0" shapeId="0" xr:uid="{D9C29940-341C-47E2-A17F-031BA89F8F01}">
      <text>
        <r>
          <rPr>
            <sz val="11"/>
            <color theme="1"/>
            <rFont val="Calibri"/>
            <family val="2"/>
            <scheme val="minor"/>
          </rPr>
          <t>CONSIGNY François:
Point measurement method.
Area method: 32mm</t>
        </r>
      </text>
    </comment>
    <comment ref="BC470" authorId="0" shapeId="0" xr:uid="{3B941203-2A18-4CC3-BEE5-FED56DF22CC2}">
      <text>
        <r>
          <rPr>
            <sz val="11"/>
            <color theme="1"/>
            <rFont val="Calibri"/>
            <family val="2"/>
            <scheme val="minor"/>
          </rPr>
          <t>CONSIGNY François:
mesured on sketch (residual cross section from photo) for all min &amp; max values of Rise1 to 5</t>
        </r>
      </text>
    </comment>
    <comment ref="CE470" authorId="0" shapeId="0" xr:uid="{3589F7A2-A28E-4D84-9449-BE5B6C774DE0}">
      <text>
        <r>
          <rPr>
            <sz val="11"/>
            <color theme="1"/>
            <rFont val="Calibri"/>
            <family val="2"/>
            <scheme val="minor"/>
          </rPr>
          <t>CONSIGNY François:
Densité 673 kg/m3</t>
        </r>
      </text>
    </comment>
    <comment ref="DF470" authorId="0" shapeId="0" xr:uid="{05405388-2C3C-468A-A17E-DEA8B411942A}">
      <text>
        <r>
          <rPr>
            <sz val="11"/>
            <color theme="1"/>
            <rFont val="Calibri"/>
            <family val="2"/>
            <scheme val="minor"/>
          </rPr>
          <t>CONSIGNY François:
stone wool</t>
        </r>
      </text>
    </comment>
    <comment ref="BB471" authorId="0" shapeId="0" xr:uid="{6F33D48D-23AF-429E-847F-39786C47F25A}">
      <text>
        <r>
          <rPr>
            <sz val="11"/>
            <color theme="1"/>
            <rFont val="Calibri"/>
            <family val="2"/>
            <scheme val="minor"/>
          </rPr>
          <t>CONSIGNY François:
Point measurement method.
Area method: 32mm</t>
        </r>
      </text>
    </comment>
    <comment ref="BC471" authorId="0" shapeId="0" xr:uid="{4C5366AC-1FEA-4285-B864-0179A1FDC52C}">
      <text>
        <r>
          <rPr>
            <sz val="11"/>
            <color theme="1"/>
            <rFont val="Calibri"/>
            <family val="2"/>
            <scheme val="minor"/>
          </rPr>
          <t>CONSIGNY François:
mesured on sketch (residual cross section from photo) for all min &amp; max values of Rise1 to 5</t>
        </r>
      </text>
    </comment>
    <comment ref="CE471" authorId="0" shapeId="0" xr:uid="{73C6D333-0A51-4A99-B469-DB6C6399002A}">
      <text>
        <r>
          <rPr>
            <sz val="11"/>
            <color theme="1"/>
            <rFont val="Calibri"/>
            <family val="2"/>
            <scheme val="minor"/>
          </rPr>
          <t>CONSIGNY François:
Densité 673 kg/m3</t>
        </r>
      </text>
    </comment>
    <comment ref="DF471" authorId="0" shapeId="0" xr:uid="{D803C649-7E82-413E-A4C6-89E5442239D4}">
      <text>
        <r>
          <rPr>
            <sz val="11"/>
            <color theme="1"/>
            <rFont val="Calibri"/>
            <family val="2"/>
            <scheme val="minor"/>
          </rPr>
          <t>CONSIGNY François:
stone wool</t>
        </r>
      </text>
    </comment>
    <comment ref="BB472" authorId="0" shapeId="0" xr:uid="{2A5F8749-8671-4D54-B775-7F379A1BAED4}">
      <text>
        <r>
          <rPr>
            <sz val="11"/>
            <color theme="1"/>
            <rFont val="Calibri"/>
            <family val="2"/>
            <scheme val="minor"/>
          </rPr>
          <t>CONSIGNY François:
Point measurement method.
Area method: 32mm</t>
        </r>
      </text>
    </comment>
    <comment ref="BC472" authorId="0" shapeId="0" xr:uid="{29887CF7-5FC5-404E-A10A-1985B09CD1F0}">
      <text>
        <r>
          <rPr>
            <sz val="11"/>
            <color theme="1"/>
            <rFont val="Calibri"/>
            <family val="2"/>
            <scheme val="minor"/>
          </rPr>
          <t>CONSIGNY François:
mesured on sketch (residual cross section from photo) for all min &amp; max values of Rise1 to 5</t>
        </r>
      </text>
    </comment>
    <comment ref="CE472" authorId="0" shapeId="0" xr:uid="{B5BF5478-C542-443D-858B-9D4DF5D1EA68}">
      <text>
        <r>
          <rPr>
            <sz val="11"/>
            <color theme="1"/>
            <rFont val="Calibri"/>
            <family val="2"/>
            <scheme val="minor"/>
          </rPr>
          <t>CONSIGNY François:
Densité 673 kg/m3</t>
        </r>
      </text>
    </comment>
    <comment ref="DF472" authorId="0" shapeId="0" xr:uid="{F3374F3F-5FCC-43FF-84D2-63E4B8D857A8}">
      <text>
        <r>
          <rPr>
            <sz val="11"/>
            <color theme="1"/>
            <rFont val="Calibri"/>
            <family val="2"/>
            <scheme val="minor"/>
          </rPr>
          <t>CONSIGNY François:
stone wool</t>
        </r>
      </text>
    </comment>
    <comment ref="BB473" authorId="0" shapeId="0" xr:uid="{BAC2559C-868D-444A-A0D2-9A3F7321776F}">
      <text>
        <r>
          <rPr>
            <sz val="11"/>
            <color theme="1"/>
            <rFont val="Calibri"/>
            <family val="2"/>
            <scheme val="minor"/>
          </rPr>
          <t>CONSIGNY François:
Point measurement method.
Area method: 32mm</t>
        </r>
      </text>
    </comment>
    <comment ref="BC473" authorId="0" shapeId="0" xr:uid="{0E6AF53F-1EDE-43C9-865C-6C227C107FC3}">
      <text>
        <r>
          <rPr>
            <sz val="11"/>
            <color theme="1"/>
            <rFont val="Calibri"/>
            <family val="2"/>
            <scheme val="minor"/>
          </rPr>
          <t>CONSIGNY François:
mesured on sketch (residual cross section from photo) for all min &amp; max values of Rise1 to 5</t>
        </r>
      </text>
    </comment>
    <comment ref="CE473" authorId="0" shapeId="0" xr:uid="{4C16C767-F98B-4F57-AB95-9F9CFC458206}">
      <text>
        <r>
          <rPr>
            <sz val="11"/>
            <color theme="1"/>
            <rFont val="Calibri"/>
            <family val="2"/>
            <scheme val="minor"/>
          </rPr>
          <t>CONSIGNY François:
Densité 673 kg/m3</t>
        </r>
      </text>
    </comment>
    <comment ref="DF473" authorId="0" shapeId="0" xr:uid="{FA24F75A-737E-4AD5-BE80-BD009CCC95BD}">
      <text>
        <r>
          <rPr>
            <sz val="11"/>
            <color theme="1"/>
            <rFont val="Calibri"/>
            <family val="2"/>
            <scheme val="minor"/>
          </rPr>
          <t>CONSIGNY François:
stone wool</t>
        </r>
      </text>
    </comment>
    <comment ref="BB474" authorId="0" shapeId="0" xr:uid="{A4AE7F47-AFC8-41E4-86D0-FC43F876B181}">
      <text>
        <r>
          <rPr>
            <sz val="11"/>
            <color theme="1"/>
            <rFont val="Calibri"/>
            <family val="2"/>
            <scheme val="minor"/>
          </rPr>
          <t>CONSIGNY François:
Point measurement method.
Area method: 32mm</t>
        </r>
      </text>
    </comment>
    <comment ref="BC474" authorId="0" shapeId="0" xr:uid="{55AF8539-A76A-4963-A71B-8B6DF9E02860}">
      <text>
        <r>
          <rPr>
            <sz val="11"/>
            <color theme="1"/>
            <rFont val="Calibri"/>
            <family val="2"/>
            <scheme val="minor"/>
          </rPr>
          <t>CONSIGNY François:
mesured on sketch (residual cross section from photo) for all min &amp; max values of Rise1 to 5</t>
        </r>
      </text>
    </comment>
    <comment ref="CE474" authorId="0" shapeId="0" xr:uid="{B3C0E675-BA57-40B6-B491-E5F666B78692}">
      <text>
        <r>
          <rPr>
            <sz val="11"/>
            <color theme="1"/>
            <rFont val="Calibri"/>
            <family val="2"/>
            <scheme val="minor"/>
          </rPr>
          <t>CONSIGNY François:
Densité 673 kg/m3</t>
        </r>
      </text>
    </comment>
    <comment ref="DF474" authorId="0" shapeId="0" xr:uid="{F97CC646-55C9-4B47-B34A-3CA8E56E42C8}">
      <text>
        <r>
          <rPr>
            <sz val="11"/>
            <color theme="1"/>
            <rFont val="Calibri"/>
            <family val="2"/>
            <scheme val="minor"/>
          </rPr>
          <t>CONSIGNY François:
stone wool</t>
        </r>
      </text>
    </comment>
    <comment ref="BB475" authorId="0" shapeId="0" xr:uid="{8BAF1F56-A7AB-4690-9DA8-B08EDE4D0DFA}">
      <text>
        <r>
          <rPr>
            <sz val="11"/>
            <color theme="1"/>
            <rFont val="Calibri"/>
            <family val="2"/>
            <scheme val="minor"/>
          </rPr>
          <t>CONSIGNY François:
Point measurement method.
Area method: 32mm</t>
        </r>
      </text>
    </comment>
    <comment ref="BC475" authorId="0" shapeId="0" xr:uid="{FD158C0B-EB25-4F88-8AA3-EBE90EF6032F}">
      <text>
        <r>
          <rPr>
            <sz val="11"/>
            <color theme="1"/>
            <rFont val="Calibri"/>
            <family val="2"/>
            <scheme val="minor"/>
          </rPr>
          <t>CONSIGNY François:
mesured on sketch (residual cross section from photo) for all min &amp; max values of Rise1 to 5</t>
        </r>
      </text>
    </comment>
    <comment ref="CE475" authorId="0" shapeId="0" xr:uid="{0E857006-D5FB-4C08-A8FC-C8DA33398505}">
      <text>
        <r>
          <rPr>
            <sz val="11"/>
            <color theme="1"/>
            <rFont val="Calibri"/>
            <family val="2"/>
            <scheme val="minor"/>
          </rPr>
          <t>CONSIGNY François:
Densité 673 kg/m3</t>
        </r>
      </text>
    </comment>
    <comment ref="DF475" authorId="0" shapeId="0" xr:uid="{CC019C96-1CFF-401E-8B3E-4E9DE3ADD450}">
      <text>
        <r>
          <rPr>
            <sz val="11"/>
            <color theme="1"/>
            <rFont val="Calibri"/>
            <family val="2"/>
            <scheme val="minor"/>
          </rPr>
          <t>CONSIGNY François:
stone wool</t>
        </r>
      </text>
    </comment>
    <comment ref="BB476" authorId="0" shapeId="0" xr:uid="{388437C6-C2A3-4BC0-9D6B-590D5D4D9070}">
      <text>
        <r>
          <rPr>
            <sz val="11"/>
            <color theme="1"/>
            <rFont val="Calibri"/>
            <family val="2"/>
            <scheme val="minor"/>
          </rPr>
          <t>CONSIGNY François:
Point measurement method.
Area method: 32mm</t>
        </r>
      </text>
    </comment>
    <comment ref="BC476" authorId="0" shapeId="0" xr:uid="{D796D778-3ADB-40E4-BA96-BB3DCBA42854}">
      <text>
        <r>
          <rPr>
            <sz val="11"/>
            <color theme="1"/>
            <rFont val="Calibri"/>
            <family val="2"/>
            <scheme val="minor"/>
          </rPr>
          <t>CONSIGNY François:
mesured on sketch (residual cross section from photo) for all min &amp; max values of Rise1 to 5</t>
        </r>
      </text>
    </comment>
    <comment ref="CE476" authorId="0" shapeId="0" xr:uid="{3EFF8900-945E-439C-8AF1-73F5992373F6}">
      <text>
        <r>
          <rPr>
            <sz val="11"/>
            <color theme="1"/>
            <rFont val="Calibri"/>
            <family val="2"/>
            <scheme val="minor"/>
          </rPr>
          <t>CONSIGNY François:
Densité 673 kg/m3</t>
        </r>
      </text>
    </comment>
    <comment ref="DF476" authorId="0" shapeId="0" xr:uid="{25F54345-6648-459A-B69B-03540F47679E}">
      <text>
        <r>
          <rPr>
            <sz val="11"/>
            <color theme="1"/>
            <rFont val="Calibri"/>
            <family val="2"/>
            <scheme val="minor"/>
          </rPr>
          <t>CONSIGNY François:
stone wool</t>
        </r>
      </text>
    </comment>
    <comment ref="BB477" authorId="0" shapeId="0" xr:uid="{67EE8A1F-250E-4599-9BF9-54B911F73C56}">
      <text>
        <r>
          <rPr>
            <sz val="11"/>
            <color theme="1"/>
            <rFont val="Calibri"/>
            <family val="2"/>
            <scheme val="minor"/>
          </rPr>
          <t>CONSIGNY François:
Point measurement method.
Area method: 32mm</t>
        </r>
      </text>
    </comment>
    <comment ref="BC477" authorId="0" shapeId="0" xr:uid="{13FF5CE8-ED12-4E31-8CFB-7726F7E140DF}">
      <text>
        <r>
          <rPr>
            <sz val="11"/>
            <color theme="1"/>
            <rFont val="Calibri"/>
            <family val="2"/>
            <scheme val="minor"/>
          </rPr>
          <t>CONSIGNY François:
mesured on sketch (residual cross section from photo) for all min &amp; max values of Rise1 to 5</t>
        </r>
      </text>
    </comment>
    <comment ref="CE477" authorId="0" shapeId="0" xr:uid="{DCEA1507-B579-4AED-A546-AEB363A8D4A2}">
      <text>
        <r>
          <rPr>
            <sz val="11"/>
            <color theme="1"/>
            <rFont val="Calibri"/>
            <family val="2"/>
            <scheme val="minor"/>
          </rPr>
          <t>CONSIGNY François:
Densité 673 kg/m3</t>
        </r>
      </text>
    </comment>
    <comment ref="DF477" authorId="0" shapeId="0" xr:uid="{6D088A69-4548-4CA1-9465-7026EFB87793}">
      <text>
        <r>
          <rPr>
            <sz val="11"/>
            <color theme="1"/>
            <rFont val="Calibri"/>
            <family val="2"/>
            <scheme val="minor"/>
          </rPr>
          <t>CONSIGNY François:
stone wool</t>
        </r>
      </text>
    </comment>
    <comment ref="BB478" authorId="0" shapeId="0" xr:uid="{811581EA-586D-483E-915B-0463C5ACF904}">
      <text>
        <r>
          <rPr>
            <sz val="11"/>
            <color theme="1"/>
            <rFont val="Calibri"/>
            <family val="2"/>
            <scheme val="minor"/>
          </rPr>
          <t>CONSIGNY François:
Point measurement method.
Area method: 32mm</t>
        </r>
      </text>
    </comment>
    <comment ref="BC478" authorId="0" shapeId="0" xr:uid="{22160F75-858C-4648-99BA-39EB9D42DB9C}">
      <text>
        <r>
          <rPr>
            <sz val="11"/>
            <color theme="1"/>
            <rFont val="Calibri"/>
            <family val="2"/>
            <scheme val="minor"/>
          </rPr>
          <t>CONSIGNY François:
mesured on sketch (residual cross section from photo) for all min &amp; max values of Rise1 to 5</t>
        </r>
      </text>
    </comment>
    <comment ref="CE478" authorId="0" shapeId="0" xr:uid="{9B648AA2-3AC2-4348-9ACD-265419540853}">
      <text>
        <r>
          <rPr>
            <sz val="11"/>
            <color theme="1"/>
            <rFont val="Calibri"/>
            <family val="2"/>
            <scheme val="minor"/>
          </rPr>
          <t>CONSIGNY François:
Densité 673 kg/m3</t>
        </r>
      </text>
    </comment>
    <comment ref="DF478" authorId="0" shapeId="0" xr:uid="{69C27EB5-B233-479B-B099-7AEAA1A89D38}">
      <text>
        <r>
          <rPr>
            <sz val="11"/>
            <color theme="1"/>
            <rFont val="Calibri"/>
            <family val="2"/>
            <scheme val="minor"/>
          </rPr>
          <t>CONSIGNY François:
stone wool</t>
        </r>
      </text>
    </comment>
    <comment ref="BB479" authorId="0" shapeId="0" xr:uid="{8C24CFB2-3C7A-43B7-9921-6336D9746A68}">
      <text>
        <r>
          <rPr>
            <sz val="11"/>
            <color theme="1"/>
            <rFont val="Calibri"/>
            <family val="2"/>
            <scheme val="minor"/>
          </rPr>
          <t>CONSIGNY François:
Point measurement method.
Area method: 32mm</t>
        </r>
      </text>
    </comment>
    <comment ref="BC479" authorId="0" shapeId="0" xr:uid="{171495CB-B01A-4C6A-92D4-DF06385F063A}">
      <text>
        <r>
          <rPr>
            <sz val="11"/>
            <color theme="1"/>
            <rFont val="Calibri"/>
            <family val="2"/>
            <scheme val="minor"/>
          </rPr>
          <t>CONSIGNY François:
mesured on sketch (residual cross section from photo) for all min &amp; max values of Rise1 to 5</t>
        </r>
      </text>
    </comment>
    <comment ref="CE479" authorId="0" shapeId="0" xr:uid="{41884E1D-76DF-4EAE-8E49-CFEC77E2733E}">
      <text>
        <r>
          <rPr>
            <sz val="11"/>
            <color theme="1"/>
            <rFont val="Calibri"/>
            <family val="2"/>
            <scheme val="minor"/>
          </rPr>
          <t>CONSIGNY François:
Densité 673 kg/m3</t>
        </r>
      </text>
    </comment>
    <comment ref="DF479" authorId="0" shapeId="0" xr:uid="{B6648FE8-3372-4898-9D54-A577059065D7}">
      <text>
        <r>
          <rPr>
            <sz val="11"/>
            <color theme="1"/>
            <rFont val="Calibri"/>
            <family val="2"/>
            <scheme val="minor"/>
          </rPr>
          <t>CONSIGNY François:
stone wool</t>
        </r>
      </text>
    </comment>
    <comment ref="BB480" authorId="0" shapeId="0" xr:uid="{FC738662-D1BE-4136-90A8-507DBAC0664A}">
      <text>
        <r>
          <rPr>
            <sz val="11"/>
            <color theme="1"/>
            <rFont val="Calibri"/>
            <family val="2"/>
            <scheme val="minor"/>
          </rPr>
          <t>CONSIGNY François:
Point measurement method.
Area method: 32mm</t>
        </r>
      </text>
    </comment>
    <comment ref="BC480" authorId="0" shapeId="0" xr:uid="{E7A7A65A-BF6C-4630-8915-96E297270621}">
      <text>
        <r>
          <rPr>
            <sz val="11"/>
            <color theme="1"/>
            <rFont val="Calibri"/>
            <family val="2"/>
            <scheme val="minor"/>
          </rPr>
          <t>CONSIGNY François:
mesured on sketch (residual cross section from photo) for all min &amp; max values of Rise1 to 5</t>
        </r>
      </text>
    </comment>
    <comment ref="CE480" authorId="0" shapeId="0" xr:uid="{7AE64B8B-2BB0-4C5E-80CB-83F2B9099AFA}">
      <text>
        <r>
          <rPr>
            <sz val="11"/>
            <color theme="1"/>
            <rFont val="Calibri"/>
            <family val="2"/>
            <scheme val="minor"/>
          </rPr>
          <t>CONSIGNY François:
Densité 673 kg/m3</t>
        </r>
      </text>
    </comment>
    <comment ref="DF480" authorId="0" shapeId="0" xr:uid="{93E13D02-289D-4B99-8A02-AFEDE40B5467}">
      <text>
        <r>
          <rPr>
            <sz val="11"/>
            <color theme="1"/>
            <rFont val="Calibri"/>
            <family val="2"/>
            <scheme val="minor"/>
          </rPr>
          <t>CONSIGNY François:
stone wool</t>
        </r>
      </text>
    </comment>
    <comment ref="BB481" authorId="0" shapeId="0" xr:uid="{344ED67B-29B6-4C58-B14A-72914B10E5BB}">
      <text>
        <r>
          <rPr>
            <sz val="11"/>
            <color theme="1"/>
            <rFont val="Calibri"/>
            <family val="2"/>
            <scheme val="minor"/>
          </rPr>
          <t>CONSIGNY François:
Point measurement method.
Area method: 32mm</t>
        </r>
      </text>
    </comment>
    <comment ref="BC481" authorId="0" shapeId="0" xr:uid="{C2805BBD-2DF0-49FC-978C-6E30EBD55FED}">
      <text>
        <r>
          <rPr>
            <sz val="11"/>
            <color theme="1"/>
            <rFont val="Calibri"/>
            <family val="2"/>
            <scheme val="minor"/>
          </rPr>
          <t>CONSIGNY François:
mesured on sketch (residual cross section from photo) for all min &amp; max values of Rise1 to 5</t>
        </r>
      </text>
    </comment>
    <comment ref="CE481" authorId="0" shapeId="0" xr:uid="{548E5E9C-B52C-45CC-89FF-E72876E98EEC}">
      <text>
        <r>
          <rPr>
            <sz val="11"/>
            <color theme="1"/>
            <rFont val="Calibri"/>
            <family val="2"/>
            <scheme val="minor"/>
          </rPr>
          <t>CONSIGNY François:
Densité 673 kg/m3</t>
        </r>
      </text>
    </comment>
    <comment ref="DF481" authorId="0" shapeId="0" xr:uid="{299B72AE-A83B-412E-AB6E-770D7D7798F1}">
      <text>
        <r>
          <rPr>
            <sz val="11"/>
            <color theme="1"/>
            <rFont val="Calibri"/>
            <family val="2"/>
            <scheme val="minor"/>
          </rPr>
          <t>CONSIGNY François:
stone wool</t>
        </r>
      </text>
    </comment>
    <comment ref="BB482" authorId="0" shapeId="0" xr:uid="{0A9C95CF-D2A0-421D-976C-2CD25E811F54}">
      <text>
        <r>
          <rPr>
            <sz val="11"/>
            <color theme="1"/>
            <rFont val="Calibri"/>
            <family val="2"/>
            <scheme val="minor"/>
          </rPr>
          <t>CONSIGNY François:
Point measurement method.
Area method: 32mm</t>
        </r>
      </text>
    </comment>
    <comment ref="BC482" authorId="0" shapeId="0" xr:uid="{1000882F-994C-4BAE-8741-E324CE3F93FB}">
      <text>
        <r>
          <rPr>
            <sz val="11"/>
            <color theme="1"/>
            <rFont val="Calibri"/>
            <family val="2"/>
            <scheme val="minor"/>
          </rPr>
          <t>CONSIGNY François:
mesured on sketch (residual cross section from photo) for all min &amp; max values of Rise1 to 5</t>
        </r>
      </text>
    </comment>
    <comment ref="CE482" authorId="0" shapeId="0" xr:uid="{218FE112-3EFC-4EFD-BA9A-342ED1C63E38}">
      <text>
        <r>
          <rPr>
            <sz val="11"/>
            <color theme="1"/>
            <rFont val="Calibri"/>
            <family val="2"/>
            <scheme val="minor"/>
          </rPr>
          <t>CONSIGNY François:
Densité 673 kg/m3</t>
        </r>
      </text>
    </comment>
    <comment ref="DF482" authorId="0" shapeId="0" xr:uid="{3D6DEABE-29AF-4FA9-B7B5-F1D7964A9CD3}">
      <text>
        <r>
          <rPr>
            <sz val="11"/>
            <color theme="1"/>
            <rFont val="Calibri"/>
            <family val="2"/>
            <scheme val="minor"/>
          </rPr>
          <t>CONSIGNY François:
stone wool</t>
        </r>
      </text>
    </comment>
    <comment ref="BB483" authorId="0" shapeId="0" xr:uid="{EDF6362F-987B-4496-985D-D2F37B0B151A}">
      <text>
        <r>
          <rPr>
            <sz val="11"/>
            <color theme="1"/>
            <rFont val="Calibri"/>
            <family val="2"/>
            <scheme val="minor"/>
          </rPr>
          <t>CONSIGNY François:
Point measurement method.
Area method: 32mm</t>
        </r>
      </text>
    </comment>
    <comment ref="BC483" authorId="0" shapeId="0" xr:uid="{A5D19696-9D86-41C5-983A-AEFC22CC8EAC}">
      <text>
        <r>
          <rPr>
            <sz val="11"/>
            <color theme="1"/>
            <rFont val="Calibri"/>
            <family val="2"/>
            <scheme val="minor"/>
          </rPr>
          <t>CONSIGNY François:
mesured on sketch (residual cross section from photo) for all min &amp; max values of Rise1 to 5</t>
        </r>
      </text>
    </comment>
    <comment ref="CE483" authorId="0" shapeId="0" xr:uid="{4B1DB0C6-178A-4FD0-B3CB-BFBFC487BCEF}">
      <text>
        <r>
          <rPr>
            <sz val="11"/>
            <color theme="1"/>
            <rFont val="Calibri"/>
            <family val="2"/>
            <scheme val="minor"/>
          </rPr>
          <t>CONSIGNY François:
Densité 673 kg/m3</t>
        </r>
      </text>
    </comment>
    <comment ref="DF483" authorId="0" shapeId="0" xr:uid="{19A466B7-CF21-406B-A8CD-D83CB97ED069}">
      <text>
        <r>
          <rPr>
            <sz val="11"/>
            <color theme="1"/>
            <rFont val="Calibri"/>
            <family val="2"/>
            <scheme val="minor"/>
          </rPr>
          <t>CONSIGNY François:
stone wool</t>
        </r>
      </text>
    </comment>
    <comment ref="BB484" authorId="0" shapeId="0" xr:uid="{C4FA04FD-61F4-41B5-80B3-855EC82CCB07}">
      <text>
        <r>
          <rPr>
            <sz val="11"/>
            <color theme="1"/>
            <rFont val="Calibri"/>
            <family val="2"/>
            <scheme val="minor"/>
          </rPr>
          <t>CONSIGNY François:
Point measurement method.
Area method: 32mm</t>
        </r>
      </text>
    </comment>
    <comment ref="BC484" authorId="0" shapeId="0" xr:uid="{AB8BC4B3-72A1-4B87-A5E1-1D356C4B337D}">
      <text>
        <r>
          <rPr>
            <sz val="11"/>
            <color theme="1"/>
            <rFont val="Calibri"/>
            <family val="2"/>
            <scheme val="minor"/>
          </rPr>
          <t>CONSIGNY François:
mesured on sketch (residual cross section from photo) for all min &amp; max values of Rise1 to 5</t>
        </r>
      </text>
    </comment>
    <comment ref="CE484" authorId="0" shapeId="0" xr:uid="{EB2185D8-3DD4-46EE-86B7-6F71220550B4}">
      <text>
        <r>
          <rPr>
            <sz val="11"/>
            <color theme="1"/>
            <rFont val="Calibri"/>
            <family val="2"/>
            <scheme val="minor"/>
          </rPr>
          <t>CONSIGNY François:
Densité 673 kg/m3</t>
        </r>
      </text>
    </comment>
    <comment ref="DF484" authorId="0" shapeId="0" xr:uid="{98D06A46-AE0E-42A0-B02F-9AD42D931A21}">
      <text>
        <r>
          <rPr>
            <sz val="11"/>
            <color theme="1"/>
            <rFont val="Calibri"/>
            <family val="2"/>
            <scheme val="minor"/>
          </rPr>
          <t>CONSIGNY François:
stone wool</t>
        </r>
      </text>
    </comment>
    <comment ref="BB485" authorId="0" shapeId="0" xr:uid="{9F741394-B4E9-4782-8880-10A373EEE3D8}">
      <text>
        <r>
          <rPr>
            <sz val="11"/>
            <color theme="1"/>
            <rFont val="Calibri"/>
            <family val="2"/>
            <scheme val="minor"/>
          </rPr>
          <t>CONSIGNY François:
Point measurement method.
Area method: 32mm</t>
        </r>
      </text>
    </comment>
    <comment ref="BC485" authorId="0" shapeId="0" xr:uid="{B4966D88-2F36-4741-91F5-D351B3118F7C}">
      <text>
        <r>
          <rPr>
            <sz val="11"/>
            <color theme="1"/>
            <rFont val="Calibri"/>
            <family val="2"/>
            <scheme val="minor"/>
          </rPr>
          <t>CONSIGNY François:
mesured on sketch (residual cross section from photo) for all min &amp; max values of Rise1 to 5</t>
        </r>
      </text>
    </comment>
    <comment ref="CE485" authorId="0" shapeId="0" xr:uid="{059109F6-2511-4319-8CB2-44911A5EBF57}">
      <text>
        <r>
          <rPr>
            <sz val="11"/>
            <color theme="1"/>
            <rFont val="Calibri"/>
            <family val="2"/>
            <scheme val="minor"/>
          </rPr>
          <t>CONSIGNY François:
Densité 673 kg/m3</t>
        </r>
      </text>
    </comment>
    <comment ref="DF485" authorId="0" shapeId="0" xr:uid="{9C9A202F-BEF0-4EAC-B6B4-E411371F4C3C}">
      <text>
        <r>
          <rPr>
            <sz val="11"/>
            <color theme="1"/>
            <rFont val="Calibri"/>
            <family val="2"/>
            <scheme val="minor"/>
          </rPr>
          <t>CONSIGNY François:
stone wool</t>
        </r>
      </text>
    </comment>
    <comment ref="BB486" authorId="0" shapeId="0" xr:uid="{9F70F75F-7659-417F-AEF2-393A93A6C73E}">
      <text>
        <r>
          <rPr>
            <sz val="11"/>
            <color theme="1"/>
            <rFont val="Calibri"/>
            <family val="2"/>
            <scheme val="minor"/>
          </rPr>
          <t>CONSIGNY François:
Point measurement method.
Area method: 32mm</t>
        </r>
      </text>
    </comment>
    <comment ref="BC486" authorId="0" shapeId="0" xr:uid="{C260B229-AFB9-482B-B23D-5C1FC3E10108}">
      <text>
        <r>
          <rPr>
            <sz val="11"/>
            <color theme="1"/>
            <rFont val="Calibri"/>
            <family val="2"/>
            <scheme val="minor"/>
          </rPr>
          <t>CONSIGNY François:
mesured on sketch (residual cross section from photo) for all min &amp; max values of Rise1 to 5</t>
        </r>
      </text>
    </comment>
    <comment ref="CE486" authorId="0" shapeId="0" xr:uid="{9B3BF0F4-8C17-4E3C-BC18-CC713ACBBD7C}">
      <text>
        <r>
          <rPr>
            <sz val="11"/>
            <color theme="1"/>
            <rFont val="Calibri"/>
            <family val="2"/>
            <scheme val="minor"/>
          </rPr>
          <t>CONSIGNY François:
Densité 673 kg/m3</t>
        </r>
      </text>
    </comment>
    <comment ref="DF486" authorId="0" shapeId="0" xr:uid="{8F8068C2-6BB4-42EA-A037-AC55BBB5F16F}">
      <text>
        <r>
          <rPr>
            <sz val="11"/>
            <color theme="1"/>
            <rFont val="Calibri"/>
            <family val="2"/>
            <scheme val="minor"/>
          </rPr>
          <t>CONSIGNY François:
stone wool</t>
        </r>
      </text>
    </comment>
    <comment ref="BB487" authorId="0" shapeId="0" xr:uid="{4923CD15-FD43-4E5D-B503-331D261900BA}">
      <text>
        <r>
          <rPr>
            <sz val="11"/>
            <color theme="1"/>
            <rFont val="Calibri"/>
            <family val="2"/>
            <scheme val="minor"/>
          </rPr>
          <t>CONSIGNY François:
Point measurement method.
Area method: 32mm</t>
        </r>
      </text>
    </comment>
    <comment ref="BC487" authorId="0" shapeId="0" xr:uid="{689B3B9A-A8C0-4091-8045-FE912B4FADC9}">
      <text>
        <r>
          <rPr>
            <sz val="11"/>
            <color theme="1"/>
            <rFont val="Calibri"/>
            <family val="2"/>
            <scheme val="minor"/>
          </rPr>
          <t>CONSIGNY François:
mesured on sketch (residual cross section from photo) for all min &amp; max values of Rise1 to 5</t>
        </r>
      </text>
    </comment>
    <comment ref="CE487" authorId="0" shapeId="0" xr:uid="{229C87A8-BAEA-4836-9181-90875867C0A9}">
      <text>
        <r>
          <rPr>
            <sz val="11"/>
            <color theme="1"/>
            <rFont val="Calibri"/>
            <family val="2"/>
            <scheme val="minor"/>
          </rPr>
          <t>CONSIGNY François:
Densité 673 kg/m3</t>
        </r>
      </text>
    </comment>
    <comment ref="DF487" authorId="0" shapeId="0" xr:uid="{FB67931E-CBB5-4425-83A0-203C34EC4A1D}">
      <text>
        <r>
          <rPr>
            <sz val="11"/>
            <color theme="1"/>
            <rFont val="Calibri"/>
            <family val="2"/>
            <scheme val="minor"/>
          </rPr>
          <t>CONSIGNY François:
stone wool</t>
        </r>
      </text>
    </comment>
    <comment ref="BB488" authorId="0" shapeId="0" xr:uid="{E2236B51-5BAE-42D4-90FE-2E74E06109BB}">
      <text>
        <r>
          <rPr>
            <sz val="11"/>
            <color theme="1"/>
            <rFont val="Calibri"/>
            <family val="2"/>
            <scheme val="minor"/>
          </rPr>
          <t>CONSIGNY François:
Point measurement method.
Area method: 32mm</t>
        </r>
      </text>
    </comment>
    <comment ref="BC488" authorId="0" shapeId="0" xr:uid="{1EE36ED3-C8BD-413F-A789-C8FBE8871AC9}">
      <text>
        <r>
          <rPr>
            <sz val="11"/>
            <color theme="1"/>
            <rFont val="Calibri"/>
            <family val="2"/>
            <scheme val="minor"/>
          </rPr>
          <t>CONSIGNY François:
mesured on sketch (residual cross section from photo) for all min &amp; max values of Rise1 to 5</t>
        </r>
      </text>
    </comment>
    <comment ref="CE488" authorId="0" shapeId="0" xr:uid="{07184E91-C743-4895-A4A5-B34DC9E2C695}">
      <text>
        <r>
          <rPr>
            <sz val="11"/>
            <color theme="1"/>
            <rFont val="Calibri"/>
            <family val="2"/>
            <scheme val="minor"/>
          </rPr>
          <t>CONSIGNY François:
Densité 673 kg/m3</t>
        </r>
      </text>
    </comment>
    <comment ref="DF488" authorId="0" shapeId="0" xr:uid="{376339A5-7E90-427D-9F09-9CDB43159EA7}">
      <text>
        <r>
          <rPr>
            <sz val="11"/>
            <color theme="1"/>
            <rFont val="Calibri"/>
            <family val="2"/>
            <scheme val="minor"/>
          </rPr>
          <t>CONSIGNY François:
stone wool</t>
        </r>
      </text>
    </comment>
    <comment ref="BB489" authorId="0" shapeId="0" xr:uid="{AF1209F3-2BC7-4C63-8CB5-7130E19C6613}">
      <text>
        <r>
          <rPr>
            <sz val="11"/>
            <color theme="1"/>
            <rFont val="Calibri"/>
            <family val="2"/>
            <scheme val="minor"/>
          </rPr>
          <t>CONSIGNY François:
Point measurement method.
Area method: 32mm</t>
        </r>
      </text>
    </comment>
    <comment ref="BC489" authorId="0" shapeId="0" xr:uid="{8E78D0A6-C2A9-4879-B6F2-A798B4D91BDD}">
      <text>
        <r>
          <rPr>
            <sz val="11"/>
            <color theme="1"/>
            <rFont val="Calibri"/>
            <family val="2"/>
            <scheme val="minor"/>
          </rPr>
          <t>CONSIGNY François:
mesured on sketch (residual cross section from photo) for all min &amp; max values of Rise1 to 5</t>
        </r>
      </text>
    </comment>
    <comment ref="CE489" authorId="0" shapeId="0" xr:uid="{E5A756FC-5BA0-4212-A1A6-746B7D7F8CC7}">
      <text>
        <r>
          <rPr>
            <sz val="11"/>
            <color theme="1"/>
            <rFont val="Calibri"/>
            <family val="2"/>
            <scheme val="minor"/>
          </rPr>
          <t>CONSIGNY François:
Densité 673 kg/m3</t>
        </r>
      </text>
    </comment>
    <comment ref="DF489" authorId="0" shapeId="0" xr:uid="{3EE024FB-F415-482C-8E62-3DBCC02215A7}">
      <text>
        <r>
          <rPr>
            <sz val="11"/>
            <color theme="1"/>
            <rFont val="Calibri"/>
            <family val="2"/>
            <scheme val="minor"/>
          </rPr>
          <t>CONSIGNY François:
stone wool</t>
        </r>
      </text>
    </comment>
    <comment ref="BB490" authorId="0" shapeId="0" xr:uid="{C01E7A6D-4213-4FAF-A044-520D00916843}">
      <text>
        <r>
          <rPr>
            <sz val="11"/>
            <color theme="1"/>
            <rFont val="Calibri"/>
            <family val="2"/>
            <scheme val="minor"/>
          </rPr>
          <t>CONSIGNY François:
Point measurement method.
Area method: 32mm</t>
        </r>
      </text>
    </comment>
    <comment ref="BC490" authorId="0" shapeId="0" xr:uid="{300D9C1E-FA5A-4DD5-BFF5-312B320FD671}">
      <text>
        <r>
          <rPr>
            <sz val="11"/>
            <color theme="1"/>
            <rFont val="Calibri"/>
            <family val="2"/>
            <scheme val="minor"/>
          </rPr>
          <t>CONSIGNY François:
mesured on sketch (residual cross section from photo) for all min &amp; max values of Rise1 to 5</t>
        </r>
      </text>
    </comment>
    <comment ref="CE490" authorId="0" shapeId="0" xr:uid="{660ECEFC-F7B4-4BE0-B7C7-0CBB2A6F8D75}">
      <text>
        <r>
          <rPr>
            <sz val="11"/>
            <color theme="1"/>
            <rFont val="Calibri"/>
            <family val="2"/>
            <scheme val="minor"/>
          </rPr>
          <t>CONSIGNY François:
Densité 673 kg/m3</t>
        </r>
      </text>
    </comment>
    <comment ref="DF490" authorId="0" shapeId="0" xr:uid="{635A5A77-3D9E-4BA1-BC03-0AA2D60D29DA}">
      <text>
        <r>
          <rPr>
            <sz val="11"/>
            <color theme="1"/>
            <rFont val="Calibri"/>
            <family val="2"/>
            <scheme val="minor"/>
          </rPr>
          <t>CONSIGNY François:
stone wool</t>
        </r>
      </text>
    </comment>
    <comment ref="BB491" authorId="0" shapeId="0" xr:uid="{D6392365-4654-4A8B-BC8A-4636D783988F}">
      <text>
        <r>
          <rPr>
            <sz val="11"/>
            <color theme="1"/>
            <rFont val="Calibri"/>
            <family val="2"/>
            <scheme val="minor"/>
          </rPr>
          <t>CONSIGNY François:
Point measurement method.
Area method: 32mm</t>
        </r>
      </text>
    </comment>
    <comment ref="BC491" authorId="0" shapeId="0" xr:uid="{ABBE2077-4EBA-4923-B4E5-F9E3EEA1DFE1}">
      <text>
        <r>
          <rPr>
            <sz val="11"/>
            <color theme="1"/>
            <rFont val="Calibri"/>
            <family val="2"/>
            <scheme val="minor"/>
          </rPr>
          <t>CONSIGNY François:
mesured on sketch (residual cross section from photo) for all min &amp; max values of Rise1 to 5</t>
        </r>
      </text>
    </comment>
    <comment ref="CE491" authorId="0" shapeId="0" xr:uid="{2A6463C0-82BA-44F4-BF94-C6D0F3E02516}">
      <text>
        <r>
          <rPr>
            <sz val="11"/>
            <color theme="1"/>
            <rFont val="Calibri"/>
            <family val="2"/>
            <scheme val="minor"/>
          </rPr>
          <t>CONSIGNY François:
Densité 673 kg/m3</t>
        </r>
      </text>
    </comment>
    <comment ref="DF491" authorId="0" shapeId="0" xr:uid="{012817F9-296A-4AFE-88DB-2CD884FBADDC}">
      <text>
        <r>
          <rPr>
            <sz val="11"/>
            <color theme="1"/>
            <rFont val="Calibri"/>
            <family val="2"/>
            <scheme val="minor"/>
          </rPr>
          <t>CONSIGNY François:
stone wool</t>
        </r>
      </text>
    </comment>
    <comment ref="BB492" authorId="0" shapeId="0" xr:uid="{D3E4D47C-DE50-46E4-B7D8-E766DD8DF1F2}">
      <text>
        <r>
          <rPr>
            <sz val="11"/>
            <color theme="1"/>
            <rFont val="Calibri"/>
            <family val="2"/>
            <scheme val="minor"/>
          </rPr>
          <t>CONSIGNY François:
Point measurement method.
Area method: 32mm</t>
        </r>
      </text>
    </comment>
    <comment ref="BC492" authorId="0" shapeId="0" xr:uid="{10557FD4-F8CF-4DE5-93D2-1C811B05B5D3}">
      <text>
        <r>
          <rPr>
            <sz val="11"/>
            <color theme="1"/>
            <rFont val="Calibri"/>
            <family val="2"/>
            <scheme val="minor"/>
          </rPr>
          <t>CONSIGNY François:
mesured on sketch (residual cross section from photo) for all min &amp; max values of Rise1 to 5</t>
        </r>
      </text>
    </comment>
    <comment ref="CE492" authorId="0" shapeId="0" xr:uid="{FB94B1F4-8057-44F7-8671-7FF787726DB8}">
      <text>
        <r>
          <rPr>
            <sz val="11"/>
            <color theme="1"/>
            <rFont val="Calibri"/>
            <family val="2"/>
            <scheme val="minor"/>
          </rPr>
          <t>CONSIGNY François:
Densité 673 kg/m3</t>
        </r>
      </text>
    </comment>
    <comment ref="DF492" authorId="0" shapeId="0" xr:uid="{6F6C2548-2A9D-4DBF-9245-21EC196341B4}">
      <text>
        <r>
          <rPr>
            <sz val="11"/>
            <color theme="1"/>
            <rFont val="Calibri"/>
            <family val="2"/>
            <scheme val="minor"/>
          </rPr>
          <t>CONSIGNY François:
stone wool</t>
        </r>
      </text>
    </comment>
    <comment ref="BB493" authorId="0" shapeId="0" xr:uid="{DE78CCB5-8621-4852-A122-64455F12F91C}">
      <text>
        <r>
          <rPr>
            <sz val="11"/>
            <color theme="1"/>
            <rFont val="Calibri"/>
            <family val="2"/>
            <scheme val="minor"/>
          </rPr>
          <t>CONSIGNY François:
Point measurement method.
Area method: 32mm</t>
        </r>
      </text>
    </comment>
    <comment ref="BC493" authorId="0" shapeId="0" xr:uid="{7BD2B478-612D-48F0-819C-14739417C2CD}">
      <text>
        <r>
          <rPr>
            <sz val="11"/>
            <color theme="1"/>
            <rFont val="Calibri"/>
            <family val="2"/>
            <scheme val="minor"/>
          </rPr>
          <t>CONSIGNY François:
mesured on sketch (residual cross section from photo) for all min &amp; max values of Rise1 to 5</t>
        </r>
      </text>
    </comment>
    <comment ref="CE493" authorId="0" shapeId="0" xr:uid="{74A04D24-60B5-42E5-9ECF-2D6EF1078E97}">
      <text>
        <r>
          <rPr>
            <sz val="11"/>
            <color theme="1"/>
            <rFont val="Calibri"/>
            <family val="2"/>
            <scheme val="minor"/>
          </rPr>
          <t>CONSIGNY François:
Densité 673 kg/m3</t>
        </r>
      </text>
    </comment>
    <comment ref="DF493" authorId="0" shapeId="0" xr:uid="{3B0FBFFC-F3E8-42B6-A1B3-B10698640311}">
      <text>
        <r>
          <rPr>
            <sz val="11"/>
            <color theme="1"/>
            <rFont val="Calibri"/>
            <family val="2"/>
            <scheme val="minor"/>
          </rPr>
          <t>CONSIGNY François:
stone wool</t>
        </r>
      </text>
    </comment>
    <comment ref="BB494" authorId="0" shapeId="0" xr:uid="{796F81CC-323B-4715-AEE0-BA41AD725453}">
      <text>
        <r>
          <rPr>
            <sz val="11"/>
            <color theme="1"/>
            <rFont val="Calibri"/>
            <family val="2"/>
            <scheme val="minor"/>
          </rPr>
          <t>CONSIGNY François:
Point measurement method.
Area method: 32mm</t>
        </r>
      </text>
    </comment>
    <comment ref="BC494" authorId="0" shapeId="0" xr:uid="{DF7A486C-85F4-42D4-976A-B6D9EF90E116}">
      <text>
        <r>
          <rPr>
            <sz val="11"/>
            <color theme="1"/>
            <rFont val="Calibri"/>
            <family val="2"/>
            <scheme val="minor"/>
          </rPr>
          <t>CONSIGNY François:
mesured on sketch (residual cross section from photo) for all min &amp; max values of Rise1 to 5</t>
        </r>
      </text>
    </comment>
    <comment ref="CE494" authorId="0" shapeId="0" xr:uid="{03057879-AA84-4FC1-A22B-DDEFAAEE898A}">
      <text>
        <r>
          <rPr>
            <sz val="11"/>
            <color theme="1"/>
            <rFont val="Calibri"/>
            <family val="2"/>
            <scheme val="minor"/>
          </rPr>
          <t>CONSIGNY François:
Densité 673 kg/m3</t>
        </r>
      </text>
    </comment>
    <comment ref="DF494" authorId="0" shapeId="0" xr:uid="{E0688294-FD3C-422B-B689-7CC1B74A1553}">
      <text>
        <r>
          <rPr>
            <sz val="11"/>
            <color theme="1"/>
            <rFont val="Calibri"/>
            <family val="2"/>
            <scheme val="minor"/>
          </rPr>
          <t>CONSIGNY François:
stone wool</t>
        </r>
      </text>
    </comment>
    <comment ref="BB495" authorId="0" shapeId="0" xr:uid="{8116C4C4-0814-4C88-819C-FFDDD73FB361}">
      <text>
        <r>
          <rPr>
            <sz val="11"/>
            <color theme="1"/>
            <rFont val="Calibri"/>
            <family val="2"/>
            <scheme val="minor"/>
          </rPr>
          <t>CONSIGNY François:
Point measurement method.
Area method: 32mm</t>
        </r>
      </text>
    </comment>
    <comment ref="BC495" authorId="0" shapeId="0" xr:uid="{0C02DCC4-EAD9-4F82-A52B-F800954ED1A8}">
      <text>
        <r>
          <rPr>
            <sz val="11"/>
            <color theme="1"/>
            <rFont val="Calibri"/>
            <family val="2"/>
            <scheme val="minor"/>
          </rPr>
          <t>CONSIGNY François:
mesured on sketch (residual cross section from photo) for all min &amp; max values of Rise1 to 5</t>
        </r>
      </text>
    </comment>
    <comment ref="CE495" authorId="0" shapeId="0" xr:uid="{BDE6372E-141F-4727-A26A-6780F77068FE}">
      <text>
        <r>
          <rPr>
            <sz val="11"/>
            <color theme="1"/>
            <rFont val="Calibri"/>
            <family val="2"/>
            <scheme val="minor"/>
          </rPr>
          <t>CONSIGNY François:
Densité 673 kg/m3</t>
        </r>
      </text>
    </comment>
    <comment ref="DF495" authorId="0" shapeId="0" xr:uid="{65E76436-1118-4453-BA92-1F6F08B6B42D}">
      <text>
        <r>
          <rPr>
            <sz val="11"/>
            <color theme="1"/>
            <rFont val="Calibri"/>
            <family val="2"/>
            <scheme val="minor"/>
          </rPr>
          <t>CONSIGNY François:
stone wool</t>
        </r>
      </text>
    </comment>
    <comment ref="BB496" authorId="0" shapeId="0" xr:uid="{C5A250BD-9C11-4F23-99E0-0EC3A9CF091A}">
      <text>
        <r>
          <rPr>
            <sz val="11"/>
            <color theme="1"/>
            <rFont val="Calibri"/>
            <family val="2"/>
            <scheme val="minor"/>
          </rPr>
          <t>CONSIGNY François:
Point measurement method.
Area method: 32mm</t>
        </r>
      </text>
    </comment>
    <comment ref="BC496" authorId="0" shapeId="0" xr:uid="{791AAE0F-5BED-48DD-AAA4-B3747ED17A0F}">
      <text>
        <r>
          <rPr>
            <sz val="11"/>
            <color theme="1"/>
            <rFont val="Calibri"/>
            <family val="2"/>
            <scheme val="minor"/>
          </rPr>
          <t>CONSIGNY François:
mesured on sketch (residual cross section from photo) for all min &amp; max values of Rise1 to 5</t>
        </r>
      </text>
    </comment>
    <comment ref="CE496" authorId="0" shapeId="0" xr:uid="{4BEDE1FB-5A3C-46BA-B63B-773FEB1D6BE6}">
      <text>
        <r>
          <rPr>
            <sz val="11"/>
            <color theme="1"/>
            <rFont val="Calibri"/>
            <family val="2"/>
            <scheme val="minor"/>
          </rPr>
          <t>CONSIGNY François:
Densité 673 kg/m3</t>
        </r>
      </text>
    </comment>
    <comment ref="DF496" authorId="0" shapeId="0" xr:uid="{E30C8863-7F46-4223-9800-F078030EB3FA}">
      <text>
        <r>
          <rPr>
            <sz val="11"/>
            <color theme="1"/>
            <rFont val="Calibri"/>
            <family val="2"/>
            <scheme val="minor"/>
          </rPr>
          <t>CONSIGNY François:
stone wool</t>
        </r>
      </text>
    </comment>
    <comment ref="BB497" authorId="0" shapeId="0" xr:uid="{3B02D62A-B6BD-4F8C-B1C3-ECD587CC2383}">
      <text>
        <r>
          <rPr>
            <sz val="11"/>
            <color theme="1"/>
            <rFont val="Calibri"/>
            <family val="2"/>
            <scheme val="minor"/>
          </rPr>
          <t>CONSIGNY François:
Point measurement method.
Area method: 32mm</t>
        </r>
      </text>
    </comment>
    <comment ref="BC497" authorId="0" shapeId="0" xr:uid="{672A2BDD-3ED3-4F01-8720-74CCC9FC19A9}">
      <text>
        <r>
          <rPr>
            <sz val="11"/>
            <color theme="1"/>
            <rFont val="Calibri"/>
            <family val="2"/>
            <scheme val="minor"/>
          </rPr>
          <t>CONSIGNY François:
mesured on sketch (residual cross section from photo) for all min &amp; max values of Rise1 to 5</t>
        </r>
      </text>
    </comment>
    <comment ref="CE497" authorId="0" shapeId="0" xr:uid="{AC5BE4F6-F811-4C13-8F9B-09E6C2D1D533}">
      <text>
        <r>
          <rPr>
            <sz val="11"/>
            <color theme="1"/>
            <rFont val="Calibri"/>
            <family val="2"/>
            <scheme val="minor"/>
          </rPr>
          <t>CONSIGNY François:
Densité 673 kg/m3</t>
        </r>
      </text>
    </comment>
    <comment ref="DF497" authorId="0" shapeId="0" xr:uid="{35AC483C-5246-42E5-B4CD-04BC18584EF5}">
      <text>
        <r>
          <rPr>
            <sz val="11"/>
            <color theme="1"/>
            <rFont val="Calibri"/>
            <family val="2"/>
            <scheme val="minor"/>
          </rPr>
          <t>CONSIGNY François:
stone wool</t>
        </r>
      </text>
    </comment>
    <comment ref="BB498" authorId="0" shapeId="0" xr:uid="{B547C934-AD7B-4BDE-BCB7-46C417566DF5}">
      <text>
        <r>
          <rPr>
            <sz val="11"/>
            <color theme="1"/>
            <rFont val="Calibri"/>
            <family val="2"/>
            <scheme val="minor"/>
          </rPr>
          <t>CONSIGNY François:
Point measurement method.
Area method: 32mm</t>
        </r>
      </text>
    </comment>
    <comment ref="BC498" authorId="0" shapeId="0" xr:uid="{843D43B4-6909-4C63-B3D3-43A0200ABF46}">
      <text>
        <r>
          <rPr>
            <sz val="11"/>
            <color theme="1"/>
            <rFont val="Calibri"/>
            <family val="2"/>
            <scheme val="minor"/>
          </rPr>
          <t>CONSIGNY François:
mesured on sketch (residual cross section from photo) for all min &amp; max values of Rise1 to 5</t>
        </r>
      </text>
    </comment>
    <comment ref="CE498" authorId="0" shapeId="0" xr:uid="{885423DB-BEA7-4F87-8D15-5BA90A75586B}">
      <text>
        <r>
          <rPr>
            <sz val="11"/>
            <color theme="1"/>
            <rFont val="Calibri"/>
            <family val="2"/>
            <scheme val="minor"/>
          </rPr>
          <t>CONSIGNY François:
Densité 673 kg/m3</t>
        </r>
      </text>
    </comment>
    <comment ref="DF498" authorId="0" shapeId="0" xr:uid="{D676CE3D-0AA1-4554-9FC0-FED4D96B16A7}">
      <text>
        <r>
          <rPr>
            <sz val="11"/>
            <color theme="1"/>
            <rFont val="Calibri"/>
            <family val="2"/>
            <scheme val="minor"/>
          </rPr>
          <t>CONSIGNY François:
stone wool</t>
        </r>
      </text>
    </comment>
    <comment ref="BB499" authorId="0" shapeId="0" xr:uid="{ADD13410-3FB8-42A5-8468-9D1B2F60A75D}">
      <text>
        <r>
          <rPr>
            <sz val="11"/>
            <color theme="1"/>
            <rFont val="Calibri"/>
            <family val="2"/>
            <scheme val="minor"/>
          </rPr>
          <t>CONSIGNY François:
Point measurement method.
Area method: 32mm</t>
        </r>
      </text>
    </comment>
    <comment ref="BC499" authorId="0" shapeId="0" xr:uid="{538E35E8-B3B4-4447-97C9-A8B537C0A9D7}">
      <text>
        <r>
          <rPr>
            <sz val="11"/>
            <color theme="1"/>
            <rFont val="Calibri"/>
            <family val="2"/>
            <scheme val="minor"/>
          </rPr>
          <t>CONSIGNY François:
mesured on sketch (residual cross section from photo) for all min &amp; max values of Rise1 to 5</t>
        </r>
      </text>
    </comment>
    <comment ref="CE499" authorId="0" shapeId="0" xr:uid="{B374B6A3-5DA6-4D74-9D3D-4D9620A3D78D}">
      <text>
        <r>
          <rPr>
            <sz val="11"/>
            <color theme="1"/>
            <rFont val="Calibri"/>
            <family val="2"/>
            <scheme val="minor"/>
          </rPr>
          <t>CONSIGNY François:
Densité 673 kg/m3</t>
        </r>
      </text>
    </comment>
    <comment ref="DF499" authorId="0" shapeId="0" xr:uid="{374A9F44-CE29-40B4-8009-2B70E5BC1D05}">
      <text>
        <r>
          <rPr>
            <sz val="11"/>
            <color theme="1"/>
            <rFont val="Calibri"/>
            <family val="2"/>
            <scheme val="minor"/>
          </rPr>
          <t>CONSIGNY François:
stone wool</t>
        </r>
      </text>
    </comment>
    <comment ref="BB500" authorId="0" shapeId="0" xr:uid="{E8689A68-499A-462C-A8ED-10417E01FBF2}">
      <text>
        <r>
          <rPr>
            <sz val="11"/>
            <color theme="1"/>
            <rFont val="Calibri"/>
            <family val="2"/>
            <scheme val="minor"/>
          </rPr>
          <t>CONSIGNY François:
Point measurement method.
Area method: 32mm</t>
        </r>
      </text>
    </comment>
    <comment ref="BC500" authorId="0" shapeId="0" xr:uid="{FCFBCACE-BC6E-4E24-8001-B26A677E0BDB}">
      <text>
        <r>
          <rPr>
            <sz val="11"/>
            <color theme="1"/>
            <rFont val="Calibri"/>
            <family val="2"/>
            <scheme val="minor"/>
          </rPr>
          <t>CONSIGNY François:
mesured on sketch (residual cross section from photo) for all min &amp; max values of Rise1 to 5</t>
        </r>
      </text>
    </comment>
    <comment ref="CE500" authorId="0" shapeId="0" xr:uid="{3A2221AB-4D1D-4DC9-9E48-5777E0915852}">
      <text>
        <r>
          <rPr>
            <sz val="11"/>
            <color theme="1"/>
            <rFont val="Calibri"/>
            <family val="2"/>
            <scheme val="minor"/>
          </rPr>
          <t>CONSIGNY François:
Densité 673 kg/m3</t>
        </r>
      </text>
    </comment>
    <comment ref="DF500" authorId="0" shapeId="0" xr:uid="{08F211B5-5FE6-4E90-97C5-720E4EB163E0}">
      <text>
        <r>
          <rPr>
            <sz val="11"/>
            <color theme="1"/>
            <rFont val="Calibri"/>
            <family val="2"/>
            <scheme val="minor"/>
          </rPr>
          <t>CONSIGNY François:
stone wool</t>
        </r>
      </text>
    </comment>
    <comment ref="BB501" authorId="0" shapeId="0" xr:uid="{211046EA-0EB7-4D35-9192-E9B088FF0961}">
      <text>
        <r>
          <rPr>
            <sz val="11"/>
            <color theme="1"/>
            <rFont val="Calibri"/>
            <family val="2"/>
            <scheme val="minor"/>
          </rPr>
          <t>CONSIGNY François:
Point measurement method.
Area method: 32mm</t>
        </r>
      </text>
    </comment>
    <comment ref="BC501" authorId="0" shapeId="0" xr:uid="{32508444-C396-4107-8A38-8172109B22E2}">
      <text>
        <r>
          <rPr>
            <sz val="11"/>
            <color theme="1"/>
            <rFont val="Calibri"/>
            <family val="2"/>
            <scheme val="minor"/>
          </rPr>
          <t>CONSIGNY François:
mesured on sketch (residual cross section from photo) for all min &amp; max values of Rise1 to 5</t>
        </r>
      </text>
    </comment>
    <comment ref="CE501" authorId="0" shapeId="0" xr:uid="{F0E49C07-9ECD-4C89-B81C-2D7610D50268}">
      <text>
        <r>
          <rPr>
            <sz val="11"/>
            <color theme="1"/>
            <rFont val="Calibri"/>
            <family val="2"/>
            <scheme val="minor"/>
          </rPr>
          <t>CONSIGNY François:
Densité 673 kg/m3</t>
        </r>
      </text>
    </comment>
    <comment ref="DF501" authorId="0" shapeId="0" xr:uid="{078C5BD3-6DB1-4985-8260-2C484919A707}">
      <text>
        <r>
          <rPr>
            <sz val="11"/>
            <color theme="1"/>
            <rFont val="Calibri"/>
            <family val="2"/>
            <scheme val="minor"/>
          </rPr>
          <t>CONSIGNY François:
stone wool</t>
        </r>
      </text>
    </comment>
    <comment ref="BB502" authorId="0" shapeId="0" xr:uid="{7F3278E0-FD31-4BAB-9800-47DA1E06CD0A}">
      <text>
        <r>
          <rPr>
            <sz val="11"/>
            <color theme="1"/>
            <rFont val="Calibri"/>
            <family val="2"/>
            <scheme val="minor"/>
          </rPr>
          <t>CONSIGNY François:
Point measurement method.
Area method: 32mm</t>
        </r>
      </text>
    </comment>
    <comment ref="BC502" authorId="0" shapeId="0" xr:uid="{5488294D-2B1A-428C-9D92-372EEB22386B}">
      <text>
        <r>
          <rPr>
            <sz val="11"/>
            <color theme="1"/>
            <rFont val="Calibri"/>
            <family val="2"/>
            <scheme val="minor"/>
          </rPr>
          <t>CONSIGNY François:
mesured on sketch (residual cross section from photo) for all min &amp; max values of Rise1 to 5</t>
        </r>
      </text>
    </comment>
    <comment ref="CE502" authorId="0" shapeId="0" xr:uid="{95FB8DFC-4AAF-4FDE-9072-DDF51A85C8F7}">
      <text>
        <r>
          <rPr>
            <sz val="11"/>
            <color theme="1"/>
            <rFont val="Calibri"/>
            <family val="2"/>
            <scheme val="minor"/>
          </rPr>
          <t>CONSIGNY François:
Densité 673 kg/m3</t>
        </r>
      </text>
    </comment>
    <comment ref="DF502" authorId="0" shapeId="0" xr:uid="{B57EC46E-9DAA-466F-A4F9-6A00D296CA37}">
      <text>
        <r>
          <rPr>
            <sz val="11"/>
            <color theme="1"/>
            <rFont val="Calibri"/>
            <family val="2"/>
            <scheme val="minor"/>
          </rPr>
          <t>CONSIGNY François:
stone wool</t>
        </r>
      </text>
    </comment>
    <comment ref="BB503" authorId="0" shapeId="0" xr:uid="{0500AE91-3FC9-4CD4-B6B1-95E926FA9AF2}">
      <text>
        <r>
          <rPr>
            <sz val="11"/>
            <color theme="1"/>
            <rFont val="Calibri"/>
            <family val="2"/>
            <scheme val="minor"/>
          </rPr>
          <t>CONSIGNY François:
Point measurement method.
Area method: 32mm</t>
        </r>
      </text>
    </comment>
    <comment ref="BC503" authorId="0" shapeId="0" xr:uid="{491C700A-AF94-4022-A983-2D6894279F4A}">
      <text>
        <r>
          <rPr>
            <sz val="11"/>
            <color theme="1"/>
            <rFont val="Calibri"/>
            <family val="2"/>
            <scheme val="minor"/>
          </rPr>
          <t>CONSIGNY François:
mesured on sketch (residual cross section from photo) for all min &amp; max values of Rise1 to 5</t>
        </r>
      </text>
    </comment>
    <comment ref="CE503" authorId="0" shapeId="0" xr:uid="{21289C16-5F38-40E0-9AAA-CE36AB93C4C4}">
      <text>
        <r>
          <rPr>
            <sz val="11"/>
            <color theme="1"/>
            <rFont val="Calibri"/>
            <family val="2"/>
            <scheme val="minor"/>
          </rPr>
          <t>CONSIGNY François:
Densité 673 kg/m3</t>
        </r>
      </text>
    </comment>
    <comment ref="DF503" authorId="0" shapeId="0" xr:uid="{4DC88D3D-D75D-463E-B222-935D8FB4FDF3}">
      <text>
        <r>
          <rPr>
            <sz val="11"/>
            <color theme="1"/>
            <rFont val="Calibri"/>
            <family val="2"/>
            <scheme val="minor"/>
          </rPr>
          <t>CONSIGNY François:
stone wool</t>
        </r>
      </text>
    </comment>
    <comment ref="BB504" authorId="0" shapeId="0" xr:uid="{18B23F4D-CC10-404B-AB8F-1A23F5565CAC}">
      <text>
        <r>
          <rPr>
            <sz val="11"/>
            <color theme="1"/>
            <rFont val="Calibri"/>
            <family val="2"/>
            <scheme val="minor"/>
          </rPr>
          <t>CONSIGNY François:
Point measurement method.
Area method: 32mm</t>
        </r>
      </text>
    </comment>
    <comment ref="BC504" authorId="0" shapeId="0" xr:uid="{0E6B84CF-DD2F-48A5-B1F9-7D57EB165FEC}">
      <text>
        <r>
          <rPr>
            <sz val="11"/>
            <color theme="1"/>
            <rFont val="Calibri"/>
            <family val="2"/>
            <scheme val="minor"/>
          </rPr>
          <t>CONSIGNY François:
mesured on sketch (residual cross section from photo) for all min &amp; max values of Rise1 to 5</t>
        </r>
      </text>
    </comment>
    <comment ref="CE504" authorId="0" shapeId="0" xr:uid="{680547FF-0ABE-4778-A14E-D1B1C62997FD}">
      <text>
        <r>
          <rPr>
            <sz val="11"/>
            <color theme="1"/>
            <rFont val="Calibri"/>
            <family val="2"/>
            <scheme val="minor"/>
          </rPr>
          <t>CONSIGNY François:
Densité 673 kg/m3</t>
        </r>
      </text>
    </comment>
    <comment ref="DF504" authorId="0" shapeId="0" xr:uid="{E313C8AF-4B4E-4E65-8F26-993190F9A193}">
      <text>
        <r>
          <rPr>
            <sz val="11"/>
            <color theme="1"/>
            <rFont val="Calibri"/>
            <family val="2"/>
            <scheme val="minor"/>
          </rPr>
          <t>CONSIGNY François:
stone wool</t>
        </r>
      </text>
    </comment>
    <comment ref="BB505" authorId="0" shapeId="0" xr:uid="{66EA540A-5F82-42D3-885A-433816E377B9}">
      <text>
        <r>
          <rPr>
            <sz val="11"/>
            <color theme="1"/>
            <rFont val="Calibri"/>
            <family val="2"/>
            <scheme val="minor"/>
          </rPr>
          <t>CONSIGNY François:
Point measurement method.
Area method: 32mm</t>
        </r>
      </text>
    </comment>
    <comment ref="BC505" authorId="0" shapeId="0" xr:uid="{DC0780EF-26F7-4954-B16C-2FE6A4CDBC2E}">
      <text>
        <r>
          <rPr>
            <sz val="11"/>
            <color theme="1"/>
            <rFont val="Calibri"/>
            <family val="2"/>
            <scheme val="minor"/>
          </rPr>
          <t>CONSIGNY François:
mesured on sketch (residual cross section from photo) for all min &amp; max values of Rise1 to 5</t>
        </r>
      </text>
    </comment>
    <comment ref="CE505" authorId="0" shapeId="0" xr:uid="{6F46B8AA-4787-436E-BE73-AA9CE444A7EA}">
      <text>
        <r>
          <rPr>
            <sz val="11"/>
            <color theme="1"/>
            <rFont val="Calibri"/>
            <family val="2"/>
            <scheme val="minor"/>
          </rPr>
          <t>CONSIGNY François:
Densité 673 kg/m3</t>
        </r>
      </text>
    </comment>
    <comment ref="DF505" authorId="0" shapeId="0" xr:uid="{7AE1BF93-77CB-4F4A-92EA-582E0A24ED72}">
      <text>
        <r>
          <rPr>
            <sz val="11"/>
            <color theme="1"/>
            <rFont val="Calibri"/>
            <family val="2"/>
            <scheme val="minor"/>
          </rPr>
          <t>CONSIGNY François:
stone wool</t>
        </r>
      </text>
    </comment>
    <comment ref="BB506" authorId="0" shapeId="0" xr:uid="{D77C5DFF-9C4D-43C4-86F6-C6AE85BF0A64}">
      <text>
        <r>
          <rPr>
            <sz val="11"/>
            <color theme="1"/>
            <rFont val="Calibri"/>
            <family val="2"/>
            <scheme val="minor"/>
          </rPr>
          <t>CONSIGNY François:
Point measurement method.
Area method: 32mm</t>
        </r>
      </text>
    </comment>
    <comment ref="BC506" authorId="0" shapeId="0" xr:uid="{9B5C8E61-1BF4-4AA4-8741-D66443B1FCFB}">
      <text>
        <r>
          <rPr>
            <sz val="11"/>
            <color theme="1"/>
            <rFont val="Calibri"/>
            <family val="2"/>
            <scheme val="minor"/>
          </rPr>
          <t>CONSIGNY François:
mesured on sketch (residual cross section from photo) for all min &amp; max values of Rise1 to 5</t>
        </r>
      </text>
    </comment>
    <comment ref="CE506" authorId="0" shapeId="0" xr:uid="{9EA3D20F-19AA-4977-9403-2361C93DC54D}">
      <text>
        <r>
          <rPr>
            <sz val="11"/>
            <color theme="1"/>
            <rFont val="Calibri"/>
            <family val="2"/>
            <scheme val="minor"/>
          </rPr>
          <t>CONSIGNY François:
Densité 673 kg/m3</t>
        </r>
      </text>
    </comment>
    <comment ref="DF506" authorId="0" shapeId="0" xr:uid="{B2BF8DC0-A2CD-42CD-9CC4-7F50DB7A3EDC}">
      <text>
        <r>
          <rPr>
            <sz val="11"/>
            <color theme="1"/>
            <rFont val="Calibri"/>
            <family val="2"/>
            <scheme val="minor"/>
          </rPr>
          <t>CONSIGNY François:
stone wool</t>
        </r>
      </text>
    </comment>
    <comment ref="BB507" authorId="0" shapeId="0" xr:uid="{358EEEE5-ADCC-4E83-B365-A26FEF4F3D45}">
      <text>
        <r>
          <rPr>
            <sz val="11"/>
            <color theme="1"/>
            <rFont val="Calibri"/>
            <family val="2"/>
            <scheme val="minor"/>
          </rPr>
          <t>CONSIGNY François:
Point measurement method.
Area method: 32mm</t>
        </r>
      </text>
    </comment>
    <comment ref="BC507" authorId="0" shapeId="0" xr:uid="{509B5E65-E301-4E31-8028-4537B21B442A}">
      <text>
        <r>
          <rPr>
            <sz val="11"/>
            <color theme="1"/>
            <rFont val="Calibri"/>
            <family val="2"/>
            <scheme val="minor"/>
          </rPr>
          <t>CONSIGNY François:
mesured on sketch (residual cross section from photo) for all min &amp; max values of Rise1 to 5</t>
        </r>
      </text>
    </comment>
    <comment ref="CE507" authorId="0" shapeId="0" xr:uid="{07BB3C70-59BF-4405-91B4-E2C048134AB0}">
      <text>
        <r>
          <rPr>
            <sz val="11"/>
            <color theme="1"/>
            <rFont val="Calibri"/>
            <family val="2"/>
            <scheme val="minor"/>
          </rPr>
          <t>CONSIGNY François:
Densité 673 kg/m3</t>
        </r>
      </text>
    </comment>
    <comment ref="DF507" authorId="0" shapeId="0" xr:uid="{9B00FEAE-893C-464B-945B-F2CC6C49938F}">
      <text>
        <r>
          <rPr>
            <sz val="11"/>
            <color theme="1"/>
            <rFont val="Calibri"/>
            <family val="2"/>
            <scheme val="minor"/>
          </rPr>
          <t>CONSIGNY François:
stone wool</t>
        </r>
      </text>
    </comment>
    <comment ref="BB508" authorId="0" shapeId="0" xr:uid="{109F8E44-36B7-47ED-93F0-808AF0F7E731}">
      <text>
        <r>
          <rPr>
            <sz val="11"/>
            <color theme="1"/>
            <rFont val="Calibri"/>
            <family val="2"/>
            <scheme val="minor"/>
          </rPr>
          <t>CONSIGNY François:
Point measurement method.
Area method: 32mm</t>
        </r>
      </text>
    </comment>
    <comment ref="BC508" authorId="0" shapeId="0" xr:uid="{D75D0A90-E68C-48C5-8A75-72706176EAFE}">
      <text>
        <r>
          <rPr>
            <sz val="11"/>
            <color theme="1"/>
            <rFont val="Calibri"/>
            <family val="2"/>
            <scheme val="minor"/>
          </rPr>
          <t>CONSIGNY François:
mesured on sketch (residual cross section from photo) for all min &amp; max values of Rise1 to 5</t>
        </r>
      </text>
    </comment>
    <comment ref="CE508" authorId="0" shapeId="0" xr:uid="{D29A73A9-D93D-47F7-94A7-005A8AF3950D}">
      <text>
        <r>
          <rPr>
            <sz val="11"/>
            <color theme="1"/>
            <rFont val="Calibri"/>
            <family val="2"/>
            <scheme val="minor"/>
          </rPr>
          <t>CONSIGNY François:
Densité 673 kg/m3</t>
        </r>
      </text>
    </comment>
    <comment ref="DF508" authorId="0" shapeId="0" xr:uid="{FD9DF267-1E54-48C6-803C-514A7EE70DCE}">
      <text>
        <r>
          <rPr>
            <sz val="11"/>
            <color theme="1"/>
            <rFont val="Calibri"/>
            <family val="2"/>
            <scheme val="minor"/>
          </rPr>
          <t>CONSIGNY François:
stone wool</t>
        </r>
      </text>
    </comment>
    <comment ref="BB509" authorId="0" shapeId="0" xr:uid="{FE1FAEF7-221B-46A3-AACA-EBD77D185CAE}">
      <text>
        <r>
          <rPr>
            <sz val="11"/>
            <color theme="1"/>
            <rFont val="Calibri"/>
            <family val="2"/>
            <scheme val="minor"/>
          </rPr>
          <t>CONSIGNY François:
Point measurement method.
Area method: 32mm</t>
        </r>
      </text>
    </comment>
    <comment ref="BC509" authorId="0" shapeId="0" xr:uid="{D922968A-822C-49CD-8B56-0B87AA74ED96}">
      <text>
        <r>
          <rPr>
            <sz val="11"/>
            <color theme="1"/>
            <rFont val="Calibri"/>
            <family val="2"/>
            <scheme val="minor"/>
          </rPr>
          <t>CONSIGNY François:
mesured on sketch (residual cross section from photo) for all min &amp; max values of Rise1 to 5</t>
        </r>
      </text>
    </comment>
    <comment ref="CE509" authorId="0" shapeId="0" xr:uid="{B6517069-3322-4299-B680-191033B2BCBF}">
      <text>
        <r>
          <rPr>
            <sz val="11"/>
            <color theme="1"/>
            <rFont val="Calibri"/>
            <family val="2"/>
            <scheme val="minor"/>
          </rPr>
          <t>CONSIGNY François:
Densité 673 kg/m3</t>
        </r>
      </text>
    </comment>
    <comment ref="DF509" authorId="0" shapeId="0" xr:uid="{C90349E6-BB31-47AA-B634-CD06CFDAB141}">
      <text>
        <r>
          <rPr>
            <sz val="11"/>
            <color theme="1"/>
            <rFont val="Calibri"/>
            <family val="2"/>
            <scheme val="minor"/>
          </rPr>
          <t>CONSIGNY François:
stone wool</t>
        </r>
      </text>
    </comment>
    <comment ref="BB510" authorId="0" shapeId="0" xr:uid="{65308FA0-A20C-49D2-881A-C0A1A1447C20}">
      <text>
        <r>
          <rPr>
            <sz val="11"/>
            <color theme="1"/>
            <rFont val="Calibri"/>
            <family val="2"/>
            <scheme val="minor"/>
          </rPr>
          <t>CONSIGNY François:
Point measurement method.
Area method: 32mm</t>
        </r>
      </text>
    </comment>
    <comment ref="BC510" authorId="0" shapeId="0" xr:uid="{9D49B643-FA48-4938-8C28-BFD0696D079D}">
      <text>
        <r>
          <rPr>
            <sz val="11"/>
            <color theme="1"/>
            <rFont val="Calibri"/>
            <family val="2"/>
            <scheme val="minor"/>
          </rPr>
          <t>CONSIGNY François:
mesured on sketch (residual cross section from photo) for all min &amp; max values of Rise1 to 5</t>
        </r>
      </text>
    </comment>
    <comment ref="CE510" authorId="0" shapeId="0" xr:uid="{F5B1079A-317D-4C95-AAD6-24EE51683383}">
      <text>
        <r>
          <rPr>
            <sz val="11"/>
            <color theme="1"/>
            <rFont val="Calibri"/>
            <family val="2"/>
            <scheme val="minor"/>
          </rPr>
          <t>CONSIGNY François:
Densité 673 kg/m3</t>
        </r>
      </text>
    </comment>
    <comment ref="DF510" authorId="0" shapeId="0" xr:uid="{C77265CE-F60A-43A1-B6DD-0F020911B433}">
      <text>
        <r>
          <rPr>
            <sz val="11"/>
            <color theme="1"/>
            <rFont val="Calibri"/>
            <family val="2"/>
            <scheme val="minor"/>
          </rPr>
          <t>CONSIGNY François:
stone wool</t>
        </r>
      </text>
    </comment>
    <comment ref="BB511" authorId="0" shapeId="0" xr:uid="{8A92385E-4073-48B0-827D-18549A8D0A74}">
      <text>
        <r>
          <rPr>
            <sz val="11"/>
            <color theme="1"/>
            <rFont val="Calibri"/>
            <family val="2"/>
            <scheme val="minor"/>
          </rPr>
          <t>CONSIGNY François:
Point measurement method.
Area method: 32mm</t>
        </r>
      </text>
    </comment>
    <comment ref="BC511" authorId="0" shapeId="0" xr:uid="{B495902C-2E32-4D11-9340-178D9BA8B95C}">
      <text>
        <r>
          <rPr>
            <sz val="11"/>
            <color theme="1"/>
            <rFont val="Calibri"/>
            <family val="2"/>
            <scheme val="minor"/>
          </rPr>
          <t>CONSIGNY François:
mesured on sketch (residual cross section from photo) for all min &amp; max values of Rise1 to 5</t>
        </r>
      </text>
    </comment>
    <comment ref="CE511" authorId="0" shapeId="0" xr:uid="{959C6E41-E0D5-4299-AEB9-AC22AA4AE25A}">
      <text>
        <r>
          <rPr>
            <sz val="11"/>
            <color theme="1"/>
            <rFont val="Calibri"/>
            <family val="2"/>
            <scheme val="minor"/>
          </rPr>
          <t>CONSIGNY François:
Densité 673 kg/m3</t>
        </r>
      </text>
    </comment>
    <comment ref="DF511" authorId="0" shapeId="0" xr:uid="{6F958A52-476C-40B4-9ECA-CD1AA1BE2618}">
      <text>
        <r>
          <rPr>
            <sz val="11"/>
            <color theme="1"/>
            <rFont val="Calibri"/>
            <family val="2"/>
            <scheme val="minor"/>
          </rPr>
          <t>CONSIGNY François:
stone wool</t>
        </r>
      </text>
    </comment>
    <comment ref="BB512" authorId="0" shapeId="0" xr:uid="{5E8ABF9C-7ECB-407B-946D-153DFCB23049}">
      <text>
        <r>
          <rPr>
            <sz val="11"/>
            <color theme="1"/>
            <rFont val="Calibri"/>
            <family val="2"/>
            <scheme val="minor"/>
          </rPr>
          <t>CONSIGNY François:
Point measurement method.
Area method: 32mm</t>
        </r>
      </text>
    </comment>
    <comment ref="BC512" authorId="0" shapeId="0" xr:uid="{E94FC225-63E1-4582-8BA8-890F8E47F936}">
      <text>
        <r>
          <rPr>
            <sz val="11"/>
            <color theme="1"/>
            <rFont val="Calibri"/>
            <family val="2"/>
            <scheme val="minor"/>
          </rPr>
          <t>CONSIGNY François:
mesured on sketch (residual cross section from photo) for all min &amp; max values of Rise1 to 5</t>
        </r>
      </text>
    </comment>
    <comment ref="CE512" authorId="0" shapeId="0" xr:uid="{9CBBBFD3-4EA1-4DCF-AED2-65D07528668E}">
      <text>
        <r>
          <rPr>
            <sz val="11"/>
            <color theme="1"/>
            <rFont val="Calibri"/>
            <family val="2"/>
            <scheme val="minor"/>
          </rPr>
          <t>CONSIGNY François:
Densité 673 kg/m3</t>
        </r>
      </text>
    </comment>
    <comment ref="DF512" authorId="0" shapeId="0" xr:uid="{72EC0D37-69B9-45BA-B7E8-AE7FB5947FDA}">
      <text>
        <r>
          <rPr>
            <sz val="11"/>
            <color theme="1"/>
            <rFont val="Calibri"/>
            <family val="2"/>
            <scheme val="minor"/>
          </rPr>
          <t>CONSIGNY François:
stone wool</t>
        </r>
      </text>
    </comment>
    <comment ref="BB513" authorId="0" shapeId="0" xr:uid="{EDC847AD-805F-4207-8204-2FD202108EEC}">
      <text>
        <r>
          <rPr>
            <sz val="11"/>
            <color theme="1"/>
            <rFont val="Calibri"/>
            <family val="2"/>
            <scheme val="minor"/>
          </rPr>
          <t>CONSIGNY François:
Point measurement method.
Area method: 32mm</t>
        </r>
      </text>
    </comment>
    <comment ref="BC513" authorId="0" shapeId="0" xr:uid="{1A99310F-8DDF-473A-AE26-C8259AE30FB7}">
      <text>
        <r>
          <rPr>
            <sz val="11"/>
            <color theme="1"/>
            <rFont val="Calibri"/>
            <family val="2"/>
            <scheme val="minor"/>
          </rPr>
          <t>CONSIGNY François:
mesured on sketch (residual cross section from photo) for all min &amp; max values of Rise1 to 5</t>
        </r>
      </text>
    </comment>
    <comment ref="CE513" authorId="0" shapeId="0" xr:uid="{D6E6F0F1-6C98-41F2-ACA6-0515C1CA6168}">
      <text>
        <r>
          <rPr>
            <sz val="11"/>
            <color theme="1"/>
            <rFont val="Calibri"/>
            <family val="2"/>
            <scheme val="minor"/>
          </rPr>
          <t>CONSIGNY François:
Densité 673 kg/m3</t>
        </r>
      </text>
    </comment>
    <comment ref="DF513" authorId="0" shapeId="0" xr:uid="{D024B4E5-E771-4B67-B71B-C0C30EC11B05}">
      <text>
        <r>
          <rPr>
            <sz val="11"/>
            <color theme="1"/>
            <rFont val="Calibri"/>
            <family val="2"/>
            <scheme val="minor"/>
          </rPr>
          <t>CONSIGNY François:
stone wool</t>
        </r>
      </text>
    </comment>
    <comment ref="BB514" authorId="0" shapeId="0" xr:uid="{7158F85E-B27F-4E94-AD21-60B0D6C5A235}">
      <text>
        <r>
          <rPr>
            <sz val="11"/>
            <color theme="1"/>
            <rFont val="Calibri"/>
            <family val="2"/>
            <scheme val="minor"/>
          </rPr>
          <t>CONSIGNY François:
Point measurement method.
Area method: 32mm</t>
        </r>
      </text>
    </comment>
    <comment ref="BC514" authorId="0" shapeId="0" xr:uid="{5533F067-0878-4789-8605-EFFD1C049AA6}">
      <text>
        <r>
          <rPr>
            <sz val="11"/>
            <color theme="1"/>
            <rFont val="Calibri"/>
            <family val="2"/>
            <scheme val="minor"/>
          </rPr>
          <t>CONSIGNY François:
mesured on sketch (residual cross section from photo) for all min &amp; max values of Rise1 to 5</t>
        </r>
      </text>
    </comment>
    <comment ref="CE514" authorId="0" shapeId="0" xr:uid="{71BBB2DE-13DF-4E6A-A580-B4DE679E338B}">
      <text>
        <r>
          <rPr>
            <sz val="11"/>
            <color theme="1"/>
            <rFont val="Calibri"/>
            <family val="2"/>
            <scheme val="minor"/>
          </rPr>
          <t>CONSIGNY François:
Densité 673 kg/m3</t>
        </r>
      </text>
    </comment>
    <comment ref="DF514" authorId="0" shapeId="0" xr:uid="{E9347074-0690-4608-9463-7E6802CC460C}">
      <text>
        <r>
          <rPr>
            <sz val="11"/>
            <color theme="1"/>
            <rFont val="Calibri"/>
            <family val="2"/>
            <scheme val="minor"/>
          </rPr>
          <t>CONSIGNY François:
stone wool</t>
        </r>
      </text>
    </comment>
    <comment ref="BB515" authorId="0" shapeId="0" xr:uid="{B975A05F-9B8D-4B2B-B6D1-58538DF33A05}">
      <text>
        <r>
          <rPr>
            <sz val="11"/>
            <color theme="1"/>
            <rFont val="Calibri"/>
            <family val="2"/>
            <scheme val="minor"/>
          </rPr>
          <t>CONSIGNY François:
Point measurement method.
Area method: 32mm</t>
        </r>
      </text>
    </comment>
    <comment ref="BC515" authorId="0" shapeId="0" xr:uid="{C513332F-B231-47EF-AEDF-9B0E82DCC39A}">
      <text>
        <r>
          <rPr>
            <sz val="11"/>
            <color theme="1"/>
            <rFont val="Calibri"/>
            <family val="2"/>
            <scheme val="minor"/>
          </rPr>
          <t>CONSIGNY François:
mesured on sketch (residual cross section from photo) for all min &amp; max values of Rise1 to 5</t>
        </r>
      </text>
    </comment>
    <comment ref="CE515" authorId="0" shapeId="0" xr:uid="{AB0E8396-E0DB-4382-B1B0-8928C8A1C177}">
      <text>
        <r>
          <rPr>
            <sz val="11"/>
            <color theme="1"/>
            <rFont val="Calibri"/>
            <family val="2"/>
            <scheme val="minor"/>
          </rPr>
          <t>CONSIGNY François:
Densité 673 kg/m3</t>
        </r>
      </text>
    </comment>
    <comment ref="DF515" authorId="0" shapeId="0" xr:uid="{1A65F1C8-99D9-4491-9F51-CB3E3EF35F7D}">
      <text>
        <r>
          <rPr>
            <sz val="11"/>
            <color theme="1"/>
            <rFont val="Calibri"/>
            <family val="2"/>
            <scheme val="minor"/>
          </rPr>
          <t>CONSIGNY François:
stone wool</t>
        </r>
      </text>
    </comment>
    <comment ref="BB516" authorId="0" shapeId="0" xr:uid="{E730D9FA-DF51-4366-A49E-CFD12E23D2F8}">
      <text>
        <r>
          <rPr>
            <sz val="11"/>
            <color theme="1"/>
            <rFont val="Calibri"/>
            <family val="2"/>
            <scheme val="minor"/>
          </rPr>
          <t>CONSIGNY François:
Point measurement method.
Area method: 32mm</t>
        </r>
      </text>
    </comment>
    <comment ref="BC516" authorId="0" shapeId="0" xr:uid="{B0DB32F3-314E-4A1E-8843-4E2C134C755B}">
      <text>
        <r>
          <rPr>
            <sz val="11"/>
            <color theme="1"/>
            <rFont val="Calibri"/>
            <family val="2"/>
            <scheme val="minor"/>
          </rPr>
          <t>CONSIGNY François:
mesured on sketch (residual cross section from photo) for all min &amp; max values of Rise1 to 5</t>
        </r>
      </text>
    </comment>
    <comment ref="CE516" authorId="0" shapeId="0" xr:uid="{C189205D-0A20-4F2C-A6CF-43EF3FDA2607}">
      <text>
        <r>
          <rPr>
            <sz val="11"/>
            <color theme="1"/>
            <rFont val="Calibri"/>
            <family val="2"/>
            <scheme val="minor"/>
          </rPr>
          <t>CONSIGNY François:
Densité 673 kg/m3</t>
        </r>
      </text>
    </comment>
    <comment ref="DF516" authorId="0" shapeId="0" xr:uid="{6B8B7F49-814F-4463-83DB-EDBD4F5208EA}">
      <text>
        <r>
          <rPr>
            <sz val="11"/>
            <color theme="1"/>
            <rFont val="Calibri"/>
            <family val="2"/>
            <scheme val="minor"/>
          </rPr>
          <t>CONSIGNY François:
stone wool</t>
        </r>
      </text>
    </comment>
    <comment ref="BB517" authorId="0" shapeId="0" xr:uid="{701E52B7-2EAD-4898-8919-679F3FF08DF2}">
      <text>
        <r>
          <rPr>
            <sz val="11"/>
            <color theme="1"/>
            <rFont val="Calibri"/>
            <family val="2"/>
            <scheme val="minor"/>
          </rPr>
          <t>CONSIGNY François:
Point measurement method.
Area method: 32mm</t>
        </r>
      </text>
    </comment>
    <comment ref="BC517" authorId="0" shapeId="0" xr:uid="{5AF188C3-E840-4296-A91D-7AF3DE5AA520}">
      <text>
        <r>
          <rPr>
            <sz val="11"/>
            <color theme="1"/>
            <rFont val="Calibri"/>
            <family val="2"/>
            <scheme val="minor"/>
          </rPr>
          <t>CONSIGNY François:
mesured on sketch (residual cross section from photo) for all min &amp; max values of Rise1 to 5</t>
        </r>
      </text>
    </comment>
    <comment ref="CE517" authorId="0" shapeId="0" xr:uid="{5EF571F8-9096-4727-86E5-1A7805207C97}">
      <text>
        <r>
          <rPr>
            <sz val="11"/>
            <color theme="1"/>
            <rFont val="Calibri"/>
            <family val="2"/>
            <scheme val="minor"/>
          </rPr>
          <t>CONSIGNY François:
Densité 673 kg/m3</t>
        </r>
      </text>
    </comment>
    <comment ref="DF517" authorId="0" shapeId="0" xr:uid="{0978C3C4-D2CF-4CFA-B2DA-12E102ADE11C}">
      <text>
        <r>
          <rPr>
            <sz val="11"/>
            <color theme="1"/>
            <rFont val="Calibri"/>
            <family val="2"/>
            <scheme val="minor"/>
          </rPr>
          <t>CONSIGNY François:
stone wool</t>
        </r>
      </text>
    </comment>
    <comment ref="BB518" authorId="0" shapeId="0" xr:uid="{79D9F704-626C-470B-B7EC-3EF244DBC00F}">
      <text>
        <r>
          <rPr>
            <sz val="11"/>
            <color theme="1"/>
            <rFont val="Calibri"/>
            <family val="2"/>
            <scheme val="minor"/>
          </rPr>
          <t>CONSIGNY François:
Point measurement method.
Area method: 32mm</t>
        </r>
      </text>
    </comment>
    <comment ref="BC518" authorId="0" shapeId="0" xr:uid="{A8BE6EA5-A6B6-4117-B9FF-6E1700E950FE}">
      <text>
        <r>
          <rPr>
            <sz val="11"/>
            <color theme="1"/>
            <rFont val="Calibri"/>
            <family val="2"/>
            <scheme val="minor"/>
          </rPr>
          <t>CONSIGNY François:
mesured on sketch (residual cross section from photo) for all min &amp; max values of Rise1 to 5</t>
        </r>
      </text>
    </comment>
    <comment ref="CE518" authorId="0" shapeId="0" xr:uid="{E60C5B37-57CE-49B8-B3BE-3B91F73847E7}">
      <text>
        <r>
          <rPr>
            <sz val="11"/>
            <color theme="1"/>
            <rFont val="Calibri"/>
            <family val="2"/>
            <scheme val="minor"/>
          </rPr>
          <t>CONSIGNY François:
Densité 673 kg/m3</t>
        </r>
      </text>
    </comment>
    <comment ref="DF518" authorId="0" shapeId="0" xr:uid="{E9FF478B-EF8D-4AF6-BB3F-F1A3F45AC0C2}">
      <text>
        <r>
          <rPr>
            <sz val="11"/>
            <color theme="1"/>
            <rFont val="Calibri"/>
            <family val="2"/>
            <scheme val="minor"/>
          </rPr>
          <t>CONSIGNY François:
stone wool</t>
        </r>
      </text>
    </comment>
    <comment ref="BB519" authorId="0" shapeId="0" xr:uid="{EBC1CE17-18EC-41AE-A36E-CE0103410E31}">
      <text>
        <r>
          <rPr>
            <sz val="11"/>
            <color theme="1"/>
            <rFont val="Calibri"/>
            <family val="2"/>
            <scheme val="minor"/>
          </rPr>
          <t>CONSIGNY François:
Point measurement method.
Area method: 32mm</t>
        </r>
      </text>
    </comment>
    <comment ref="BC519" authorId="0" shapeId="0" xr:uid="{9596C740-4913-42A1-B7A5-15139CB3D742}">
      <text>
        <r>
          <rPr>
            <sz val="11"/>
            <color theme="1"/>
            <rFont val="Calibri"/>
            <family val="2"/>
            <scheme val="minor"/>
          </rPr>
          <t>CONSIGNY François:
mesured on sketch (residual cross section from photo) for all min &amp; max values of Rise1 to 5</t>
        </r>
      </text>
    </comment>
    <comment ref="CE519" authorId="0" shapeId="0" xr:uid="{06134A77-EFAD-46E4-B7C9-2FCED19D5D2F}">
      <text>
        <r>
          <rPr>
            <sz val="11"/>
            <color theme="1"/>
            <rFont val="Calibri"/>
            <family val="2"/>
            <scheme val="minor"/>
          </rPr>
          <t>CONSIGNY François:
Densité 673 kg/m3</t>
        </r>
      </text>
    </comment>
    <comment ref="DF519" authorId="0" shapeId="0" xr:uid="{1B06630D-8971-4D24-B40A-0757F1902467}">
      <text>
        <r>
          <rPr>
            <sz val="11"/>
            <color theme="1"/>
            <rFont val="Calibri"/>
            <family val="2"/>
            <scheme val="minor"/>
          </rPr>
          <t>CONSIGNY François:
stone wool</t>
        </r>
      </text>
    </comment>
    <comment ref="BB520" authorId="0" shapeId="0" xr:uid="{F8E3DEA8-8B3A-4A6B-B706-BC1DC80FE795}">
      <text>
        <r>
          <rPr>
            <sz val="11"/>
            <color theme="1"/>
            <rFont val="Calibri"/>
            <family val="2"/>
            <scheme val="minor"/>
          </rPr>
          <t>CONSIGNY François:
Point measurement method.
Area method: 32mm</t>
        </r>
      </text>
    </comment>
    <comment ref="BC520" authorId="0" shapeId="0" xr:uid="{4053A73B-8D2A-4683-93FB-F4807696A103}">
      <text>
        <r>
          <rPr>
            <sz val="11"/>
            <color theme="1"/>
            <rFont val="Calibri"/>
            <family val="2"/>
            <scheme val="minor"/>
          </rPr>
          <t>CONSIGNY François:
mesured on sketch (residual cross section from photo) for all min &amp; max values of Rise1 to 5</t>
        </r>
      </text>
    </comment>
    <comment ref="CE520" authorId="0" shapeId="0" xr:uid="{60F9CA4B-6120-4D97-A1A6-22976D567FB7}">
      <text>
        <r>
          <rPr>
            <sz val="11"/>
            <color theme="1"/>
            <rFont val="Calibri"/>
            <family val="2"/>
            <scheme val="minor"/>
          </rPr>
          <t>CONSIGNY François:
Densité 673 kg/m3</t>
        </r>
      </text>
    </comment>
    <comment ref="DF520" authorId="0" shapeId="0" xr:uid="{AAF0DEDE-0D51-4F6F-9F4E-8CF7329183D4}">
      <text>
        <r>
          <rPr>
            <sz val="11"/>
            <color theme="1"/>
            <rFont val="Calibri"/>
            <family val="2"/>
            <scheme val="minor"/>
          </rPr>
          <t>CONSIGNY François:
stone wool</t>
        </r>
      </text>
    </comment>
    <comment ref="BB521" authorId="0" shapeId="0" xr:uid="{5D6FB43C-9621-4792-8877-A30744CDD41C}">
      <text>
        <r>
          <rPr>
            <sz val="11"/>
            <color theme="1"/>
            <rFont val="Calibri"/>
            <family val="2"/>
            <scheme val="minor"/>
          </rPr>
          <t>CONSIGNY François:
Point measurement method.
Area method: 32mm</t>
        </r>
      </text>
    </comment>
    <comment ref="BC521" authorId="0" shapeId="0" xr:uid="{40A6A0BD-F9FA-4FFF-A10C-C3FFA54CCB1B}">
      <text>
        <r>
          <rPr>
            <sz val="11"/>
            <color theme="1"/>
            <rFont val="Calibri"/>
            <family val="2"/>
            <scheme val="minor"/>
          </rPr>
          <t>CONSIGNY François:
mesured on sketch (residual cross section from photo) for all min &amp; max values of Rise1 to 5</t>
        </r>
      </text>
    </comment>
    <comment ref="CE521" authorId="0" shapeId="0" xr:uid="{5A56DA25-CE90-4152-BA3B-0D70175F2273}">
      <text>
        <r>
          <rPr>
            <sz val="11"/>
            <color theme="1"/>
            <rFont val="Calibri"/>
            <family val="2"/>
            <scheme val="minor"/>
          </rPr>
          <t>CONSIGNY François:
Densité 673 kg/m3</t>
        </r>
      </text>
    </comment>
    <comment ref="DF521" authorId="0" shapeId="0" xr:uid="{520EB114-CAFF-49BA-8D17-6B5F52171AEB}">
      <text>
        <r>
          <rPr>
            <sz val="11"/>
            <color theme="1"/>
            <rFont val="Calibri"/>
            <family val="2"/>
            <scheme val="minor"/>
          </rPr>
          <t>CONSIGNY François:
stone wool</t>
        </r>
      </text>
    </comment>
    <comment ref="BB522" authorId="0" shapeId="0" xr:uid="{D818275C-A1F0-4CB3-9E6E-1CB5F7220912}">
      <text>
        <r>
          <rPr>
            <sz val="11"/>
            <color theme="1"/>
            <rFont val="Calibri"/>
            <family val="2"/>
            <scheme val="minor"/>
          </rPr>
          <t>CONSIGNY François:
Point measurement method.
Area method: 32mm</t>
        </r>
      </text>
    </comment>
    <comment ref="BC522" authorId="0" shapeId="0" xr:uid="{2286F335-1225-46B3-8D7E-82C37B5A3E64}">
      <text>
        <r>
          <rPr>
            <sz val="11"/>
            <color theme="1"/>
            <rFont val="Calibri"/>
            <family val="2"/>
            <scheme val="minor"/>
          </rPr>
          <t>CONSIGNY François:
mesured on sketch (residual cross section from photo) for all min &amp; max values of Rise1 to 5</t>
        </r>
      </text>
    </comment>
    <comment ref="CE522" authorId="0" shapeId="0" xr:uid="{5A78EE7A-605A-4666-A42F-371DF6BDC967}">
      <text>
        <r>
          <rPr>
            <sz val="11"/>
            <color theme="1"/>
            <rFont val="Calibri"/>
            <family val="2"/>
            <scheme val="minor"/>
          </rPr>
          <t>CONSIGNY François:
Densité 673 kg/m3</t>
        </r>
      </text>
    </comment>
    <comment ref="DF522" authorId="0" shapeId="0" xr:uid="{B9E298EF-8E97-45F6-BD92-826F7FAE29AD}">
      <text>
        <r>
          <rPr>
            <sz val="11"/>
            <color theme="1"/>
            <rFont val="Calibri"/>
            <family val="2"/>
            <scheme val="minor"/>
          </rPr>
          <t>CONSIGNY François:
stone wool</t>
        </r>
      </text>
    </comment>
    <comment ref="BB523" authorId="0" shapeId="0" xr:uid="{F14064CE-7B0B-40C2-8B51-184AFD4E08A5}">
      <text>
        <r>
          <rPr>
            <sz val="11"/>
            <color theme="1"/>
            <rFont val="Calibri"/>
            <family val="2"/>
            <scheme val="minor"/>
          </rPr>
          <t>CONSIGNY François:
Point measurement method.
Area method: 32mm</t>
        </r>
      </text>
    </comment>
    <comment ref="BC523" authorId="0" shapeId="0" xr:uid="{E1464EE3-1158-4CC9-853E-5016BCB4FC0D}">
      <text>
        <r>
          <rPr>
            <sz val="11"/>
            <color theme="1"/>
            <rFont val="Calibri"/>
            <family val="2"/>
            <scheme val="minor"/>
          </rPr>
          <t>CONSIGNY François:
mesured on sketch (residual cross section from photo) for all min &amp; max values of Rise1 to 5</t>
        </r>
      </text>
    </comment>
    <comment ref="CE523" authorId="0" shapeId="0" xr:uid="{64C310C1-D663-4FA2-AB76-3EBE696C6DCA}">
      <text>
        <r>
          <rPr>
            <sz val="11"/>
            <color theme="1"/>
            <rFont val="Calibri"/>
            <family val="2"/>
            <scheme val="minor"/>
          </rPr>
          <t>CONSIGNY François:
Densité 673 kg/m3</t>
        </r>
      </text>
    </comment>
    <comment ref="DF523" authorId="0" shapeId="0" xr:uid="{C93BF953-49AD-419A-9489-F0987605E93A}">
      <text>
        <r>
          <rPr>
            <sz val="11"/>
            <color theme="1"/>
            <rFont val="Calibri"/>
            <family val="2"/>
            <scheme val="minor"/>
          </rPr>
          <t>CONSIGNY François:
stone wool</t>
        </r>
      </text>
    </comment>
    <comment ref="BB524" authorId="0" shapeId="0" xr:uid="{3997E023-CF4B-4B46-8755-DD2DD6FD9835}">
      <text>
        <r>
          <rPr>
            <sz val="11"/>
            <color theme="1"/>
            <rFont val="Calibri"/>
            <family val="2"/>
            <scheme val="minor"/>
          </rPr>
          <t>CONSIGNY François:
Point measurement method.
Area method: 32mm</t>
        </r>
      </text>
    </comment>
    <comment ref="BC524" authorId="0" shapeId="0" xr:uid="{9BECAE9D-035F-4C7A-9B3C-D84FDC7E12B5}">
      <text>
        <r>
          <rPr>
            <sz val="11"/>
            <color theme="1"/>
            <rFont val="Calibri"/>
            <family val="2"/>
            <scheme val="minor"/>
          </rPr>
          <t>CONSIGNY François:
mesured on sketch (residual cross section from photo) for all min &amp; max values of Rise1 to 5</t>
        </r>
      </text>
    </comment>
    <comment ref="CE524" authorId="0" shapeId="0" xr:uid="{9FA1200E-7DDE-4E7C-9019-618F0C660BF8}">
      <text>
        <r>
          <rPr>
            <sz val="11"/>
            <color theme="1"/>
            <rFont val="Calibri"/>
            <family val="2"/>
            <scheme val="minor"/>
          </rPr>
          <t>CONSIGNY François:
Densité 673 kg/m3</t>
        </r>
      </text>
    </comment>
    <comment ref="DF524" authorId="0" shapeId="0" xr:uid="{0EDD657C-0B9D-432B-99EC-C531E37ACF53}">
      <text>
        <r>
          <rPr>
            <sz val="11"/>
            <color theme="1"/>
            <rFont val="Calibri"/>
            <family val="2"/>
            <scheme val="minor"/>
          </rPr>
          <t>CONSIGNY François:
stone wool</t>
        </r>
      </text>
    </comment>
    <comment ref="BB525" authorId="0" shapeId="0" xr:uid="{D45FDFCC-DF25-470A-8AD8-17CFC99F7345}">
      <text>
        <r>
          <rPr>
            <sz val="11"/>
            <color theme="1"/>
            <rFont val="Calibri"/>
            <family val="2"/>
            <scheme val="minor"/>
          </rPr>
          <t>CONSIGNY François:
Point measurement method.
Area method: 32mm</t>
        </r>
      </text>
    </comment>
    <comment ref="BC525" authorId="0" shapeId="0" xr:uid="{2AA43DE0-F9F9-4CFF-9855-043380894BEB}">
      <text>
        <r>
          <rPr>
            <sz val="11"/>
            <color theme="1"/>
            <rFont val="Calibri"/>
            <family val="2"/>
            <scheme val="minor"/>
          </rPr>
          <t>CONSIGNY François:
mesured on sketch (residual cross section from photo) for all min &amp; max values of Rise1 to 5</t>
        </r>
      </text>
    </comment>
    <comment ref="CE525" authorId="0" shapeId="0" xr:uid="{3D255466-3C39-45EB-98CE-FCE61E67CD07}">
      <text>
        <r>
          <rPr>
            <sz val="11"/>
            <color theme="1"/>
            <rFont val="Calibri"/>
            <family val="2"/>
            <scheme val="minor"/>
          </rPr>
          <t>CONSIGNY François:
Densité 673 kg/m3</t>
        </r>
      </text>
    </comment>
    <comment ref="DF525" authorId="0" shapeId="0" xr:uid="{9A8BD1FE-73FD-4371-B4C3-84B57E92D354}">
      <text>
        <r>
          <rPr>
            <sz val="11"/>
            <color theme="1"/>
            <rFont val="Calibri"/>
            <family val="2"/>
            <scheme val="minor"/>
          </rPr>
          <t>CONSIGNY François:
stone wool</t>
        </r>
      </text>
    </comment>
    <comment ref="BB526" authorId="0" shapeId="0" xr:uid="{8A03A5BC-E726-481A-9C3D-E7BB21ED0643}">
      <text>
        <r>
          <rPr>
            <sz val="11"/>
            <color theme="1"/>
            <rFont val="Calibri"/>
            <family val="2"/>
            <scheme val="minor"/>
          </rPr>
          <t>CONSIGNY François:
Point measurement method.
Area method: 32mm</t>
        </r>
      </text>
    </comment>
    <comment ref="BC526" authorId="0" shapeId="0" xr:uid="{0DF9DC1A-1247-4E82-84F7-A75D4426D0E9}">
      <text>
        <r>
          <rPr>
            <sz val="11"/>
            <color theme="1"/>
            <rFont val="Calibri"/>
            <family val="2"/>
            <scheme val="minor"/>
          </rPr>
          <t>CONSIGNY François:
mesured on sketch (residual cross section from photo) for all min &amp; max values of Rise1 to 5</t>
        </r>
      </text>
    </comment>
    <comment ref="CE526" authorId="0" shapeId="0" xr:uid="{99BAECC9-8B92-40C5-A7DA-0EE1B62C15F8}">
      <text>
        <r>
          <rPr>
            <sz val="11"/>
            <color theme="1"/>
            <rFont val="Calibri"/>
            <family val="2"/>
            <scheme val="minor"/>
          </rPr>
          <t>CONSIGNY François:
Densité 673 kg/m3</t>
        </r>
      </text>
    </comment>
    <comment ref="DF526" authorId="0" shapeId="0" xr:uid="{DD1BCB32-C52E-4296-BEFA-E0D5B09BF3C5}">
      <text>
        <r>
          <rPr>
            <sz val="11"/>
            <color theme="1"/>
            <rFont val="Calibri"/>
            <family val="2"/>
            <scheme val="minor"/>
          </rPr>
          <t>CONSIGNY François:
stone wool</t>
        </r>
      </text>
    </comment>
    <comment ref="BB527" authorId="0" shapeId="0" xr:uid="{DC3A858E-7775-4429-9187-A45A33681F26}">
      <text>
        <r>
          <rPr>
            <sz val="11"/>
            <color theme="1"/>
            <rFont val="Calibri"/>
            <family val="2"/>
            <scheme val="minor"/>
          </rPr>
          <t>CONSIGNY François:
Point measurement method.
Area method: 32mm</t>
        </r>
      </text>
    </comment>
    <comment ref="BC527" authorId="0" shapeId="0" xr:uid="{C3F190F1-E8EF-4B4F-B164-1A3D861B6F53}">
      <text>
        <r>
          <rPr>
            <sz val="11"/>
            <color theme="1"/>
            <rFont val="Calibri"/>
            <family val="2"/>
            <scheme val="minor"/>
          </rPr>
          <t>CONSIGNY François:
mesured on sketch (residual cross section from photo) for all min &amp; max values of Rise1 to 5</t>
        </r>
      </text>
    </comment>
    <comment ref="CE527" authorId="0" shapeId="0" xr:uid="{3DAAD41F-D183-44F6-A3A6-E81E13316C19}">
      <text>
        <r>
          <rPr>
            <sz val="11"/>
            <color theme="1"/>
            <rFont val="Calibri"/>
            <family val="2"/>
            <scheme val="minor"/>
          </rPr>
          <t>CONSIGNY François:
Densité 673 kg/m3</t>
        </r>
      </text>
    </comment>
    <comment ref="DF527" authorId="0" shapeId="0" xr:uid="{6023DA29-3ABA-4414-B988-AC2925293796}">
      <text>
        <r>
          <rPr>
            <sz val="11"/>
            <color theme="1"/>
            <rFont val="Calibri"/>
            <family val="2"/>
            <scheme val="minor"/>
          </rPr>
          <t>CONSIGNY François:
stone wool</t>
        </r>
      </text>
    </comment>
    <comment ref="BB528" authorId="0" shapeId="0" xr:uid="{576B0836-F6B2-47A7-8559-3BEAB801468D}">
      <text>
        <r>
          <rPr>
            <sz val="11"/>
            <color theme="1"/>
            <rFont val="Calibri"/>
            <family val="2"/>
            <scheme val="minor"/>
          </rPr>
          <t>CONSIGNY François:
Point measurement method.
Area method: 32mm</t>
        </r>
      </text>
    </comment>
    <comment ref="BC528" authorId="0" shapeId="0" xr:uid="{678BC601-A3A5-43F2-9865-7BEB31BA61F3}">
      <text>
        <r>
          <rPr>
            <sz val="11"/>
            <color theme="1"/>
            <rFont val="Calibri"/>
            <family val="2"/>
            <scheme val="minor"/>
          </rPr>
          <t>CONSIGNY François:
mesured on sketch (residual cross section from photo) for all min &amp; max values of Rise1 to 5</t>
        </r>
      </text>
    </comment>
    <comment ref="CE528" authorId="0" shapeId="0" xr:uid="{64175A9D-02E5-4227-9C0C-82521A7A57F7}">
      <text>
        <r>
          <rPr>
            <sz val="11"/>
            <color theme="1"/>
            <rFont val="Calibri"/>
            <family val="2"/>
            <scheme val="minor"/>
          </rPr>
          <t>CONSIGNY François:
Densité 673 kg/m3</t>
        </r>
      </text>
    </comment>
    <comment ref="DF528" authorId="0" shapeId="0" xr:uid="{9EA760FD-ABEB-402A-B07F-939ED6BD4B3B}">
      <text>
        <r>
          <rPr>
            <sz val="11"/>
            <color theme="1"/>
            <rFont val="Calibri"/>
            <family val="2"/>
            <scheme val="minor"/>
          </rPr>
          <t>CONSIGNY François:
stone wool</t>
        </r>
      </text>
    </comment>
    <comment ref="BB529" authorId="0" shapeId="0" xr:uid="{E8212E5D-BF6D-41AA-9F41-D50A05C27C78}">
      <text>
        <r>
          <rPr>
            <sz val="11"/>
            <color theme="1"/>
            <rFont val="Calibri"/>
            <family val="2"/>
            <scheme val="minor"/>
          </rPr>
          <t>CONSIGNY François:
Point measurement method.
Area method: 32mm</t>
        </r>
      </text>
    </comment>
    <comment ref="BC529" authorId="0" shapeId="0" xr:uid="{3ADA9D41-FD3F-4276-AE58-5FA0A731EC0A}">
      <text>
        <r>
          <rPr>
            <sz val="11"/>
            <color theme="1"/>
            <rFont val="Calibri"/>
            <family val="2"/>
            <scheme val="minor"/>
          </rPr>
          <t>CONSIGNY François:
mesured on sketch (residual cross section from photo) for all min &amp; max values of Rise1 to 5</t>
        </r>
      </text>
    </comment>
    <comment ref="CE529" authorId="0" shapeId="0" xr:uid="{136E1E99-560E-47BE-8BD1-74199B916146}">
      <text>
        <r>
          <rPr>
            <sz val="11"/>
            <color theme="1"/>
            <rFont val="Calibri"/>
            <family val="2"/>
            <scheme val="minor"/>
          </rPr>
          <t>CONSIGNY François:
Densité 673 kg/m3</t>
        </r>
      </text>
    </comment>
    <comment ref="DF529" authorId="0" shapeId="0" xr:uid="{EBC1D639-D7A1-4878-8160-95F21D5FB45D}">
      <text>
        <r>
          <rPr>
            <sz val="11"/>
            <color theme="1"/>
            <rFont val="Calibri"/>
            <family val="2"/>
            <scheme val="minor"/>
          </rPr>
          <t>CONSIGNY François:
stone wool</t>
        </r>
      </text>
    </comment>
    <comment ref="BB530" authorId="0" shapeId="0" xr:uid="{81C5A088-1723-41DF-B2A5-11FD89D6C42B}">
      <text>
        <r>
          <rPr>
            <sz val="11"/>
            <color theme="1"/>
            <rFont val="Calibri"/>
            <family val="2"/>
            <scheme val="minor"/>
          </rPr>
          <t>CONSIGNY François:
Point measurement method.
Area method: 32mm</t>
        </r>
      </text>
    </comment>
    <comment ref="BC530" authorId="0" shapeId="0" xr:uid="{526AFB4B-4DD4-495A-B1F5-191C16A8E3E4}">
      <text>
        <r>
          <rPr>
            <sz val="11"/>
            <color theme="1"/>
            <rFont val="Calibri"/>
            <family val="2"/>
            <scheme val="minor"/>
          </rPr>
          <t>CONSIGNY François:
mesured on sketch (residual cross section from photo) for all min &amp; max values of Rise1 to 5</t>
        </r>
      </text>
    </comment>
    <comment ref="CE530" authorId="0" shapeId="0" xr:uid="{A084385B-A875-4322-8131-1388FD312C4C}">
      <text>
        <r>
          <rPr>
            <sz val="11"/>
            <color theme="1"/>
            <rFont val="Calibri"/>
            <family val="2"/>
            <scheme val="minor"/>
          </rPr>
          <t>CONSIGNY François:
Densité 673 kg/m3</t>
        </r>
      </text>
    </comment>
    <comment ref="DF530" authorId="0" shapeId="0" xr:uid="{026CE61D-5450-4612-AAB2-77D581D6C974}">
      <text>
        <r>
          <rPr>
            <sz val="11"/>
            <color theme="1"/>
            <rFont val="Calibri"/>
            <family val="2"/>
            <scheme val="minor"/>
          </rPr>
          <t>CONSIGNY François:
stone wool</t>
        </r>
      </text>
    </comment>
    <comment ref="BB531" authorId="0" shapeId="0" xr:uid="{AEFE706C-C937-4481-BE87-1C6DAAC9BF26}">
      <text>
        <r>
          <rPr>
            <sz val="11"/>
            <color theme="1"/>
            <rFont val="Calibri"/>
            <family val="2"/>
            <scheme val="minor"/>
          </rPr>
          <t>CONSIGNY François:
Point measurement method.
Area method: 32mm</t>
        </r>
      </text>
    </comment>
    <comment ref="BC531" authorId="0" shapeId="0" xr:uid="{94E02D84-3334-4753-8103-C5880B3BE923}">
      <text>
        <r>
          <rPr>
            <sz val="11"/>
            <color theme="1"/>
            <rFont val="Calibri"/>
            <family val="2"/>
            <scheme val="minor"/>
          </rPr>
          <t>CONSIGNY François:
mesured on sketch (residual cross section from photo) for all min &amp; max values of Rise1 to 5</t>
        </r>
      </text>
    </comment>
    <comment ref="CE531" authorId="0" shapeId="0" xr:uid="{F47750BD-7B01-4A75-883B-46756C8036B5}">
      <text>
        <r>
          <rPr>
            <sz val="11"/>
            <color theme="1"/>
            <rFont val="Calibri"/>
            <family val="2"/>
            <scheme val="minor"/>
          </rPr>
          <t>CONSIGNY François:
Densité 673 kg/m3</t>
        </r>
      </text>
    </comment>
    <comment ref="DF531" authorId="0" shapeId="0" xr:uid="{6D5B0492-AE17-48E9-97E0-4CFB44269977}">
      <text>
        <r>
          <rPr>
            <sz val="11"/>
            <color theme="1"/>
            <rFont val="Calibri"/>
            <family val="2"/>
            <scheme val="minor"/>
          </rPr>
          <t>CONSIGNY François:
stone wool</t>
        </r>
      </text>
    </comment>
    <comment ref="BB532" authorId="0" shapeId="0" xr:uid="{BA42EB56-16A7-430D-8A6A-9A41B26C05EC}">
      <text>
        <r>
          <rPr>
            <sz val="11"/>
            <color theme="1"/>
            <rFont val="Calibri"/>
            <family val="2"/>
            <scheme val="minor"/>
          </rPr>
          <t>CONSIGNY François:
Point measurement method.
Area method: 32mm</t>
        </r>
      </text>
    </comment>
    <comment ref="BC532" authorId="0" shapeId="0" xr:uid="{AA750762-B140-4AA4-BC1A-E4A7B439485B}">
      <text>
        <r>
          <rPr>
            <sz val="11"/>
            <color theme="1"/>
            <rFont val="Calibri"/>
            <family val="2"/>
            <scheme val="minor"/>
          </rPr>
          <t>CONSIGNY François:
mesured on sketch (residual cross section from photo) for all min &amp; max values of Rise1 to 5</t>
        </r>
      </text>
    </comment>
    <comment ref="CE532" authorId="0" shapeId="0" xr:uid="{A832B610-5189-4BF1-962B-7C11E1A9AB5D}">
      <text>
        <r>
          <rPr>
            <sz val="11"/>
            <color theme="1"/>
            <rFont val="Calibri"/>
            <family val="2"/>
            <scheme val="minor"/>
          </rPr>
          <t>CONSIGNY François:
Densité 673 kg/m3</t>
        </r>
      </text>
    </comment>
    <comment ref="DF532" authorId="0" shapeId="0" xr:uid="{128575DC-1CB2-4958-8891-5955DF438567}">
      <text>
        <r>
          <rPr>
            <sz val="11"/>
            <color theme="1"/>
            <rFont val="Calibri"/>
            <family val="2"/>
            <scheme val="minor"/>
          </rPr>
          <t>CONSIGNY François:
stone wool</t>
        </r>
      </text>
    </comment>
    <comment ref="BB533" authorId="0" shapeId="0" xr:uid="{E5FF6A70-8002-4D3E-AC28-31E22C8E30AD}">
      <text>
        <r>
          <rPr>
            <sz val="11"/>
            <color theme="1"/>
            <rFont val="Calibri"/>
            <family val="2"/>
            <scheme val="minor"/>
          </rPr>
          <t>CONSIGNY François:
Point measurement method.
Area method: 32mm</t>
        </r>
      </text>
    </comment>
    <comment ref="BC533" authorId="0" shapeId="0" xr:uid="{7A63A2C1-6048-438D-8A63-CC5CB08EA8E7}">
      <text>
        <r>
          <rPr>
            <sz val="11"/>
            <color theme="1"/>
            <rFont val="Calibri"/>
            <family val="2"/>
            <scheme val="minor"/>
          </rPr>
          <t>CONSIGNY François:
mesured on sketch (residual cross section from photo) for all min &amp; max values of Rise1 to 5</t>
        </r>
      </text>
    </comment>
    <comment ref="CE533" authorId="0" shapeId="0" xr:uid="{4EC26B60-71E4-462B-87C1-CA9850450F15}">
      <text>
        <r>
          <rPr>
            <sz val="11"/>
            <color theme="1"/>
            <rFont val="Calibri"/>
            <family val="2"/>
            <scheme val="minor"/>
          </rPr>
          <t>CONSIGNY François:
Densité 673 kg/m3</t>
        </r>
      </text>
    </comment>
    <comment ref="DF533" authorId="0" shapeId="0" xr:uid="{1429F3F3-D1CE-41A2-B11F-4DD4648E2DF3}">
      <text>
        <r>
          <rPr>
            <sz val="11"/>
            <color theme="1"/>
            <rFont val="Calibri"/>
            <family val="2"/>
            <scheme val="minor"/>
          </rPr>
          <t>CONSIGNY François:
stone wool</t>
        </r>
      </text>
    </comment>
    <comment ref="BB534" authorId="0" shapeId="0" xr:uid="{8A770EB6-4705-44CE-B7F1-41058879FCA7}">
      <text>
        <r>
          <rPr>
            <sz val="11"/>
            <color theme="1"/>
            <rFont val="Calibri"/>
            <family val="2"/>
            <scheme val="minor"/>
          </rPr>
          <t>CONSIGNY François:
Point measurement method.
Area method: 32mm</t>
        </r>
      </text>
    </comment>
    <comment ref="BC534" authorId="0" shapeId="0" xr:uid="{1903FDA5-AB01-4BCE-9231-86646C439E8E}">
      <text>
        <r>
          <rPr>
            <sz val="11"/>
            <color theme="1"/>
            <rFont val="Calibri"/>
            <family val="2"/>
            <scheme val="minor"/>
          </rPr>
          <t>CONSIGNY François:
mesured on sketch (residual cross section from photo) for all min &amp; max values of Rise1 to 5</t>
        </r>
      </text>
    </comment>
    <comment ref="CE534" authorId="0" shapeId="0" xr:uid="{327ABE60-8E92-4B4B-B392-E1F93ED4DAB0}">
      <text>
        <r>
          <rPr>
            <sz val="11"/>
            <color theme="1"/>
            <rFont val="Calibri"/>
            <family val="2"/>
            <scheme val="minor"/>
          </rPr>
          <t>CONSIGNY François:
Densité 673 kg/m3</t>
        </r>
      </text>
    </comment>
    <comment ref="DF534" authorId="0" shapeId="0" xr:uid="{398FBF7D-1780-443D-A396-0B40CB30ECAD}">
      <text>
        <r>
          <rPr>
            <sz val="11"/>
            <color theme="1"/>
            <rFont val="Calibri"/>
            <family val="2"/>
            <scheme val="minor"/>
          </rPr>
          <t>CONSIGNY François:
stone wool</t>
        </r>
      </text>
    </comment>
    <comment ref="BB535" authorId="0" shapeId="0" xr:uid="{7A5A1480-8333-4A38-84C7-81D79610E3E3}">
      <text>
        <r>
          <rPr>
            <sz val="11"/>
            <color theme="1"/>
            <rFont val="Calibri"/>
            <family val="2"/>
            <scheme val="minor"/>
          </rPr>
          <t>CONSIGNY François:
Point measurement method.
Area method: 32mm</t>
        </r>
      </text>
    </comment>
    <comment ref="BC535" authorId="0" shapeId="0" xr:uid="{39D3BCB7-D45A-4CFA-AE2A-92FAC8C1277A}">
      <text>
        <r>
          <rPr>
            <sz val="11"/>
            <color theme="1"/>
            <rFont val="Calibri"/>
            <family val="2"/>
            <scheme val="minor"/>
          </rPr>
          <t>CONSIGNY François:
mesured on sketch (residual cross section from photo) for all min &amp; max values of Rise1 to 5</t>
        </r>
      </text>
    </comment>
    <comment ref="CE535" authorId="0" shapeId="0" xr:uid="{0EFC1D67-D500-447D-AA5B-78109D7D9DBB}">
      <text>
        <r>
          <rPr>
            <sz val="11"/>
            <color theme="1"/>
            <rFont val="Calibri"/>
            <family val="2"/>
            <scheme val="minor"/>
          </rPr>
          <t>CONSIGNY François:
Densité 673 kg/m3</t>
        </r>
      </text>
    </comment>
    <comment ref="DF535" authorId="0" shapeId="0" xr:uid="{78FA9031-AA6C-4309-8CF1-38AE894CD17D}">
      <text>
        <r>
          <rPr>
            <sz val="11"/>
            <color theme="1"/>
            <rFont val="Calibri"/>
            <family val="2"/>
            <scheme val="minor"/>
          </rPr>
          <t>CONSIGNY François:
stone wool</t>
        </r>
      </text>
    </comment>
    <comment ref="BB536" authorId="0" shapeId="0" xr:uid="{2547C8D9-86C7-47C9-A4F6-2AE78E100BF7}">
      <text>
        <r>
          <rPr>
            <sz val="11"/>
            <color theme="1"/>
            <rFont val="Calibri"/>
            <family val="2"/>
            <scheme val="minor"/>
          </rPr>
          <t>CONSIGNY François:
Point measurement method.
Area method: 32mm</t>
        </r>
      </text>
    </comment>
    <comment ref="BC536" authorId="0" shapeId="0" xr:uid="{AF98F35D-0AF0-4BBA-81C8-C3CCF1C20E01}">
      <text>
        <r>
          <rPr>
            <sz val="11"/>
            <color theme="1"/>
            <rFont val="Calibri"/>
            <family val="2"/>
            <scheme val="minor"/>
          </rPr>
          <t>CONSIGNY François:
mesured on sketch (residual cross section from photo) for all min &amp; max values of Rise1 to 5</t>
        </r>
      </text>
    </comment>
    <comment ref="CE536" authorId="0" shapeId="0" xr:uid="{0402633B-BD57-4B58-93C1-7961D64862A8}">
      <text>
        <r>
          <rPr>
            <sz val="11"/>
            <color theme="1"/>
            <rFont val="Calibri"/>
            <family val="2"/>
            <scheme val="minor"/>
          </rPr>
          <t>CONSIGNY François:
Densité 673 kg/m3</t>
        </r>
      </text>
    </comment>
    <comment ref="DF536" authorId="0" shapeId="0" xr:uid="{F1840C47-ADA1-45A0-A7D4-280B8D8B9DE4}">
      <text>
        <r>
          <rPr>
            <sz val="11"/>
            <color theme="1"/>
            <rFont val="Calibri"/>
            <family val="2"/>
            <scheme val="minor"/>
          </rPr>
          <t>CONSIGNY François:
stone wool</t>
        </r>
      </text>
    </comment>
    <comment ref="BB537" authorId="0" shapeId="0" xr:uid="{BF569C71-78CC-4816-A974-58B12F4DC5D7}">
      <text>
        <r>
          <rPr>
            <sz val="11"/>
            <color theme="1"/>
            <rFont val="Calibri"/>
            <family val="2"/>
            <scheme val="minor"/>
          </rPr>
          <t>CONSIGNY François:
Point measurement method.
Area method: 32mm</t>
        </r>
      </text>
    </comment>
    <comment ref="BC537" authorId="0" shapeId="0" xr:uid="{3D862B5E-8855-42D1-B647-74EEE3F42B41}">
      <text>
        <r>
          <rPr>
            <sz val="11"/>
            <color theme="1"/>
            <rFont val="Calibri"/>
            <family val="2"/>
            <scheme val="minor"/>
          </rPr>
          <t>CONSIGNY François:
mesured on sketch (residual cross section from photo) for all min &amp; max values of Rise1 to 5</t>
        </r>
      </text>
    </comment>
    <comment ref="CE537" authorId="0" shapeId="0" xr:uid="{EEBC75A5-6A60-4219-81C1-7E34D0A7F19D}">
      <text>
        <r>
          <rPr>
            <sz val="11"/>
            <color theme="1"/>
            <rFont val="Calibri"/>
            <family val="2"/>
            <scheme val="minor"/>
          </rPr>
          <t>CONSIGNY François:
Densité 673 kg/m3</t>
        </r>
      </text>
    </comment>
    <comment ref="DF537" authorId="0" shapeId="0" xr:uid="{B3CF5FDD-00D7-49A1-9182-8070C9815D52}">
      <text>
        <r>
          <rPr>
            <sz val="11"/>
            <color theme="1"/>
            <rFont val="Calibri"/>
            <family val="2"/>
            <scheme val="minor"/>
          </rPr>
          <t>CONSIGNY François:
stone wool</t>
        </r>
      </text>
    </comment>
    <comment ref="BB538" authorId="0" shapeId="0" xr:uid="{B7BB19B4-0152-4425-AA4B-7E7F9FCEE06B}">
      <text>
        <r>
          <rPr>
            <sz val="11"/>
            <color theme="1"/>
            <rFont val="Calibri"/>
            <family val="2"/>
            <scheme val="minor"/>
          </rPr>
          <t>CONSIGNY François:
Point measurement method.
Area method: 32mm</t>
        </r>
      </text>
    </comment>
    <comment ref="BC538" authorId="0" shapeId="0" xr:uid="{1DEFDF60-E3CB-4970-B7E2-786D53302716}">
      <text>
        <r>
          <rPr>
            <sz val="11"/>
            <color theme="1"/>
            <rFont val="Calibri"/>
            <family val="2"/>
            <scheme val="minor"/>
          </rPr>
          <t>CONSIGNY François:
mesured on sketch (residual cross section from photo) for all min &amp; max values of Rise1 to 5</t>
        </r>
      </text>
    </comment>
    <comment ref="CE538" authorId="0" shapeId="0" xr:uid="{AB8A0998-AF87-4B96-A422-5683A46545C8}">
      <text>
        <r>
          <rPr>
            <sz val="11"/>
            <color theme="1"/>
            <rFont val="Calibri"/>
            <family val="2"/>
            <scheme val="minor"/>
          </rPr>
          <t>CONSIGNY François:
Densité 673 kg/m3</t>
        </r>
      </text>
    </comment>
    <comment ref="DF538" authorId="0" shapeId="0" xr:uid="{D5752E45-938E-4A28-B597-F0C709C0E75D}">
      <text>
        <r>
          <rPr>
            <sz val="11"/>
            <color theme="1"/>
            <rFont val="Calibri"/>
            <family val="2"/>
            <scheme val="minor"/>
          </rPr>
          <t>CONSIGNY François:
stone wool</t>
        </r>
      </text>
    </comment>
    <comment ref="BB539" authorId="0" shapeId="0" xr:uid="{BD3AC74B-BE72-4F1F-B3E8-E38EB28DEABF}">
      <text>
        <r>
          <rPr>
            <sz val="11"/>
            <color theme="1"/>
            <rFont val="Calibri"/>
            <family val="2"/>
            <scheme val="minor"/>
          </rPr>
          <t>CONSIGNY François:
Point measurement method.
Area method: 32mm</t>
        </r>
      </text>
    </comment>
    <comment ref="BC539" authorId="0" shapeId="0" xr:uid="{B31B51B7-841E-49EE-83F2-925661FA280D}">
      <text>
        <r>
          <rPr>
            <sz val="11"/>
            <color theme="1"/>
            <rFont val="Calibri"/>
            <family val="2"/>
            <scheme val="minor"/>
          </rPr>
          <t>CONSIGNY François:
mesured on sketch (residual cross section from photo) for all min &amp; max values of Rise1 to 5</t>
        </r>
      </text>
    </comment>
    <comment ref="CE539" authorId="0" shapeId="0" xr:uid="{C7B2FBF2-E87A-4673-9602-E149ED94C0F5}">
      <text>
        <r>
          <rPr>
            <sz val="11"/>
            <color theme="1"/>
            <rFont val="Calibri"/>
            <family val="2"/>
            <scheme val="minor"/>
          </rPr>
          <t>CONSIGNY François:
Densité 673 kg/m3</t>
        </r>
      </text>
    </comment>
    <comment ref="DF539" authorId="0" shapeId="0" xr:uid="{0F237B81-9A21-4CB5-ADC2-84809DD15C1F}">
      <text>
        <r>
          <rPr>
            <sz val="11"/>
            <color theme="1"/>
            <rFont val="Calibri"/>
            <family val="2"/>
            <scheme val="minor"/>
          </rPr>
          <t>CONSIGNY François:
stone wool</t>
        </r>
      </text>
    </comment>
    <comment ref="BB540" authorId="0" shapeId="0" xr:uid="{E29A2500-BE85-4975-8DCE-6F9D6FD0DB47}">
      <text>
        <r>
          <rPr>
            <sz val="11"/>
            <color theme="1"/>
            <rFont val="Calibri"/>
            <family val="2"/>
            <scheme val="minor"/>
          </rPr>
          <t>CONSIGNY François:
Point measurement method.
Area method: 32mm</t>
        </r>
      </text>
    </comment>
    <comment ref="BC540" authorId="0" shapeId="0" xr:uid="{62FA5EFE-01CB-4D96-9BFD-26150F7EC0E6}">
      <text>
        <r>
          <rPr>
            <sz val="11"/>
            <color theme="1"/>
            <rFont val="Calibri"/>
            <family val="2"/>
            <scheme val="minor"/>
          </rPr>
          <t>CONSIGNY François:
mesured on sketch (residual cross section from photo) for all min &amp; max values of Rise1 to 5</t>
        </r>
      </text>
    </comment>
    <comment ref="CE540" authorId="0" shapeId="0" xr:uid="{B9100E79-7DD4-4896-ADAF-C15AA5961CE1}">
      <text>
        <r>
          <rPr>
            <sz val="11"/>
            <color theme="1"/>
            <rFont val="Calibri"/>
            <family val="2"/>
            <scheme val="minor"/>
          </rPr>
          <t>CONSIGNY François:
Densité 673 kg/m3</t>
        </r>
      </text>
    </comment>
    <comment ref="DF540" authorId="0" shapeId="0" xr:uid="{F4144EB2-4A5E-4B06-99E6-0995BB544C3D}">
      <text>
        <r>
          <rPr>
            <sz val="11"/>
            <color theme="1"/>
            <rFont val="Calibri"/>
            <family val="2"/>
            <scheme val="minor"/>
          </rPr>
          <t>CONSIGNY François:
stone wool</t>
        </r>
      </text>
    </comment>
    <comment ref="BB541" authorId="0" shapeId="0" xr:uid="{B5CC4407-3ACC-4ACC-A682-47EE6A491C76}">
      <text>
        <r>
          <rPr>
            <sz val="11"/>
            <color theme="1"/>
            <rFont val="Calibri"/>
            <family val="2"/>
            <scheme val="minor"/>
          </rPr>
          <t>CONSIGNY François:
Point measurement method.
Area method: 32mm</t>
        </r>
      </text>
    </comment>
    <comment ref="BC541" authorId="0" shapeId="0" xr:uid="{7FD59215-9DCE-4BB8-8059-00B94E66B77B}">
      <text>
        <r>
          <rPr>
            <sz val="11"/>
            <color theme="1"/>
            <rFont val="Calibri"/>
            <family val="2"/>
            <scheme val="minor"/>
          </rPr>
          <t>CONSIGNY François:
mesured on sketch (residual cross section from photo) for all min &amp; max values of Rise1 to 5</t>
        </r>
      </text>
    </comment>
    <comment ref="CE541" authorId="0" shapeId="0" xr:uid="{75F90516-874D-4808-B07C-B06157620E74}">
      <text>
        <r>
          <rPr>
            <sz val="11"/>
            <color theme="1"/>
            <rFont val="Calibri"/>
            <family val="2"/>
            <scheme val="minor"/>
          </rPr>
          <t>CONSIGNY François:
Densité 673 kg/m3</t>
        </r>
      </text>
    </comment>
    <comment ref="DF541" authorId="0" shapeId="0" xr:uid="{ECD5ECBB-6498-40DB-9FB5-7992EFEC2A38}">
      <text>
        <r>
          <rPr>
            <sz val="11"/>
            <color theme="1"/>
            <rFont val="Calibri"/>
            <family val="2"/>
            <scheme val="minor"/>
          </rPr>
          <t>CONSIGNY François:
stone wool</t>
        </r>
      </text>
    </comment>
    <comment ref="BB542" authorId="0" shapeId="0" xr:uid="{F70EB7EF-854C-40CD-BE5D-F5DD29C1FF2D}">
      <text>
        <r>
          <rPr>
            <sz val="11"/>
            <color theme="1"/>
            <rFont val="Calibri"/>
            <family val="2"/>
            <scheme val="minor"/>
          </rPr>
          <t>CONSIGNY François:
Point measurement method.
Area method: 32mm</t>
        </r>
      </text>
    </comment>
    <comment ref="BC542" authorId="0" shapeId="0" xr:uid="{94F5139A-B4FB-4379-A16F-0355586D6DA7}">
      <text>
        <r>
          <rPr>
            <sz val="11"/>
            <color theme="1"/>
            <rFont val="Calibri"/>
            <family val="2"/>
            <scheme val="minor"/>
          </rPr>
          <t>CONSIGNY François:
mesured on sketch (residual cross section from photo) for all min &amp; max values of Rise1 to 5</t>
        </r>
      </text>
    </comment>
    <comment ref="CE542" authorId="0" shapeId="0" xr:uid="{8F5144FC-B8A8-4A93-A1C0-298EE7BBFE58}">
      <text>
        <r>
          <rPr>
            <sz val="11"/>
            <color theme="1"/>
            <rFont val="Calibri"/>
            <family val="2"/>
            <scheme val="minor"/>
          </rPr>
          <t>CONSIGNY François:
Densité 673 kg/m3</t>
        </r>
      </text>
    </comment>
    <comment ref="DF542" authorId="0" shapeId="0" xr:uid="{ACFB3338-FEFE-46C6-A6CA-71AA6948AAA8}">
      <text>
        <r>
          <rPr>
            <sz val="11"/>
            <color theme="1"/>
            <rFont val="Calibri"/>
            <family val="2"/>
            <scheme val="minor"/>
          </rPr>
          <t>CONSIGNY François:
stone wool</t>
        </r>
      </text>
    </comment>
    <comment ref="BB543" authorId="0" shapeId="0" xr:uid="{E63C63E8-B47D-45C5-A3F6-9AD28F764FD9}">
      <text>
        <r>
          <rPr>
            <sz val="11"/>
            <color theme="1"/>
            <rFont val="Calibri"/>
            <family val="2"/>
            <scheme val="minor"/>
          </rPr>
          <t>CONSIGNY François:
Point measurement method.
Area method: 32mm</t>
        </r>
      </text>
    </comment>
    <comment ref="BC543" authorId="0" shapeId="0" xr:uid="{6F09EE15-E228-4E0A-B1F6-B0576D870243}">
      <text>
        <r>
          <rPr>
            <sz val="11"/>
            <color theme="1"/>
            <rFont val="Calibri"/>
            <family val="2"/>
            <scheme val="minor"/>
          </rPr>
          <t>CONSIGNY François:
mesured on sketch (residual cross section from photo) for all min &amp; max values of Rise1 to 5</t>
        </r>
      </text>
    </comment>
    <comment ref="CE543" authorId="0" shapeId="0" xr:uid="{42C58BA7-A983-47AB-8263-902FF7DB153F}">
      <text>
        <r>
          <rPr>
            <sz val="11"/>
            <color theme="1"/>
            <rFont val="Calibri"/>
            <family val="2"/>
            <scheme val="minor"/>
          </rPr>
          <t>CONSIGNY François:
Densité 673 kg/m3</t>
        </r>
      </text>
    </comment>
    <comment ref="DF543" authorId="0" shapeId="0" xr:uid="{F176F382-16A9-4CF9-9CF9-8AC07EABC972}">
      <text>
        <r>
          <rPr>
            <sz val="11"/>
            <color theme="1"/>
            <rFont val="Calibri"/>
            <family val="2"/>
            <scheme val="minor"/>
          </rPr>
          <t>CONSIGNY François:
stone wool</t>
        </r>
      </text>
    </comment>
    <comment ref="BB544" authorId="0" shapeId="0" xr:uid="{806A71B8-B215-47E6-B793-1D10EEADF670}">
      <text>
        <r>
          <rPr>
            <sz val="11"/>
            <color theme="1"/>
            <rFont val="Calibri"/>
            <family val="2"/>
            <scheme val="minor"/>
          </rPr>
          <t>CONSIGNY François:
Point measurement method.
Area method: 32mm</t>
        </r>
      </text>
    </comment>
    <comment ref="BC544" authorId="0" shapeId="0" xr:uid="{8AE3647D-61BA-4930-85AD-E68DA92175D5}">
      <text>
        <r>
          <rPr>
            <sz val="11"/>
            <color theme="1"/>
            <rFont val="Calibri"/>
            <family val="2"/>
            <scheme val="minor"/>
          </rPr>
          <t>CONSIGNY François:
mesured on sketch (residual cross section from photo) for all min &amp; max values of Rise1 to 5</t>
        </r>
      </text>
    </comment>
    <comment ref="CE544" authorId="0" shapeId="0" xr:uid="{0EA14889-908A-43D7-9687-192319E25EFA}">
      <text>
        <r>
          <rPr>
            <sz val="11"/>
            <color theme="1"/>
            <rFont val="Calibri"/>
            <family val="2"/>
            <scheme val="minor"/>
          </rPr>
          <t>CONSIGNY François:
Densité 673 kg/m3</t>
        </r>
      </text>
    </comment>
    <comment ref="DF544" authorId="0" shapeId="0" xr:uid="{C5FC780E-8727-42F9-AE80-D6DCADABF64F}">
      <text>
        <r>
          <rPr>
            <sz val="11"/>
            <color theme="1"/>
            <rFont val="Calibri"/>
            <family val="2"/>
            <scheme val="minor"/>
          </rPr>
          <t>CONSIGNY François:
stone wool</t>
        </r>
      </text>
    </comment>
    <comment ref="BB545" authorId="0" shapeId="0" xr:uid="{B2C9FA49-4F35-4DF6-B0B5-325C994EBC11}">
      <text>
        <r>
          <rPr>
            <sz val="11"/>
            <color theme="1"/>
            <rFont val="Calibri"/>
            <family val="2"/>
            <scheme val="minor"/>
          </rPr>
          <t>CONSIGNY François:
Point measurement method.
Area method: 32mm</t>
        </r>
      </text>
    </comment>
    <comment ref="BC545" authorId="0" shapeId="0" xr:uid="{EE9322B8-5CAD-42F5-B645-BB5A507BA555}">
      <text>
        <r>
          <rPr>
            <sz val="11"/>
            <color theme="1"/>
            <rFont val="Calibri"/>
            <family val="2"/>
            <scheme val="minor"/>
          </rPr>
          <t>CONSIGNY François:
mesured on sketch (residual cross section from photo) for all min &amp; max values of Rise1 to 5</t>
        </r>
      </text>
    </comment>
    <comment ref="CE545" authorId="0" shapeId="0" xr:uid="{4403768A-E90A-471D-873D-DB752D6B0F62}">
      <text>
        <r>
          <rPr>
            <sz val="11"/>
            <color theme="1"/>
            <rFont val="Calibri"/>
            <family val="2"/>
            <scheme val="minor"/>
          </rPr>
          <t>CONSIGNY François:
Densité 673 kg/m3</t>
        </r>
      </text>
    </comment>
    <comment ref="DF545" authorId="0" shapeId="0" xr:uid="{30951233-FB40-4A6C-AA1C-3E6002B31310}">
      <text>
        <r>
          <rPr>
            <sz val="11"/>
            <color theme="1"/>
            <rFont val="Calibri"/>
            <family val="2"/>
            <scheme val="minor"/>
          </rPr>
          <t>CONSIGNY François:
stone wool</t>
        </r>
      </text>
    </comment>
    <comment ref="BB546" authorId="0" shapeId="0" xr:uid="{FB6E1608-BFAE-45D4-8A98-2D431D994CDC}">
      <text>
        <r>
          <rPr>
            <sz val="11"/>
            <color theme="1"/>
            <rFont val="Calibri"/>
            <family val="2"/>
            <scheme val="minor"/>
          </rPr>
          <t>CONSIGNY François:
Point measurement method.
Area method: 32mm</t>
        </r>
      </text>
    </comment>
    <comment ref="BC546" authorId="0" shapeId="0" xr:uid="{F110ED22-5349-4BEB-8075-131C372E03A3}">
      <text>
        <r>
          <rPr>
            <sz val="11"/>
            <color theme="1"/>
            <rFont val="Calibri"/>
            <family val="2"/>
            <scheme val="minor"/>
          </rPr>
          <t>CONSIGNY François:
mesured on sketch (residual cross section from photo) for all min &amp; max values of Rise1 to 5</t>
        </r>
      </text>
    </comment>
    <comment ref="CE546" authorId="0" shapeId="0" xr:uid="{00E28A1E-D5D2-4F52-B9AB-680A425F0F12}">
      <text>
        <r>
          <rPr>
            <sz val="11"/>
            <color theme="1"/>
            <rFont val="Calibri"/>
            <family val="2"/>
            <scheme val="minor"/>
          </rPr>
          <t>CONSIGNY François:
Densité 673 kg/m3</t>
        </r>
      </text>
    </comment>
    <comment ref="DF546" authorId="0" shapeId="0" xr:uid="{74427F71-FB6A-4DA6-9F87-390E0E731BC5}">
      <text>
        <r>
          <rPr>
            <sz val="11"/>
            <color theme="1"/>
            <rFont val="Calibri"/>
            <family val="2"/>
            <scheme val="minor"/>
          </rPr>
          <t>CONSIGNY François:
stone wool</t>
        </r>
      </text>
    </comment>
    <comment ref="BB547" authorId="0" shapeId="0" xr:uid="{D1164D07-4339-4118-83AC-6F00CD0940C8}">
      <text>
        <r>
          <rPr>
            <sz val="11"/>
            <color theme="1"/>
            <rFont val="Calibri"/>
            <family val="2"/>
            <scheme val="minor"/>
          </rPr>
          <t>CONSIGNY François:
Point measurement method.
Area method: 32mm</t>
        </r>
      </text>
    </comment>
    <comment ref="BC547" authorId="0" shapeId="0" xr:uid="{8A3DC31D-8A4E-4182-A4F0-B3C2835B76C7}">
      <text>
        <r>
          <rPr>
            <sz val="11"/>
            <color theme="1"/>
            <rFont val="Calibri"/>
            <family val="2"/>
            <scheme val="minor"/>
          </rPr>
          <t>CONSIGNY François:
mesured on sketch (residual cross section from photo) for all min &amp; max values of Rise1 to 5</t>
        </r>
      </text>
    </comment>
    <comment ref="CE547" authorId="0" shapeId="0" xr:uid="{D59490AF-CB21-4076-97EF-7DC31F153D84}">
      <text>
        <r>
          <rPr>
            <sz val="11"/>
            <color theme="1"/>
            <rFont val="Calibri"/>
            <family val="2"/>
            <scheme val="minor"/>
          </rPr>
          <t>CONSIGNY François:
Densité 673 kg/m3</t>
        </r>
      </text>
    </comment>
    <comment ref="DF547" authorId="0" shapeId="0" xr:uid="{664CD526-2E5C-490F-8E15-5F0F05DCE51C}">
      <text>
        <r>
          <rPr>
            <sz val="11"/>
            <color theme="1"/>
            <rFont val="Calibri"/>
            <family val="2"/>
            <scheme val="minor"/>
          </rPr>
          <t>CONSIGNY François:
stone wool</t>
        </r>
      </text>
    </comment>
    <comment ref="BB548" authorId="0" shapeId="0" xr:uid="{2B4CAB93-BF93-4481-AFBE-F5C224E6F8E8}">
      <text>
        <r>
          <rPr>
            <sz val="11"/>
            <color theme="1"/>
            <rFont val="Calibri"/>
            <family val="2"/>
            <scheme val="minor"/>
          </rPr>
          <t>CONSIGNY François:
Point measurement method.
Area method: 32mm</t>
        </r>
      </text>
    </comment>
    <comment ref="BC548" authorId="0" shapeId="0" xr:uid="{B4D9891F-6043-43D2-A9CA-368102BC0BDF}">
      <text>
        <r>
          <rPr>
            <sz val="11"/>
            <color theme="1"/>
            <rFont val="Calibri"/>
            <family val="2"/>
            <scheme val="minor"/>
          </rPr>
          <t>CONSIGNY François:
mesured on sketch (residual cross section from photo) for all min &amp; max values of Rise1 to 5</t>
        </r>
      </text>
    </comment>
    <comment ref="CE548" authorId="0" shapeId="0" xr:uid="{38702B9C-7022-4431-974C-9044A0F73991}">
      <text>
        <r>
          <rPr>
            <sz val="11"/>
            <color theme="1"/>
            <rFont val="Calibri"/>
            <family val="2"/>
            <scheme val="minor"/>
          </rPr>
          <t>CONSIGNY François:
Densité 673 kg/m3</t>
        </r>
      </text>
    </comment>
    <comment ref="DF548" authorId="0" shapeId="0" xr:uid="{1B450A5B-B2B1-4334-BA60-38B3C2BC357A}">
      <text>
        <r>
          <rPr>
            <sz val="11"/>
            <color theme="1"/>
            <rFont val="Calibri"/>
            <family val="2"/>
            <scheme val="minor"/>
          </rPr>
          <t>CONSIGNY François:
stone wool</t>
        </r>
      </text>
    </comment>
    <comment ref="BB549" authorId="0" shapeId="0" xr:uid="{4100F7E3-2279-48E0-A542-451010D2A7F1}">
      <text>
        <r>
          <rPr>
            <sz val="11"/>
            <color theme="1"/>
            <rFont val="Calibri"/>
            <family val="2"/>
            <scheme val="minor"/>
          </rPr>
          <t>CONSIGNY François:
Point measurement method.
Area method: 32mm</t>
        </r>
      </text>
    </comment>
    <comment ref="BC549" authorId="0" shapeId="0" xr:uid="{C6EBF2A3-85EF-49E8-8F41-EB1C8A820AE5}">
      <text>
        <r>
          <rPr>
            <sz val="11"/>
            <color theme="1"/>
            <rFont val="Calibri"/>
            <family val="2"/>
            <scheme val="minor"/>
          </rPr>
          <t>CONSIGNY François:
mesured on sketch (residual cross section from photo) for all min &amp; max values of Rise1 to 5</t>
        </r>
      </text>
    </comment>
    <comment ref="CE549" authorId="0" shapeId="0" xr:uid="{486DB226-4D4C-45AB-92E1-A091A25784C9}">
      <text>
        <r>
          <rPr>
            <sz val="11"/>
            <color theme="1"/>
            <rFont val="Calibri"/>
            <family val="2"/>
            <scheme val="minor"/>
          </rPr>
          <t>CONSIGNY François:
Densité 673 kg/m3</t>
        </r>
      </text>
    </comment>
    <comment ref="DF549" authorId="0" shapeId="0" xr:uid="{1EE87DF9-F12A-4759-8272-0B945D7767A3}">
      <text>
        <r>
          <rPr>
            <sz val="11"/>
            <color theme="1"/>
            <rFont val="Calibri"/>
            <family val="2"/>
            <scheme val="minor"/>
          </rPr>
          <t>CONSIGNY François:
stone wool</t>
        </r>
      </text>
    </comment>
    <comment ref="BB550" authorId="0" shapeId="0" xr:uid="{4849C40F-C343-421F-911D-D0143341742B}">
      <text>
        <r>
          <rPr>
            <sz val="11"/>
            <color theme="1"/>
            <rFont val="Calibri"/>
            <family val="2"/>
            <scheme val="minor"/>
          </rPr>
          <t>CONSIGNY François:
Point measurement method.
Area method: 32mm</t>
        </r>
      </text>
    </comment>
    <comment ref="BC550" authorId="0" shapeId="0" xr:uid="{BC2F17D1-BBA8-439D-90FB-AC698D012EF3}">
      <text>
        <r>
          <rPr>
            <sz val="11"/>
            <color theme="1"/>
            <rFont val="Calibri"/>
            <family val="2"/>
            <scheme val="minor"/>
          </rPr>
          <t>CONSIGNY François:
mesured on sketch (residual cross section from photo) for all min &amp; max values of Rise1 to 5</t>
        </r>
      </text>
    </comment>
    <comment ref="CE550" authorId="0" shapeId="0" xr:uid="{CFCDCD96-B114-4B94-B5AE-D7793A387074}">
      <text>
        <r>
          <rPr>
            <sz val="11"/>
            <color theme="1"/>
            <rFont val="Calibri"/>
            <family val="2"/>
            <scheme val="minor"/>
          </rPr>
          <t>CONSIGNY François:
Densité 673 kg/m3</t>
        </r>
      </text>
    </comment>
    <comment ref="DF550" authorId="0" shapeId="0" xr:uid="{F2FF3DF8-A66B-44B7-9BCA-2D2ECDA688DE}">
      <text>
        <r>
          <rPr>
            <sz val="11"/>
            <color theme="1"/>
            <rFont val="Calibri"/>
            <family val="2"/>
            <scheme val="minor"/>
          </rPr>
          <t>CONSIGNY François:
stone wool</t>
        </r>
      </text>
    </comment>
    <comment ref="BB551" authorId="0" shapeId="0" xr:uid="{447448D4-CBF8-4D9A-BB22-5D0E293E58FF}">
      <text>
        <r>
          <rPr>
            <sz val="11"/>
            <color theme="1"/>
            <rFont val="Calibri"/>
            <family val="2"/>
            <scheme val="minor"/>
          </rPr>
          <t>CONSIGNY François:
Point measurement method.
Area method: 32mm</t>
        </r>
      </text>
    </comment>
    <comment ref="BC551" authorId="0" shapeId="0" xr:uid="{B67320C5-6618-4908-BFD0-5291E11782EC}">
      <text>
        <r>
          <rPr>
            <sz val="11"/>
            <color theme="1"/>
            <rFont val="Calibri"/>
            <family val="2"/>
            <scheme val="minor"/>
          </rPr>
          <t>CONSIGNY François:
mesured on sketch (residual cross section from photo) for all min &amp; max values of Rise1 to 5</t>
        </r>
      </text>
    </comment>
    <comment ref="CE551" authorId="0" shapeId="0" xr:uid="{006B924D-6AAE-4B6C-B65A-F5A7A6906AB2}">
      <text>
        <r>
          <rPr>
            <sz val="11"/>
            <color theme="1"/>
            <rFont val="Calibri"/>
            <family val="2"/>
            <scheme val="minor"/>
          </rPr>
          <t>CONSIGNY François:
Densité 673 kg/m3</t>
        </r>
      </text>
    </comment>
    <comment ref="DF551" authorId="0" shapeId="0" xr:uid="{86E02D76-C3C0-4581-88E7-8B50A4A915B2}">
      <text>
        <r>
          <rPr>
            <sz val="11"/>
            <color theme="1"/>
            <rFont val="Calibri"/>
            <family val="2"/>
            <scheme val="minor"/>
          </rPr>
          <t>CONSIGNY François:
stone wool</t>
        </r>
      </text>
    </comment>
    <comment ref="BB552" authorId="0" shapeId="0" xr:uid="{966FB40E-9802-435B-A1FF-E7694759C9B7}">
      <text>
        <r>
          <rPr>
            <sz val="11"/>
            <color theme="1"/>
            <rFont val="Calibri"/>
            <family val="2"/>
            <scheme val="minor"/>
          </rPr>
          <t>CONSIGNY François:
Point measurement method.
Area method: 32mm</t>
        </r>
      </text>
    </comment>
    <comment ref="BC552" authorId="0" shapeId="0" xr:uid="{7F918245-711B-41E1-A31A-E81E253B74DE}">
      <text>
        <r>
          <rPr>
            <sz val="11"/>
            <color theme="1"/>
            <rFont val="Calibri"/>
            <family val="2"/>
            <scheme val="minor"/>
          </rPr>
          <t>CONSIGNY François:
mesured on sketch (residual cross section from photo) for all min &amp; max values of Rise1 to 5</t>
        </r>
      </text>
    </comment>
    <comment ref="CE552" authorId="0" shapeId="0" xr:uid="{1C5B6E53-ED93-4206-9828-4FD7BD4989F6}">
      <text>
        <r>
          <rPr>
            <sz val="11"/>
            <color theme="1"/>
            <rFont val="Calibri"/>
            <family val="2"/>
            <scheme val="minor"/>
          </rPr>
          <t>CONSIGNY François:
Densité 673 kg/m3</t>
        </r>
      </text>
    </comment>
    <comment ref="DF552" authorId="0" shapeId="0" xr:uid="{47E44567-894F-4CF4-B9A3-157CC455F4ED}">
      <text>
        <r>
          <rPr>
            <sz val="11"/>
            <color theme="1"/>
            <rFont val="Calibri"/>
            <family val="2"/>
            <scheme val="minor"/>
          </rPr>
          <t>CONSIGNY François:
stone wool</t>
        </r>
      </text>
    </comment>
    <comment ref="BB553" authorId="0" shapeId="0" xr:uid="{19B48CDA-329A-4CF6-89E3-FE9E9E95D550}">
      <text>
        <r>
          <rPr>
            <sz val="11"/>
            <color theme="1"/>
            <rFont val="Calibri"/>
            <family val="2"/>
            <scheme val="minor"/>
          </rPr>
          <t>CONSIGNY François:
Point measurement method.
Area method: 32mm</t>
        </r>
      </text>
    </comment>
    <comment ref="BC553" authorId="0" shapeId="0" xr:uid="{41AD2253-ECA3-41AE-92AA-2C51C80D63E3}">
      <text>
        <r>
          <rPr>
            <sz val="11"/>
            <color theme="1"/>
            <rFont val="Calibri"/>
            <family val="2"/>
            <scheme val="minor"/>
          </rPr>
          <t>CONSIGNY François:
mesured on sketch (residual cross section from photo) for all min &amp; max values of Rise1 to 5</t>
        </r>
      </text>
    </comment>
    <comment ref="CE553" authorId="0" shapeId="0" xr:uid="{887D8392-652E-41CC-ACBF-44A070ED0147}">
      <text>
        <r>
          <rPr>
            <sz val="11"/>
            <color theme="1"/>
            <rFont val="Calibri"/>
            <family val="2"/>
            <scheme val="minor"/>
          </rPr>
          <t>CONSIGNY François:
Densité 673 kg/m3</t>
        </r>
      </text>
    </comment>
    <comment ref="DF553" authorId="0" shapeId="0" xr:uid="{96BD5788-F02B-44AB-BF78-27DE92FB0E5A}">
      <text>
        <r>
          <rPr>
            <sz val="11"/>
            <color theme="1"/>
            <rFont val="Calibri"/>
            <family val="2"/>
            <scheme val="minor"/>
          </rPr>
          <t>CONSIGNY François:
stone wool</t>
        </r>
      </text>
    </comment>
    <comment ref="BB554" authorId="0" shapeId="0" xr:uid="{F7A64848-2CA6-4E7F-8197-0EE0745D08E6}">
      <text>
        <r>
          <rPr>
            <sz val="11"/>
            <color theme="1"/>
            <rFont val="Calibri"/>
            <family val="2"/>
            <scheme val="minor"/>
          </rPr>
          <t>CONSIGNY François:
Point measurement method.
Area method: 32mm</t>
        </r>
      </text>
    </comment>
    <comment ref="BC554" authorId="0" shapeId="0" xr:uid="{6324F8D5-4C65-40A3-91AA-E8BE5DF0784E}">
      <text>
        <r>
          <rPr>
            <sz val="11"/>
            <color theme="1"/>
            <rFont val="Calibri"/>
            <family val="2"/>
            <scheme val="minor"/>
          </rPr>
          <t>CONSIGNY François:
mesured on sketch (residual cross section from photo) for all min &amp; max values of Rise1 to 5</t>
        </r>
      </text>
    </comment>
    <comment ref="CE554" authorId="0" shapeId="0" xr:uid="{0890243C-A9E4-4B93-A427-73959E16FF27}">
      <text>
        <r>
          <rPr>
            <sz val="11"/>
            <color theme="1"/>
            <rFont val="Calibri"/>
            <family val="2"/>
            <scheme val="minor"/>
          </rPr>
          <t>CONSIGNY François:
Densité 673 kg/m3</t>
        </r>
      </text>
    </comment>
    <comment ref="DF554" authorId="0" shapeId="0" xr:uid="{71B19423-D4D3-481B-A1A7-313CAE795154}">
      <text>
        <r>
          <rPr>
            <sz val="11"/>
            <color theme="1"/>
            <rFont val="Calibri"/>
            <family val="2"/>
            <scheme val="minor"/>
          </rPr>
          <t>CONSIGNY François:
stone wool</t>
        </r>
      </text>
    </comment>
    <comment ref="BB555" authorId="0" shapeId="0" xr:uid="{89EB0FCA-317D-448C-BEDB-CE3D1405A814}">
      <text>
        <r>
          <rPr>
            <sz val="11"/>
            <color theme="1"/>
            <rFont val="Calibri"/>
            <family val="2"/>
            <scheme val="minor"/>
          </rPr>
          <t>CONSIGNY François:
Point measurement method.
Area method: 32mm</t>
        </r>
      </text>
    </comment>
    <comment ref="BC555" authorId="0" shapeId="0" xr:uid="{657217EB-91D9-4E57-9C54-38C9F5E0E8EF}">
      <text>
        <r>
          <rPr>
            <sz val="11"/>
            <color theme="1"/>
            <rFont val="Calibri"/>
            <family val="2"/>
            <scheme val="minor"/>
          </rPr>
          <t>CONSIGNY François:
mesured on sketch (residual cross section from photo) for all min &amp; max values of Rise1 to 5</t>
        </r>
      </text>
    </comment>
    <comment ref="CE555" authorId="0" shapeId="0" xr:uid="{D9FB0E1F-F887-4E91-8F64-83A727590AE0}">
      <text>
        <r>
          <rPr>
            <sz val="11"/>
            <color theme="1"/>
            <rFont val="Calibri"/>
            <family val="2"/>
            <scheme val="minor"/>
          </rPr>
          <t>CONSIGNY François:
Densité 673 kg/m3</t>
        </r>
      </text>
    </comment>
    <comment ref="DF555" authorId="0" shapeId="0" xr:uid="{B9227087-432A-4CA4-A2B1-D995B6CA8F23}">
      <text>
        <r>
          <rPr>
            <sz val="11"/>
            <color theme="1"/>
            <rFont val="Calibri"/>
            <family val="2"/>
            <scheme val="minor"/>
          </rPr>
          <t>CONSIGNY François:
stone wool</t>
        </r>
      </text>
    </comment>
    <comment ref="BB556" authorId="0" shapeId="0" xr:uid="{34CC57B5-9A6B-4701-8C87-791AB4F861F8}">
      <text>
        <r>
          <rPr>
            <sz val="11"/>
            <color theme="1"/>
            <rFont val="Calibri"/>
            <family val="2"/>
            <scheme val="minor"/>
          </rPr>
          <t>CONSIGNY François:
Point measurement method.
Area method: 32mm</t>
        </r>
      </text>
    </comment>
    <comment ref="BC556" authorId="0" shapeId="0" xr:uid="{079F706B-6496-442D-8F44-FD1A19E76F49}">
      <text>
        <r>
          <rPr>
            <sz val="11"/>
            <color theme="1"/>
            <rFont val="Calibri"/>
            <family val="2"/>
            <scheme val="minor"/>
          </rPr>
          <t>CONSIGNY François:
mesured on sketch (residual cross section from photo) for all min &amp; max values of Rise1 to 5</t>
        </r>
      </text>
    </comment>
    <comment ref="CE556" authorId="0" shapeId="0" xr:uid="{935D260F-8DF1-42DC-A66C-232C3508D211}">
      <text>
        <r>
          <rPr>
            <sz val="11"/>
            <color theme="1"/>
            <rFont val="Calibri"/>
            <family val="2"/>
            <scheme val="minor"/>
          </rPr>
          <t>CONSIGNY François:
Densité 673 kg/m3</t>
        </r>
      </text>
    </comment>
    <comment ref="DF556" authorId="0" shapeId="0" xr:uid="{EB895451-BAF0-48B8-991A-6CFCC3C306E5}">
      <text>
        <r>
          <rPr>
            <sz val="11"/>
            <color theme="1"/>
            <rFont val="Calibri"/>
            <family val="2"/>
            <scheme val="minor"/>
          </rPr>
          <t>CONSIGNY François:
stone wool</t>
        </r>
      </text>
    </comment>
    <comment ref="BB557" authorId="0" shapeId="0" xr:uid="{C457554E-3A65-4C27-9241-26E9D4976DA7}">
      <text>
        <r>
          <rPr>
            <sz val="11"/>
            <color theme="1"/>
            <rFont val="Calibri"/>
            <family val="2"/>
            <scheme val="minor"/>
          </rPr>
          <t>CONSIGNY François:
Point measurement method.
Area method: 32mm</t>
        </r>
      </text>
    </comment>
    <comment ref="BC557" authorId="0" shapeId="0" xr:uid="{90D8CEA5-A4D6-45FC-97A3-BECA0DFEDCCE}">
      <text>
        <r>
          <rPr>
            <sz val="11"/>
            <color theme="1"/>
            <rFont val="Calibri"/>
            <family val="2"/>
            <scheme val="minor"/>
          </rPr>
          <t>CONSIGNY François:
mesured on sketch (residual cross section from photo) for all min &amp; max values of Rise1 to 5</t>
        </r>
      </text>
    </comment>
    <comment ref="CE557" authorId="0" shapeId="0" xr:uid="{98DB7F0E-7910-4430-B23D-A72D9594340C}">
      <text>
        <r>
          <rPr>
            <sz val="11"/>
            <color theme="1"/>
            <rFont val="Calibri"/>
            <family val="2"/>
            <scheme val="minor"/>
          </rPr>
          <t>CONSIGNY François:
Densité 673 kg/m3</t>
        </r>
      </text>
    </comment>
    <comment ref="DF557" authorId="0" shapeId="0" xr:uid="{D9E59BA5-7FAF-48F7-8781-753CE05DDD3C}">
      <text>
        <r>
          <rPr>
            <sz val="11"/>
            <color theme="1"/>
            <rFont val="Calibri"/>
            <family val="2"/>
            <scheme val="minor"/>
          </rPr>
          <t>CONSIGNY François:
stone wool</t>
        </r>
      </text>
    </comment>
    <comment ref="BB558" authorId="0" shapeId="0" xr:uid="{F9E1B4AE-A5A1-4E36-B067-53DD7A5F4F62}">
      <text>
        <r>
          <rPr>
            <sz val="11"/>
            <color theme="1"/>
            <rFont val="Calibri"/>
            <family val="2"/>
            <scheme val="minor"/>
          </rPr>
          <t>CONSIGNY François:
Point measurement method.
Area method: 32mm</t>
        </r>
      </text>
    </comment>
    <comment ref="BC558" authorId="0" shapeId="0" xr:uid="{A00BCA75-C8A6-4C14-B0DF-2A20BCF93CA7}">
      <text>
        <r>
          <rPr>
            <sz val="11"/>
            <color theme="1"/>
            <rFont val="Calibri"/>
            <family val="2"/>
            <scheme val="minor"/>
          </rPr>
          <t>CONSIGNY François:
mesured on sketch (residual cross section from photo) for all min &amp; max values of Rise1 to 5</t>
        </r>
      </text>
    </comment>
    <comment ref="CE558" authorId="0" shapeId="0" xr:uid="{3C8981AE-7CCA-4A94-AFBB-895DA77F8F1A}">
      <text>
        <r>
          <rPr>
            <sz val="11"/>
            <color theme="1"/>
            <rFont val="Calibri"/>
            <family val="2"/>
            <scheme val="minor"/>
          </rPr>
          <t>CONSIGNY François:
Densité 673 kg/m3</t>
        </r>
      </text>
    </comment>
    <comment ref="DF558" authorId="0" shapeId="0" xr:uid="{66C317E8-838B-44C6-B0F3-E3A6B3385AEE}">
      <text>
        <r>
          <rPr>
            <sz val="11"/>
            <color theme="1"/>
            <rFont val="Calibri"/>
            <family val="2"/>
            <scheme val="minor"/>
          </rPr>
          <t>CONSIGNY François:
stone wool</t>
        </r>
      </text>
    </comment>
    <comment ref="BB559" authorId="0" shapeId="0" xr:uid="{E11B31CE-055C-4049-B780-D807A51BAAB8}">
      <text>
        <r>
          <rPr>
            <sz val="11"/>
            <color theme="1"/>
            <rFont val="Calibri"/>
            <family val="2"/>
            <scheme val="minor"/>
          </rPr>
          <t>CONSIGNY François:
Point measurement method.
Area method: 32mm</t>
        </r>
      </text>
    </comment>
    <comment ref="BC559" authorId="0" shapeId="0" xr:uid="{CDFDEFBA-588A-48F1-860B-5088B94011EF}">
      <text>
        <r>
          <rPr>
            <sz val="11"/>
            <color theme="1"/>
            <rFont val="Calibri"/>
            <family val="2"/>
            <scheme val="minor"/>
          </rPr>
          <t>CONSIGNY François:
mesured on sketch (residual cross section from photo) for all min &amp; max values of Rise1 to 5</t>
        </r>
      </text>
    </comment>
    <comment ref="CE559" authorId="0" shapeId="0" xr:uid="{A10B24B2-CC08-4418-9BD7-6FCFF18B6A11}">
      <text>
        <r>
          <rPr>
            <sz val="11"/>
            <color theme="1"/>
            <rFont val="Calibri"/>
            <family val="2"/>
            <scheme val="minor"/>
          </rPr>
          <t>CONSIGNY François:
Densité 673 kg/m3</t>
        </r>
      </text>
    </comment>
    <comment ref="DF559" authorId="0" shapeId="0" xr:uid="{BD711355-DE62-42BA-87A1-906C3C511709}">
      <text>
        <r>
          <rPr>
            <sz val="11"/>
            <color theme="1"/>
            <rFont val="Calibri"/>
            <family val="2"/>
            <scheme val="minor"/>
          </rPr>
          <t>CONSIGNY François:
stone wool</t>
        </r>
      </text>
    </comment>
    <comment ref="BB560" authorId="0" shapeId="0" xr:uid="{4CB82524-B9A6-4241-919E-23ED2EA5F3BD}">
      <text>
        <r>
          <rPr>
            <sz val="11"/>
            <color theme="1"/>
            <rFont val="Calibri"/>
            <family val="2"/>
            <scheme val="minor"/>
          </rPr>
          <t>CONSIGNY François:
Point measurement method.
Area method: 32mm</t>
        </r>
      </text>
    </comment>
    <comment ref="BC560" authorId="0" shapeId="0" xr:uid="{1303EC25-20FB-4758-A12D-A5703D39529B}">
      <text>
        <r>
          <rPr>
            <sz val="11"/>
            <color theme="1"/>
            <rFont val="Calibri"/>
            <family val="2"/>
            <scheme val="minor"/>
          </rPr>
          <t>CONSIGNY François:
mesured on sketch (residual cross section from photo) for all min &amp; max values of Rise1 to 5</t>
        </r>
      </text>
    </comment>
    <comment ref="CE560" authorId="0" shapeId="0" xr:uid="{884773E7-8AD4-44F6-94D8-BAC98B0DD42B}">
      <text>
        <r>
          <rPr>
            <sz val="11"/>
            <color theme="1"/>
            <rFont val="Calibri"/>
            <family val="2"/>
            <scheme val="minor"/>
          </rPr>
          <t>CONSIGNY François:
Densité 673 kg/m3</t>
        </r>
      </text>
    </comment>
    <comment ref="DF560" authorId="0" shapeId="0" xr:uid="{B14BBB0C-885C-416D-A071-CFA44A0C2BB3}">
      <text>
        <r>
          <rPr>
            <sz val="11"/>
            <color theme="1"/>
            <rFont val="Calibri"/>
            <family val="2"/>
            <scheme val="minor"/>
          </rPr>
          <t>CONSIGNY François:
stone wool</t>
        </r>
      </text>
    </comment>
    <comment ref="BB561" authorId="0" shapeId="0" xr:uid="{A3428BE7-098F-441E-810E-374C078F863E}">
      <text>
        <r>
          <rPr>
            <sz val="11"/>
            <color theme="1"/>
            <rFont val="Calibri"/>
            <family val="2"/>
            <scheme val="minor"/>
          </rPr>
          <t>CONSIGNY François:
Point measurement method.
Area method: 32mm</t>
        </r>
      </text>
    </comment>
    <comment ref="BC561" authorId="0" shapeId="0" xr:uid="{23D3F095-7FDC-416F-9A3A-D6A8727036CD}">
      <text>
        <r>
          <rPr>
            <sz val="11"/>
            <color theme="1"/>
            <rFont val="Calibri"/>
            <family val="2"/>
            <scheme val="minor"/>
          </rPr>
          <t>CONSIGNY François:
mesured on sketch (residual cross section from photo) for all min &amp; max values of Rise1 to 5</t>
        </r>
      </text>
    </comment>
    <comment ref="CE561" authorId="0" shapeId="0" xr:uid="{2519F941-5442-4BEC-9BF1-408C604BB57D}">
      <text>
        <r>
          <rPr>
            <sz val="11"/>
            <color theme="1"/>
            <rFont val="Calibri"/>
            <family val="2"/>
            <scheme val="minor"/>
          </rPr>
          <t>CONSIGNY François:
Densité 673 kg/m3</t>
        </r>
      </text>
    </comment>
    <comment ref="DF561" authorId="0" shapeId="0" xr:uid="{FBA53C21-58E5-46FB-9FC0-2245270E942F}">
      <text>
        <r>
          <rPr>
            <sz val="11"/>
            <color theme="1"/>
            <rFont val="Calibri"/>
            <family val="2"/>
            <scheme val="minor"/>
          </rPr>
          <t>CONSIGNY François:
stone wool</t>
        </r>
      </text>
    </comment>
    <comment ref="BB562" authorId="0" shapeId="0" xr:uid="{89CBD7C7-22C1-482E-86BF-2F067290795C}">
      <text>
        <r>
          <rPr>
            <sz val="11"/>
            <color theme="1"/>
            <rFont val="Calibri"/>
            <family val="2"/>
            <scheme val="minor"/>
          </rPr>
          <t>CONSIGNY François:
Point measurement method.
Area method: 32mm</t>
        </r>
      </text>
    </comment>
    <comment ref="BC562" authorId="0" shapeId="0" xr:uid="{6DDC3565-9989-4A18-9098-02A29E0E163C}">
      <text>
        <r>
          <rPr>
            <sz val="11"/>
            <color theme="1"/>
            <rFont val="Calibri"/>
            <family val="2"/>
            <scheme val="minor"/>
          </rPr>
          <t>CONSIGNY François:
mesured on sketch (residual cross section from photo) for all min &amp; max values of Rise1 to 5</t>
        </r>
      </text>
    </comment>
    <comment ref="CE562" authorId="0" shapeId="0" xr:uid="{399E6924-A608-446B-B7DD-E25A61053FE3}">
      <text>
        <r>
          <rPr>
            <sz val="11"/>
            <color theme="1"/>
            <rFont val="Calibri"/>
            <family val="2"/>
            <scheme val="minor"/>
          </rPr>
          <t>CONSIGNY François:
Densité 673 kg/m3</t>
        </r>
      </text>
    </comment>
    <comment ref="DF562" authorId="0" shapeId="0" xr:uid="{335DC0B2-4CF2-4630-AD56-85BC2F53BBBD}">
      <text>
        <r>
          <rPr>
            <sz val="11"/>
            <color theme="1"/>
            <rFont val="Calibri"/>
            <family val="2"/>
            <scheme val="minor"/>
          </rPr>
          <t>CONSIGNY François:
stone wool</t>
        </r>
      </text>
    </comment>
    <comment ref="BB563" authorId="0" shapeId="0" xr:uid="{3BDAE5E7-D6D0-4E03-9F34-79E50B25A032}">
      <text>
        <r>
          <rPr>
            <sz val="11"/>
            <color theme="1"/>
            <rFont val="Calibri"/>
            <family val="2"/>
            <scheme val="minor"/>
          </rPr>
          <t>CONSIGNY François:
Point measurement method.
Area method: 32mm</t>
        </r>
      </text>
    </comment>
    <comment ref="BC563" authorId="0" shapeId="0" xr:uid="{EF1793AE-FE57-4DDB-981F-4AA2B27E6ADC}">
      <text>
        <r>
          <rPr>
            <sz val="11"/>
            <color theme="1"/>
            <rFont val="Calibri"/>
            <family val="2"/>
            <scheme val="minor"/>
          </rPr>
          <t>CONSIGNY François:
mesured on sketch (residual cross section from photo) for all min &amp; max values of Rise1 to 5</t>
        </r>
      </text>
    </comment>
    <comment ref="CE563" authorId="0" shapeId="0" xr:uid="{06313BA0-9634-4351-8D62-342FB8213EA8}">
      <text>
        <r>
          <rPr>
            <sz val="11"/>
            <color theme="1"/>
            <rFont val="Calibri"/>
            <family val="2"/>
            <scheme val="minor"/>
          </rPr>
          <t>CONSIGNY François:
Densité 673 kg/m3</t>
        </r>
      </text>
    </comment>
    <comment ref="DF563" authorId="0" shapeId="0" xr:uid="{2A7B6CA7-78A5-4B51-AF5C-88F65844254C}">
      <text>
        <r>
          <rPr>
            <sz val="11"/>
            <color theme="1"/>
            <rFont val="Calibri"/>
            <family val="2"/>
            <scheme val="minor"/>
          </rPr>
          <t>CONSIGNY François:
stone wool</t>
        </r>
      </text>
    </comment>
    <comment ref="BB564" authorId="0" shapeId="0" xr:uid="{6B407E57-B2D1-4C0F-A51D-2B9A96FA8A6A}">
      <text>
        <r>
          <rPr>
            <sz val="11"/>
            <color theme="1"/>
            <rFont val="Calibri"/>
            <family val="2"/>
            <scheme val="minor"/>
          </rPr>
          <t>CONSIGNY François:
Point measurement method.
Area method: 32mm</t>
        </r>
      </text>
    </comment>
    <comment ref="BC564" authorId="0" shapeId="0" xr:uid="{9F26C744-71E3-4DB6-AD20-144CE3C932AE}">
      <text>
        <r>
          <rPr>
            <sz val="11"/>
            <color theme="1"/>
            <rFont val="Calibri"/>
            <family val="2"/>
            <scheme val="minor"/>
          </rPr>
          <t>CONSIGNY François:
mesured on sketch (residual cross section from photo) for all min &amp; max values of Rise1 to 5</t>
        </r>
      </text>
    </comment>
    <comment ref="CE564" authorId="0" shapeId="0" xr:uid="{E1E3A9D6-581F-4D4F-9A2E-7FE1FB2C1FC2}">
      <text>
        <r>
          <rPr>
            <sz val="11"/>
            <color theme="1"/>
            <rFont val="Calibri"/>
            <family val="2"/>
            <scheme val="minor"/>
          </rPr>
          <t>CONSIGNY François:
Densité 673 kg/m3</t>
        </r>
      </text>
    </comment>
    <comment ref="DF564" authorId="0" shapeId="0" xr:uid="{E20E0B63-7490-4FF5-A16E-6A001078DF16}">
      <text>
        <r>
          <rPr>
            <sz val="11"/>
            <color theme="1"/>
            <rFont val="Calibri"/>
            <family val="2"/>
            <scheme val="minor"/>
          </rPr>
          <t>CONSIGNY François:
stone wool</t>
        </r>
      </text>
    </comment>
    <comment ref="BB565" authorId="0" shapeId="0" xr:uid="{00A617E2-6AD1-440B-B779-3DB64F29EDC6}">
      <text>
        <r>
          <rPr>
            <sz val="11"/>
            <color theme="1"/>
            <rFont val="Calibri"/>
            <family val="2"/>
            <scheme val="minor"/>
          </rPr>
          <t>CONSIGNY François:
Point measurement method.
Area method: 32mm</t>
        </r>
      </text>
    </comment>
    <comment ref="BC565" authorId="0" shapeId="0" xr:uid="{78461DA0-126C-470C-B532-A4C4F0FDB9AB}">
      <text>
        <r>
          <rPr>
            <sz val="11"/>
            <color theme="1"/>
            <rFont val="Calibri"/>
            <family val="2"/>
            <scheme val="minor"/>
          </rPr>
          <t>CONSIGNY François:
mesured on sketch (residual cross section from photo) for all min &amp; max values of Rise1 to 5</t>
        </r>
      </text>
    </comment>
    <comment ref="CE565" authorId="0" shapeId="0" xr:uid="{2CFD9A68-CD54-4A78-8A92-1DBC180EAC94}">
      <text>
        <r>
          <rPr>
            <sz val="11"/>
            <color theme="1"/>
            <rFont val="Calibri"/>
            <family val="2"/>
            <scheme val="minor"/>
          </rPr>
          <t>CONSIGNY François:
Densité 673 kg/m3</t>
        </r>
      </text>
    </comment>
    <comment ref="DF565" authorId="0" shapeId="0" xr:uid="{6F44CA08-DBB8-409B-B1B6-076442DDA911}">
      <text>
        <r>
          <rPr>
            <sz val="11"/>
            <color theme="1"/>
            <rFont val="Calibri"/>
            <family val="2"/>
            <scheme val="minor"/>
          </rPr>
          <t>CONSIGNY François:
stone wool</t>
        </r>
      </text>
    </comment>
    <comment ref="BB566" authorId="0" shapeId="0" xr:uid="{171A5FA6-E444-45F6-A014-89FFB519D69A}">
      <text>
        <r>
          <rPr>
            <sz val="11"/>
            <color theme="1"/>
            <rFont val="Calibri"/>
            <family val="2"/>
            <scheme val="minor"/>
          </rPr>
          <t>CONSIGNY François:
Point measurement method.
Area method: 32mm</t>
        </r>
      </text>
    </comment>
    <comment ref="BC566" authorId="0" shapeId="0" xr:uid="{70E32D79-358B-4BA8-B628-A871B8020B7B}">
      <text>
        <r>
          <rPr>
            <sz val="11"/>
            <color theme="1"/>
            <rFont val="Calibri"/>
            <family val="2"/>
            <scheme val="minor"/>
          </rPr>
          <t>CONSIGNY François:
mesured on sketch (residual cross section from photo) for all min &amp; max values of Rise1 to 5</t>
        </r>
      </text>
    </comment>
    <comment ref="CE566" authorId="0" shapeId="0" xr:uid="{CA8BAA24-010E-4F6B-9588-EAC31B30510D}">
      <text>
        <r>
          <rPr>
            <sz val="11"/>
            <color theme="1"/>
            <rFont val="Calibri"/>
            <family val="2"/>
            <scheme val="minor"/>
          </rPr>
          <t>CONSIGNY François:
Densité 673 kg/m3</t>
        </r>
      </text>
    </comment>
    <comment ref="DF566" authorId="0" shapeId="0" xr:uid="{B4F6E4C9-F421-4505-BA82-940CCBF9A64F}">
      <text>
        <r>
          <rPr>
            <sz val="11"/>
            <color theme="1"/>
            <rFont val="Calibri"/>
            <family val="2"/>
            <scheme val="minor"/>
          </rPr>
          <t>CONSIGNY François:
stone wool</t>
        </r>
      </text>
    </comment>
    <comment ref="BB567" authorId="0" shapeId="0" xr:uid="{4D007C8D-8C1B-4EEB-945F-4D8B9B44D104}">
      <text>
        <r>
          <rPr>
            <sz val="11"/>
            <color theme="1"/>
            <rFont val="Calibri"/>
            <family val="2"/>
            <scheme val="minor"/>
          </rPr>
          <t>CONSIGNY François:
Point measurement method.
Area method: 32mm</t>
        </r>
      </text>
    </comment>
    <comment ref="BC567" authorId="0" shapeId="0" xr:uid="{B436D338-7D87-4C40-B5F4-7AFCE717D6A3}">
      <text>
        <r>
          <rPr>
            <sz val="11"/>
            <color theme="1"/>
            <rFont val="Calibri"/>
            <family val="2"/>
            <scheme val="minor"/>
          </rPr>
          <t>CONSIGNY François:
mesured on sketch (residual cross section from photo) for all min &amp; max values of Rise1 to 5</t>
        </r>
      </text>
    </comment>
    <comment ref="CE567" authorId="0" shapeId="0" xr:uid="{D3CF2956-BD25-4F6A-B93B-649BF7475203}">
      <text>
        <r>
          <rPr>
            <sz val="11"/>
            <color theme="1"/>
            <rFont val="Calibri"/>
            <family val="2"/>
            <scheme val="minor"/>
          </rPr>
          <t>CONSIGNY François:
Densité 673 kg/m3</t>
        </r>
      </text>
    </comment>
    <comment ref="DF567" authorId="0" shapeId="0" xr:uid="{3E3629FB-9776-40AE-A483-F921579D716D}">
      <text>
        <r>
          <rPr>
            <sz val="11"/>
            <color theme="1"/>
            <rFont val="Calibri"/>
            <family val="2"/>
            <scheme val="minor"/>
          </rPr>
          <t>CONSIGNY François:
stone wool</t>
        </r>
      </text>
    </comment>
    <comment ref="BB568" authorId="0" shapeId="0" xr:uid="{8367C61F-A0E1-455E-BD7A-8BD816A6478E}">
      <text>
        <r>
          <rPr>
            <sz val="11"/>
            <color theme="1"/>
            <rFont val="Calibri"/>
            <family val="2"/>
            <scheme val="minor"/>
          </rPr>
          <t>CONSIGNY François:
Point measurement method.
Area method: 32mm</t>
        </r>
      </text>
    </comment>
    <comment ref="BC568" authorId="0" shapeId="0" xr:uid="{CB6488A6-4723-4DEE-820B-C7125C5A6B99}">
      <text>
        <r>
          <rPr>
            <sz val="11"/>
            <color theme="1"/>
            <rFont val="Calibri"/>
            <family val="2"/>
            <scheme val="minor"/>
          </rPr>
          <t>CONSIGNY François:
mesured on sketch (residual cross section from photo) for all min &amp; max values of Rise1 to 5</t>
        </r>
      </text>
    </comment>
    <comment ref="CE568" authorId="0" shapeId="0" xr:uid="{34955A59-7588-4818-8B8D-6479B47D55A7}">
      <text>
        <r>
          <rPr>
            <sz val="11"/>
            <color theme="1"/>
            <rFont val="Calibri"/>
            <family val="2"/>
            <scheme val="minor"/>
          </rPr>
          <t>CONSIGNY François:
Densité 673 kg/m3</t>
        </r>
      </text>
    </comment>
    <comment ref="DF568" authorId="0" shapeId="0" xr:uid="{1ABBB0AB-9985-4669-A726-DCB79893A526}">
      <text>
        <r>
          <rPr>
            <sz val="11"/>
            <color theme="1"/>
            <rFont val="Calibri"/>
            <family val="2"/>
            <scheme val="minor"/>
          </rPr>
          <t>CONSIGNY François:
stone wool</t>
        </r>
      </text>
    </comment>
    <comment ref="BB569" authorId="0" shapeId="0" xr:uid="{518D0029-908E-41DB-B66B-5A830D716745}">
      <text>
        <r>
          <rPr>
            <sz val="11"/>
            <color theme="1"/>
            <rFont val="Calibri"/>
            <family val="2"/>
            <scheme val="minor"/>
          </rPr>
          <t>CONSIGNY François:
Point measurement method.
Area method: 32mm</t>
        </r>
      </text>
    </comment>
    <comment ref="BC569" authorId="0" shapeId="0" xr:uid="{B5652D85-B91C-4DF6-BF24-8B5D39805A0C}">
      <text>
        <r>
          <rPr>
            <sz val="11"/>
            <color theme="1"/>
            <rFont val="Calibri"/>
            <family val="2"/>
            <scheme val="minor"/>
          </rPr>
          <t>CONSIGNY François:
mesured on sketch (residual cross section from photo) for all min &amp; max values of Rise1 to 5</t>
        </r>
      </text>
    </comment>
    <comment ref="CE569" authorId="0" shapeId="0" xr:uid="{A7C6B855-60DD-4E2D-9C46-0E7CAC4DF1AD}">
      <text>
        <r>
          <rPr>
            <sz val="11"/>
            <color theme="1"/>
            <rFont val="Calibri"/>
            <family val="2"/>
            <scheme val="minor"/>
          </rPr>
          <t>CONSIGNY François:
Densité 673 kg/m3</t>
        </r>
      </text>
    </comment>
    <comment ref="DF569" authorId="0" shapeId="0" xr:uid="{63397DC2-19C9-471C-9A0E-94DA33DD0260}">
      <text>
        <r>
          <rPr>
            <sz val="11"/>
            <color theme="1"/>
            <rFont val="Calibri"/>
            <family val="2"/>
            <scheme val="minor"/>
          </rPr>
          <t>CONSIGNY François:
stone wool</t>
        </r>
      </text>
    </comment>
    <comment ref="BB570" authorId="0" shapeId="0" xr:uid="{110833AE-9B15-431C-B480-4B23D729844F}">
      <text>
        <r>
          <rPr>
            <sz val="11"/>
            <color theme="1"/>
            <rFont val="Calibri"/>
            <family val="2"/>
            <scheme val="minor"/>
          </rPr>
          <t>CONSIGNY François:
Point measurement method.
Area method: 32mm</t>
        </r>
      </text>
    </comment>
    <comment ref="BC570" authorId="0" shapeId="0" xr:uid="{326028BC-5CAF-402C-8732-CD25C42A0FB5}">
      <text>
        <r>
          <rPr>
            <sz val="11"/>
            <color theme="1"/>
            <rFont val="Calibri"/>
            <family val="2"/>
            <scheme val="minor"/>
          </rPr>
          <t>CONSIGNY François:
mesured on sketch (residual cross section from photo) for all min &amp; max values of Rise1 to 5</t>
        </r>
      </text>
    </comment>
    <comment ref="CE570" authorId="0" shapeId="0" xr:uid="{1B081E7D-1402-4050-B547-B8881AA68E59}">
      <text>
        <r>
          <rPr>
            <sz val="11"/>
            <color theme="1"/>
            <rFont val="Calibri"/>
            <family val="2"/>
            <scheme val="minor"/>
          </rPr>
          <t>CONSIGNY François:
Densité 673 kg/m3</t>
        </r>
      </text>
    </comment>
    <comment ref="DF570" authorId="0" shapeId="0" xr:uid="{50F6E3E8-8997-4450-93B2-1D22E4DF2BEA}">
      <text>
        <r>
          <rPr>
            <sz val="11"/>
            <color theme="1"/>
            <rFont val="Calibri"/>
            <family val="2"/>
            <scheme val="minor"/>
          </rPr>
          <t>CONSIGNY François:
stone wool</t>
        </r>
      </text>
    </comment>
    <comment ref="BB571" authorId="0" shapeId="0" xr:uid="{5DB050BD-840E-4973-946F-A9F02013F3A0}">
      <text>
        <r>
          <rPr>
            <sz val="11"/>
            <color theme="1"/>
            <rFont val="Calibri"/>
            <family val="2"/>
            <scheme val="minor"/>
          </rPr>
          <t>CONSIGNY François:
Point measurement method.
Area method: 32mm</t>
        </r>
      </text>
    </comment>
    <comment ref="BC571" authorId="0" shapeId="0" xr:uid="{3D6CCF5A-5817-4AA2-B35E-0AB2B0B7B1F6}">
      <text>
        <r>
          <rPr>
            <sz val="11"/>
            <color theme="1"/>
            <rFont val="Calibri"/>
            <family val="2"/>
            <scheme val="minor"/>
          </rPr>
          <t>CONSIGNY François:
mesured on sketch (residual cross section from photo) for all min &amp; max values of Rise1 to 5</t>
        </r>
      </text>
    </comment>
    <comment ref="CE571" authorId="0" shapeId="0" xr:uid="{3B57C143-B31C-43D8-A3A1-5BC367E679D0}">
      <text>
        <r>
          <rPr>
            <sz val="11"/>
            <color theme="1"/>
            <rFont val="Calibri"/>
            <family val="2"/>
            <scheme val="minor"/>
          </rPr>
          <t>CONSIGNY François:
Densité 673 kg/m3</t>
        </r>
      </text>
    </comment>
    <comment ref="DF571" authorId="0" shapeId="0" xr:uid="{F40BE275-CC44-47D4-BE09-31E76E8A493F}">
      <text>
        <r>
          <rPr>
            <sz val="11"/>
            <color theme="1"/>
            <rFont val="Calibri"/>
            <family val="2"/>
            <scheme val="minor"/>
          </rPr>
          <t>CONSIGNY François:
stone wool</t>
        </r>
      </text>
    </comment>
    <comment ref="BB572" authorId="0" shapeId="0" xr:uid="{78006150-05E4-4505-A69C-B568485781D2}">
      <text>
        <r>
          <rPr>
            <sz val="11"/>
            <color theme="1"/>
            <rFont val="Calibri"/>
            <family val="2"/>
            <scheme val="minor"/>
          </rPr>
          <t>CONSIGNY François:
Point measurement method.
Area method: 32mm</t>
        </r>
      </text>
    </comment>
    <comment ref="BC572" authorId="0" shapeId="0" xr:uid="{3BA62A43-356C-4659-896D-CE2F47C65706}">
      <text>
        <r>
          <rPr>
            <sz val="11"/>
            <color theme="1"/>
            <rFont val="Calibri"/>
            <family val="2"/>
            <scheme val="minor"/>
          </rPr>
          <t>CONSIGNY François:
mesured on sketch (residual cross section from photo) for all min &amp; max values of Rise1 to 5</t>
        </r>
      </text>
    </comment>
    <comment ref="CE572" authorId="0" shapeId="0" xr:uid="{2B8B4540-7AA4-4446-929D-8AEEF1899437}">
      <text>
        <r>
          <rPr>
            <sz val="11"/>
            <color theme="1"/>
            <rFont val="Calibri"/>
            <family val="2"/>
            <scheme val="minor"/>
          </rPr>
          <t>CONSIGNY François:
Densité 673 kg/m3</t>
        </r>
      </text>
    </comment>
    <comment ref="DF572" authorId="0" shapeId="0" xr:uid="{A4ED3B99-6B71-4901-843B-FB967137497E}">
      <text>
        <r>
          <rPr>
            <sz val="11"/>
            <color theme="1"/>
            <rFont val="Calibri"/>
            <family val="2"/>
            <scheme val="minor"/>
          </rPr>
          <t>CONSIGNY François:
stone wool</t>
        </r>
      </text>
    </comment>
    <comment ref="BB573" authorId="0" shapeId="0" xr:uid="{B30B7BEB-501F-4BFE-A849-A18685A5B1BA}">
      <text>
        <r>
          <rPr>
            <sz val="11"/>
            <color theme="1"/>
            <rFont val="Calibri"/>
            <family val="2"/>
            <scheme val="minor"/>
          </rPr>
          <t>CONSIGNY François:
Point measurement method.
Area method: 32mm</t>
        </r>
      </text>
    </comment>
    <comment ref="BC573" authorId="0" shapeId="0" xr:uid="{F5826B7E-B18B-459E-AF9D-9A4592212066}">
      <text>
        <r>
          <rPr>
            <sz val="11"/>
            <color theme="1"/>
            <rFont val="Calibri"/>
            <family val="2"/>
            <scheme val="minor"/>
          </rPr>
          <t>CONSIGNY François:
mesured on sketch (residual cross section from photo) for all min &amp; max values of Rise1 to 5</t>
        </r>
      </text>
    </comment>
    <comment ref="CE573" authorId="0" shapeId="0" xr:uid="{873052E9-1AB2-4785-81AB-E93DFA4004DE}">
      <text>
        <r>
          <rPr>
            <sz val="11"/>
            <color theme="1"/>
            <rFont val="Calibri"/>
            <family val="2"/>
            <scheme val="minor"/>
          </rPr>
          <t>CONSIGNY François:
Densité 673 kg/m3</t>
        </r>
      </text>
    </comment>
    <comment ref="DF573" authorId="0" shapeId="0" xr:uid="{2C4D1207-F365-49BF-87C0-B34BFFB626F8}">
      <text>
        <r>
          <rPr>
            <sz val="11"/>
            <color theme="1"/>
            <rFont val="Calibri"/>
            <family val="2"/>
            <scheme val="minor"/>
          </rPr>
          <t>CONSIGNY François:
stone wool</t>
        </r>
      </text>
    </comment>
    <comment ref="BB574" authorId="0" shapeId="0" xr:uid="{D7B8C42A-E8A8-4587-863F-76B5A1FFA71B}">
      <text>
        <r>
          <rPr>
            <sz val="11"/>
            <color theme="1"/>
            <rFont val="Calibri"/>
            <family val="2"/>
            <scheme val="minor"/>
          </rPr>
          <t>CONSIGNY François:
Point measurement method.
Area method: 32mm</t>
        </r>
      </text>
    </comment>
    <comment ref="BC574" authorId="0" shapeId="0" xr:uid="{9F175F00-1315-4D99-A3B9-B8B196417DDB}">
      <text>
        <r>
          <rPr>
            <sz val="11"/>
            <color theme="1"/>
            <rFont val="Calibri"/>
            <family val="2"/>
            <scheme val="minor"/>
          </rPr>
          <t>CONSIGNY François:
mesured on sketch (residual cross section from photo) for all min &amp; max values of Rise1 to 5</t>
        </r>
      </text>
    </comment>
    <comment ref="CE574" authorId="0" shapeId="0" xr:uid="{41BE3BDD-89D3-4834-A625-B7F8160E109A}">
      <text>
        <r>
          <rPr>
            <sz val="11"/>
            <color theme="1"/>
            <rFont val="Calibri"/>
            <family val="2"/>
            <scheme val="minor"/>
          </rPr>
          <t>CONSIGNY François:
Densité 673 kg/m3</t>
        </r>
      </text>
    </comment>
    <comment ref="DF574" authorId="0" shapeId="0" xr:uid="{7F0399DA-345C-4AE2-B6B7-2A4E2654611A}">
      <text>
        <r>
          <rPr>
            <sz val="11"/>
            <color theme="1"/>
            <rFont val="Calibri"/>
            <family val="2"/>
            <scheme val="minor"/>
          </rPr>
          <t>CONSIGNY François:
stone wool</t>
        </r>
      </text>
    </comment>
    <comment ref="BB575" authorId="0" shapeId="0" xr:uid="{380504B6-7CA4-4163-8A8B-0DDC23E570A5}">
      <text>
        <r>
          <rPr>
            <sz val="11"/>
            <color theme="1"/>
            <rFont val="Calibri"/>
            <family val="2"/>
            <scheme val="minor"/>
          </rPr>
          <t>CONSIGNY François:
Point measurement method.
Area method: 32mm</t>
        </r>
      </text>
    </comment>
    <comment ref="BC575" authorId="0" shapeId="0" xr:uid="{C77FF7B7-43AB-4048-826B-30C5614D1C97}">
      <text>
        <r>
          <rPr>
            <sz val="11"/>
            <color theme="1"/>
            <rFont val="Calibri"/>
            <family val="2"/>
            <scheme val="minor"/>
          </rPr>
          <t>CONSIGNY François:
mesured on sketch (residual cross section from photo) for all min &amp; max values of Rise1 to 5</t>
        </r>
      </text>
    </comment>
    <comment ref="CE575" authorId="0" shapeId="0" xr:uid="{60BAD1B5-DAD7-4D06-82D2-1DE4BD8033F6}">
      <text>
        <r>
          <rPr>
            <sz val="11"/>
            <color theme="1"/>
            <rFont val="Calibri"/>
            <family val="2"/>
            <scheme val="minor"/>
          </rPr>
          <t>CONSIGNY François:
Densité 673 kg/m3</t>
        </r>
      </text>
    </comment>
    <comment ref="DF575" authorId="0" shapeId="0" xr:uid="{F36F2E4B-8666-4409-8CF2-14504F50A46B}">
      <text>
        <r>
          <rPr>
            <sz val="11"/>
            <color theme="1"/>
            <rFont val="Calibri"/>
            <family val="2"/>
            <scheme val="minor"/>
          </rPr>
          <t>CONSIGNY François:
stone wool</t>
        </r>
      </text>
    </comment>
    <comment ref="BB576" authorId="0" shapeId="0" xr:uid="{29B20007-1FC0-499F-B7E9-EB2FC52B70AB}">
      <text>
        <r>
          <rPr>
            <sz val="11"/>
            <color theme="1"/>
            <rFont val="Calibri"/>
            <family val="2"/>
            <scheme val="minor"/>
          </rPr>
          <t>CONSIGNY François:
Point measurement method.
Area method: 32mm</t>
        </r>
      </text>
    </comment>
    <comment ref="BC576" authorId="0" shapeId="0" xr:uid="{7171EF73-43B8-401A-BFE7-CE47869F075E}">
      <text>
        <r>
          <rPr>
            <sz val="11"/>
            <color theme="1"/>
            <rFont val="Calibri"/>
            <family val="2"/>
            <scheme val="minor"/>
          </rPr>
          <t>CONSIGNY François:
mesured on sketch (residual cross section from photo) for all min &amp; max values of Rise1 to 5</t>
        </r>
      </text>
    </comment>
    <comment ref="CE576" authorId="0" shapeId="0" xr:uid="{D7BB4245-F4EC-4D1F-824E-6ED3AEA3621D}">
      <text>
        <r>
          <rPr>
            <sz val="11"/>
            <color theme="1"/>
            <rFont val="Calibri"/>
            <family val="2"/>
            <scheme val="minor"/>
          </rPr>
          <t>CONSIGNY François:
Densité 673 kg/m3</t>
        </r>
      </text>
    </comment>
    <comment ref="DF576" authorId="0" shapeId="0" xr:uid="{7CA8B821-5D2C-4746-8831-278B87BDBD85}">
      <text>
        <r>
          <rPr>
            <sz val="11"/>
            <color theme="1"/>
            <rFont val="Calibri"/>
            <family val="2"/>
            <scheme val="minor"/>
          </rPr>
          <t>CONSIGNY François:
stone wool</t>
        </r>
      </text>
    </comment>
    <comment ref="BB577" authorId="0" shapeId="0" xr:uid="{E8C52FA8-C5B4-4ACD-B731-D70B248CD408}">
      <text>
        <r>
          <rPr>
            <sz val="11"/>
            <color theme="1"/>
            <rFont val="Calibri"/>
            <family val="2"/>
            <scheme val="minor"/>
          </rPr>
          <t>CONSIGNY François:
Point measurement method.
Area method: 32mm</t>
        </r>
      </text>
    </comment>
    <comment ref="BC577" authorId="0" shapeId="0" xr:uid="{13C8B7EC-A22C-4AE0-913E-0D64C7CE9EFE}">
      <text>
        <r>
          <rPr>
            <sz val="11"/>
            <color theme="1"/>
            <rFont val="Calibri"/>
            <family val="2"/>
            <scheme val="minor"/>
          </rPr>
          <t>CONSIGNY François:
mesured on sketch (residual cross section from photo) for all min &amp; max values of Rise1 to 5</t>
        </r>
      </text>
    </comment>
    <comment ref="CE577" authorId="0" shapeId="0" xr:uid="{C324B5FE-D864-4B39-B96C-A6D9F8BF0725}">
      <text>
        <r>
          <rPr>
            <sz val="11"/>
            <color theme="1"/>
            <rFont val="Calibri"/>
            <family val="2"/>
            <scheme val="minor"/>
          </rPr>
          <t>CONSIGNY François:
Densité 673 kg/m3</t>
        </r>
      </text>
    </comment>
    <comment ref="DF577" authorId="0" shapeId="0" xr:uid="{E3D70013-524C-4917-AB0B-D13FC91BABED}">
      <text>
        <r>
          <rPr>
            <sz val="11"/>
            <color theme="1"/>
            <rFont val="Calibri"/>
            <family val="2"/>
            <scheme val="minor"/>
          </rPr>
          <t>CONSIGNY François:
stone wool</t>
        </r>
      </text>
    </comment>
    <comment ref="BB578" authorId="0" shapeId="0" xr:uid="{2339741A-919C-42C6-924C-5175532440DB}">
      <text>
        <r>
          <rPr>
            <sz val="11"/>
            <color theme="1"/>
            <rFont val="Calibri"/>
            <family val="2"/>
            <scheme val="minor"/>
          </rPr>
          <t>CONSIGNY François:
Point measurement method.
Area method: 32mm</t>
        </r>
      </text>
    </comment>
    <comment ref="BC578" authorId="0" shapeId="0" xr:uid="{F249D72C-979F-42CE-A236-6FCED6C01688}">
      <text>
        <r>
          <rPr>
            <sz val="11"/>
            <color theme="1"/>
            <rFont val="Calibri"/>
            <family val="2"/>
            <scheme val="minor"/>
          </rPr>
          <t>CONSIGNY François:
mesured on sketch (residual cross section from photo) for all min &amp; max values of Rise1 to 5</t>
        </r>
      </text>
    </comment>
    <comment ref="CE578" authorId="0" shapeId="0" xr:uid="{67B3BBDC-67E0-42BA-88B2-65E86E2FEE99}">
      <text>
        <r>
          <rPr>
            <sz val="11"/>
            <color theme="1"/>
            <rFont val="Calibri"/>
            <family val="2"/>
            <scheme val="minor"/>
          </rPr>
          <t>CONSIGNY François:
Densité 673 kg/m3</t>
        </r>
      </text>
    </comment>
    <comment ref="DF578" authorId="0" shapeId="0" xr:uid="{E93A90E5-4B66-4CF3-B34B-FD7FAFFDB4F2}">
      <text>
        <r>
          <rPr>
            <sz val="11"/>
            <color theme="1"/>
            <rFont val="Calibri"/>
            <family val="2"/>
            <scheme val="minor"/>
          </rPr>
          <t>CONSIGNY François:
stone wool</t>
        </r>
      </text>
    </comment>
    <comment ref="BB579" authorId="0" shapeId="0" xr:uid="{54B241A1-0085-411A-9019-65D77263A72C}">
      <text>
        <r>
          <rPr>
            <sz val="11"/>
            <color theme="1"/>
            <rFont val="Calibri"/>
            <family val="2"/>
            <scheme val="minor"/>
          </rPr>
          <t>CONSIGNY François:
Point measurement method.
Area method: 32mm</t>
        </r>
      </text>
    </comment>
    <comment ref="BC579" authorId="0" shapeId="0" xr:uid="{25F4756C-C543-4CC5-82D3-4C148912760C}">
      <text>
        <r>
          <rPr>
            <sz val="11"/>
            <color theme="1"/>
            <rFont val="Calibri"/>
            <family val="2"/>
            <scheme val="minor"/>
          </rPr>
          <t>CONSIGNY François:
mesured on sketch (residual cross section from photo) for all min &amp; max values of Rise1 to 5</t>
        </r>
      </text>
    </comment>
    <comment ref="CE579" authorId="0" shapeId="0" xr:uid="{251DE72D-4094-4527-AA11-255076AA3102}">
      <text>
        <r>
          <rPr>
            <sz val="11"/>
            <color theme="1"/>
            <rFont val="Calibri"/>
            <family val="2"/>
            <scheme val="minor"/>
          </rPr>
          <t>CONSIGNY François:
Densité 673 kg/m3</t>
        </r>
      </text>
    </comment>
    <comment ref="DF579" authorId="0" shapeId="0" xr:uid="{E930E33D-FA83-432B-A539-CAFEFFEF67DC}">
      <text>
        <r>
          <rPr>
            <sz val="11"/>
            <color theme="1"/>
            <rFont val="Calibri"/>
            <family val="2"/>
            <scheme val="minor"/>
          </rPr>
          <t>CONSIGNY François:
stone wool</t>
        </r>
      </text>
    </comment>
    <comment ref="BB580" authorId="0" shapeId="0" xr:uid="{C8116657-35D5-46D1-AB34-6DAB1559975A}">
      <text>
        <r>
          <rPr>
            <sz val="11"/>
            <color theme="1"/>
            <rFont val="Calibri"/>
            <family val="2"/>
            <scheme val="minor"/>
          </rPr>
          <t>CONSIGNY François:
Point measurement method.
Area method: 32mm</t>
        </r>
      </text>
    </comment>
    <comment ref="BC580" authorId="0" shapeId="0" xr:uid="{17952A5E-C610-4E3E-9D74-F0039CBF8BA9}">
      <text>
        <r>
          <rPr>
            <sz val="11"/>
            <color theme="1"/>
            <rFont val="Calibri"/>
            <family val="2"/>
            <scheme val="minor"/>
          </rPr>
          <t>CONSIGNY François:
mesured on sketch (residual cross section from photo) for all min &amp; max values of Rise1 to 5</t>
        </r>
      </text>
    </comment>
    <comment ref="CE580" authorId="0" shapeId="0" xr:uid="{C86BE52C-82B9-42F5-95D7-3B0A156512BD}">
      <text>
        <r>
          <rPr>
            <sz val="11"/>
            <color theme="1"/>
            <rFont val="Calibri"/>
            <family val="2"/>
            <scheme val="minor"/>
          </rPr>
          <t>CONSIGNY François:
Densité 673 kg/m3</t>
        </r>
      </text>
    </comment>
    <comment ref="DF580" authorId="0" shapeId="0" xr:uid="{CF357E93-FE82-41EA-B0BE-EB56B3B0160A}">
      <text>
        <r>
          <rPr>
            <sz val="11"/>
            <color theme="1"/>
            <rFont val="Calibri"/>
            <family val="2"/>
            <scheme val="minor"/>
          </rPr>
          <t>CONSIGNY François:
stone wool</t>
        </r>
      </text>
    </comment>
    <comment ref="BB581" authorId="0" shapeId="0" xr:uid="{82BB8227-BB2E-450A-8021-A1D938906FC8}">
      <text>
        <r>
          <rPr>
            <sz val="11"/>
            <color theme="1"/>
            <rFont val="Calibri"/>
            <family val="2"/>
            <scheme val="minor"/>
          </rPr>
          <t>CONSIGNY François:
Point measurement method.
Area method: 32mm</t>
        </r>
      </text>
    </comment>
    <comment ref="BC581" authorId="0" shapeId="0" xr:uid="{4CBFB489-1767-4FC4-90F7-68D089CBCDEB}">
      <text>
        <r>
          <rPr>
            <sz val="11"/>
            <color theme="1"/>
            <rFont val="Calibri"/>
            <family val="2"/>
            <scheme val="minor"/>
          </rPr>
          <t>CONSIGNY François:
mesured on sketch (residual cross section from photo) for all min &amp; max values of Rise1 to 5</t>
        </r>
      </text>
    </comment>
    <comment ref="CE581" authorId="0" shapeId="0" xr:uid="{820A077F-CE70-4277-B783-7454FC79329F}">
      <text>
        <r>
          <rPr>
            <sz val="11"/>
            <color theme="1"/>
            <rFont val="Calibri"/>
            <family val="2"/>
            <scheme val="minor"/>
          </rPr>
          <t>CONSIGNY François:
Densité 673 kg/m3</t>
        </r>
      </text>
    </comment>
    <comment ref="DF581" authorId="0" shapeId="0" xr:uid="{98355844-F68C-4197-8A0B-50A3C7BAA07A}">
      <text>
        <r>
          <rPr>
            <sz val="11"/>
            <color theme="1"/>
            <rFont val="Calibri"/>
            <family val="2"/>
            <scheme val="minor"/>
          </rPr>
          <t>CONSIGNY François:
stone wool</t>
        </r>
      </text>
    </comment>
    <comment ref="BB582" authorId="0" shapeId="0" xr:uid="{D190ECEE-0982-4218-9D1E-0B1834E70DC0}">
      <text>
        <r>
          <rPr>
            <sz val="11"/>
            <color theme="1"/>
            <rFont val="Calibri"/>
            <family val="2"/>
            <scheme val="minor"/>
          </rPr>
          <t>CONSIGNY François:
Point measurement method.
Area method: 32mm</t>
        </r>
      </text>
    </comment>
    <comment ref="BC582" authorId="0" shapeId="0" xr:uid="{9339D689-47E6-412F-8604-8E3C85A90CD1}">
      <text>
        <r>
          <rPr>
            <sz val="11"/>
            <color theme="1"/>
            <rFont val="Calibri"/>
            <family val="2"/>
            <scheme val="minor"/>
          </rPr>
          <t>CONSIGNY François:
mesured on sketch (residual cross section from photo) for all min &amp; max values of Rise1 to 5</t>
        </r>
      </text>
    </comment>
    <comment ref="CE582" authorId="0" shapeId="0" xr:uid="{E535773E-EFF4-466F-B1DD-DC068F8FE219}">
      <text>
        <r>
          <rPr>
            <sz val="11"/>
            <color theme="1"/>
            <rFont val="Calibri"/>
            <family val="2"/>
            <scheme val="minor"/>
          </rPr>
          <t>CONSIGNY François:
Densité 673 kg/m3</t>
        </r>
      </text>
    </comment>
    <comment ref="DF582" authorId="0" shapeId="0" xr:uid="{536F28DA-A980-4502-A068-89365EECA9E3}">
      <text>
        <r>
          <rPr>
            <sz val="11"/>
            <color theme="1"/>
            <rFont val="Calibri"/>
            <family val="2"/>
            <scheme val="minor"/>
          </rPr>
          <t>CONSIGNY François:
stone wool</t>
        </r>
      </text>
    </comment>
    <comment ref="BB583" authorId="0" shapeId="0" xr:uid="{33371296-3F48-4C14-A41B-68835BB2C69B}">
      <text>
        <r>
          <rPr>
            <sz val="11"/>
            <color theme="1"/>
            <rFont val="Calibri"/>
            <family val="2"/>
            <scheme val="minor"/>
          </rPr>
          <t>CONSIGNY François:
Point measurement method.
Area method: 32mm</t>
        </r>
      </text>
    </comment>
    <comment ref="BC583" authorId="0" shapeId="0" xr:uid="{13869967-3316-45E4-BE84-E8B096B1FD6E}">
      <text>
        <r>
          <rPr>
            <sz val="11"/>
            <color theme="1"/>
            <rFont val="Calibri"/>
            <family val="2"/>
            <scheme val="minor"/>
          </rPr>
          <t>CONSIGNY François:
mesured on sketch (residual cross section from photo) for all min &amp; max values of Rise1 to 5</t>
        </r>
      </text>
    </comment>
    <comment ref="CE583" authorId="0" shapeId="0" xr:uid="{4AB7B4A8-EDCD-4DE2-A047-4F2D498717B0}">
      <text>
        <r>
          <rPr>
            <sz val="11"/>
            <color theme="1"/>
            <rFont val="Calibri"/>
            <family val="2"/>
            <scheme val="minor"/>
          </rPr>
          <t>CONSIGNY François:
Densité 673 kg/m3</t>
        </r>
      </text>
    </comment>
    <comment ref="DF583" authorId="0" shapeId="0" xr:uid="{9529B6A5-0A81-4B03-829F-96AEB582FE54}">
      <text>
        <r>
          <rPr>
            <sz val="11"/>
            <color theme="1"/>
            <rFont val="Calibri"/>
            <family val="2"/>
            <scheme val="minor"/>
          </rPr>
          <t>CONSIGNY François:
stone wool</t>
        </r>
      </text>
    </comment>
    <comment ref="BB584" authorId="0" shapeId="0" xr:uid="{2B16CCFE-3C6A-4997-B9C3-524702D943BE}">
      <text>
        <r>
          <rPr>
            <sz val="11"/>
            <color theme="1"/>
            <rFont val="Calibri"/>
            <family val="2"/>
            <scheme val="minor"/>
          </rPr>
          <t>CONSIGNY François:
Point measurement method.
Area method: 32mm</t>
        </r>
      </text>
    </comment>
    <comment ref="BC584" authorId="0" shapeId="0" xr:uid="{B436A69C-DBA6-4800-BD2B-60D6AE1DA705}">
      <text>
        <r>
          <rPr>
            <sz val="11"/>
            <color theme="1"/>
            <rFont val="Calibri"/>
            <family val="2"/>
            <scheme val="minor"/>
          </rPr>
          <t>CONSIGNY François:
mesured on sketch (residual cross section from photo) for all min &amp; max values of Rise1 to 5</t>
        </r>
      </text>
    </comment>
    <comment ref="CE584" authorId="0" shapeId="0" xr:uid="{251BC72C-38CE-47C6-BEF9-20814FAFD6E3}">
      <text>
        <r>
          <rPr>
            <sz val="11"/>
            <color theme="1"/>
            <rFont val="Calibri"/>
            <family val="2"/>
            <scheme val="minor"/>
          </rPr>
          <t>CONSIGNY François:
Densité 673 kg/m3</t>
        </r>
      </text>
    </comment>
    <comment ref="DF584" authorId="0" shapeId="0" xr:uid="{9F262000-C41A-4E66-BD42-020307C59441}">
      <text>
        <r>
          <rPr>
            <sz val="11"/>
            <color theme="1"/>
            <rFont val="Calibri"/>
            <family val="2"/>
            <scheme val="minor"/>
          </rPr>
          <t>CONSIGNY François:
stone wool</t>
        </r>
      </text>
    </comment>
    <comment ref="BB585" authorId="0" shapeId="0" xr:uid="{59A5FA3D-8F8D-4D9B-A73C-C33BEC4F1DBD}">
      <text>
        <r>
          <rPr>
            <sz val="11"/>
            <color theme="1"/>
            <rFont val="Calibri"/>
            <family val="2"/>
            <scheme val="minor"/>
          </rPr>
          <t>CONSIGNY François:
Point measurement method.
Area method: 32mm</t>
        </r>
      </text>
    </comment>
    <comment ref="BC585" authorId="0" shapeId="0" xr:uid="{F092AE8A-2ADE-45C4-9D0B-82EE93A21B6C}">
      <text>
        <r>
          <rPr>
            <sz val="11"/>
            <color theme="1"/>
            <rFont val="Calibri"/>
            <family val="2"/>
            <scheme val="minor"/>
          </rPr>
          <t>CONSIGNY François:
mesured on sketch (residual cross section from photo) for all min &amp; max values of Rise1 to 5</t>
        </r>
      </text>
    </comment>
    <comment ref="CE585" authorId="0" shapeId="0" xr:uid="{E25F37B3-FAE6-4ADC-B2B3-FFF2ADB79782}">
      <text>
        <r>
          <rPr>
            <sz val="11"/>
            <color theme="1"/>
            <rFont val="Calibri"/>
            <family val="2"/>
            <scheme val="minor"/>
          </rPr>
          <t>CONSIGNY François:
Densité 673 kg/m3</t>
        </r>
      </text>
    </comment>
    <comment ref="DF585" authorId="0" shapeId="0" xr:uid="{5E74D2B2-D1DC-4009-8918-FEAE03FDEF6F}">
      <text>
        <r>
          <rPr>
            <sz val="11"/>
            <color theme="1"/>
            <rFont val="Calibri"/>
            <family val="2"/>
            <scheme val="minor"/>
          </rPr>
          <t>CONSIGNY François:
stone wool</t>
        </r>
      </text>
    </comment>
    <comment ref="BB586" authorId="0" shapeId="0" xr:uid="{591D9F77-900D-462E-8FC2-26D86A637837}">
      <text>
        <r>
          <rPr>
            <sz val="11"/>
            <color theme="1"/>
            <rFont val="Calibri"/>
            <family val="2"/>
            <scheme val="minor"/>
          </rPr>
          <t>CONSIGNY François:
Point measurement method.
Area method: 32mm</t>
        </r>
      </text>
    </comment>
    <comment ref="BC586" authorId="0" shapeId="0" xr:uid="{DEB98367-442E-4F3D-B62C-4D65662AD598}">
      <text>
        <r>
          <rPr>
            <sz val="11"/>
            <color theme="1"/>
            <rFont val="Calibri"/>
            <family val="2"/>
            <scheme val="minor"/>
          </rPr>
          <t>CONSIGNY François:
mesured on sketch (residual cross section from photo) for all min &amp; max values of Rise1 to 5</t>
        </r>
      </text>
    </comment>
    <comment ref="CE586" authorId="0" shapeId="0" xr:uid="{85AD351B-408F-4DC3-A95A-1CB49DF5E7FF}">
      <text>
        <r>
          <rPr>
            <sz val="11"/>
            <color theme="1"/>
            <rFont val="Calibri"/>
            <family val="2"/>
            <scheme val="minor"/>
          </rPr>
          <t>CONSIGNY François:
Densité 673 kg/m3</t>
        </r>
      </text>
    </comment>
    <comment ref="DF586" authorId="0" shapeId="0" xr:uid="{FDD2D8C8-A232-40CC-9A4C-25590D1DA131}">
      <text>
        <r>
          <rPr>
            <sz val="11"/>
            <color theme="1"/>
            <rFont val="Calibri"/>
            <family val="2"/>
            <scheme val="minor"/>
          </rPr>
          <t>CONSIGNY François:
stone wool</t>
        </r>
      </text>
    </comment>
    <comment ref="BB587" authorId="0" shapeId="0" xr:uid="{9B971D31-752F-4842-8496-2C499C12A675}">
      <text>
        <r>
          <rPr>
            <sz val="11"/>
            <color theme="1"/>
            <rFont val="Calibri"/>
            <family val="2"/>
            <scheme val="minor"/>
          </rPr>
          <t>CONSIGNY François:
Point measurement method.
Area method: 32mm</t>
        </r>
      </text>
    </comment>
    <comment ref="BC587" authorId="0" shapeId="0" xr:uid="{09D3E5A3-5A02-4D11-810D-4BEF7014E000}">
      <text>
        <r>
          <rPr>
            <sz val="11"/>
            <color theme="1"/>
            <rFont val="Calibri"/>
            <family val="2"/>
            <scheme val="minor"/>
          </rPr>
          <t>CONSIGNY François:
mesured on sketch (residual cross section from photo) for all min &amp; max values of Rise1 to 5</t>
        </r>
      </text>
    </comment>
    <comment ref="CE587" authorId="0" shapeId="0" xr:uid="{AC77D0FA-7F3E-4BE1-A5BE-21A34842C17C}">
      <text>
        <r>
          <rPr>
            <sz val="11"/>
            <color theme="1"/>
            <rFont val="Calibri"/>
            <family val="2"/>
            <scheme val="minor"/>
          </rPr>
          <t>CONSIGNY François:
Densité 673 kg/m3</t>
        </r>
      </text>
    </comment>
    <comment ref="DF587" authorId="0" shapeId="0" xr:uid="{37307EF1-22E4-486F-9EBF-7F28700D1509}">
      <text>
        <r>
          <rPr>
            <sz val="11"/>
            <color theme="1"/>
            <rFont val="Calibri"/>
            <family val="2"/>
            <scheme val="minor"/>
          </rPr>
          <t>CONSIGNY François:
stone wool</t>
        </r>
      </text>
    </comment>
    <comment ref="BB588" authorId="0" shapeId="0" xr:uid="{3FD8DD47-93DF-46CD-A372-1618CBD08970}">
      <text>
        <r>
          <rPr>
            <sz val="11"/>
            <color theme="1"/>
            <rFont val="Calibri"/>
            <family val="2"/>
            <scheme val="minor"/>
          </rPr>
          <t>CONSIGNY François:
Point measurement method.
Area method: 32mm</t>
        </r>
      </text>
    </comment>
    <comment ref="BC588" authorId="0" shapeId="0" xr:uid="{4D3D7D2F-9022-48BA-90B4-BDFDE9E8DBAF}">
      <text>
        <r>
          <rPr>
            <sz val="11"/>
            <color theme="1"/>
            <rFont val="Calibri"/>
            <family val="2"/>
            <scheme val="minor"/>
          </rPr>
          <t>CONSIGNY François:
mesured on sketch (residual cross section from photo) for all min &amp; max values of Rise1 to 5</t>
        </r>
      </text>
    </comment>
    <comment ref="CE588" authorId="0" shapeId="0" xr:uid="{8170EB1F-114B-4943-AAF4-636F9CA62B00}">
      <text>
        <r>
          <rPr>
            <sz val="11"/>
            <color theme="1"/>
            <rFont val="Calibri"/>
            <family val="2"/>
            <scheme val="minor"/>
          </rPr>
          <t>CONSIGNY François:
Densité 673 kg/m3</t>
        </r>
      </text>
    </comment>
    <comment ref="DF588" authorId="0" shapeId="0" xr:uid="{3206F603-C8DF-41A3-A69D-E6AE31B9C412}">
      <text>
        <r>
          <rPr>
            <sz val="11"/>
            <color theme="1"/>
            <rFont val="Calibri"/>
            <family val="2"/>
            <scheme val="minor"/>
          </rPr>
          <t>CONSIGNY François:
stone wool</t>
        </r>
      </text>
    </comment>
    <comment ref="BB589" authorId="0" shapeId="0" xr:uid="{E3A4C9B3-EB29-4959-8FC5-E3CA4346BB90}">
      <text>
        <r>
          <rPr>
            <sz val="11"/>
            <color theme="1"/>
            <rFont val="Calibri"/>
            <family val="2"/>
            <scheme val="minor"/>
          </rPr>
          <t>CONSIGNY François:
Point measurement method.
Area method: 32mm</t>
        </r>
      </text>
    </comment>
    <comment ref="BC589" authorId="0" shapeId="0" xr:uid="{D5EA0F2E-9E7E-4A68-ACAF-8338DC1B711E}">
      <text>
        <r>
          <rPr>
            <sz val="11"/>
            <color theme="1"/>
            <rFont val="Calibri"/>
            <family val="2"/>
            <scheme val="minor"/>
          </rPr>
          <t>CONSIGNY François:
mesured on sketch (residual cross section from photo) for all min &amp; max values of Rise1 to 5</t>
        </r>
      </text>
    </comment>
    <comment ref="CE589" authorId="0" shapeId="0" xr:uid="{5D5BF514-24FD-40CA-9642-B5135FC9A757}">
      <text>
        <r>
          <rPr>
            <sz val="11"/>
            <color theme="1"/>
            <rFont val="Calibri"/>
            <family val="2"/>
            <scheme val="minor"/>
          </rPr>
          <t>CONSIGNY François:
Densité 673 kg/m3</t>
        </r>
      </text>
    </comment>
    <comment ref="DF589" authorId="0" shapeId="0" xr:uid="{FC1950C5-12CE-4015-886E-636EA3C3C299}">
      <text>
        <r>
          <rPr>
            <sz val="11"/>
            <color theme="1"/>
            <rFont val="Calibri"/>
            <family val="2"/>
            <scheme val="minor"/>
          </rPr>
          <t>CONSIGNY François:
stone wool</t>
        </r>
      </text>
    </comment>
    <comment ref="BB590" authorId="0" shapeId="0" xr:uid="{7A489564-6546-41F6-8FE6-BB2F7CB8C0D8}">
      <text>
        <r>
          <rPr>
            <sz val="11"/>
            <color theme="1"/>
            <rFont val="Calibri"/>
            <family val="2"/>
            <scheme val="minor"/>
          </rPr>
          <t>CONSIGNY François:
Point measurement method.
Area method: 32mm</t>
        </r>
      </text>
    </comment>
    <comment ref="BC590" authorId="0" shapeId="0" xr:uid="{6A18F75C-B4BE-4043-9ABB-E454D1056501}">
      <text>
        <r>
          <rPr>
            <sz val="11"/>
            <color theme="1"/>
            <rFont val="Calibri"/>
            <family val="2"/>
            <scheme val="minor"/>
          </rPr>
          <t>CONSIGNY François:
mesured on sketch (residual cross section from photo) for all min &amp; max values of Rise1 to 5</t>
        </r>
      </text>
    </comment>
    <comment ref="CE590" authorId="0" shapeId="0" xr:uid="{1A5F6B3F-67A1-45B7-BAD1-2DB66821E6DB}">
      <text>
        <r>
          <rPr>
            <sz val="11"/>
            <color theme="1"/>
            <rFont val="Calibri"/>
            <family val="2"/>
            <scheme val="minor"/>
          </rPr>
          <t>CONSIGNY François:
Densité 673 kg/m3</t>
        </r>
      </text>
    </comment>
    <comment ref="DF590" authorId="0" shapeId="0" xr:uid="{3F331307-51A8-4D09-901D-4613B45945F0}">
      <text>
        <r>
          <rPr>
            <sz val="11"/>
            <color theme="1"/>
            <rFont val="Calibri"/>
            <family val="2"/>
            <scheme val="minor"/>
          </rPr>
          <t>CONSIGNY François:
stone wool</t>
        </r>
      </text>
    </comment>
    <comment ref="BB591" authorId="0" shapeId="0" xr:uid="{3BF3AF88-FCB1-4649-821D-A5422FA43908}">
      <text>
        <r>
          <rPr>
            <sz val="11"/>
            <color theme="1"/>
            <rFont val="Calibri"/>
            <family val="2"/>
            <scheme val="minor"/>
          </rPr>
          <t>CONSIGNY François:
Point measurement method.
Area method: 32mm</t>
        </r>
      </text>
    </comment>
    <comment ref="BC591" authorId="0" shapeId="0" xr:uid="{341EC0E5-A5FB-4F42-B428-B0BC8FFAED97}">
      <text>
        <r>
          <rPr>
            <sz val="11"/>
            <color theme="1"/>
            <rFont val="Calibri"/>
            <family val="2"/>
            <scheme val="minor"/>
          </rPr>
          <t>CONSIGNY François:
mesured on sketch (residual cross section from photo) for all min &amp; max values of Rise1 to 5</t>
        </r>
      </text>
    </comment>
    <comment ref="CE591" authorId="0" shapeId="0" xr:uid="{07FCA6C2-24D4-4C6D-874F-AD7C07CA25C5}">
      <text>
        <r>
          <rPr>
            <sz val="11"/>
            <color theme="1"/>
            <rFont val="Calibri"/>
            <family val="2"/>
            <scheme val="minor"/>
          </rPr>
          <t>CONSIGNY François:
Densité 673 kg/m3</t>
        </r>
      </text>
    </comment>
    <comment ref="DF591" authorId="0" shapeId="0" xr:uid="{1CD1A708-AE5C-40FA-8570-996E6CE4513D}">
      <text>
        <r>
          <rPr>
            <sz val="11"/>
            <color theme="1"/>
            <rFont val="Calibri"/>
            <family val="2"/>
            <scheme val="minor"/>
          </rPr>
          <t>CONSIGNY François:
stone wool</t>
        </r>
      </text>
    </comment>
    <comment ref="BB592" authorId="0" shapeId="0" xr:uid="{B28E13FE-0767-4735-848C-573D81922E64}">
      <text>
        <r>
          <rPr>
            <sz val="11"/>
            <color theme="1"/>
            <rFont val="Calibri"/>
            <family val="2"/>
            <scheme val="minor"/>
          </rPr>
          <t>CONSIGNY François:
Point measurement method.
Area method: 32mm</t>
        </r>
      </text>
    </comment>
    <comment ref="BC592" authorId="0" shapeId="0" xr:uid="{6648153D-4BBC-4FC4-AA5F-9EB392B94D1A}">
      <text>
        <r>
          <rPr>
            <sz val="11"/>
            <color theme="1"/>
            <rFont val="Calibri"/>
            <family val="2"/>
            <scheme val="minor"/>
          </rPr>
          <t>CONSIGNY François:
mesured on sketch (residual cross section from photo) for all min &amp; max values of Rise1 to 5</t>
        </r>
      </text>
    </comment>
    <comment ref="CE592" authorId="0" shapeId="0" xr:uid="{93B7C367-D6B0-4273-BF4F-D95DC4F7F8D2}">
      <text>
        <r>
          <rPr>
            <sz val="11"/>
            <color theme="1"/>
            <rFont val="Calibri"/>
            <family val="2"/>
            <scheme val="minor"/>
          </rPr>
          <t>CONSIGNY François:
Densité 673 kg/m3</t>
        </r>
      </text>
    </comment>
    <comment ref="DF592" authorId="0" shapeId="0" xr:uid="{4B62EA81-5DD3-4672-A8D3-090FD016B16B}">
      <text>
        <r>
          <rPr>
            <sz val="11"/>
            <color theme="1"/>
            <rFont val="Calibri"/>
            <family val="2"/>
            <scheme val="minor"/>
          </rPr>
          <t>CONSIGNY François:
stone wool</t>
        </r>
      </text>
    </comment>
    <comment ref="BB593" authorId="0" shapeId="0" xr:uid="{74CCCF39-FBD8-4E80-B001-B850C7A08E68}">
      <text>
        <r>
          <rPr>
            <sz val="11"/>
            <color theme="1"/>
            <rFont val="Calibri"/>
            <family val="2"/>
            <scheme val="minor"/>
          </rPr>
          <t>CONSIGNY François:
Point measurement method.
Area method: 32mm</t>
        </r>
      </text>
    </comment>
    <comment ref="BC593" authorId="0" shapeId="0" xr:uid="{15E99315-7338-4EE2-8316-CD8BBAD44110}">
      <text>
        <r>
          <rPr>
            <sz val="11"/>
            <color theme="1"/>
            <rFont val="Calibri"/>
            <family val="2"/>
            <scheme val="minor"/>
          </rPr>
          <t>CONSIGNY François:
mesured on sketch (residual cross section from photo) for all min &amp; max values of Rise1 to 5</t>
        </r>
      </text>
    </comment>
    <comment ref="CE593" authorId="0" shapeId="0" xr:uid="{43282B6B-CF5D-49F8-88A7-0A924E66D139}">
      <text>
        <r>
          <rPr>
            <sz val="11"/>
            <color theme="1"/>
            <rFont val="Calibri"/>
            <family val="2"/>
            <scheme val="minor"/>
          </rPr>
          <t>CONSIGNY François:
Densité 673 kg/m3</t>
        </r>
      </text>
    </comment>
    <comment ref="DF593" authorId="0" shapeId="0" xr:uid="{2CFF178A-A11D-4BD9-942D-0895A74CBD39}">
      <text>
        <r>
          <rPr>
            <sz val="11"/>
            <color theme="1"/>
            <rFont val="Calibri"/>
            <family val="2"/>
            <scheme val="minor"/>
          </rPr>
          <t>CONSIGNY François:
stone wool</t>
        </r>
      </text>
    </comment>
    <comment ref="BB594" authorId="0" shapeId="0" xr:uid="{412F6570-D5D4-46E6-919D-C0A9F0CC04F4}">
      <text>
        <r>
          <rPr>
            <sz val="11"/>
            <color theme="1"/>
            <rFont val="Calibri"/>
            <family val="2"/>
            <scheme val="minor"/>
          </rPr>
          <t>CONSIGNY François:
Point measurement method.
Area method: 32mm</t>
        </r>
      </text>
    </comment>
    <comment ref="BC594" authorId="0" shapeId="0" xr:uid="{EB9EAF4B-C63A-4248-A6A6-4F352739C8B8}">
      <text>
        <r>
          <rPr>
            <sz val="11"/>
            <color theme="1"/>
            <rFont val="Calibri"/>
            <family val="2"/>
            <scheme val="minor"/>
          </rPr>
          <t>CONSIGNY François:
mesured on sketch (residual cross section from photo) for all min &amp; max values of Rise1 to 5</t>
        </r>
      </text>
    </comment>
    <comment ref="CE594" authorId="0" shapeId="0" xr:uid="{5741E0BB-3897-4968-8755-B8CE1E4A527F}">
      <text>
        <r>
          <rPr>
            <sz val="11"/>
            <color theme="1"/>
            <rFont val="Calibri"/>
            <family val="2"/>
            <scheme val="minor"/>
          </rPr>
          <t>CONSIGNY François:
Densité 673 kg/m3</t>
        </r>
      </text>
    </comment>
    <comment ref="DF594" authorId="0" shapeId="0" xr:uid="{402518F8-DA18-43B0-8602-8C901B73BD3C}">
      <text>
        <r>
          <rPr>
            <sz val="11"/>
            <color theme="1"/>
            <rFont val="Calibri"/>
            <family val="2"/>
            <scheme val="minor"/>
          </rPr>
          <t>CONSIGNY François:
stone wool</t>
        </r>
      </text>
    </comment>
    <comment ref="BB595" authorId="0" shapeId="0" xr:uid="{560D0CA1-A4E5-48F6-9C64-8F27E8442224}">
      <text>
        <r>
          <rPr>
            <sz val="11"/>
            <color theme="1"/>
            <rFont val="Calibri"/>
            <family val="2"/>
            <scheme val="minor"/>
          </rPr>
          <t>CONSIGNY François:
Point measurement method.
Area method: 32mm</t>
        </r>
      </text>
    </comment>
    <comment ref="BC595" authorId="0" shapeId="0" xr:uid="{3B49A64E-9A3B-4C44-BCB2-6B1E6FA1EA5E}">
      <text>
        <r>
          <rPr>
            <sz val="11"/>
            <color theme="1"/>
            <rFont val="Calibri"/>
            <family val="2"/>
            <scheme val="minor"/>
          </rPr>
          <t>CONSIGNY François:
mesured on sketch (residual cross section from photo) for all min &amp; max values of Rise1 to 5</t>
        </r>
      </text>
    </comment>
    <comment ref="CE595" authorId="0" shapeId="0" xr:uid="{1DEEC51D-15E7-4F7D-9E5E-669AB040910A}">
      <text>
        <r>
          <rPr>
            <sz val="11"/>
            <color theme="1"/>
            <rFont val="Calibri"/>
            <family val="2"/>
            <scheme val="minor"/>
          </rPr>
          <t>CONSIGNY François:
Densité 673 kg/m3</t>
        </r>
      </text>
    </comment>
    <comment ref="DF595" authorId="0" shapeId="0" xr:uid="{02638B64-1A12-4077-8ED6-F8D15908F0C9}">
      <text>
        <r>
          <rPr>
            <sz val="11"/>
            <color theme="1"/>
            <rFont val="Calibri"/>
            <family val="2"/>
            <scheme val="minor"/>
          </rPr>
          <t>CONSIGNY François:
stone wool</t>
        </r>
      </text>
    </comment>
    <comment ref="BB596" authorId="0" shapeId="0" xr:uid="{83C14D1C-9D3A-4CDF-831E-33F9FD25FE26}">
      <text>
        <r>
          <rPr>
            <sz val="11"/>
            <color theme="1"/>
            <rFont val="Calibri"/>
            <family val="2"/>
            <scheme val="minor"/>
          </rPr>
          <t>CONSIGNY François:
Point measurement method.
Area method: 32mm</t>
        </r>
      </text>
    </comment>
    <comment ref="BC596" authorId="0" shapeId="0" xr:uid="{92D3F194-BE13-4704-B60A-858426B307CA}">
      <text>
        <r>
          <rPr>
            <sz val="11"/>
            <color theme="1"/>
            <rFont val="Calibri"/>
            <family val="2"/>
            <scheme val="minor"/>
          </rPr>
          <t>CONSIGNY François:
mesured on sketch (residual cross section from photo) for all min &amp; max values of Rise1 to 5</t>
        </r>
      </text>
    </comment>
    <comment ref="CE596" authorId="0" shapeId="0" xr:uid="{28F08742-D4C4-4487-9556-3CDF565D7CE5}">
      <text>
        <r>
          <rPr>
            <sz val="11"/>
            <color theme="1"/>
            <rFont val="Calibri"/>
            <family val="2"/>
            <scheme val="minor"/>
          </rPr>
          <t>CONSIGNY François:
Densité 673 kg/m3</t>
        </r>
      </text>
    </comment>
    <comment ref="DF596" authorId="0" shapeId="0" xr:uid="{E08B6C7E-A393-4951-A227-7193B5C85DBD}">
      <text>
        <r>
          <rPr>
            <sz val="11"/>
            <color theme="1"/>
            <rFont val="Calibri"/>
            <family val="2"/>
            <scheme val="minor"/>
          </rPr>
          <t>CONSIGNY François:
stone wool</t>
        </r>
      </text>
    </comment>
    <comment ref="BB597" authorId="0" shapeId="0" xr:uid="{79E483BE-E98F-4078-BED8-0C60078B26A7}">
      <text>
        <r>
          <rPr>
            <sz val="11"/>
            <color theme="1"/>
            <rFont val="Calibri"/>
            <family val="2"/>
            <scheme val="minor"/>
          </rPr>
          <t>CONSIGNY François:
Point measurement method.
Area method: 32mm</t>
        </r>
      </text>
    </comment>
    <comment ref="BC597" authorId="0" shapeId="0" xr:uid="{2EBF597F-FD48-4A62-B9D4-65D35CCA58DA}">
      <text>
        <r>
          <rPr>
            <sz val="11"/>
            <color theme="1"/>
            <rFont val="Calibri"/>
            <family val="2"/>
            <scheme val="minor"/>
          </rPr>
          <t>CONSIGNY François:
mesured on sketch (residual cross section from photo) for all min &amp; max values of Rise1 to 5</t>
        </r>
      </text>
    </comment>
    <comment ref="CE597" authorId="0" shapeId="0" xr:uid="{A5AC772C-C5F5-46FB-845E-64BFE0AF2149}">
      <text>
        <r>
          <rPr>
            <sz val="11"/>
            <color theme="1"/>
            <rFont val="Calibri"/>
            <family val="2"/>
            <scheme val="minor"/>
          </rPr>
          <t>CONSIGNY François:
Densité 673 kg/m3</t>
        </r>
      </text>
    </comment>
    <comment ref="DF597" authorId="0" shapeId="0" xr:uid="{704635D4-F5DE-48AC-8160-A61BE7691616}">
      <text>
        <r>
          <rPr>
            <sz val="11"/>
            <color theme="1"/>
            <rFont val="Calibri"/>
            <family val="2"/>
            <scheme val="minor"/>
          </rPr>
          <t>CONSIGNY François:
stone wool</t>
        </r>
      </text>
    </comment>
    <comment ref="BB598" authorId="0" shapeId="0" xr:uid="{BB2FB026-F43D-4701-B008-C83B98CCB58B}">
      <text>
        <r>
          <rPr>
            <sz val="11"/>
            <color theme="1"/>
            <rFont val="Calibri"/>
            <family val="2"/>
            <scheme val="minor"/>
          </rPr>
          <t>CONSIGNY François:
Point measurement method.
Area method: 32mm</t>
        </r>
      </text>
    </comment>
    <comment ref="BC598" authorId="0" shapeId="0" xr:uid="{624818D6-4AFB-4A73-BF14-DE5A7A30ACD2}">
      <text>
        <r>
          <rPr>
            <sz val="11"/>
            <color theme="1"/>
            <rFont val="Calibri"/>
            <family val="2"/>
            <scheme val="minor"/>
          </rPr>
          <t>CONSIGNY François:
mesured on sketch (residual cross section from photo) for all min &amp; max values of Rise1 to 5</t>
        </r>
      </text>
    </comment>
    <comment ref="CE598" authorId="0" shapeId="0" xr:uid="{EE08DA1B-8EFE-4B45-A72D-FB328D26DB8A}">
      <text>
        <r>
          <rPr>
            <sz val="11"/>
            <color theme="1"/>
            <rFont val="Calibri"/>
            <family val="2"/>
            <scheme val="minor"/>
          </rPr>
          <t>CONSIGNY François:
Densité 673 kg/m3</t>
        </r>
      </text>
    </comment>
    <comment ref="DF598" authorId="0" shapeId="0" xr:uid="{39B57B2C-18DD-413A-B9C3-4624463AF8D0}">
      <text>
        <r>
          <rPr>
            <sz val="11"/>
            <color theme="1"/>
            <rFont val="Calibri"/>
            <family val="2"/>
            <scheme val="minor"/>
          </rPr>
          <t>CONSIGNY François:
stone wool</t>
        </r>
      </text>
    </comment>
    <comment ref="BB599" authorId="0" shapeId="0" xr:uid="{3591A8F9-7C5E-4963-A2C3-106FF3BEE3BE}">
      <text>
        <r>
          <rPr>
            <sz val="11"/>
            <color theme="1"/>
            <rFont val="Calibri"/>
            <family val="2"/>
            <scheme val="minor"/>
          </rPr>
          <t>CONSIGNY François:
Point measurement method.
Area method: 32mm</t>
        </r>
      </text>
    </comment>
    <comment ref="BC599" authorId="0" shapeId="0" xr:uid="{1551E714-2CB8-42D7-A5FA-67121A595CB5}">
      <text>
        <r>
          <rPr>
            <sz val="11"/>
            <color theme="1"/>
            <rFont val="Calibri"/>
            <family val="2"/>
            <scheme val="minor"/>
          </rPr>
          <t>CONSIGNY François:
mesured on sketch (residual cross section from photo) for all min &amp; max values of Rise1 to 5</t>
        </r>
      </text>
    </comment>
    <comment ref="CE599" authorId="0" shapeId="0" xr:uid="{B84ABD31-A8E6-4F18-A9F2-AB9FB6D45002}">
      <text>
        <r>
          <rPr>
            <sz val="11"/>
            <color theme="1"/>
            <rFont val="Calibri"/>
            <family val="2"/>
            <scheme val="minor"/>
          </rPr>
          <t>CONSIGNY François:
Densité 673 kg/m3</t>
        </r>
      </text>
    </comment>
    <comment ref="DF599" authorId="0" shapeId="0" xr:uid="{F1AA83F6-19DD-4FB5-95C1-E0BBA4CCE825}">
      <text>
        <r>
          <rPr>
            <sz val="11"/>
            <color theme="1"/>
            <rFont val="Calibri"/>
            <family val="2"/>
            <scheme val="minor"/>
          </rPr>
          <t>CONSIGNY François:
stone wool</t>
        </r>
      </text>
    </comment>
    <comment ref="BB600" authorId="0" shapeId="0" xr:uid="{A86B8A20-346D-41DB-BB65-307038BBAEBE}">
      <text>
        <r>
          <rPr>
            <sz val="11"/>
            <color theme="1"/>
            <rFont val="Calibri"/>
            <family val="2"/>
            <scheme val="minor"/>
          </rPr>
          <t>CONSIGNY François:
Point measurement method.
Area method: 32mm</t>
        </r>
      </text>
    </comment>
    <comment ref="BC600" authorId="0" shapeId="0" xr:uid="{0D425FE3-9D31-4227-8564-EEDDD04EC165}">
      <text>
        <r>
          <rPr>
            <sz val="11"/>
            <color theme="1"/>
            <rFont val="Calibri"/>
            <family val="2"/>
            <scheme val="minor"/>
          </rPr>
          <t>CONSIGNY François:
mesured on sketch (residual cross section from photo) for all min &amp; max values of Rise1 to 5</t>
        </r>
      </text>
    </comment>
    <comment ref="CE600" authorId="0" shapeId="0" xr:uid="{91E674F2-A25C-4032-8F02-4036A09BFD6C}">
      <text>
        <r>
          <rPr>
            <sz val="11"/>
            <color theme="1"/>
            <rFont val="Calibri"/>
            <family val="2"/>
            <scheme val="minor"/>
          </rPr>
          <t>CONSIGNY François:
Densité 673 kg/m3</t>
        </r>
      </text>
    </comment>
    <comment ref="DF600" authorId="0" shapeId="0" xr:uid="{23CF36EF-52F0-458F-BE2F-F78221375DC7}">
      <text>
        <r>
          <rPr>
            <sz val="11"/>
            <color theme="1"/>
            <rFont val="Calibri"/>
            <family val="2"/>
            <scheme val="minor"/>
          </rPr>
          <t>CONSIGNY François:
stone wool</t>
        </r>
      </text>
    </comment>
    <comment ref="BB601" authorId="0" shapeId="0" xr:uid="{077819EE-4A02-4381-BECD-F4B384606003}">
      <text>
        <r>
          <rPr>
            <sz val="11"/>
            <color theme="1"/>
            <rFont val="Calibri"/>
            <family val="2"/>
            <scheme val="minor"/>
          </rPr>
          <t>CONSIGNY François:
Point measurement method.
Area method: 32mm</t>
        </r>
      </text>
    </comment>
    <comment ref="BC601" authorId="0" shapeId="0" xr:uid="{8B12FE06-8F72-4821-BE51-5A58684F90DA}">
      <text>
        <r>
          <rPr>
            <sz val="11"/>
            <color theme="1"/>
            <rFont val="Calibri"/>
            <family val="2"/>
            <scheme val="minor"/>
          </rPr>
          <t>CONSIGNY François:
mesured on sketch (residual cross section from photo) for all min &amp; max values of Rise1 to 5</t>
        </r>
      </text>
    </comment>
    <comment ref="CE601" authorId="0" shapeId="0" xr:uid="{5CC1B5C0-CF24-4B9C-A869-7D9446B482F9}">
      <text>
        <r>
          <rPr>
            <sz val="11"/>
            <color theme="1"/>
            <rFont val="Calibri"/>
            <family val="2"/>
            <scheme val="minor"/>
          </rPr>
          <t>CONSIGNY François:
Densité 673 kg/m3</t>
        </r>
      </text>
    </comment>
    <comment ref="DF601" authorId="0" shapeId="0" xr:uid="{0FBEB28F-5E3C-4631-8968-6A728D598BFC}">
      <text>
        <r>
          <rPr>
            <sz val="11"/>
            <color theme="1"/>
            <rFont val="Calibri"/>
            <family val="2"/>
            <scheme val="minor"/>
          </rPr>
          <t>CONSIGNY François:
stone wool</t>
        </r>
      </text>
    </comment>
    <comment ref="BB602" authorId="0" shapeId="0" xr:uid="{56667221-7C5E-4B8A-857E-D7AA5A2D65B5}">
      <text>
        <r>
          <rPr>
            <sz val="11"/>
            <color theme="1"/>
            <rFont val="Calibri"/>
            <family val="2"/>
            <scheme val="minor"/>
          </rPr>
          <t>CONSIGNY François:
Point measurement method.
Area method: 32mm</t>
        </r>
      </text>
    </comment>
    <comment ref="BC602" authorId="0" shapeId="0" xr:uid="{03CA6847-826C-4503-BCE7-01DE512D0707}">
      <text>
        <r>
          <rPr>
            <sz val="11"/>
            <color theme="1"/>
            <rFont val="Calibri"/>
            <family val="2"/>
            <scheme val="minor"/>
          </rPr>
          <t>CONSIGNY François:
mesured on sketch (residual cross section from photo) for all min &amp; max values of Rise1 to 5</t>
        </r>
      </text>
    </comment>
    <comment ref="CE602" authorId="0" shapeId="0" xr:uid="{4EF0AD25-1EBD-42A8-90C4-88A56520D69C}">
      <text>
        <r>
          <rPr>
            <sz val="11"/>
            <color theme="1"/>
            <rFont val="Calibri"/>
            <family val="2"/>
            <scheme val="minor"/>
          </rPr>
          <t>CONSIGNY François:
Densité 673 kg/m3</t>
        </r>
      </text>
    </comment>
    <comment ref="DF602" authorId="0" shapeId="0" xr:uid="{8D3B4002-8148-474A-BEA1-6681BF13C4C0}">
      <text>
        <r>
          <rPr>
            <sz val="11"/>
            <color theme="1"/>
            <rFont val="Calibri"/>
            <family val="2"/>
            <scheme val="minor"/>
          </rPr>
          <t>CONSIGNY François:
stone wool</t>
        </r>
      </text>
    </comment>
    <comment ref="BB603" authorId="0" shapeId="0" xr:uid="{A2522321-959A-44C7-BA7E-65E7DE2DB9C4}">
      <text>
        <r>
          <rPr>
            <sz val="11"/>
            <color theme="1"/>
            <rFont val="Calibri"/>
            <family val="2"/>
            <scheme val="minor"/>
          </rPr>
          <t>CONSIGNY François:
Point measurement method.
Area method: 32mm</t>
        </r>
      </text>
    </comment>
    <comment ref="BC603" authorId="0" shapeId="0" xr:uid="{893DD3C7-C2A6-47A5-9AF3-3AB9E02750ED}">
      <text>
        <r>
          <rPr>
            <sz val="11"/>
            <color theme="1"/>
            <rFont val="Calibri"/>
            <family val="2"/>
            <scheme val="minor"/>
          </rPr>
          <t>CONSIGNY François:
mesured on sketch (residual cross section from photo) for all min &amp; max values of Rise1 to 5</t>
        </r>
      </text>
    </comment>
    <comment ref="CE603" authorId="0" shapeId="0" xr:uid="{B3032DF8-6129-4676-95AF-ACBF2DABF941}">
      <text>
        <r>
          <rPr>
            <sz val="11"/>
            <color theme="1"/>
            <rFont val="Calibri"/>
            <family val="2"/>
            <scheme val="minor"/>
          </rPr>
          <t>CONSIGNY François:
Densité 673 kg/m3</t>
        </r>
      </text>
    </comment>
    <comment ref="DF603" authorId="0" shapeId="0" xr:uid="{C48E29E7-6DCE-401D-8795-517EE09EFB29}">
      <text>
        <r>
          <rPr>
            <sz val="11"/>
            <color theme="1"/>
            <rFont val="Calibri"/>
            <family val="2"/>
            <scheme val="minor"/>
          </rPr>
          <t>CONSIGNY François:
stone wool</t>
        </r>
      </text>
    </comment>
    <comment ref="BB604" authorId="0" shapeId="0" xr:uid="{95D00D56-4296-4CCF-98BB-3DBB38E4BC1C}">
      <text>
        <r>
          <rPr>
            <sz val="11"/>
            <color theme="1"/>
            <rFont val="Calibri"/>
            <family val="2"/>
            <scheme val="minor"/>
          </rPr>
          <t>CONSIGNY François:
Point measurement method.
Area method: 32mm</t>
        </r>
      </text>
    </comment>
    <comment ref="BC604" authorId="0" shapeId="0" xr:uid="{F62EA0C6-5CF6-4DC3-A62D-79ED3AE6464E}">
      <text>
        <r>
          <rPr>
            <sz val="11"/>
            <color theme="1"/>
            <rFont val="Calibri"/>
            <family val="2"/>
            <scheme val="minor"/>
          </rPr>
          <t>CONSIGNY François:
mesured on sketch (residual cross section from photo) for all min &amp; max values of Rise1 to 5</t>
        </r>
      </text>
    </comment>
    <comment ref="CE604" authorId="0" shapeId="0" xr:uid="{C9E9ECA9-7DC4-4727-A789-25B2E4CEA0EC}">
      <text>
        <r>
          <rPr>
            <sz val="11"/>
            <color theme="1"/>
            <rFont val="Calibri"/>
            <family val="2"/>
            <scheme val="minor"/>
          </rPr>
          <t>CONSIGNY François:
Densité 673 kg/m3</t>
        </r>
      </text>
    </comment>
    <comment ref="DF604" authorId="0" shapeId="0" xr:uid="{704C6F44-9624-47E3-A984-01EB9B3C3DB8}">
      <text>
        <r>
          <rPr>
            <sz val="11"/>
            <color theme="1"/>
            <rFont val="Calibri"/>
            <family val="2"/>
            <scheme val="minor"/>
          </rPr>
          <t>CONSIGNY François:
stone wool</t>
        </r>
      </text>
    </comment>
    <comment ref="BB605" authorId="0" shapeId="0" xr:uid="{1C8566E0-2DA1-44C2-AC68-EF30207CF8C2}">
      <text>
        <r>
          <rPr>
            <sz val="11"/>
            <color theme="1"/>
            <rFont val="Calibri"/>
            <family val="2"/>
            <scheme val="minor"/>
          </rPr>
          <t>CONSIGNY François:
Point measurement method.
Area method: 32mm</t>
        </r>
      </text>
    </comment>
    <comment ref="BC605" authorId="0" shapeId="0" xr:uid="{B61E6129-C467-4FCB-A95F-EF5912A9B0CC}">
      <text>
        <r>
          <rPr>
            <sz val="11"/>
            <color theme="1"/>
            <rFont val="Calibri"/>
            <family val="2"/>
            <scheme val="minor"/>
          </rPr>
          <t>CONSIGNY François:
mesured on sketch (residual cross section from photo) for all min &amp; max values of Rise1 to 5</t>
        </r>
      </text>
    </comment>
    <comment ref="CE605" authorId="0" shapeId="0" xr:uid="{D309F657-AA92-432E-8171-CA89E93927AE}">
      <text>
        <r>
          <rPr>
            <sz val="11"/>
            <color theme="1"/>
            <rFont val="Calibri"/>
            <family val="2"/>
            <scheme val="minor"/>
          </rPr>
          <t>CONSIGNY François:
Densité 673 kg/m3</t>
        </r>
      </text>
    </comment>
    <comment ref="DF605" authorId="0" shapeId="0" xr:uid="{985C7B55-5E3E-4B90-B0EC-F50E9A60C563}">
      <text>
        <r>
          <rPr>
            <sz val="11"/>
            <color theme="1"/>
            <rFont val="Calibri"/>
            <family val="2"/>
            <scheme val="minor"/>
          </rPr>
          <t>CONSIGNY François:
stone wool</t>
        </r>
      </text>
    </comment>
    <comment ref="BB606" authorId="0" shapeId="0" xr:uid="{61D6DC62-BF79-4A1F-9F10-369C718AAFA6}">
      <text>
        <r>
          <rPr>
            <sz val="11"/>
            <color theme="1"/>
            <rFont val="Calibri"/>
            <family val="2"/>
            <scheme val="minor"/>
          </rPr>
          <t>CONSIGNY François:
Point measurement method.
Area method: 32mm</t>
        </r>
      </text>
    </comment>
    <comment ref="BC606" authorId="0" shapeId="0" xr:uid="{49B74719-3472-49BF-A2E7-BBDB2EBC1DC0}">
      <text>
        <r>
          <rPr>
            <sz val="11"/>
            <color theme="1"/>
            <rFont val="Calibri"/>
            <family val="2"/>
            <scheme val="minor"/>
          </rPr>
          <t>CONSIGNY François:
mesured on sketch (residual cross section from photo) for all min &amp; max values of Rise1 to 5</t>
        </r>
      </text>
    </comment>
    <comment ref="CE606" authorId="0" shapeId="0" xr:uid="{94EC4E59-29BE-4F7E-84AF-3B650EA90F51}">
      <text>
        <r>
          <rPr>
            <sz val="11"/>
            <color theme="1"/>
            <rFont val="Calibri"/>
            <family val="2"/>
            <scheme val="minor"/>
          </rPr>
          <t>CONSIGNY François:
Densité 673 kg/m3</t>
        </r>
      </text>
    </comment>
    <comment ref="DF606" authorId="0" shapeId="0" xr:uid="{EE8A7611-AFD8-4F66-B34E-CDA9ACFDEE5E}">
      <text>
        <r>
          <rPr>
            <sz val="11"/>
            <color theme="1"/>
            <rFont val="Calibri"/>
            <family val="2"/>
            <scheme val="minor"/>
          </rPr>
          <t>CONSIGNY François:
stone wool</t>
        </r>
      </text>
    </comment>
    <comment ref="BB607" authorId="0" shapeId="0" xr:uid="{3D8CB8F5-C35B-47DC-BA71-4B3492F91399}">
      <text>
        <r>
          <rPr>
            <sz val="11"/>
            <color theme="1"/>
            <rFont val="Calibri"/>
            <family val="2"/>
            <scheme val="minor"/>
          </rPr>
          <t>CONSIGNY François:
Point measurement method.
Area method: 32mm</t>
        </r>
      </text>
    </comment>
    <comment ref="BC607" authorId="0" shapeId="0" xr:uid="{D16A85A4-505D-4732-9F60-3DFB5AD48101}">
      <text>
        <r>
          <rPr>
            <sz val="11"/>
            <color theme="1"/>
            <rFont val="Calibri"/>
            <family val="2"/>
            <scheme val="minor"/>
          </rPr>
          <t>CONSIGNY François:
mesured on sketch (residual cross section from photo) for all min &amp; max values of Rise1 to 5</t>
        </r>
      </text>
    </comment>
    <comment ref="CE607" authorId="0" shapeId="0" xr:uid="{4A740D13-C60A-4E06-9EC1-751FC6A47A0B}">
      <text>
        <r>
          <rPr>
            <sz val="11"/>
            <color theme="1"/>
            <rFont val="Calibri"/>
            <family val="2"/>
            <scheme val="minor"/>
          </rPr>
          <t>CONSIGNY François:
Densité 673 kg/m3</t>
        </r>
      </text>
    </comment>
    <comment ref="DF607" authorId="0" shapeId="0" xr:uid="{63156284-FD5C-4B93-AF9C-236610B98CE0}">
      <text>
        <r>
          <rPr>
            <sz val="11"/>
            <color theme="1"/>
            <rFont val="Calibri"/>
            <family val="2"/>
            <scheme val="minor"/>
          </rPr>
          <t>CONSIGNY François:
stone wool</t>
        </r>
      </text>
    </comment>
    <comment ref="BB608" authorId="0" shapeId="0" xr:uid="{3AD2AF83-E058-456D-AE0B-3BB7E4355612}">
      <text>
        <r>
          <rPr>
            <sz val="11"/>
            <color theme="1"/>
            <rFont val="Calibri"/>
            <family val="2"/>
            <scheme val="minor"/>
          </rPr>
          <t>CONSIGNY François:
Point measurement method.
Area method: 32mm</t>
        </r>
      </text>
    </comment>
    <comment ref="BC608" authorId="0" shapeId="0" xr:uid="{4C713643-593F-4C23-9E07-3C4424E988E3}">
      <text>
        <r>
          <rPr>
            <sz val="11"/>
            <color theme="1"/>
            <rFont val="Calibri"/>
            <family val="2"/>
            <scheme val="minor"/>
          </rPr>
          <t>CONSIGNY François:
mesured on sketch (residual cross section from photo) for all min &amp; max values of Rise1 to 5</t>
        </r>
      </text>
    </comment>
    <comment ref="CE608" authorId="0" shapeId="0" xr:uid="{4FCFBE90-7087-40CC-920A-A4FF8D8AE5B6}">
      <text>
        <r>
          <rPr>
            <sz val="11"/>
            <color theme="1"/>
            <rFont val="Calibri"/>
            <family val="2"/>
            <scheme val="minor"/>
          </rPr>
          <t>CONSIGNY François:
Densité 673 kg/m3</t>
        </r>
      </text>
    </comment>
    <comment ref="DF608" authorId="0" shapeId="0" xr:uid="{5710FC3A-877C-499A-A16C-C8471CFAF394}">
      <text>
        <r>
          <rPr>
            <sz val="11"/>
            <color theme="1"/>
            <rFont val="Calibri"/>
            <family val="2"/>
            <scheme val="minor"/>
          </rPr>
          <t>CONSIGNY François:
stone wool</t>
        </r>
      </text>
    </comment>
    <comment ref="BB609" authorId="0" shapeId="0" xr:uid="{BE048F17-F158-46BD-B15A-3C9DD44BD5A8}">
      <text>
        <r>
          <rPr>
            <sz val="11"/>
            <color theme="1"/>
            <rFont val="Calibri"/>
            <family val="2"/>
            <scheme val="minor"/>
          </rPr>
          <t>CONSIGNY François:
Point measurement method.
Area method: 32mm</t>
        </r>
      </text>
    </comment>
    <comment ref="BC609" authorId="0" shapeId="0" xr:uid="{301D4A78-8067-48C3-A661-AAF7E6F5C603}">
      <text>
        <r>
          <rPr>
            <sz val="11"/>
            <color theme="1"/>
            <rFont val="Calibri"/>
            <family val="2"/>
            <scheme val="minor"/>
          </rPr>
          <t>CONSIGNY François:
mesured on sketch (residual cross section from photo) for all min &amp; max values of Rise1 to 5</t>
        </r>
      </text>
    </comment>
    <comment ref="CE609" authorId="0" shapeId="0" xr:uid="{E45798A6-730C-43F2-AD61-7EF6CD32ABD6}">
      <text>
        <r>
          <rPr>
            <sz val="11"/>
            <color theme="1"/>
            <rFont val="Calibri"/>
            <family val="2"/>
            <scheme val="minor"/>
          </rPr>
          <t>CONSIGNY François:
Densité 673 kg/m3</t>
        </r>
      </text>
    </comment>
    <comment ref="DF609" authorId="0" shapeId="0" xr:uid="{63068760-8C99-4C48-950D-1A8F04FDD6DB}">
      <text>
        <r>
          <rPr>
            <sz val="11"/>
            <color theme="1"/>
            <rFont val="Calibri"/>
            <family val="2"/>
            <scheme val="minor"/>
          </rPr>
          <t>CONSIGNY François:
stone wool</t>
        </r>
      </text>
    </comment>
    <comment ref="BB610" authorId="0" shapeId="0" xr:uid="{0F56C3CF-A825-4D81-B1D1-5E40F1AB5716}">
      <text>
        <r>
          <rPr>
            <sz val="11"/>
            <color theme="1"/>
            <rFont val="Calibri"/>
            <family val="2"/>
            <scheme val="minor"/>
          </rPr>
          <t>CONSIGNY François:
Point measurement method.
Area method: 32mm</t>
        </r>
      </text>
    </comment>
    <comment ref="BC610" authorId="0" shapeId="0" xr:uid="{05A64EC8-C58E-4393-A4E7-A5B9FB26BB3E}">
      <text>
        <r>
          <rPr>
            <sz val="11"/>
            <color theme="1"/>
            <rFont val="Calibri"/>
            <family val="2"/>
            <scheme val="minor"/>
          </rPr>
          <t>CONSIGNY François:
mesured on sketch (residual cross section from photo) for all min &amp; max values of Rise1 to 5</t>
        </r>
      </text>
    </comment>
    <comment ref="CE610" authorId="0" shapeId="0" xr:uid="{66806046-DCCF-47C1-9DA7-C2840BD49CF4}">
      <text>
        <r>
          <rPr>
            <sz val="11"/>
            <color theme="1"/>
            <rFont val="Calibri"/>
            <family val="2"/>
            <scheme val="minor"/>
          </rPr>
          <t>CONSIGNY François:
Densité 673 kg/m3</t>
        </r>
      </text>
    </comment>
    <comment ref="DF610" authorId="0" shapeId="0" xr:uid="{241D3BF9-C157-4504-A4F4-93E899FB2843}">
      <text>
        <r>
          <rPr>
            <sz val="11"/>
            <color theme="1"/>
            <rFont val="Calibri"/>
            <family val="2"/>
            <scheme val="minor"/>
          </rPr>
          <t>CONSIGNY François:
stone wool</t>
        </r>
      </text>
    </comment>
    <comment ref="BB611" authorId="0" shapeId="0" xr:uid="{686851CB-17C3-4F03-BC43-DC355B40BA2E}">
      <text>
        <r>
          <rPr>
            <sz val="11"/>
            <color theme="1"/>
            <rFont val="Calibri"/>
            <family val="2"/>
            <scheme val="minor"/>
          </rPr>
          <t>CONSIGNY François:
Point measurement method.
Area method: 32mm</t>
        </r>
      </text>
    </comment>
    <comment ref="BC611" authorId="0" shapeId="0" xr:uid="{0113169D-0545-474F-903F-1616926851CB}">
      <text>
        <r>
          <rPr>
            <sz val="11"/>
            <color theme="1"/>
            <rFont val="Calibri"/>
            <family val="2"/>
            <scheme val="minor"/>
          </rPr>
          <t>CONSIGNY François:
mesured on sketch (residual cross section from photo) for all min &amp; max values of Rise1 to 5</t>
        </r>
      </text>
    </comment>
    <comment ref="CE611" authorId="0" shapeId="0" xr:uid="{15D5E56B-7255-4481-967A-C3C8647D2ACA}">
      <text>
        <r>
          <rPr>
            <sz val="11"/>
            <color theme="1"/>
            <rFont val="Calibri"/>
            <family val="2"/>
            <scheme val="minor"/>
          </rPr>
          <t>CONSIGNY François:
Densité 673 kg/m3</t>
        </r>
      </text>
    </comment>
    <comment ref="DF611" authorId="0" shapeId="0" xr:uid="{CD2A407F-4E46-4D3A-86A3-8BAB89455748}">
      <text>
        <r>
          <rPr>
            <sz val="11"/>
            <color theme="1"/>
            <rFont val="Calibri"/>
            <family val="2"/>
            <scheme val="minor"/>
          </rPr>
          <t>CONSIGNY François:
stone wool</t>
        </r>
      </text>
    </comment>
    <comment ref="BB612" authorId="0" shapeId="0" xr:uid="{F6C89EBC-D434-417C-8A1C-382CB59FC2EC}">
      <text>
        <r>
          <rPr>
            <sz val="11"/>
            <color theme="1"/>
            <rFont val="Calibri"/>
            <family val="2"/>
            <scheme val="minor"/>
          </rPr>
          <t>CONSIGNY François:
Point measurement method.
Area method: 32mm</t>
        </r>
      </text>
    </comment>
    <comment ref="BC612" authorId="0" shapeId="0" xr:uid="{5C8E11C6-6FF8-43F0-B561-2E1B83CDBF2D}">
      <text>
        <r>
          <rPr>
            <sz val="11"/>
            <color theme="1"/>
            <rFont val="Calibri"/>
            <family val="2"/>
            <scheme val="minor"/>
          </rPr>
          <t>CONSIGNY François:
mesured on sketch (residual cross section from photo) for all min &amp; max values of Rise1 to 5</t>
        </r>
      </text>
    </comment>
    <comment ref="CE612" authorId="0" shapeId="0" xr:uid="{968DC24C-8575-4BEC-AB0D-E65BCEAC78A3}">
      <text>
        <r>
          <rPr>
            <sz val="11"/>
            <color theme="1"/>
            <rFont val="Calibri"/>
            <family val="2"/>
            <scheme val="minor"/>
          </rPr>
          <t>CONSIGNY François:
Densité 673 kg/m3</t>
        </r>
      </text>
    </comment>
    <comment ref="DF612" authorId="0" shapeId="0" xr:uid="{AF8DF3DB-3B0F-4D67-91F3-E521702BEC7A}">
      <text>
        <r>
          <rPr>
            <sz val="11"/>
            <color theme="1"/>
            <rFont val="Calibri"/>
            <family val="2"/>
            <scheme val="minor"/>
          </rPr>
          <t>CONSIGNY François:
stone wool</t>
        </r>
      </text>
    </comment>
    <comment ref="BB613" authorId="0" shapeId="0" xr:uid="{4736E9BB-E827-43AB-8CCC-630D5157E9D9}">
      <text>
        <r>
          <rPr>
            <sz val="11"/>
            <color theme="1"/>
            <rFont val="Calibri"/>
            <family val="2"/>
            <scheme val="minor"/>
          </rPr>
          <t>CONSIGNY François:
Point measurement method.
Area method: 32mm</t>
        </r>
      </text>
    </comment>
    <comment ref="BC613" authorId="0" shapeId="0" xr:uid="{1EFEE022-D977-43CF-BEE1-123E928EE108}">
      <text>
        <r>
          <rPr>
            <sz val="11"/>
            <color theme="1"/>
            <rFont val="Calibri"/>
            <family val="2"/>
            <scheme val="minor"/>
          </rPr>
          <t>CONSIGNY François:
mesured on sketch (residual cross section from photo) for all min &amp; max values of Rise1 to 5</t>
        </r>
      </text>
    </comment>
    <comment ref="CE613" authorId="0" shapeId="0" xr:uid="{917C0C7F-267A-4DF5-8A7B-8AC45218C9AE}">
      <text>
        <r>
          <rPr>
            <sz val="11"/>
            <color theme="1"/>
            <rFont val="Calibri"/>
            <family val="2"/>
            <scheme val="minor"/>
          </rPr>
          <t>CONSIGNY François:
Densité 673 kg/m3</t>
        </r>
      </text>
    </comment>
    <comment ref="DF613" authorId="0" shapeId="0" xr:uid="{FC8859CA-797F-4719-A4BC-F7EDD626A6E9}">
      <text>
        <r>
          <rPr>
            <sz val="11"/>
            <color theme="1"/>
            <rFont val="Calibri"/>
            <family val="2"/>
            <scheme val="minor"/>
          </rPr>
          <t>CONSIGNY François:
stone wool</t>
        </r>
      </text>
    </comment>
    <comment ref="BB614" authorId="0" shapeId="0" xr:uid="{71EAA63B-4E2A-4356-B44B-DF299E845108}">
      <text>
        <r>
          <rPr>
            <sz val="11"/>
            <color theme="1"/>
            <rFont val="Calibri"/>
            <family val="2"/>
            <scheme val="minor"/>
          </rPr>
          <t>CONSIGNY François:
Point measurement method.
Area method: 32mm</t>
        </r>
      </text>
    </comment>
    <comment ref="BC614" authorId="0" shapeId="0" xr:uid="{1C15BF7C-44C0-4192-A27A-C8C93A8EFF92}">
      <text>
        <r>
          <rPr>
            <sz val="11"/>
            <color theme="1"/>
            <rFont val="Calibri"/>
            <family val="2"/>
            <scheme val="minor"/>
          </rPr>
          <t>CONSIGNY François:
mesured on sketch (residual cross section from photo) for all min &amp; max values of Rise1 to 5</t>
        </r>
      </text>
    </comment>
    <comment ref="CE614" authorId="0" shapeId="0" xr:uid="{01E5EF49-1B13-4527-B602-71CCF26F2F6A}">
      <text>
        <r>
          <rPr>
            <sz val="11"/>
            <color theme="1"/>
            <rFont val="Calibri"/>
            <family val="2"/>
            <scheme val="minor"/>
          </rPr>
          <t>CONSIGNY François:
Densité 673 kg/m3</t>
        </r>
      </text>
    </comment>
    <comment ref="DF614" authorId="0" shapeId="0" xr:uid="{6C06008B-1EA8-4D4C-AC18-FC98BFB59E65}">
      <text>
        <r>
          <rPr>
            <sz val="11"/>
            <color theme="1"/>
            <rFont val="Calibri"/>
            <family val="2"/>
            <scheme val="minor"/>
          </rPr>
          <t>CONSIGNY François:
stone wool</t>
        </r>
      </text>
    </comment>
    <comment ref="BB615" authorId="0" shapeId="0" xr:uid="{E5E9DB46-7892-472E-8079-961E5BAEECA1}">
      <text>
        <r>
          <rPr>
            <sz val="11"/>
            <color theme="1"/>
            <rFont val="Calibri"/>
            <family val="2"/>
            <scheme val="minor"/>
          </rPr>
          <t>CONSIGNY François:
Point measurement method.
Area method: 32mm</t>
        </r>
      </text>
    </comment>
    <comment ref="BC615" authorId="0" shapeId="0" xr:uid="{88070DE1-170E-4D02-A5DE-1A882EB0DB1E}">
      <text>
        <r>
          <rPr>
            <sz val="11"/>
            <color theme="1"/>
            <rFont val="Calibri"/>
            <family val="2"/>
            <scheme val="minor"/>
          </rPr>
          <t>CONSIGNY François:
mesured on sketch (residual cross section from photo) for all min &amp; max values of Rise1 to 5</t>
        </r>
      </text>
    </comment>
    <comment ref="CE615" authorId="0" shapeId="0" xr:uid="{488B1F40-E7DA-4222-AEA8-1071A4475BCC}">
      <text>
        <r>
          <rPr>
            <sz val="11"/>
            <color theme="1"/>
            <rFont val="Calibri"/>
            <family val="2"/>
            <scheme val="minor"/>
          </rPr>
          <t>CONSIGNY François:
Densité 673 kg/m3</t>
        </r>
      </text>
    </comment>
    <comment ref="DF615" authorId="0" shapeId="0" xr:uid="{4703010C-329A-423D-94EB-6341894B1B89}">
      <text>
        <r>
          <rPr>
            <sz val="11"/>
            <color theme="1"/>
            <rFont val="Calibri"/>
            <family val="2"/>
            <scheme val="minor"/>
          </rPr>
          <t>CONSIGNY François:
stone wool</t>
        </r>
      </text>
    </comment>
    <comment ref="BB616" authorId="0" shapeId="0" xr:uid="{FFD26266-29E3-4E32-9B08-AC886F193B83}">
      <text>
        <r>
          <rPr>
            <sz val="11"/>
            <color theme="1"/>
            <rFont val="Calibri"/>
            <family val="2"/>
            <scheme val="minor"/>
          </rPr>
          <t>CONSIGNY François:
Point measurement method.
Area method: 32mm</t>
        </r>
      </text>
    </comment>
    <comment ref="BC616" authorId="0" shapeId="0" xr:uid="{2BE7C72E-9071-4B19-8A88-83AE255FD27B}">
      <text>
        <r>
          <rPr>
            <sz val="11"/>
            <color theme="1"/>
            <rFont val="Calibri"/>
            <family val="2"/>
            <scheme val="minor"/>
          </rPr>
          <t>CONSIGNY François:
mesured on sketch (residual cross section from photo) for all min &amp; max values of Rise1 to 5</t>
        </r>
      </text>
    </comment>
    <comment ref="CE616" authorId="0" shapeId="0" xr:uid="{B67AFDBF-BB88-4A7C-84FC-895205A6AB0A}">
      <text>
        <r>
          <rPr>
            <sz val="11"/>
            <color theme="1"/>
            <rFont val="Calibri"/>
            <family val="2"/>
            <scheme val="minor"/>
          </rPr>
          <t>CONSIGNY François:
Densité 673 kg/m3</t>
        </r>
      </text>
    </comment>
    <comment ref="DF616" authorId="0" shapeId="0" xr:uid="{6DBE81D2-4FB0-4093-89D2-C5744950F4D1}">
      <text>
        <r>
          <rPr>
            <sz val="11"/>
            <color theme="1"/>
            <rFont val="Calibri"/>
            <family val="2"/>
            <scheme val="minor"/>
          </rPr>
          <t>CONSIGNY François:
stone wool</t>
        </r>
      </text>
    </comment>
    <comment ref="BB617" authorId="0" shapeId="0" xr:uid="{E2562DED-1FC6-4F36-A7FE-9521CD1D42EE}">
      <text>
        <r>
          <rPr>
            <sz val="11"/>
            <color theme="1"/>
            <rFont val="Calibri"/>
            <family val="2"/>
            <scheme val="minor"/>
          </rPr>
          <t>CONSIGNY François:
Point measurement method.
Area method: 32mm</t>
        </r>
      </text>
    </comment>
    <comment ref="BC617" authorId="0" shapeId="0" xr:uid="{B1167E48-FBC8-42D9-897C-B23866AEF452}">
      <text>
        <r>
          <rPr>
            <sz val="11"/>
            <color theme="1"/>
            <rFont val="Calibri"/>
            <family val="2"/>
            <scheme val="minor"/>
          </rPr>
          <t>CONSIGNY François:
mesured on sketch (residual cross section from photo) for all min &amp; max values of Rise1 to 5</t>
        </r>
      </text>
    </comment>
    <comment ref="CE617" authorId="0" shapeId="0" xr:uid="{3DA38458-172F-4E58-9C3F-A708BD6319B6}">
      <text>
        <r>
          <rPr>
            <sz val="11"/>
            <color theme="1"/>
            <rFont val="Calibri"/>
            <family val="2"/>
            <scheme val="minor"/>
          </rPr>
          <t>CONSIGNY François:
Densité 673 kg/m3</t>
        </r>
      </text>
    </comment>
    <comment ref="DF617" authorId="0" shapeId="0" xr:uid="{2C0D74FF-5801-4D2A-8357-D2DD5F42B077}">
      <text>
        <r>
          <rPr>
            <sz val="11"/>
            <color theme="1"/>
            <rFont val="Calibri"/>
            <family val="2"/>
            <scheme val="minor"/>
          </rPr>
          <t>CONSIGNY François:
stone wool</t>
        </r>
      </text>
    </comment>
    <comment ref="BB618" authorId="0" shapeId="0" xr:uid="{34457738-6C8B-4F2F-AE57-FB6CB05BC6E3}">
      <text>
        <r>
          <rPr>
            <sz val="11"/>
            <color theme="1"/>
            <rFont val="Calibri"/>
            <family val="2"/>
            <scheme val="minor"/>
          </rPr>
          <t>CONSIGNY François:
Point measurement method.
Area method: 32mm</t>
        </r>
      </text>
    </comment>
    <comment ref="BC618" authorId="0" shapeId="0" xr:uid="{87658A98-9FED-412D-A3C5-FA7FB8677200}">
      <text>
        <r>
          <rPr>
            <sz val="11"/>
            <color theme="1"/>
            <rFont val="Calibri"/>
            <family val="2"/>
            <scheme val="minor"/>
          </rPr>
          <t>CONSIGNY François:
mesured on sketch (residual cross section from photo) for all min &amp; max values of Rise1 to 5</t>
        </r>
      </text>
    </comment>
    <comment ref="CE618" authorId="0" shapeId="0" xr:uid="{B048608E-EB0C-4C39-8899-FCBB41877B4A}">
      <text>
        <r>
          <rPr>
            <sz val="11"/>
            <color theme="1"/>
            <rFont val="Calibri"/>
            <family val="2"/>
            <scheme val="minor"/>
          </rPr>
          <t>CONSIGNY François:
Densité 673 kg/m3</t>
        </r>
      </text>
    </comment>
    <comment ref="DF618" authorId="0" shapeId="0" xr:uid="{9FA85C5E-DE1B-425C-9BF4-B413A5E9E7A3}">
      <text>
        <r>
          <rPr>
            <sz val="11"/>
            <color theme="1"/>
            <rFont val="Calibri"/>
            <family val="2"/>
            <scheme val="minor"/>
          </rPr>
          <t>CONSIGNY François:
stone wool</t>
        </r>
      </text>
    </comment>
    <comment ref="BB619" authorId="0" shapeId="0" xr:uid="{B4A1CFAF-0EEB-48B6-BAF4-AFC978BB62BD}">
      <text>
        <r>
          <rPr>
            <sz val="11"/>
            <color theme="1"/>
            <rFont val="Calibri"/>
            <family val="2"/>
            <scheme val="minor"/>
          </rPr>
          <t>CONSIGNY François:
Point measurement method.
Area method: 32mm</t>
        </r>
      </text>
    </comment>
    <comment ref="BC619" authorId="0" shapeId="0" xr:uid="{DEF078A4-1B1F-4763-B25C-9B19167C7913}">
      <text>
        <r>
          <rPr>
            <sz val="11"/>
            <color theme="1"/>
            <rFont val="Calibri"/>
            <family val="2"/>
            <scheme val="minor"/>
          </rPr>
          <t>CONSIGNY François:
mesured on sketch (residual cross section from photo) for all min &amp; max values of Rise1 to 5</t>
        </r>
      </text>
    </comment>
    <comment ref="CE619" authorId="0" shapeId="0" xr:uid="{49D1C785-D7EB-40E1-B33B-24256A738C65}">
      <text>
        <r>
          <rPr>
            <sz val="11"/>
            <color theme="1"/>
            <rFont val="Calibri"/>
            <family val="2"/>
            <scheme val="minor"/>
          </rPr>
          <t>CONSIGNY François:
Densité 673 kg/m3</t>
        </r>
      </text>
    </comment>
    <comment ref="DF619" authorId="0" shapeId="0" xr:uid="{95BAB987-A767-48F1-9CEF-8EA0005A7738}">
      <text>
        <r>
          <rPr>
            <sz val="11"/>
            <color theme="1"/>
            <rFont val="Calibri"/>
            <family val="2"/>
            <scheme val="minor"/>
          </rPr>
          <t>CONSIGNY François:
stone wool</t>
        </r>
      </text>
    </comment>
    <comment ref="BB620" authorId="0" shapeId="0" xr:uid="{BBAAEA27-5BFB-43A7-BCD1-84746A28BD48}">
      <text>
        <r>
          <rPr>
            <sz val="11"/>
            <color theme="1"/>
            <rFont val="Calibri"/>
            <family val="2"/>
            <scheme val="minor"/>
          </rPr>
          <t>CONSIGNY François:
Point measurement method.
Area method: 32mm</t>
        </r>
      </text>
    </comment>
    <comment ref="BC620" authorId="0" shapeId="0" xr:uid="{A864AE98-1221-4E3D-8D31-25684D9DBFD8}">
      <text>
        <r>
          <rPr>
            <sz val="11"/>
            <color theme="1"/>
            <rFont val="Calibri"/>
            <family val="2"/>
            <scheme val="minor"/>
          </rPr>
          <t>CONSIGNY François:
mesured on sketch (residual cross section from photo) for all min &amp; max values of Rise1 to 5</t>
        </r>
      </text>
    </comment>
    <comment ref="CE620" authorId="0" shapeId="0" xr:uid="{92D5BCCF-871E-4A52-83A8-89E6D1E0D500}">
      <text>
        <r>
          <rPr>
            <sz val="11"/>
            <color theme="1"/>
            <rFont val="Calibri"/>
            <family val="2"/>
            <scheme val="minor"/>
          </rPr>
          <t>CONSIGNY François:
Densité 673 kg/m3</t>
        </r>
      </text>
    </comment>
    <comment ref="DF620" authorId="0" shapeId="0" xr:uid="{35720E3C-1BE2-4343-8625-B7CB00DFF5CF}">
      <text>
        <r>
          <rPr>
            <sz val="11"/>
            <color theme="1"/>
            <rFont val="Calibri"/>
            <family val="2"/>
            <scheme val="minor"/>
          </rPr>
          <t>CONSIGNY François:
stone wool</t>
        </r>
      </text>
    </comment>
    <comment ref="BB621" authorId="0" shapeId="0" xr:uid="{9338B115-D611-445A-BAC5-037A3062808F}">
      <text>
        <r>
          <rPr>
            <sz val="11"/>
            <color theme="1"/>
            <rFont val="Calibri"/>
            <family val="2"/>
            <scheme val="minor"/>
          </rPr>
          <t>CONSIGNY François:
Point measurement method.
Area method: 32mm</t>
        </r>
      </text>
    </comment>
    <comment ref="BC621" authorId="0" shapeId="0" xr:uid="{130CA233-9DB2-4669-9908-2946D1FDD9FE}">
      <text>
        <r>
          <rPr>
            <sz val="11"/>
            <color theme="1"/>
            <rFont val="Calibri"/>
            <family val="2"/>
            <scheme val="minor"/>
          </rPr>
          <t>CONSIGNY François:
mesured on sketch (residual cross section from photo) for all min &amp; max values of Rise1 to 5</t>
        </r>
      </text>
    </comment>
    <comment ref="CE621" authorId="0" shapeId="0" xr:uid="{C1F4A791-05EC-4EA0-AAC9-7CFD246144CC}">
      <text>
        <r>
          <rPr>
            <sz val="11"/>
            <color theme="1"/>
            <rFont val="Calibri"/>
            <family val="2"/>
            <scheme val="minor"/>
          </rPr>
          <t>CONSIGNY François:
Densité 673 kg/m3</t>
        </r>
      </text>
    </comment>
    <comment ref="DF621" authorId="0" shapeId="0" xr:uid="{0EE60984-0F32-4595-B536-8CC23A37D260}">
      <text>
        <r>
          <rPr>
            <sz val="11"/>
            <color theme="1"/>
            <rFont val="Calibri"/>
            <family val="2"/>
            <scheme val="minor"/>
          </rPr>
          <t>CONSIGNY François:
stone wool</t>
        </r>
      </text>
    </comment>
    <comment ref="BB622" authorId="0" shapeId="0" xr:uid="{6D8CF7AF-F4E6-4FDE-93B4-8BCEFF36DA66}">
      <text>
        <r>
          <rPr>
            <sz val="11"/>
            <color theme="1"/>
            <rFont val="Calibri"/>
            <family val="2"/>
            <scheme val="minor"/>
          </rPr>
          <t>CONSIGNY François:
Point measurement method.
Area method: 32mm</t>
        </r>
      </text>
    </comment>
    <comment ref="BC622" authorId="0" shapeId="0" xr:uid="{4975AB3F-78D7-4216-8DE1-4FD6C7BA51E8}">
      <text>
        <r>
          <rPr>
            <sz val="11"/>
            <color theme="1"/>
            <rFont val="Calibri"/>
            <family val="2"/>
            <scheme val="minor"/>
          </rPr>
          <t>CONSIGNY François:
mesured on sketch (residual cross section from photo) for all min &amp; max values of Rise1 to 5</t>
        </r>
      </text>
    </comment>
    <comment ref="CE622" authorId="0" shapeId="0" xr:uid="{44B0D1EA-AE39-4E23-B3A2-3ADC551DF43A}">
      <text>
        <r>
          <rPr>
            <sz val="11"/>
            <color theme="1"/>
            <rFont val="Calibri"/>
            <family val="2"/>
            <scheme val="minor"/>
          </rPr>
          <t>CONSIGNY François:
Densité 673 kg/m3</t>
        </r>
      </text>
    </comment>
    <comment ref="DF622" authorId="0" shapeId="0" xr:uid="{98337D75-61D0-494D-A332-4EFC183D0444}">
      <text>
        <r>
          <rPr>
            <sz val="11"/>
            <color theme="1"/>
            <rFont val="Calibri"/>
            <family val="2"/>
            <scheme val="minor"/>
          </rPr>
          <t>CONSIGNY François:
stone wool</t>
        </r>
      </text>
    </comment>
    <comment ref="BB623" authorId="0" shapeId="0" xr:uid="{815BE987-5C90-47AF-88BD-90DE7317D7CF}">
      <text>
        <r>
          <rPr>
            <sz val="11"/>
            <color theme="1"/>
            <rFont val="Calibri"/>
            <family val="2"/>
            <scheme val="minor"/>
          </rPr>
          <t>CONSIGNY François:
Point measurement method.
Area method: 32mm</t>
        </r>
      </text>
    </comment>
    <comment ref="BC623" authorId="0" shapeId="0" xr:uid="{89EEE739-187A-4121-9F09-B88C378323F9}">
      <text>
        <r>
          <rPr>
            <sz val="11"/>
            <color theme="1"/>
            <rFont val="Calibri"/>
            <family val="2"/>
            <scheme val="minor"/>
          </rPr>
          <t>CONSIGNY François:
mesured on sketch (residual cross section from photo) for all min &amp; max values of Rise1 to 5</t>
        </r>
      </text>
    </comment>
    <comment ref="CE623" authorId="0" shapeId="0" xr:uid="{2D350174-8605-49BE-BB05-1F4458780767}">
      <text>
        <r>
          <rPr>
            <sz val="11"/>
            <color theme="1"/>
            <rFont val="Calibri"/>
            <family val="2"/>
            <scheme val="minor"/>
          </rPr>
          <t>CONSIGNY François:
Densité 673 kg/m3</t>
        </r>
      </text>
    </comment>
    <comment ref="DF623" authorId="0" shapeId="0" xr:uid="{547A4C7C-2DA7-41D5-BF43-E06D8D7E5C56}">
      <text>
        <r>
          <rPr>
            <sz val="11"/>
            <color theme="1"/>
            <rFont val="Calibri"/>
            <family val="2"/>
            <scheme val="minor"/>
          </rPr>
          <t>CONSIGNY François:
stone wool</t>
        </r>
      </text>
    </comment>
    <comment ref="BB624" authorId="0" shapeId="0" xr:uid="{C1F1AFD8-460F-4686-BD19-1472D72396DB}">
      <text>
        <r>
          <rPr>
            <sz val="11"/>
            <color theme="1"/>
            <rFont val="Calibri"/>
            <family val="2"/>
            <scheme val="minor"/>
          </rPr>
          <t>CONSIGNY François:
Point measurement method.
Area method: 32mm</t>
        </r>
      </text>
    </comment>
    <comment ref="BC624" authorId="0" shapeId="0" xr:uid="{351CF394-07DF-4D1B-AFDE-C5D8E8E364D5}">
      <text>
        <r>
          <rPr>
            <sz val="11"/>
            <color theme="1"/>
            <rFont val="Calibri"/>
            <family val="2"/>
            <scheme val="minor"/>
          </rPr>
          <t>CONSIGNY François:
mesured on sketch (residual cross section from photo) for all min &amp; max values of Rise1 to 5</t>
        </r>
      </text>
    </comment>
    <comment ref="CE624" authorId="0" shapeId="0" xr:uid="{DE20051D-E53B-4C24-AAA5-A4A8C75600BE}">
      <text>
        <r>
          <rPr>
            <sz val="11"/>
            <color theme="1"/>
            <rFont val="Calibri"/>
            <family val="2"/>
            <scheme val="minor"/>
          </rPr>
          <t>CONSIGNY François:
Densité 673 kg/m3</t>
        </r>
      </text>
    </comment>
    <comment ref="DF624" authorId="0" shapeId="0" xr:uid="{405D477F-ABD5-4C47-97BD-E07CDEE4F43C}">
      <text>
        <r>
          <rPr>
            <sz val="11"/>
            <color theme="1"/>
            <rFont val="Calibri"/>
            <family val="2"/>
            <scheme val="minor"/>
          </rPr>
          <t>CONSIGNY François:
stone wool</t>
        </r>
      </text>
    </comment>
    <comment ref="BB625" authorId="0" shapeId="0" xr:uid="{FF11990E-8786-4D3B-A2B2-F4602CA836A0}">
      <text>
        <r>
          <rPr>
            <sz val="11"/>
            <color theme="1"/>
            <rFont val="Calibri"/>
            <family val="2"/>
            <scheme val="minor"/>
          </rPr>
          <t>CONSIGNY François:
Point measurement method.
Area method: 32mm</t>
        </r>
      </text>
    </comment>
    <comment ref="BC625" authorId="0" shapeId="0" xr:uid="{710D634E-1ACB-4A40-90F3-53DE9D61EA11}">
      <text>
        <r>
          <rPr>
            <sz val="11"/>
            <color theme="1"/>
            <rFont val="Calibri"/>
            <family val="2"/>
            <scheme val="minor"/>
          </rPr>
          <t>CONSIGNY François:
mesured on sketch (residual cross section from photo) for all min &amp; max values of Rise1 to 5</t>
        </r>
      </text>
    </comment>
    <comment ref="CE625" authorId="0" shapeId="0" xr:uid="{76F255AD-982F-48A4-8965-56472439F962}">
      <text>
        <r>
          <rPr>
            <sz val="11"/>
            <color theme="1"/>
            <rFont val="Calibri"/>
            <family val="2"/>
            <scheme val="minor"/>
          </rPr>
          <t>CONSIGNY François:
Densité 673 kg/m3</t>
        </r>
      </text>
    </comment>
    <comment ref="DF625" authorId="0" shapeId="0" xr:uid="{4318C289-2B47-4BCB-A421-3A2C2D00A35A}">
      <text>
        <r>
          <rPr>
            <sz val="11"/>
            <color theme="1"/>
            <rFont val="Calibri"/>
            <family val="2"/>
            <scheme val="minor"/>
          </rPr>
          <t>CONSIGNY François:
stone wool</t>
        </r>
      </text>
    </comment>
    <comment ref="BB626" authorId="0" shapeId="0" xr:uid="{6B893912-36AE-446B-9FE2-A7C6A9722AB9}">
      <text>
        <r>
          <rPr>
            <sz val="11"/>
            <color theme="1"/>
            <rFont val="Calibri"/>
            <family val="2"/>
            <scheme val="minor"/>
          </rPr>
          <t>CONSIGNY François:
Point measurement method.
Area method: 32mm</t>
        </r>
      </text>
    </comment>
    <comment ref="BC626" authorId="0" shapeId="0" xr:uid="{278C1865-BF04-42A4-B9FA-8B5FD408028A}">
      <text>
        <r>
          <rPr>
            <sz val="11"/>
            <color theme="1"/>
            <rFont val="Calibri"/>
            <family val="2"/>
            <scheme val="minor"/>
          </rPr>
          <t>CONSIGNY François:
mesured on sketch (residual cross section from photo) for all min &amp; max values of Rise1 to 5</t>
        </r>
      </text>
    </comment>
    <comment ref="CE626" authorId="0" shapeId="0" xr:uid="{D90192E3-752E-46F0-A56D-BC4C99C506FB}">
      <text>
        <r>
          <rPr>
            <sz val="11"/>
            <color theme="1"/>
            <rFont val="Calibri"/>
            <family val="2"/>
            <scheme val="minor"/>
          </rPr>
          <t>CONSIGNY François:
Densité 673 kg/m3</t>
        </r>
      </text>
    </comment>
    <comment ref="DF626" authorId="0" shapeId="0" xr:uid="{E8AAB6D4-EE31-4886-89C5-78718B7787EE}">
      <text>
        <r>
          <rPr>
            <sz val="11"/>
            <color theme="1"/>
            <rFont val="Calibri"/>
            <family val="2"/>
            <scheme val="minor"/>
          </rPr>
          <t>CONSIGNY François:
stone wool</t>
        </r>
      </text>
    </comment>
    <comment ref="BB627" authorId="0" shapeId="0" xr:uid="{F943B598-046C-4ABF-B247-6BB412D7B3B3}">
      <text>
        <r>
          <rPr>
            <sz val="11"/>
            <color theme="1"/>
            <rFont val="Calibri"/>
            <family val="2"/>
            <scheme val="minor"/>
          </rPr>
          <t>CONSIGNY François:
Point measurement method.
Area method: 32mm</t>
        </r>
      </text>
    </comment>
    <comment ref="BC627" authorId="0" shapeId="0" xr:uid="{540756F3-4C84-4199-A181-5DD817A7B1B3}">
      <text>
        <r>
          <rPr>
            <sz val="11"/>
            <color theme="1"/>
            <rFont val="Calibri"/>
            <family val="2"/>
            <scheme val="minor"/>
          </rPr>
          <t>CONSIGNY François:
mesured on sketch (residual cross section from photo) for all min &amp; max values of Rise1 to 5</t>
        </r>
      </text>
    </comment>
    <comment ref="CE627" authorId="0" shapeId="0" xr:uid="{FD657294-9D03-41D1-BB88-58D23DC20007}">
      <text>
        <r>
          <rPr>
            <sz val="11"/>
            <color theme="1"/>
            <rFont val="Calibri"/>
            <family val="2"/>
            <scheme val="minor"/>
          </rPr>
          <t>CONSIGNY François:
Densité 673 kg/m3</t>
        </r>
      </text>
    </comment>
    <comment ref="DF627" authorId="0" shapeId="0" xr:uid="{1E9FDC26-EABA-4BBF-A012-2615A914F685}">
      <text>
        <r>
          <rPr>
            <sz val="11"/>
            <color theme="1"/>
            <rFont val="Calibri"/>
            <family val="2"/>
            <scheme val="minor"/>
          </rPr>
          <t>CONSIGNY François:
stone wool</t>
        </r>
      </text>
    </comment>
    <comment ref="BB628" authorId="0" shapeId="0" xr:uid="{A320EB97-9183-4104-8ADB-1F521CA28FF1}">
      <text>
        <r>
          <rPr>
            <sz val="11"/>
            <color theme="1"/>
            <rFont val="Calibri"/>
            <family val="2"/>
            <scheme val="minor"/>
          </rPr>
          <t>CONSIGNY François:
Point measurement method.
Area method: 32mm</t>
        </r>
      </text>
    </comment>
    <comment ref="BC628" authorId="0" shapeId="0" xr:uid="{318B2168-BC00-4F08-B92E-2DFF2227D03D}">
      <text>
        <r>
          <rPr>
            <sz val="11"/>
            <color theme="1"/>
            <rFont val="Calibri"/>
            <family val="2"/>
            <scheme val="minor"/>
          </rPr>
          <t>CONSIGNY François:
mesured on sketch (residual cross section from photo) for all min &amp; max values of Rise1 to 5</t>
        </r>
      </text>
    </comment>
    <comment ref="CE628" authorId="0" shapeId="0" xr:uid="{C77A45E4-9CF4-4B1D-8A5C-89C6F1C455EC}">
      <text>
        <r>
          <rPr>
            <sz val="11"/>
            <color theme="1"/>
            <rFont val="Calibri"/>
            <family val="2"/>
            <scheme val="minor"/>
          </rPr>
          <t>CONSIGNY François:
Densité 673 kg/m3</t>
        </r>
      </text>
    </comment>
    <comment ref="DF628" authorId="0" shapeId="0" xr:uid="{EDAE19FA-8EE4-44CC-AC19-DE4D7561E3B4}">
      <text>
        <r>
          <rPr>
            <sz val="11"/>
            <color theme="1"/>
            <rFont val="Calibri"/>
            <family val="2"/>
            <scheme val="minor"/>
          </rPr>
          <t>CONSIGNY François:
stone wool</t>
        </r>
      </text>
    </comment>
    <comment ref="BB629" authorId="0" shapeId="0" xr:uid="{9E45885A-8F8D-47C3-81C0-BB8B56B6F5B3}">
      <text>
        <r>
          <rPr>
            <sz val="11"/>
            <color theme="1"/>
            <rFont val="Calibri"/>
            <family val="2"/>
            <scheme val="minor"/>
          </rPr>
          <t>CONSIGNY François:
Point measurement method.
Area method: 32mm</t>
        </r>
      </text>
    </comment>
    <comment ref="BC629" authorId="0" shapeId="0" xr:uid="{E0DEE9AF-3986-402F-9382-4995667D405B}">
      <text>
        <r>
          <rPr>
            <sz val="11"/>
            <color theme="1"/>
            <rFont val="Calibri"/>
            <family val="2"/>
            <scheme val="minor"/>
          </rPr>
          <t>CONSIGNY François:
mesured on sketch (residual cross section from photo) for all min &amp; max values of Rise1 to 5</t>
        </r>
      </text>
    </comment>
    <comment ref="CE629" authorId="0" shapeId="0" xr:uid="{0D0BFC7A-E837-44B0-80B0-3DA0B14F07F5}">
      <text>
        <r>
          <rPr>
            <sz val="11"/>
            <color theme="1"/>
            <rFont val="Calibri"/>
            <family val="2"/>
            <scheme val="minor"/>
          </rPr>
          <t>CONSIGNY François:
Densité 673 kg/m3</t>
        </r>
      </text>
    </comment>
    <comment ref="DF629" authorId="0" shapeId="0" xr:uid="{DD393C77-979E-4195-83BE-C3F06B1CC899}">
      <text>
        <r>
          <rPr>
            <sz val="11"/>
            <color theme="1"/>
            <rFont val="Calibri"/>
            <family val="2"/>
            <scheme val="minor"/>
          </rPr>
          <t>CONSIGNY François:
stone wool</t>
        </r>
      </text>
    </comment>
    <comment ref="BB630" authorId="0" shapeId="0" xr:uid="{033B7933-5411-483F-AF6F-53C91046C024}">
      <text>
        <r>
          <rPr>
            <sz val="11"/>
            <color theme="1"/>
            <rFont val="Calibri"/>
            <family val="2"/>
            <scheme val="minor"/>
          </rPr>
          <t>CONSIGNY François:
Point measurement method.
Area method: 32mm</t>
        </r>
      </text>
    </comment>
    <comment ref="BC630" authorId="0" shapeId="0" xr:uid="{456015DD-96CB-4007-8577-F01F2CE6FC0C}">
      <text>
        <r>
          <rPr>
            <sz val="11"/>
            <color theme="1"/>
            <rFont val="Calibri"/>
            <family val="2"/>
            <scheme val="minor"/>
          </rPr>
          <t>CONSIGNY François:
mesured on sketch (residual cross section from photo) for all min &amp; max values of Rise1 to 5</t>
        </r>
      </text>
    </comment>
    <comment ref="CE630" authorId="0" shapeId="0" xr:uid="{977DE88F-5964-4311-8ECE-F01C46FF83A2}">
      <text>
        <r>
          <rPr>
            <sz val="11"/>
            <color theme="1"/>
            <rFont val="Calibri"/>
            <family val="2"/>
            <scheme val="minor"/>
          </rPr>
          <t>CONSIGNY François:
Densité 673 kg/m3</t>
        </r>
      </text>
    </comment>
    <comment ref="DF630" authorId="0" shapeId="0" xr:uid="{2258CC76-E14B-47DE-AB08-6CB9A5F3EDF7}">
      <text>
        <r>
          <rPr>
            <sz val="11"/>
            <color theme="1"/>
            <rFont val="Calibri"/>
            <family val="2"/>
            <scheme val="minor"/>
          </rPr>
          <t>CONSIGNY François:
stone wool</t>
        </r>
      </text>
    </comment>
    <comment ref="BB631" authorId="0" shapeId="0" xr:uid="{9FA4CE38-F7F7-4CF0-8C93-1C9DE5B853BD}">
      <text>
        <r>
          <rPr>
            <sz val="11"/>
            <color theme="1"/>
            <rFont val="Calibri"/>
            <family val="2"/>
            <scheme val="minor"/>
          </rPr>
          <t>CONSIGNY François:
Point measurement method.
Area method: 32mm</t>
        </r>
      </text>
    </comment>
    <comment ref="BC631" authorId="0" shapeId="0" xr:uid="{09F06966-3EDD-475E-9D5C-A82D1EF9F028}">
      <text>
        <r>
          <rPr>
            <sz val="11"/>
            <color theme="1"/>
            <rFont val="Calibri"/>
            <family val="2"/>
            <scheme val="minor"/>
          </rPr>
          <t>CONSIGNY François:
mesured on sketch (residual cross section from photo) for all min &amp; max values of Rise1 to 5</t>
        </r>
      </text>
    </comment>
    <comment ref="CE631" authorId="0" shapeId="0" xr:uid="{C33838CA-6667-4FFE-BFCC-C91955BBB386}">
      <text>
        <r>
          <rPr>
            <sz val="11"/>
            <color theme="1"/>
            <rFont val="Calibri"/>
            <family val="2"/>
            <scheme val="minor"/>
          </rPr>
          <t>CONSIGNY François:
Densité 673 kg/m3</t>
        </r>
      </text>
    </comment>
    <comment ref="DF631" authorId="0" shapeId="0" xr:uid="{FA19B16A-F7B6-4501-8FDF-D596FFF6D4C3}">
      <text>
        <r>
          <rPr>
            <sz val="11"/>
            <color theme="1"/>
            <rFont val="Calibri"/>
            <family val="2"/>
            <scheme val="minor"/>
          </rPr>
          <t>CONSIGNY François:
stone wool</t>
        </r>
      </text>
    </comment>
    <comment ref="BB632" authorId="0" shapeId="0" xr:uid="{17EE845E-5924-4707-9291-075F92A46ABB}">
      <text>
        <r>
          <rPr>
            <sz val="11"/>
            <color theme="1"/>
            <rFont val="Calibri"/>
            <family val="2"/>
            <scheme val="minor"/>
          </rPr>
          <t>CONSIGNY François:
Point measurement method.
Area method: 32mm</t>
        </r>
      </text>
    </comment>
    <comment ref="BC632" authorId="0" shapeId="0" xr:uid="{189B20EB-6D08-455D-A989-9F2E928A59D3}">
      <text>
        <r>
          <rPr>
            <sz val="11"/>
            <color theme="1"/>
            <rFont val="Calibri"/>
            <family val="2"/>
            <scheme val="minor"/>
          </rPr>
          <t>CONSIGNY François:
mesured on sketch (residual cross section from photo) for all min &amp; max values of Rise1 to 5</t>
        </r>
      </text>
    </comment>
    <comment ref="CE632" authorId="0" shapeId="0" xr:uid="{93D3A6FA-FD8E-419B-A3E5-76E8209D2693}">
      <text>
        <r>
          <rPr>
            <sz val="11"/>
            <color theme="1"/>
            <rFont val="Calibri"/>
            <family val="2"/>
            <scheme val="minor"/>
          </rPr>
          <t>CONSIGNY François:
Densité 673 kg/m3</t>
        </r>
      </text>
    </comment>
    <comment ref="DF632" authorId="0" shapeId="0" xr:uid="{7C4177D1-9545-4D01-8172-0BAFFA0CF936}">
      <text>
        <r>
          <rPr>
            <sz val="11"/>
            <color theme="1"/>
            <rFont val="Calibri"/>
            <family val="2"/>
            <scheme val="minor"/>
          </rPr>
          <t>CONSIGNY François:
stone wool</t>
        </r>
      </text>
    </comment>
    <comment ref="BB633" authorId="0" shapeId="0" xr:uid="{0535A3AA-5DF5-4B9F-9F98-F886B79E818B}">
      <text>
        <r>
          <rPr>
            <sz val="11"/>
            <color theme="1"/>
            <rFont val="Calibri"/>
            <family val="2"/>
            <scheme val="minor"/>
          </rPr>
          <t>CONSIGNY François:
Point measurement method.
Area method: 32mm</t>
        </r>
      </text>
    </comment>
    <comment ref="BC633" authorId="0" shapeId="0" xr:uid="{042BA211-2F8D-43B5-ADD7-3F78BDD5DB1A}">
      <text>
        <r>
          <rPr>
            <sz val="11"/>
            <color theme="1"/>
            <rFont val="Calibri"/>
            <family val="2"/>
            <scheme val="minor"/>
          </rPr>
          <t>CONSIGNY François:
mesured on sketch (residual cross section from photo) for all min &amp; max values of Rise1 to 5</t>
        </r>
      </text>
    </comment>
    <comment ref="CE633" authorId="0" shapeId="0" xr:uid="{99FA2F2B-9E5B-4C26-9859-A41AFD3AEBBF}">
      <text>
        <r>
          <rPr>
            <sz val="11"/>
            <color theme="1"/>
            <rFont val="Calibri"/>
            <family val="2"/>
            <scheme val="minor"/>
          </rPr>
          <t>CONSIGNY François:
Densité 673 kg/m3</t>
        </r>
      </text>
    </comment>
    <comment ref="DF633" authorId="0" shapeId="0" xr:uid="{A32AE314-7EB4-4552-BA17-656C5B9905C7}">
      <text>
        <r>
          <rPr>
            <sz val="11"/>
            <color theme="1"/>
            <rFont val="Calibri"/>
            <family val="2"/>
            <scheme val="minor"/>
          </rPr>
          <t>CONSIGNY François:
stone wool</t>
        </r>
      </text>
    </comment>
    <comment ref="BB634" authorId="0" shapeId="0" xr:uid="{0F8B8B78-1845-4210-A786-0D51F8F44490}">
      <text>
        <r>
          <rPr>
            <sz val="11"/>
            <color theme="1"/>
            <rFont val="Calibri"/>
            <family val="2"/>
            <scheme val="minor"/>
          </rPr>
          <t>CONSIGNY François:
Point measurement method.
Area method: 32mm</t>
        </r>
      </text>
    </comment>
    <comment ref="BC634" authorId="0" shapeId="0" xr:uid="{B7574B2B-9C56-42B6-9098-5E2CE013B1E9}">
      <text>
        <r>
          <rPr>
            <sz val="11"/>
            <color theme="1"/>
            <rFont val="Calibri"/>
            <family val="2"/>
            <scheme val="minor"/>
          </rPr>
          <t>CONSIGNY François:
mesured on sketch (residual cross section from photo) for all min &amp; max values of Rise1 to 5</t>
        </r>
      </text>
    </comment>
    <comment ref="CE634" authorId="0" shapeId="0" xr:uid="{CBB263F3-2AC7-4097-8D8F-F73E39AE79AD}">
      <text>
        <r>
          <rPr>
            <sz val="11"/>
            <color theme="1"/>
            <rFont val="Calibri"/>
            <family val="2"/>
            <scheme val="minor"/>
          </rPr>
          <t>CONSIGNY François:
Densité 673 kg/m3</t>
        </r>
      </text>
    </comment>
    <comment ref="DF634" authorId="0" shapeId="0" xr:uid="{DFC27583-B6C6-4871-8FE6-03C85D74E5EE}">
      <text>
        <r>
          <rPr>
            <sz val="11"/>
            <color theme="1"/>
            <rFont val="Calibri"/>
            <family val="2"/>
            <scheme val="minor"/>
          </rPr>
          <t>CONSIGNY François:
stone wool</t>
        </r>
      </text>
    </comment>
    <comment ref="BB635" authorId="0" shapeId="0" xr:uid="{3C642FA9-43A1-4C6F-91F9-48E37334E988}">
      <text>
        <r>
          <rPr>
            <sz val="11"/>
            <color theme="1"/>
            <rFont val="Calibri"/>
            <family val="2"/>
            <scheme val="minor"/>
          </rPr>
          <t>CONSIGNY François:
Point measurement method.
Area method: 32mm</t>
        </r>
      </text>
    </comment>
    <comment ref="BC635" authorId="0" shapeId="0" xr:uid="{8497D933-B780-444A-B745-D43A43DA8354}">
      <text>
        <r>
          <rPr>
            <sz val="11"/>
            <color theme="1"/>
            <rFont val="Calibri"/>
            <family val="2"/>
            <scheme val="minor"/>
          </rPr>
          <t>CONSIGNY François:
mesured on sketch (residual cross section from photo) for all min &amp; max values of Rise1 to 5</t>
        </r>
      </text>
    </comment>
    <comment ref="CE635" authorId="0" shapeId="0" xr:uid="{A980A987-D49A-4676-8D5D-12DCD3C58D39}">
      <text>
        <r>
          <rPr>
            <sz val="11"/>
            <color theme="1"/>
            <rFont val="Calibri"/>
            <family val="2"/>
            <scheme val="minor"/>
          </rPr>
          <t>CONSIGNY François:
Densité 673 kg/m3</t>
        </r>
      </text>
    </comment>
    <comment ref="DF635" authorId="0" shapeId="0" xr:uid="{AE564A44-4DDF-4EC0-88EC-933D976DEF04}">
      <text>
        <r>
          <rPr>
            <sz val="11"/>
            <color theme="1"/>
            <rFont val="Calibri"/>
            <family val="2"/>
            <scheme val="minor"/>
          </rPr>
          <t>CONSIGNY François:
stone wool</t>
        </r>
      </text>
    </comment>
    <comment ref="BB636" authorId="0" shapeId="0" xr:uid="{05780103-9B73-4A05-88CF-E67825397802}">
      <text>
        <r>
          <rPr>
            <sz val="11"/>
            <color theme="1"/>
            <rFont val="Calibri"/>
            <family val="2"/>
            <scheme val="minor"/>
          </rPr>
          <t>CONSIGNY François:
Point measurement method.
Area method: 32mm</t>
        </r>
      </text>
    </comment>
    <comment ref="BC636" authorId="0" shapeId="0" xr:uid="{5B93B469-55FF-48B7-9B87-FAB69271F4A0}">
      <text>
        <r>
          <rPr>
            <sz val="11"/>
            <color theme="1"/>
            <rFont val="Calibri"/>
            <family val="2"/>
            <scheme val="minor"/>
          </rPr>
          <t>CONSIGNY François:
mesured on sketch (residual cross section from photo) for all min &amp; max values of Rise1 to 5</t>
        </r>
      </text>
    </comment>
    <comment ref="CE636" authorId="0" shapeId="0" xr:uid="{540E495C-324B-4F05-8C98-81ACE80C77A2}">
      <text>
        <r>
          <rPr>
            <sz val="11"/>
            <color theme="1"/>
            <rFont val="Calibri"/>
            <family val="2"/>
            <scheme val="minor"/>
          </rPr>
          <t>CONSIGNY François:
Densité 673 kg/m3</t>
        </r>
      </text>
    </comment>
    <comment ref="DF636" authorId="0" shapeId="0" xr:uid="{0290EF39-CF11-43FE-97E7-1418E20A5F95}">
      <text>
        <r>
          <rPr>
            <sz val="11"/>
            <color theme="1"/>
            <rFont val="Calibri"/>
            <family val="2"/>
            <scheme val="minor"/>
          </rPr>
          <t>CONSIGNY François:
stone wool</t>
        </r>
      </text>
    </comment>
    <comment ref="BB637" authorId="0" shapeId="0" xr:uid="{8A03FD33-0ABB-4613-B878-6B030EFA3BD3}">
      <text>
        <r>
          <rPr>
            <sz val="11"/>
            <color theme="1"/>
            <rFont val="Calibri"/>
            <family val="2"/>
            <scheme val="minor"/>
          </rPr>
          <t>CONSIGNY François:
Point measurement method.
Area method: 32mm</t>
        </r>
      </text>
    </comment>
    <comment ref="BC637" authorId="0" shapeId="0" xr:uid="{6C0DABB4-FE9D-4876-B6AA-CBB2DA76225A}">
      <text>
        <r>
          <rPr>
            <sz val="11"/>
            <color theme="1"/>
            <rFont val="Calibri"/>
            <family val="2"/>
            <scheme val="minor"/>
          </rPr>
          <t>CONSIGNY François:
mesured on sketch (residual cross section from photo) for all min &amp; max values of Rise1 to 5</t>
        </r>
      </text>
    </comment>
    <comment ref="CE637" authorId="0" shapeId="0" xr:uid="{DFE701D0-77B7-4EAC-B259-2587E98AF5EE}">
      <text>
        <r>
          <rPr>
            <sz val="11"/>
            <color theme="1"/>
            <rFont val="Calibri"/>
            <family val="2"/>
            <scheme val="minor"/>
          </rPr>
          <t>CONSIGNY François:
Densité 673 kg/m3</t>
        </r>
      </text>
    </comment>
    <comment ref="DF637" authorId="0" shapeId="0" xr:uid="{7F45556B-3E21-4026-A03B-F8BA4197028A}">
      <text>
        <r>
          <rPr>
            <sz val="11"/>
            <color theme="1"/>
            <rFont val="Calibri"/>
            <family val="2"/>
            <scheme val="minor"/>
          </rPr>
          <t>CONSIGNY François:
stone wool</t>
        </r>
      </text>
    </comment>
    <comment ref="BB638" authorId="0" shapeId="0" xr:uid="{8668D012-EA67-4C34-852E-94A1EAA0C0DF}">
      <text>
        <r>
          <rPr>
            <sz val="11"/>
            <color theme="1"/>
            <rFont val="Calibri"/>
            <family val="2"/>
            <scheme val="minor"/>
          </rPr>
          <t>CONSIGNY François:
Point measurement method.
Area method: 32mm</t>
        </r>
      </text>
    </comment>
    <comment ref="BC638" authorId="0" shapeId="0" xr:uid="{1BE6D353-FEC6-447A-B221-51312CADA9AD}">
      <text>
        <r>
          <rPr>
            <sz val="11"/>
            <color theme="1"/>
            <rFont val="Calibri"/>
            <family val="2"/>
            <scheme val="minor"/>
          </rPr>
          <t>CONSIGNY François:
mesured on sketch (residual cross section from photo) for all min &amp; max values of Rise1 to 5</t>
        </r>
      </text>
    </comment>
    <comment ref="CE638" authorId="0" shapeId="0" xr:uid="{DD8364D0-A8F9-4AB3-ABB6-D28DC711D398}">
      <text>
        <r>
          <rPr>
            <sz val="11"/>
            <color theme="1"/>
            <rFont val="Calibri"/>
            <family val="2"/>
            <scheme val="minor"/>
          </rPr>
          <t>CONSIGNY François:
Densité 673 kg/m3</t>
        </r>
      </text>
    </comment>
    <comment ref="DF638" authorId="0" shapeId="0" xr:uid="{843A990A-CD7F-465A-8F44-2FAB7518B2F7}">
      <text>
        <r>
          <rPr>
            <sz val="11"/>
            <color theme="1"/>
            <rFont val="Calibri"/>
            <family val="2"/>
            <scheme val="minor"/>
          </rPr>
          <t>CONSIGNY François:
stone wool</t>
        </r>
      </text>
    </comment>
    <comment ref="BB639" authorId="0" shapeId="0" xr:uid="{CA6875BF-3098-415B-AE16-4A4C0A9B6404}">
      <text>
        <r>
          <rPr>
            <sz val="11"/>
            <color theme="1"/>
            <rFont val="Calibri"/>
            <family val="2"/>
            <scheme val="minor"/>
          </rPr>
          <t>CONSIGNY François:
Point measurement method.
Area method: 32mm</t>
        </r>
      </text>
    </comment>
    <comment ref="BC639" authorId="0" shapeId="0" xr:uid="{7BEBDECF-FFB3-4E13-BCD4-FA57F88C499F}">
      <text>
        <r>
          <rPr>
            <sz val="11"/>
            <color theme="1"/>
            <rFont val="Calibri"/>
            <family val="2"/>
            <scheme val="minor"/>
          </rPr>
          <t>CONSIGNY François:
mesured on sketch (residual cross section from photo) for all min &amp; max values of Rise1 to 5</t>
        </r>
      </text>
    </comment>
    <comment ref="CE639" authorId="0" shapeId="0" xr:uid="{50208539-41D5-45B6-A68B-179AFD84FF19}">
      <text>
        <r>
          <rPr>
            <sz val="11"/>
            <color theme="1"/>
            <rFont val="Calibri"/>
            <family val="2"/>
            <scheme val="minor"/>
          </rPr>
          <t>CONSIGNY François:
Densité 673 kg/m3</t>
        </r>
      </text>
    </comment>
    <comment ref="DF639" authorId="0" shapeId="0" xr:uid="{D158870F-3638-4B31-BE41-3A3123EB585B}">
      <text>
        <r>
          <rPr>
            <sz val="11"/>
            <color theme="1"/>
            <rFont val="Calibri"/>
            <family val="2"/>
            <scheme val="minor"/>
          </rPr>
          <t>CONSIGNY François:
stone wool</t>
        </r>
      </text>
    </comment>
    <comment ref="BB640" authorId="0" shapeId="0" xr:uid="{742C773A-24FF-4257-BAE1-D8F084F57D23}">
      <text>
        <r>
          <rPr>
            <sz val="11"/>
            <color theme="1"/>
            <rFont val="Calibri"/>
            <family val="2"/>
            <scheme val="minor"/>
          </rPr>
          <t>CONSIGNY François:
Point measurement method.
Area method: 32mm</t>
        </r>
      </text>
    </comment>
    <comment ref="BC640" authorId="0" shapeId="0" xr:uid="{61F36F46-1B6C-453E-898A-781A5740A635}">
      <text>
        <r>
          <rPr>
            <sz val="11"/>
            <color theme="1"/>
            <rFont val="Calibri"/>
            <family val="2"/>
            <scheme val="minor"/>
          </rPr>
          <t>CONSIGNY François:
mesured on sketch (residual cross section from photo) for all min &amp; max values of Rise1 to 5</t>
        </r>
      </text>
    </comment>
    <comment ref="CE640" authorId="0" shapeId="0" xr:uid="{D67D2908-092C-4728-BFA4-20299F6E6665}">
      <text>
        <r>
          <rPr>
            <sz val="11"/>
            <color theme="1"/>
            <rFont val="Calibri"/>
            <family val="2"/>
            <scheme val="minor"/>
          </rPr>
          <t>CONSIGNY François:
Densité 673 kg/m3</t>
        </r>
      </text>
    </comment>
    <comment ref="DF640" authorId="0" shapeId="0" xr:uid="{7B62CC5E-08BA-4DCD-9C72-A709DB083000}">
      <text>
        <r>
          <rPr>
            <sz val="11"/>
            <color theme="1"/>
            <rFont val="Calibri"/>
            <family val="2"/>
            <scheme val="minor"/>
          </rPr>
          <t>CONSIGNY François:
stone wool</t>
        </r>
      </text>
    </comment>
    <comment ref="BB641" authorId="0" shapeId="0" xr:uid="{220B69C7-7AA4-4F32-9EF4-AAA6AD8740DE}">
      <text>
        <r>
          <rPr>
            <sz val="11"/>
            <color theme="1"/>
            <rFont val="Calibri"/>
            <family val="2"/>
            <scheme val="minor"/>
          </rPr>
          <t>CONSIGNY François:
Point measurement method.
Area method: 32mm</t>
        </r>
      </text>
    </comment>
    <comment ref="BC641" authorId="0" shapeId="0" xr:uid="{C0751F8D-17A7-4BBF-9491-9F46BD80EE27}">
      <text>
        <r>
          <rPr>
            <sz val="11"/>
            <color theme="1"/>
            <rFont val="Calibri"/>
            <family val="2"/>
            <scheme val="minor"/>
          </rPr>
          <t>CONSIGNY François:
mesured on sketch (residual cross section from photo) for all min &amp; max values of Rise1 to 5</t>
        </r>
      </text>
    </comment>
    <comment ref="CE641" authorId="0" shapeId="0" xr:uid="{97465A66-16F6-4646-AF3A-7F3BF07039CE}">
      <text>
        <r>
          <rPr>
            <sz val="11"/>
            <color theme="1"/>
            <rFont val="Calibri"/>
            <family val="2"/>
            <scheme val="minor"/>
          </rPr>
          <t>CONSIGNY François:
Densité 673 kg/m3</t>
        </r>
      </text>
    </comment>
    <comment ref="DF641" authorId="0" shapeId="0" xr:uid="{AA081D93-5B4A-4A49-8546-7EE7C610ECC5}">
      <text>
        <r>
          <rPr>
            <sz val="11"/>
            <color theme="1"/>
            <rFont val="Calibri"/>
            <family val="2"/>
            <scheme val="minor"/>
          </rPr>
          <t>CONSIGNY François:
stone wool</t>
        </r>
      </text>
    </comment>
    <comment ref="BB642" authorId="0" shapeId="0" xr:uid="{0FA7F4C8-5B63-445E-BEDD-B0C0F475F91B}">
      <text>
        <r>
          <rPr>
            <sz val="11"/>
            <color theme="1"/>
            <rFont val="Calibri"/>
            <family val="2"/>
            <scheme val="minor"/>
          </rPr>
          <t>CONSIGNY François:
Point measurement method.
Area method: 32mm</t>
        </r>
      </text>
    </comment>
    <comment ref="BC642" authorId="0" shapeId="0" xr:uid="{04B0FCF0-9988-44BD-B037-4CAC32F5DAD2}">
      <text>
        <r>
          <rPr>
            <sz val="11"/>
            <color theme="1"/>
            <rFont val="Calibri"/>
            <family val="2"/>
            <scheme val="minor"/>
          </rPr>
          <t>CONSIGNY François:
mesured on sketch (residual cross section from photo) for all min &amp; max values of Rise1 to 5</t>
        </r>
      </text>
    </comment>
    <comment ref="CE642" authorId="0" shapeId="0" xr:uid="{3DC3F962-92C3-4FA4-8920-E2AAB3659317}">
      <text>
        <r>
          <rPr>
            <sz val="11"/>
            <color theme="1"/>
            <rFont val="Calibri"/>
            <family val="2"/>
            <scheme val="minor"/>
          </rPr>
          <t>CONSIGNY François:
Densité 673 kg/m3</t>
        </r>
      </text>
    </comment>
    <comment ref="DF642" authorId="0" shapeId="0" xr:uid="{A20D34BA-FB30-4867-9AB3-8C40AAD50F21}">
      <text>
        <r>
          <rPr>
            <sz val="11"/>
            <color theme="1"/>
            <rFont val="Calibri"/>
            <family val="2"/>
            <scheme val="minor"/>
          </rPr>
          <t>CONSIGNY François:
stone wool</t>
        </r>
      </text>
    </comment>
    <comment ref="BB643" authorId="0" shapeId="0" xr:uid="{633505DA-C11F-4F94-90EC-9CBC6302A9CB}">
      <text>
        <r>
          <rPr>
            <sz val="11"/>
            <color theme="1"/>
            <rFont val="Calibri"/>
            <family val="2"/>
            <scheme val="minor"/>
          </rPr>
          <t>CONSIGNY François:
Point measurement method.
Area method: 32mm</t>
        </r>
      </text>
    </comment>
    <comment ref="BC643" authorId="0" shapeId="0" xr:uid="{FB955630-D131-46AA-9802-1131514508A5}">
      <text>
        <r>
          <rPr>
            <sz val="11"/>
            <color theme="1"/>
            <rFont val="Calibri"/>
            <family val="2"/>
            <scheme val="minor"/>
          </rPr>
          <t>CONSIGNY François:
mesured on sketch (residual cross section from photo) for all min &amp; max values of Rise1 to 5</t>
        </r>
      </text>
    </comment>
    <comment ref="CE643" authorId="0" shapeId="0" xr:uid="{0CD208B2-6621-4438-98E3-5AC4C046E483}">
      <text>
        <r>
          <rPr>
            <sz val="11"/>
            <color theme="1"/>
            <rFont val="Calibri"/>
            <family val="2"/>
            <scheme val="minor"/>
          </rPr>
          <t>CONSIGNY François:
Densité 673 kg/m3</t>
        </r>
      </text>
    </comment>
    <comment ref="DF643" authorId="0" shapeId="0" xr:uid="{E80F9799-DB9C-4B26-9F18-2AA0B6687391}">
      <text>
        <r>
          <rPr>
            <sz val="11"/>
            <color theme="1"/>
            <rFont val="Calibri"/>
            <family val="2"/>
            <scheme val="minor"/>
          </rPr>
          <t>CONSIGNY François:
stone wool</t>
        </r>
      </text>
    </comment>
    <comment ref="BB644" authorId="0" shapeId="0" xr:uid="{E2745AEA-F0B7-4D2C-983E-927B9BBD6E13}">
      <text>
        <r>
          <rPr>
            <sz val="11"/>
            <color theme="1"/>
            <rFont val="Calibri"/>
            <family val="2"/>
            <scheme val="minor"/>
          </rPr>
          <t>CONSIGNY François:
Point measurement method.
Area method: 32mm</t>
        </r>
      </text>
    </comment>
    <comment ref="BC644" authorId="0" shapeId="0" xr:uid="{C9549790-2284-4FC5-82E6-A608AD7BA9B6}">
      <text>
        <r>
          <rPr>
            <sz val="11"/>
            <color theme="1"/>
            <rFont val="Calibri"/>
            <family val="2"/>
            <scheme val="minor"/>
          </rPr>
          <t>CONSIGNY François:
mesured on sketch (residual cross section from photo) for all min &amp; max values of Rise1 to 5</t>
        </r>
      </text>
    </comment>
    <comment ref="CE644" authorId="0" shapeId="0" xr:uid="{08B80D85-ACFB-4791-86A7-820C3C02B96F}">
      <text>
        <r>
          <rPr>
            <sz val="11"/>
            <color theme="1"/>
            <rFont val="Calibri"/>
            <family val="2"/>
            <scheme val="minor"/>
          </rPr>
          <t>CONSIGNY François:
Densité 673 kg/m3</t>
        </r>
      </text>
    </comment>
    <comment ref="DF644" authorId="0" shapeId="0" xr:uid="{49E8F88D-5AAF-4BE4-BC58-CA398972F265}">
      <text>
        <r>
          <rPr>
            <sz val="11"/>
            <color theme="1"/>
            <rFont val="Calibri"/>
            <family val="2"/>
            <scheme val="minor"/>
          </rPr>
          <t>CONSIGNY François:
stone wool</t>
        </r>
      </text>
    </comment>
    <comment ref="BB645" authorId="0" shapeId="0" xr:uid="{25B5544A-2566-498A-AACB-42C261AC1C3B}">
      <text>
        <r>
          <rPr>
            <sz val="11"/>
            <color theme="1"/>
            <rFont val="Calibri"/>
            <family val="2"/>
            <scheme val="minor"/>
          </rPr>
          <t>CONSIGNY François:
Point measurement method.
Area method: 32mm</t>
        </r>
      </text>
    </comment>
    <comment ref="BC645" authorId="0" shapeId="0" xr:uid="{6E17E656-D3EE-4587-8479-281F673F08C2}">
      <text>
        <r>
          <rPr>
            <sz val="11"/>
            <color theme="1"/>
            <rFont val="Calibri"/>
            <family val="2"/>
            <scheme val="minor"/>
          </rPr>
          <t>CONSIGNY François:
mesured on sketch (residual cross section from photo) for all min &amp; max values of Rise1 to 5</t>
        </r>
      </text>
    </comment>
    <comment ref="CE645" authorId="0" shapeId="0" xr:uid="{F55979F8-2600-4423-BDB3-70D599625B35}">
      <text>
        <r>
          <rPr>
            <sz val="11"/>
            <color theme="1"/>
            <rFont val="Calibri"/>
            <family val="2"/>
            <scheme val="minor"/>
          </rPr>
          <t>CONSIGNY François:
Densité 673 kg/m3</t>
        </r>
      </text>
    </comment>
    <comment ref="DF645" authorId="0" shapeId="0" xr:uid="{600B6842-D688-455B-B6B9-8C88C1503D09}">
      <text>
        <r>
          <rPr>
            <sz val="11"/>
            <color theme="1"/>
            <rFont val="Calibri"/>
            <family val="2"/>
            <scheme val="minor"/>
          </rPr>
          <t>CONSIGNY François:
stone wool</t>
        </r>
      </text>
    </comment>
    <comment ref="BB646" authorId="0" shapeId="0" xr:uid="{426B35B3-DC57-495A-9E2A-B8F2F91CB9F3}">
      <text>
        <r>
          <rPr>
            <sz val="11"/>
            <color theme="1"/>
            <rFont val="Calibri"/>
            <family val="2"/>
            <scheme val="minor"/>
          </rPr>
          <t>CONSIGNY François:
Point measurement method.
Area method: 32mm</t>
        </r>
      </text>
    </comment>
    <comment ref="BC646" authorId="0" shapeId="0" xr:uid="{CE8F0161-A891-477A-8FC1-0284BDC185A2}">
      <text>
        <r>
          <rPr>
            <sz val="11"/>
            <color theme="1"/>
            <rFont val="Calibri"/>
            <family val="2"/>
            <scheme val="minor"/>
          </rPr>
          <t>CONSIGNY François:
mesured on sketch (residual cross section from photo) for all min &amp; max values of Rise1 to 5</t>
        </r>
      </text>
    </comment>
    <comment ref="CE646" authorId="0" shapeId="0" xr:uid="{5DDF6F6B-5292-45E9-A1C5-6715DB6EE8AE}">
      <text>
        <r>
          <rPr>
            <sz val="11"/>
            <color theme="1"/>
            <rFont val="Calibri"/>
            <family val="2"/>
            <scheme val="minor"/>
          </rPr>
          <t>CONSIGNY François:
Densité 673 kg/m3</t>
        </r>
      </text>
    </comment>
    <comment ref="DF646" authorId="0" shapeId="0" xr:uid="{BD8F6937-88A1-443D-BE3C-FFAB3C0E2879}">
      <text>
        <r>
          <rPr>
            <sz val="11"/>
            <color theme="1"/>
            <rFont val="Calibri"/>
            <family val="2"/>
            <scheme val="minor"/>
          </rPr>
          <t>CONSIGNY François:
stone wool</t>
        </r>
      </text>
    </comment>
    <comment ref="BB647" authorId="0" shapeId="0" xr:uid="{781E448D-0AFC-46B3-8AAF-4922BCCDF1CE}">
      <text>
        <r>
          <rPr>
            <sz val="11"/>
            <color theme="1"/>
            <rFont val="Calibri"/>
            <family val="2"/>
            <scheme val="minor"/>
          </rPr>
          <t>CONSIGNY François:
Point measurement method.
Area method: 32mm</t>
        </r>
      </text>
    </comment>
    <comment ref="BC647" authorId="0" shapeId="0" xr:uid="{69EEB79E-3A14-47FF-8FEB-ACF56E5436D5}">
      <text>
        <r>
          <rPr>
            <sz val="11"/>
            <color theme="1"/>
            <rFont val="Calibri"/>
            <family val="2"/>
            <scheme val="minor"/>
          </rPr>
          <t>CONSIGNY François:
mesured on sketch (residual cross section from photo) for all min &amp; max values of Rise1 to 5</t>
        </r>
      </text>
    </comment>
    <comment ref="CE647" authorId="0" shapeId="0" xr:uid="{2AD6B897-BDBE-4F01-B001-7FD6812FB122}">
      <text>
        <r>
          <rPr>
            <sz val="11"/>
            <color theme="1"/>
            <rFont val="Calibri"/>
            <family val="2"/>
            <scheme val="minor"/>
          </rPr>
          <t>CONSIGNY François:
Densité 673 kg/m3</t>
        </r>
      </text>
    </comment>
    <comment ref="DF647" authorId="0" shapeId="0" xr:uid="{65850BA9-2519-4ED2-8DF6-92F306DCDF1D}">
      <text>
        <r>
          <rPr>
            <sz val="11"/>
            <color theme="1"/>
            <rFont val="Calibri"/>
            <family val="2"/>
            <scheme val="minor"/>
          </rPr>
          <t>CONSIGNY François:
stone wool</t>
        </r>
      </text>
    </comment>
    <comment ref="BB648" authorId="0" shapeId="0" xr:uid="{F99CA740-6BBB-40DF-989E-E98B1B7D6516}">
      <text>
        <r>
          <rPr>
            <sz val="11"/>
            <color theme="1"/>
            <rFont val="Calibri"/>
            <family val="2"/>
            <scheme val="minor"/>
          </rPr>
          <t>CONSIGNY François:
Point measurement method.
Area method: 32mm</t>
        </r>
      </text>
    </comment>
    <comment ref="BC648" authorId="0" shapeId="0" xr:uid="{C7E760C4-DEC7-4AC6-AEF3-890E9EDDF19A}">
      <text>
        <r>
          <rPr>
            <sz val="11"/>
            <color theme="1"/>
            <rFont val="Calibri"/>
            <family val="2"/>
            <scheme val="minor"/>
          </rPr>
          <t>CONSIGNY François:
mesured on sketch (residual cross section from photo) for all min &amp; max values of Rise1 to 5</t>
        </r>
      </text>
    </comment>
    <comment ref="CE648" authorId="0" shapeId="0" xr:uid="{66D4FA45-655B-4F27-9968-57F456B12F2B}">
      <text>
        <r>
          <rPr>
            <sz val="11"/>
            <color theme="1"/>
            <rFont val="Calibri"/>
            <family val="2"/>
            <scheme val="minor"/>
          </rPr>
          <t>CONSIGNY François:
Densité 673 kg/m3</t>
        </r>
      </text>
    </comment>
    <comment ref="DF648" authorId="0" shapeId="0" xr:uid="{EF0977F3-E180-48BB-92EE-10AAA5380FF8}">
      <text>
        <r>
          <rPr>
            <sz val="11"/>
            <color theme="1"/>
            <rFont val="Calibri"/>
            <family val="2"/>
            <scheme val="minor"/>
          </rPr>
          <t>CONSIGNY François:
stone wool</t>
        </r>
      </text>
    </comment>
    <comment ref="BB649" authorId="0" shapeId="0" xr:uid="{962005CC-3DA3-4D5D-A4F1-EB24B2FA7862}">
      <text>
        <r>
          <rPr>
            <sz val="11"/>
            <color theme="1"/>
            <rFont val="Calibri"/>
            <family val="2"/>
            <scheme val="minor"/>
          </rPr>
          <t>CONSIGNY François:
Point measurement method.
Area method: 32mm</t>
        </r>
      </text>
    </comment>
    <comment ref="BC649" authorId="0" shapeId="0" xr:uid="{0A217381-365B-4222-81F7-3D1970713F77}">
      <text>
        <r>
          <rPr>
            <sz val="11"/>
            <color theme="1"/>
            <rFont val="Calibri"/>
            <family val="2"/>
            <scheme val="minor"/>
          </rPr>
          <t>CONSIGNY François:
mesured on sketch (residual cross section from photo) for all min &amp; max values of Rise1 to 5</t>
        </r>
      </text>
    </comment>
    <comment ref="CE649" authorId="0" shapeId="0" xr:uid="{BAFF4D7B-4BC2-4C49-A5A6-1BF5B107EDFF}">
      <text>
        <r>
          <rPr>
            <sz val="11"/>
            <color theme="1"/>
            <rFont val="Calibri"/>
            <family val="2"/>
            <scheme val="minor"/>
          </rPr>
          <t>CONSIGNY François:
Densité 673 kg/m3</t>
        </r>
      </text>
    </comment>
    <comment ref="DF649" authorId="0" shapeId="0" xr:uid="{F7287189-E4E2-47CA-AC4B-34E8A96E17FC}">
      <text>
        <r>
          <rPr>
            <sz val="11"/>
            <color theme="1"/>
            <rFont val="Calibri"/>
            <family val="2"/>
            <scheme val="minor"/>
          </rPr>
          <t>CONSIGNY François:
stone wool</t>
        </r>
      </text>
    </comment>
    <comment ref="BB650" authorId="0" shapeId="0" xr:uid="{C3A03536-8564-4AE9-9AEB-4273388AB17D}">
      <text>
        <r>
          <rPr>
            <sz val="11"/>
            <color theme="1"/>
            <rFont val="Calibri"/>
            <family val="2"/>
            <scheme val="minor"/>
          </rPr>
          <t>CONSIGNY François:
Point measurement method.
Area method: 32mm</t>
        </r>
      </text>
    </comment>
    <comment ref="BC650" authorId="0" shapeId="0" xr:uid="{564272F6-6C9D-483C-BA1D-ECBE15674C33}">
      <text>
        <r>
          <rPr>
            <sz val="11"/>
            <color theme="1"/>
            <rFont val="Calibri"/>
            <family val="2"/>
            <scheme val="minor"/>
          </rPr>
          <t>CONSIGNY François:
mesured on sketch (residual cross section from photo) for all min &amp; max values of Rise1 to 5</t>
        </r>
      </text>
    </comment>
    <comment ref="CE650" authorId="0" shapeId="0" xr:uid="{07025FFC-20AF-4170-BC1D-B12CEFB56644}">
      <text>
        <r>
          <rPr>
            <sz val="11"/>
            <color theme="1"/>
            <rFont val="Calibri"/>
            <family val="2"/>
            <scheme val="minor"/>
          </rPr>
          <t>CONSIGNY François:
Densité 673 kg/m3</t>
        </r>
      </text>
    </comment>
    <comment ref="DF650" authorId="0" shapeId="0" xr:uid="{3E216177-3F5A-4B76-905F-50528B6C5985}">
      <text>
        <r>
          <rPr>
            <sz val="11"/>
            <color theme="1"/>
            <rFont val="Calibri"/>
            <family val="2"/>
            <scheme val="minor"/>
          </rPr>
          <t>CONSIGNY François:
stone wool</t>
        </r>
      </text>
    </comment>
    <comment ref="BB651" authorId="0" shapeId="0" xr:uid="{FA392710-89B7-49D7-9E6E-EE0B8B63EF88}">
      <text>
        <r>
          <rPr>
            <sz val="11"/>
            <color theme="1"/>
            <rFont val="Calibri"/>
            <family val="2"/>
            <scheme val="minor"/>
          </rPr>
          <t>CONSIGNY François:
Point measurement method.
Area method: 32mm</t>
        </r>
      </text>
    </comment>
    <comment ref="BC651" authorId="0" shapeId="0" xr:uid="{37EA7F1A-B215-41C3-B73E-AC9C4147B003}">
      <text>
        <r>
          <rPr>
            <sz val="11"/>
            <color theme="1"/>
            <rFont val="Calibri"/>
            <family val="2"/>
            <scheme val="minor"/>
          </rPr>
          <t>CONSIGNY François:
mesured on sketch (residual cross section from photo) for all min &amp; max values of Rise1 to 5</t>
        </r>
      </text>
    </comment>
    <comment ref="CE651" authorId="0" shapeId="0" xr:uid="{1F6BB104-AFB5-44EB-AE98-2FE24C213B78}">
      <text>
        <r>
          <rPr>
            <sz val="11"/>
            <color theme="1"/>
            <rFont val="Calibri"/>
            <family val="2"/>
            <scheme val="minor"/>
          </rPr>
          <t>CONSIGNY François:
Densité 673 kg/m3</t>
        </r>
      </text>
    </comment>
    <comment ref="DF651" authorId="0" shapeId="0" xr:uid="{060DEBF5-0144-4F43-86AD-D8C4362CEF9C}">
      <text>
        <r>
          <rPr>
            <sz val="11"/>
            <color theme="1"/>
            <rFont val="Calibri"/>
            <family val="2"/>
            <scheme val="minor"/>
          </rPr>
          <t>CONSIGNY François:
stone wool</t>
        </r>
      </text>
    </comment>
    <comment ref="BB652" authorId="0" shapeId="0" xr:uid="{D0D2D4EF-A678-4486-ACD9-EB480809B5BC}">
      <text>
        <r>
          <rPr>
            <sz val="11"/>
            <color theme="1"/>
            <rFont val="Calibri"/>
            <family val="2"/>
            <scheme val="minor"/>
          </rPr>
          <t>CONSIGNY François:
Point measurement method.
Area method: 32mm</t>
        </r>
      </text>
    </comment>
    <comment ref="BC652" authorId="0" shapeId="0" xr:uid="{75D9434C-3F09-49F9-8C01-0D48E301502A}">
      <text>
        <r>
          <rPr>
            <sz val="11"/>
            <color theme="1"/>
            <rFont val="Calibri"/>
            <family val="2"/>
            <scheme val="minor"/>
          </rPr>
          <t>CONSIGNY François:
mesured on sketch (residual cross section from photo) for all min &amp; max values of Rise1 to 5</t>
        </r>
      </text>
    </comment>
    <comment ref="CE652" authorId="0" shapeId="0" xr:uid="{9EBA1A75-BB2F-4D70-8B9B-8F454713B1C7}">
      <text>
        <r>
          <rPr>
            <sz val="11"/>
            <color theme="1"/>
            <rFont val="Calibri"/>
            <family val="2"/>
            <scheme val="minor"/>
          </rPr>
          <t>CONSIGNY François:
Densité 673 kg/m3</t>
        </r>
      </text>
    </comment>
    <comment ref="DF652" authorId="0" shapeId="0" xr:uid="{1E966B34-2F89-423C-ADDE-82752739AADA}">
      <text>
        <r>
          <rPr>
            <sz val="11"/>
            <color theme="1"/>
            <rFont val="Calibri"/>
            <family val="2"/>
            <scheme val="minor"/>
          </rPr>
          <t>CONSIGNY François:
stone wool</t>
        </r>
      </text>
    </comment>
    <comment ref="BB653" authorId="0" shapeId="0" xr:uid="{F4B7C3C2-53AC-4FA4-A2CA-6CB868060F08}">
      <text>
        <r>
          <rPr>
            <sz val="11"/>
            <color theme="1"/>
            <rFont val="Calibri"/>
            <family val="2"/>
            <scheme val="minor"/>
          </rPr>
          <t>CONSIGNY François:
Point measurement method.
Area method: 32mm</t>
        </r>
      </text>
    </comment>
    <comment ref="BC653" authorId="0" shapeId="0" xr:uid="{DAFDD9D3-8B14-4AE6-8D77-BAFC9E976603}">
      <text>
        <r>
          <rPr>
            <sz val="11"/>
            <color theme="1"/>
            <rFont val="Calibri"/>
            <family val="2"/>
            <scheme val="minor"/>
          </rPr>
          <t>CONSIGNY François:
mesured on sketch (residual cross section from photo) for all min &amp; max values of Rise1 to 5</t>
        </r>
      </text>
    </comment>
    <comment ref="CE653" authorId="0" shapeId="0" xr:uid="{CB94D85E-4A0A-476B-BC05-4B6DFF1E2A5C}">
      <text>
        <r>
          <rPr>
            <sz val="11"/>
            <color theme="1"/>
            <rFont val="Calibri"/>
            <family val="2"/>
            <scheme val="minor"/>
          </rPr>
          <t>CONSIGNY François:
Densité 673 kg/m3</t>
        </r>
      </text>
    </comment>
    <comment ref="DF653" authorId="0" shapeId="0" xr:uid="{9256B974-BBB0-4B05-A2A1-E978448E6B39}">
      <text>
        <r>
          <rPr>
            <sz val="11"/>
            <color theme="1"/>
            <rFont val="Calibri"/>
            <family val="2"/>
            <scheme val="minor"/>
          </rPr>
          <t>CONSIGNY François:
stone wool</t>
        </r>
      </text>
    </comment>
    <comment ref="BB654" authorId="0" shapeId="0" xr:uid="{E977911E-C6CD-4331-9B61-2D7F74BAAE0F}">
      <text>
        <r>
          <rPr>
            <sz val="11"/>
            <color theme="1"/>
            <rFont val="Calibri"/>
            <family val="2"/>
            <scheme val="minor"/>
          </rPr>
          <t>CONSIGNY François:
Point measurement method.
Area method: 32mm</t>
        </r>
      </text>
    </comment>
    <comment ref="BC654" authorId="0" shapeId="0" xr:uid="{4DA027BC-65C6-455E-A089-5737B0160B3C}">
      <text>
        <r>
          <rPr>
            <sz val="11"/>
            <color theme="1"/>
            <rFont val="Calibri"/>
            <family val="2"/>
            <scheme val="minor"/>
          </rPr>
          <t>CONSIGNY François:
mesured on sketch (residual cross section from photo) for all min &amp; max values of Rise1 to 5</t>
        </r>
      </text>
    </comment>
    <comment ref="CE654" authorId="0" shapeId="0" xr:uid="{0162BD52-B6DD-4C2B-BDE1-E6365C6F7956}">
      <text>
        <r>
          <rPr>
            <sz val="11"/>
            <color theme="1"/>
            <rFont val="Calibri"/>
            <family val="2"/>
            <scheme val="minor"/>
          </rPr>
          <t>CONSIGNY François:
Densité 673 kg/m3</t>
        </r>
      </text>
    </comment>
    <comment ref="DF654" authorId="0" shapeId="0" xr:uid="{60F9EE2D-1E70-4E79-8EA8-FEE09078BDCE}">
      <text>
        <r>
          <rPr>
            <sz val="11"/>
            <color theme="1"/>
            <rFont val="Calibri"/>
            <family val="2"/>
            <scheme val="minor"/>
          </rPr>
          <t>CONSIGNY François:
stone wool</t>
        </r>
      </text>
    </comment>
    <comment ref="BB655" authorId="0" shapeId="0" xr:uid="{DE420D68-15A4-4AEE-B9B9-4BDB56FE6D3B}">
      <text>
        <r>
          <rPr>
            <sz val="11"/>
            <color theme="1"/>
            <rFont val="Calibri"/>
            <family val="2"/>
            <scheme val="minor"/>
          </rPr>
          <t>CONSIGNY François:
Point measurement method.
Area method: 32mm</t>
        </r>
      </text>
    </comment>
    <comment ref="BC655" authorId="0" shapeId="0" xr:uid="{60DE7CD2-3365-4D6D-959D-2CFC2B99314E}">
      <text>
        <r>
          <rPr>
            <sz val="11"/>
            <color theme="1"/>
            <rFont val="Calibri"/>
            <family val="2"/>
            <scheme val="minor"/>
          </rPr>
          <t>CONSIGNY François:
mesured on sketch (residual cross section from photo) for all min &amp; max values of Rise1 to 5</t>
        </r>
      </text>
    </comment>
    <comment ref="CE655" authorId="0" shapeId="0" xr:uid="{41DD7F51-4A5E-4FAA-A29D-6C821967F7E3}">
      <text>
        <r>
          <rPr>
            <sz val="11"/>
            <color theme="1"/>
            <rFont val="Calibri"/>
            <family val="2"/>
            <scheme val="minor"/>
          </rPr>
          <t>CONSIGNY François:
Densité 673 kg/m3</t>
        </r>
      </text>
    </comment>
    <comment ref="DF655" authorId="0" shapeId="0" xr:uid="{35F794F0-74D1-4141-BEDD-430CC6403F1A}">
      <text>
        <r>
          <rPr>
            <sz val="11"/>
            <color theme="1"/>
            <rFont val="Calibri"/>
            <family val="2"/>
            <scheme val="minor"/>
          </rPr>
          <t>CONSIGNY François:
stone wool</t>
        </r>
      </text>
    </comment>
    <comment ref="BB656" authorId="0" shapeId="0" xr:uid="{C2BFC011-1051-4508-91F0-5231C3DB1486}">
      <text>
        <r>
          <rPr>
            <sz val="11"/>
            <color theme="1"/>
            <rFont val="Calibri"/>
            <family val="2"/>
            <scheme val="minor"/>
          </rPr>
          <t>CONSIGNY François:
Point measurement method.
Area method: 32mm</t>
        </r>
      </text>
    </comment>
    <comment ref="BC656" authorId="0" shapeId="0" xr:uid="{35F53C3B-2457-4085-8405-FDF618EA9D57}">
      <text>
        <r>
          <rPr>
            <sz val="11"/>
            <color theme="1"/>
            <rFont val="Calibri"/>
            <family val="2"/>
            <scheme val="minor"/>
          </rPr>
          <t>CONSIGNY François:
mesured on sketch (residual cross section from photo) for all min &amp; max values of Rise1 to 5</t>
        </r>
      </text>
    </comment>
    <comment ref="CE656" authorId="0" shapeId="0" xr:uid="{978A1492-C17B-4551-B82C-02AF82A48F71}">
      <text>
        <r>
          <rPr>
            <sz val="11"/>
            <color theme="1"/>
            <rFont val="Calibri"/>
            <family val="2"/>
            <scheme val="minor"/>
          </rPr>
          <t>CONSIGNY François:
Densité 673 kg/m3</t>
        </r>
      </text>
    </comment>
    <comment ref="DF656" authorId="0" shapeId="0" xr:uid="{D35DB01A-B561-4CC2-951A-5BD2FBEB2D25}">
      <text>
        <r>
          <rPr>
            <sz val="11"/>
            <color theme="1"/>
            <rFont val="Calibri"/>
            <family val="2"/>
            <scheme val="minor"/>
          </rPr>
          <t>CONSIGNY François:
stone wool</t>
        </r>
      </text>
    </comment>
    <comment ref="BB657" authorId="0" shapeId="0" xr:uid="{3A2A8CA7-ADD6-4F52-ABA1-0F090BD7F665}">
      <text>
        <r>
          <rPr>
            <sz val="11"/>
            <color theme="1"/>
            <rFont val="Calibri"/>
            <family val="2"/>
            <scheme val="minor"/>
          </rPr>
          <t>CONSIGNY François:
Point measurement method.
Area method: 32mm</t>
        </r>
      </text>
    </comment>
    <comment ref="BC657" authorId="0" shapeId="0" xr:uid="{A8BB8AEB-9840-487D-9478-2DB744431C0F}">
      <text>
        <r>
          <rPr>
            <sz val="11"/>
            <color theme="1"/>
            <rFont val="Calibri"/>
            <family val="2"/>
            <scheme val="minor"/>
          </rPr>
          <t>CONSIGNY François:
mesured on sketch (residual cross section from photo) for all min &amp; max values of Rise1 to 5</t>
        </r>
      </text>
    </comment>
    <comment ref="CE657" authorId="0" shapeId="0" xr:uid="{D1101BCE-108C-4278-867A-8373B463CED8}">
      <text>
        <r>
          <rPr>
            <sz val="11"/>
            <color theme="1"/>
            <rFont val="Calibri"/>
            <family val="2"/>
            <scheme val="minor"/>
          </rPr>
          <t>CONSIGNY François:
Densité 673 kg/m3</t>
        </r>
      </text>
    </comment>
    <comment ref="DF657" authorId="0" shapeId="0" xr:uid="{45D14E61-511E-4E06-B28E-3BDA8065F7DE}">
      <text>
        <r>
          <rPr>
            <sz val="11"/>
            <color theme="1"/>
            <rFont val="Calibri"/>
            <family val="2"/>
            <scheme val="minor"/>
          </rPr>
          <t>CONSIGNY François:
stone wool</t>
        </r>
      </text>
    </comment>
    <comment ref="BB658" authorId="0" shapeId="0" xr:uid="{3F2A376F-EBCE-4174-AFD7-89B79D21E405}">
      <text>
        <r>
          <rPr>
            <sz val="11"/>
            <color theme="1"/>
            <rFont val="Calibri"/>
            <family val="2"/>
            <scheme val="minor"/>
          </rPr>
          <t>CONSIGNY François:
Point measurement method.
Area method: 32mm</t>
        </r>
      </text>
    </comment>
    <comment ref="BC658" authorId="0" shapeId="0" xr:uid="{F0D90475-E914-42FC-BB08-280038DFB4CB}">
      <text>
        <r>
          <rPr>
            <sz val="11"/>
            <color theme="1"/>
            <rFont val="Calibri"/>
            <family val="2"/>
            <scheme val="minor"/>
          </rPr>
          <t>CONSIGNY François:
mesured on sketch (residual cross section from photo) for all min &amp; max values of Rise1 to 5</t>
        </r>
      </text>
    </comment>
    <comment ref="CE658" authorId="0" shapeId="0" xr:uid="{6803C98B-7A29-406F-BF4B-ABEB6DF494ED}">
      <text>
        <r>
          <rPr>
            <sz val="11"/>
            <color theme="1"/>
            <rFont val="Calibri"/>
            <family val="2"/>
            <scheme val="minor"/>
          </rPr>
          <t>CONSIGNY François:
Densité 673 kg/m3</t>
        </r>
      </text>
    </comment>
    <comment ref="DF658" authorId="0" shapeId="0" xr:uid="{466F2C9B-3FB0-4F74-AACA-B8C4BA2DB9B9}">
      <text>
        <r>
          <rPr>
            <sz val="11"/>
            <color theme="1"/>
            <rFont val="Calibri"/>
            <family val="2"/>
            <scheme val="minor"/>
          </rPr>
          <t>CONSIGNY François:
stone wool</t>
        </r>
      </text>
    </comment>
    <comment ref="BB659" authorId="0" shapeId="0" xr:uid="{BB57BCDA-FCBC-4B40-9DC6-F56AFA3FEF4F}">
      <text>
        <r>
          <rPr>
            <sz val="11"/>
            <color theme="1"/>
            <rFont val="Calibri"/>
            <family val="2"/>
            <scheme val="minor"/>
          </rPr>
          <t>CONSIGNY François:
Point measurement method.
Area method: 32mm</t>
        </r>
      </text>
    </comment>
    <comment ref="BC659" authorId="0" shapeId="0" xr:uid="{CD8FC5A6-73C1-43A4-ADD2-BFAA35EF267E}">
      <text>
        <r>
          <rPr>
            <sz val="11"/>
            <color theme="1"/>
            <rFont val="Calibri"/>
            <family val="2"/>
            <scheme val="minor"/>
          </rPr>
          <t>CONSIGNY François:
mesured on sketch (residual cross section from photo) for all min &amp; max values of Rise1 to 5</t>
        </r>
      </text>
    </comment>
    <comment ref="CE659" authorId="0" shapeId="0" xr:uid="{B8E33F94-A47E-497B-B153-FF9ADEBD0056}">
      <text>
        <r>
          <rPr>
            <sz val="11"/>
            <color theme="1"/>
            <rFont val="Calibri"/>
            <family val="2"/>
            <scheme val="minor"/>
          </rPr>
          <t>CONSIGNY François:
Densité 673 kg/m3</t>
        </r>
      </text>
    </comment>
    <comment ref="DF659" authorId="0" shapeId="0" xr:uid="{61B59444-B339-45F4-AFBB-014B18314F92}">
      <text>
        <r>
          <rPr>
            <sz val="11"/>
            <color theme="1"/>
            <rFont val="Calibri"/>
            <family val="2"/>
            <scheme val="minor"/>
          </rPr>
          <t>CONSIGNY François:
stone wool</t>
        </r>
      </text>
    </comment>
    <comment ref="BB660" authorId="0" shapeId="0" xr:uid="{14C5C6EA-8E65-4435-9457-1228275FE840}">
      <text>
        <r>
          <rPr>
            <sz val="11"/>
            <color theme="1"/>
            <rFont val="Calibri"/>
            <family val="2"/>
            <scheme val="minor"/>
          </rPr>
          <t>CONSIGNY François:
Point measurement method.
Area method: 32mm</t>
        </r>
      </text>
    </comment>
    <comment ref="BC660" authorId="0" shapeId="0" xr:uid="{2D62210F-1EF4-4226-9C39-A939083572E5}">
      <text>
        <r>
          <rPr>
            <sz val="11"/>
            <color theme="1"/>
            <rFont val="Calibri"/>
            <family val="2"/>
            <scheme val="minor"/>
          </rPr>
          <t>CONSIGNY François:
mesured on sketch (residual cross section from photo) for all min &amp; max values of Rise1 to 5</t>
        </r>
      </text>
    </comment>
    <comment ref="CE660" authorId="0" shapeId="0" xr:uid="{B2B99D95-E6C6-46C1-AA5D-3D8B8B756BFD}">
      <text>
        <r>
          <rPr>
            <sz val="11"/>
            <color theme="1"/>
            <rFont val="Calibri"/>
            <family val="2"/>
            <scheme val="minor"/>
          </rPr>
          <t>CONSIGNY François:
Densité 673 kg/m3</t>
        </r>
      </text>
    </comment>
    <comment ref="DF660" authorId="0" shapeId="0" xr:uid="{B4E27D1E-5A20-413F-BF9C-05D95BC3F104}">
      <text>
        <r>
          <rPr>
            <sz val="11"/>
            <color theme="1"/>
            <rFont val="Calibri"/>
            <family val="2"/>
            <scheme val="minor"/>
          </rPr>
          <t>CONSIGNY François:
stone wool</t>
        </r>
      </text>
    </comment>
    <comment ref="BB661" authorId="0" shapeId="0" xr:uid="{3AD583CC-CB6B-4D2A-A548-D83041CA9EFC}">
      <text>
        <r>
          <rPr>
            <sz val="11"/>
            <color theme="1"/>
            <rFont val="Calibri"/>
            <family val="2"/>
            <scheme val="minor"/>
          </rPr>
          <t>CONSIGNY François:
Point measurement method.
Area method: 32mm</t>
        </r>
      </text>
    </comment>
    <comment ref="BC661" authorId="0" shapeId="0" xr:uid="{B688C772-4494-47E1-91CA-DDD7B26F4BE0}">
      <text>
        <r>
          <rPr>
            <sz val="11"/>
            <color theme="1"/>
            <rFont val="Calibri"/>
            <family val="2"/>
            <scheme val="minor"/>
          </rPr>
          <t>CONSIGNY François:
mesured on sketch (residual cross section from photo) for all min &amp; max values of Rise1 to 5</t>
        </r>
      </text>
    </comment>
    <comment ref="CE661" authorId="0" shapeId="0" xr:uid="{E983373F-9108-4E42-AD2A-E4EF65C399AB}">
      <text>
        <r>
          <rPr>
            <sz val="11"/>
            <color theme="1"/>
            <rFont val="Calibri"/>
            <family val="2"/>
            <scheme val="minor"/>
          </rPr>
          <t>CONSIGNY François:
Densité 673 kg/m3</t>
        </r>
      </text>
    </comment>
    <comment ref="DF661" authorId="0" shapeId="0" xr:uid="{751384E0-2FF0-469F-8430-74AE50B24FA2}">
      <text>
        <r>
          <rPr>
            <sz val="11"/>
            <color theme="1"/>
            <rFont val="Calibri"/>
            <family val="2"/>
            <scheme val="minor"/>
          </rPr>
          <t>CONSIGNY François:
stone wool</t>
        </r>
      </text>
    </comment>
    <comment ref="BB662" authorId="0" shapeId="0" xr:uid="{1F650FDC-3AE0-423B-8624-A0A4E39001AE}">
      <text>
        <r>
          <rPr>
            <sz val="11"/>
            <color theme="1"/>
            <rFont val="Calibri"/>
            <family val="2"/>
            <scheme val="minor"/>
          </rPr>
          <t>CONSIGNY François:
Point measurement method.
Area method: 32mm</t>
        </r>
      </text>
    </comment>
    <comment ref="BC662" authorId="0" shapeId="0" xr:uid="{F112650C-D9EA-40B6-992E-88D863B596AF}">
      <text>
        <r>
          <rPr>
            <sz val="11"/>
            <color theme="1"/>
            <rFont val="Calibri"/>
            <family val="2"/>
            <scheme val="minor"/>
          </rPr>
          <t>CONSIGNY François:
mesured on sketch (residual cross section from photo) for all min &amp; max values of Rise1 to 5</t>
        </r>
      </text>
    </comment>
    <comment ref="CE662" authorId="0" shapeId="0" xr:uid="{3B819B72-0BDC-4F5E-ADB6-3A9C979B957B}">
      <text>
        <r>
          <rPr>
            <sz val="11"/>
            <color theme="1"/>
            <rFont val="Calibri"/>
            <family val="2"/>
            <scheme val="minor"/>
          </rPr>
          <t>CONSIGNY François:
Densité 673 kg/m3</t>
        </r>
      </text>
    </comment>
    <comment ref="DF662" authorId="0" shapeId="0" xr:uid="{2F14BECD-7679-4FA1-9DAB-0479459C911E}">
      <text>
        <r>
          <rPr>
            <sz val="11"/>
            <color theme="1"/>
            <rFont val="Calibri"/>
            <family val="2"/>
            <scheme val="minor"/>
          </rPr>
          <t>CONSIGNY François:
stone wool</t>
        </r>
      </text>
    </comment>
    <comment ref="BB663" authorId="0" shapeId="0" xr:uid="{EDB6B732-1452-48E1-B581-6F3B113115BD}">
      <text>
        <r>
          <rPr>
            <sz val="11"/>
            <color theme="1"/>
            <rFont val="Calibri"/>
            <family val="2"/>
            <scheme val="minor"/>
          </rPr>
          <t>CONSIGNY François:
Point measurement method.
Area method: 32mm</t>
        </r>
      </text>
    </comment>
    <comment ref="BC663" authorId="0" shapeId="0" xr:uid="{74545D2E-ECC0-44F0-9636-AFC8708FEA66}">
      <text>
        <r>
          <rPr>
            <sz val="11"/>
            <color theme="1"/>
            <rFont val="Calibri"/>
            <family val="2"/>
            <scheme val="minor"/>
          </rPr>
          <t>CONSIGNY François:
mesured on sketch (residual cross section from photo) for all min &amp; max values of Rise1 to 5</t>
        </r>
      </text>
    </comment>
    <comment ref="CE663" authorId="0" shapeId="0" xr:uid="{514E560F-98E5-4300-B1F3-841E789B5382}">
      <text>
        <r>
          <rPr>
            <sz val="11"/>
            <color theme="1"/>
            <rFont val="Calibri"/>
            <family val="2"/>
            <scheme val="minor"/>
          </rPr>
          <t>CONSIGNY François:
Densité 673 kg/m3</t>
        </r>
      </text>
    </comment>
    <comment ref="DF663" authorId="0" shapeId="0" xr:uid="{BB24ECF6-522E-46F1-8016-D5A5B28F743F}">
      <text>
        <r>
          <rPr>
            <sz val="11"/>
            <color theme="1"/>
            <rFont val="Calibri"/>
            <family val="2"/>
            <scheme val="minor"/>
          </rPr>
          <t>CONSIGNY François:
stone wool</t>
        </r>
      </text>
    </comment>
    <comment ref="BB664" authorId="0" shapeId="0" xr:uid="{1DB059B7-1222-4D50-A81F-710E2BB098E8}">
      <text>
        <r>
          <rPr>
            <sz val="11"/>
            <color theme="1"/>
            <rFont val="Calibri"/>
            <family val="2"/>
            <scheme val="minor"/>
          </rPr>
          <t>CONSIGNY François:
Point measurement method.
Area method: 32mm</t>
        </r>
      </text>
    </comment>
    <comment ref="BC664" authorId="0" shapeId="0" xr:uid="{9375079E-03B9-4CB9-8D38-3F0D6B6D95ED}">
      <text>
        <r>
          <rPr>
            <sz val="11"/>
            <color theme="1"/>
            <rFont val="Calibri"/>
            <family val="2"/>
            <scheme val="minor"/>
          </rPr>
          <t>CONSIGNY François:
mesured on sketch (residual cross section from photo) for all min &amp; max values of Rise1 to 5</t>
        </r>
      </text>
    </comment>
    <comment ref="CE664" authorId="0" shapeId="0" xr:uid="{2D9DF1EC-47AC-472D-86CE-0EC06123B40E}">
      <text>
        <r>
          <rPr>
            <sz val="11"/>
            <color theme="1"/>
            <rFont val="Calibri"/>
            <family val="2"/>
            <scheme val="minor"/>
          </rPr>
          <t>CONSIGNY François:
Densité 673 kg/m3</t>
        </r>
      </text>
    </comment>
    <comment ref="DF664" authorId="0" shapeId="0" xr:uid="{11FE064A-37E5-4221-A4A1-AB136F6762BB}">
      <text>
        <r>
          <rPr>
            <sz val="11"/>
            <color theme="1"/>
            <rFont val="Calibri"/>
            <family val="2"/>
            <scheme val="minor"/>
          </rPr>
          <t>CONSIGNY François:
stone wool</t>
        </r>
      </text>
    </comment>
    <comment ref="BB665" authorId="0" shapeId="0" xr:uid="{3C229EB5-C09E-4E98-AF07-C92769672ED5}">
      <text>
        <r>
          <rPr>
            <sz val="11"/>
            <color theme="1"/>
            <rFont val="Calibri"/>
            <family val="2"/>
            <scheme val="minor"/>
          </rPr>
          <t>CONSIGNY François:
Point measurement method.
Area method: 32mm</t>
        </r>
      </text>
    </comment>
    <comment ref="BC665" authorId="0" shapeId="0" xr:uid="{DC6DBCB9-7AF7-404F-907C-E6B59F278473}">
      <text>
        <r>
          <rPr>
            <sz val="11"/>
            <color theme="1"/>
            <rFont val="Calibri"/>
            <family val="2"/>
            <scheme val="minor"/>
          </rPr>
          <t>CONSIGNY François:
mesured on sketch (residual cross section from photo) for all min &amp; max values of Rise1 to 5</t>
        </r>
      </text>
    </comment>
    <comment ref="CE665" authorId="0" shapeId="0" xr:uid="{742D14B8-3919-412F-AC93-619DCC462CDE}">
      <text>
        <r>
          <rPr>
            <sz val="11"/>
            <color theme="1"/>
            <rFont val="Calibri"/>
            <family val="2"/>
            <scheme val="minor"/>
          </rPr>
          <t>CONSIGNY François:
Densité 673 kg/m3</t>
        </r>
      </text>
    </comment>
    <comment ref="DF665" authorId="0" shapeId="0" xr:uid="{873F51E3-5437-4818-96DD-EFA2BA9FDB47}">
      <text>
        <r>
          <rPr>
            <sz val="11"/>
            <color theme="1"/>
            <rFont val="Calibri"/>
            <family val="2"/>
            <scheme val="minor"/>
          </rPr>
          <t>CONSIGNY François:
stone wool</t>
        </r>
      </text>
    </comment>
    <comment ref="BB666" authorId="0" shapeId="0" xr:uid="{5F4606EC-FD31-4AAE-9CD1-A08ACA588CC9}">
      <text>
        <r>
          <rPr>
            <sz val="11"/>
            <color theme="1"/>
            <rFont val="Calibri"/>
            <family val="2"/>
            <scheme val="minor"/>
          </rPr>
          <t>CONSIGNY François:
Point measurement method.
Area method: 32mm</t>
        </r>
      </text>
    </comment>
    <comment ref="BC666" authorId="0" shapeId="0" xr:uid="{C457C445-BD66-475B-AD64-568EF782B290}">
      <text>
        <r>
          <rPr>
            <sz val="11"/>
            <color theme="1"/>
            <rFont val="Calibri"/>
            <family val="2"/>
            <scheme val="minor"/>
          </rPr>
          <t>CONSIGNY François:
mesured on sketch (residual cross section from photo) for all min &amp; max values of Rise1 to 5</t>
        </r>
      </text>
    </comment>
    <comment ref="CE666" authorId="0" shapeId="0" xr:uid="{94EEF354-F20F-4ED7-8C15-9C7E3C3CF4AE}">
      <text>
        <r>
          <rPr>
            <sz val="11"/>
            <color theme="1"/>
            <rFont val="Calibri"/>
            <family val="2"/>
            <scheme val="minor"/>
          </rPr>
          <t>CONSIGNY François:
Densité 673 kg/m3</t>
        </r>
      </text>
    </comment>
    <comment ref="DF666" authorId="0" shapeId="0" xr:uid="{B4458100-3224-4BF9-96BF-FF755139820F}">
      <text>
        <r>
          <rPr>
            <sz val="11"/>
            <color theme="1"/>
            <rFont val="Calibri"/>
            <family val="2"/>
            <scheme val="minor"/>
          </rPr>
          <t>CONSIGNY François:
stone wool</t>
        </r>
      </text>
    </comment>
    <comment ref="BB667" authorId="0" shapeId="0" xr:uid="{B34C060A-834B-4686-AE67-CD2F22548967}">
      <text>
        <r>
          <rPr>
            <sz val="11"/>
            <color theme="1"/>
            <rFont val="Calibri"/>
            <family val="2"/>
            <scheme val="minor"/>
          </rPr>
          <t>CONSIGNY François:
Point measurement method.
Area method: 32mm</t>
        </r>
      </text>
    </comment>
    <comment ref="BC667" authorId="0" shapeId="0" xr:uid="{C2044227-0A07-4FCA-92D4-5AB0880A8403}">
      <text>
        <r>
          <rPr>
            <sz val="11"/>
            <color theme="1"/>
            <rFont val="Calibri"/>
            <family val="2"/>
            <scheme val="minor"/>
          </rPr>
          <t>CONSIGNY François:
mesured on sketch (residual cross section from photo) for all min &amp; max values of Rise1 to 5</t>
        </r>
      </text>
    </comment>
    <comment ref="CE667" authorId="0" shapeId="0" xr:uid="{93743AC6-91D1-4A0D-AB22-A2CE0C92AAD2}">
      <text>
        <r>
          <rPr>
            <sz val="11"/>
            <color theme="1"/>
            <rFont val="Calibri"/>
            <family val="2"/>
            <scheme val="minor"/>
          </rPr>
          <t>CONSIGNY François:
Densité 673 kg/m3</t>
        </r>
      </text>
    </comment>
    <comment ref="DF667" authorId="0" shapeId="0" xr:uid="{5108128C-014B-44C6-B580-962305CCF585}">
      <text>
        <r>
          <rPr>
            <sz val="11"/>
            <color theme="1"/>
            <rFont val="Calibri"/>
            <family val="2"/>
            <scheme val="minor"/>
          </rPr>
          <t>CONSIGNY François:
stone wool</t>
        </r>
      </text>
    </comment>
    <comment ref="BB668" authorId="0" shapeId="0" xr:uid="{82C06A2B-9F33-4EAC-8980-ED07046A0377}">
      <text>
        <r>
          <rPr>
            <sz val="11"/>
            <color theme="1"/>
            <rFont val="Calibri"/>
            <family val="2"/>
            <scheme val="minor"/>
          </rPr>
          <t>CONSIGNY François:
Point measurement method.
Area method: 32mm</t>
        </r>
      </text>
    </comment>
    <comment ref="BC668" authorId="0" shapeId="0" xr:uid="{50390A7B-C18B-4D48-9D37-3B64AD053879}">
      <text>
        <r>
          <rPr>
            <sz val="11"/>
            <color theme="1"/>
            <rFont val="Calibri"/>
            <family val="2"/>
            <scheme val="minor"/>
          </rPr>
          <t>CONSIGNY François:
mesured on sketch (residual cross section from photo) for all min &amp; max values of Rise1 to 5</t>
        </r>
      </text>
    </comment>
    <comment ref="CE668" authorId="0" shapeId="0" xr:uid="{739F92CE-92D4-4DF9-ABEA-6FBBC481490F}">
      <text>
        <r>
          <rPr>
            <sz val="11"/>
            <color theme="1"/>
            <rFont val="Calibri"/>
            <family val="2"/>
            <scheme val="minor"/>
          </rPr>
          <t>CONSIGNY François:
Densité 673 kg/m3</t>
        </r>
      </text>
    </comment>
    <comment ref="DF668" authorId="0" shapeId="0" xr:uid="{B0F70F37-143D-49BD-9AB5-777BF785A9CF}">
      <text>
        <r>
          <rPr>
            <sz val="11"/>
            <color theme="1"/>
            <rFont val="Calibri"/>
            <family val="2"/>
            <scheme val="minor"/>
          </rPr>
          <t>CONSIGNY François:
stone wool</t>
        </r>
      </text>
    </comment>
    <comment ref="BB669" authorId="0" shapeId="0" xr:uid="{E81A914C-9D21-4111-9198-14F5715BE0D8}">
      <text>
        <r>
          <rPr>
            <sz val="11"/>
            <color theme="1"/>
            <rFont val="Calibri"/>
            <family val="2"/>
            <scheme val="minor"/>
          </rPr>
          <t>CONSIGNY François:
Point measurement method.
Area method: 32mm</t>
        </r>
      </text>
    </comment>
    <comment ref="BC669" authorId="0" shapeId="0" xr:uid="{EBC36FDB-B64C-483B-9371-6DBEA89CBFAE}">
      <text>
        <r>
          <rPr>
            <sz val="11"/>
            <color theme="1"/>
            <rFont val="Calibri"/>
            <family val="2"/>
            <scheme val="minor"/>
          </rPr>
          <t>CONSIGNY François:
mesured on sketch (residual cross section from photo) for all min &amp; max values of Rise1 to 5</t>
        </r>
      </text>
    </comment>
    <comment ref="CE669" authorId="0" shapeId="0" xr:uid="{5C19EF0A-5D42-41D4-AAD6-667656CC605E}">
      <text>
        <r>
          <rPr>
            <sz val="11"/>
            <color theme="1"/>
            <rFont val="Calibri"/>
            <family val="2"/>
            <scheme val="minor"/>
          </rPr>
          <t>CONSIGNY François:
Densité 673 kg/m3</t>
        </r>
      </text>
    </comment>
    <comment ref="DF669" authorId="0" shapeId="0" xr:uid="{1E5900BC-5BCA-4283-9341-8C454BA2DA38}">
      <text>
        <r>
          <rPr>
            <sz val="11"/>
            <color theme="1"/>
            <rFont val="Calibri"/>
            <family val="2"/>
            <scheme val="minor"/>
          </rPr>
          <t>CONSIGNY François:
stone wool</t>
        </r>
      </text>
    </comment>
    <comment ref="BB670" authorId="0" shapeId="0" xr:uid="{CAD031F6-442A-4E09-9965-EA9D24CC342F}">
      <text>
        <r>
          <rPr>
            <sz val="11"/>
            <color theme="1"/>
            <rFont val="Calibri"/>
            <family val="2"/>
            <scheme val="minor"/>
          </rPr>
          <t>CONSIGNY François:
Point measurement method.
Area method: 32mm</t>
        </r>
      </text>
    </comment>
    <comment ref="BC670" authorId="0" shapeId="0" xr:uid="{1DD0C051-9BCE-4ADC-8B14-DAA8A5BF746A}">
      <text>
        <r>
          <rPr>
            <sz val="11"/>
            <color theme="1"/>
            <rFont val="Calibri"/>
            <family val="2"/>
            <scheme val="minor"/>
          </rPr>
          <t>CONSIGNY François:
mesured on sketch (residual cross section from photo) for all min &amp; max values of Rise1 to 5</t>
        </r>
      </text>
    </comment>
    <comment ref="CE670" authorId="0" shapeId="0" xr:uid="{B0F7221D-0413-4FBB-B2F5-66A11D0CB507}">
      <text>
        <r>
          <rPr>
            <sz val="11"/>
            <color theme="1"/>
            <rFont val="Calibri"/>
            <family val="2"/>
            <scheme val="minor"/>
          </rPr>
          <t>CONSIGNY François:
Densité 673 kg/m3</t>
        </r>
      </text>
    </comment>
    <comment ref="DF670" authorId="0" shapeId="0" xr:uid="{2AFC7065-29FF-4603-88FF-E8020863CB8C}">
      <text>
        <r>
          <rPr>
            <sz val="11"/>
            <color theme="1"/>
            <rFont val="Calibri"/>
            <family val="2"/>
            <scheme val="minor"/>
          </rPr>
          <t>CONSIGNY François:
stone wool</t>
        </r>
      </text>
    </comment>
    <comment ref="BB671" authorId="0" shapeId="0" xr:uid="{B9022116-761C-445B-B3B5-6E505FB40092}">
      <text>
        <r>
          <rPr>
            <sz val="11"/>
            <color theme="1"/>
            <rFont val="Calibri"/>
            <family val="2"/>
            <scheme val="minor"/>
          </rPr>
          <t>CONSIGNY François:
Point measurement method.
Area method: 32mm</t>
        </r>
      </text>
    </comment>
    <comment ref="BC671" authorId="0" shapeId="0" xr:uid="{33FD7F22-3CC5-458F-9A29-357458858D41}">
      <text>
        <r>
          <rPr>
            <sz val="11"/>
            <color theme="1"/>
            <rFont val="Calibri"/>
            <family val="2"/>
            <scheme val="minor"/>
          </rPr>
          <t>CONSIGNY François:
mesured on sketch (residual cross section from photo) for all min &amp; max values of Rise1 to 5</t>
        </r>
      </text>
    </comment>
    <comment ref="CE671" authorId="0" shapeId="0" xr:uid="{0083B50F-A664-4F1B-9CB9-3DD7AB208259}">
      <text>
        <r>
          <rPr>
            <sz val="11"/>
            <color theme="1"/>
            <rFont val="Calibri"/>
            <family val="2"/>
            <scheme val="minor"/>
          </rPr>
          <t>CONSIGNY François:
Densité 673 kg/m3</t>
        </r>
      </text>
    </comment>
    <comment ref="DF671" authorId="0" shapeId="0" xr:uid="{F31D17FF-5B55-4DC3-BA07-FC9886B9A0E8}">
      <text>
        <r>
          <rPr>
            <sz val="11"/>
            <color theme="1"/>
            <rFont val="Calibri"/>
            <family val="2"/>
            <scheme val="minor"/>
          </rPr>
          <t>CONSIGNY François:
stone wool</t>
        </r>
      </text>
    </comment>
    <comment ref="BB672" authorId="0" shapeId="0" xr:uid="{EE0C8666-1EE8-46E8-A129-3324145CC4F6}">
      <text>
        <r>
          <rPr>
            <sz val="11"/>
            <color theme="1"/>
            <rFont val="Calibri"/>
            <family val="2"/>
            <scheme val="minor"/>
          </rPr>
          <t>CONSIGNY François:
Point measurement method.
Area method: 32mm</t>
        </r>
      </text>
    </comment>
    <comment ref="BC672" authorId="0" shapeId="0" xr:uid="{2BC81DC7-9ACE-499C-8FDD-78E9CF15B352}">
      <text>
        <r>
          <rPr>
            <sz val="11"/>
            <color theme="1"/>
            <rFont val="Calibri"/>
            <family val="2"/>
            <scheme val="minor"/>
          </rPr>
          <t>CONSIGNY François:
mesured on sketch (residual cross section from photo) for all min &amp; max values of Rise1 to 5</t>
        </r>
      </text>
    </comment>
    <comment ref="CE672" authorId="0" shapeId="0" xr:uid="{60F7A274-46B2-4588-AB95-12A3A159E004}">
      <text>
        <r>
          <rPr>
            <sz val="11"/>
            <color theme="1"/>
            <rFont val="Calibri"/>
            <family val="2"/>
            <scheme val="minor"/>
          </rPr>
          <t>CONSIGNY François:
Densité 673 kg/m3</t>
        </r>
      </text>
    </comment>
    <comment ref="DF672" authorId="0" shapeId="0" xr:uid="{9C318BFD-CE26-496C-8D53-95AC08336A41}">
      <text>
        <r>
          <rPr>
            <sz val="11"/>
            <color theme="1"/>
            <rFont val="Calibri"/>
            <family val="2"/>
            <scheme val="minor"/>
          </rPr>
          <t>CONSIGNY François:
stone wool</t>
        </r>
      </text>
    </comment>
    <comment ref="BB673" authorId="0" shapeId="0" xr:uid="{F07A8618-62B5-4A1E-93DB-937A705DA7E7}">
      <text>
        <r>
          <rPr>
            <sz val="11"/>
            <color theme="1"/>
            <rFont val="Calibri"/>
            <family val="2"/>
            <scheme val="minor"/>
          </rPr>
          <t>CONSIGNY François:
Point measurement method.
Area method: 32mm</t>
        </r>
      </text>
    </comment>
    <comment ref="BC673" authorId="0" shapeId="0" xr:uid="{09D7EB2B-6266-4B2E-AF84-A226B54AC287}">
      <text>
        <r>
          <rPr>
            <sz val="11"/>
            <color theme="1"/>
            <rFont val="Calibri"/>
            <family val="2"/>
            <scheme val="minor"/>
          </rPr>
          <t>CONSIGNY François:
mesured on sketch (residual cross section from photo) for all min &amp; max values of Rise1 to 5</t>
        </r>
      </text>
    </comment>
    <comment ref="CE673" authorId="0" shapeId="0" xr:uid="{E79EAC26-C72F-4BAB-A956-54AF84531F67}">
      <text>
        <r>
          <rPr>
            <sz val="11"/>
            <color theme="1"/>
            <rFont val="Calibri"/>
            <family val="2"/>
            <scheme val="minor"/>
          </rPr>
          <t>CONSIGNY François:
Densité 673 kg/m3</t>
        </r>
      </text>
    </comment>
    <comment ref="DF673" authorId="0" shapeId="0" xr:uid="{989271EF-5B8E-408A-8E63-07A0A0E70404}">
      <text>
        <r>
          <rPr>
            <sz val="11"/>
            <color theme="1"/>
            <rFont val="Calibri"/>
            <family val="2"/>
            <scheme val="minor"/>
          </rPr>
          <t>CONSIGNY François:
stone wool</t>
        </r>
      </text>
    </comment>
    <comment ref="BB674" authorId="0" shapeId="0" xr:uid="{ACB82327-55D6-45D2-B911-CD9216D5230C}">
      <text>
        <r>
          <rPr>
            <sz val="11"/>
            <color theme="1"/>
            <rFont val="Calibri"/>
            <family val="2"/>
            <scheme val="minor"/>
          </rPr>
          <t>CONSIGNY François:
Point measurement method.
Area method: 32mm</t>
        </r>
      </text>
    </comment>
    <comment ref="BC674" authorId="0" shapeId="0" xr:uid="{42C03824-4D62-417C-9265-2D9C9ED7336D}">
      <text>
        <r>
          <rPr>
            <sz val="11"/>
            <color theme="1"/>
            <rFont val="Calibri"/>
            <family val="2"/>
            <scheme val="minor"/>
          </rPr>
          <t>CONSIGNY François:
mesured on sketch (residual cross section from photo) for all min &amp; max values of Rise1 to 5</t>
        </r>
      </text>
    </comment>
    <comment ref="CE674" authorId="0" shapeId="0" xr:uid="{54C260B1-E99C-4051-8C7E-23E768AD4C39}">
      <text>
        <r>
          <rPr>
            <sz val="11"/>
            <color theme="1"/>
            <rFont val="Calibri"/>
            <family val="2"/>
            <scheme val="minor"/>
          </rPr>
          <t>CONSIGNY François:
Densité 673 kg/m3</t>
        </r>
      </text>
    </comment>
    <comment ref="DF674" authorId="0" shapeId="0" xr:uid="{401CDB9D-CC1A-4B7B-B073-C30322B9A2A5}">
      <text>
        <r>
          <rPr>
            <sz val="11"/>
            <color theme="1"/>
            <rFont val="Calibri"/>
            <family val="2"/>
            <scheme val="minor"/>
          </rPr>
          <t>CONSIGNY François:
stone wool</t>
        </r>
      </text>
    </comment>
    <comment ref="BB675" authorId="0" shapeId="0" xr:uid="{5698101C-B5E2-4349-9D99-44542B4586E3}">
      <text>
        <r>
          <rPr>
            <sz val="11"/>
            <color theme="1"/>
            <rFont val="Calibri"/>
            <family val="2"/>
            <scheme val="minor"/>
          </rPr>
          <t>CONSIGNY François:
Point measurement method.
Area method: 32mm</t>
        </r>
      </text>
    </comment>
    <comment ref="BC675" authorId="0" shapeId="0" xr:uid="{62DC8C9B-0674-496D-89E9-FC28DEE6AE90}">
      <text>
        <r>
          <rPr>
            <sz val="11"/>
            <color theme="1"/>
            <rFont val="Calibri"/>
            <family val="2"/>
            <scheme val="minor"/>
          </rPr>
          <t>CONSIGNY François:
mesured on sketch (residual cross section from photo) for all min &amp; max values of Rise1 to 5</t>
        </r>
      </text>
    </comment>
    <comment ref="CE675" authorId="0" shapeId="0" xr:uid="{27D22706-49DF-4CDE-8780-B365BF6B6A9E}">
      <text>
        <r>
          <rPr>
            <sz val="11"/>
            <color theme="1"/>
            <rFont val="Calibri"/>
            <family val="2"/>
            <scheme val="minor"/>
          </rPr>
          <t>CONSIGNY François:
Densité 673 kg/m3</t>
        </r>
      </text>
    </comment>
    <comment ref="DF675" authorId="0" shapeId="0" xr:uid="{B2D3FED8-B141-4B0A-947D-D4A013FCA9FD}">
      <text>
        <r>
          <rPr>
            <sz val="11"/>
            <color theme="1"/>
            <rFont val="Calibri"/>
            <family val="2"/>
            <scheme val="minor"/>
          </rPr>
          <t>CONSIGNY François:
stone wool</t>
        </r>
      </text>
    </comment>
    <comment ref="BB676" authorId="0" shapeId="0" xr:uid="{05E1A942-10ED-4F81-A37B-0480D017BE0E}">
      <text>
        <r>
          <rPr>
            <sz val="11"/>
            <color theme="1"/>
            <rFont val="Calibri"/>
            <family val="2"/>
            <scheme val="minor"/>
          </rPr>
          <t>CONSIGNY François:
Point measurement method.
Area method: 32mm</t>
        </r>
      </text>
    </comment>
    <comment ref="BC676" authorId="0" shapeId="0" xr:uid="{D94D909B-DD96-4DC4-88EB-7C66DF8BEF41}">
      <text>
        <r>
          <rPr>
            <sz val="11"/>
            <color theme="1"/>
            <rFont val="Calibri"/>
            <family val="2"/>
            <scheme val="minor"/>
          </rPr>
          <t>CONSIGNY François:
mesured on sketch (residual cross section from photo) for all min &amp; max values of Rise1 to 5</t>
        </r>
      </text>
    </comment>
    <comment ref="CE676" authorId="0" shapeId="0" xr:uid="{2C9D0EE2-C5EC-4788-BED7-130578740BAA}">
      <text>
        <r>
          <rPr>
            <sz val="11"/>
            <color theme="1"/>
            <rFont val="Calibri"/>
            <family val="2"/>
            <scheme val="minor"/>
          </rPr>
          <t>CONSIGNY François:
Densité 673 kg/m3</t>
        </r>
      </text>
    </comment>
    <comment ref="DF676" authorId="0" shapeId="0" xr:uid="{DD2D71DA-84B5-40E8-985D-0ADCD593A86B}">
      <text>
        <r>
          <rPr>
            <sz val="11"/>
            <color theme="1"/>
            <rFont val="Calibri"/>
            <family val="2"/>
            <scheme val="minor"/>
          </rPr>
          <t>CONSIGNY François:
stone wool</t>
        </r>
      </text>
    </comment>
    <comment ref="BB677" authorId="0" shapeId="0" xr:uid="{128207EC-3916-4065-B0C4-F7B4403092CB}">
      <text>
        <r>
          <rPr>
            <sz val="11"/>
            <color theme="1"/>
            <rFont val="Calibri"/>
            <family val="2"/>
            <scheme val="minor"/>
          </rPr>
          <t>CONSIGNY François:
Point measurement method.
Area method: 32mm</t>
        </r>
      </text>
    </comment>
    <comment ref="BC677" authorId="0" shapeId="0" xr:uid="{75B9B8D8-C4A1-4258-9E70-632302F53F2F}">
      <text>
        <r>
          <rPr>
            <sz val="11"/>
            <color theme="1"/>
            <rFont val="Calibri"/>
            <family val="2"/>
            <scheme val="minor"/>
          </rPr>
          <t>CONSIGNY François:
mesured on sketch (residual cross section from photo) for all min &amp; max values of Rise1 to 5</t>
        </r>
      </text>
    </comment>
    <comment ref="CE677" authorId="0" shapeId="0" xr:uid="{68F7FF67-905A-47DD-AD51-D2B670B31E0F}">
      <text>
        <r>
          <rPr>
            <sz val="11"/>
            <color theme="1"/>
            <rFont val="Calibri"/>
            <family val="2"/>
            <scheme val="minor"/>
          </rPr>
          <t>CONSIGNY François:
Densité 673 kg/m3</t>
        </r>
      </text>
    </comment>
    <comment ref="DF677" authorId="0" shapeId="0" xr:uid="{C7D16821-D5A4-47A5-A4AB-23CBFC6C9B7E}">
      <text>
        <r>
          <rPr>
            <sz val="11"/>
            <color theme="1"/>
            <rFont val="Calibri"/>
            <family val="2"/>
            <scheme val="minor"/>
          </rPr>
          <t>CONSIGNY François:
stone wool</t>
        </r>
      </text>
    </comment>
    <comment ref="BB678" authorId="0" shapeId="0" xr:uid="{E0C4BD7D-2800-4959-BE29-52A1EE381C3D}">
      <text>
        <r>
          <rPr>
            <sz val="11"/>
            <color theme="1"/>
            <rFont val="Calibri"/>
            <family val="2"/>
            <scheme val="minor"/>
          </rPr>
          <t>CONSIGNY François:
Point measurement method.
Area method: 32mm</t>
        </r>
      </text>
    </comment>
    <comment ref="BC678" authorId="0" shapeId="0" xr:uid="{77FD8DCA-42A0-412B-B693-51B501DDCA1B}">
      <text>
        <r>
          <rPr>
            <sz val="11"/>
            <color theme="1"/>
            <rFont val="Calibri"/>
            <family val="2"/>
            <scheme val="minor"/>
          </rPr>
          <t>CONSIGNY François:
mesured on sketch (residual cross section from photo) for all min &amp; max values of Rise1 to 5</t>
        </r>
      </text>
    </comment>
    <comment ref="CE678" authorId="0" shapeId="0" xr:uid="{007785D4-8C6B-4344-AA76-EA749BF25635}">
      <text>
        <r>
          <rPr>
            <sz val="11"/>
            <color theme="1"/>
            <rFont val="Calibri"/>
            <family val="2"/>
            <scheme val="minor"/>
          </rPr>
          <t>CONSIGNY François:
Densité 673 kg/m3</t>
        </r>
      </text>
    </comment>
    <comment ref="DF678" authorId="0" shapeId="0" xr:uid="{1E95A36A-D9B3-44A4-8F2A-DED03576132E}">
      <text>
        <r>
          <rPr>
            <sz val="11"/>
            <color theme="1"/>
            <rFont val="Calibri"/>
            <family val="2"/>
            <scheme val="minor"/>
          </rPr>
          <t>CONSIGNY François:
stone wool</t>
        </r>
      </text>
    </comment>
    <comment ref="BB679" authorId="0" shapeId="0" xr:uid="{A21DC05E-0B68-4E6B-B584-0035C2F33CA4}">
      <text>
        <r>
          <rPr>
            <sz val="11"/>
            <color theme="1"/>
            <rFont val="Calibri"/>
            <family val="2"/>
            <scheme val="minor"/>
          </rPr>
          <t>CONSIGNY François:
Point measurement method.
Area method: 32mm</t>
        </r>
      </text>
    </comment>
    <comment ref="BC679" authorId="0" shapeId="0" xr:uid="{710ECAA2-B580-4278-A3BE-2733616D36E0}">
      <text>
        <r>
          <rPr>
            <sz val="11"/>
            <color theme="1"/>
            <rFont val="Calibri"/>
            <family val="2"/>
            <scheme val="minor"/>
          </rPr>
          <t>CONSIGNY François:
mesured on sketch (residual cross section from photo) for all min &amp; max values of Rise1 to 5</t>
        </r>
      </text>
    </comment>
    <comment ref="CE679" authorId="0" shapeId="0" xr:uid="{01F6DDB9-6EAA-4276-8DD4-61A2BD8E2CE7}">
      <text>
        <r>
          <rPr>
            <sz val="11"/>
            <color theme="1"/>
            <rFont val="Calibri"/>
            <family val="2"/>
            <scheme val="minor"/>
          </rPr>
          <t>CONSIGNY François:
Densité 673 kg/m3</t>
        </r>
      </text>
    </comment>
    <comment ref="DF679" authorId="0" shapeId="0" xr:uid="{1102E992-5238-4A83-B08A-9F32A96882AE}">
      <text>
        <r>
          <rPr>
            <sz val="11"/>
            <color theme="1"/>
            <rFont val="Calibri"/>
            <family val="2"/>
            <scheme val="minor"/>
          </rPr>
          <t>CONSIGNY François:
stone wool</t>
        </r>
      </text>
    </comment>
    <comment ref="BB680" authorId="0" shapeId="0" xr:uid="{C72D1A76-1258-4484-97F0-C4C3F01FC2AC}">
      <text>
        <r>
          <rPr>
            <sz val="11"/>
            <color theme="1"/>
            <rFont val="Calibri"/>
            <family val="2"/>
            <scheme val="minor"/>
          </rPr>
          <t>CONSIGNY François:
Point measurement method.
Area method: 32mm</t>
        </r>
      </text>
    </comment>
    <comment ref="BC680" authorId="0" shapeId="0" xr:uid="{D9A612A0-B09D-432F-AB66-A0ED56691510}">
      <text>
        <r>
          <rPr>
            <sz val="11"/>
            <color theme="1"/>
            <rFont val="Calibri"/>
            <family val="2"/>
            <scheme val="minor"/>
          </rPr>
          <t>CONSIGNY François:
mesured on sketch (residual cross section from photo) for all min &amp; max values of Rise1 to 5</t>
        </r>
      </text>
    </comment>
    <comment ref="CE680" authorId="0" shapeId="0" xr:uid="{EA57D73D-D27A-42E6-99A3-08A42A17DFA2}">
      <text>
        <r>
          <rPr>
            <sz val="11"/>
            <color theme="1"/>
            <rFont val="Calibri"/>
            <family val="2"/>
            <scheme val="minor"/>
          </rPr>
          <t>CONSIGNY François:
Densité 673 kg/m3</t>
        </r>
      </text>
    </comment>
    <comment ref="DF680" authorId="0" shapeId="0" xr:uid="{98156B6A-AB7C-4771-80D8-1B343904BB9E}">
      <text>
        <r>
          <rPr>
            <sz val="11"/>
            <color theme="1"/>
            <rFont val="Calibri"/>
            <family val="2"/>
            <scheme val="minor"/>
          </rPr>
          <t>CONSIGNY François:
stone wool</t>
        </r>
      </text>
    </comment>
    <comment ref="BB681" authorId="0" shapeId="0" xr:uid="{C02BE6BF-A733-4598-B0DB-EF9A81C2F984}">
      <text>
        <r>
          <rPr>
            <sz val="11"/>
            <color theme="1"/>
            <rFont val="Calibri"/>
            <family val="2"/>
            <scheme val="minor"/>
          </rPr>
          <t>CONSIGNY François:
Point measurement method.
Area method: 32mm</t>
        </r>
      </text>
    </comment>
    <comment ref="BC681" authorId="0" shapeId="0" xr:uid="{71E05A56-3FE0-48B9-8F41-AA0ECA20AC64}">
      <text>
        <r>
          <rPr>
            <sz val="11"/>
            <color theme="1"/>
            <rFont val="Calibri"/>
            <family val="2"/>
            <scheme val="minor"/>
          </rPr>
          <t>CONSIGNY François:
mesured on sketch (residual cross section from photo) for all min &amp; max values of Rise1 to 5</t>
        </r>
      </text>
    </comment>
    <comment ref="CE681" authorId="0" shapeId="0" xr:uid="{CFD15EDD-5205-4F10-ADAB-DDC4C1CC7E95}">
      <text>
        <r>
          <rPr>
            <sz val="11"/>
            <color theme="1"/>
            <rFont val="Calibri"/>
            <family val="2"/>
            <scheme val="minor"/>
          </rPr>
          <t>CONSIGNY François:
Densité 673 kg/m3</t>
        </r>
      </text>
    </comment>
    <comment ref="DF681" authorId="0" shapeId="0" xr:uid="{F8C84BC1-6E8D-49A3-97B1-7F777E2CC7D5}">
      <text>
        <r>
          <rPr>
            <sz val="11"/>
            <color theme="1"/>
            <rFont val="Calibri"/>
            <family val="2"/>
            <scheme val="minor"/>
          </rPr>
          <t>CONSIGNY François:
stone wool</t>
        </r>
      </text>
    </comment>
    <comment ref="BB682" authorId="0" shapeId="0" xr:uid="{14D45C42-BFB9-459D-9884-94BCFA676907}">
      <text>
        <r>
          <rPr>
            <sz val="11"/>
            <color theme="1"/>
            <rFont val="Calibri"/>
            <family val="2"/>
            <scheme val="minor"/>
          </rPr>
          <t>CONSIGNY François:
Point measurement method.
Area method: 32mm</t>
        </r>
      </text>
    </comment>
    <comment ref="BC682" authorId="0" shapeId="0" xr:uid="{CC58DD85-F3AD-4226-8A60-73105C223FD4}">
      <text>
        <r>
          <rPr>
            <sz val="11"/>
            <color theme="1"/>
            <rFont val="Calibri"/>
            <family val="2"/>
            <scheme val="minor"/>
          </rPr>
          <t>CONSIGNY François:
mesured on sketch (residual cross section from photo) for all min &amp; max values of Rise1 to 5</t>
        </r>
      </text>
    </comment>
    <comment ref="CE682" authorId="0" shapeId="0" xr:uid="{92B56568-BFE1-43D3-9EC1-4739BD5A48EC}">
      <text>
        <r>
          <rPr>
            <sz val="11"/>
            <color theme="1"/>
            <rFont val="Calibri"/>
            <family val="2"/>
            <scheme val="minor"/>
          </rPr>
          <t>CONSIGNY François:
Densité 673 kg/m3</t>
        </r>
      </text>
    </comment>
    <comment ref="DF682" authorId="0" shapeId="0" xr:uid="{373309AF-9040-4FF7-942E-87D2532EC44F}">
      <text>
        <r>
          <rPr>
            <sz val="11"/>
            <color theme="1"/>
            <rFont val="Calibri"/>
            <family val="2"/>
            <scheme val="minor"/>
          </rPr>
          <t>CONSIGNY François:
stone wool</t>
        </r>
      </text>
    </comment>
    <comment ref="BB683" authorId="0" shapeId="0" xr:uid="{7572FD65-8B50-46F8-88C6-A2C0CB8A4707}">
      <text>
        <r>
          <rPr>
            <sz val="11"/>
            <color theme="1"/>
            <rFont val="Calibri"/>
            <family val="2"/>
            <scheme val="minor"/>
          </rPr>
          <t>CONSIGNY François:
Point measurement method.
Area method: 32mm</t>
        </r>
      </text>
    </comment>
    <comment ref="BC683" authorId="0" shapeId="0" xr:uid="{D7D76C90-41AE-445A-B3B3-4F2F879611ED}">
      <text>
        <r>
          <rPr>
            <sz val="11"/>
            <color theme="1"/>
            <rFont val="Calibri"/>
            <family val="2"/>
            <scheme val="minor"/>
          </rPr>
          <t>CONSIGNY François:
mesured on sketch (residual cross section from photo) for all min &amp; max values of Rise1 to 5</t>
        </r>
      </text>
    </comment>
    <comment ref="CE683" authorId="0" shapeId="0" xr:uid="{9F246239-B457-4E67-AA5F-81FE19D590ED}">
      <text>
        <r>
          <rPr>
            <sz val="11"/>
            <color theme="1"/>
            <rFont val="Calibri"/>
            <family val="2"/>
            <scheme val="minor"/>
          </rPr>
          <t>CONSIGNY François:
Densité 673 kg/m3</t>
        </r>
      </text>
    </comment>
    <comment ref="DF683" authorId="0" shapeId="0" xr:uid="{2AF65FFE-2B4F-4D2F-ADF4-E444319A2D09}">
      <text>
        <r>
          <rPr>
            <sz val="11"/>
            <color theme="1"/>
            <rFont val="Calibri"/>
            <family val="2"/>
            <scheme val="minor"/>
          </rPr>
          <t>CONSIGNY François:
stone wool</t>
        </r>
      </text>
    </comment>
    <comment ref="BB684" authorId="0" shapeId="0" xr:uid="{6A0E5C36-94BF-4A8E-8C33-888D40D752FD}">
      <text>
        <r>
          <rPr>
            <sz val="11"/>
            <color theme="1"/>
            <rFont val="Calibri"/>
            <family val="2"/>
            <scheme val="minor"/>
          </rPr>
          <t>CONSIGNY François:
Point measurement method.
Area method: 32mm</t>
        </r>
      </text>
    </comment>
    <comment ref="BC684" authorId="0" shapeId="0" xr:uid="{BF6E612B-FA03-4901-8EA1-1EB915FFE164}">
      <text>
        <r>
          <rPr>
            <sz val="11"/>
            <color theme="1"/>
            <rFont val="Calibri"/>
            <family val="2"/>
            <scheme val="minor"/>
          </rPr>
          <t>CONSIGNY François:
mesured on sketch (residual cross section from photo) for all min &amp; max values of Rise1 to 5</t>
        </r>
      </text>
    </comment>
    <comment ref="CE684" authorId="0" shapeId="0" xr:uid="{29D056DA-7484-4F69-AE0F-0AFABC1D2D5F}">
      <text>
        <r>
          <rPr>
            <sz val="11"/>
            <color theme="1"/>
            <rFont val="Calibri"/>
            <family val="2"/>
            <scheme val="minor"/>
          </rPr>
          <t>CONSIGNY François:
Densité 673 kg/m3</t>
        </r>
      </text>
    </comment>
    <comment ref="DF684" authorId="0" shapeId="0" xr:uid="{40F35C9F-6E23-4231-8597-9C5A0864F92E}">
      <text>
        <r>
          <rPr>
            <sz val="11"/>
            <color theme="1"/>
            <rFont val="Calibri"/>
            <family val="2"/>
            <scheme val="minor"/>
          </rPr>
          <t>CONSIGNY François:
stone wool</t>
        </r>
      </text>
    </comment>
    <comment ref="BB685" authorId="0" shapeId="0" xr:uid="{76DC905D-BBDA-45B8-9571-970BA04F87C1}">
      <text>
        <r>
          <rPr>
            <sz val="11"/>
            <color theme="1"/>
            <rFont val="Calibri"/>
            <family val="2"/>
            <scheme val="minor"/>
          </rPr>
          <t>CONSIGNY François:
Point measurement method.
Area method: 32mm</t>
        </r>
      </text>
    </comment>
    <comment ref="BC685" authorId="0" shapeId="0" xr:uid="{42ADFD05-D6D4-4E2F-B7EF-0D1B9E99CFE1}">
      <text>
        <r>
          <rPr>
            <sz val="11"/>
            <color theme="1"/>
            <rFont val="Calibri"/>
            <family val="2"/>
            <scheme val="minor"/>
          </rPr>
          <t>CONSIGNY François:
mesured on sketch (residual cross section from photo) for all min &amp; max values of Rise1 to 5</t>
        </r>
      </text>
    </comment>
    <comment ref="CE685" authorId="0" shapeId="0" xr:uid="{C231BE82-6705-4385-B6B8-5B710F984D71}">
      <text>
        <r>
          <rPr>
            <sz val="11"/>
            <color theme="1"/>
            <rFont val="Calibri"/>
            <family val="2"/>
            <scheme val="minor"/>
          </rPr>
          <t>CONSIGNY François:
Densité 673 kg/m3</t>
        </r>
      </text>
    </comment>
    <comment ref="DF685" authorId="0" shapeId="0" xr:uid="{2DD983FE-41CF-490C-9273-754ADDD24E9D}">
      <text>
        <r>
          <rPr>
            <sz val="11"/>
            <color theme="1"/>
            <rFont val="Calibri"/>
            <family val="2"/>
            <scheme val="minor"/>
          </rPr>
          <t>CONSIGNY François:
stone wool</t>
        </r>
      </text>
    </comment>
    <comment ref="BB686" authorId="0" shapeId="0" xr:uid="{EC2EE072-6D1E-48B2-A340-6B9DF058E1CA}">
      <text>
        <r>
          <rPr>
            <sz val="11"/>
            <color theme="1"/>
            <rFont val="Calibri"/>
            <family val="2"/>
            <scheme val="minor"/>
          </rPr>
          <t>CONSIGNY François:
Point measurement method.
Area method: 32mm</t>
        </r>
      </text>
    </comment>
    <comment ref="BC686" authorId="0" shapeId="0" xr:uid="{C6144FD6-7CBD-487D-91EF-A6809C4FE2E5}">
      <text>
        <r>
          <rPr>
            <sz val="11"/>
            <color theme="1"/>
            <rFont val="Calibri"/>
            <family val="2"/>
            <scheme val="minor"/>
          </rPr>
          <t>CONSIGNY François:
mesured on sketch (residual cross section from photo) for all min &amp; max values of Rise1 to 5</t>
        </r>
      </text>
    </comment>
    <comment ref="CE686" authorId="0" shapeId="0" xr:uid="{480FBF97-4B3E-4921-A342-53AD7266B9BF}">
      <text>
        <r>
          <rPr>
            <sz val="11"/>
            <color theme="1"/>
            <rFont val="Calibri"/>
            <family val="2"/>
            <scheme val="minor"/>
          </rPr>
          <t>CONSIGNY François:
Densité 673 kg/m3</t>
        </r>
      </text>
    </comment>
    <comment ref="DF686" authorId="0" shapeId="0" xr:uid="{AEC251FF-E392-4A86-A246-9C1C14DAE634}">
      <text>
        <r>
          <rPr>
            <sz val="11"/>
            <color theme="1"/>
            <rFont val="Calibri"/>
            <family val="2"/>
            <scheme val="minor"/>
          </rPr>
          <t>CONSIGNY François:
stone wool</t>
        </r>
      </text>
    </comment>
    <comment ref="BB687" authorId="0" shapeId="0" xr:uid="{40D94338-F96D-4182-8791-E189DBD53780}">
      <text>
        <r>
          <rPr>
            <sz val="11"/>
            <color theme="1"/>
            <rFont val="Calibri"/>
            <family val="2"/>
            <scheme val="minor"/>
          </rPr>
          <t>CONSIGNY François:
Point measurement method.
Area method: 32mm</t>
        </r>
      </text>
    </comment>
    <comment ref="BC687" authorId="0" shapeId="0" xr:uid="{BA2526DA-B149-4BEB-BEED-CC73BAE9C725}">
      <text>
        <r>
          <rPr>
            <sz val="11"/>
            <color theme="1"/>
            <rFont val="Calibri"/>
            <family val="2"/>
            <scheme val="minor"/>
          </rPr>
          <t>CONSIGNY François:
mesured on sketch (residual cross section from photo) for all min &amp; max values of Rise1 to 5</t>
        </r>
      </text>
    </comment>
    <comment ref="CE687" authorId="0" shapeId="0" xr:uid="{7C65A891-9F0B-4EC5-8EC2-F645761745F9}">
      <text>
        <r>
          <rPr>
            <sz val="11"/>
            <color theme="1"/>
            <rFont val="Calibri"/>
            <family val="2"/>
            <scheme val="minor"/>
          </rPr>
          <t>CONSIGNY François:
Densité 673 kg/m3</t>
        </r>
      </text>
    </comment>
    <comment ref="DF687" authorId="0" shapeId="0" xr:uid="{72C23C1B-4F01-4406-B434-64285C773950}">
      <text>
        <r>
          <rPr>
            <sz val="11"/>
            <color theme="1"/>
            <rFont val="Calibri"/>
            <family val="2"/>
            <scheme val="minor"/>
          </rPr>
          <t>CONSIGNY François:
stone wool</t>
        </r>
      </text>
    </comment>
    <comment ref="BB688" authorId="0" shapeId="0" xr:uid="{C79E78AA-9733-4681-9CB9-996F42C2F073}">
      <text>
        <r>
          <rPr>
            <sz val="11"/>
            <color theme="1"/>
            <rFont val="Calibri"/>
            <family val="2"/>
            <scheme val="minor"/>
          </rPr>
          <t>CONSIGNY François:
Point measurement method.
Area method: 32mm</t>
        </r>
      </text>
    </comment>
    <comment ref="BC688" authorId="0" shapeId="0" xr:uid="{B99CB6C2-F324-41D7-AC12-81F51715BC15}">
      <text>
        <r>
          <rPr>
            <sz val="11"/>
            <color theme="1"/>
            <rFont val="Calibri"/>
            <family val="2"/>
            <scheme val="minor"/>
          </rPr>
          <t>CONSIGNY François:
mesured on sketch (residual cross section from photo) for all min &amp; max values of Rise1 to 5</t>
        </r>
      </text>
    </comment>
    <comment ref="CE688" authorId="0" shapeId="0" xr:uid="{DA6517A6-2EC9-43AE-8B3E-8DC0112BD154}">
      <text>
        <r>
          <rPr>
            <sz val="11"/>
            <color theme="1"/>
            <rFont val="Calibri"/>
            <family val="2"/>
            <scheme val="minor"/>
          </rPr>
          <t>CONSIGNY François:
Densité 673 kg/m3</t>
        </r>
      </text>
    </comment>
    <comment ref="DF688" authorId="0" shapeId="0" xr:uid="{73D02FC8-7949-46E6-97CE-D11EBCC8B670}">
      <text>
        <r>
          <rPr>
            <sz val="11"/>
            <color theme="1"/>
            <rFont val="Calibri"/>
            <family val="2"/>
            <scheme val="minor"/>
          </rPr>
          <t>CONSIGNY François:
stone wool</t>
        </r>
      </text>
    </comment>
    <comment ref="BB689" authorId="0" shapeId="0" xr:uid="{00A3B2AC-834C-4D96-B671-83E159030DF5}">
      <text>
        <r>
          <rPr>
            <sz val="11"/>
            <color theme="1"/>
            <rFont val="Calibri"/>
            <family val="2"/>
            <scheme val="minor"/>
          </rPr>
          <t>CONSIGNY François:
Point measurement method.
Area method: 32mm</t>
        </r>
      </text>
    </comment>
    <comment ref="BC689" authorId="0" shapeId="0" xr:uid="{50705131-ADC0-4952-8B1C-7177E697E7C7}">
      <text>
        <r>
          <rPr>
            <sz val="11"/>
            <color theme="1"/>
            <rFont val="Calibri"/>
            <family val="2"/>
            <scheme val="minor"/>
          </rPr>
          <t>CONSIGNY François:
mesured on sketch (residual cross section from photo) for all min &amp; max values of Rise1 to 5</t>
        </r>
      </text>
    </comment>
    <comment ref="CE689" authorId="0" shapeId="0" xr:uid="{76EB6339-2FE0-49B0-924F-8E6C4EB97E3E}">
      <text>
        <r>
          <rPr>
            <sz val="11"/>
            <color theme="1"/>
            <rFont val="Calibri"/>
            <family val="2"/>
            <scheme val="minor"/>
          </rPr>
          <t>CONSIGNY François:
Densité 673 kg/m3</t>
        </r>
      </text>
    </comment>
    <comment ref="DF689" authorId="0" shapeId="0" xr:uid="{0C154A33-C80C-4E8C-8246-E272D3FAC153}">
      <text>
        <r>
          <rPr>
            <sz val="11"/>
            <color theme="1"/>
            <rFont val="Calibri"/>
            <family val="2"/>
            <scheme val="minor"/>
          </rPr>
          <t>CONSIGNY François:
stone wool</t>
        </r>
      </text>
    </comment>
    <comment ref="BB690" authorId="0" shapeId="0" xr:uid="{7BE84D17-03AF-4309-A00D-DF925DEB8DD3}">
      <text>
        <r>
          <rPr>
            <sz val="11"/>
            <color theme="1"/>
            <rFont val="Calibri"/>
            <family val="2"/>
            <scheme val="minor"/>
          </rPr>
          <t>CONSIGNY François:
Point measurement method.
Area method: 32mm</t>
        </r>
      </text>
    </comment>
    <comment ref="BC690" authorId="0" shapeId="0" xr:uid="{C6E7AB3B-88B0-4DAA-BF64-15AA50C51584}">
      <text>
        <r>
          <rPr>
            <sz val="11"/>
            <color theme="1"/>
            <rFont val="Calibri"/>
            <family val="2"/>
            <scheme val="minor"/>
          </rPr>
          <t>CONSIGNY François:
mesured on sketch (residual cross section from photo) for all min &amp; max values of Rise1 to 5</t>
        </r>
      </text>
    </comment>
    <comment ref="CE690" authorId="0" shapeId="0" xr:uid="{0C224170-49E7-4CB6-B3E2-88452510E0A2}">
      <text>
        <r>
          <rPr>
            <sz val="11"/>
            <color theme="1"/>
            <rFont val="Calibri"/>
            <family val="2"/>
            <scheme val="minor"/>
          </rPr>
          <t>CONSIGNY François:
Densité 673 kg/m3</t>
        </r>
      </text>
    </comment>
    <comment ref="DF690" authorId="0" shapeId="0" xr:uid="{8204F679-7620-4847-BCB4-4BAFA9731E4F}">
      <text>
        <r>
          <rPr>
            <sz val="11"/>
            <color theme="1"/>
            <rFont val="Calibri"/>
            <family val="2"/>
            <scheme val="minor"/>
          </rPr>
          <t>CONSIGNY François:
stone wool</t>
        </r>
      </text>
    </comment>
    <comment ref="BB691" authorId="0" shapeId="0" xr:uid="{289F6C14-AE94-47D1-B729-3E23E625D664}">
      <text>
        <r>
          <rPr>
            <sz val="11"/>
            <color theme="1"/>
            <rFont val="Calibri"/>
            <family val="2"/>
            <scheme val="minor"/>
          </rPr>
          <t>CONSIGNY François:
Point measurement method.
Area method: 32mm</t>
        </r>
      </text>
    </comment>
    <comment ref="BC691" authorId="0" shapeId="0" xr:uid="{D1E93984-A560-4314-94E6-43EAFBE99580}">
      <text>
        <r>
          <rPr>
            <sz val="11"/>
            <color theme="1"/>
            <rFont val="Calibri"/>
            <family val="2"/>
            <scheme val="minor"/>
          </rPr>
          <t>CONSIGNY François:
mesured on sketch (residual cross section from photo) for all min &amp; max values of Rise1 to 5</t>
        </r>
      </text>
    </comment>
    <comment ref="CE691" authorId="0" shapeId="0" xr:uid="{97A7D997-E9C8-4ADE-908C-B02412BFEF15}">
      <text>
        <r>
          <rPr>
            <sz val="11"/>
            <color theme="1"/>
            <rFont val="Calibri"/>
            <family val="2"/>
            <scheme val="minor"/>
          </rPr>
          <t>CONSIGNY François:
Densité 673 kg/m3</t>
        </r>
      </text>
    </comment>
    <comment ref="DF691" authorId="0" shapeId="0" xr:uid="{A919D5ED-B971-4407-92CA-D5AC03659265}">
      <text>
        <r>
          <rPr>
            <sz val="11"/>
            <color theme="1"/>
            <rFont val="Calibri"/>
            <family val="2"/>
            <scheme val="minor"/>
          </rPr>
          <t>CONSIGNY François:
stone wool</t>
        </r>
      </text>
    </comment>
    <comment ref="BB692" authorId="0" shapeId="0" xr:uid="{7D5C63C7-2A82-4E42-82D9-6C823A1D6698}">
      <text>
        <r>
          <rPr>
            <sz val="11"/>
            <color theme="1"/>
            <rFont val="Calibri"/>
            <family val="2"/>
            <scheme val="minor"/>
          </rPr>
          <t>CONSIGNY François:
Point measurement method.
Area method: 32mm</t>
        </r>
      </text>
    </comment>
    <comment ref="BC692" authorId="0" shapeId="0" xr:uid="{C99F5E66-6D40-48B1-87CA-1D2703A62603}">
      <text>
        <r>
          <rPr>
            <sz val="11"/>
            <color theme="1"/>
            <rFont val="Calibri"/>
            <family val="2"/>
            <scheme val="minor"/>
          </rPr>
          <t>CONSIGNY François:
mesured on sketch (residual cross section from photo) for all min &amp; max values of Rise1 to 5</t>
        </r>
      </text>
    </comment>
    <comment ref="CE692" authorId="0" shapeId="0" xr:uid="{D9AAEE9A-2216-4868-AA3F-FD1B6D364506}">
      <text>
        <r>
          <rPr>
            <sz val="11"/>
            <color theme="1"/>
            <rFont val="Calibri"/>
            <family val="2"/>
            <scheme val="minor"/>
          </rPr>
          <t>CONSIGNY François:
Densité 673 kg/m3</t>
        </r>
      </text>
    </comment>
    <comment ref="DF692" authorId="0" shapeId="0" xr:uid="{4770B6D3-D31F-44B5-AC00-896E3E9FEAF8}">
      <text>
        <r>
          <rPr>
            <sz val="11"/>
            <color theme="1"/>
            <rFont val="Calibri"/>
            <family val="2"/>
            <scheme val="minor"/>
          </rPr>
          <t>CONSIGNY François:
stone wool</t>
        </r>
      </text>
    </comment>
    <comment ref="BB693" authorId="0" shapeId="0" xr:uid="{886C5DD6-B037-4344-B4C7-1E3F4554FF42}">
      <text>
        <r>
          <rPr>
            <sz val="11"/>
            <color theme="1"/>
            <rFont val="Calibri"/>
            <family val="2"/>
            <scheme val="minor"/>
          </rPr>
          <t>CONSIGNY François:
Point measurement method.
Area method: 32mm</t>
        </r>
      </text>
    </comment>
    <comment ref="BC693" authorId="0" shapeId="0" xr:uid="{A347C92A-61B8-405B-BA2D-AD4A984BB6C6}">
      <text>
        <r>
          <rPr>
            <sz val="11"/>
            <color theme="1"/>
            <rFont val="Calibri"/>
            <family val="2"/>
            <scheme val="minor"/>
          </rPr>
          <t>CONSIGNY François:
mesured on sketch (residual cross section from photo) for all min &amp; max values of Rise1 to 5</t>
        </r>
      </text>
    </comment>
    <comment ref="CE693" authorId="0" shapeId="0" xr:uid="{6C609420-5613-4A04-8B82-7B955249B20E}">
      <text>
        <r>
          <rPr>
            <sz val="11"/>
            <color theme="1"/>
            <rFont val="Calibri"/>
            <family val="2"/>
            <scheme val="minor"/>
          </rPr>
          <t>CONSIGNY François:
Densité 673 kg/m3</t>
        </r>
      </text>
    </comment>
    <comment ref="DF693" authorId="0" shapeId="0" xr:uid="{49A01870-B136-404E-8CAE-C192A8D393C2}">
      <text>
        <r>
          <rPr>
            <sz val="11"/>
            <color theme="1"/>
            <rFont val="Calibri"/>
            <family val="2"/>
            <scheme val="minor"/>
          </rPr>
          <t>CONSIGNY François:
stone wool</t>
        </r>
      </text>
    </comment>
    <comment ref="BB694" authorId="0" shapeId="0" xr:uid="{27AAC918-85B5-4747-AADF-94B2B26A9ADB}">
      <text>
        <r>
          <rPr>
            <sz val="11"/>
            <color theme="1"/>
            <rFont val="Calibri"/>
            <family val="2"/>
            <scheme val="minor"/>
          </rPr>
          <t>CONSIGNY François:
Point measurement method.
Area method: 32mm</t>
        </r>
      </text>
    </comment>
    <comment ref="BC694" authorId="0" shapeId="0" xr:uid="{B164DC12-3113-4FD5-B613-8B3612547EEB}">
      <text>
        <r>
          <rPr>
            <sz val="11"/>
            <color theme="1"/>
            <rFont val="Calibri"/>
            <family val="2"/>
            <scheme val="minor"/>
          </rPr>
          <t>CONSIGNY François:
mesured on sketch (residual cross section from photo) for all min &amp; max values of Rise1 to 5</t>
        </r>
      </text>
    </comment>
    <comment ref="CE694" authorId="0" shapeId="0" xr:uid="{7A010447-7F37-4684-94BD-49B86642BDEF}">
      <text>
        <r>
          <rPr>
            <sz val="11"/>
            <color theme="1"/>
            <rFont val="Calibri"/>
            <family val="2"/>
            <scheme val="minor"/>
          </rPr>
          <t>CONSIGNY François:
Densité 673 kg/m3</t>
        </r>
      </text>
    </comment>
    <comment ref="DF694" authorId="0" shapeId="0" xr:uid="{F2DCFC56-B455-4399-820F-098FA64E3163}">
      <text>
        <r>
          <rPr>
            <sz val="11"/>
            <color theme="1"/>
            <rFont val="Calibri"/>
            <family val="2"/>
            <scheme val="minor"/>
          </rPr>
          <t>CONSIGNY François:
stone wool</t>
        </r>
      </text>
    </comment>
    <comment ref="BB695" authorId="0" shapeId="0" xr:uid="{78B1A706-8512-4840-85A3-B3535505F8EC}">
      <text>
        <r>
          <rPr>
            <sz val="11"/>
            <color theme="1"/>
            <rFont val="Calibri"/>
            <family val="2"/>
            <scheme val="minor"/>
          </rPr>
          <t>CONSIGNY François:
Point measurement method.
Area method: 32mm</t>
        </r>
      </text>
    </comment>
    <comment ref="BC695" authorId="0" shapeId="0" xr:uid="{C88F88B5-994E-4A8B-BD1E-172D86F8FF2D}">
      <text>
        <r>
          <rPr>
            <sz val="11"/>
            <color theme="1"/>
            <rFont val="Calibri"/>
            <family val="2"/>
            <scheme val="minor"/>
          </rPr>
          <t>CONSIGNY François:
mesured on sketch (residual cross section from photo) for all min &amp; max values of Rise1 to 5</t>
        </r>
      </text>
    </comment>
    <comment ref="CE695" authorId="0" shapeId="0" xr:uid="{9C286D7F-CD93-448C-AD06-B5B982CB864C}">
      <text>
        <r>
          <rPr>
            <sz val="11"/>
            <color theme="1"/>
            <rFont val="Calibri"/>
            <family val="2"/>
            <scheme val="minor"/>
          </rPr>
          <t>CONSIGNY François:
Densité 673 kg/m3</t>
        </r>
      </text>
    </comment>
    <comment ref="DF695" authorId="0" shapeId="0" xr:uid="{42413191-82A9-4986-BC39-E8C954BE05FA}">
      <text>
        <r>
          <rPr>
            <sz val="11"/>
            <color theme="1"/>
            <rFont val="Calibri"/>
            <family val="2"/>
            <scheme val="minor"/>
          </rPr>
          <t>CONSIGNY François:
stone wool</t>
        </r>
      </text>
    </comment>
    <comment ref="BB696" authorId="0" shapeId="0" xr:uid="{84ACE519-84D8-4A51-84AA-2F5A57867C01}">
      <text>
        <r>
          <rPr>
            <sz val="11"/>
            <color theme="1"/>
            <rFont val="Calibri"/>
            <family val="2"/>
            <scheme val="minor"/>
          </rPr>
          <t>CONSIGNY François:
Point measurement method.
Area method: 32mm</t>
        </r>
      </text>
    </comment>
    <comment ref="BC696" authorId="0" shapeId="0" xr:uid="{CCA674BC-8D24-4A37-A901-A605293873D2}">
      <text>
        <r>
          <rPr>
            <sz val="11"/>
            <color theme="1"/>
            <rFont val="Calibri"/>
            <family val="2"/>
            <scheme val="minor"/>
          </rPr>
          <t>CONSIGNY François:
mesured on sketch (residual cross section from photo) for all min &amp; max values of Rise1 to 5</t>
        </r>
      </text>
    </comment>
    <comment ref="CE696" authorId="0" shapeId="0" xr:uid="{C7D8A2A9-1DE4-4B34-9CA7-AF238CE0F0CC}">
      <text>
        <r>
          <rPr>
            <sz val="11"/>
            <color theme="1"/>
            <rFont val="Calibri"/>
            <family val="2"/>
            <scheme val="minor"/>
          </rPr>
          <t>CONSIGNY François:
Densité 673 kg/m3</t>
        </r>
      </text>
    </comment>
    <comment ref="DF696" authorId="0" shapeId="0" xr:uid="{B52C17FC-7CDF-4275-842B-FEC759BF279C}">
      <text>
        <r>
          <rPr>
            <sz val="11"/>
            <color theme="1"/>
            <rFont val="Calibri"/>
            <family val="2"/>
            <scheme val="minor"/>
          </rPr>
          <t>CONSIGNY François:
stone wool</t>
        </r>
      </text>
    </comment>
    <comment ref="BB697" authorId="0" shapeId="0" xr:uid="{ABF14CF7-3BC2-49A1-8BF3-E10528F1CDB8}">
      <text>
        <r>
          <rPr>
            <sz val="11"/>
            <color theme="1"/>
            <rFont val="Calibri"/>
            <family val="2"/>
            <scheme val="minor"/>
          </rPr>
          <t>CONSIGNY François:
Point measurement method.
Area method: 32mm</t>
        </r>
      </text>
    </comment>
    <comment ref="BC697" authorId="0" shapeId="0" xr:uid="{0529BF38-18FB-4085-B5BD-281B5D84407A}">
      <text>
        <r>
          <rPr>
            <sz val="11"/>
            <color theme="1"/>
            <rFont val="Calibri"/>
            <family val="2"/>
            <scheme val="minor"/>
          </rPr>
          <t>CONSIGNY François:
mesured on sketch (residual cross section from photo) for all min &amp; max values of Rise1 to 5</t>
        </r>
      </text>
    </comment>
    <comment ref="CE697" authorId="0" shapeId="0" xr:uid="{F35E7B14-D9BA-4D8E-96BE-172957D7C77D}">
      <text>
        <r>
          <rPr>
            <sz val="11"/>
            <color theme="1"/>
            <rFont val="Calibri"/>
            <family val="2"/>
            <scheme val="minor"/>
          </rPr>
          <t>CONSIGNY François:
Densité 673 kg/m3</t>
        </r>
      </text>
    </comment>
    <comment ref="DF697" authorId="0" shapeId="0" xr:uid="{F980FC86-3DC4-4E0A-9F2C-E21FD5DC7789}">
      <text>
        <r>
          <rPr>
            <sz val="11"/>
            <color theme="1"/>
            <rFont val="Calibri"/>
            <family val="2"/>
            <scheme val="minor"/>
          </rPr>
          <t>CONSIGNY François:
stone wool</t>
        </r>
      </text>
    </comment>
    <comment ref="BB698" authorId="0" shapeId="0" xr:uid="{6EA8268A-5C7C-46F5-9EAD-1D58EE558438}">
      <text>
        <r>
          <rPr>
            <sz val="11"/>
            <color theme="1"/>
            <rFont val="Calibri"/>
            <family val="2"/>
            <scheme val="minor"/>
          </rPr>
          <t>CONSIGNY François:
Point measurement method.
Area method: 32mm</t>
        </r>
      </text>
    </comment>
    <comment ref="BC698" authorId="0" shapeId="0" xr:uid="{61DF1A6C-75E6-4FDF-9967-5B8352CE9D0B}">
      <text>
        <r>
          <rPr>
            <sz val="11"/>
            <color theme="1"/>
            <rFont val="Calibri"/>
            <family val="2"/>
            <scheme val="minor"/>
          </rPr>
          <t>CONSIGNY François:
mesured on sketch (residual cross section from photo) for all min &amp; max values of Rise1 to 5</t>
        </r>
      </text>
    </comment>
    <comment ref="CE698" authorId="0" shapeId="0" xr:uid="{9345F483-AC9A-46FB-A0CB-6CDA55328004}">
      <text>
        <r>
          <rPr>
            <sz val="11"/>
            <color theme="1"/>
            <rFont val="Calibri"/>
            <family val="2"/>
            <scheme val="minor"/>
          </rPr>
          <t>CONSIGNY François:
Densité 673 kg/m3</t>
        </r>
      </text>
    </comment>
    <comment ref="DF698" authorId="0" shapeId="0" xr:uid="{1B37B801-875B-4DEF-809A-17D51C0A7EE1}">
      <text>
        <r>
          <rPr>
            <sz val="11"/>
            <color theme="1"/>
            <rFont val="Calibri"/>
            <family val="2"/>
            <scheme val="minor"/>
          </rPr>
          <t>CONSIGNY François:
stone wool</t>
        </r>
      </text>
    </comment>
    <comment ref="BB699" authorId="0" shapeId="0" xr:uid="{DB2422D4-2183-4776-B018-DFAF6DACD7CF}">
      <text>
        <r>
          <rPr>
            <sz val="11"/>
            <color theme="1"/>
            <rFont val="Calibri"/>
            <family val="2"/>
            <scheme val="minor"/>
          </rPr>
          <t>CONSIGNY François:
Point measurement method.
Area method: 32mm</t>
        </r>
      </text>
    </comment>
    <comment ref="BC699" authorId="0" shapeId="0" xr:uid="{A316275D-896C-4BF1-A7C7-EA59AA88E061}">
      <text>
        <r>
          <rPr>
            <sz val="11"/>
            <color theme="1"/>
            <rFont val="Calibri"/>
            <family val="2"/>
            <scheme val="minor"/>
          </rPr>
          <t>CONSIGNY François:
mesured on sketch (residual cross section from photo) for all min &amp; max values of Rise1 to 5</t>
        </r>
      </text>
    </comment>
    <comment ref="CE699" authorId="0" shapeId="0" xr:uid="{101250D9-A015-47B7-B746-3BA40C25C9EB}">
      <text>
        <r>
          <rPr>
            <sz val="11"/>
            <color theme="1"/>
            <rFont val="Calibri"/>
            <family val="2"/>
            <scheme val="minor"/>
          </rPr>
          <t>CONSIGNY François:
Densité 673 kg/m3</t>
        </r>
      </text>
    </comment>
    <comment ref="DF699" authorId="0" shapeId="0" xr:uid="{C4CBF6AA-BB6F-4497-A578-C2C6DA3951A4}">
      <text>
        <r>
          <rPr>
            <sz val="11"/>
            <color theme="1"/>
            <rFont val="Calibri"/>
            <family val="2"/>
            <scheme val="minor"/>
          </rPr>
          <t>CONSIGNY François:
stone wool</t>
        </r>
      </text>
    </comment>
    <comment ref="BB700" authorId="0" shapeId="0" xr:uid="{9CEE1DED-9619-42F4-B1A9-31ACB837251E}">
      <text>
        <r>
          <rPr>
            <sz val="11"/>
            <color theme="1"/>
            <rFont val="Calibri"/>
            <family val="2"/>
            <scheme val="minor"/>
          </rPr>
          <t>CONSIGNY François:
Point measurement method.
Area method: 32mm</t>
        </r>
      </text>
    </comment>
    <comment ref="BC700" authorId="0" shapeId="0" xr:uid="{B49041A4-AEAB-4A07-BC50-9AD8FB6E7964}">
      <text>
        <r>
          <rPr>
            <sz val="11"/>
            <color theme="1"/>
            <rFont val="Calibri"/>
            <family val="2"/>
            <scheme val="minor"/>
          </rPr>
          <t>CONSIGNY François:
mesured on sketch (residual cross section from photo) for all min &amp; max values of Rise1 to 5</t>
        </r>
      </text>
    </comment>
    <comment ref="CE700" authorId="0" shapeId="0" xr:uid="{14D34602-588C-42FA-A336-D46F81B637F2}">
      <text>
        <r>
          <rPr>
            <sz val="11"/>
            <color theme="1"/>
            <rFont val="Calibri"/>
            <family val="2"/>
            <scheme val="minor"/>
          </rPr>
          <t>CONSIGNY François:
Densité 673 kg/m3</t>
        </r>
      </text>
    </comment>
    <comment ref="DF700" authorId="0" shapeId="0" xr:uid="{56038D8C-0E95-4B67-BD71-64B88C5011A7}">
      <text>
        <r>
          <rPr>
            <sz val="11"/>
            <color theme="1"/>
            <rFont val="Calibri"/>
            <family val="2"/>
            <scheme val="minor"/>
          </rPr>
          <t>CONSIGNY François:
stone wool</t>
        </r>
      </text>
    </comment>
    <comment ref="BB701" authorId="0" shapeId="0" xr:uid="{97970776-E0C1-4BCA-9277-A1F9AB54CC8E}">
      <text>
        <r>
          <rPr>
            <sz val="11"/>
            <color theme="1"/>
            <rFont val="Calibri"/>
            <family val="2"/>
            <scheme val="minor"/>
          </rPr>
          <t>CONSIGNY François:
Point measurement method.
Area method: 32mm</t>
        </r>
      </text>
    </comment>
    <comment ref="BC701" authorId="0" shapeId="0" xr:uid="{BF2649AF-33FF-4982-8632-E4EE445B4460}">
      <text>
        <r>
          <rPr>
            <sz val="11"/>
            <color theme="1"/>
            <rFont val="Calibri"/>
            <family val="2"/>
            <scheme val="minor"/>
          </rPr>
          <t>CONSIGNY François:
mesured on sketch (residual cross section from photo) for all min &amp; max values of Rise1 to 5</t>
        </r>
      </text>
    </comment>
    <comment ref="CE701" authorId="0" shapeId="0" xr:uid="{F52DD553-098A-4942-91E3-CC409F694905}">
      <text>
        <r>
          <rPr>
            <sz val="11"/>
            <color theme="1"/>
            <rFont val="Calibri"/>
            <family val="2"/>
            <scheme val="minor"/>
          </rPr>
          <t>CONSIGNY François:
Densité 673 kg/m3</t>
        </r>
      </text>
    </comment>
    <comment ref="DF701" authorId="0" shapeId="0" xr:uid="{3BEC3FF3-2C27-4A32-A0DB-81E06C8E4D4A}">
      <text>
        <r>
          <rPr>
            <sz val="11"/>
            <color theme="1"/>
            <rFont val="Calibri"/>
            <family val="2"/>
            <scheme val="minor"/>
          </rPr>
          <t>CONSIGNY François:
stone wool</t>
        </r>
      </text>
    </comment>
    <comment ref="BB702" authorId="0" shapeId="0" xr:uid="{525762EF-5543-4E3F-AFBB-702C053BD47C}">
      <text>
        <r>
          <rPr>
            <sz val="11"/>
            <color theme="1"/>
            <rFont val="Calibri"/>
            <family val="2"/>
            <scheme val="minor"/>
          </rPr>
          <t>CONSIGNY François:
Point measurement method.
Area method: 32mm</t>
        </r>
      </text>
    </comment>
    <comment ref="BC702" authorId="0" shapeId="0" xr:uid="{9AB63783-91F0-43B9-83FA-70BB9238A172}">
      <text>
        <r>
          <rPr>
            <sz val="11"/>
            <color theme="1"/>
            <rFont val="Calibri"/>
            <family val="2"/>
            <scheme val="minor"/>
          </rPr>
          <t>CONSIGNY François:
mesured on sketch (residual cross section from photo) for all min &amp; max values of Rise1 to 5</t>
        </r>
      </text>
    </comment>
    <comment ref="CE702" authorId="0" shapeId="0" xr:uid="{1D69E091-6809-4DC9-8C81-2BBD35EE5F72}">
      <text>
        <r>
          <rPr>
            <sz val="11"/>
            <color theme="1"/>
            <rFont val="Calibri"/>
            <family val="2"/>
            <scheme val="minor"/>
          </rPr>
          <t>CONSIGNY François:
Densité 673 kg/m3</t>
        </r>
      </text>
    </comment>
    <comment ref="DF702" authorId="0" shapeId="0" xr:uid="{982FCDCF-CD0B-43AF-B749-6AC95C7D650A}">
      <text>
        <r>
          <rPr>
            <sz val="11"/>
            <color theme="1"/>
            <rFont val="Calibri"/>
            <family val="2"/>
            <scheme val="minor"/>
          </rPr>
          <t>CONSIGNY François:
stone wool</t>
        </r>
      </text>
    </comment>
    <comment ref="BB703" authorId="0" shapeId="0" xr:uid="{3736140C-7D93-4DE5-B98D-F1C1C6FEA34D}">
      <text>
        <r>
          <rPr>
            <sz val="11"/>
            <color theme="1"/>
            <rFont val="Calibri"/>
            <family val="2"/>
            <scheme val="minor"/>
          </rPr>
          <t>CONSIGNY François:
Point measurement method.
Area method: 32mm</t>
        </r>
      </text>
    </comment>
    <comment ref="BC703" authorId="0" shapeId="0" xr:uid="{8A7D3CFC-2276-4372-AE23-5D453455F530}">
      <text>
        <r>
          <rPr>
            <sz val="11"/>
            <color theme="1"/>
            <rFont val="Calibri"/>
            <family val="2"/>
            <scheme val="minor"/>
          </rPr>
          <t>CONSIGNY François:
mesured on sketch (residual cross section from photo) for all min &amp; max values of Rise1 to 5</t>
        </r>
      </text>
    </comment>
    <comment ref="CE703" authorId="0" shapeId="0" xr:uid="{C519D86B-AE1E-46A1-945F-78B9FE8619D7}">
      <text>
        <r>
          <rPr>
            <sz val="11"/>
            <color theme="1"/>
            <rFont val="Calibri"/>
            <family val="2"/>
            <scheme val="minor"/>
          </rPr>
          <t>CONSIGNY François:
Densité 673 kg/m3</t>
        </r>
      </text>
    </comment>
    <comment ref="DF703" authorId="0" shapeId="0" xr:uid="{3BD64D2E-415F-4AE3-B93B-E9E79FE861E3}">
      <text>
        <r>
          <rPr>
            <sz val="11"/>
            <color theme="1"/>
            <rFont val="Calibri"/>
            <family val="2"/>
            <scheme val="minor"/>
          </rPr>
          <t>CONSIGNY François:
stone wool</t>
        </r>
      </text>
    </comment>
    <comment ref="BB704" authorId="0" shapeId="0" xr:uid="{7532FDA0-B7B0-435B-A297-1BECDBF95A96}">
      <text>
        <r>
          <rPr>
            <sz val="11"/>
            <color theme="1"/>
            <rFont val="Calibri"/>
            <family val="2"/>
            <scheme val="minor"/>
          </rPr>
          <t>CONSIGNY François:
Point measurement method.
Area method: 32mm</t>
        </r>
      </text>
    </comment>
    <comment ref="BC704" authorId="0" shapeId="0" xr:uid="{AFD5F60F-B9BE-461F-9BD7-71950B8D45EF}">
      <text>
        <r>
          <rPr>
            <sz val="11"/>
            <color theme="1"/>
            <rFont val="Calibri"/>
            <family val="2"/>
            <scheme val="minor"/>
          </rPr>
          <t>CONSIGNY François:
mesured on sketch (residual cross section from photo) for all min &amp; max values of Rise1 to 5</t>
        </r>
      </text>
    </comment>
    <comment ref="CE704" authorId="0" shapeId="0" xr:uid="{BA31B7C3-B560-4BC0-B7D7-0E32CAF03C35}">
      <text>
        <r>
          <rPr>
            <sz val="11"/>
            <color theme="1"/>
            <rFont val="Calibri"/>
            <family val="2"/>
            <scheme val="minor"/>
          </rPr>
          <t>CONSIGNY François:
Densité 673 kg/m3</t>
        </r>
      </text>
    </comment>
    <comment ref="DF704" authorId="0" shapeId="0" xr:uid="{FAE81172-CE9E-47EB-9A81-09EB5FAEBD22}">
      <text>
        <r>
          <rPr>
            <sz val="11"/>
            <color theme="1"/>
            <rFont val="Calibri"/>
            <family val="2"/>
            <scheme val="minor"/>
          </rPr>
          <t>CONSIGNY François:
stone wool</t>
        </r>
      </text>
    </comment>
    <comment ref="BB705" authorId="0" shapeId="0" xr:uid="{2FB4412F-77A1-4498-96BA-47601E706EAE}">
      <text>
        <r>
          <rPr>
            <sz val="11"/>
            <color theme="1"/>
            <rFont val="Calibri"/>
            <family val="2"/>
            <scheme val="minor"/>
          </rPr>
          <t>CONSIGNY François:
Point measurement method.
Area method: 32mm</t>
        </r>
      </text>
    </comment>
    <comment ref="BC705" authorId="0" shapeId="0" xr:uid="{79D617C7-A13B-4A4C-AA3C-CA31DCFE8CA0}">
      <text>
        <r>
          <rPr>
            <sz val="11"/>
            <color theme="1"/>
            <rFont val="Calibri"/>
            <family val="2"/>
            <scheme val="minor"/>
          </rPr>
          <t>CONSIGNY François:
mesured on sketch (residual cross section from photo) for all min &amp; max values of Rise1 to 5</t>
        </r>
      </text>
    </comment>
    <comment ref="CE705" authorId="0" shapeId="0" xr:uid="{6D32C95A-00C1-4865-A7D7-575BF5C48C09}">
      <text>
        <r>
          <rPr>
            <sz val="11"/>
            <color theme="1"/>
            <rFont val="Calibri"/>
            <family val="2"/>
            <scheme val="minor"/>
          </rPr>
          <t>CONSIGNY François:
Densité 673 kg/m3</t>
        </r>
      </text>
    </comment>
    <comment ref="DF705" authorId="0" shapeId="0" xr:uid="{561DD8BF-BC1D-4994-ACDF-D507ECCB9B51}">
      <text>
        <r>
          <rPr>
            <sz val="11"/>
            <color theme="1"/>
            <rFont val="Calibri"/>
            <family val="2"/>
            <scheme val="minor"/>
          </rPr>
          <t>CONSIGNY François:
stone wool</t>
        </r>
      </text>
    </comment>
    <comment ref="BB706" authorId="0" shapeId="0" xr:uid="{AAB0F5FE-0629-4BA4-A87F-79605D2582A1}">
      <text>
        <r>
          <rPr>
            <sz val="11"/>
            <color theme="1"/>
            <rFont val="Calibri"/>
            <family val="2"/>
            <scheme val="minor"/>
          </rPr>
          <t>CONSIGNY François:
Point measurement method.
Area method: 32mm</t>
        </r>
      </text>
    </comment>
    <comment ref="BC706" authorId="0" shapeId="0" xr:uid="{B192F74C-E257-46B6-AC20-976F1E0EC921}">
      <text>
        <r>
          <rPr>
            <sz val="11"/>
            <color theme="1"/>
            <rFont val="Calibri"/>
            <family val="2"/>
            <scheme val="minor"/>
          </rPr>
          <t>CONSIGNY François:
mesured on sketch (residual cross section from photo) for all min &amp; max values of Rise1 to 5</t>
        </r>
      </text>
    </comment>
    <comment ref="CE706" authorId="0" shapeId="0" xr:uid="{579A4554-7E7E-4175-B6C6-8B12B4F13ACA}">
      <text>
        <r>
          <rPr>
            <sz val="11"/>
            <color theme="1"/>
            <rFont val="Calibri"/>
            <family val="2"/>
            <scheme val="minor"/>
          </rPr>
          <t>CONSIGNY François:
Densité 673 kg/m3</t>
        </r>
      </text>
    </comment>
    <comment ref="DF706" authorId="0" shapeId="0" xr:uid="{0661210F-37ED-4A03-8404-63ABC0641A3A}">
      <text>
        <r>
          <rPr>
            <sz val="11"/>
            <color theme="1"/>
            <rFont val="Calibri"/>
            <family val="2"/>
            <scheme val="minor"/>
          </rPr>
          <t>CONSIGNY François:
stone wool</t>
        </r>
      </text>
    </comment>
    <comment ref="BB707" authorId="0" shapeId="0" xr:uid="{630727D3-A1C9-4983-9906-0AC3AAAF95A5}">
      <text>
        <r>
          <rPr>
            <sz val="11"/>
            <color theme="1"/>
            <rFont val="Calibri"/>
            <family val="2"/>
            <scheme val="minor"/>
          </rPr>
          <t>CONSIGNY François:
Point measurement method.
Area method: 32mm</t>
        </r>
      </text>
    </comment>
    <comment ref="BC707" authorId="0" shapeId="0" xr:uid="{DB3F6311-CDD0-436C-B77E-13A624DA21A9}">
      <text>
        <r>
          <rPr>
            <sz val="11"/>
            <color theme="1"/>
            <rFont val="Calibri"/>
            <family val="2"/>
            <scheme val="minor"/>
          </rPr>
          <t>CONSIGNY François:
mesured on sketch (residual cross section from photo) for all min &amp; max values of Rise1 to 5</t>
        </r>
      </text>
    </comment>
    <comment ref="CE707" authorId="0" shapeId="0" xr:uid="{85EFBFE1-06E9-4BBD-9879-D1ED06D8189D}">
      <text>
        <r>
          <rPr>
            <sz val="11"/>
            <color theme="1"/>
            <rFont val="Calibri"/>
            <family val="2"/>
            <scheme val="minor"/>
          </rPr>
          <t>CONSIGNY François:
Densité 673 kg/m3</t>
        </r>
      </text>
    </comment>
    <comment ref="DF707" authorId="0" shapeId="0" xr:uid="{0D14F42C-11C7-4BEA-BFF0-C6CC19A78373}">
      <text>
        <r>
          <rPr>
            <sz val="11"/>
            <color theme="1"/>
            <rFont val="Calibri"/>
            <family val="2"/>
            <scheme val="minor"/>
          </rPr>
          <t>CONSIGNY François:
stone wool</t>
        </r>
      </text>
    </comment>
    <comment ref="BB708" authorId="0" shapeId="0" xr:uid="{50C3AD1B-DB41-4081-B500-654CDB427195}">
      <text>
        <r>
          <rPr>
            <sz val="11"/>
            <color theme="1"/>
            <rFont val="Calibri"/>
            <family val="2"/>
            <scheme val="minor"/>
          </rPr>
          <t>CONSIGNY François:
Point measurement method.
Area method: 32mm</t>
        </r>
      </text>
    </comment>
    <comment ref="BC708" authorId="0" shapeId="0" xr:uid="{2110409F-0AB9-465B-A63F-76168B42EDD4}">
      <text>
        <r>
          <rPr>
            <sz val="11"/>
            <color theme="1"/>
            <rFont val="Calibri"/>
            <family val="2"/>
            <scheme val="minor"/>
          </rPr>
          <t>CONSIGNY François:
mesured on sketch (residual cross section from photo) for all min &amp; max values of Rise1 to 5</t>
        </r>
      </text>
    </comment>
    <comment ref="CE708" authorId="0" shapeId="0" xr:uid="{C8C4285A-3E36-4E3A-81D2-1561DC902938}">
      <text>
        <r>
          <rPr>
            <sz val="11"/>
            <color theme="1"/>
            <rFont val="Calibri"/>
            <family val="2"/>
            <scheme val="minor"/>
          </rPr>
          <t>CONSIGNY François:
Densité 673 kg/m3</t>
        </r>
      </text>
    </comment>
    <comment ref="DF708" authorId="0" shapeId="0" xr:uid="{9F221CE1-23F8-42CF-A40B-4F54B2C2296C}">
      <text>
        <r>
          <rPr>
            <sz val="11"/>
            <color theme="1"/>
            <rFont val="Calibri"/>
            <family val="2"/>
            <scheme val="minor"/>
          </rPr>
          <t>CONSIGNY François:
stone wool</t>
        </r>
      </text>
    </comment>
    <comment ref="BB709" authorId="0" shapeId="0" xr:uid="{69FCA022-C9D4-4F12-9C93-A87D5360A2AE}">
      <text>
        <r>
          <rPr>
            <sz val="11"/>
            <color theme="1"/>
            <rFont val="Calibri"/>
            <family val="2"/>
            <scheme val="minor"/>
          </rPr>
          <t>CONSIGNY François:
Point measurement method.
Area method: 32mm</t>
        </r>
      </text>
    </comment>
    <comment ref="BC709" authorId="0" shapeId="0" xr:uid="{16434ECC-0EC2-49A4-8C16-792297A7777E}">
      <text>
        <r>
          <rPr>
            <sz val="11"/>
            <color theme="1"/>
            <rFont val="Calibri"/>
            <family val="2"/>
            <scheme val="minor"/>
          </rPr>
          <t>CONSIGNY François:
mesured on sketch (residual cross section from photo) for all min &amp; max values of Rise1 to 5</t>
        </r>
      </text>
    </comment>
    <comment ref="CE709" authorId="0" shapeId="0" xr:uid="{84355585-D1C3-48AB-A4B2-A3DEA015A6E2}">
      <text>
        <r>
          <rPr>
            <sz val="11"/>
            <color theme="1"/>
            <rFont val="Calibri"/>
            <family val="2"/>
            <scheme val="minor"/>
          </rPr>
          <t>CONSIGNY François:
Densité 673 kg/m3</t>
        </r>
      </text>
    </comment>
    <comment ref="DF709" authorId="0" shapeId="0" xr:uid="{6C4677D1-9F4F-4A88-8EC7-516E23E65226}">
      <text>
        <r>
          <rPr>
            <sz val="11"/>
            <color theme="1"/>
            <rFont val="Calibri"/>
            <family val="2"/>
            <scheme val="minor"/>
          </rPr>
          <t>CONSIGNY François:
stone wool</t>
        </r>
      </text>
    </comment>
    <comment ref="BB710" authorId="0" shapeId="0" xr:uid="{CA473E3B-D54C-4489-A18E-E9A5DFB1A7D4}">
      <text>
        <r>
          <rPr>
            <sz val="11"/>
            <color theme="1"/>
            <rFont val="Calibri"/>
            <family val="2"/>
            <scheme val="minor"/>
          </rPr>
          <t>CONSIGNY François:
Point measurement method.
Area method: 32mm</t>
        </r>
      </text>
    </comment>
    <comment ref="BC710" authorId="0" shapeId="0" xr:uid="{78F72CC8-A0EB-4B3B-B8EE-44EDD11BA0D2}">
      <text>
        <r>
          <rPr>
            <sz val="11"/>
            <color theme="1"/>
            <rFont val="Calibri"/>
            <family val="2"/>
            <scheme val="minor"/>
          </rPr>
          <t>CONSIGNY François:
mesured on sketch (residual cross section from photo) for all min &amp; max values of Rise1 to 5</t>
        </r>
      </text>
    </comment>
    <comment ref="CE710" authorId="0" shapeId="0" xr:uid="{46278B43-3E68-4A11-A09E-E78EA92A01CA}">
      <text>
        <r>
          <rPr>
            <sz val="11"/>
            <color theme="1"/>
            <rFont val="Calibri"/>
            <family val="2"/>
            <scheme val="minor"/>
          </rPr>
          <t>CONSIGNY François:
Densité 673 kg/m3</t>
        </r>
      </text>
    </comment>
    <comment ref="DF710" authorId="0" shapeId="0" xr:uid="{50020DA1-461D-4175-91D2-37E9B0CACD64}">
      <text>
        <r>
          <rPr>
            <sz val="11"/>
            <color theme="1"/>
            <rFont val="Calibri"/>
            <family val="2"/>
            <scheme val="minor"/>
          </rPr>
          <t>CONSIGNY François:
stone wool</t>
        </r>
      </text>
    </comment>
    <comment ref="BB711" authorId="0" shapeId="0" xr:uid="{CE4979BE-4F03-4326-9F16-2D9B33140182}">
      <text>
        <r>
          <rPr>
            <sz val="11"/>
            <color theme="1"/>
            <rFont val="Calibri"/>
            <family val="2"/>
            <scheme val="minor"/>
          </rPr>
          <t>CONSIGNY François:
Point measurement method.
Area method: 32mm</t>
        </r>
      </text>
    </comment>
    <comment ref="BC711" authorId="0" shapeId="0" xr:uid="{737A9D22-7C51-4771-818E-AF8258233EE8}">
      <text>
        <r>
          <rPr>
            <sz val="11"/>
            <color theme="1"/>
            <rFont val="Calibri"/>
            <family val="2"/>
            <scheme val="minor"/>
          </rPr>
          <t>CONSIGNY François:
mesured on sketch (residual cross section from photo) for all min &amp; max values of Rise1 to 5</t>
        </r>
      </text>
    </comment>
    <comment ref="CE711" authorId="0" shapeId="0" xr:uid="{C026D6EF-4D27-469A-A1B8-71A93114F108}">
      <text>
        <r>
          <rPr>
            <sz val="11"/>
            <color theme="1"/>
            <rFont val="Calibri"/>
            <family val="2"/>
            <scheme val="minor"/>
          </rPr>
          <t>CONSIGNY François:
Densité 673 kg/m3</t>
        </r>
      </text>
    </comment>
    <comment ref="DF711" authorId="0" shapeId="0" xr:uid="{95EB8286-0E4B-4A52-AE14-CA470483892E}">
      <text>
        <r>
          <rPr>
            <sz val="11"/>
            <color theme="1"/>
            <rFont val="Calibri"/>
            <family val="2"/>
            <scheme val="minor"/>
          </rPr>
          <t>CONSIGNY François:
stone wool</t>
        </r>
      </text>
    </comment>
    <comment ref="BB712" authorId="0" shapeId="0" xr:uid="{A87619C9-C8F1-427B-A5D7-DE300FC3E29E}">
      <text>
        <r>
          <rPr>
            <sz val="11"/>
            <color theme="1"/>
            <rFont val="Calibri"/>
            <family val="2"/>
            <scheme val="minor"/>
          </rPr>
          <t>CONSIGNY François:
Point measurement method.
Area method: 32mm</t>
        </r>
      </text>
    </comment>
    <comment ref="BC712" authorId="0" shapeId="0" xr:uid="{28E7F9B4-D6B6-4C30-BDB7-0EA7EA08357E}">
      <text>
        <r>
          <rPr>
            <sz val="11"/>
            <color theme="1"/>
            <rFont val="Calibri"/>
            <family val="2"/>
            <scheme val="minor"/>
          </rPr>
          <t>CONSIGNY François:
mesured on sketch (residual cross section from photo) for all min &amp; max values of Rise1 to 5</t>
        </r>
      </text>
    </comment>
    <comment ref="CE712" authorId="0" shapeId="0" xr:uid="{B9FFDC01-2279-4707-B2E9-2F77FA6E9D2D}">
      <text>
        <r>
          <rPr>
            <sz val="11"/>
            <color theme="1"/>
            <rFont val="Calibri"/>
            <family val="2"/>
            <scheme val="minor"/>
          </rPr>
          <t>CONSIGNY François:
Densité 673 kg/m3</t>
        </r>
      </text>
    </comment>
    <comment ref="DF712" authorId="0" shapeId="0" xr:uid="{21D57B1C-9CCF-4DE0-BB13-DC7E2FAA165B}">
      <text>
        <r>
          <rPr>
            <sz val="11"/>
            <color theme="1"/>
            <rFont val="Calibri"/>
            <family val="2"/>
            <scheme val="minor"/>
          </rPr>
          <t>CONSIGNY François:
stone wool</t>
        </r>
      </text>
    </comment>
    <comment ref="BB713" authorId="0" shapeId="0" xr:uid="{193C40C2-640B-470A-8DBC-2D348A1A140B}">
      <text>
        <r>
          <rPr>
            <sz val="11"/>
            <color theme="1"/>
            <rFont val="Calibri"/>
            <family val="2"/>
            <scheme val="minor"/>
          </rPr>
          <t>CONSIGNY François:
Point measurement method.
Area method: 32mm</t>
        </r>
      </text>
    </comment>
    <comment ref="BC713" authorId="0" shapeId="0" xr:uid="{0A3135D4-7CF2-4CEB-940C-A6C4863E6AD3}">
      <text>
        <r>
          <rPr>
            <sz val="11"/>
            <color theme="1"/>
            <rFont val="Calibri"/>
            <family val="2"/>
            <scheme val="minor"/>
          </rPr>
          <t>CONSIGNY François:
mesured on sketch (residual cross section from photo) for all min &amp; max values of Rise1 to 5</t>
        </r>
      </text>
    </comment>
    <comment ref="CE713" authorId="0" shapeId="0" xr:uid="{47EE4912-D4CE-4CB1-BAC3-9E55FC4DD265}">
      <text>
        <r>
          <rPr>
            <sz val="11"/>
            <color theme="1"/>
            <rFont val="Calibri"/>
            <family val="2"/>
            <scheme val="minor"/>
          </rPr>
          <t>CONSIGNY François:
Densité 673 kg/m3</t>
        </r>
      </text>
    </comment>
    <comment ref="DF713" authorId="0" shapeId="0" xr:uid="{0FC3D0AE-F3BD-4E9B-BA97-2C10E165FEBA}">
      <text>
        <r>
          <rPr>
            <sz val="11"/>
            <color theme="1"/>
            <rFont val="Calibri"/>
            <family val="2"/>
            <scheme val="minor"/>
          </rPr>
          <t>CONSIGNY François:
stone wool</t>
        </r>
      </text>
    </comment>
    <comment ref="BB714" authorId="0" shapeId="0" xr:uid="{55A8DD33-DEDE-4091-8995-5E9721F09D94}">
      <text>
        <r>
          <rPr>
            <sz val="11"/>
            <color theme="1"/>
            <rFont val="Calibri"/>
            <family val="2"/>
            <scheme val="minor"/>
          </rPr>
          <t>CONSIGNY François:
Point measurement method.
Area method: 32mm</t>
        </r>
      </text>
    </comment>
    <comment ref="BC714" authorId="0" shapeId="0" xr:uid="{617ED110-AA37-4158-A69F-5A0CE370E000}">
      <text>
        <r>
          <rPr>
            <sz val="11"/>
            <color theme="1"/>
            <rFont val="Calibri"/>
            <family val="2"/>
            <scheme val="minor"/>
          </rPr>
          <t>CONSIGNY François:
mesured on sketch (residual cross section from photo) for all min &amp; max values of Rise1 to 5</t>
        </r>
      </text>
    </comment>
    <comment ref="CE714" authorId="0" shapeId="0" xr:uid="{AC8961ED-CF2A-49E0-8855-5497F5C66C89}">
      <text>
        <r>
          <rPr>
            <sz val="11"/>
            <color theme="1"/>
            <rFont val="Calibri"/>
            <family val="2"/>
            <scheme val="minor"/>
          </rPr>
          <t>CONSIGNY François:
Densité 673 kg/m3</t>
        </r>
      </text>
    </comment>
    <comment ref="DF714" authorId="0" shapeId="0" xr:uid="{E74ECDFA-7D3B-485E-9343-240415C369B9}">
      <text>
        <r>
          <rPr>
            <sz val="11"/>
            <color theme="1"/>
            <rFont val="Calibri"/>
            <family val="2"/>
            <scheme val="minor"/>
          </rPr>
          <t>CONSIGNY François:
stone wool</t>
        </r>
      </text>
    </comment>
    <comment ref="BB715" authorId="0" shapeId="0" xr:uid="{97070569-8039-4115-B685-F6712A858AA3}">
      <text>
        <r>
          <rPr>
            <sz val="11"/>
            <color theme="1"/>
            <rFont val="Calibri"/>
            <family val="2"/>
            <scheme val="minor"/>
          </rPr>
          <t>CONSIGNY François:
Point measurement method.
Area method: 32mm</t>
        </r>
      </text>
    </comment>
    <comment ref="BC715" authorId="0" shapeId="0" xr:uid="{47342A00-47EC-471B-B52C-C63273946327}">
      <text>
        <r>
          <rPr>
            <sz val="11"/>
            <color theme="1"/>
            <rFont val="Calibri"/>
            <family val="2"/>
            <scheme val="minor"/>
          </rPr>
          <t>CONSIGNY François:
mesured on sketch (residual cross section from photo) for all min &amp; max values of Rise1 to 5</t>
        </r>
      </text>
    </comment>
    <comment ref="CE715" authorId="0" shapeId="0" xr:uid="{196E6B0F-0158-410B-8650-31F55E4F1977}">
      <text>
        <r>
          <rPr>
            <sz val="11"/>
            <color theme="1"/>
            <rFont val="Calibri"/>
            <family val="2"/>
            <scheme val="minor"/>
          </rPr>
          <t>CONSIGNY François:
Densité 673 kg/m3</t>
        </r>
      </text>
    </comment>
    <comment ref="DF715" authorId="0" shapeId="0" xr:uid="{6044125C-3501-4075-A99F-97252781DBE1}">
      <text>
        <r>
          <rPr>
            <sz val="11"/>
            <color theme="1"/>
            <rFont val="Calibri"/>
            <family val="2"/>
            <scheme val="minor"/>
          </rPr>
          <t>CONSIGNY François:
stone wool</t>
        </r>
      </text>
    </comment>
    <comment ref="BB716" authorId="0" shapeId="0" xr:uid="{8416B444-19C9-4673-B768-9CC54EF20317}">
      <text>
        <r>
          <rPr>
            <sz val="11"/>
            <color theme="1"/>
            <rFont val="Calibri"/>
            <family val="2"/>
            <scheme val="minor"/>
          </rPr>
          <t>CONSIGNY François:
Point measurement method.
Area method: 32mm</t>
        </r>
      </text>
    </comment>
    <comment ref="BC716" authorId="0" shapeId="0" xr:uid="{3702A114-FC6C-4387-9863-38C21E09F1CD}">
      <text>
        <r>
          <rPr>
            <sz val="11"/>
            <color theme="1"/>
            <rFont val="Calibri"/>
            <family val="2"/>
            <scheme val="minor"/>
          </rPr>
          <t>CONSIGNY François:
mesured on sketch (residual cross section from photo) for all min &amp; max values of Rise1 to 5</t>
        </r>
      </text>
    </comment>
    <comment ref="CE716" authorId="0" shapeId="0" xr:uid="{A6D5A43C-8DB5-412A-9757-A45B1C9229F0}">
      <text>
        <r>
          <rPr>
            <sz val="11"/>
            <color theme="1"/>
            <rFont val="Calibri"/>
            <family val="2"/>
            <scheme val="minor"/>
          </rPr>
          <t>CONSIGNY François:
Densité 673 kg/m3</t>
        </r>
      </text>
    </comment>
    <comment ref="DF716" authorId="0" shapeId="0" xr:uid="{3FA385CA-C7C7-4D7E-9F4E-F3DEBB439BF3}">
      <text>
        <r>
          <rPr>
            <sz val="11"/>
            <color theme="1"/>
            <rFont val="Calibri"/>
            <family val="2"/>
            <scheme val="minor"/>
          </rPr>
          <t>CONSIGNY François:
stone wool</t>
        </r>
      </text>
    </comment>
    <comment ref="BB717" authorId="0" shapeId="0" xr:uid="{0ED7496E-C420-4233-A4DC-4BDDE46770BD}">
      <text>
        <r>
          <rPr>
            <sz val="11"/>
            <color theme="1"/>
            <rFont val="Calibri"/>
            <family val="2"/>
            <scheme val="minor"/>
          </rPr>
          <t>CONSIGNY François:
Point measurement method.
Area method: 32mm</t>
        </r>
      </text>
    </comment>
    <comment ref="BC717" authorId="0" shapeId="0" xr:uid="{3CC319FE-9CF4-4BE9-B563-CBD54D47F3C5}">
      <text>
        <r>
          <rPr>
            <sz val="11"/>
            <color theme="1"/>
            <rFont val="Calibri"/>
            <family val="2"/>
            <scheme val="minor"/>
          </rPr>
          <t>CONSIGNY François:
mesured on sketch (residual cross section from photo) for all min &amp; max values of Rise1 to 5</t>
        </r>
      </text>
    </comment>
    <comment ref="CE717" authorId="0" shapeId="0" xr:uid="{CE1FB4DE-8B45-4B69-A178-695B2363785E}">
      <text>
        <r>
          <rPr>
            <sz val="11"/>
            <color theme="1"/>
            <rFont val="Calibri"/>
            <family val="2"/>
            <scheme val="minor"/>
          </rPr>
          <t>CONSIGNY François:
Densité 673 kg/m3</t>
        </r>
      </text>
    </comment>
    <comment ref="DF717" authorId="0" shapeId="0" xr:uid="{E82C1859-FEFD-4971-97F1-36B968FA96D2}">
      <text>
        <r>
          <rPr>
            <sz val="11"/>
            <color theme="1"/>
            <rFont val="Calibri"/>
            <family val="2"/>
            <scheme val="minor"/>
          </rPr>
          <t>CONSIGNY François:
stone wool</t>
        </r>
      </text>
    </comment>
    <comment ref="BB718" authorId="0" shapeId="0" xr:uid="{2C05B495-4F05-4BE1-8805-6714449A96D0}">
      <text>
        <r>
          <rPr>
            <sz val="11"/>
            <color theme="1"/>
            <rFont val="Calibri"/>
            <family val="2"/>
            <scheme val="minor"/>
          </rPr>
          <t>CONSIGNY François:
Point measurement method.
Area method: 32mm</t>
        </r>
      </text>
    </comment>
    <comment ref="BC718" authorId="0" shapeId="0" xr:uid="{97A1D353-7616-4EC8-82F3-1F42C8972EA1}">
      <text>
        <r>
          <rPr>
            <sz val="11"/>
            <color theme="1"/>
            <rFont val="Calibri"/>
            <family val="2"/>
            <scheme val="minor"/>
          </rPr>
          <t>CONSIGNY François:
mesured on sketch (residual cross section from photo) for all min &amp; max values of Rise1 to 5</t>
        </r>
      </text>
    </comment>
    <comment ref="CE718" authorId="0" shapeId="0" xr:uid="{F59AEC0A-3C52-4D3E-A3F2-88A1E9F1716D}">
      <text>
        <r>
          <rPr>
            <sz val="11"/>
            <color theme="1"/>
            <rFont val="Calibri"/>
            <family val="2"/>
            <scheme val="minor"/>
          </rPr>
          <t>CONSIGNY François:
Densité 673 kg/m3</t>
        </r>
      </text>
    </comment>
    <comment ref="DF718" authorId="0" shapeId="0" xr:uid="{A4C408EB-D289-4826-9A27-F5311E976E36}">
      <text>
        <r>
          <rPr>
            <sz val="11"/>
            <color theme="1"/>
            <rFont val="Calibri"/>
            <family val="2"/>
            <scheme val="minor"/>
          </rPr>
          <t>CONSIGNY François:
stone wool</t>
        </r>
      </text>
    </comment>
    <comment ref="BB719" authorId="0" shapeId="0" xr:uid="{47C78F91-1DF9-4726-89A8-6667FD2EE7EC}">
      <text>
        <r>
          <rPr>
            <sz val="11"/>
            <color theme="1"/>
            <rFont val="Calibri"/>
            <family val="2"/>
            <scheme val="minor"/>
          </rPr>
          <t>CONSIGNY François:
Point measurement method.
Area method: 32mm</t>
        </r>
      </text>
    </comment>
    <comment ref="BC719" authorId="0" shapeId="0" xr:uid="{9AAB4337-0EDD-4308-A61D-41791E6AF100}">
      <text>
        <r>
          <rPr>
            <sz val="11"/>
            <color theme="1"/>
            <rFont val="Calibri"/>
            <family val="2"/>
            <scheme val="minor"/>
          </rPr>
          <t>CONSIGNY François:
mesured on sketch (residual cross section from photo) for all min &amp; max values of Rise1 to 5</t>
        </r>
      </text>
    </comment>
    <comment ref="CE719" authorId="0" shapeId="0" xr:uid="{07067099-B6B1-4894-BB35-06B82B42D17F}">
      <text>
        <r>
          <rPr>
            <sz val="11"/>
            <color theme="1"/>
            <rFont val="Calibri"/>
            <family val="2"/>
            <scheme val="minor"/>
          </rPr>
          <t>CONSIGNY François:
Densité 673 kg/m3</t>
        </r>
      </text>
    </comment>
    <comment ref="DF719" authorId="0" shapeId="0" xr:uid="{1E34BBB0-0340-4387-A668-ED9F48E8600A}">
      <text>
        <r>
          <rPr>
            <sz val="11"/>
            <color theme="1"/>
            <rFont val="Calibri"/>
            <family val="2"/>
            <scheme val="minor"/>
          </rPr>
          <t>CONSIGNY François:
stone wool</t>
        </r>
      </text>
    </comment>
    <comment ref="BB720" authorId="0" shapeId="0" xr:uid="{4C15E0BE-3091-4F3A-92EE-E00D4960D868}">
      <text>
        <r>
          <rPr>
            <sz val="11"/>
            <color theme="1"/>
            <rFont val="Calibri"/>
            <family val="2"/>
            <scheme val="minor"/>
          </rPr>
          <t>CONSIGNY François:
Point measurement method.
Area method: 32mm</t>
        </r>
      </text>
    </comment>
    <comment ref="BC720" authorId="0" shapeId="0" xr:uid="{AEE71FC5-5C2D-4F40-9A2D-B80F2638DCC1}">
      <text>
        <r>
          <rPr>
            <sz val="11"/>
            <color theme="1"/>
            <rFont val="Calibri"/>
            <family val="2"/>
            <scheme val="minor"/>
          </rPr>
          <t>CONSIGNY François:
mesured on sketch (residual cross section from photo) for all min &amp; max values of Rise1 to 5</t>
        </r>
      </text>
    </comment>
    <comment ref="CE720" authorId="0" shapeId="0" xr:uid="{13C94A7B-22FC-4D76-A190-9814EAF8AFD3}">
      <text>
        <r>
          <rPr>
            <sz val="11"/>
            <color theme="1"/>
            <rFont val="Calibri"/>
            <family val="2"/>
            <scheme val="minor"/>
          </rPr>
          <t>CONSIGNY François:
Densité 673 kg/m3</t>
        </r>
      </text>
    </comment>
    <comment ref="DF720" authorId="0" shapeId="0" xr:uid="{D23AD97A-2792-4A8A-BD4A-19AA1C54A16F}">
      <text>
        <r>
          <rPr>
            <sz val="11"/>
            <color theme="1"/>
            <rFont val="Calibri"/>
            <family val="2"/>
            <scheme val="minor"/>
          </rPr>
          <t>CONSIGNY François:
stone wool</t>
        </r>
      </text>
    </comment>
    <comment ref="BB721" authorId="0" shapeId="0" xr:uid="{F323B7B4-3FD9-4CDB-AA5E-BE1494511E0C}">
      <text>
        <r>
          <rPr>
            <sz val="11"/>
            <color theme="1"/>
            <rFont val="Calibri"/>
            <family val="2"/>
            <scheme val="minor"/>
          </rPr>
          <t>CONSIGNY François:
Point measurement method.
Area method: 32mm</t>
        </r>
      </text>
    </comment>
    <comment ref="BC721" authorId="0" shapeId="0" xr:uid="{FB1177A6-D8D1-46D4-8571-FF1507D7ADE7}">
      <text>
        <r>
          <rPr>
            <sz val="11"/>
            <color theme="1"/>
            <rFont val="Calibri"/>
            <family val="2"/>
            <scheme val="minor"/>
          </rPr>
          <t>CONSIGNY François:
mesured on sketch (residual cross section from photo) for all min &amp; max values of Rise1 to 5</t>
        </r>
      </text>
    </comment>
    <comment ref="CE721" authorId="0" shapeId="0" xr:uid="{C2CE2EA1-3CFC-4449-8A9B-C6D39346C801}">
      <text>
        <r>
          <rPr>
            <sz val="11"/>
            <color theme="1"/>
            <rFont val="Calibri"/>
            <family val="2"/>
            <scheme val="minor"/>
          </rPr>
          <t>CONSIGNY François:
Densité 673 kg/m3</t>
        </r>
      </text>
    </comment>
    <comment ref="DF721" authorId="0" shapeId="0" xr:uid="{45DAD7E9-AB92-4181-8F66-F20CA1A9B7B1}">
      <text>
        <r>
          <rPr>
            <sz val="11"/>
            <color theme="1"/>
            <rFont val="Calibri"/>
            <family val="2"/>
            <scheme val="minor"/>
          </rPr>
          <t>CONSIGNY François:
stone wool</t>
        </r>
      </text>
    </comment>
    <comment ref="BB722" authorId="0" shapeId="0" xr:uid="{56477A10-3C1B-4AFB-9E3F-5649704AF635}">
      <text>
        <r>
          <rPr>
            <sz val="11"/>
            <color theme="1"/>
            <rFont val="Calibri"/>
            <family val="2"/>
            <scheme val="minor"/>
          </rPr>
          <t>CONSIGNY François:
Point measurement method.
Area method: 32mm</t>
        </r>
      </text>
    </comment>
    <comment ref="BC722" authorId="0" shapeId="0" xr:uid="{F6E30ED8-F5A4-4A83-86AA-EB9D63EFDE0D}">
      <text>
        <r>
          <rPr>
            <sz val="11"/>
            <color theme="1"/>
            <rFont val="Calibri"/>
            <family val="2"/>
            <scheme val="minor"/>
          </rPr>
          <t>CONSIGNY François:
mesured on sketch (residual cross section from photo) for all min &amp; max values of Rise1 to 5</t>
        </r>
      </text>
    </comment>
    <comment ref="CE722" authorId="0" shapeId="0" xr:uid="{93C815AC-CD58-43CB-A381-277D80EFC1B4}">
      <text>
        <r>
          <rPr>
            <sz val="11"/>
            <color theme="1"/>
            <rFont val="Calibri"/>
            <family val="2"/>
            <scheme val="minor"/>
          </rPr>
          <t>CONSIGNY François:
Densité 673 kg/m3</t>
        </r>
      </text>
    </comment>
    <comment ref="DF722" authorId="0" shapeId="0" xr:uid="{3966E573-7C3D-4641-9908-06E11BB91087}">
      <text>
        <r>
          <rPr>
            <sz val="11"/>
            <color theme="1"/>
            <rFont val="Calibri"/>
            <family val="2"/>
            <scheme val="minor"/>
          </rPr>
          <t>CONSIGNY François:
stone wool</t>
        </r>
      </text>
    </comment>
    <comment ref="BB723" authorId="0" shapeId="0" xr:uid="{5FA6FC9F-7778-49D1-857F-E182BC9D0A45}">
      <text>
        <r>
          <rPr>
            <sz val="11"/>
            <color theme="1"/>
            <rFont val="Calibri"/>
            <family val="2"/>
            <scheme val="minor"/>
          </rPr>
          <t>CONSIGNY François:
Point measurement method.
Area method: 32mm</t>
        </r>
      </text>
    </comment>
    <comment ref="BC723" authorId="0" shapeId="0" xr:uid="{FD4D7689-84FD-4C30-8A3C-3E6116F63137}">
      <text>
        <r>
          <rPr>
            <sz val="11"/>
            <color theme="1"/>
            <rFont val="Calibri"/>
            <family val="2"/>
            <scheme val="minor"/>
          </rPr>
          <t>CONSIGNY François:
mesured on sketch (residual cross section from photo) for all min &amp; max values of Rise1 to 5</t>
        </r>
      </text>
    </comment>
    <comment ref="CE723" authorId="0" shapeId="0" xr:uid="{F5B68FE4-EC5F-49AC-86D5-4C7346CD71BD}">
      <text>
        <r>
          <rPr>
            <sz val="11"/>
            <color theme="1"/>
            <rFont val="Calibri"/>
            <family val="2"/>
            <scheme val="minor"/>
          </rPr>
          <t>CONSIGNY François:
Densité 673 kg/m3</t>
        </r>
      </text>
    </comment>
    <comment ref="DF723" authorId="0" shapeId="0" xr:uid="{8A063AC1-E9D6-479B-B2FF-0F0140267891}">
      <text>
        <r>
          <rPr>
            <sz val="11"/>
            <color theme="1"/>
            <rFont val="Calibri"/>
            <family val="2"/>
            <scheme val="minor"/>
          </rPr>
          <t>CONSIGNY François:
stone wool</t>
        </r>
      </text>
    </comment>
    <comment ref="BB724" authorId="0" shapeId="0" xr:uid="{BFC9DBC8-AB3D-47B8-BC6F-4712A0DB90B3}">
      <text>
        <r>
          <rPr>
            <sz val="11"/>
            <color theme="1"/>
            <rFont val="Calibri"/>
            <family val="2"/>
            <scheme val="minor"/>
          </rPr>
          <t>CONSIGNY François:
Point measurement method.
Area method: 32mm</t>
        </r>
      </text>
    </comment>
    <comment ref="BC724" authorId="0" shapeId="0" xr:uid="{F9EBDA87-1074-4509-BA39-6EFCD8246B3B}">
      <text>
        <r>
          <rPr>
            <sz val="11"/>
            <color theme="1"/>
            <rFont val="Calibri"/>
            <family val="2"/>
            <scheme val="minor"/>
          </rPr>
          <t>CONSIGNY François:
mesured on sketch (residual cross section from photo) for all min &amp; max values of Rise1 to 5</t>
        </r>
      </text>
    </comment>
    <comment ref="CE724" authorId="0" shapeId="0" xr:uid="{20CFE898-4F6F-4A6A-8684-C4D47003BE22}">
      <text>
        <r>
          <rPr>
            <sz val="11"/>
            <color theme="1"/>
            <rFont val="Calibri"/>
            <family val="2"/>
            <scheme val="minor"/>
          </rPr>
          <t>CONSIGNY François:
Densité 673 kg/m3</t>
        </r>
      </text>
    </comment>
    <comment ref="DF724" authorId="0" shapeId="0" xr:uid="{707774FA-C43A-454E-BDF6-89D1CB932A3E}">
      <text>
        <r>
          <rPr>
            <sz val="11"/>
            <color theme="1"/>
            <rFont val="Calibri"/>
            <family val="2"/>
            <scheme val="minor"/>
          </rPr>
          <t>CONSIGNY François:
stone wool</t>
        </r>
      </text>
    </comment>
    <comment ref="BB725" authorId="0" shapeId="0" xr:uid="{A488D658-0655-4ED2-9C09-B4A6D59382E8}">
      <text>
        <r>
          <rPr>
            <sz val="11"/>
            <color theme="1"/>
            <rFont val="Calibri"/>
            <family val="2"/>
            <scheme val="minor"/>
          </rPr>
          <t>CONSIGNY François:
Point measurement method.
Area method: 32mm</t>
        </r>
      </text>
    </comment>
    <comment ref="BC725" authorId="0" shapeId="0" xr:uid="{4C0C4259-8E69-463C-8E51-BA5B34DD893D}">
      <text>
        <r>
          <rPr>
            <sz val="11"/>
            <color theme="1"/>
            <rFont val="Calibri"/>
            <family val="2"/>
            <scheme val="minor"/>
          </rPr>
          <t>CONSIGNY François:
mesured on sketch (residual cross section from photo) for all min &amp; max values of Rise1 to 5</t>
        </r>
      </text>
    </comment>
    <comment ref="CE725" authorId="0" shapeId="0" xr:uid="{1C7DD6C6-BF16-48DE-A240-57A0EA7A1B35}">
      <text>
        <r>
          <rPr>
            <sz val="11"/>
            <color theme="1"/>
            <rFont val="Calibri"/>
            <family val="2"/>
            <scheme val="minor"/>
          </rPr>
          <t>CONSIGNY François:
Densité 673 kg/m3</t>
        </r>
      </text>
    </comment>
    <comment ref="DF725" authorId="0" shapeId="0" xr:uid="{3B02B36C-96D3-462A-BD33-E758F55AEB70}">
      <text>
        <r>
          <rPr>
            <sz val="11"/>
            <color theme="1"/>
            <rFont val="Calibri"/>
            <family val="2"/>
            <scheme val="minor"/>
          </rPr>
          <t>CONSIGNY François:
stone wool</t>
        </r>
      </text>
    </comment>
    <comment ref="BB726" authorId="0" shapeId="0" xr:uid="{C7D20B0B-1F5F-42F8-8887-9742C9FB7F68}">
      <text>
        <r>
          <rPr>
            <sz val="11"/>
            <color theme="1"/>
            <rFont val="Calibri"/>
            <family val="2"/>
            <scheme val="minor"/>
          </rPr>
          <t>CONSIGNY François:
Point measurement method.
Area method: 32mm</t>
        </r>
      </text>
    </comment>
    <comment ref="BC726" authorId="0" shapeId="0" xr:uid="{898997DD-C69E-4CCD-836C-1A93DC5BBDC0}">
      <text>
        <r>
          <rPr>
            <sz val="11"/>
            <color theme="1"/>
            <rFont val="Calibri"/>
            <family val="2"/>
            <scheme val="minor"/>
          </rPr>
          <t>CONSIGNY François:
mesured on sketch (residual cross section from photo) for all min &amp; max values of Rise1 to 5</t>
        </r>
      </text>
    </comment>
    <comment ref="CE726" authorId="0" shapeId="0" xr:uid="{37C655AD-229C-4AF7-BDF9-FDC5272F226E}">
      <text>
        <r>
          <rPr>
            <sz val="11"/>
            <color theme="1"/>
            <rFont val="Calibri"/>
            <family val="2"/>
            <scheme val="minor"/>
          </rPr>
          <t>CONSIGNY François:
Densité 673 kg/m3</t>
        </r>
      </text>
    </comment>
    <comment ref="DF726" authorId="0" shapeId="0" xr:uid="{73056100-C4BC-4CEE-8EEA-3B8802842359}">
      <text>
        <r>
          <rPr>
            <sz val="11"/>
            <color theme="1"/>
            <rFont val="Calibri"/>
            <family val="2"/>
            <scheme val="minor"/>
          </rPr>
          <t>CONSIGNY François:
stone wool</t>
        </r>
      </text>
    </comment>
    <comment ref="BB727" authorId="0" shapeId="0" xr:uid="{D3A97862-DD9B-4F10-B365-FBB36DDBDEEA}">
      <text>
        <r>
          <rPr>
            <sz val="11"/>
            <color theme="1"/>
            <rFont val="Calibri"/>
            <family val="2"/>
            <scheme val="minor"/>
          </rPr>
          <t>CONSIGNY François:
Point measurement method.
Area method: 32mm</t>
        </r>
      </text>
    </comment>
    <comment ref="BC727" authorId="0" shapeId="0" xr:uid="{526B1279-EFA0-4F6C-A0E2-B601E96AA2A9}">
      <text>
        <r>
          <rPr>
            <sz val="11"/>
            <color theme="1"/>
            <rFont val="Calibri"/>
            <family val="2"/>
            <scheme val="minor"/>
          </rPr>
          <t>CONSIGNY François:
mesured on sketch (residual cross section from photo) for all min &amp; max values of Rise1 to 5</t>
        </r>
      </text>
    </comment>
    <comment ref="CE727" authorId="0" shapeId="0" xr:uid="{7AEA4EA2-0C75-431E-8AF5-704A96EB714F}">
      <text>
        <r>
          <rPr>
            <sz val="11"/>
            <color theme="1"/>
            <rFont val="Calibri"/>
            <family val="2"/>
            <scheme val="minor"/>
          </rPr>
          <t>CONSIGNY François:
Densité 673 kg/m3</t>
        </r>
      </text>
    </comment>
    <comment ref="DF727" authorId="0" shapeId="0" xr:uid="{F8FDF3C5-3F69-4ACE-9F82-DEF5ADBA59F0}">
      <text>
        <r>
          <rPr>
            <sz val="11"/>
            <color theme="1"/>
            <rFont val="Calibri"/>
            <family val="2"/>
            <scheme val="minor"/>
          </rPr>
          <t>CONSIGNY François:
stone wool</t>
        </r>
      </text>
    </comment>
    <comment ref="BB728" authorId="0" shapeId="0" xr:uid="{E22A1570-060D-4C07-96C9-0B76573159B3}">
      <text>
        <r>
          <rPr>
            <sz val="11"/>
            <color theme="1"/>
            <rFont val="Calibri"/>
            <family val="2"/>
            <scheme val="minor"/>
          </rPr>
          <t>CONSIGNY François:
Point measurement method.
Area method: 32mm</t>
        </r>
      </text>
    </comment>
    <comment ref="BC728" authorId="0" shapeId="0" xr:uid="{99E11BD3-D11E-4635-A420-74CC09179E9A}">
      <text>
        <r>
          <rPr>
            <sz val="11"/>
            <color theme="1"/>
            <rFont val="Calibri"/>
            <family val="2"/>
            <scheme val="minor"/>
          </rPr>
          <t>CONSIGNY François:
mesured on sketch (residual cross section from photo) for all min &amp; max values of Rise1 to 5</t>
        </r>
      </text>
    </comment>
    <comment ref="CE728" authorId="0" shapeId="0" xr:uid="{216F1720-F3A2-4977-90C4-BBACD91052D1}">
      <text>
        <r>
          <rPr>
            <sz val="11"/>
            <color theme="1"/>
            <rFont val="Calibri"/>
            <family val="2"/>
            <scheme val="minor"/>
          </rPr>
          <t>CONSIGNY François:
Densité 673 kg/m3</t>
        </r>
      </text>
    </comment>
    <comment ref="DF728" authorId="0" shapeId="0" xr:uid="{7D4E09C4-C293-485C-A65E-9C03A44D5CF8}">
      <text>
        <r>
          <rPr>
            <sz val="11"/>
            <color theme="1"/>
            <rFont val="Calibri"/>
            <family val="2"/>
            <scheme val="minor"/>
          </rPr>
          <t>CONSIGNY François:
stone wool</t>
        </r>
      </text>
    </comment>
    <comment ref="BB729" authorId="0" shapeId="0" xr:uid="{632F6F7B-343C-41F9-85D5-6FC97381334B}">
      <text>
        <r>
          <rPr>
            <sz val="11"/>
            <color theme="1"/>
            <rFont val="Calibri"/>
            <family val="2"/>
            <scheme val="minor"/>
          </rPr>
          <t>CONSIGNY François:
Point measurement method.
Area method: 32mm</t>
        </r>
      </text>
    </comment>
    <comment ref="BC729" authorId="0" shapeId="0" xr:uid="{CDD5C102-7640-4555-AA59-DC0B6F91F3C8}">
      <text>
        <r>
          <rPr>
            <sz val="11"/>
            <color theme="1"/>
            <rFont val="Calibri"/>
            <family val="2"/>
            <scheme val="minor"/>
          </rPr>
          <t>CONSIGNY François:
mesured on sketch (residual cross section from photo) for all min &amp; max values of Rise1 to 5</t>
        </r>
      </text>
    </comment>
    <comment ref="CE729" authorId="0" shapeId="0" xr:uid="{049E8F7D-27AE-4844-8344-56408E7932EA}">
      <text>
        <r>
          <rPr>
            <sz val="11"/>
            <color theme="1"/>
            <rFont val="Calibri"/>
            <family val="2"/>
            <scheme val="minor"/>
          </rPr>
          <t>CONSIGNY François:
Densité 673 kg/m3</t>
        </r>
      </text>
    </comment>
    <comment ref="DF729" authorId="0" shapeId="0" xr:uid="{871BAF6D-E9A0-4D4D-AF6F-43D335B1579D}">
      <text>
        <r>
          <rPr>
            <sz val="11"/>
            <color theme="1"/>
            <rFont val="Calibri"/>
            <family val="2"/>
            <scheme val="minor"/>
          </rPr>
          <t>CONSIGNY François:
stone wool</t>
        </r>
      </text>
    </comment>
    <comment ref="BB730" authorId="0" shapeId="0" xr:uid="{E3B97F0A-AC23-4E42-8EF9-2D07AADFE5C4}">
      <text>
        <r>
          <rPr>
            <sz val="11"/>
            <color theme="1"/>
            <rFont val="Calibri"/>
            <family val="2"/>
            <scheme val="minor"/>
          </rPr>
          <t>CONSIGNY François:
Point measurement method.
Area method: 32mm</t>
        </r>
      </text>
    </comment>
    <comment ref="BC730" authorId="0" shapeId="0" xr:uid="{F12358F9-ACE6-4F53-97DC-3609FFF1131D}">
      <text>
        <r>
          <rPr>
            <sz val="11"/>
            <color theme="1"/>
            <rFont val="Calibri"/>
            <family val="2"/>
            <scheme val="minor"/>
          </rPr>
          <t>CONSIGNY François:
mesured on sketch (residual cross section from photo) for all min &amp; max values of Rise1 to 5</t>
        </r>
      </text>
    </comment>
    <comment ref="CE730" authorId="0" shapeId="0" xr:uid="{A15250B6-A73F-4D71-AB44-E37E7E0BDE74}">
      <text>
        <r>
          <rPr>
            <sz val="11"/>
            <color theme="1"/>
            <rFont val="Calibri"/>
            <family val="2"/>
            <scheme val="minor"/>
          </rPr>
          <t>CONSIGNY François:
Densité 673 kg/m3</t>
        </r>
      </text>
    </comment>
    <comment ref="DF730" authorId="0" shapeId="0" xr:uid="{3331FCC7-B56D-4BBA-A8E1-DE33ACAA252B}">
      <text>
        <r>
          <rPr>
            <sz val="11"/>
            <color theme="1"/>
            <rFont val="Calibri"/>
            <family val="2"/>
            <scheme val="minor"/>
          </rPr>
          <t>CONSIGNY François:
stone wool</t>
        </r>
      </text>
    </comment>
    <comment ref="BB731" authorId="0" shapeId="0" xr:uid="{6BBFF8F3-AB47-40EB-A759-401EF6D184FA}">
      <text>
        <r>
          <rPr>
            <sz val="11"/>
            <color theme="1"/>
            <rFont val="Calibri"/>
            <family val="2"/>
            <scheme val="minor"/>
          </rPr>
          <t>CONSIGNY François:
Point measurement method.
Area method: 32mm</t>
        </r>
      </text>
    </comment>
    <comment ref="BC731" authorId="0" shapeId="0" xr:uid="{FC3C7739-6AEA-48CC-A0F1-3F82DFCF855F}">
      <text>
        <r>
          <rPr>
            <sz val="11"/>
            <color theme="1"/>
            <rFont val="Calibri"/>
            <family val="2"/>
            <scheme val="minor"/>
          </rPr>
          <t>CONSIGNY François:
mesured on sketch (residual cross section from photo) for all min &amp; max values of Rise1 to 5</t>
        </r>
      </text>
    </comment>
    <comment ref="CE731" authorId="0" shapeId="0" xr:uid="{8C41B3C1-62F3-4A47-A9CA-437479CBE2C6}">
      <text>
        <r>
          <rPr>
            <sz val="11"/>
            <color theme="1"/>
            <rFont val="Calibri"/>
            <family val="2"/>
            <scheme val="minor"/>
          </rPr>
          <t>CONSIGNY François:
Densité 673 kg/m3</t>
        </r>
      </text>
    </comment>
    <comment ref="DF731" authorId="0" shapeId="0" xr:uid="{FD9E93D1-B5D4-4BD7-8F9B-19FDC90A20D4}">
      <text>
        <r>
          <rPr>
            <sz val="11"/>
            <color theme="1"/>
            <rFont val="Calibri"/>
            <family val="2"/>
            <scheme val="minor"/>
          </rPr>
          <t>CONSIGNY François:
stone wool</t>
        </r>
      </text>
    </comment>
    <comment ref="BB732" authorId="0" shapeId="0" xr:uid="{E2081917-354E-452B-B828-BBE152E7E4C3}">
      <text>
        <r>
          <rPr>
            <sz val="11"/>
            <color theme="1"/>
            <rFont val="Calibri"/>
            <family val="2"/>
            <scheme val="minor"/>
          </rPr>
          <t>CONSIGNY François:
Point measurement method.
Area method: 32mm</t>
        </r>
      </text>
    </comment>
    <comment ref="BC732" authorId="0" shapeId="0" xr:uid="{32DC5F81-EE16-4D01-925E-C5AE71849987}">
      <text>
        <r>
          <rPr>
            <sz val="11"/>
            <color theme="1"/>
            <rFont val="Calibri"/>
            <family val="2"/>
            <scheme val="minor"/>
          </rPr>
          <t>CONSIGNY François:
mesured on sketch (residual cross section from photo) for all min &amp; max values of Rise1 to 5</t>
        </r>
      </text>
    </comment>
    <comment ref="CE732" authorId="0" shapeId="0" xr:uid="{751D0EBC-23F6-432C-8F36-5D68BE40A7DB}">
      <text>
        <r>
          <rPr>
            <sz val="11"/>
            <color theme="1"/>
            <rFont val="Calibri"/>
            <family val="2"/>
            <scheme val="minor"/>
          </rPr>
          <t>CONSIGNY François:
Densité 673 kg/m3</t>
        </r>
      </text>
    </comment>
    <comment ref="DF732" authorId="0" shapeId="0" xr:uid="{D80C8033-0702-44A1-B9F2-EF2AF8E986CC}">
      <text>
        <r>
          <rPr>
            <sz val="11"/>
            <color theme="1"/>
            <rFont val="Calibri"/>
            <family val="2"/>
            <scheme val="minor"/>
          </rPr>
          <t>CONSIGNY François:
stone wool</t>
        </r>
      </text>
    </comment>
    <comment ref="BB733" authorId="0" shapeId="0" xr:uid="{F6B37FD2-640C-4E15-9205-3B51B5832AC6}">
      <text>
        <r>
          <rPr>
            <sz val="11"/>
            <color theme="1"/>
            <rFont val="Calibri"/>
            <family val="2"/>
            <scheme val="minor"/>
          </rPr>
          <t>CONSIGNY François:
Point measurement method.
Area method: 32mm</t>
        </r>
      </text>
    </comment>
    <comment ref="BC733" authorId="0" shapeId="0" xr:uid="{338B527B-A697-4618-A85A-6C3AB91603B9}">
      <text>
        <r>
          <rPr>
            <sz val="11"/>
            <color theme="1"/>
            <rFont val="Calibri"/>
            <family val="2"/>
            <scheme val="minor"/>
          </rPr>
          <t>CONSIGNY François:
mesured on sketch (residual cross section from photo) for all min &amp; max values of Rise1 to 5</t>
        </r>
      </text>
    </comment>
    <comment ref="CE733" authorId="0" shapeId="0" xr:uid="{9E60CBA1-A45C-4BEF-96D8-9A1EDD5A2FD1}">
      <text>
        <r>
          <rPr>
            <sz val="11"/>
            <color theme="1"/>
            <rFont val="Calibri"/>
            <family val="2"/>
            <scheme val="minor"/>
          </rPr>
          <t>CONSIGNY François:
Densité 673 kg/m3</t>
        </r>
      </text>
    </comment>
    <comment ref="DF733" authorId="0" shapeId="0" xr:uid="{952E8DD2-C413-45C5-90FB-CF47480AC46F}">
      <text>
        <r>
          <rPr>
            <sz val="11"/>
            <color theme="1"/>
            <rFont val="Calibri"/>
            <family val="2"/>
            <scheme val="minor"/>
          </rPr>
          <t>CONSIGNY François:
stone wool</t>
        </r>
      </text>
    </comment>
    <comment ref="BB734" authorId="0" shapeId="0" xr:uid="{616DA086-B222-4008-A0B9-58D62E1501F4}">
      <text>
        <r>
          <rPr>
            <sz val="11"/>
            <color theme="1"/>
            <rFont val="Calibri"/>
            <family val="2"/>
            <scheme val="minor"/>
          </rPr>
          <t>CONSIGNY François:
Point measurement method.
Area method: 32mm</t>
        </r>
      </text>
    </comment>
    <comment ref="BC734" authorId="0" shapeId="0" xr:uid="{F6E9BCBD-61EF-49A8-B3D0-685A0D63220A}">
      <text>
        <r>
          <rPr>
            <sz val="11"/>
            <color theme="1"/>
            <rFont val="Calibri"/>
            <family val="2"/>
            <scheme val="minor"/>
          </rPr>
          <t>CONSIGNY François:
mesured on sketch (residual cross section from photo) for all min &amp; max values of Rise1 to 5</t>
        </r>
      </text>
    </comment>
    <comment ref="CE734" authorId="0" shapeId="0" xr:uid="{07650B26-64B9-4B90-AF3A-AF4CD8E87E8B}">
      <text>
        <r>
          <rPr>
            <sz val="11"/>
            <color theme="1"/>
            <rFont val="Calibri"/>
            <family val="2"/>
            <scheme val="minor"/>
          </rPr>
          <t>CONSIGNY François:
Densité 673 kg/m3</t>
        </r>
      </text>
    </comment>
    <comment ref="DF734" authorId="0" shapeId="0" xr:uid="{4028EF74-8AAB-4766-A5F5-23962CBCC355}">
      <text>
        <r>
          <rPr>
            <sz val="11"/>
            <color theme="1"/>
            <rFont val="Calibri"/>
            <family val="2"/>
            <scheme val="minor"/>
          </rPr>
          <t>CONSIGNY François:
stone wool</t>
        </r>
      </text>
    </comment>
    <comment ref="BB735" authorId="0" shapeId="0" xr:uid="{86E6CA67-0BFF-48BE-99BA-A830686F1223}">
      <text>
        <r>
          <rPr>
            <sz val="11"/>
            <color theme="1"/>
            <rFont val="Calibri"/>
            <family val="2"/>
            <scheme val="minor"/>
          </rPr>
          <t>CONSIGNY François:
Point measurement method.
Area method: 32mm</t>
        </r>
      </text>
    </comment>
    <comment ref="BC735" authorId="0" shapeId="0" xr:uid="{FE332CCE-C6F3-4101-9A73-FFD844DBC1AD}">
      <text>
        <r>
          <rPr>
            <sz val="11"/>
            <color theme="1"/>
            <rFont val="Calibri"/>
            <family val="2"/>
            <scheme val="minor"/>
          </rPr>
          <t>CONSIGNY François:
mesured on sketch (residual cross section from photo) for all min &amp; max values of Rise1 to 5</t>
        </r>
      </text>
    </comment>
    <comment ref="CE735" authorId="0" shapeId="0" xr:uid="{5F5C5573-9296-49DB-B014-C3EC317A2E70}">
      <text>
        <r>
          <rPr>
            <sz val="11"/>
            <color theme="1"/>
            <rFont val="Calibri"/>
            <family val="2"/>
            <scheme val="minor"/>
          </rPr>
          <t>CONSIGNY François:
Densité 673 kg/m3</t>
        </r>
      </text>
    </comment>
    <comment ref="DF735" authorId="0" shapeId="0" xr:uid="{4AD05664-4B78-4D08-B288-D47AAF029969}">
      <text>
        <r>
          <rPr>
            <sz val="11"/>
            <color theme="1"/>
            <rFont val="Calibri"/>
            <family val="2"/>
            <scheme val="minor"/>
          </rPr>
          <t>CONSIGNY François:
stone wool</t>
        </r>
      </text>
    </comment>
    <comment ref="BB736" authorId="0" shapeId="0" xr:uid="{4C804586-4D8B-41BB-B351-0DFD521037B8}">
      <text>
        <r>
          <rPr>
            <sz val="11"/>
            <color theme="1"/>
            <rFont val="Calibri"/>
            <family val="2"/>
            <scheme val="minor"/>
          </rPr>
          <t>CONSIGNY François:
Point measurement method.
Area method: 32mm</t>
        </r>
      </text>
    </comment>
    <comment ref="BC736" authorId="0" shapeId="0" xr:uid="{DFBCA2F2-5B1B-4A4B-8728-1AD3D358278D}">
      <text>
        <r>
          <rPr>
            <sz val="11"/>
            <color theme="1"/>
            <rFont val="Calibri"/>
            <family val="2"/>
            <scheme val="minor"/>
          </rPr>
          <t>CONSIGNY François:
mesured on sketch (residual cross section from photo) for all min &amp; max values of Rise1 to 5</t>
        </r>
      </text>
    </comment>
    <comment ref="CE736" authorId="0" shapeId="0" xr:uid="{A4E5603A-3D88-4291-868F-DA9B06503B5B}">
      <text>
        <r>
          <rPr>
            <sz val="11"/>
            <color theme="1"/>
            <rFont val="Calibri"/>
            <family val="2"/>
            <scheme val="minor"/>
          </rPr>
          <t>CONSIGNY François:
Densité 673 kg/m3</t>
        </r>
      </text>
    </comment>
    <comment ref="DF736" authorId="0" shapeId="0" xr:uid="{F9DEF6AF-AEDA-49F2-870B-65FD3A240940}">
      <text>
        <r>
          <rPr>
            <sz val="11"/>
            <color theme="1"/>
            <rFont val="Calibri"/>
            <family val="2"/>
            <scheme val="minor"/>
          </rPr>
          <t>CONSIGNY François:
stone wool</t>
        </r>
      </text>
    </comment>
    <comment ref="BB737" authorId="0" shapeId="0" xr:uid="{8D8509D1-8BD7-493D-A563-BF0EA5AF5E23}">
      <text>
        <r>
          <rPr>
            <sz val="11"/>
            <color theme="1"/>
            <rFont val="Calibri"/>
            <family val="2"/>
            <scheme val="minor"/>
          </rPr>
          <t>CONSIGNY François:
Point measurement method.
Area method: 32mm</t>
        </r>
      </text>
    </comment>
    <comment ref="BC737" authorId="0" shapeId="0" xr:uid="{E24A2881-FD66-4446-A105-AFC9AF1E1229}">
      <text>
        <r>
          <rPr>
            <sz val="11"/>
            <color theme="1"/>
            <rFont val="Calibri"/>
            <family val="2"/>
            <scheme val="minor"/>
          </rPr>
          <t>CONSIGNY François:
mesured on sketch (residual cross section from photo) for all min &amp; max values of Rise1 to 5</t>
        </r>
      </text>
    </comment>
    <comment ref="CE737" authorId="0" shapeId="0" xr:uid="{1F4FEC66-BEB0-429B-BA1E-D7509C3727C4}">
      <text>
        <r>
          <rPr>
            <sz val="11"/>
            <color theme="1"/>
            <rFont val="Calibri"/>
            <family val="2"/>
            <scheme val="minor"/>
          </rPr>
          <t>CONSIGNY François:
Densité 673 kg/m3</t>
        </r>
      </text>
    </comment>
    <comment ref="DF737" authorId="0" shapeId="0" xr:uid="{CB8ED1CB-B656-4300-AC04-FB0977E97489}">
      <text>
        <r>
          <rPr>
            <sz val="11"/>
            <color theme="1"/>
            <rFont val="Calibri"/>
            <family val="2"/>
            <scheme val="minor"/>
          </rPr>
          <t>CONSIGNY François:
stone wool</t>
        </r>
      </text>
    </comment>
    <comment ref="BB738" authorId="0" shapeId="0" xr:uid="{C9A2C646-9505-4D9A-9EFB-73FDBCC88094}">
      <text>
        <r>
          <rPr>
            <sz val="11"/>
            <color theme="1"/>
            <rFont val="Calibri"/>
            <family val="2"/>
            <scheme val="minor"/>
          </rPr>
          <t>CONSIGNY François:
Point measurement method.
Area method: 32mm</t>
        </r>
      </text>
    </comment>
    <comment ref="BC738" authorId="0" shapeId="0" xr:uid="{79D1BE18-5955-4F9F-A540-A26EC25DAA9B}">
      <text>
        <r>
          <rPr>
            <sz val="11"/>
            <color theme="1"/>
            <rFont val="Calibri"/>
            <family val="2"/>
            <scheme val="minor"/>
          </rPr>
          <t>CONSIGNY François:
mesured on sketch (residual cross section from photo) for all min &amp; max values of Rise1 to 5</t>
        </r>
      </text>
    </comment>
    <comment ref="CE738" authorId="0" shapeId="0" xr:uid="{F766FE42-3364-4A54-8FB5-8A3521D0839D}">
      <text>
        <r>
          <rPr>
            <sz val="11"/>
            <color theme="1"/>
            <rFont val="Calibri"/>
            <family val="2"/>
            <scheme val="minor"/>
          </rPr>
          <t>CONSIGNY François:
Densité 673 kg/m3</t>
        </r>
      </text>
    </comment>
    <comment ref="DF738" authorId="0" shapeId="0" xr:uid="{C9E7F7FF-C42B-4A56-A4B8-1BB58F93917A}">
      <text>
        <r>
          <rPr>
            <sz val="11"/>
            <color theme="1"/>
            <rFont val="Calibri"/>
            <family val="2"/>
            <scheme val="minor"/>
          </rPr>
          <t>CONSIGNY François:
stone wool</t>
        </r>
      </text>
    </comment>
    <comment ref="BB739" authorId="0" shapeId="0" xr:uid="{F59C30ED-1E44-4EA8-BCA7-175A5870E1A4}">
      <text>
        <r>
          <rPr>
            <sz val="11"/>
            <color theme="1"/>
            <rFont val="Calibri"/>
            <family val="2"/>
            <scheme val="minor"/>
          </rPr>
          <t>CONSIGNY François:
Point measurement method.
Area method: 32mm</t>
        </r>
      </text>
    </comment>
    <comment ref="BC739" authorId="0" shapeId="0" xr:uid="{220917E0-7A65-492A-84F1-449B3D531209}">
      <text>
        <r>
          <rPr>
            <sz val="11"/>
            <color theme="1"/>
            <rFont val="Calibri"/>
            <family val="2"/>
            <scheme val="minor"/>
          </rPr>
          <t>CONSIGNY François:
mesured on sketch (residual cross section from photo) for all min &amp; max values of Rise1 to 5</t>
        </r>
      </text>
    </comment>
    <comment ref="CE739" authorId="0" shapeId="0" xr:uid="{F329F2BF-253D-4A10-B398-4C54A205D9DF}">
      <text>
        <r>
          <rPr>
            <sz val="11"/>
            <color theme="1"/>
            <rFont val="Calibri"/>
            <family val="2"/>
            <scheme val="minor"/>
          </rPr>
          <t>CONSIGNY François:
Densité 673 kg/m3</t>
        </r>
      </text>
    </comment>
    <comment ref="DF739" authorId="0" shapeId="0" xr:uid="{E4BE7B16-A7A0-460F-9B99-845C4F9E9FF0}">
      <text>
        <r>
          <rPr>
            <sz val="11"/>
            <color theme="1"/>
            <rFont val="Calibri"/>
            <family val="2"/>
            <scheme val="minor"/>
          </rPr>
          <t>CONSIGNY François:
stone wool</t>
        </r>
      </text>
    </comment>
    <comment ref="BB740" authorId="0" shapeId="0" xr:uid="{C94FA857-0A3A-41D8-8398-B9B4473C52D2}">
      <text>
        <r>
          <rPr>
            <sz val="11"/>
            <color theme="1"/>
            <rFont val="Calibri"/>
            <family val="2"/>
            <scheme val="minor"/>
          </rPr>
          <t>CONSIGNY François:
Point measurement method.
Area method: 32mm</t>
        </r>
      </text>
    </comment>
    <comment ref="BC740" authorId="0" shapeId="0" xr:uid="{9125D2E7-5A14-4EA9-9939-3C545BD4906C}">
      <text>
        <r>
          <rPr>
            <sz val="11"/>
            <color theme="1"/>
            <rFont val="Calibri"/>
            <family val="2"/>
            <scheme val="minor"/>
          </rPr>
          <t>CONSIGNY François:
mesured on sketch (residual cross section from photo) for all min &amp; max values of Rise1 to 5</t>
        </r>
      </text>
    </comment>
    <comment ref="CE740" authorId="0" shapeId="0" xr:uid="{F8EA7AD6-98E4-4FCE-91BA-AAC3B61B8688}">
      <text>
        <r>
          <rPr>
            <sz val="11"/>
            <color theme="1"/>
            <rFont val="Calibri"/>
            <family val="2"/>
            <scheme val="minor"/>
          </rPr>
          <t>CONSIGNY François:
Densité 673 kg/m3</t>
        </r>
      </text>
    </comment>
    <comment ref="DF740" authorId="0" shapeId="0" xr:uid="{FD5EBFE4-2022-4CFD-B6F2-E64D3790F4F4}">
      <text>
        <r>
          <rPr>
            <sz val="11"/>
            <color theme="1"/>
            <rFont val="Calibri"/>
            <family val="2"/>
            <scheme val="minor"/>
          </rPr>
          <t>CONSIGNY François:
stone wool</t>
        </r>
      </text>
    </comment>
    <comment ref="BB741" authorId="0" shapeId="0" xr:uid="{4E26FF2E-5325-4787-865F-5F2BFE9C3453}">
      <text>
        <r>
          <rPr>
            <sz val="11"/>
            <color theme="1"/>
            <rFont val="Calibri"/>
            <family val="2"/>
            <scheme val="minor"/>
          </rPr>
          <t>CONSIGNY François:
Point measurement method.
Area method: 32mm</t>
        </r>
      </text>
    </comment>
    <comment ref="BC741" authorId="0" shapeId="0" xr:uid="{7ADA9720-611F-4F54-BE1C-28C4A17A0CD5}">
      <text>
        <r>
          <rPr>
            <sz val="11"/>
            <color theme="1"/>
            <rFont val="Calibri"/>
            <family val="2"/>
            <scheme val="minor"/>
          </rPr>
          <t>CONSIGNY François:
mesured on sketch (residual cross section from photo) for all min &amp; max values of Rise1 to 5</t>
        </r>
      </text>
    </comment>
    <comment ref="CE741" authorId="0" shapeId="0" xr:uid="{F2F26D84-DE5E-42B0-AAD9-A6421E1AAEFB}">
      <text>
        <r>
          <rPr>
            <sz val="11"/>
            <color theme="1"/>
            <rFont val="Calibri"/>
            <family val="2"/>
            <scheme val="minor"/>
          </rPr>
          <t>CONSIGNY François:
Densité 673 kg/m3</t>
        </r>
      </text>
    </comment>
    <comment ref="DF741" authorId="0" shapeId="0" xr:uid="{B5D9A1BD-EA32-4AFF-A043-E3B4834025A6}">
      <text>
        <r>
          <rPr>
            <sz val="11"/>
            <color theme="1"/>
            <rFont val="Calibri"/>
            <family val="2"/>
            <scheme val="minor"/>
          </rPr>
          <t>CONSIGNY François:
stone wool</t>
        </r>
      </text>
    </comment>
    <comment ref="BB742" authorId="0" shapeId="0" xr:uid="{FE0B60AB-71B0-40B7-BD6E-A917CA1EB628}">
      <text>
        <r>
          <rPr>
            <sz val="11"/>
            <color theme="1"/>
            <rFont val="Calibri"/>
            <family val="2"/>
            <scheme val="minor"/>
          </rPr>
          <t>CONSIGNY François:
Point measurement method.
Area method: 32mm</t>
        </r>
      </text>
    </comment>
    <comment ref="BC742" authorId="0" shapeId="0" xr:uid="{331D53CD-7714-4E65-A185-7EF4B8DCE88A}">
      <text>
        <r>
          <rPr>
            <sz val="11"/>
            <color theme="1"/>
            <rFont val="Calibri"/>
            <family val="2"/>
            <scheme val="minor"/>
          </rPr>
          <t>CONSIGNY François:
mesured on sketch (residual cross section from photo) for all min &amp; max values of Rise1 to 5</t>
        </r>
      </text>
    </comment>
    <comment ref="CE742" authorId="0" shapeId="0" xr:uid="{557625C7-F02D-4BA5-B2A3-2D902610280C}">
      <text>
        <r>
          <rPr>
            <sz val="11"/>
            <color theme="1"/>
            <rFont val="Calibri"/>
            <family val="2"/>
            <scheme val="minor"/>
          </rPr>
          <t>CONSIGNY François:
Densité 673 kg/m3</t>
        </r>
      </text>
    </comment>
    <comment ref="DF742" authorId="0" shapeId="0" xr:uid="{1DE055CE-A266-4CCC-A0E9-ADE51AF743D4}">
      <text>
        <r>
          <rPr>
            <sz val="11"/>
            <color theme="1"/>
            <rFont val="Calibri"/>
            <family val="2"/>
            <scheme val="minor"/>
          </rPr>
          <t>CONSIGNY François:
stone wool</t>
        </r>
      </text>
    </comment>
    <comment ref="BB743" authorId="0" shapeId="0" xr:uid="{9348764C-6D1E-4C06-AC6B-D2868BE6A40A}">
      <text>
        <r>
          <rPr>
            <sz val="11"/>
            <color theme="1"/>
            <rFont val="Calibri"/>
            <family val="2"/>
            <scheme val="minor"/>
          </rPr>
          <t>CONSIGNY François:
Point measurement method.
Area method: 32mm</t>
        </r>
      </text>
    </comment>
    <comment ref="BC743" authorId="0" shapeId="0" xr:uid="{0629C1A3-43B6-4C19-B9C9-CD5B76DBD892}">
      <text>
        <r>
          <rPr>
            <sz val="11"/>
            <color theme="1"/>
            <rFont val="Calibri"/>
            <family val="2"/>
            <scheme val="minor"/>
          </rPr>
          <t>CONSIGNY François:
mesured on sketch (residual cross section from photo) for all min &amp; max values of Rise1 to 5</t>
        </r>
      </text>
    </comment>
    <comment ref="CE743" authorId="0" shapeId="0" xr:uid="{48B9BEB4-1965-43BD-A6F2-109F4FE045E9}">
      <text>
        <r>
          <rPr>
            <sz val="11"/>
            <color theme="1"/>
            <rFont val="Calibri"/>
            <family val="2"/>
            <scheme val="minor"/>
          </rPr>
          <t>CONSIGNY François:
Densité 673 kg/m3</t>
        </r>
      </text>
    </comment>
    <comment ref="DF743" authorId="0" shapeId="0" xr:uid="{B06A9675-B088-4B4F-8572-FCF5F0840DE5}">
      <text>
        <r>
          <rPr>
            <sz val="11"/>
            <color theme="1"/>
            <rFont val="Calibri"/>
            <family val="2"/>
            <scheme val="minor"/>
          </rPr>
          <t>CONSIGNY François:
stone wool</t>
        </r>
      </text>
    </comment>
    <comment ref="BB744" authorId="0" shapeId="0" xr:uid="{0D237963-0603-4104-901D-D0EC5E64F43C}">
      <text>
        <r>
          <rPr>
            <sz val="11"/>
            <color theme="1"/>
            <rFont val="Calibri"/>
            <family val="2"/>
            <scheme val="minor"/>
          </rPr>
          <t>CONSIGNY François:
Point measurement method.
Area method: 32mm</t>
        </r>
      </text>
    </comment>
    <comment ref="BC744" authorId="0" shapeId="0" xr:uid="{23B4317A-A6C0-4CA6-AB08-696720E83FAE}">
      <text>
        <r>
          <rPr>
            <sz val="11"/>
            <color theme="1"/>
            <rFont val="Calibri"/>
            <family val="2"/>
            <scheme val="minor"/>
          </rPr>
          <t>CONSIGNY François:
mesured on sketch (residual cross section from photo) for all min &amp; max values of Rise1 to 5</t>
        </r>
      </text>
    </comment>
    <comment ref="CE744" authorId="0" shapeId="0" xr:uid="{082CEF16-92A9-408D-8420-F4930D0D7935}">
      <text>
        <r>
          <rPr>
            <sz val="11"/>
            <color theme="1"/>
            <rFont val="Calibri"/>
            <family val="2"/>
            <scheme val="minor"/>
          </rPr>
          <t>CONSIGNY François:
Densité 673 kg/m3</t>
        </r>
      </text>
    </comment>
    <comment ref="DF744" authorId="0" shapeId="0" xr:uid="{BA352F9E-DD60-48B7-A163-3A90684B4D1F}">
      <text>
        <r>
          <rPr>
            <sz val="11"/>
            <color theme="1"/>
            <rFont val="Calibri"/>
            <family val="2"/>
            <scheme val="minor"/>
          </rPr>
          <t>CONSIGNY François:
stone wool</t>
        </r>
      </text>
    </comment>
    <comment ref="BB745" authorId="0" shapeId="0" xr:uid="{927BC9EC-0994-49A2-BE76-A4B82B51678B}">
      <text>
        <r>
          <rPr>
            <sz val="11"/>
            <color theme="1"/>
            <rFont val="Calibri"/>
            <family val="2"/>
            <scheme val="minor"/>
          </rPr>
          <t>CONSIGNY François:
Point measurement method.
Area method: 32mm</t>
        </r>
      </text>
    </comment>
    <comment ref="BC745" authorId="0" shapeId="0" xr:uid="{6B9127AB-9440-44AF-829E-D8135DB584D3}">
      <text>
        <r>
          <rPr>
            <sz val="11"/>
            <color theme="1"/>
            <rFont val="Calibri"/>
            <family val="2"/>
            <scheme val="minor"/>
          </rPr>
          <t>CONSIGNY François:
mesured on sketch (residual cross section from photo) for all min &amp; max values of Rise1 to 5</t>
        </r>
      </text>
    </comment>
    <comment ref="CE745" authorId="0" shapeId="0" xr:uid="{A678E1AF-E98F-4A1B-AB48-5706DC9F88D7}">
      <text>
        <r>
          <rPr>
            <sz val="11"/>
            <color theme="1"/>
            <rFont val="Calibri"/>
            <family val="2"/>
            <scheme val="minor"/>
          </rPr>
          <t>CONSIGNY François:
Densité 673 kg/m3</t>
        </r>
      </text>
    </comment>
    <comment ref="DF745" authorId="0" shapeId="0" xr:uid="{F7E23467-6747-4DA9-B84F-2663ED5F486A}">
      <text>
        <r>
          <rPr>
            <sz val="11"/>
            <color theme="1"/>
            <rFont val="Calibri"/>
            <family val="2"/>
            <scheme val="minor"/>
          </rPr>
          <t>CONSIGNY François:
stone wool</t>
        </r>
      </text>
    </comment>
    <comment ref="BB746" authorId="0" shapeId="0" xr:uid="{6F93363E-F2A0-46C2-B694-50FB5F2330C6}">
      <text>
        <r>
          <rPr>
            <sz val="11"/>
            <color theme="1"/>
            <rFont val="Calibri"/>
            <family val="2"/>
            <scheme val="minor"/>
          </rPr>
          <t>CONSIGNY François:
Point measurement method.
Area method: 32mm</t>
        </r>
      </text>
    </comment>
    <comment ref="BC746" authorId="0" shapeId="0" xr:uid="{D26506E6-1DA2-4929-B3C8-B0D9F2A6DCD6}">
      <text>
        <r>
          <rPr>
            <sz val="11"/>
            <color theme="1"/>
            <rFont val="Calibri"/>
            <family val="2"/>
            <scheme val="minor"/>
          </rPr>
          <t>CONSIGNY François:
mesured on sketch (residual cross section from photo) for all min &amp; max values of Rise1 to 5</t>
        </r>
      </text>
    </comment>
    <comment ref="CE746" authorId="0" shapeId="0" xr:uid="{6697B9D4-FABC-426D-BA5A-04881B7BDE8F}">
      <text>
        <r>
          <rPr>
            <sz val="11"/>
            <color theme="1"/>
            <rFont val="Calibri"/>
            <family val="2"/>
            <scheme val="minor"/>
          </rPr>
          <t>CONSIGNY François:
Densité 673 kg/m3</t>
        </r>
      </text>
    </comment>
    <comment ref="DF746" authorId="0" shapeId="0" xr:uid="{9A2B0001-67FD-4613-87E4-9574915DAC44}">
      <text>
        <r>
          <rPr>
            <sz val="11"/>
            <color theme="1"/>
            <rFont val="Calibri"/>
            <family val="2"/>
            <scheme val="minor"/>
          </rPr>
          <t>CONSIGNY François:
stone wool</t>
        </r>
      </text>
    </comment>
    <comment ref="BB747" authorId="0" shapeId="0" xr:uid="{22DC1E62-E6FA-48ED-A790-21179CF87758}">
      <text>
        <r>
          <rPr>
            <sz val="11"/>
            <color theme="1"/>
            <rFont val="Calibri"/>
            <family val="2"/>
            <scheme val="minor"/>
          </rPr>
          <t>CONSIGNY François:
Point measurement method.
Area method: 32mm</t>
        </r>
      </text>
    </comment>
    <comment ref="BC747" authorId="0" shapeId="0" xr:uid="{430D65B6-BF6D-44D4-822D-D22225F9613A}">
      <text>
        <r>
          <rPr>
            <sz val="11"/>
            <color theme="1"/>
            <rFont val="Calibri"/>
            <family val="2"/>
            <scheme val="minor"/>
          </rPr>
          <t>CONSIGNY François:
mesured on sketch (residual cross section from photo) for all min &amp; max values of Rise1 to 5</t>
        </r>
      </text>
    </comment>
    <comment ref="CE747" authorId="0" shapeId="0" xr:uid="{9EA522C8-9ECA-4F5E-AF38-2E784301F55F}">
      <text>
        <r>
          <rPr>
            <sz val="11"/>
            <color theme="1"/>
            <rFont val="Calibri"/>
            <family val="2"/>
            <scheme val="minor"/>
          </rPr>
          <t>CONSIGNY François:
Densité 673 kg/m3</t>
        </r>
      </text>
    </comment>
    <comment ref="DF747" authorId="0" shapeId="0" xr:uid="{9FECFC69-46E9-4A02-9686-A888D832126D}">
      <text>
        <r>
          <rPr>
            <sz val="11"/>
            <color theme="1"/>
            <rFont val="Calibri"/>
            <family val="2"/>
            <scheme val="minor"/>
          </rPr>
          <t>CONSIGNY François:
stone wool</t>
        </r>
      </text>
    </comment>
    <comment ref="BB748" authorId="0" shapeId="0" xr:uid="{D5254888-4C57-42CF-8959-8EB88B56A1B7}">
      <text>
        <r>
          <rPr>
            <sz val="11"/>
            <color theme="1"/>
            <rFont val="Calibri"/>
            <family val="2"/>
            <scheme val="minor"/>
          </rPr>
          <t>CONSIGNY François:
Point measurement method.
Area method: 32mm</t>
        </r>
      </text>
    </comment>
    <comment ref="BC748" authorId="0" shapeId="0" xr:uid="{E75FC98E-C0C3-4598-8153-047E66415C33}">
      <text>
        <r>
          <rPr>
            <sz val="11"/>
            <color theme="1"/>
            <rFont val="Calibri"/>
            <family val="2"/>
            <scheme val="minor"/>
          </rPr>
          <t>CONSIGNY François:
mesured on sketch (residual cross section from photo) for all min &amp; max values of Rise1 to 5</t>
        </r>
      </text>
    </comment>
    <comment ref="CE748" authorId="0" shapeId="0" xr:uid="{0AA8F4C0-CCD9-454D-81FB-6B94D3309DD5}">
      <text>
        <r>
          <rPr>
            <sz val="11"/>
            <color theme="1"/>
            <rFont val="Calibri"/>
            <family val="2"/>
            <scheme val="minor"/>
          </rPr>
          <t>CONSIGNY François:
Densité 673 kg/m3</t>
        </r>
      </text>
    </comment>
    <comment ref="DF748" authorId="0" shapeId="0" xr:uid="{01EFA239-8236-406E-9EF0-F7433827128C}">
      <text>
        <r>
          <rPr>
            <sz val="11"/>
            <color theme="1"/>
            <rFont val="Calibri"/>
            <family val="2"/>
            <scheme val="minor"/>
          </rPr>
          <t>CONSIGNY François:
stone wool</t>
        </r>
      </text>
    </comment>
    <comment ref="BB749" authorId="0" shapeId="0" xr:uid="{CF0041D3-969E-4928-9874-2DC3E37E3416}">
      <text>
        <r>
          <rPr>
            <sz val="11"/>
            <color theme="1"/>
            <rFont val="Calibri"/>
            <family val="2"/>
            <scheme val="minor"/>
          </rPr>
          <t>CONSIGNY François:
Point measurement method.
Area method: 32mm</t>
        </r>
      </text>
    </comment>
    <comment ref="BC749" authorId="0" shapeId="0" xr:uid="{E031AF49-97B2-4401-88B6-C64354971348}">
      <text>
        <r>
          <rPr>
            <sz val="11"/>
            <color theme="1"/>
            <rFont val="Calibri"/>
            <family val="2"/>
            <scheme val="minor"/>
          </rPr>
          <t>CONSIGNY François:
mesured on sketch (residual cross section from photo) for all min &amp; max values of Rise1 to 5</t>
        </r>
      </text>
    </comment>
    <comment ref="CE749" authorId="0" shapeId="0" xr:uid="{2D94E3CB-C3E4-46B6-9AEC-6BF84A82E909}">
      <text>
        <r>
          <rPr>
            <sz val="11"/>
            <color theme="1"/>
            <rFont val="Calibri"/>
            <family val="2"/>
            <scheme val="minor"/>
          </rPr>
          <t>CONSIGNY François:
Densité 673 kg/m3</t>
        </r>
      </text>
    </comment>
    <comment ref="DF749" authorId="0" shapeId="0" xr:uid="{A7C2C97C-B4BE-4C3E-A8DF-1B47EE4885F7}">
      <text>
        <r>
          <rPr>
            <sz val="11"/>
            <color theme="1"/>
            <rFont val="Calibri"/>
            <family val="2"/>
            <scheme val="minor"/>
          </rPr>
          <t>CONSIGNY François:
stone wool</t>
        </r>
      </text>
    </comment>
    <comment ref="BB750" authorId="0" shapeId="0" xr:uid="{6AFB1685-ED3F-473E-ABB1-3F8C0B75F666}">
      <text>
        <r>
          <rPr>
            <sz val="11"/>
            <color theme="1"/>
            <rFont val="Calibri"/>
            <family val="2"/>
            <scheme val="minor"/>
          </rPr>
          <t>CONSIGNY François:
Point measurement method.
Area method: 32mm</t>
        </r>
      </text>
    </comment>
    <comment ref="BC750" authorId="0" shapeId="0" xr:uid="{A49138CE-2399-42F4-9544-CFEF398D053C}">
      <text>
        <r>
          <rPr>
            <sz val="11"/>
            <color theme="1"/>
            <rFont val="Calibri"/>
            <family val="2"/>
            <scheme val="minor"/>
          </rPr>
          <t>CONSIGNY François:
mesured on sketch (residual cross section from photo) for all min &amp; max values of Rise1 to 5</t>
        </r>
      </text>
    </comment>
    <comment ref="CE750" authorId="0" shapeId="0" xr:uid="{AE100AF1-95AE-49EC-BF06-739BF3F6E724}">
      <text>
        <r>
          <rPr>
            <sz val="11"/>
            <color theme="1"/>
            <rFont val="Calibri"/>
            <family val="2"/>
            <scheme val="minor"/>
          </rPr>
          <t>CONSIGNY François:
Densité 673 kg/m3</t>
        </r>
      </text>
    </comment>
    <comment ref="DF750" authorId="0" shapeId="0" xr:uid="{7968FB05-C04E-419F-B79F-F7658E4397EC}">
      <text>
        <r>
          <rPr>
            <sz val="11"/>
            <color theme="1"/>
            <rFont val="Calibri"/>
            <family val="2"/>
            <scheme val="minor"/>
          </rPr>
          <t>CONSIGNY François:
stone wool</t>
        </r>
      </text>
    </comment>
    <comment ref="BB751" authorId="0" shapeId="0" xr:uid="{07E51579-CAC5-4C21-B107-828D9AA9BB76}">
      <text>
        <r>
          <rPr>
            <sz val="11"/>
            <color theme="1"/>
            <rFont val="Calibri"/>
            <family val="2"/>
            <scheme val="minor"/>
          </rPr>
          <t>CONSIGNY François:
Point measurement method.
Area method: 32mm</t>
        </r>
      </text>
    </comment>
    <comment ref="BC751" authorId="0" shapeId="0" xr:uid="{53D1F037-ED6F-4AD6-B8FE-A7D16E8DA4A0}">
      <text>
        <r>
          <rPr>
            <sz val="11"/>
            <color theme="1"/>
            <rFont val="Calibri"/>
            <family val="2"/>
            <scheme val="minor"/>
          </rPr>
          <t>CONSIGNY François:
mesured on sketch (residual cross section from photo) for all min &amp; max values of Rise1 to 5</t>
        </r>
      </text>
    </comment>
    <comment ref="CE751" authorId="0" shapeId="0" xr:uid="{223EDACC-A2E7-4BEC-9FF8-BF31E8A7813C}">
      <text>
        <r>
          <rPr>
            <sz val="11"/>
            <color theme="1"/>
            <rFont val="Calibri"/>
            <family val="2"/>
            <scheme val="minor"/>
          </rPr>
          <t>CONSIGNY François:
Densité 673 kg/m3</t>
        </r>
      </text>
    </comment>
    <comment ref="DF751" authorId="0" shapeId="0" xr:uid="{DD3DCE3E-C936-479A-8E02-88BEAEB97BEE}">
      <text>
        <r>
          <rPr>
            <sz val="11"/>
            <color theme="1"/>
            <rFont val="Calibri"/>
            <family val="2"/>
            <scheme val="minor"/>
          </rPr>
          <t>CONSIGNY François:
stone wool</t>
        </r>
      </text>
    </comment>
    <comment ref="BB752" authorId="0" shapeId="0" xr:uid="{F1B75438-34C5-4F92-BE86-69DBE09DE9AE}">
      <text>
        <r>
          <rPr>
            <sz val="11"/>
            <color theme="1"/>
            <rFont val="Calibri"/>
            <family val="2"/>
            <scheme val="minor"/>
          </rPr>
          <t>CONSIGNY François:
Point measurement method.
Area method: 32mm</t>
        </r>
      </text>
    </comment>
    <comment ref="BC752" authorId="0" shapeId="0" xr:uid="{DC1059D1-75ED-4979-9A30-AAC75C10E43D}">
      <text>
        <r>
          <rPr>
            <sz val="11"/>
            <color theme="1"/>
            <rFont val="Calibri"/>
            <family val="2"/>
            <scheme val="minor"/>
          </rPr>
          <t>CONSIGNY François:
mesured on sketch (residual cross section from photo) for all min &amp; max values of Rise1 to 5</t>
        </r>
      </text>
    </comment>
    <comment ref="CE752" authorId="0" shapeId="0" xr:uid="{96420760-FA4C-48E0-B1E8-3E7FE169B22A}">
      <text>
        <r>
          <rPr>
            <sz val="11"/>
            <color theme="1"/>
            <rFont val="Calibri"/>
            <family val="2"/>
            <scheme val="minor"/>
          </rPr>
          <t>CONSIGNY François:
Densité 673 kg/m3</t>
        </r>
      </text>
    </comment>
    <comment ref="DF752" authorId="0" shapeId="0" xr:uid="{FAEE8992-9949-4371-98C2-4D5089FD5AF7}">
      <text>
        <r>
          <rPr>
            <sz val="11"/>
            <color theme="1"/>
            <rFont val="Calibri"/>
            <family val="2"/>
            <scheme val="minor"/>
          </rPr>
          <t>CONSIGNY François:
stone wool</t>
        </r>
      </text>
    </comment>
    <comment ref="BB753" authorId="0" shapeId="0" xr:uid="{BF1BA38C-E1E6-40EC-8553-152F2317B653}">
      <text>
        <r>
          <rPr>
            <sz val="11"/>
            <color theme="1"/>
            <rFont val="Calibri"/>
            <family val="2"/>
            <scheme val="minor"/>
          </rPr>
          <t>CONSIGNY François:
Point measurement method.
Area method: 32mm</t>
        </r>
      </text>
    </comment>
    <comment ref="BC753" authorId="0" shapeId="0" xr:uid="{2BFFF525-AD29-41DE-A837-49692A45D9E8}">
      <text>
        <r>
          <rPr>
            <sz val="11"/>
            <color theme="1"/>
            <rFont val="Calibri"/>
            <family val="2"/>
            <scheme val="minor"/>
          </rPr>
          <t>CONSIGNY François:
mesured on sketch (residual cross section from photo) for all min &amp; max values of Rise1 to 5</t>
        </r>
      </text>
    </comment>
    <comment ref="CE753" authorId="0" shapeId="0" xr:uid="{D751DF73-1569-4E70-886D-26801255DB7F}">
      <text>
        <r>
          <rPr>
            <sz val="11"/>
            <color theme="1"/>
            <rFont val="Calibri"/>
            <family val="2"/>
            <scheme val="minor"/>
          </rPr>
          <t>CONSIGNY François:
Densité 673 kg/m3</t>
        </r>
      </text>
    </comment>
    <comment ref="DF753" authorId="0" shapeId="0" xr:uid="{9DAAF2DA-21AC-470A-923C-30596F714563}">
      <text>
        <r>
          <rPr>
            <sz val="11"/>
            <color theme="1"/>
            <rFont val="Calibri"/>
            <family val="2"/>
            <scheme val="minor"/>
          </rPr>
          <t>CONSIGNY François:
stone wool</t>
        </r>
      </text>
    </comment>
    <comment ref="BB754" authorId="0" shapeId="0" xr:uid="{83B6D4AC-8CD1-4988-82F3-F7BDE5B8DD99}">
      <text>
        <r>
          <rPr>
            <sz val="11"/>
            <color theme="1"/>
            <rFont val="Calibri"/>
            <family val="2"/>
            <scheme val="minor"/>
          </rPr>
          <t>CONSIGNY François:
Point measurement method.
Area method: 32mm</t>
        </r>
      </text>
    </comment>
    <comment ref="BC754" authorId="0" shapeId="0" xr:uid="{D818E230-9538-4BB8-A561-F353E1EBD985}">
      <text>
        <r>
          <rPr>
            <sz val="11"/>
            <color theme="1"/>
            <rFont val="Calibri"/>
            <family val="2"/>
            <scheme val="minor"/>
          </rPr>
          <t>CONSIGNY François:
mesured on sketch (residual cross section from photo) for all min &amp; max values of Rise1 to 5</t>
        </r>
      </text>
    </comment>
    <comment ref="CE754" authorId="0" shapeId="0" xr:uid="{42C2A1D5-3FDA-4EB3-B0F3-DA15D7C6F80B}">
      <text>
        <r>
          <rPr>
            <sz val="11"/>
            <color theme="1"/>
            <rFont val="Calibri"/>
            <family val="2"/>
            <scheme val="minor"/>
          </rPr>
          <t>CONSIGNY François:
Densité 673 kg/m3</t>
        </r>
      </text>
    </comment>
    <comment ref="DF754" authorId="0" shapeId="0" xr:uid="{0A7FBDD8-93BE-44F9-9A03-03C6C00C9B54}">
      <text>
        <r>
          <rPr>
            <sz val="11"/>
            <color theme="1"/>
            <rFont val="Calibri"/>
            <family val="2"/>
            <scheme val="minor"/>
          </rPr>
          <t>CONSIGNY François:
stone wool</t>
        </r>
      </text>
    </comment>
    <comment ref="BB755" authorId="0" shapeId="0" xr:uid="{82B5317E-3538-4CAD-BBF0-C053D8B79503}">
      <text>
        <r>
          <rPr>
            <sz val="11"/>
            <color theme="1"/>
            <rFont val="Calibri"/>
            <family val="2"/>
            <scheme val="minor"/>
          </rPr>
          <t>CONSIGNY François:
Point measurement method.
Area method: 32mm</t>
        </r>
      </text>
    </comment>
    <comment ref="BC755" authorId="0" shapeId="0" xr:uid="{7F819CE2-52A5-4442-8962-F8D36DB3E5BF}">
      <text>
        <r>
          <rPr>
            <sz val="11"/>
            <color theme="1"/>
            <rFont val="Calibri"/>
            <family val="2"/>
            <scheme val="minor"/>
          </rPr>
          <t>CONSIGNY François:
mesured on sketch (residual cross section from photo) for all min &amp; max values of Rise1 to 5</t>
        </r>
      </text>
    </comment>
    <comment ref="CE755" authorId="0" shapeId="0" xr:uid="{2788ECFB-53A6-40F3-8AB7-4D62F541B120}">
      <text>
        <r>
          <rPr>
            <sz val="11"/>
            <color theme="1"/>
            <rFont val="Calibri"/>
            <family val="2"/>
            <scheme val="minor"/>
          </rPr>
          <t>CONSIGNY François:
Densité 673 kg/m3</t>
        </r>
      </text>
    </comment>
    <comment ref="DF755" authorId="0" shapeId="0" xr:uid="{B0D01604-345C-4830-8767-C2A8CE170580}">
      <text>
        <r>
          <rPr>
            <sz val="11"/>
            <color theme="1"/>
            <rFont val="Calibri"/>
            <family val="2"/>
            <scheme val="minor"/>
          </rPr>
          <t>CONSIGNY François:
stone wool</t>
        </r>
      </text>
    </comment>
    <comment ref="BB756" authorId="0" shapeId="0" xr:uid="{0FD0E439-0F8C-4837-BE2E-5EB018491FD3}">
      <text>
        <r>
          <rPr>
            <sz val="11"/>
            <color theme="1"/>
            <rFont val="Calibri"/>
            <family val="2"/>
            <scheme val="minor"/>
          </rPr>
          <t>CONSIGNY François:
Point measurement method.
Area method: 32mm</t>
        </r>
      </text>
    </comment>
    <comment ref="BC756" authorId="0" shapeId="0" xr:uid="{209CC813-6460-4BE4-87C2-689D50E2C035}">
      <text>
        <r>
          <rPr>
            <sz val="11"/>
            <color theme="1"/>
            <rFont val="Calibri"/>
            <family val="2"/>
            <scheme val="minor"/>
          </rPr>
          <t>CONSIGNY François:
mesured on sketch (residual cross section from photo) for all min &amp; max values of Rise1 to 5</t>
        </r>
      </text>
    </comment>
    <comment ref="CE756" authorId="0" shapeId="0" xr:uid="{8FCA6873-F85B-4D1A-8E6C-984CE8D19A63}">
      <text>
        <r>
          <rPr>
            <sz val="11"/>
            <color theme="1"/>
            <rFont val="Calibri"/>
            <family val="2"/>
            <scheme val="minor"/>
          </rPr>
          <t>CONSIGNY François:
Densité 673 kg/m3</t>
        </r>
      </text>
    </comment>
    <comment ref="DF756" authorId="0" shapeId="0" xr:uid="{48D0E3FF-542F-4606-A600-DD87B3CFE096}">
      <text>
        <r>
          <rPr>
            <sz val="11"/>
            <color theme="1"/>
            <rFont val="Calibri"/>
            <family val="2"/>
            <scheme val="minor"/>
          </rPr>
          <t>CONSIGNY François:
stone wool</t>
        </r>
      </text>
    </comment>
    <comment ref="BB757" authorId="0" shapeId="0" xr:uid="{6E94B343-7834-4AA7-ABA7-40693E1D834D}">
      <text>
        <r>
          <rPr>
            <sz val="11"/>
            <color theme="1"/>
            <rFont val="Calibri"/>
            <family val="2"/>
            <scheme val="minor"/>
          </rPr>
          <t>CONSIGNY François:
Point measurement method.
Area method: 32mm</t>
        </r>
      </text>
    </comment>
    <comment ref="BC757" authorId="0" shapeId="0" xr:uid="{5487E5E5-CB3B-4345-803D-EE0D68C12AE0}">
      <text>
        <r>
          <rPr>
            <sz val="11"/>
            <color theme="1"/>
            <rFont val="Calibri"/>
            <family val="2"/>
            <scheme val="minor"/>
          </rPr>
          <t>CONSIGNY François:
mesured on sketch (residual cross section from photo) for all min &amp; max values of Rise1 to 5</t>
        </r>
      </text>
    </comment>
    <comment ref="CE757" authorId="0" shapeId="0" xr:uid="{049DABD8-DC94-4C41-9B8A-E314476D25BB}">
      <text>
        <r>
          <rPr>
            <sz val="11"/>
            <color theme="1"/>
            <rFont val="Calibri"/>
            <family val="2"/>
            <scheme val="minor"/>
          </rPr>
          <t>CONSIGNY François:
Densité 673 kg/m3</t>
        </r>
      </text>
    </comment>
    <comment ref="DF757" authorId="0" shapeId="0" xr:uid="{81C21D29-5A1B-4B56-93B5-1153987800D0}">
      <text>
        <r>
          <rPr>
            <sz val="11"/>
            <color theme="1"/>
            <rFont val="Calibri"/>
            <family val="2"/>
            <scheme val="minor"/>
          </rPr>
          <t>CONSIGNY François:
stone wool</t>
        </r>
      </text>
    </comment>
    <comment ref="BB758" authorId="0" shapeId="0" xr:uid="{0D7CE6C0-B748-4671-8814-107B5271B257}">
      <text>
        <r>
          <rPr>
            <sz val="11"/>
            <color theme="1"/>
            <rFont val="Calibri"/>
            <family val="2"/>
            <scheme val="minor"/>
          </rPr>
          <t>CONSIGNY François:
Point measurement method.
Area method: 32mm</t>
        </r>
      </text>
    </comment>
    <comment ref="BC758" authorId="0" shapeId="0" xr:uid="{08D7C266-E4D9-4878-AEFA-822CDE3EBCB3}">
      <text>
        <r>
          <rPr>
            <sz val="11"/>
            <color theme="1"/>
            <rFont val="Calibri"/>
            <family val="2"/>
            <scheme val="minor"/>
          </rPr>
          <t>CONSIGNY François:
mesured on sketch (residual cross section from photo) for all min &amp; max values of Rise1 to 5</t>
        </r>
      </text>
    </comment>
    <comment ref="CE758" authorId="0" shapeId="0" xr:uid="{9D3B9320-46F9-432F-B65F-145FC0CBC414}">
      <text>
        <r>
          <rPr>
            <sz val="11"/>
            <color theme="1"/>
            <rFont val="Calibri"/>
            <family val="2"/>
            <scheme val="minor"/>
          </rPr>
          <t>CONSIGNY François:
Densité 673 kg/m3</t>
        </r>
      </text>
    </comment>
    <comment ref="DF758" authorId="0" shapeId="0" xr:uid="{5A944984-E404-4E15-9870-92A53BD23DD1}">
      <text>
        <r>
          <rPr>
            <sz val="11"/>
            <color theme="1"/>
            <rFont val="Calibri"/>
            <family val="2"/>
            <scheme val="minor"/>
          </rPr>
          <t>CONSIGNY François:
stone wool</t>
        </r>
      </text>
    </comment>
    <comment ref="BB759" authorId="0" shapeId="0" xr:uid="{9ED00CBC-A24E-4E12-AF06-21ABB3E54751}">
      <text>
        <r>
          <rPr>
            <sz val="11"/>
            <color theme="1"/>
            <rFont val="Calibri"/>
            <family val="2"/>
            <scheme val="minor"/>
          </rPr>
          <t>CONSIGNY François:
Point measurement method.
Area method: 32mm</t>
        </r>
      </text>
    </comment>
    <comment ref="BC759" authorId="0" shapeId="0" xr:uid="{9DBD6448-726E-4D7D-AA77-AE4E6B68B9E7}">
      <text>
        <r>
          <rPr>
            <sz val="11"/>
            <color theme="1"/>
            <rFont val="Calibri"/>
            <family val="2"/>
            <scheme val="minor"/>
          </rPr>
          <t>CONSIGNY François:
mesured on sketch (residual cross section from photo) for all min &amp; max values of Rise1 to 5</t>
        </r>
      </text>
    </comment>
    <comment ref="CE759" authorId="0" shapeId="0" xr:uid="{08473468-B9B3-454E-BD03-8A6DFFCED89A}">
      <text>
        <r>
          <rPr>
            <sz val="11"/>
            <color theme="1"/>
            <rFont val="Calibri"/>
            <family val="2"/>
            <scheme val="minor"/>
          </rPr>
          <t>CONSIGNY François:
Densité 673 kg/m3</t>
        </r>
      </text>
    </comment>
    <comment ref="DF759" authorId="0" shapeId="0" xr:uid="{0BC056AE-9A99-441F-BE3D-DD6F33C766A5}">
      <text>
        <r>
          <rPr>
            <sz val="11"/>
            <color theme="1"/>
            <rFont val="Calibri"/>
            <family val="2"/>
            <scheme val="minor"/>
          </rPr>
          <t>CONSIGNY François:
stone wool</t>
        </r>
      </text>
    </comment>
    <comment ref="BB760" authorId="0" shapeId="0" xr:uid="{B449F04C-CFCE-4D47-AEE2-3A4C3206FD26}">
      <text>
        <r>
          <rPr>
            <sz val="11"/>
            <color theme="1"/>
            <rFont val="Calibri"/>
            <family val="2"/>
            <scheme val="minor"/>
          </rPr>
          <t>CONSIGNY François:
Point measurement method.
Area method: 32mm</t>
        </r>
      </text>
    </comment>
    <comment ref="BC760" authorId="0" shapeId="0" xr:uid="{39DBFB48-E9D0-4226-AC97-B0801102471B}">
      <text>
        <r>
          <rPr>
            <sz val="11"/>
            <color theme="1"/>
            <rFont val="Calibri"/>
            <family val="2"/>
            <scheme val="minor"/>
          </rPr>
          <t>CONSIGNY François:
mesured on sketch (residual cross section from photo) for all min &amp; max values of Rise1 to 5</t>
        </r>
      </text>
    </comment>
    <comment ref="CE760" authorId="0" shapeId="0" xr:uid="{EAD00EAF-AE0C-4D6B-B1ED-3BFEB7F3DA64}">
      <text>
        <r>
          <rPr>
            <sz val="11"/>
            <color theme="1"/>
            <rFont val="Calibri"/>
            <family val="2"/>
            <scheme val="minor"/>
          </rPr>
          <t>CONSIGNY François:
Densité 673 kg/m3</t>
        </r>
      </text>
    </comment>
    <comment ref="DF760" authorId="0" shapeId="0" xr:uid="{9B4F4F3E-13B0-4BF9-AD8D-C8DDB9E2E4AC}">
      <text>
        <r>
          <rPr>
            <sz val="11"/>
            <color theme="1"/>
            <rFont val="Calibri"/>
            <family val="2"/>
            <scheme val="minor"/>
          </rPr>
          <t>CONSIGNY François:
stone wool</t>
        </r>
      </text>
    </comment>
    <comment ref="BB761" authorId="0" shapeId="0" xr:uid="{125D200D-C075-426C-8995-B1B4340F512D}">
      <text>
        <r>
          <rPr>
            <sz val="11"/>
            <color theme="1"/>
            <rFont val="Calibri"/>
            <family val="2"/>
            <scheme val="minor"/>
          </rPr>
          <t>CONSIGNY François:
Point measurement method.
Area method: 32mm</t>
        </r>
      </text>
    </comment>
    <comment ref="BC761" authorId="0" shapeId="0" xr:uid="{D73FAA8D-7AEC-44AB-BF5F-F5961291B82C}">
      <text>
        <r>
          <rPr>
            <sz val="11"/>
            <color theme="1"/>
            <rFont val="Calibri"/>
            <family val="2"/>
            <scheme val="minor"/>
          </rPr>
          <t>CONSIGNY François:
mesured on sketch (residual cross section from photo) for all min &amp; max values of Rise1 to 5</t>
        </r>
      </text>
    </comment>
    <comment ref="CE761" authorId="0" shapeId="0" xr:uid="{3E613705-376B-4F36-9880-6CFCDE2355A7}">
      <text>
        <r>
          <rPr>
            <sz val="11"/>
            <color theme="1"/>
            <rFont val="Calibri"/>
            <family val="2"/>
            <scheme val="minor"/>
          </rPr>
          <t>CONSIGNY François:
Densité 673 kg/m3</t>
        </r>
      </text>
    </comment>
    <comment ref="DF761" authorId="0" shapeId="0" xr:uid="{421CCB01-0D19-4022-BB55-1EAC5E2B7A45}">
      <text>
        <r>
          <rPr>
            <sz val="11"/>
            <color theme="1"/>
            <rFont val="Calibri"/>
            <family val="2"/>
            <scheme val="minor"/>
          </rPr>
          <t>CONSIGNY François:
stone wool</t>
        </r>
      </text>
    </comment>
    <comment ref="BB762" authorId="0" shapeId="0" xr:uid="{617587EA-3672-4870-A9B3-85729717E484}">
      <text>
        <r>
          <rPr>
            <sz val="11"/>
            <color theme="1"/>
            <rFont val="Calibri"/>
            <family val="2"/>
            <scheme val="minor"/>
          </rPr>
          <t>CONSIGNY François:
Point measurement method.
Area method: 32mm</t>
        </r>
      </text>
    </comment>
    <comment ref="BC762" authorId="0" shapeId="0" xr:uid="{4530CE74-C77A-410F-9222-2E95B5A6D793}">
      <text>
        <r>
          <rPr>
            <sz val="11"/>
            <color theme="1"/>
            <rFont val="Calibri"/>
            <family val="2"/>
            <scheme val="minor"/>
          </rPr>
          <t>CONSIGNY François:
mesured on sketch (residual cross section from photo) for all min &amp; max values of Rise1 to 5</t>
        </r>
      </text>
    </comment>
    <comment ref="CE762" authorId="0" shapeId="0" xr:uid="{5413B701-A393-4CC3-BE6D-13AC342973D7}">
      <text>
        <r>
          <rPr>
            <sz val="11"/>
            <color theme="1"/>
            <rFont val="Calibri"/>
            <family val="2"/>
            <scheme val="minor"/>
          </rPr>
          <t>CONSIGNY François:
Densité 673 kg/m3</t>
        </r>
      </text>
    </comment>
    <comment ref="DF762" authorId="0" shapeId="0" xr:uid="{5A652FC3-9DAB-4954-B0FB-0C26E63594CA}">
      <text>
        <r>
          <rPr>
            <sz val="11"/>
            <color theme="1"/>
            <rFont val="Calibri"/>
            <family val="2"/>
            <scheme val="minor"/>
          </rPr>
          <t>CONSIGNY François:
stone wool</t>
        </r>
      </text>
    </comment>
    <comment ref="BB763" authorId="0" shapeId="0" xr:uid="{0C8D2AF5-7A45-4EA0-AF4D-6EBDEFDA97FD}">
      <text>
        <r>
          <rPr>
            <sz val="11"/>
            <color theme="1"/>
            <rFont val="Calibri"/>
            <family val="2"/>
            <scheme val="minor"/>
          </rPr>
          <t>CONSIGNY François:
Point measurement method.
Area method: 32mm</t>
        </r>
      </text>
    </comment>
    <comment ref="BC763" authorId="0" shapeId="0" xr:uid="{B212BE6D-A975-4041-A44B-7FA43740995B}">
      <text>
        <r>
          <rPr>
            <sz val="11"/>
            <color theme="1"/>
            <rFont val="Calibri"/>
            <family val="2"/>
            <scheme val="minor"/>
          </rPr>
          <t>CONSIGNY François:
mesured on sketch (residual cross section from photo) for all min &amp; max values of Rise1 to 5</t>
        </r>
      </text>
    </comment>
    <comment ref="CE763" authorId="0" shapeId="0" xr:uid="{A6B03B38-7347-4F5A-BD20-2D14933A23A6}">
      <text>
        <r>
          <rPr>
            <sz val="11"/>
            <color theme="1"/>
            <rFont val="Calibri"/>
            <family val="2"/>
            <scheme val="minor"/>
          </rPr>
          <t>CONSIGNY François:
Densité 673 kg/m3</t>
        </r>
      </text>
    </comment>
    <comment ref="DF763" authorId="0" shapeId="0" xr:uid="{0B779A6A-B0EE-4FEC-958D-2C157FC11E77}">
      <text>
        <r>
          <rPr>
            <sz val="11"/>
            <color theme="1"/>
            <rFont val="Calibri"/>
            <family val="2"/>
            <scheme val="minor"/>
          </rPr>
          <t>CONSIGNY François:
stone wool</t>
        </r>
      </text>
    </comment>
    <comment ref="BB764" authorId="0" shapeId="0" xr:uid="{F0759D51-811F-4840-BC29-6F972A0058E2}">
      <text>
        <r>
          <rPr>
            <sz val="11"/>
            <color theme="1"/>
            <rFont val="Calibri"/>
            <family val="2"/>
            <scheme val="minor"/>
          </rPr>
          <t>CONSIGNY François:
Point measurement method.
Area method: 32mm</t>
        </r>
      </text>
    </comment>
    <comment ref="BC764" authorId="0" shapeId="0" xr:uid="{D9EF6778-2E07-4E0E-BEEE-F7A77EA7B2AC}">
      <text>
        <r>
          <rPr>
            <sz val="11"/>
            <color theme="1"/>
            <rFont val="Calibri"/>
            <family val="2"/>
            <scheme val="minor"/>
          </rPr>
          <t>CONSIGNY François:
mesured on sketch (residual cross section from photo) for all min &amp; max values of Rise1 to 5</t>
        </r>
      </text>
    </comment>
    <comment ref="CE764" authorId="0" shapeId="0" xr:uid="{0A39DB99-68E0-4B6F-A5CC-8E72E182698C}">
      <text>
        <r>
          <rPr>
            <sz val="11"/>
            <color theme="1"/>
            <rFont val="Calibri"/>
            <family val="2"/>
            <scheme val="minor"/>
          </rPr>
          <t>CONSIGNY François:
Densité 673 kg/m3</t>
        </r>
      </text>
    </comment>
    <comment ref="DF764" authorId="0" shapeId="0" xr:uid="{7AF74372-5EB9-46C8-80CE-28EFB7408D31}">
      <text>
        <r>
          <rPr>
            <sz val="11"/>
            <color theme="1"/>
            <rFont val="Calibri"/>
            <family val="2"/>
            <scheme val="minor"/>
          </rPr>
          <t>CONSIGNY François:
stone wool</t>
        </r>
      </text>
    </comment>
    <comment ref="BB765" authorId="0" shapeId="0" xr:uid="{67CD10B6-8C80-448F-994B-43E69DBDCE87}">
      <text>
        <r>
          <rPr>
            <sz val="11"/>
            <color theme="1"/>
            <rFont val="Calibri"/>
            <family val="2"/>
            <scheme val="minor"/>
          </rPr>
          <t>CONSIGNY François:
Point measurement method.
Area method: 32mm</t>
        </r>
      </text>
    </comment>
    <comment ref="BC765" authorId="0" shapeId="0" xr:uid="{F9867BF7-AE67-4445-A04E-F8D226A782A5}">
      <text>
        <r>
          <rPr>
            <sz val="11"/>
            <color theme="1"/>
            <rFont val="Calibri"/>
            <family val="2"/>
            <scheme val="minor"/>
          </rPr>
          <t>CONSIGNY François:
mesured on sketch (residual cross section from photo) for all min &amp; max values of Rise1 to 5</t>
        </r>
      </text>
    </comment>
    <comment ref="CE765" authorId="0" shapeId="0" xr:uid="{3C4CA9E1-C482-4564-99F8-2A2FB29A97BC}">
      <text>
        <r>
          <rPr>
            <sz val="11"/>
            <color theme="1"/>
            <rFont val="Calibri"/>
            <family val="2"/>
            <scheme val="minor"/>
          </rPr>
          <t>CONSIGNY François:
Densité 673 kg/m3</t>
        </r>
      </text>
    </comment>
    <comment ref="DF765" authorId="0" shapeId="0" xr:uid="{0DA5A762-68E1-4C09-B4A4-BDADA65DCA9A}">
      <text>
        <r>
          <rPr>
            <sz val="11"/>
            <color theme="1"/>
            <rFont val="Calibri"/>
            <family val="2"/>
            <scheme val="minor"/>
          </rPr>
          <t>CONSIGNY François:
stone wool</t>
        </r>
      </text>
    </comment>
    <comment ref="BB766" authorId="0" shapeId="0" xr:uid="{BDBACC46-98DE-45D1-82F3-F0B4676F48FD}">
      <text>
        <r>
          <rPr>
            <sz val="11"/>
            <color theme="1"/>
            <rFont val="Calibri"/>
            <family val="2"/>
            <scheme val="minor"/>
          </rPr>
          <t>CONSIGNY François:
Point measurement method.
Area method: 32mm</t>
        </r>
      </text>
    </comment>
    <comment ref="BC766" authorId="0" shapeId="0" xr:uid="{46EEE59E-BC2C-461B-8623-5FBF203FFF5C}">
      <text>
        <r>
          <rPr>
            <sz val="11"/>
            <color theme="1"/>
            <rFont val="Calibri"/>
            <family val="2"/>
            <scheme val="minor"/>
          </rPr>
          <t>CONSIGNY François:
mesured on sketch (residual cross section from photo) for all min &amp; max values of Rise1 to 5</t>
        </r>
      </text>
    </comment>
    <comment ref="CE766" authorId="0" shapeId="0" xr:uid="{4675BD5A-560B-4D02-8E61-7B040CAF6118}">
      <text>
        <r>
          <rPr>
            <sz val="11"/>
            <color theme="1"/>
            <rFont val="Calibri"/>
            <family val="2"/>
            <scheme val="minor"/>
          </rPr>
          <t>CONSIGNY François:
Densité 673 kg/m3</t>
        </r>
      </text>
    </comment>
    <comment ref="DF766" authorId="0" shapeId="0" xr:uid="{BE4B8081-0287-4837-ADAA-A3A91D0D083A}">
      <text>
        <r>
          <rPr>
            <sz val="11"/>
            <color theme="1"/>
            <rFont val="Calibri"/>
            <family val="2"/>
            <scheme val="minor"/>
          </rPr>
          <t>CONSIGNY François:
stone wool</t>
        </r>
      </text>
    </comment>
    <comment ref="BB767" authorId="0" shapeId="0" xr:uid="{9D65F4B1-0F91-4A26-8E38-5ABEBAD4F46B}">
      <text>
        <r>
          <rPr>
            <sz val="11"/>
            <color theme="1"/>
            <rFont val="Calibri"/>
            <family val="2"/>
            <scheme val="minor"/>
          </rPr>
          <t>CONSIGNY François:
Point measurement method.
Area method: 32mm</t>
        </r>
      </text>
    </comment>
    <comment ref="BC767" authorId="0" shapeId="0" xr:uid="{D644EB35-9C60-4EB1-94F7-0CFDD0646C87}">
      <text>
        <r>
          <rPr>
            <sz val="11"/>
            <color theme="1"/>
            <rFont val="Calibri"/>
            <family val="2"/>
            <scheme val="minor"/>
          </rPr>
          <t>CONSIGNY François:
mesured on sketch (residual cross section from photo) for all min &amp; max values of Rise1 to 5</t>
        </r>
      </text>
    </comment>
    <comment ref="CE767" authorId="0" shapeId="0" xr:uid="{55A41ACE-8966-4E66-8F53-4386B8CD85B7}">
      <text>
        <r>
          <rPr>
            <sz val="11"/>
            <color theme="1"/>
            <rFont val="Calibri"/>
            <family val="2"/>
            <scheme val="minor"/>
          </rPr>
          <t>CONSIGNY François:
Densité 673 kg/m3</t>
        </r>
      </text>
    </comment>
    <comment ref="DF767" authorId="0" shapeId="0" xr:uid="{4B608608-5C5A-408E-B4FD-88CD55E1432F}">
      <text>
        <r>
          <rPr>
            <sz val="11"/>
            <color theme="1"/>
            <rFont val="Calibri"/>
            <family val="2"/>
            <scheme val="minor"/>
          </rPr>
          <t>CONSIGNY François:
stone wool</t>
        </r>
      </text>
    </comment>
    <comment ref="BB768" authorId="0" shapeId="0" xr:uid="{2F693241-4923-42EB-9742-ADC8B3BBEBDC}">
      <text>
        <r>
          <rPr>
            <sz val="11"/>
            <color theme="1"/>
            <rFont val="Calibri"/>
            <family val="2"/>
            <scheme val="minor"/>
          </rPr>
          <t>CONSIGNY François:
Point measurement method.
Area method: 32mm</t>
        </r>
      </text>
    </comment>
    <comment ref="BC768" authorId="0" shapeId="0" xr:uid="{504E3BA4-8CD4-40E8-852B-DC70D212C0E1}">
      <text>
        <r>
          <rPr>
            <sz val="11"/>
            <color theme="1"/>
            <rFont val="Calibri"/>
            <family val="2"/>
            <scheme val="minor"/>
          </rPr>
          <t>CONSIGNY François:
mesured on sketch (residual cross section from photo) for all min &amp; max values of Rise1 to 5</t>
        </r>
      </text>
    </comment>
    <comment ref="CE768" authorId="0" shapeId="0" xr:uid="{92321284-BD49-48B6-A72C-85577D17890D}">
      <text>
        <r>
          <rPr>
            <sz val="11"/>
            <color theme="1"/>
            <rFont val="Calibri"/>
            <family val="2"/>
            <scheme val="minor"/>
          </rPr>
          <t>CONSIGNY François:
Densité 673 kg/m3</t>
        </r>
      </text>
    </comment>
    <comment ref="DF768" authorId="0" shapeId="0" xr:uid="{F0ABB33A-2B5A-4F30-AE10-53FB80EFC35C}">
      <text>
        <r>
          <rPr>
            <sz val="11"/>
            <color theme="1"/>
            <rFont val="Calibri"/>
            <family val="2"/>
            <scheme val="minor"/>
          </rPr>
          <t>CONSIGNY François:
stone wool</t>
        </r>
      </text>
    </comment>
    <comment ref="BB769" authorId="0" shapeId="0" xr:uid="{4B76DE81-7E29-435A-8BD0-49257D7218A5}">
      <text>
        <r>
          <rPr>
            <sz val="11"/>
            <color theme="1"/>
            <rFont val="Calibri"/>
            <family val="2"/>
            <scheme val="minor"/>
          </rPr>
          <t>CONSIGNY François:
Point measurement method.
Area method: 32mm</t>
        </r>
      </text>
    </comment>
    <comment ref="BC769" authorId="0" shapeId="0" xr:uid="{C6E0760C-6D14-4979-8046-BC5E1330B432}">
      <text>
        <r>
          <rPr>
            <sz val="11"/>
            <color theme="1"/>
            <rFont val="Calibri"/>
            <family val="2"/>
            <scheme val="minor"/>
          </rPr>
          <t>CONSIGNY François:
mesured on sketch (residual cross section from photo) for all min &amp; max values of Rise1 to 5</t>
        </r>
      </text>
    </comment>
    <comment ref="CE769" authorId="0" shapeId="0" xr:uid="{6BE5812E-807D-4E18-86A9-E23038D873A3}">
      <text>
        <r>
          <rPr>
            <sz val="11"/>
            <color theme="1"/>
            <rFont val="Calibri"/>
            <family val="2"/>
            <scheme val="minor"/>
          </rPr>
          <t>CONSIGNY François:
Densité 673 kg/m3</t>
        </r>
      </text>
    </comment>
    <comment ref="DF769" authorId="0" shapeId="0" xr:uid="{48C7CB19-8759-481D-A987-0C396FD397AF}">
      <text>
        <r>
          <rPr>
            <sz val="11"/>
            <color theme="1"/>
            <rFont val="Calibri"/>
            <family val="2"/>
            <scheme val="minor"/>
          </rPr>
          <t>CONSIGNY François:
stone wool</t>
        </r>
      </text>
    </comment>
    <comment ref="BB770" authorId="0" shapeId="0" xr:uid="{86CA1225-4884-4D72-A728-6AD3A888043A}">
      <text>
        <r>
          <rPr>
            <sz val="11"/>
            <color theme="1"/>
            <rFont val="Calibri"/>
            <family val="2"/>
            <scheme val="minor"/>
          </rPr>
          <t>CONSIGNY François:
Point measurement method.
Area method: 32mm</t>
        </r>
      </text>
    </comment>
    <comment ref="BC770" authorId="0" shapeId="0" xr:uid="{E2C55689-6AE4-40C6-8A6D-1AA0164AFBAF}">
      <text>
        <r>
          <rPr>
            <sz val="11"/>
            <color theme="1"/>
            <rFont val="Calibri"/>
            <family val="2"/>
            <scheme val="minor"/>
          </rPr>
          <t>CONSIGNY François:
mesured on sketch (residual cross section from photo) for all min &amp; max values of Rise1 to 5</t>
        </r>
      </text>
    </comment>
    <comment ref="CE770" authorId="0" shapeId="0" xr:uid="{0E096C05-170A-4F18-8035-3D84DD1F048F}">
      <text>
        <r>
          <rPr>
            <sz val="11"/>
            <color theme="1"/>
            <rFont val="Calibri"/>
            <family val="2"/>
            <scheme val="minor"/>
          </rPr>
          <t>CONSIGNY François:
Densité 673 kg/m3</t>
        </r>
      </text>
    </comment>
    <comment ref="DF770" authorId="0" shapeId="0" xr:uid="{70BAD7A2-1D3C-43C4-B795-056E42FFE72D}">
      <text>
        <r>
          <rPr>
            <sz val="11"/>
            <color theme="1"/>
            <rFont val="Calibri"/>
            <family val="2"/>
            <scheme val="minor"/>
          </rPr>
          <t>CONSIGNY François:
stone wool</t>
        </r>
      </text>
    </comment>
    <comment ref="BB771" authorId="0" shapeId="0" xr:uid="{A54BE93F-EAD9-4F9B-96F3-BE8E44CC1A07}">
      <text>
        <r>
          <rPr>
            <sz val="11"/>
            <color theme="1"/>
            <rFont val="Calibri"/>
            <family val="2"/>
            <scheme val="minor"/>
          </rPr>
          <t>CONSIGNY François:
Point measurement method.
Area method: 32mm</t>
        </r>
      </text>
    </comment>
    <comment ref="BC771" authorId="0" shapeId="0" xr:uid="{58FF9EB5-8C66-41FA-A98A-DA47B36F8A03}">
      <text>
        <r>
          <rPr>
            <sz val="11"/>
            <color theme="1"/>
            <rFont val="Calibri"/>
            <family val="2"/>
            <scheme val="minor"/>
          </rPr>
          <t>CONSIGNY François:
mesured on sketch (residual cross section from photo) for all min &amp; max values of Rise1 to 5</t>
        </r>
      </text>
    </comment>
    <comment ref="CE771" authorId="0" shapeId="0" xr:uid="{FE7E13B6-52F3-407B-A2B4-28E72CDDADB6}">
      <text>
        <r>
          <rPr>
            <sz val="11"/>
            <color theme="1"/>
            <rFont val="Calibri"/>
            <family val="2"/>
            <scheme val="minor"/>
          </rPr>
          <t>CONSIGNY François:
Densité 673 kg/m3</t>
        </r>
      </text>
    </comment>
    <comment ref="DF771" authorId="0" shapeId="0" xr:uid="{33BFACA7-0D66-4ECB-9991-D22971C8E8D5}">
      <text>
        <r>
          <rPr>
            <sz val="11"/>
            <color theme="1"/>
            <rFont val="Calibri"/>
            <family val="2"/>
            <scheme val="minor"/>
          </rPr>
          <t>CONSIGNY François:
stone wool</t>
        </r>
      </text>
    </comment>
    <comment ref="BB772" authorId="0" shapeId="0" xr:uid="{47D5C4C5-2900-4075-A025-9804DE76EDD5}">
      <text>
        <r>
          <rPr>
            <sz val="11"/>
            <color theme="1"/>
            <rFont val="Calibri"/>
            <family val="2"/>
            <scheme val="minor"/>
          </rPr>
          <t>CONSIGNY François:
Point measurement method.
Area method: 32mm</t>
        </r>
      </text>
    </comment>
    <comment ref="BC772" authorId="0" shapeId="0" xr:uid="{31B60E20-B425-4F3A-AD5E-C1CA82C732A4}">
      <text>
        <r>
          <rPr>
            <sz val="11"/>
            <color theme="1"/>
            <rFont val="Calibri"/>
            <family val="2"/>
            <scheme val="minor"/>
          </rPr>
          <t>CONSIGNY François:
mesured on sketch (residual cross section from photo) for all min &amp; max values of Rise1 to 5</t>
        </r>
      </text>
    </comment>
    <comment ref="CE772" authorId="0" shapeId="0" xr:uid="{57DCCF69-22C6-4310-B11F-910852CCF1F9}">
      <text>
        <r>
          <rPr>
            <sz val="11"/>
            <color theme="1"/>
            <rFont val="Calibri"/>
            <family val="2"/>
            <scheme val="minor"/>
          </rPr>
          <t>CONSIGNY François:
Densité 673 kg/m3</t>
        </r>
      </text>
    </comment>
    <comment ref="DF772" authorId="0" shapeId="0" xr:uid="{54753198-647D-4F33-AEF5-B8D8E0F7C0D3}">
      <text>
        <r>
          <rPr>
            <sz val="11"/>
            <color theme="1"/>
            <rFont val="Calibri"/>
            <family val="2"/>
            <scheme val="minor"/>
          </rPr>
          <t>CONSIGNY François:
stone wool</t>
        </r>
      </text>
    </comment>
    <comment ref="BB773" authorId="0" shapeId="0" xr:uid="{BDE55CD7-3B2A-4394-83CF-0520092F6FFD}">
      <text>
        <r>
          <rPr>
            <sz val="11"/>
            <color theme="1"/>
            <rFont val="Calibri"/>
            <family val="2"/>
            <scheme val="minor"/>
          </rPr>
          <t>CONSIGNY François:
Point measurement method.
Area method: 32mm</t>
        </r>
      </text>
    </comment>
    <comment ref="BC773" authorId="0" shapeId="0" xr:uid="{136B0376-BBEC-479F-B972-72504072754C}">
      <text>
        <r>
          <rPr>
            <sz val="11"/>
            <color theme="1"/>
            <rFont val="Calibri"/>
            <family val="2"/>
            <scheme val="minor"/>
          </rPr>
          <t>CONSIGNY François:
mesured on sketch (residual cross section from photo) for all min &amp; max values of Rise1 to 5</t>
        </r>
      </text>
    </comment>
    <comment ref="CE773" authorId="0" shapeId="0" xr:uid="{C3D403FC-BA55-4FD9-A8A0-B3FABF47C4FD}">
      <text>
        <r>
          <rPr>
            <sz val="11"/>
            <color theme="1"/>
            <rFont val="Calibri"/>
            <family val="2"/>
            <scheme val="minor"/>
          </rPr>
          <t>CONSIGNY François:
Densité 673 kg/m3</t>
        </r>
      </text>
    </comment>
    <comment ref="DF773" authorId="0" shapeId="0" xr:uid="{F65CC0D6-06DC-41A5-A895-E1900F44988D}">
      <text>
        <r>
          <rPr>
            <sz val="11"/>
            <color theme="1"/>
            <rFont val="Calibri"/>
            <family val="2"/>
            <scheme val="minor"/>
          </rPr>
          <t>CONSIGNY François:
stone wool</t>
        </r>
      </text>
    </comment>
    <comment ref="BB774" authorId="0" shapeId="0" xr:uid="{1D626629-78E2-4B3C-97BD-1D70D7AA8325}">
      <text>
        <r>
          <rPr>
            <sz val="11"/>
            <color theme="1"/>
            <rFont val="Calibri"/>
            <family val="2"/>
            <scheme val="minor"/>
          </rPr>
          <t>CONSIGNY François:
Point measurement method.
Area method: 32mm</t>
        </r>
      </text>
    </comment>
    <comment ref="BC774" authorId="0" shapeId="0" xr:uid="{0BAA5979-6081-42AE-9D7D-122F8C66CFCD}">
      <text>
        <r>
          <rPr>
            <sz val="11"/>
            <color theme="1"/>
            <rFont val="Calibri"/>
            <family val="2"/>
            <scheme val="minor"/>
          </rPr>
          <t>CONSIGNY François:
mesured on sketch (residual cross section from photo) for all min &amp; max values of Rise1 to 5</t>
        </r>
      </text>
    </comment>
    <comment ref="CE774" authorId="0" shapeId="0" xr:uid="{46C2755B-6AF7-4214-9689-AE125D64E8CF}">
      <text>
        <r>
          <rPr>
            <sz val="11"/>
            <color theme="1"/>
            <rFont val="Calibri"/>
            <family val="2"/>
            <scheme val="minor"/>
          </rPr>
          <t>CONSIGNY François:
Densité 673 kg/m3</t>
        </r>
      </text>
    </comment>
    <comment ref="DF774" authorId="0" shapeId="0" xr:uid="{BE2A95A3-6F5D-4C9F-9873-776186043594}">
      <text>
        <r>
          <rPr>
            <sz val="11"/>
            <color theme="1"/>
            <rFont val="Calibri"/>
            <family val="2"/>
            <scheme val="minor"/>
          </rPr>
          <t>CONSIGNY François:
stone wool</t>
        </r>
      </text>
    </comment>
    <comment ref="BB775" authorId="0" shapeId="0" xr:uid="{0D6FA931-C4B8-44D5-8CD9-2E50F969687E}">
      <text>
        <r>
          <rPr>
            <sz val="11"/>
            <color theme="1"/>
            <rFont val="Calibri"/>
            <family val="2"/>
            <scheme val="minor"/>
          </rPr>
          <t>CONSIGNY François:
Point measurement method.
Area method: 32mm</t>
        </r>
      </text>
    </comment>
    <comment ref="BC775" authorId="0" shapeId="0" xr:uid="{9F3CEDA3-34CC-4C83-A573-157B2CA13A90}">
      <text>
        <r>
          <rPr>
            <sz val="11"/>
            <color theme="1"/>
            <rFont val="Calibri"/>
            <family val="2"/>
            <scheme val="minor"/>
          </rPr>
          <t>CONSIGNY François:
mesured on sketch (residual cross section from photo) for all min &amp; max values of Rise1 to 5</t>
        </r>
      </text>
    </comment>
    <comment ref="CE775" authorId="0" shapeId="0" xr:uid="{287F81F8-8FD8-4F60-8FEA-0A69FE07C2FC}">
      <text>
        <r>
          <rPr>
            <sz val="11"/>
            <color theme="1"/>
            <rFont val="Calibri"/>
            <family val="2"/>
            <scheme val="minor"/>
          </rPr>
          <t>CONSIGNY François:
Densité 673 kg/m3</t>
        </r>
      </text>
    </comment>
    <comment ref="DF775" authorId="0" shapeId="0" xr:uid="{BD44AFFC-A7C8-4D18-B02D-DBCA878AE577}">
      <text>
        <r>
          <rPr>
            <sz val="11"/>
            <color theme="1"/>
            <rFont val="Calibri"/>
            <family val="2"/>
            <scheme val="minor"/>
          </rPr>
          <t>CONSIGNY François:
stone wool</t>
        </r>
      </text>
    </comment>
    <comment ref="BB776" authorId="0" shapeId="0" xr:uid="{32E3F863-0999-42F6-B975-283B9E7B2C01}">
      <text>
        <r>
          <rPr>
            <sz val="11"/>
            <color theme="1"/>
            <rFont val="Calibri"/>
            <family val="2"/>
            <scheme val="minor"/>
          </rPr>
          <t>CONSIGNY François:
Point measurement method.
Area method: 32mm</t>
        </r>
      </text>
    </comment>
    <comment ref="BC776" authorId="0" shapeId="0" xr:uid="{9B8C36B4-139E-4863-86AB-71C756B0B1D0}">
      <text>
        <r>
          <rPr>
            <sz val="11"/>
            <color theme="1"/>
            <rFont val="Calibri"/>
            <family val="2"/>
            <scheme val="minor"/>
          </rPr>
          <t>CONSIGNY François:
mesured on sketch (residual cross section from photo) for all min &amp; max values of Rise1 to 5</t>
        </r>
      </text>
    </comment>
    <comment ref="CE776" authorId="0" shapeId="0" xr:uid="{587F3CD0-10D5-47F7-AD4B-2E0ED0E56529}">
      <text>
        <r>
          <rPr>
            <sz val="11"/>
            <color theme="1"/>
            <rFont val="Calibri"/>
            <family val="2"/>
            <scheme val="minor"/>
          </rPr>
          <t>CONSIGNY François:
Densité 673 kg/m3</t>
        </r>
      </text>
    </comment>
    <comment ref="DF776" authorId="0" shapeId="0" xr:uid="{8924833D-7F00-4DF4-B93D-785A7B71FDCD}">
      <text>
        <r>
          <rPr>
            <sz val="11"/>
            <color theme="1"/>
            <rFont val="Calibri"/>
            <family val="2"/>
            <scheme val="minor"/>
          </rPr>
          <t>CONSIGNY François:
stone wool</t>
        </r>
      </text>
    </comment>
    <comment ref="BB777" authorId="0" shapeId="0" xr:uid="{5CDC6979-E763-4608-A808-D3885821B74F}">
      <text>
        <r>
          <rPr>
            <sz val="11"/>
            <color theme="1"/>
            <rFont val="Calibri"/>
            <family val="2"/>
            <scheme val="minor"/>
          </rPr>
          <t>CONSIGNY François:
Point measurement method.
Area method: 32mm</t>
        </r>
      </text>
    </comment>
    <comment ref="BC777" authorId="0" shapeId="0" xr:uid="{629D9B08-6F20-4329-82D0-F80AF92011BC}">
      <text>
        <r>
          <rPr>
            <sz val="11"/>
            <color theme="1"/>
            <rFont val="Calibri"/>
            <family val="2"/>
            <scheme val="minor"/>
          </rPr>
          <t>CONSIGNY François:
mesured on sketch (residual cross section from photo) for all min &amp; max values of Rise1 to 5</t>
        </r>
      </text>
    </comment>
    <comment ref="CE777" authorId="0" shapeId="0" xr:uid="{8F5254B2-8422-47B2-A740-E0954A8752B8}">
      <text>
        <r>
          <rPr>
            <sz val="11"/>
            <color theme="1"/>
            <rFont val="Calibri"/>
            <family val="2"/>
            <scheme val="minor"/>
          </rPr>
          <t>CONSIGNY François:
Densité 673 kg/m3</t>
        </r>
      </text>
    </comment>
    <comment ref="DF777" authorId="0" shapeId="0" xr:uid="{E9FD8768-7848-4113-AB85-F2252F9BE9C2}">
      <text>
        <r>
          <rPr>
            <sz val="11"/>
            <color theme="1"/>
            <rFont val="Calibri"/>
            <family val="2"/>
            <scheme val="minor"/>
          </rPr>
          <t>CONSIGNY François:
stone wool</t>
        </r>
      </text>
    </comment>
    <comment ref="BB778" authorId="0" shapeId="0" xr:uid="{66200DCD-42B5-4F66-BF1E-7AB9609DCE5A}">
      <text>
        <r>
          <rPr>
            <sz val="11"/>
            <color theme="1"/>
            <rFont val="Calibri"/>
            <family val="2"/>
            <scheme val="minor"/>
          </rPr>
          <t>CONSIGNY François:
Point measurement method.
Area method: 32mm</t>
        </r>
      </text>
    </comment>
    <comment ref="BC778" authorId="0" shapeId="0" xr:uid="{EBC9F385-FF3F-41C3-BA30-3AF026AC9FB4}">
      <text>
        <r>
          <rPr>
            <sz val="11"/>
            <color theme="1"/>
            <rFont val="Calibri"/>
            <family val="2"/>
            <scheme val="minor"/>
          </rPr>
          <t>CONSIGNY François:
mesured on sketch (residual cross section from photo) for all min &amp; max values of Rise1 to 5</t>
        </r>
      </text>
    </comment>
    <comment ref="CE778" authorId="0" shapeId="0" xr:uid="{FEC809C4-8BB1-471F-B8B8-FA3A953C4072}">
      <text>
        <r>
          <rPr>
            <sz val="11"/>
            <color theme="1"/>
            <rFont val="Calibri"/>
            <family val="2"/>
            <scheme val="minor"/>
          </rPr>
          <t>CONSIGNY François:
Densité 673 kg/m3</t>
        </r>
      </text>
    </comment>
    <comment ref="DF778" authorId="0" shapeId="0" xr:uid="{29EB8393-09E7-42A9-A2CB-F6193802BB4D}">
      <text>
        <r>
          <rPr>
            <sz val="11"/>
            <color theme="1"/>
            <rFont val="Calibri"/>
            <family val="2"/>
            <scheme val="minor"/>
          </rPr>
          <t>CONSIGNY François:
stone wool</t>
        </r>
      </text>
    </comment>
    <comment ref="BB779" authorId="0" shapeId="0" xr:uid="{E90C6F9C-5671-4412-8DC3-433A31A8EB33}">
      <text>
        <r>
          <rPr>
            <sz val="11"/>
            <color theme="1"/>
            <rFont val="Calibri"/>
            <family val="2"/>
            <scheme val="minor"/>
          </rPr>
          <t>CONSIGNY François:
Point measurement method.
Area method: 32mm</t>
        </r>
      </text>
    </comment>
    <comment ref="BC779" authorId="0" shapeId="0" xr:uid="{5C49BC17-8C10-4A01-88F1-D0FA2FCB9237}">
      <text>
        <r>
          <rPr>
            <sz val="11"/>
            <color theme="1"/>
            <rFont val="Calibri"/>
            <family val="2"/>
            <scheme val="minor"/>
          </rPr>
          <t>CONSIGNY François:
mesured on sketch (residual cross section from photo) for all min &amp; max values of Rise1 to 5</t>
        </r>
      </text>
    </comment>
    <comment ref="CE779" authorId="0" shapeId="0" xr:uid="{6BCA63BE-B813-4E8C-9BF9-E1864278794F}">
      <text>
        <r>
          <rPr>
            <sz val="11"/>
            <color theme="1"/>
            <rFont val="Calibri"/>
            <family val="2"/>
            <scheme val="minor"/>
          </rPr>
          <t>CONSIGNY François:
Densité 673 kg/m3</t>
        </r>
      </text>
    </comment>
    <comment ref="DF779" authorId="0" shapeId="0" xr:uid="{A2115E94-DE45-49D3-B7E9-1E08A3B2C9B7}">
      <text>
        <r>
          <rPr>
            <sz val="11"/>
            <color theme="1"/>
            <rFont val="Calibri"/>
            <family val="2"/>
            <scheme val="minor"/>
          </rPr>
          <t>CONSIGNY François:
stone wool</t>
        </r>
      </text>
    </comment>
    <comment ref="BB780" authorId="0" shapeId="0" xr:uid="{3D9E8C67-F42F-4880-B600-96AF3F6D1EE1}">
      <text>
        <r>
          <rPr>
            <sz val="11"/>
            <color theme="1"/>
            <rFont val="Calibri"/>
            <family val="2"/>
            <scheme val="minor"/>
          </rPr>
          <t>CONSIGNY François:
Point measurement method.
Area method: 32mm</t>
        </r>
      </text>
    </comment>
    <comment ref="BC780" authorId="0" shapeId="0" xr:uid="{BF41AA0B-41DD-4BB0-8B9A-705ED0D2A392}">
      <text>
        <r>
          <rPr>
            <sz val="11"/>
            <color theme="1"/>
            <rFont val="Calibri"/>
            <family val="2"/>
            <scheme val="minor"/>
          </rPr>
          <t>CONSIGNY François:
mesured on sketch (residual cross section from photo) for all min &amp; max values of Rise1 to 5</t>
        </r>
      </text>
    </comment>
    <comment ref="CE780" authorId="0" shapeId="0" xr:uid="{150EC2D0-3542-4057-AE8E-AB0FB90CC4F0}">
      <text>
        <r>
          <rPr>
            <sz val="11"/>
            <color theme="1"/>
            <rFont val="Calibri"/>
            <family val="2"/>
            <scheme val="minor"/>
          </rPr>
          <t>CONSIGNY François:
Densité 673 kg/m3</t>
        </r>
      </text>
    </comment>
    <comment ref="DF780" authorId="0" shapeId="0" xr:uid="{601E0003-DFB4-4893-A676-779AFADC816A}">
      <text>
        <r>
          <rPr>
            <sz val="11"/>
            <color theme="1"/>
            <rFont val="Calibri"/>
            <family val="2"/>
            <scheme val="minor"/>
          </rPr>
          <t>CONSIGNY François:
stone wool</t>
        </r>
      </text>
    </comment>
    <comment ref="BB781" authorId="0" shapeId="0" xr:uid="{73196B45-8420-48E1-BE50-A3AC8519041A}">
      <text>
        <r>
          <rPr>
            <sz val="11"/>
            <color theme="1"/>
            <rFont val="Calibri"/>
            <family val="2"/>
            <scheme val="minor"/>
          </rPr>
          <t>CONSIGNY François:
Point measurement method.
Area method: 32mm</t>
        </r>
      </text>
    </comment>
    <comment ref="BC781" authorId="0" shapeId="0" xr:uid="{2A22EDD9-A42A-4AEB-AC2E-FC34694C4E14}">
      <text>
        <r>
          <rPr>
            <sz val="11"/>
            <color theme="1"/>
            <rFont val="Calibri"/>
            <family val="2"/>
            <scheme val="minor"/>
          </rPr>
          <t>CONSIGNY François:
mesured on sketch (residual cross section from photo) for all min &amp; max values of Rise1 to 5</t>
        </r>
      </text>
    </comment>
    <comment ref="CE781" authorId="0" shapeId="0" xr:uid="{0A7A74D4-ABE9-40B7-AB31-FCCCE3B248C8}">
      <text>
        <r>
          <rPr>
            <sz val="11"/>
            <color theme="1"/>
            <rFont val="Calibri"/>
            <family val="2"/>
            <scheme val="minor"/>
          </rPr>
          <t>CONSIGNY François:
Densité 673 kg/m3</t>
        </r>
      </text>
    </comment>
    <comment ref="DF781" authorId="0" shapeId="0" xr:uid="{91B872CD-3ABC-4C67-A56A-F9103D9614AA}">
      <text>
        <r>
          <rPr>
            <sz val="11"/>
            <color theme="1"/>
            <rFont val="Calibri"/>
            <family val="2"/>
            <scheme val="minor"/>
          </rPr>
          <t>CONSIGNY François:
stone wool</t>
        </r>
      </text>
    </comment>
    <comment ref="BB782" authorId="0" shapeId="0" xr:uid="{21C4CFA2-FBBB-4B72-AB37-97B9C7F7EAD7}">
      <text>
        <r>
          <rPr>
            <sz val="11"/>
            <color theme="1"/>
            <rFont val="Calibri"/>
            <family val="2"/>
            <scheme val="minor"/>
          </rPr>
          <t>CONSIGNY François:
Point measurement method.
Area method: 32mm</t>
        </r>
      </text>
    </comment>
    <comment ref="BC782" authorId="0" shapeId="0" xr:uid="{CB1EADA4-FF6D-470E-A919-5BBBF6721996}">
      <text>
        <r>
          <rPr>
            <sz val="11"/>
            <color theme="1"/>
            <rFont val="Calibri"/>
            <family val="2"/>
            <scheme val="minor"/>
          </rPr>
          <t>CONSIGNY François:
mesured on sketch (residual cross section from photo) for all min &amp; max values of Rise1 to 5</t>
        </r>
      </text>
    </comment>
    <comment ref="CE782" authorId="0" shapeId="0" xr:uid="{DEE994D0-A82B-4D6D-941D-46232CC803D6}">
      <text>
        <r>
          <rPr>
            <sz val="11"/>
            <color theme="1"/>
            <rFont val="Calibri"/>
            <family val="2"/>
            <scheme val="minor"/>
          </rPr>
          <t>CONSIGNY François:
Densité 673 kg/m3</t>
        </r>
      </text>
    </comment>
    <comment ref="DF782" authorId="0" shapeId="0" xr:uid="{E4B1E13D-B404-453D-A2F3-6C3F503994FE}">
      <text>
        <r>
          <rPr>
            <sz val="11"/>
            <color theme="1"/>
            <rFont val="Calibri"/>
            <family val="2"/>
            <scheme val="minor"/>
          </rPr>
          <t>CONSIGNY François:
stone wool</t>
        </r>
      </text>
    </comment>
    <comment ref="BB783" authorId="0" shapeId="0" xr:uid="{19A696FC-4251-4459-BE9A-87FCFE1DA331}">
      <text>
        <r>
          <rPr>
            <sz val="11"/>
            <color theme="1"/>
            <rFont val="Calibri"/>
            <family val="2"/>
            <scheme val="minor"/>
          </rPr>
          <t>CONSIGNY François:
Point measurement method.
Area method: 32mm</t>
        </r>
      </text>
    </comment>
    <comment ref="BC783" authorId="0" shapeId="0" xr:uid="{379145E8-C5CA-4950-8098-8E13AC94CB7E}">
      <text>
        <r>
          <rPr>
            <sz val="11"/>
            <color theme="1"/>
            <rFont val="Calibri"/>
            <family val="2"/>
            <scheme val="minor"/>
          </rPr>
          <t>CONSIGNY François:
mesured on sketch (residual cross section from photo) for all min &amp; max values of Rise1 to 5</t>
        </r>
      </text>
    </comment>
    <comment ref="CE783" authorId="0" shapeId="0" xr:uid="{A2C04B85-307A-49CB-AD54-0CAFFCFE4371}">
      <text>
        <r>
          <rPr>
            <sz val="11"/>
            <color theme="1"/>
            <rFont val="Calibri"/>
            <family val="2"/>
            <scheme val="minor"/>
          </rPr>
          <t>CONSIGNY François:
Densité 673 kg/m3</t>
        </r>
      </text>
    </comment>
    <comment ref="DF783" authorId="0" shapeId="0" xr:uid="{746BCB11-DF3E-4158-8B66-73FCB4BF0848}">
      <text>
        <r>
          <rPr>
            <sz val="11"/>
            <color theme="1"/>
            <rFont val="Calibri"/>
            <family val="2"/>
            <scheme val="minor"/>
          </rPr>
          <t>CONSIGNY François:
stone wool</t>
        </r>
      </text>
    </comment>
    <comment ref="BB784" authorId="0" shapeId="0" xr:uid="{42A3F0B9-3786-453F-8AE2-72774A57AF6C}">
      <text>
        <r>
          <rPr>
            <sz val="11"/>
            <color theme="1"/>
            <rFont val="Calibri"/>
            <family val="2"/>
            <scheme val="minor"/>
          </rPr>
          <t>CONSIGNY François:
Point measurement method.
Area method: 32mm</t>
        </r>
      </text>
    </comment>
    <comment ref="BC784" authorId="0" shapeId="0" xr:uid="{1E965809-E29D-40A0-A190-C8C6CE638EC5}">
      <text>
        <r>
          <rPr>
            <sz val="11"/>
            <color theme="1"/>
            <rFont val="Calibri"/>
            <family val="2"/>
            <scheme val="minor"/>
          </rPr>
          <t>CONSIGNY François:
mesured on sketch (residual cross section from photo) for all min &amp; max values of Rise1 to 5</t>
        </r>
      </text>
    </comment>
    <comment ref="CE784" authorId="0" shapeId="0" xr:uid="{BBD548DA-4B56-46D2-8943-1267DF3D62CF}">
      <text>
        <r>
          <rPr>
            <sz val="11"/>
            <color theme="1"/>
            <rFont val="Calibri"/>
            <family val="2"/>
            <scheme val="minor"/>
          </rPr>
          <t>CONSIGNY François:
Densité 673 kg/m3</t>
        </r>
      </text>
    </comment>
    <comment ref="DF784" authorId="0" shapeId="0" xr:uid="{670B13E5-849F-4DF2-970F-46D5D90BDAC3}">
      <text>
        <r>
          <rPr>
            <sz val="11"/>
            <color theme="1"/>
            <rFont val="Calibri"/>
            <family val="2"/>
            <scheme val="minor"/>
          </rPr>
          <t>CONSIGNY François:
stone wool</t>
        </r>
      </text>
    </comment>
    <comment ref="BB785" authorId="0" shapeId="0" xr:uid="{10A9ABEE-11BD-4DF7-B67E-5B73E03B86B2}">
      <text>
        <r>
          <rPr>
            <sz val="11"/>
            <color theme="1"/>
            <rFont val="Calibri"/>
            <family val="2"/>
            <scheme val="minor"/>
          </rPr>
          <t>CONSIGNY François:
Point measurement method.
Area method: 32mm</t>
        </r>
      </text>
    </comment>
    <comment ref="BC785" authorId="0" shapeId="0" xr:uid="{DA47B049-B488-4675-8E5A-ADC57F16ADCA}">
      <text>
        <r>
          <rPr>
            <sz val="11"/>
            <color theme="1"/>
            <rFont val="Calibri"/>
            <family val="2"/>
            <scheme val="minor"/>
          </rPr>
          <t>CONSIGNY François:
mesured on sketch (residual cross section from photo) for all min &amp; max values of Rise1 to 5</t>
        </r>
      </text>
    </comment>
    <comment ref="CE785" authorId="0" shapeId="0" xr:uid="{17DF8DD0-7282-4844-9D78-B7AF9DAF1926}">
      <text>
        <r>
          <rPr>
            <sz val="11"/>
            <color theme="1"/>
            <rFont val="Calibri"/>
            <family val="2"/>
            <scheme val="minor"/>
          </rPr>
          <t>CONSIGNY François:
Densité 673 kg/m3</t>
        </r>
      </text>
    </comment>
    <comment ref="DF785" authorId="0" shapeId="0" xr:uid="{615C3073-13D3-48B6-B434-C3DEE9302915}">
      <text>
        <r>
          <rPr>
            <sz val="11"/>
            <color theme="1"/>
            <rFont val="Calibri"/>
            <family val="2"/>
            <scheme val="minor"/>
          </rPr>
          <t>CONSIGNY François:
stone wool</t>
        </r>
      </text>
    </comment>
    <comment ref="BB786" authorId="0" shapeId="0" xr:uid="{42FBD79C-1B27-4C9B-A558-63595004B1C1}">
      <text>
        <r>
          <rPr>
            <sz val="11"/>
            <color theme="1"/>
            <rFont val="Calibri"/>
            <family val="2"/>
            <scheme val="minor"/>
          </rPr>
          <t>CONSIGNY François:
Point measurement method.
Area method: 32mm</t>
        </r>
      </text>
    </comment>
    <comment ref="BC786" authorId="0" shapeId="0" xr:uid="{E2CF711F-2EFB-4EED-8B1B-1483F28C4DDC}">
      <text>
        <r>
          <rPr>
            <sz val="11"/>
            <color theme="1"/>
            <rFont val="Calibri"/>
            <family val="2"/>
            <scheme val="minor"/>
          </rPr>
          <t>CONSIGNY François:
mesured on sketch (residual cross section from photo) for all min &amp; max values of Rise1 to 5</t>
        </r>
      </text>
    </comment>
    <comment ref="CE786" authorId="0" shapeId="0" xr:uid="{CEE3E2CD-502E-4B7D-A3D8-9C8E47648E1A}">
      <text>
        <r>
          <rPr>
            <sz val="11"/>
            <color theme="1"/>
            <rFont val="Calibri"/>
            <family val="2"/>
            <scheme val="minor"/>
          </rPr>
          <t>CONSIGNY François:
Densité 673 kg/m3</t>
        </r>
      </text>
    </comment>
    <comment ref="DF786" authorId="0" shapeId="0" xr:uid="{491475BF-54DC-4145-A61A-44FB49575EB8}">
      <text>
        <r>
          <rPr>
            <sz val="11"/>
            <color theme="1"/>
            <rFont val="Calibri"/>
            <family val="2"/>
            <scheme val="minor"/>
          </rPr>
          <t>CONSIGNY François:
stone wool</t>
        </r>
      </text>
    </comment>
    <comment ref="BB787" authorId="0" shapeId="0" xr:uid="{9458B65F-A22D-442A-8314-0CA8016EA0E9}">
      <text>
        <r>
          <rPr>
            <sz val="11"/>
            <color theme="1"/>
            <rFont val="Calibri"/>
            <family val="2"/>
            <scheme val="minor"/>
          </rPr>
          <t>CONSIGNY François:
Point measurement method.
Area method: 32mm</t>
        </r>
      </text>
    </comment>
    <comment ref="BC787" authorId="0" shapeId="0" xr:uid="{9F832E8D-4ABC-4129-81CB-5D7443F1A045}">
      <text>
        <r>
          <rPr>
            <sz val="11"/>
            <color theme="1"/>
            <rFont val="Calibri"/>
            <family val="2"/>
            <scheme val="minor"/>
          </rPr>
          <t>CONSIGNY François:
mesured on sketch (residual cross section from photo) for all min &amp; max values of Rise1 to 5</t>
        </r>
      </text>
    </comment>
    <comment ref="CE787" authorId="0" shapeId="0" xr:uid="{BD783F7C-DCBA-4E66-B33C-29D4CAF77F9B}">
      <text>
        <r>
          <rPr>
            <sz val="11"/>
            <color theme="1"/>
            <rFont val="Calibri"/>
            <family val="2"/>
            <scheme val="minor"/>
          </rPr>
          <t>CONSIGNY François:
Densité 673 kg/m3</t>
        </r>
      </text>
    </comment>
    <comment ref="DF787" authorId="0" shapeId="0" xr:uid="{5B156747-B6CC-4C85-8A46-50778B06400C}">
      <text>
        <r>
          <rPr>
            <sz val="11"/>
            <color theme="1"/>
            <rFont val="Calibri"/>
            <family val="2"/>
            <scheme val="minor"/>
          </rPr>
          <t>CONSIGNY François:
stone wool</t>
        </r>
      </text>
    </comment>
    <comment ref="BB788" authorId="0" shapeId="0" xr:uid="{81CFCCC8-8C30-46D4-8ED3-570EB3BDD0A1}">
      <text>
        <r>
          <rPr>
            <sz val="11"/>
            <color theme="1"/>
            <rFont val="Calibri"/>
            <family val="2"/>
            <scheme val="minor"/>
          </rPr>
          <t>CONSIGNY François:
Point measurement method.
Area method: 32mm</t>
        </r>
      </text>
    </comment>
    <comment ref="BC788" authorId="0" shapeId="0" xr:uid="{1844011E-8D0A-43B1-ABCE-07C1808B5171}">
      <text>
        <r>
          <rPr>
            <sz val="11"/>
            <color theme="1"/>
            <rFont val="Calibri"/>
            <family val="2"/>
            <scheme val="minor"/>
          </rPr>
          <t>CONSIGNY François:
mesured on sketch (residual cross section from photo) for all min &amp; max values of Rise1 to 5</t>
        </r>
      </text>
    </comment>
    <comment ref="CE788" authorId="0" shapeId="0" xr:uid="{1E5EBD7A-23BC-4878-8E6F-E6BFD70394DC}">
      <text>
        <r>
          <rPr>
            <sz val="11"/>
            <color theme="1"/>
            <rFont val="Calibri"/>
            <family val="2"/>
            <scheme val="minor"/>
          </rPr>
          <t>CONSIGNY François:
Densité 673 kg/m3</t>
        </r>
      </text>
    </comment>
    <comment ref="DF788" authorId="0" shapeId="0" xr:uid="{D2255D9A-42A7-4707-BE5B-BD2DC5FEC511}">
      <text>
        <r>
          <rPr>
            <sz val="11"/>
            <color theme="1"/>
            <rFont val="Calibri"/>
            <family val="2"/>
            <scheme val="minor"/>
          </rPr>
          <t>CONSIGNY François:
stone wool</t>
        </r>
      </text>
    </comment>
    <comment ref="BB789" authorId="0" shapeId="0" xr:uid="{34C5690A-4584-4D08-B09C-D7431219D4B4}">
      <text>
        <r>
          <rPr>
            <sz val="11"/>
            <color theme="1"/>
            <rFont val="Calibri"/>
            <family val="2"/>
            <scheme val="minor"/>
          </rPr>
          <t>CONSIGNY François:
Point measurement method.
Area method: 32mm</t>
        </r>
      </text>
    </comment>
    <comment ref="BC789" authorId="0" shapeId="0" xr:uid="{3EAF587A-56EB-40F2-AB61-B6B861B89EA0}">
      <text>
        <r>
          <rPr>
            <sz val="11"/>
            <color theme="1"/>
            <rFont val="Calibri"/>
            <family val="2"/>
            <scheme val="minor"/>
          </rPr>
          <t>CONSIGNY François:
mesured on sketch (residual cross section from photo) for all min &amp; max values of Rise1 to 5</t>
        </r>
      </text>
    </comment>
    <comment ref="CE789" authorId="0" shapeId="0" xr:uid="{CE411D40-2021-4111-8BB7-653838BF0B9C}">
      <text>
        <r>
          <rPr>
            <sz val="11"/>
            <color theme="1"/>
            <rFont val="Calibri"/>
            <family val="2"/>
            <scheme val="minor"/>
          </rPr>
          <t>CONSIGNY François:
Densité 673 kg/m3</t>
        </r>
      </text>
    </comment>
    <comment ref="DF789" authorId="0" shapeId="0" xr:uid="{DE65F88F-B6CC-4C9F-ADEC-CEABBDF85C0F}">
      <text>
        <r>
          <rPr>
            <sz val="11"/>
            <color theme="1"/>
            <rFont val="Calibri"/>
            <family val="2"/>
            <scheme val="minor"/>
          </rPr>
          <t>CONSIGNY François:
stone wool</t>
        </r>
      </text>
    </comment>
    <comment ref="BB790" authorId="0" shapeId="0" xr:uid="{1C10888D-7BAE-49AB-A43C-3F59608D68D8}">
      <text>
        <r>
          <rPr>
            <sz val="11"/>
            <color theme="1"/>
            <rFont val="Calibri"/>
            <family val="2"/>
            <scheme val="minor"/>
          </rPr>
          <t>CONSIGNY François:
Point measurement method.
Area method: 32mm</t>
        </r>
      </text>
    </comment>
    <comment ref="BC790" authorId="0" shapeId="0" xr:uid="{53D58FE6-930F-427D-9297-6BCAEBDF6F83}">
      <text>
        <r>
          <rPr>
            <sz val="11"/>
            <color theme="1"/>
            <rFont val="Calibri"/>
            <family val="2"/>
            <scheme val="minor"/>
          </rPr>
          <t>CONSIGNY François:
mesured on sketch (residual cross section from photo) for all min &amp; max values of Rise1 to 5</t>
        </r>
      </text>
    </comment>
    <comment ref="CE790" authorId="0" shapeId="0" xr:uid="{A2E9509B-78F6-4B2D-999B-395A8951AD59}">
      <text>
        <r>
          <rPr>
            <sz val="11"/>
            <color theme="1"/>
            <rFont val="Calibri"/>
            <family val="2"/>
            <scheme val="minor"/>
          </rPr>
          <t>CONSIGNY François:
Densité 673 kg/m3</t>
        </r>
      </text>
    </comment>
    <comment ref="DF790" authorId="0" shapeId="0" xr:uid="{2A84B916-F08E-4A49-9CE1-25DECF9EC1EE}">
      <text>
        <r>
          <rPr>
            <sz val="11"/>
            <color theme="1"/>
            <rFont val="Calibri"/>
            <family val="2"/>
            <scheme val="minor"/>
          </rPr>
          <t>CONSIGNY François:
stone wool</t>
        </r>
      </text>
    </comment>
    <comment ref="BB791" authorId="0" shapeId="0" xr:uid="{EF3230FE-DD81-4F01-9FCF-C2C0C455B022}">
      <text>
        <r>
          <rPr>
            <sz val="11"/>
            <color theme="1"/>
            <rFont val="Calibri"/>
            <family val="2"/>
            <scheme val="minor"/>
          </rPr>
          <t>CONSIGNY François:
Point measurement method.
Area method: 32mm</t>
        </r>
      </text>
    </comment>
    <comment ref="BC791" authorId="0" shapeId="0" xr:uid="{A845A058-CEF7-4D06-9AA5-54D30D4FDB66}">
      <text>
        <r>
          <rPr>
            <sz val="11"/>
            <color theme="1"/>
            <rFont val="Calibri"/>
            <family val="2"/>
            <scheme val="minor"/>
          </rPr>
          <t>CONSIGNY François:
mesured on sketch (residual cross section from photo) for all min &amp; max values of Rise1 to 5</t>
        </r>
      </text>
    </comment>
    <comment ref="CE791" authorId="0" shapeId="0" xr:uid="{B3623C8C-21D1-4763-A1D8-448057DD4C6F}">
      <text>
        <r>
          <rPr>
            <sz val="11"/>
            <color theme="1"/>
            <rFont val="Calibri"/>
            <family val="2"/>
            <scheme val="minor"/>
          </rPr>
          <t>CONSIGNY François:
Densité 673 kg/m3</t>
        </r>
      </text>
    </comment>
    <comment ref="DF791" authorId="0" shapeId="0" xr:uid="{4881C2DD-4C32-4AE9-A3E6-74FC69981EA2}">
      <text>
        <r>
          <rPr>
            <sz val="11"/>
            <color theme="1"/>
            <rFont val="Calibri"/>
            <family val="2"/>
            <scheme val="minor"/>
          </rPr>
          <t>CONSIGNY François:
stone wool</t>
        </r>
      </text>
    </comment>
    <comment ref="BB792" authorId="0" shapeId="0" xr:uid="{6E864220-31CF-4656-A4E9-C392F6FC1C9E}">
      <text>
        <r>
          <rPr>
            <sz val="11"/>
            <color theme="1"/>
            <rFont val="Calibri"/>
            <family val="2"/>
            <scheme val="minor"/>
          </rPr>
          <t>CONSIGNY François:
Point measurement method.
Area method: 32mm</t>
        </r>
      </text>
    </comment>
    <comment ref="BC792" authorId="0" shapeId="0" xr:uid="{315A72ED-7E04-43F3-8C94-6F699F3BA262}">
      <text>
        <r>
          <rPr>
            <sz val="11"/>
            <color theme="1"/>
            <rFont val="Calibri"/>
            <family val="2"/>
            <scheme val="minor"/>
          </rPr>
          <t>CONSIGNY François:
mesured on sketch (residual cross section from photo) for all min &amp; max values of Rise1 to 5</t>
        </r>
      </text>
    </comment>
    <comment ref="CE792" authorId="0" shapeId="0" xr:uid="{22D1A661-2C6A-4482-9330-2637A5B408F0}">
      <text>
        <r>
          <rPr>
            <sz val="11"/>
            <color theme="1"/>
            <rFont val="Calibri"/>
            <family val="2"/>
            <scheme val="minor"/>
          </rPr>
          <t>CONSIGNY François:
Densité 673 kg/m3</t>
        </r>
      </text>
    </comment>
    <comment ref="DF792" authorId="0" shapeId="0" xr:uid="{DB5C897D-0184-4502-AC74-316A98D53120}">
      <text>
        <r>
          <rPr>
            <sz val="11"/>
            <color theme="1"/>
            <rFont val="Calibri"/>
            <family val="2"/>
            <scheme val="minor"/>
          </rPr>
          <t>CONSIGNY François:
stone wool</t>
        </r>
      </text>
    </comment>
    <comment ref="BB793" authorId="0" shapeId="0" xr:uid="{51A239DA-BB77-4D46-837B-10776E57AB22}">
      <text>
        <r>
          <rPr>
            <sz val="11"/>
            <color theme="1"/>
            <rFont val="Calibri"/>
            <family val="2"/>
            <scheme val="minor"/>
          </rPr>
          <t>CONSIGNY François:
Point measurement method.
Area method: 32mm</t>
        </r>
      </text>
    </comment>
    <comment ref="BC793" authorId="0" shapeId="0" xr:uid="{0D7326D7-C81D-4803-905E-CFDF1BDCC571}">
      <text>
        <r>
          <rPr>
            <sz val="11"/>
            <color theme="1"/>
            <rFont val="Calibri"/>
            <family val="2"/>
            <scheme val="minor"/>
          </rPr>
          <t>CONSIGNY François:
mesured on sketch (residual cross section from photo) for all min &amp; max values of Rise1 to 5</t>
        </r>
      </text>
    </comment>
    <comment ref="CE793" authorId="0" shapeId="0" xr:uid="{4A9F0C28-7FD7-4498-9FF2-E2038EFAFAB0}">
      <text>
        <r>
          <rPr>
            <sz val="11"/>
            <color theme="1"/>
            <rFont val="Calibri"/>
            <family val="2"/>
            <scheme val="minor"/>
          </rPr>
          <t>CONSIGNY François:
Densité 673 kg/m3</t>
        </r>
      </text>
    </comment>
    <comment ref="DF793" authorId="0" shapeId="0" xr:uid="{37E70E35-B5B8-4CBF-9C1D-315F77B952EF}">
      <text>
        <r>
          <rPr>
            <sz val="11"/>
            <color theme="1"/>
            <rFont val="Calibri"/>
            <family val="2"/>
            <scheme val="minor"/>
          </rPr>
          <t>CONSIGNY François:
stone wool</t>
        </r>
      </text>
    </comment>
    <comment ref="BB794" authorId="0" shapeId="0" xr:uid="{8B8D7F61-ABF4-4593-A34D-212422BEC849}">
      <text>
        <r>
          <rPr>
            <sz val="11"/>
            <color theme="1"/>
            <rFont val="Calibri"/>
            <family val="2"/>
            <scheme val="minor"/>
          </rPr>
          <t>CONSIGNY François:
Point measurement method.
Area method: 32mm</t>
        </r>
      </text>
    </comment>
    <comment ref="BC794" authorId="0" shapeId="0" xr:uid="{9819E9EB-ABD3-40A5-BFD8-E56A44E0C89B}">
      <text>
        <r>
          <rPr>
            <sz val="11"/>
            <color theme="1"/>
            <rFont val="Calibri"/>
            <family val="2"/>
            <scheme val="minor"/>
          </rPr>
          <t>CONSIGNY François:
mesured on sketch (residual cross section from photo) for all min &amp; max values of Rise1 to 5</t>
        </r>
      </text>
    </comment>
    <comment ref="CE794" authorId="0" shapeId="0" xr:uid="{E5EA2F15-2579-44FC-96CC-C3DF22B95E94}">
      <text>
        <r>
          <rPr>
            <sz val="11"/>
            <color theme="1"/>
            <rFont val="Calibri"/>
            <family val="2"/>
            <scheme val="minor"/>
          </rPr>
          <t>CONSIGNY François:
Densité 673 kg/m3</t>
        </r>
      </text>
    </comment>
    <comment ref="DF794" authorId="0" shapeId="0" xr:uid="{8A29DF45-8DDD-4849-9C61-82A1EC5E7513}">
      <text>
        <r>
          <rPr>
            <sz val="11"/>
            <color theme="1"/>
            <rFont val="Calibri"/>
            <family val="2"/>
            <scheme val="minor"/>
          </rPr>
          <t>CONSIGNY François:
stone wool</t>
        </r>
      </text>
    </comment>
    <comment ref="BB795" authorId="0" shapeId="0" xr:uid="{1F3D6154-D8E1-4EB2-8ABC-9DF12652FA78}">
      <text>
        <r>
          <rPr>
            <sz val="11"/>
            <color theme="1"/>
            <rFont val="Calibri"/>
            <family val="2"/>
            <scheme val="minor"/>
          </rPr>
          <t>CONSIGNY François:
Point measurement method.
Area method: 32mm</t>
        </r>
      </text>
    </comment>
    <comment ref="BC795" authorId="0" shapeId="0" xr:uid="{C3139D65-23C2-42B2-91CC-83D2C3D390CF}">
      <text>
        <r>
          <rPr>
            <sz val="11"/>
            <color theme="1"/>
            <rFont val="Calibri"/>
            <family val="2"/>
            <scheme val="minor"/>
          </rPr>
          <t>CONSIGNY François:
mesured on sketch (residual cross section from photo) for all min &amp; max values of Rise1 to 5</t>
        </r>
      </text>
    </comment>
    <comment ref="CE795" authorId="0" shapeId="0" xr:uid="{84F1278E-32C1-4323-96E2-A6127168951C}">
      <text>
        <r>
          <rPr>
            <sz val="11"/>
            <color theme="1"/>
            <rFont val="Calibri"/>
            <family val="2"/>
            <scheme val="minor"/>
          </rPr>
          <t>CONSIGNY François:
Densité 673 kg/m3</t>
        </r>
      </text>
    </comment>
    <comment ref="DF795" authorId="0" shapeId="0" xr:uid="{1FD20764-3634-4489-BC31-B52628274494}">
      <text>
        <r>
          <rPr>
            <sz val="11"/>
            <color theme="1"/>
            <rFont val="Calibri"/>
            <family val="2"/>
            <scheme val="minor"/>
          </rPr>
          <t>CONSIGNY François:
stone wool</t>
        </r>
      </text>
    </comment>
    <comment ref="BB796" authorId="0" shapeId="0" xr:uid="{18C9A51A-1DCC-4DA5-B72D-804AB08D9710}">
      <text>
        <r>
          <rPr>
            <sz val="11"/>
            <color theme="1"/>
            <rFont val="Calibri"/>
            <family val="2"/>
            <scheme val="minor"/>
          </rPr>
          <t>CONSIGNY François:
Point measurement method.
Area method: 32mm</t>
        </r>
      </text>
    </comment>
    <comment ref="BC796" authorId="0" shapeId="0" xr:uid="{B03F3E0A-80A9-429D-B8CE-C4175B119A0B}">
      <text>
        <r>
          <rPr>
            <sz val="11"/>
            <color theme="1"/>
            <rFont val="Calibri"/>
            <family val="2"/>
            <scheme val="minor"/>
          </rPr>
          <t>CONSIGNY François:
mesured on sketch (residual cross section from photo) for all min &amp; max values of Rise1 to 5</t>
        </r>
      </text>
    </comment>
    <comment ref="CE796" authorId="0" shapeId="0" xr:uid="{4ADE1D2A-D5D3-4A8F-9935-34BF89797B5F}">
      <text>
        <r>
          <rPr>
            <sz val="11"/>
            <color theme="1"/>
            <rFont val="Calibri"/>
            <family val="2"/>
            <scheme val="minor"/>
          </rPr>
          <t>CONSIGNY François:
Densité 673 kg/m3</t>
        </r>
      </text>
    </comment>
    <comment ref="DF796" authorId="0" shapeId="0" xr:uid="{EEB4F349-B396-4EB8-97F1-E997968D1331}">
      <text>
        <r>
          <rPr>
            <sz val="11"/>
            <color theme="1"/>
            <rFont val="Calibri"/>
            <family val="2"/>
            <scheme val="minor"/>
          </rPr>
          <t>CONSIGNY François:
stone wool</t>
        </r>
      </text>
    </comment>
    <comment ref="BB797" authorId="0" shapeId="0" xr:uid="{2748A073-7E10-4F68-9257-78FC8FDB8ADB}">
      <text>
        <r>
          <rPr>
            <sz val="11"/>
            <color theme="1"/>
            <rFont val="Calibri"/>
            <family val="2"/>
            <scheme val="minor"/>
          </rPr>
          <t>CONSIGNY François:
Point measurement method.
Area method: 32mm</t>
        </r>
      </text>
    </comment>
    <comment ref="BC797" authorId="0" shapeId="0" xr:uid="{F483A7C4-3646-4A6A-8D7E-04A82C8E1976}">
      <text>
        <r>
          <rPr>
            <sz val="11"/>
            <color theme="1"/>
            <rFont val="Calibri"/>
            <family val="2"/>
            <scheme val="minor"/>
          </rPr>
          <t>CONSIGNY François:
mesured on sketch (residual cross section from photo) for all min &amp; max values of Rise1 to 5</t>
        </r>
      </text>
    </comment>
    <comment ref="CE797" authorId="0" shapeId="0" xr:uid="{20373061-4AA9-465C-B7FD-8827C3D711CD}">
      <text>
        <r>
          <rPr>
            <sz val="11"/>
            <color theme="1"/>
            <rFont val="Calibri"/>
            <family val="2"/>
            <scheme val="minor"/>
          </rPr>
          <t>CONSIGNY François:
Densité 673 kg/m3</t>
        </r>
      </text>
    </comment>
    <comment ref="DF797" authorId="0" shapeId="0" xr:uid="{73DE95F8-CAEF-4EC2-A4D4-C3E1A82344B0}">
      <text>
        <r>
          <rPr>
            <sz val="11"/>
            <color theme="1"/>
            <rFont val="Calibri"/>
            <family val="2"/>
            <scheme val="minor"/>
          </rPr>
          <t>CONSIGNY François:
stone wool</t>
        </r>
      </text>
    </comment>
    <comment ref="BB798" authorId="0" shapeId="0" xr:uid="{48180C2B-E44F-4201-8CB6-00E690112D1C}">
      <text>
        <r>
          <rPr>
            <sz val="11"/>
            <color theme="1"/>
            <rFont val="Calibri"/>
            <family val="2"/>
            <scheme val="minor"/>
          </rPr>
          <t>CONSIGNY François:
Point measurement method.
Area method: 32mm</t>
        </r>
      </text>
    </comment>
    <comment ref="BC798" authorId="0" shapeId="0" xr:uid="{6713F1DE-F7F4-4DDB-96BF-B6AB3BF15D5D}">
      <text>
        <r>
          <rPr>
            <sz val="11"/>
            <color theme="1"/>
            <rFont val="Calibri"/>
            <family val="2"/>
            <scheme val="minor"/>
          </rPr>
          <t>CONSIGNY François:
mesured on sketch (residual cross section from photo) for all min &amp; max values of Rise1 to 5</t>
        </r>
      </text>
    </comment>
    <comment ref="CE798" authorId="0" shapeId="0" xr:uid="{1ACDDA0B-5348-4A68-9521-4E9DD9BE920E}">
      <text>
        <r>
          <rPr>
            <sz val="11"/>
            <color theme="1"/>
            <rFont val="Calibri"/>
            <family val="2"/>
            <scheme val="minor"/>
          </rPr>
          <t>CONSIGNY François:
Densité 673 kg/m3</t>
        </r>
      </text>
    </comment>
    <comment ref="DF798" authorId="0" shapeId="0" xr:uid="{FACF2201-74E5-4CF3-956C-48EB7FE630A2}">
      <text>
        <r>
          <rPr>
            <sz val="11"/>
            <color theme="1"/>
            <rFont val="Calibri"/>
            <family val="2"/>
            <scheme val="minor"/>
          </rPr>
          <t>CONSIGNY François:
stone wool</t>
        </r>
      </text>
    </comment>
    <comment ref="BB799" authorId="0" shapeId="0" xr:uid="{F685C8DC-D739-4E52-A1EF-73941F3E95FC}">
      <text>
        <r>
          <rPr>
            <sz val="11"/>
            <color theme="1"/>
            <rFont val="Calibri"/>
            <family val="2"/>
            <scheme val="minor"/>
          </rPr>
          <t>CONSIGNY François:
Point measurement method.
Area method: 32mm</t>
        </r>
      </text>
    </comment>
    <comment ref="BC799" authorId="0" shapeId="0" xr:uid="{B959D9FD-6918-4F00-B88C-B734FF4E4637}">
      <text>
        <r>
          <rPr>
            <sz val="11"/>
            <color theme="1"/>
            <rFont val="Calibri"/>
            <family val="2"/>
            <scheme val="minor"/>
          </rPr>
          <t>CONSIGNY François:
mesured on sketch (residual cross section from photo) for all min &amp; max values of Rise1 to 5</t>
        </r>
      </text>
    </comment>
    <comment ref="CE799" authorId="0" shapeId="0" xr:uid="{2A3C4F28-C276-4F73-A669-3512965A3339}">
      <text>
        <r>
          <rPr>
            <sz val="11"/>
            <color theme="1"/>
            <rFont val="Calibri"/>
            <family val="2"/>
            <scheme val="minor"/>
          </rPr>
          <t>CONSIGNY François:
Densité 673 kg/m3</t>
        </r>
      </text>
    </comment>
    <comment ref="DF799" authorId="0" shapeId="0" xr:uid="{37049238-B744-4C24-AF47-43E697CE7E5B}">
      <text>
        <r>
          <rPr>
            <sz val="11"/>
            <color theme="1"/>
            <rFont val="Calibri"/>
            <family val="2"/>
            <scheme val="minor"/>
          </rPr>
          <t>CONSIGNY François:
stone wool</t>
        </r>
      </text>
    </comment>
    <comment ref="BB800" authorId="0" shapeId="0" xr:uid="{72E5D883-8E04-47AD-8BB4-38EB2FB76C60}">
      <text>
        <r>
          <rPr>
            <sz val="11"/>
            <color theme="1"/>
            <rFont val="Calibri"/>
            <family val="2"/>
            <scheme val="minor"/>
          </rPr>
          <t>CONSIGNY François:
Point measurement method.
Area method: 32mm</t>
        </r>
      </text>
    </comment>
    <comment ref="BC800" authorId="0" shapeId="0" xr:uid="{D8477669-C83F-4FE8-823B-978A7717C4F5}">
      <text>
        <r>
          <rPr>
            <sz val="11"/>
            <color theme="1"/>
            <rFont val="Calibri"/>
            <family val="2"/>
            <scheme val="minor"/>
          </rPr>
          <t>CONSIGNY François:
mesured on sketch (residual cross section from photo) for all min &amp; max values of Rise1 to 5</t>
        </r>
      </text>
    </comment>
    <comment ref="CE800" authorId="0" shapeId="0" xr:uid="{32BF597C-52C1-4B16-A65F-C1DFFB94D8C8}">
      <text>
        <r>
          <rPr>
            <sz val="11"/>
            <color theme="1"/>
            <rFont val="Calibri"/>
            <family val="2"/>
            <scheme val="minor"/>
          </rPr>
          <t>CONSIGNY François:
Densité 673 kg/m3</t>
        </r>
      </text>
    </comment>
    <comment ref="DF800" authorId="0" shapeId="0" xr:uid="{F89A49DD-7CF4-4615-977C-CDF74E40047F}">
      <text>
        <r>
          <rPr>
            <sz val="11"/>
            <color theme="1"/>
            <rFont val="Calibri"/>
            <family val="2"/>
            <scheme val="minor"/>
          </rPr>
          <t>CONSIGNY François:
stone wool</t>
        </r>
      </text>
    </comment>
    <comment ref="BB801" authorId="0" shapeId="0" xr:uid="{9FF8DCFF-96A8-4F92-8703-2BE916558D95}">
      <text>
        <r>
          <rPr>
            <sz val="11"/>
            <color theme="1"/>
            <rFont val="Calibri"/>
            <family val="2"/>
            <scheme val="minor"/>
          </rPr>
          <t>CONSIGNY François:
Point measurement method.
Area method: 32mm</t>
        </r>
      </text>
    </comment>
    <comment ref="BC801" authorId="0" shapeId="0" xr:uid="{44929945-B14D-4CDF-BDF6-AECBEB098570}">
      <text>
        <r>
          <rPr>
            <sz val="11"/>
            <color theme="1"/>
            <rFont val="Calibri"/>
            <family val="2"/>
            <scheme val="minor"/>
          </rPr>
          <t>CONSIGNY François:
mesured on sketch (residual cross section from photo) for all min &amp; max values of Rise1 to 5</t>
        </r>
      </text>
    </comment>
    <comment ref="CE801" authorId="0" shapeId="0" xr:uid="{CE10EF27-FE70-4E01-AB91-861C679948A2}">
      <text>
        <r>
          <rPr>
            <sz val="11"/>
            <color theme="1"/>
            <rFont val="Calibri"/>
            <family val="2"/>
            <scheme val="minor"/>
          </rPr>
          <t>CONSIGNY François:
Densité 673 kg/m3</t>
        </r>
      </text>
    </comment>
    <comment ref="DF801" authorId="0" shapeId="0" xr:uid="{A124A60F-4415-4BB2-B8BC-8D6D1EA8F075}">
      <text>
        <r>
          <rPr>
            <sz val="11"/>
            <color theme="1"/>
            <rFont val="Calibri"/>
            <family val="2"/>
            <scheme val="minor"/>
          </rPr>
          <t>CONSIGNY François:
stone wool</t>
        </r>
      </text>
    </comment>
    <comment ref="BB802" authorId="0" shapeId="0" xr:uid="{5F63D266-3961-4BD3-9C43-9DDC77CD7F74}">
      <text>
        <r>
          <rPr>
            <sz val="11"/>
            <color theme="1"/>
            <rFont val="Calibri"/>
            <family val="2"/>
            <scheme val="minor"/>
          </rPr>
          <t>CONSIGNY François:
Point measurement method.
Area method: 32mm</t>
        </r>
      </text>
    </comment>
    <comment ref="BC802" authorId="0" shapeId="0" xr:uid="{57E6A7A9-333C-4846-A381-B6D315968495}">
      <text>
        <r>
          <rPr>
            <sz val="11"/>
            <color theme="1"/>
            <rFont val="Calibri"/>
            <family val="2"/>
            <scheme val="minor"/>
          </rPr>
          <t>CONSIGNY François:
mesured on sketch (residual cross section from photo) for all min &amp; max values of Rise1 to 5</t>
        </r>
      </text>
    </comment>
    <comment ref="CE802" authorId="0" shapeId="0" xr:uid="{CFA59387-62EF-4BA8-AE2E-52B3F7D1D5B7}">
      <text>
        <r>
          <rPr>
            <sz val="11"/>
            <color theme="1"/>
            <rFont val="Calibri"/>
            <family val="2"/>
            <scheme val="minor"/>
          </rPr>
          <t>CONSIGNY François:
Densité 673 kg/m3</t>
        </r>
      </text>
    </comment>
    <comment ref="DF802" authorId="0" shapeId="0" xr:uid="{D4ADD7D2-DDAD-4E4F-8659-7BFF8F52A11D}">
      <text>
        <r>
          <rPr>
            <sz val="11"/>
            <color theme="1"/>
            <rFont val="Calibri"/>
            <family val="2"/>
            <scheme val="minor"/>
          </rPr>
          <t>CONSIGNY François:
stone wool</t>
        </r>
      </text>
    </comment>
    <comment ref="BB803" authorId="0" shapeId="0" xr:uid="{51F7FB02-3F7C-4108-9E1B-6B0B040B76A1}">
      <text>
        <r>
          <rPr>
            <sz val="11"/>
            <color theme="1"/>
            <rFont val="Calibri"/>
            <family val="2"/>
            <scheme val="minor"/>
          </rPr>
          <t>CONSIGNY François:
Point measurement method.
Area method: 32mm</t>
        </r>
      </text>
    </comment>
    <comment ref="BC803" authorId="0" shapeId="0" xr:uid="{1A725C5B-0AAA-426A-A35C-46E13A3FA815}">
      <text>
        <r>
          <rPr>
            <sz val="11"/>
            <color theme="1"/>
            <rFont val="Calibri"/>
            <family val="2"/>
            <scheme val="minor"/>
          </rPr>
          <t>CONSIGNY François:
mesured on sketch (residual cross section from photo) for all min &amp; max values of Rise1 to 5</t>
        </r>
      </text>
    </comment>
    <comment ref="CE803" authorId="0" shapeId="0" xr:uid="{76036FB4-2FEE-4624-9B30-D2B9C0CA5479}">
      <text>
        <r>
          <rPr>
            <sz val="11"/>
            <color theme="1"/>
            <rFont val="Calibri"/>
            <family val="2"/>
            <scheme val="minor"/>
          </rPr>
          <t>CONSIGNY François:
Densité 673 kg/m3</t>
        </r>
      </text>
    </comment>
    <comment ref="DF803" authorId="0" shapeId="0" xr:uid="{9CCEC2F2-399F-49BA-AEF0-E0151861FC17}">
      <text>
        <r>
          <rPr>
            <sz val="11"/>
            <color theme="1"/>
            <rFont val="Calibri"/>
            <family val="2"/>
            <scheme val="minor"/>
          </rPr>
          <t>CONSIGNY François:
stone wool</t>
        </r>
      </text>
    </comment>
    <comment ref="BB804" authorId="0" shapeId="0" xr:uid="{795F5A8F-4DB5-4754-86F4-7C6270C0E47F}">
      <text>
        <r>
          <rPr>
            <sz val="11"/>
            <color theme="1"/>
            <rFont val="Calibri"/>
            <family val="2"/>
            <scheme val="minor"/>
          </rPr>
          <t>CONSIGNY François:
Point measurement method.
Area method: 32mm</t>
        </r>
      </text>
    </comment>
    <comment ref="BC804" authorId="0" shapeId="0" xr:uid="{6022DEAD-BC53-4C96-9131-591E26B2A505}">
      <text>
        <r>
          <rPr>
            <sz val="11"/>
            <color theme="1"/>
            <rFont val="Calibri"/>
            <family val="2"/>
            <scheme val="minor"/>
          </rPr>
          <t>CONSIGNY François:
mesured on sketch (residual cross section from photo) for all min &amp; max values of Rise1 to 5</t>
        </r>
      </text>
    </comment>
    <comment ref="CE804" authorId="0" shapeId="0" xr:uid="{ABED54D9-7069-404F-B521-E38D089571E4}">
      <text>
        <r>
          <rPr>
            <sz val="11"/>
            <color theme="1"/>
            <rFont val="Calibri"/>
            <family val="2"/>
            <scheme val="minor"/>
          </rPr>
          <t>CONSIGNY François:
Densité 673 kg/m3</t>
        </r>
      </text>
    </comment>
    <comment ref="DF804" authorId="0" shapeId="0" xr:uid="{F8E3D0B4-FE49-4530-8D08-C93C2BDA4BD9}">
      <text>
        <r>
          <rPr>
            <sz val="11"/>
            <color theme="1"/>
            <rFont val="Calibri"/>
            <family val="2"/>
            <scheme val="minor"/>
          </rPr>
          <t>CONSIGNY François:
stone wool</t>
        </r>
      </text>
    </comment>
    <comment ref="BB805" authorId="0" shapeId="0" xr:uid="{2E2B3CCA-4597-429F-9EEE-4332325082F7}">
      <text>
        <r>
          <rPr>
            <sz val="11"/>
            <color theme="1"/>
            <rFont val="Calibri"/>
            <family val="2"/>
            <scheme val="minor"/>
          </rPr>
          <t>CONSIGNY François:
Point measurement method.
Area method: 32mm</t>
        </r>
      </text>
    </comment>
    <comment ref="BC805" authorId="0" shapeId="0" xr:uid="{5D6E791F-79C2-4A1C-A107-A8DC834195CB}">
      <text>
        <r>
          <rPr>
            <sz val="11"/>
            <color theme="1"/>
            <rFont val="Calibri"/>
            <family val="2"/>
            <scheme val="minor"/>
          </rPr>
          <t>CONSIGNY François:
mesured on sketch (residual cross section from photo) for all min &amp; max values of Rise1 to 5</t>
        </r>
      </text>
    </comment>
    <comment ref="CE805" authorId="0" shapeId="0" xr:uid="{D36F5977-E4CD-4B2E-A378-9F9A89CFAD50}">
      <text>
        <r>
          <rPr>
            <sz val="11"/>
            <color theme="1"/>
            <rFont val="Calibri"/>
            <family val="2"/>
            <scheme val="minor"/>
          </rPr>
          <t>CONSIGNY François:
Densité 673 kg/m3</t>
        </r>
      </text>
    </comment>
    <comment ref="DF805" authorId="0" shapeId="0" xr:uid="{3A944730-2FEF-484E-BF61-3C46C6B6DF4D}">
      <text>
        <r>
          <rPr>
            <sz val="11"/>
            <color theme="1"/>
            <rFont val="Calibri"/>
            <family val="2"/>
            <scheme val="minor"/>
          </rPr>
          <t>CONSIGNY François:
stone wool</t>
        </r>
      </text>
    </comment>
    <comment ref="BB806" authorId="0" shapeId="0" xr:uid="{91B210D7-89B8-43A4-9767-4792A71701FF}">
      <text>
        <r>
          <rPr>
            <sz val="11"/>
            <color theme="1"/>
            <rFont val="Calibri"/>
            <family val="2"/>
            <scheme val="minor"/>
          </rPr>
          <t>CONSIGNY François:
Point measurement method.
Area method: 32mm</t>
        </r>
      </text>
    </comment>
    <comment ref="BC806" authorId="0" shapeId="0" xr:uid="{81189B4C-CAF3-4A62-9F0C-08B438E126E4}">
      <text>
        <r>
          <rPr>
            <sz val="11"/>
            <color theme="1"/>
            <rFont val="Calibri"/>
            <family val="2"/>
            <scheme val="minor"/>
          </rPr>
          <t>CONSIGNY François:
mesured on sketch (residual cross section from photo) for all min &amp; max values of Rise1 to 5</t>
        </r>
      </text>
    </comment>
    <comment ref="CE806" authorId="0" shapeId="0" xr:uid="{FA6B1573-BB08-4C83-A039-9CE6874426EF}">
      <text>
        <r>
          <rPr>
            <sz val="11"/>
            <color theme="1"/>
            <rFont val="Calibri"/>
            <family val="2"/>
            <scheme val="minor"/>
          </rPr>
          <t>CONSIGNY François:
Densité 673 kg/m3</t>
        </r>
      </text>
    </comment>
    <comment ref="DF806" authorId="0" shapeId="0" xr:uid="{AED0A9B3-9F96-4F54-8E83-DA595F38B0DB}">
      <text>
        <r>
          <rPr>
            <sz val="11"/>
            <color theme="1"/>
            <rFont val="Calibri"/>
            <family val="2"/>
            <scheme val="minor"/>
          </rPr>
          <t>CONSIGNY François:
stone wool</t>
        </r>
      </text>
    </comment>
    <comment ref="BB807" authorId="0" shapeId="0" xr:uid="{179A1DF4-500A-47F2-BE5F-F148595959E2}">
      <text>
        <r>
          <rPr>
            <sz val="11"/>
            <color theme="1"/>
            <rFont val="Calibri"/>
            <family val="2"/>
            <scheme val="minor"/>
          </rPr>
          <t>CONSIGNY François:
Point measurement method.
Area method: 32mm</t>
        </r>
      </text>
    </comment>
    <comment ref="BC807" authorId="0" shapeId="0" xr:uid="{DDC58A60-BBBB-415D-866D-61ADAFF3C40B}">
      <text>
        <r>
          <rPr>
            <sz val="11"/>
            <color theme="1"/>
            <rFont val="Calibri"/>
            <family val="2"/>
            <scheme val="minor"/>
          </rPr>
          <t>CONSIGNY François:
mesured on sketch (residual cross section from photo) for all min &amp; max values of Rise1 to 5</t>
        </r>
      </text>
    </comment>
    <comment ref="CE807" authorId="0" shapeId="0" xr:uid="{49A2FF63-2A80-4F1B-A3EF-F9B68A43AED5}">
      <text>
        <r>
          <rPr>
            <sz val="11"/>
            <color theme="1"/>
            <rFont val="Calibri"/>
            <family val="2"/>
            <scheme val="minor"/>
          </rPr>
          <t>CONSIGNY François:
Densité 673 kg/m3</t>
        </r>
      </text>
    </comment>
    <comment ref="DF807" authorId="0" shapeId="0" xr:uid="{FA1001F1-E1D8-441B-A808-A2D7D14A90E0}">
      <text>
        <r>
          <rPr>
            <sz val="11"/>
            <color theme="1"/>
            <rFont val="Calibri"/>
            <family val="2"/>
            <scheme val="minor"/>
          </rPr>
          <t>CONSIGNY François:
stone wool</t>
        </r>
      </text>
    </comment>
    <comment ref="BB808" authorId="0" shapeId="0" xr:uid="{3DE4B50A-01A1-4BD4-9962-BB3DD83B9454}">
      <text>
        <r>
          <rPr>
            <sz val="11"/>
            <color theme="1"/>
            <rFont val="Calibri"/>
            <family val="2"/>
            <scheme val="minor"/>
          </rPr>
          <t>CONSIGNY François:
Point measurement method.
Area method: 32mm</t>
        </r>
      </text>
    </comment>
    <comment ref="BC808" authorId="0" shapeId="0" xr:uid="{D9DA451B-B712-4850-A5CF-8ACF1F7EF4B5}">
      <text>
        <r>
          <rPr>
            <sz val="11"/>
            <color theme="1"/>
            <rFont val="Calibri"/>
            <family val="2"/>
            <scheme val="minor"/>
          </rPr>
          <t>CONSIGNY François:
mesured on sketch (residual cross section from photo) for all min &amp; max values of Rise1 to 5</t>
        </r>
      </text>
    </comment>
    <comment ref="CE808" authorId="0" shapeId="0" xr:uid="{5A7249E5-4690-48BC-B070-FFC6A979818F}">
      <text>
        <r>
          <rPr>
            <sz val="11"/>
            <color theme="1"/>
            <rFont val="Calibri"/>
            <family val="2"/>
            <scheme val="minor"/>
          </rPr>
          <t>CONSIGNY François:
Densité 673 kg/m3</t>
        </r>
      </text>
    </comment>
    <comment ref="DF808" authorId="0" shapeId="0" xr:uid="{A33E7029-A552-4580-A9FD-3BC12B31B80A}">
      <text>
        <r>
          <rPr>
            <sz val="11"/>
            <color theme="1"/>
            <rFont val="Calibri"/>
            <family val="2"/>
            <scheme val="minor"/>
          </rPr>
          <t>CONSIGNY François:
stone wool</t>
        </r>
      </text>
    </comment>
    <comment ref="BB809" authorId="0" shapeId="0" xr:uid="{D704228C-D98D-49A1-8398-3452FD7C91EB}">
      <text>
        <r>
          <rPr>
            <sz val="11"/>
            <color theme="1"/>
            <rFont val="Calibri"/>
            <family val="2"/>
            <scheme val="minor"/>
          </rPr>
          <t>CONSIGNY François:
Point measurement method.
Area method: 32mm</t>
        </r>
      </text>
    </comment>
    <comment ref="BC809" authorId="0" shapeId="0" xr:uid="{179C778E-17AC-4FE0-A70A-C5068DE52D23}">
      <text>
        <r>
          <rPr>
            <sz val="11"/>
            <color theme="1"/>
            <rFont val="Calibri"/>
            <family val="2"/>
            <scheme val="minor"/>
          </rPr>
          <t>CONSIGNY François:
mesured on sketch (residual cross section from photo) for all min &amp; max values of Rise1 to 5</t>
        </r>
      </text>
    </comment>
    <comment ref="CE809" authorId="0" shapeId="0" xr:uid="{BE72FB3E-CF8D-4AA6-9500-F7CDC935D005}">
      <text>
        <r>
          <rPr>
            <sz val="11"/>
            <color theme="1"/>
            <rFont val="Calibri"/>
            <family val="2"/>
            <scheme val="minor"/>
          </rPr>
          <t>CONSIGNY François:
Densité 673 kg/m3</t>
        </r>
      </text>
    </comment>
    <comment ref="DF809" authorId="0" shapeId="0" xr:uid="{EEF1B011-91DE-483D-A81E-3C04D085481F}">
      <text>
        <r>
          <rPr>
            <sz val="11"/>
            <color theme="1"/>
            <rFont val="Calibri"/>
            <family val="2"/>
            <scheme val="minor"/>
          </rPr>
          <t>CONSIGNY François:
stone wool</t>
        </r>
      </text>
    </comment>
    <comment ref="BB810" authorId="0" shapeId="0" xr:uid="{4F22098B-4D53-4BB5-9047-3960F3AAE9CD}">
      <text>
        <r>
          <rPr>
            <sz val="11"/>
            <color theme="1"/>
            <rFont val="Calibri"/>
            <family val="2"/>
            <scheme val="minor"/>
          </rPr>
          <t>CONSIGNY François:
Point measurement method.
Area method: 32mm</t>
        </r>
      </text>
    </comment>
    <comment ref="BC810" authorId="0" shapeId="0" xr:uid="{5D4E0366-516D-4724-A17B-64F96673C3B8}">
      <text>
        <r>
          <rPr>
            <sz val="11"/>
            <color theme="1"/>
            <rFont val="Calibri"/>
            <family val="2"/>
            <scheme val="minor"/>
          </rPr>
          <t>CONSIGNY François:
mesured on sketch (residual cross section from photo) for all min &amp; max values of Rise1 to 5</t>
        </r>
      </text>
    </comment>
    <comment ref="CE810" authorId="0" shapeId="0" xr:uid="{54372FD6-D296-4F02-9C37-3B549C93206F}">
      <text>
        <r>
          <rPr>
            <sz val="11"/>
            <color theme="1"/>
            <rFont val="Calibri"/>
            <family val="2"/>
            <scheme val="minor"/>
          </rPr>
          <t>CONSIGNY François:
Densité 673 kg/m3</t>
        </r>
      </text>
    </comment>
    <comment ref="DF810" authorId="0" shapeId="0" xr:uid="{3446F2D6-6A78-4831-A342-B592BEF3B6EE}">
      <text>
        <r>
          <rPr>
            <sz val="11"/>
            <color theme="1"/>
            <rFont val="Calibri"/>
            <family val="2"/>
            <scheme val="minor"/>
          </rPr>
          <t>CONSIGNY François:
stone wool</t>
        </r>
      </text>
    </comment>
    <comment ref="BB811" authorId="0" shapeId="0" xr:uid="{F09C2EF3-E672-49AD-8100-E76EBC1087E0}">
      <text>
        <r>
          <rPr>
            <sz val="11"/>
            <color theme="1"/>
            <rFont val="Calibri"/>
            <family val="2"/>
            <scheme val="minor"/>
          </rPr>
          <t>CONSIGNY François:
Point measurement method.
Area method: 32mm</t>
        </r>
      </text>
    </comment>
    <comment ref="BC811" authorId="0" shapeId="0" xr:uid="{52EF0A53-D8C0-4240-8A8E-FBE6B26EFAA2}">
      <text>
        <r>
          <rPr>
            <sz val="11"/>
            <color theme="1"/>
            <rFont val="Calibri"/>
            <family val="2"/>
            <scheme val="minor"/>
          </rPr>
          <t>CONSIGNY François:
mesured on sketch (residual cross section from photo) for all min &amp; max values of Rise1 to 5</t>
        </r>
      </text>
    </comment>
    <comment ref="CE811" authorId="0" shapeId="0" xr:uid="{01C891E8-BAFA-4993-924F-DF4AF28D3BCF}">
      <text>
        <r>
          <rPr>
            <sz val="11"/>
            <color theme="1"/>
            <rFont val="Calibri"/>
            <family val="2"/>
            <scheme val="minor"/>
          </rPr>
          <t>CONSIGNY François:
Densité 673 kg/m3</t>
        </r>
      </text>
    </comment>
    <comment ref="DF811" authorId="0" shapeId="0" xr:uid="{DE74003E-4885-4F14-A91F-673F37D6AA72}">
      <text>
        <r>
          <rPr>
            <sz val="11"/>
            <color theme="1"/>
            <rFont val="Calibri"/>
            <family val="2"/>
            <scheme val="minor"/>
          </rPr>
          <t>CONSIGNY François:
stone wool</t>
        </r>
      </text>
    </comment>
    <comment ref="BB812" authorId="0" shapeId="0" xr:uid="{3846B3E9-38C4-408C-9AF3-C3305E5A6F4F}">
      <text>
        <r>
          <rPr>
            <sz val="11"/>
            <color theme="1"/>
            <rFont val="Calibri"/>
            <family val="2"/>
            <scheme val="minor"/>
          </rPr>
          <t>CONSIGNY François:
Point measurement method.
Area method: 32mm</t>
        </r>
      </text>
    </comment>
    <comment ref="BC812" authorId="0" shapeId="0" xr:uid="{F1EF0079-1712-4411-A3ED-84ECA626D377}">
      <text>
        <r>
          <rPr>
            <sz val="11"/>
            <color theme="1"/>
            <rFont val="Calibri"/>
            <family val="2"/>
            <scheme val="minor"/>
          </rPr>
          <t>CONSIGNY François:
mesured on sketch (residual cross section from photo) for all min &amp; max values of Rise1 to 5</t>
        </r>
      </text>
    </comment>
    <comment ref="CE812" authorId="0" shapeId="0" xr:uid="{917F226B-F27F-4B7C-8CEE-6D626C6A2145}">
      <text>
        <r>
          <rPr>
            <sz val="11"/>
            <color theme="1"/>
            <rFont val="Calibri"/>
            <family val="2"/>
            <scheme val="minor"/>
          </rPr>
          <t>CONSIGNY François:
Densité 673 kg/m3</t>
        </r>
      </text>
    </comment>
    <comment ref="DF812" authorId="0" shapeId="0" xr:uid="{56D19FCC-9BC0-4FA6-90FB-28E619FFB92A}">
      <text>
        <r>
          <rPr>
            <sz val="11"/>
            <color theme="1"/>
            <rFont val="Calibri"/>
            <family val="2"/>
            <scheme val="minor"/>
          </rPr>
          <t>CONSIGNY François:
stone wool</t>
        </r>
      </text>
    </comment>
    <comment ref="BB813" authorId="0" shapeId="0" xr:uid="{E60437D7-DEC4-47FC-9247-C9976FB4861B}">
      <text>
        <r>
          <rPr>
            <sz val="11"/>
            <color theme="1"/>
            <rFont val="Calibri"/>
            <family val="2"/>
            <scheme val="minor"/>
          </rPr>
          <t>CONSIGNY François:
Point measurement method.
Area method: 32mm</t>
        </r>
      </text>
    </comment>
    <comment ref="BC813" authorId="0" shapeId="0" xr:uid="{4BAF21A3-5A0D-4635-9F12-ECFBA7ABC016}">
      <text>
        <r>
          <rPr>
            <sz val="11"/>
            <color theme="1"/>
            <rFont val="Calibri"/>
            <family val="2"/>
            <scheme val="minor"/>
          </rPr>
          <t>CONSIGNY François:
mesured on sketch (residual cross section from photo) for all min &amp; max values of Rise1 to 5</t>
        </r>
      </text>
    </comment>
    <comment ref="CE813" authorId="0" shapeId="0" xr:uid="{197AA97D-BA47-492A-99E2-9CECB64B5C03}">
      <text>
        <r>
          <rPr>
            <sz val="11"/>
            <color theme="1"/>
            <rFont val="Calibri"/>
            <family val="2"/>
            <scheme val="minor"/>
          </rPr>
          <t>CONSIGNY François:
Densité 673 kg/m3</t>
        </r>
      </text>
    </comment>
    <comment ref="DF813" authorId="0" shapeId="0" xr:uid="{ADB3D00A-010B-453D-9A03-8451BB3A3019}">
      <text>
        <r>
          <rPr>
            <sz val="11"/>
            <color theme="1"/>
            <rFont val="Calibri"/>
            <family val="2"/>
            <scheme val="minor"/>
          </rPr>
          <t>CONSIGNY François:
stone wool</t>
        </r>
      </text>
    </comment>
    <comment ref="BB814" authorId="0" shapeId="0" xr:uid="{CF7CB36C-07FA-4245-A7AA-26670AB3ECFC}">
      <text>
        <r>
          <rPr>
            <sz val="11"/>
            <color theme="1"/>
            <rFont val="Calibri"/>
            <family val="2"/>
            <scheme val="minor"/>
          </rPr>
          <t>CONSIGNY François:
Point measurement method.
Area method: 32mm</t>
        </r>
      </text>
    </comment>
    <comment ref="BC814" authorId="0" shapeId="0" xr:uid="{96DA7192-3054-4F88-8995-DD88436C1DA6}">
      <text>
        <r>
          <rPr>
            <sz val="11"/>
            <color theme="1"/>
            <rFont val="Calibri"/>
            <family val="2"/>
            <scheme val="minor"/>
          </rPr>
          <t>CONSIGNY François:
mesured on sketch (residual cross section from photo) for all min &amp; max values of Rise1 to 5</t>
        </r>
      </text>
    </comment>
    <comment ref="CE814" authorId="0" shapeId="0" xr:uid="{9C4BA83C-8E06-4322-886B-0A65F4C47076}">
      <text>
        <r>
          <rPr>
            <sz val="11"/>
            <color theme="1"/>
            <rFont val="Calibri"/>
            <family val="2"/>
            <scheme val="minor"/>
          </rPr>
          <t>CONSIGNY François:
Densité 673 kg/m3</t>
        </r>
      </text>
    </comment>
    <comment ref="DF814" authorId="0" shapeId="0" xr:uid="{1552731C-3C58-489C-906C-7BA82D8DFDB5}">
      <text>
        <r>
          <rPr>
            <sz val="11"/>
            <color theme="1"/>
            <rFont val="Calibri"/>
            <family val="2"/>
            <scheme val="minor"/>
          </rPr>
          <t>CONSIGNY François:
stone wool</t>
        </r>
      </text>
    </comment>
    <comment ref="BB815" authorId="0" shapeId="0" xr:uid="{489D3A7B-1BF6-4E5F-8964-9358C7659BA6}">
      <text>
        <r>
          <rPr>
            <sz val="11"/>
            <color theme="1"/>
            <rFont val="Calibri"/>
            <family val="2"/>
            <scheme val="minor"/>
          </rPr>
          <t>CONSIGNY François:
Point measurement method.
Area method: 32mm</t>
        </r>
      </text>
    </comment>
    <comment ref="BC815" authorId="0" shapeId="0" xr:uid="{15A01099-36F9-4719-B0E6-32EF098E2DC8}">
      <text>
        <r>
          <rPr>
            <sz val="11"/>
            <color theme="1"/>
            <rFont val="Calibri"/>
            <family val="2"/>
            <scheme val="minor"/>
          </rPr>
          <t>CONSIGNY François:
mesured on sketch (residual cross section from photo) for all min &amp; max values of Rise1 to 5</t>
        </r>
      </text>
    </comment>
    <comment ref="CE815" authorId="0" shapeId="0" xr:uid="{CE35E25D-4B0A-4CAD-ADAE-DD83A7AB20B3}">
      <text>
        <r>
          <rPr>
            <sz val="11"/>
            <color theme="1"/>
            <rFont val="Calibri"/>
            <family val="2"/>
            <scheme val="minor"/>
          </rPr>
          <t>CONSIGNY François:
Densité 673 kg/m3</t>
        </r>
      </text>
    </comment>
    <comment ref="DF815" authorId="0" shapeId="0" xr:uid="{0B1AC928-CE8B-46AE-A8C3-4ED126FEA3F6}">
      <text>
        <r>
          <rPr>
            <sz val="11"/>
            <color theme="1"/>
            <rFont val="Calibri"/>
            <family val="2"/>
            <scheme val="minor"/>
          </rPr>
          <t>CONSIGNY François:
stone wool</t>
        </r>
      </text>
    </comment>
    <comment ref="BB816" authorId="0" shapeId="0" xr:uid="{282BE82F-685A-44E6-98DB-FC5AE3FBE6B5}">
      <text>
        <r>
          <rPr>
            <sz val="11"/>
            <color theme="1"/>
            <rFont val="Calibri"/>
            <family val="2"/>
            <scheme val="minor"/>
          </rPr>
          <t>CONSIGNY François:
Point measurement method.
Area method: 32mm</t>
        </r>
      </text>
    </comment>
    <comment ref="BC816" authorId="0" shapeId="0" xr:uid="{00BC627F-7BA8-49B5-918C-047BB2A252AE}">
      <text>
        <r>
          <rPr>
            <sz val="11"/>
            <color theme="1"/>
            <rFont val="Calibri"/>
            <family val="2"/>
            <scheme val="minor"/>
          </rPr>
          <t>CONSIGNY François:
mesured on sketch (residual cross section from photo) for all min &amp; max values of Rise1 to 5</t>
        </r>
      </text>
    </comment>
    <comment ref="CE816" authorId="0" shapeId="0" xr:uid="{112CA234-0B04-4240-9016-BDBBE7E26081}">
      <text>
        <r>
          <rPr>
            <sz val="11"/>
            <color theme="1"/>
            <rFont val="Calibri"/>
            <family val="2"/>
            <scheme val="minor"/>
          </rPr>
          <t>CONSIGNY François:
Densité 673 kg/m3</t>
        </r>
      </text>
    </comment>
    <comment ref="DF816" authorId="0" shapeId="0" xr:uid="{FCC1C125-A06F-4D89-80C4-C9DC7D863BFE}">
      <text>
        <r>
          <rPr>
            <sz val="11"/>
            <color theme="1"/>
            <rFont val="Calibri"/>
            <family val="2"/>
            <scheme val="minor"/>
          </rPr>
          <t>CONSIGNY François:
stone wool</t>
        </r>
      </text>
    </comment>
    <comment ref="BB817" authorId="0" shapeId="0" xr:uid="{E0AB6F7E-1A28-4421-96D1-B8F91C18B1C6}">
      <text>
        <r>
          <rPr>
            <sz val="11"/>
            <color theme="1"/>
            <rFont val="Calibri"/>
            <family val="2"/>
            <scheme val="minor"/>
          </rPr>
          <t>CONSIGNY François:
Point measurement method.
Area method: 32mm</t>
        </r>
      </text>
    </comment>
    <comment ref="BC817" authorId="0" shapeId="0" xr:uid="{DAD965FE-2E85-4A8D-92D2-34610203390B}">
      <text>
        <r>
          <rPr>
            <sz val="11"/>
            <color theme="1"/>
            <rFont val="Calibri"/>
            <family val="2"/>
            <scheme val="minor"/>
          </rPr>
          <t>CONSIGNY François:
mesured on sketch (residual cross section from photo) for all min &amp; max values of Rise1 to 5</t>
        </r>
      </text>
    </comment>
    <comment ref="CE817" authorId="0" shapeId="0" xr:uid="{B2EEF99D-CA9A-494C-8EF7-6333F1B4D7DD}">
      <text>
        <r>
          <rPr>
            <sz val="11"/>
            <color theme="1"/>
            <rFont val="Calibri"/>
            <family val="2"/>
            <scheme val="minor"/>
          </rPr>
          <t>CONSIGNY François:
Densité 673 kg/m3</t>
        </r>
      </text>
    </comment>
    <comment ref="DF817" authorId="0" shapeId="0" xr:uid="{7CEE51F1-8E26-4CB0-8F74-C5180F31EF07}">
      <text>
        <r>
          <rPr>
            <sz val="11"/>
            <color theme="1"/>
            <rFont val="Calibri"/>
            <family val="2"/>
            <scheme val="minor"/>
          </rPr>
          <t>CONSIGNY François:
stone wool</t>
        </r>
      </text>
    </comment>
    <comment ref="BB818" authorId="0" shapeId="0" xr:uid="{88C71935-B034-4463-8B3C-17FE21A47EE5}">
      <text>
        <r>
          <rPr>
            <sz val="11"/>
            <color theme="1"/>
            <rFont val="Calibri"/>
            <family val="2"/>
            <scheme val="minor"/>
          </rPr>
          <t>CONSIGNY François:
Point measurement method.
Area method: 32mm</t>
        </r>
      </text>
    </comment>
    <comment ref="BC818" authorId="0" shapeId="0" xr:uid="{B4D89D5B-07A5-4E5F-A606-0D5BFD42FB86}">
      <text>
        <r>
          <rPr>
            <sz val="11"/>
            <color theme="1"/>
            <rFont val="Calibri"/>
            <family val="2"/>
            <scheme val="minor"/>
          </rPr>
          <t>CONSIGNY François:
mesured on sketch (residual cross section from photo) for all min &amp; max values of Rise1 to 5</t>
        </r>
      </text>
    </comment>
    <comment ref="CE818" authorId="0" shapeId="0" xr:uid="{C170793F-53C0-4AF2-9857-4D417C0D8A50}">
      <text>
        <r>
          <rPr>
            <sz val="11"/>
            <color theme="1"/>
            <rFont val="Calibri"/>
            <family val="2"/>
            <scheme val="minor"/>
          </rPr>
          <t>CONSIGNY François:
Densité 673 kg/m3</t>
        </r>
      </text>
    </comment>
    <comment ref="DF818" authorId="0" shapeId="0" xr:uid="{F133FBFC-05C5-4BFC-8874-6E78675E0D9C}">
      <text>
        <r>
          <rPr>
            <sz val="11"/>
            <color theme="1"/>
            <rFont val="Calibri"/>
            <family val="2"/>
            <scheme val="minor"/>
          </rPr>
          <t>CONSIGNY François:
stone wool</t>
        </r>
      </text>
    </comment>
    <comment ref="BB819" authorId="0" shapeId="0" xr:uid="{E14089AF-402B-4B2E-BE7E-0F6D150D3A4D}">
      <text>
        <r>
          <rPr>
            <sz val="11"/>
            <color theme="1"/>
            <rFont val="Calibri"/>
            <family val="2"/>
            <scheme val="minor"/>
          </rPr>
          <t>CONSIGNY François:
Point measurement method.
Area method: 32mm</t>
        </r>
      </text>
    </comment>
    <comment ref="BC819" authorId="0" shapeId="0" xr:uid="{1F2C115D-7759-4FA1-B9CC-EB981764C8B2}">
      <text>
        <r>
          <rPr>
            <sz val="11"/>
            <color theme="1"/>
            <rFont val="Calibri"/>
            <family val="2"/>
            <scheme val="minor"/>
          </rPr>
          <t>CONSIGNY François:
mesured on sketch (residual cross section from photo) for all min &amp; max values of Rise1 to 5</t>
        </r>
      </text>
    </comment>
    <comment ref="CE819" authorId="0" shapeId="0" xr:uid="{37E9B00F-DFD4-4187-BE41-EBDBE069EF7D}">
      <text>
        <r>
          <rPr>
            <sz val="11"/>
            <color theme="1"/>
            <rFont val="Calibri"/>
            <family val="2"/>
            <scheme val="minor"/>
          </rPr>
          <t>CONSIGNY François:
Densité 673 kg/m3</t>
        </r>
      </text>
    </comment>
    <comment ref="DF819" authorId="0" shapeId="0" xr:uid="{EF7F7C30-ACA4-4D0F-A305-1743F1DD6758}">
      <text>
        <r>
          <rPr>
            <sz val="11"/>
            <color theme="1"/>
            <rFont val="Calibri"/>
            <family val="2"/>
            <scheme val="minor"/>
          </rPr>
          <t>CONSIGNY François:
stone wool</t>
        </r>
      </text>
    </comment>
    <comment ref="BB820" authorId="0" shapeId="0" xr:uid="{6132D357-4A53-412E-9A1B-E0C22BF52E0B}">
      <text>
        <r>
          <rPr>
            <sz val="11"/>
            <color theme="1"/>
            <rFont val="Calibri"/>
            <family val="2"/>
            <scheme val="minor"/>
          </rPr>
          <t>CONSIGNY François:
Point measurement method.
Area method: 32mm</t>
        </r>
      </text>
    </comment>
    <comment ref="BC820" authorId="0" shapeId="0" xr:uid="{7EF2AAE5-CE66-4338-B19E-8FACE155871E}">
      <text>
        <r>
          <rPr>
            <sz val="11"/>
            <color theme="1"/>
            <rFont val="Calibri"/>
            <family val="2"/>
            <scheme val="minor"/>
          </rPr>
          <t>CONSIGNY François:
mesured on sketch (residual cross section from photo) for all min &amp; max values of Rise1 to 5</t>
        </r>
      </text>
    </comment>
    <comment ref="CE820" authorId="0" shapeId="0" xr:uid="{04E430B3-3F29-4381-B542-3E5AB9347843}">
      <text>
        <r>
          <rPr>
            <sz val="11"/>
            <color theme="1"/>
            <rFont val="Calibri"/>
            <family val="2"/>
            <scheme val="minor"/>
          </rPr>
          <t>CONSIGNY François:
Densité 673 kg/m3</t>
        </r>
      </text>
    </comment>
    <comment ref="DF820" authorId="0" shapeId="0" xr:uid="{FF0390C0-8CE2-498E-ACAE-6647B3C59468}">
      <text>
        <r>
          <rPr>
            <sz val="11"/>
            <color theme="1"/>
            <rFont val="Calibri"/>
            <family val="2"/>
            <scheme val="minor"/>
          </rPr>
          <t>CONSIGNY François:
stone wool</t>
        </r>
      </text>
    </comment>
    <comment ref="BB821" authorId="0" shapeId="0" xr:uid="{F61A3D26-1ACA-4579-A8B5-7E97F8EB1B17}">
      <text>
        <r>
          <rPr>
            <sz val="11"/>
            <color theme="1"/>
            <rFont val="Calibri"/>
            <family val="2"/>
            <scheme val="minor"/>
          </rPr>
          <t>CONSIGNY François:
Point measurement method.
Area method: 32mm</t>
        </r>
      </text>
    </comment>
    <comment ref="BC821" authorId="0" shapeId="0" xr:uid="{1A841DAA-A689-4B70-8267-C732866A4B4B}">
      <text>
        <r>
          <rPr>
            <sz val="11"/>
            <color theme="1"/>
            <rFont val="Calibri"/>
            <family val="2"/>
            <scheme val="minor"/>
          </rPr>
          <t>CONSIGNY François:
mesured on sketch (residual cross section from photo) for all min &amp; max values of Rise1 to 5</t>
        </r>
      </text>
    </comment>
    <comment ref="CE821" authorId="0" shapeId="0" xr:uid="{999F757C-D8E3-4DB4-8F2D-88BE83B7C22B}">
      <text>
        <r>
          <rPr>
            <sz val="11"/>
            <color theme="1"/>
            <rFont val="Calibri"/>
            <family val="2"/>
            <scheme val="minor"/>
          </rPr>
          <t>CONSIGNY François:
Densité 673 kg/m3</t>
        </r>
      </text>
    </comment>
    <comment ref="DF821" authorId="0" shapeId="0" xr:uid="{F4617758-DAE9-4B97-AA5C-077E4E315B9C}">
      <text>
        <r>
          <rPr>
            <sz val="11"/>
            <color theme="1"/>
            <rFont val="Calibri"/>
            <family val="2"/>
            <scheme val="minor"/>
          </rPr>
          <t>CONSIGNY François:
stone wool</t>
        </r>
      </text>
    </comment>
    <comment ref="BB822" authorId="0" shapeId="0" xr:uid="{200287AD-6FF8-407E-BC21-15B4ACDC9932}">
      <text>
        <r>
          <rPr>
            <sz val="11"/>
            <color theme="1"/>
            <rFont val="Calibri"/>
            <family val="2"/>
            <scheme val="minor"/>
          </rPr>
          <t>CONSIGNY François:
Point measurement method.
Area method: 32mm</t>
        </r>
      </text>
    </comment>
    <comment ref="BC822" authorId="0" shapeId="0" xr:uid="{B332523C-75E3-484D-996B-D417BD3D5E90}">
      <text>
        <r>
          <rPr>
            <sz val="11"/>
            <color theme="1"/>
            <rFont val="Calibri"/>
            <family val="2"/>
            <scheme val="minor"/>
          </rPr>
          <t>CONSIGNY François:
mesured on sketch (residual cross section from photo) for all min &amp; max values of Rise1 to 5</t>
        </r>
      </text>
    </comment>
    <comment ref="CE822" authorId="0" shapeId="0" xr:uid="{A659D9B2-16BC-451C-A58D-5F4148258CDB}">
      <text>
        <r>
          <rPr>
            <sz val="11"/>
            <color theme="1"/>
            <rFont val="Calibri"/>
            <family val="2"/>
            <scheme val="minor"/>
          </rPr>
          <t>CONSIGNY François:
Densité 673 kg/m3</t>
        </r>
      </text>
    </comment>
    <comment ref="DF822" authorId="0" shapeId="0" xr:uid="{E076B528-586C-4FE5-ACA4-B463C2376F96}">
      <text>
        <r>
          <rPr>
            <sz val="11"/>
            <color theme="1"/>
            <rFont val="Calibri"/>
            <family val="2"/>
            <scheme val="minor"/>
          </rPr>
          <t>CONSIGNY François:
stone wool</t>
        </r>
      </text>
    </comment>
    <comment ref="BB823" authorId="0" shapeId="0" xr:uid="{5E8F98BB-4C2E-4B42-9F55-8B11C4503016}">
      <text>
        <r>
          <rPr>
            <sz val="11"/>
            <color theme="1"/>
            <rFont val="Calibri"/>
            <family val="2"/>
            <scheme val="minor"/>
          </rPr>
          <t>CONSIGNY François:
Point measurement method.
Area method: 32mm</t>
        </r>
      </text>
    </comment>
    <comment ref="BC823" authorId="0" shapeId="0" xr:uid="{D63A79A9-42FE-412C-94C6-B92B177A8BBA}">
      <text>
        <r>
          <rPr>
            <sz val="11"/>
            <color theme="1"/>
            <rFont val="Calibri"/>
            <family val="2"/>
            <scheme val="minor"/>
          </rPr>
          <t>CONSIGNY François:
mesured on sketch (residual cross section from photo) for all min &amp; max values of Rise1 to 5</t>
        </r>
      </text>
    </comment>
    <comment ref="CE823" authorId="0" shapeId="0" xr:uid="{A65CF189-DBEB-4223-8FC5-4294322C9F0B}">
      <text>
        <r>
          <rPr>
            <sz val="11"/>
            <color theme="1"/>
            <rFont val="Calibri"/>
            <family val="2"/>
            <scheme val="minor"/>
          </rPr>
          <t>CONSIGNY François:
Densité 673 kg/m3</t>
        </r>
      </text>
    </comment>
    <comment ref="DF823" authorId="0" shapeId="0" xr:uid="{F2C29C82-6B4A-484D-BD28-BB9E248A684C}">
      <text>
        <r>
          <rPr>
            <sz val="11"/>
            <color theme="1"/>
            <rFont val="Calibri"/>
            <family val="2"/>
            <scheme val="minor"/>
          </rPr>
          <t>CONSIGNY François:
stone wool</t>
        </r>
      </text>
    </comment>
    <comment ref="BB824" authorId="0" shapeId="0" xr:uid="{D4CFB8F6-04B5-4CA1-A481-48798B2EC186}">
      <text>
        <r>
          <rPr>
            <sz val="11"/>
            <color theme="1"/>
            <rFont val="Calibri"/>
            <family val="2"/>
            <scheme val="minor"/>
          </rPr>
          <t>CONSIGNY François:
Point measurement method.
Area method: 32mm</t>
        </r>
      </text>
    </comment>
    <comment ref="BC824" authorId="0" shapeId="0" xr:uid="{66DDAA07-6A51-42D6-9FEB-7FF92C4B7121}">
      <text>
        <r>
          <rPr>
            <sz val="11"/>
            <color theme="1"/>
            <rFont val="Calibri"/>
            <family val="2"/>
            <scheme val="minor"/>
          </rPr>
          <t>CONSIGNY François:
mesured on sketch (residual cross section from photo) for all min &amp; max values of Rise1 to 5</t>
        </r>
      </text>
    </comment>
    <comment ref="CE824" authorId="0" shapeId="0" xr:uid="{6187DB92-B210-4912-9C64-EF15D59AD61F}">
      <text>
        <r>
          <rPr>
            <sz val="11"/>
            <color theme="1"/>
            <rFont val="Calibri"/>
            <family val="2"/>
            <scheme val="minor"/>
          </rPr>
          <t>CONSIGNY François:
Densité 673 kg/m3</t>
        </r>
      </text>
    </comment>
    <comment ref="DF824" authorId="0" shapeId="0" xr:uid="{5EC0636E-C771-4CF3-9650-CBC8DEDC9A5F}">
      <text>
        <r>
          <rPr>
            <sz val="11"/>
            <color theme="1"/>
            <rFont val="Calibri"/>
            <family val="2"/>
            <scheme val="minor"/>
          </rPr>
          <t>CONSIGNY François:
stone wool</t>
        </r>
      </text>
    </comment>
    <comment ref="BB825" authorId="0" shapeId="0" xr:uid="{6B5DDCF2-CB21-41D4-B71E-963114DC072A}">
      <text>
        <r>
          <rPr>
            <sz val="11"/>
            <color theme="1"/>
            <rFont val="Calibri"/>
            <family val="2"/>
            <scheme val="minor"/>
          </rPr>
          <t>CONSIGNY François:
Point measurement method.
Area method: 32mm</t>
        </r>
      </text>
    </comment>
    <comment ref="BC825" authorId="0" shapeId="0" xr:uid="{EA65FDB8-7047-46F6-A15E-7A7844C020EA}">
      <text>
        <r>
          <rPr>
            <sz val="11"/>
            <color theme="1"/>
            <rFont val="Calibri"/>
            <family val="2"/>
            <scheme val="minor"/>
          </rPr>
          <t>CONSIGNY François:
mesured on sketch (residual cross section from photo) for all min &amp; max values of Rise1 to 5</t>
        </r>
      </text>
    </comment>
    <comment ref="CE825" authorId="0" shapeId="0" xr:uid="{7FFBC339-37C6-4A65-AE89-21CD3D1796E1}">
      <text>
        <r>
          <rPr>
            <sz val="11"/>
            <color theme="1"/>
            <rFont val="Calibri"/>
            <family val="2"/>
            <scheme val="minor"/>
          </rPr>
          <t>CONSIGNY François:
Densité 673 kg/m3</t>
        </r>
      </text>
    </comment>
    <comment ref="DF825" authorId="0" shapeId="0" xr:uid="{ED64013B-4F44-4DA5-A976-41CC383CAE84}">
      <text>
        <r>
          <rPr>
            <sz val="11"/>
            <color theme="1"/>
            <rFont val="Calibri"/>
            <family val="2"/>
            <scheme val="minor"/>
          </rPr>
          <t>CONSIGNY François:
stone wool</t>
        </r>
      </text>
    </comment>
    <comment ref="BB826" authorId="0" shapeId="0" xr:uid="{DDFF134F-DEF0-4B08-A400-09485EED01A9}">
      <text>
        <r>
          <rPr>
            <sz val="11"/>
            <color theme="1"/>
            <rFont val="Calibri"/>
            <family val="2"/>
            <scheme val="minor"/>
          </rPr>
          <t>CONSIGNY François:
Point measurement method.
Area method: 32mm</t>
        </r>
      </text>
    </comment>
    <comment ref="BC826" authorId="0" shapeId="0" xr:uid="{2542364A-C83C-47A4-B2A9-E135E87AB20D}">
      <text>
        <r>
          <rPr>
            <sz val="11"/>
            <color theme="1"/>
            <rFont val="Calibri"/>
            <family val="2"/>
            <scheme val="minor"/>
          </rPr>
          <t>CONSIGNY François:
mesured on sketch (residual cross section from photo) for all min &amp; max values of Rise1 to 5</t>
        </r>
      </text>
    </comment>
    <comment ref="CE826" authorId="0" shapeId="0" xr:uid="{A6F9BD21-8FDF-4691-9CD1-0D18CDFB55AB}">
      <text>
        <r>
          <rPr>
            <sz val="11"/>
            <color theme="1"/>
            <rFont val="Calibri"/>
            <family val="2"/>
            <scheme val="minor"/>
          </rPr>
          <t>CONSIGNY François:
Densité 673 kg/m3</t>
        </r>
      </text>
    </comment>
    <comment ref="DF826" authorId="0" shapeId="0" xr:uid="{4F1C776C-E6EE-4AA2-A66A-916DFFB5C82A}">
      <text>
        <r>
          <rPr>
            <sz val="11"/>
            <color theme="1"/>
            <rFont val="Calibri"/>
            <family val="2"/>
            <scheme val="minor"/>
          </rPr>
          <t>CONSIGNY François:
stone wool</t>
        </r>
      </text>
    </comment>
    <comment ref="BB827" authorId="0" shapeId="0" xr:uid="{B9373765-6816-40C6-9E15-5936FAF9BA42}">
      <text>
        <r>
          <rPr>
            <sz val="11"/>
            <color theme="1"/>
            <rFont val="Calibri"/>
            <family val="2"/>
            <scheme val="minor"/>
          </rPr>
          <t>CONSIGNY François:
Point measurement method.
Area method: 32mm</t>
        </r>
      </text>
    </comment>
    <comment ref="BC827" authorId="0" shapeId="0" xr:uid="{68D21000-0D9E-464B-B86C-E4806859C849}">
      <text>
        <r>
          <rPr>
            <sz val="11"/>
            <color theme="1"/>
            <rFont val="Calibri"/>
            <family val="2"/>
            <scheme val="minor"/>
          </rPr>
          <t>CONSIGNY François:
mesured on sketch (residual cross section from photo) for all min &amp; max values of Rise1 to 5</t>
        </r>
      </text>
    </comment>
    <comment ref="CE827" authorId="0" shapeId="0" xr:uid="{0BC21041-EDAB-4039-86D4-649BA4BF155A}">
      <text>
        <r>
          <rPr>
            <sz val="11"/>
            <color theme="1"/>
            <rFont val="Calibri"/>
            <family val="2"/>
            <scheme val="minor"/>
          </rPr>
          <t>CONSIGNY François:
Densité 673 kg/m3</t>
        </r>
      </text>
    </comment>
    <comment ref="DF827" authorId="0" shapeId="0" xr:uid="{2F4EB9A7-65E2-4ED5-88D1-23670CA51DD0}">
      <text>
        <r>
          <rPr>
            <sz val="11"/>
            <color theme="1"/>
            <rFont val="Calibri"/>
            <family val="2"/>
            <scheme val="minor"/>
          </rPr>
          <t>CONSIGNY François:
stone wool</t>
        </r>
      </text>
    </comment>
    <comment ref="BB828" authorId="0" shapeId="0" xr:uid="{BBCDC57E-6383-43A2-9F7B-94FB7D6D62CD}">
      <text>
        <r>
          <rPr>
            <sz val="11"/>
            <color theme="1"/>
            <rFont val="Calibri"/>
            <family val="2"/>
            <scheme val="minor"/>
          </rPr>
          <t>CONSIGNY François:
Point measurement method.
Area method: 32mm</t>
        </r>
      </text>
    </comment>
    <comment ref="BC828" authorId="0" shapeId="0" xr:uid="{458E2135-21DE-4A5D-B72E-9BED250D74BB}">
      <text>
        <r>
          <rPr>
            <sz val="11"/>
            <color theme="1"/>
            <rFont val="Calibri"/>
            <family val="2"/>
            <scheme val="minor"/>
          </rPr>
          <t>CONSIGNY François:
mesured on sketch (residual cross section from photo) for all min &amp; max values of Rise1 to 5</t>
        </r>
      </text>
    </comment>
    <comment ref="CE828" authorId="0" shapeId="0" xr:uid="{506093BC-A2F0-491F-AC88-4722C8CD1603}">
      <text>
        <r>
          <rPr>
            <sz val="11"/>
            <color theme="1"/>
            <rFont val="Calibri"/>
            <family val="2"/>
            <scheme val="minor"/>
          </rPr>
          <t>CONSIGNY François:
Densité 673 kg/m3</t>
        </r>
      </text>
    </comment>
    <comment ref="DF828" authorId="0" shapeId="0" xr:uid="{CD11BF2F-1BB0-4293-B8D7-44675B61855F}">
      <text>
        <r>
          <rPr>
            <sz val="11"/>
            <color theme="1"/>
            <rFont val="Calibri"/>
            <family val="2"/>
            <scheme val="minor"/>
          </rPr>
          <t>CONSIGNY François:
stone wool</t>
        </r>
      </text>
    </comment>
    <comment ref="BB829" authorId="0" shapeId="0" xr:uid="{54CBCE63-910A-4862-A922-DE6B8DDAE527}">
      <text>
        <r>
          <rPr>
            <sz val="11"/>
            <color theme="1"/>
            <rFont val="Calibri"/>
            <family val="2"/>
            <scheme val="minor"/>
          </rPr>
          <t>CONSIGNY François:
Point measurement method.
Area method: 32mm</t>
        </r>
      </text>
    </comment>
    <comment ref="BC829" authorId="0" shapeId="0" xr:uid="{16C42D4B-4EBE-4687-B29E-D394F44AB4EF}">
      <text>
        <r>
          <rPr>
            <sz val="11"/>
            <color theme="1"/>
            <rFont val="Calibri"/>
            <family val="2"/>
            <scheme val="minor"/>
          </rPr>
          <t>CONSIGNY François:
mesured on sketch (residual cross section from photo) for all min &amp; max values of Rise1 to 5</t>
        </r>
      </text>
    </comment>
    <comment ref="CE829" authorId="0" shapeId="0" xr:uid="{399080EF-BF20-4B9E-99C5-B4C2ED0DFA43}">
      <text>
        <r>
          <rPr>
            <sz val="11"/>
            <color theme="1"/>
            <rFont val="Calibri"/>
            <family val="2"/>
            <scheme val="minor"/>
          </rPr>
          <t>CONSIGNY François:
Densité 673 kg/m3</t>
        </r>
      </text>
    </comment>
    <comment ref="DF829" authorId="0" shapeId="0" xr:uid="{45BAAC15-8A6C-442B-B084-F1452B4A0C25}">
      <text>
        <r>
          <rPr>
            <sz val="11"/>
            <color theme="1"/>
            <rFont val="Calibri"/>
            <family val="2"/>
            <scheme val="minor"/>
          </rPr>
          <t>CONSIGNY François:
stone wool</t>
        </r>
      </text>
    </comment>
    <comment ref="BB830" authorId="0" shapeId="0" xr:uid="{EF12530A-D3BB-43EF-A309-C369DA1055BD}">
      <text>
        <r>
          <rPr>
            <sz val="11"/>
            <color theme="1"/>
            <rFont val="Calibri"/>
            <family val="2"/>
            <scheme val="minor"/>
          </rPr>
          <t>CONSIGNY François:
Point measurement method.
Area method: 32mm</t>
        </r>
      </text>
    </comment>
    <comment ref="BC830" authorId="0" shapeId="0" xr:uid="{766BE2F7-E470-4AD6-B3BB-B1E8647B687E}">
      <text>
        <r>
          <rPr>
            <sz val="11"/>
            <color theme="1"/>
            <rFont val="Calibri"/>
            <family val="2"/>
            <scheme val="minor"/>
          </rPr>
          <t>CONSIGNY François:
mesured on sketch (residual cross section from photo) for all min &amp; max values of Rise1 to 5</t>
        </r>
      </text>
    </comment>
    <comment ref="CE830" authorId="0" shapeId="0" xr:uid="{490E48B8-4E19-4961-8131-363159DAED3E}">
      <text>
        <r>
          <rPr>
            <sz val="11"/>
            <color theme="1"/>
            <rFont val="Calibri"/>
            <family val="2"/>
            <scheme val="minor"/>
          </rPr>
          <t>CONSIGNY François:
Densité 673 kg/m3</t>
        </r>
      </text>
    </comment>
    <comment ref="DF830" authorId="0" shapeId="0" xr:uid="{CE116BD6-34D8-4DE7-B419-1460B13A0D83}">
      <text>
        <r>
          <rPr>
            <sz val="11"/>
            <color theme="1"/>
            <rFont val="Calibri"/>
            <family val="2"/>
            <scheme val="minor"/>
          </rPr>
          <t>CONSIGNY François:
stone wool</t>
        </r>
      </text>
    </comment>
    <comment ref="BB831" authorId="0" shapeId="0" xr:uid="{E0C99206-6331-45B6-AD81-A81B3D3CD1D3}">
      <text>
        <r>
          <rPr>
            <sz val="11"/>
            <color theme="1"/>
            <rFont val="Calibri"/>
            <family val="2"/>
            <scheme val="minor"/>
          </rPr>
          <t>CONSIGNY François:
Point measurement method.
Area method: 32mm</t>
        </r>
      </text>
    </comment>
    <comment ref="BC831" authorId="0" shapeId="0" xr:uid="{73FF6746-9065-4A7A-AA34-CD9C7B1C8736}">
      <text>
        <r>
          <rPr>
            <sz val="11"/>
            <color theme="1"/>
            <rFont val="Calibri"/>
            <family val="2"/>
            <scheme val="minor"/>
          </rPr>
          <t>CONSIGNY François:
mesured on sketch (residual cross section from photo) for all min &amp; max values of Rise1 to 5</t>
        </r>
      </text>
    </comment>
    <comment ref="CE831" authorId="0" shapeId="0" xr:uid="{D32E3F14-8ABD-4312-BD81-BF22CB2F3185}">
      <text>
        <r>
          <rPr>
            <sz val="11"/>
            <color theme="1"/>
            <rFont val="Calibri"/>
            <family val="2"/>
            <scheme val="minor"/>
          </rPr>
          <t>CONSIGNY François:
Densité 673 kg/m3</t>
        </r>
      </text>
    </comment>
    <comment ref="DF831" authorId="0" shapeId="0" xr:uid="{FFC89BE6-367A-4C73-9A21-BC438FF820B4}">
      <text>
        <r>
          <rPr>
            <sz val="11"/>
            <color theme="1"/>
            <rFont val="Calibri"/>
            <family val="2"/>
            <scheme val="minor"/>
          </rPr>
          <t>CONSIGNY François:
stone wool</t>
        </r>
      </text>
    </comment>
    <comment ref="BB832" authorId="0" shapeId="0" xr:uid="{9EEF656C-53E2-49A9-BA9B-19A9B048FF39}">
      <text>
        <r>
          <rPr>
            <sz val="11"/>
            <color theme="1"/>
            <rFont val="Calibri"/>
            <family val="2"/>
            <scheme val="minor"/>
          </rPr>
          <t>CONSIGNY François:
Point measurement method.
Area method: 32mm</t>
        </r>
      </text>
    </comment>
    <comment ref="BC832" authorId="0" shapeId="0" xr:uid="{A3728E06-02B3-4182-9B15-AB63BD4C444C}">
      <text>
        <r>
          <rPr>
            <sz val="11"/>
            <color theme="1"/>
            <rFont val="Calibri"/>
            <family val="2"/>
            <scheme val="minor"/>
          </rPr>
          <t>CONSIGNY François:
mesured on sketch (residual cross section from photo) for all min &amp; max values of Rise1 to 5</t>
        </r>
      </text>
    </comment>
    <comment ref="CE832" authorId="0" shapeId="0" xr:uid="{34E9BA21-026A-4DB0-A003-9C1419CDBF4D}">
      <text>
        <r>
          <rPr>
            <sz val="11"/>
            <color theme="1"/>
            <rFont val="Calibri"/>
            <family val="2"/>
            <scheme val="minor"/>
          </rPr>
          <t>CONSIGNY François:
Densité 673 kg/m3</t>
        </r>
      </text>
    </comment>
    <comment ref="DF832" authorId="0" shapeId="0" xr:uid="{98A477F3-AA29-467B-B448-C8CEFC9101B6}">
      <text>
        <r>
          <rPr>
            <sz val="11"/>
            <color theme="1"/>
            <rFont val="Calibri"/>
            <family val="2"/>
            <scheme val="minor"/>
          </rPr>
          <t>CONSIGNY François:
stone wool</t>
        </r>
      </text>
    </comment>
    <comment ref="BB833" authorId="0" shapeId="0" xr:uid="{313EE553-5B33-43B6-A2E3-3472024AF2DB}">
      <text>
        <r>
          <rPr>
            <sz val="11"/>
            <color theme="1"/>
            <rFont val="Calibri"/>
            <family val="2"/>
            <scheme val="minor"/>
          </rPr>
          <t>CONSIGNY François:
Point measurement method.
Area method: 32mm</t>
        </r>
      </text>
    </comment>
    <comment ref="BC833" authorId="0" shapeId="0" xr:uid="{B0CEF44C-D92C-4A0B-8ED1-A13D841A37C2}">
      <text>
        <r>
          <rPr>
            <sz val="11"/>
            <color theme="1"/>
            <rFont val="Calibri"/>
            <family val="2"/>
            <scheme val="minor"/>
          </rPr>
          <t>CONSIGNY François:
mesured on sketch (residual cross section from photo) for all min &amp; max values of Rise1 to 5</t>
        </r>
      </text>
    </comment>
    <comment ref="CE833" authorId="0" shapeId="0" xr:uid="{2A6B8996-D593-4C38-ADFC-8423890ABBF7}">
      <text>
        <r>
          <rPr>
            <sz val="11"/>
            <color theme="1"/>
            <rFont val="Calibri"/>
            <family val="2"/>
            <scheme val="minor"/>
          </rPr>
          <t>CONSIGNY François:
Densité 673 kg/m3</t>
        </r>
      </text>
    </comment>
    <comment ref="DF833" authorId="0" shapeId="0" xr:uid="{708C3151-8C25-47B9-8682-062A68B5FEDF}">
      <text>
        <r>
          <rPr>
            <sz val="11"/>
            <color theme="1"/>
            <rFont val="Calibri"/>
            <family val="2"/>
            <scheme val="minor"/>
          </rPr>
          <t>CONSIGNY François:
stone wool</t>
        </r>
      </text>
    </comment>
    <comment ref="BB834" authorId="0" shapeId="0" xr:uid="{00F2C577-F726-4BAB-A3FF-799311BFD749}">
      <text>
        <r>
          <rPr>
            <sz val="11"/>
            <color theme="1"/>
            <rFont val="Calibri"/>
            <family val="2"/>
            <scheme val="minor"/>
          </rPr>
          <t>CONSIGNY François:
Point measurement method.
Area method: 32mm</t>
        </r>
      </text>
    </comment>
    <comment ref="BC834" authorId="0" shapeId="0" xr:uid="{BDDD89C7-9529-4F40-BD7C-9DBEFC6AD719}">
      <text>
        <r>
          <rPr>
            <sz val="11"/>
            <color theme="1"/>
            <rFont val="Calibri"/>
            <family val="2"/>
            <scheme val="minor"/>
          </rPr>
          <t>CONSIGNY François:
mesured on sketch (residual cross section from photo) for all min &amp; max values of Rise1 to 5</t>
        </r>
      </text>
    </comment>
    <comment ref="CE834" authorId="0" shapeId="0" xr:uid="{29B5672A-9B25-42CC-A35A-0F62192D4A90}">
      <text>
        <r>
          <rPr>
            <sz val="11"/>
            <color theme="1"/>
            <rFont val="Calibri"/>
            <family val="2"/>
            <scheme val="minor"/>
          </rPr>
          <t>CONSIGNY François:
Densité 673 kg/m3</t>
        </r>
      </text>
    </comment>
    <comment ref="DF834" authorId="0" shapeId="0" xr:uid="{CF91E260-54D4-4CDC-BFE3-B1B394FB879C}">
      <text>
        <r>
          <rPr>
            <sz val="11"/>
            <color theme="1"/>
            <rFont val="Calibri"/>
            <family val="2"/>
            <scheme val="minor"/>
          </rPr>
          <t>CONSIGNY François:
stone wool</t>
        </r>
      </text>
    </comment>
    <comment ref="BB835" authorId="0" shapeId="0" xr:uid="{49A9AA77-72FB-4738-8019-F5A98AB7D88F}">
      <text>
        <r>
          <rPr>
            <sz val="11"/>
            <color theme="1"/>
            <rFont val="Calibri"/>
            <family val="2"/>
            <scheme val="minor"/>
          </rPr>
          <t>CONSIGNY François:
Point measurement method.
Area method: 32mm</t>
        </r>
      </text>
    </comment>
    <comment ref="BC835" authorId="0" shapeId="0" xr:uid="{1E2DA9CC-EB64-48FB-B996-76EE668BF59D}">
      <text>
        <r>
          <rPr>
            <sz val="11"/>
            <color theme="1"/>
            <rFont val="Calibri"/>
            <family val="2"/>
            <scheme val="minor"/>
          </rPr>
          <t>CONSIGNY François:
mesured on sketch (residual cross section from photo) for all min &amp; max values of Rise1 to 5</t>
        </r>
      </text>
    </comment>
    <comment ref="CE835" authorId="0" shapeId="0" xr:uid="{0F0B7A27-FC4B-4420-8F15-934D2C174F24}">
      <text>
        <r>
          <rPr>
            <sz val="11"/>
            <color theme="1"/>
            <rFont val="Calibri"/>
            <family val="2"/>
            <scheme val="minor"/>
          </rPr>
          <t>CONSIGNY François:
Densité 673 kg/m3</t>
        </r>
      </text>
    </comment>
    <comment ref="DF835" authorId="0" shapeId="0" xr:uid="{8C09CA47-A9C2-459C-9372-CEB9D70E85C6}">
      <text>
        <r>
          <rPr>
            <sz val="11"/>
            <color theme="1"/>
            <rFont val="Calibri"/>
            <family val="2"/>
            <scheme val="minor"/>
          </rPr>
          <t>CONSIGNY François:
stone wool</t>
        </r>
      </text>
    </comment>
    <comment ref="BB836" authorId="0" shapeId="0" xr:uid="{7E133219-28D6-4CD1-8654-D58CA3528CB8}">
      <text>
        <r>
          <rPr>
            <sz val="11"/>
            <color theme="1"/>
            <rFont val="Calibri"/>
            <family val="2"/>
            <scheme val="minor"/>
          </rPr>
          <t>CONSIGNY François:
Point measurement method.
Area method: 32mm</t>
        </r>
      </text>
    </comment>
    <comment ref="BC836" authorId="0" shapeId="0" xr:uid="{346D0A43-8199-48C0-AD1A-DA6DB7C43E61}">
      <text>
        <r>
          <rPr>
            <sz val="11"/>
            <color theme="1"/>
            <rFont val="Calibri"/>
            <family val="2"/>
            <scheme val="minor"/>
          </rPr>
          <t>CONSIGNY François:
mesured on sketch (residual cross section from photo) for all min &amp; max values of Rise1 to 5</t>
        </r>
      </text>
    </comment>
    <comment ref="CE836" authorId="0" shapeId="0" xr:uid="{EA566CAC-60BD-419B-851A-2BE5EC33E388}">
      <text>
        <r>
          <rPr>
            <sz val="11"/>
            <color theme="1"/>
            <rFont val="Calibri"/>
            <family val="2"/>
            <scheme val="minor"/>
          </rPr>
          <t>CONSIGNY François:
Densité 673 kg/m3</t>
        </r>
      </text>
    </comment>
    <comment ref="DF836" authorId="0" shapeId="0" xr:uid="{F85BE779-BF60-4C05-9D91-E4D847B925DA}">
      <text>
        <r>
          <rPr>
            <sz val="11"/>
            <color theme="1"/>
            <rFont val="Calibri"/>
            <family val="2"/>
            <scheme val="minor"/>
          </rPr>
          <t>CONSIGNY François:
stone wool</t>
        </r>
      </text>
    </comment>
    <comment ref="BB837" authorId="0" shapeId="0" xr:uid="{D03CDF2F-407D-43E7-B217-0D4201DCE597}">
      <text>
        <r>
          <rPr>
            <sz val="11"/>
            <color theme="1"/>
            <rFont val="Calibri"/>
            <family val="2"/>
            <scheme val="minor"/>
          </rPr>
          <t>CONSIGNY François:
Point measurement method.
Area method: 32mm</t>
        </r>
      </text>
    </comment>
    <comment ref="BC837" authorId="0" shapeId="0" xr:uid="{5A186792-ECD0-4BED-9FE6-3545889D79B7}">
      <text>
        <r>
          <rPr>
            <sz val="11"/>
            <color theme="1"/>
            <rFont val="Calibri"/>
            <family val="2"/>
            <scheme val="minor"/>
          </rPr>
          <t>CONSIGNY François:
mesured on sketch (residual cross section from photo) for all min &amp; max values of Rise1 to 5</t>
        </r>
      </text>
    </comment>
    <comment ref="CE837" authorId="0" shapeId="0" xr:uid="{BF47086C-7307-4B0D-917E-6D92FD4AE701}">
      <text>
        <r>
          <rPr>
            <sz val="11"/>
            <color theme="1"/>
            <rFont val="Calibri"/>
            <family val="2"/>
            <scheme val="minor"/>
          </rPr>
          <t>CONSIGNY François:
Densité 673 kg/m3</t>
        </r>
      </text>
    </comment>
    <comment ref="DF837" authorId="0" shapeId="0" xr:uid="{B68E0B81-D101-4518-BB08-70C0D10D7537}">
      <text>
        <r>
          <rPr>
            <sz val="11"/>
            <color theme="1"/>
            <rFont val="Calibri"/>
            <family val="2"/>
            <scheme val="minor"/>
          </rPr>
          <t>CONSIGNY François:
stone wool</t>
        </r>
      </text>
    </comment>
    <comment ref="BB838" authorId="0" shapeId="0" xr:uid="{3A437B33-4297-44D2-8E2F-53C6C64CBDD8}">
      <text>
        <r>
          <rPr>
            <sz val="11"/>
            <color theme="1"/>
            <rFont val="Calibri"/>
            <family val="2"/>
            <scheme val="minor"/>
          </rPr>
          <t>CONSIGNY François:
Point measurement method.
Area method: 32mm</t>
        </r>
      </text>
    </comment>
    <comment ref="BC838" authorId="0" shapeId="0" xr:uid="{2F4D8DDF-1326-484D-8FBF-6AAF2A147346}">
      <text>
        <r>
          <rPr>
            <sz val="11"/>
            <color theme="1"/>
            <rFont val="Calibri"/>
            <family val="2"/>
            <scheme val="minor"/>
          </rPr>
          <t>CONSIGNY François:
mesured on sketch (residual cross section from photo) for all min &amp; max values of Rise1 to 5</t>
        </r>
      </text>
    </comment>
    <comment ref="CE838" authorId="0" shapeId="0" xr:uid="{DABCF710-E004-47A6-BF3F-2F4394291491}">
      <text>
        <r>
          <rPr>
            <sz val="11"/>
            <color theme="1"/>
            <rFont val="Calibri"/>
            <family val="2"/>
            <scheme val="minor"/>
          </rPr>
          <t>CONSIGNY François:
Densité 673 kg/m3</t>
        </r>
      </text>
    </comment>
    <comment ref="DF838" authorId="0" shapeId="0" xr:uid="{20AEEAFA-843F-4EAE-B8D7-C413611B62C9}">
      <text>
        <r>
          <rPr>
            <sz val="11"/>
            <color theme="1"/>
            <rFont val="Calibri"/>
            <family val="2"/>
            <scheme val="minor"/>
          </rPr>
          <t>CONSIGNY François:
stone wool</t>
        </r>
      </text>
    </comment>
    <comment ref="BB839" authorId="0" shapeId="0" xr:uid="{56391DA0-1988-4FF7-BE54-D6CDD3BF5D04}">
      <text>
        <r>
          <rPr>
            <sz val="11"/>
            <color theme="1"/>
            <rFont val="Calibri"/>
            <family val="2"/>
            <scheme val="minor"/>
          </rPr>
          <t>CONSIGNY François:
Point measurement method.
Area method: 32mm</t>
        </r>
      </text>
    </comment>
    <comment ref="BC839" authorId="0" shapeId="0" xr:uid="{ACE9EE7F-7BE1-494A-819D-F2F590272D6B}">
      <text>
        <r>
          <rPr>
            <sz val="11"/>
            <color theme="1"/>
            <rFont val="Calibri"/>
            <family val="2"/>
            <scheme val="minor"/>
          </rPr>
          <t>CONSIGNY François:
mesured on sketch (residual cross section from photo) for all min &amp; max values of Rise1 to 5</t>
        </r>
      </text>
    </comment>
    <comment ref="CE839" authorId="0" shapeId="0" xr:uid="{58FD6E3B-9D32-422B-B906-0AC0FA2995A8}">
      <text>
        <r>
          <rPr>
            <sz val="11"/>
            <color theme="1"/>
            <rFont val="Calibri"/>
            <family val="2"/>
            <scheme val="minor"/>
          </rPr>
          <t>CONSIGNY François:
Densité 673 kg/m3</t>
        </r>
      </text>
    </comment>
    <comment ref="DF839" authorId="0" shapeId="0" xr:uid="{721A224A-EEB3-4C51-B22D-7759B06FFCE6}">
      <text>
        <r>
          <rPr>
            <sz val="11"/>
            <color theme="1"/>
            <rFont val="Calibri"/>
            <family val="2"/>
            <scheme val="minor"/>
          </rPr>
          <t>CONSIGNY François:
stone wool</t>
        </r>
      </text>
    </comment>
    <comment ref="BB840" authorId="0" shapeId="0" xr:uid="{DE5D2936-5733-42AE-B962-3F47ACB84C84}">
      <text>
        <r>
          <rPr>
            <sz val="11"/>
            <color theme="1"/>
            <rFont val="Calibri"/>
            <family val="2"/>
            <scheme val="minor"/>
          </rPr>
          <t>CONSIGNY François:
Point measurement method.
Area method: 32mm</t>
        </r>
      </text>
    </comment>
    <comment ref="BC840" authorId="0" shapeId="0" xr:uid="{41C17EE5-07C5-49D9-9D95-1CC968C457D8}">
      <text>
        <r>
          <rPr>
            <sz val="11"/>
            <color theme="1"/>
            <rFont val="Calibri"/>
            <family val="2"/>
            <scheme val="minor"/>
          </rPr>
          <t>CONSIGNY François:
mesured on sketch (residual cross section from photo) for all min &amp; max values of Rise1 to 5</t>
        </r>
      </text>
    </comment>
    <comment ref="CE840" authorId="0" shapeId="0" xr:uid="{B331CEFC-6683-4568-978E-4E10BDCA6EDE}">
      <text>
        <r>
          <rPr>
            <sz val="11"/>
            <color theme="1"/>
            <rFont val="Calibri"/>
            <family val="2"/>
            <scheme val="minor"/>
          </rPr>
          <t>CONSIGNY François:
Densité 673 kg/m3</t>
        </r>
      </text>
    </comment>
    <comment ref="DF840" authorId="0" shapeId="0" xr:uid="{0C9D9E6C-CC8F-4083-AB5A-9DA57E617A68}">
      <text>
        <r>
          <rPr>
            <sz val="11"/>
            <color theme="1"/>
            <rFont val="Calibri"/>
            <family val="2"/>
            <scheme val="minor"/>
          </rPr>
          <t>CONSIGNY François:
stone wool</t>
        </r>
      </text>
    </comment>
    <comment ref="BB841" authorId="0" shapeId="0" xr:uid="{7B5B3DBF-036C-4BC5-810E-A51547A5555C}">
      <text>
        <r>
          <rPr>
            <sz val="11"/>
            <color theme="1"/>
            <rFont val="Calibri"/>
            <family val="2"/>
            <scheme val="minor"/>
          </rPr>
          <t>CONSIGNY François:
Point measurement method.
Area method: 32mm</t>
        </r>
      </text>
    </comment>
    <comment ref="BC841" authorId="0" shapeId="0" xr:uid="{D153D3A0-4A7D-40A2-9E69-59781855C1F9}">
      <text>
        <r>
          <rPr>
            <sz val="11"/>
            <color theme="1"/>
            <rFont val="Calibri"/>
            <family val="2"/>
            <scheme val="minor"/>
          </rPr>
          <t>CONSIGNY François:
mesured on sketch (residual cross section from photo) for all min &amp; max values of Rise1 to 5</t>
        </r>
      </text>
    </comment>
    <comment ref="CE841" authorId="0" shapeId="0" xr:uid="{FEA3CDF2-F492-421F-A87B-A30D6646C51F}">
      <text>
        <r>
          <rPr>
            <sz val="11"/>
            <color theme="1"/>
            <rFont val="Calibri"/>
            <family val="2"/>
            <scheme val="minor"/>
          </rPr>
          <t>CONSIGNY François:
Densité 673 kg/m3</t>
        </r>
      </text>
    </comment>
    <comment ref="DF841" authorId="0" shapeId="0" xr:uid="{963A857F-728A-4FA8-9563-50D0427133C8}">
      <text>
        <r>
          <rPr>
            <sz val="11"/>
            <color theme="1"/>
            <rFont val="Calibri"/>
            <family val="2"/>
            <scheme val="minor"/>
          </rPr>
          <t>CONSIGNY François:
stone wool</t>
        </r>
      </text>
    </comment>
    <comment ref="BB842" authorId="0" shapeId="0" xr:uid="{81AC60A9-BA57-4615-8259-1AEBC6A9B732}">
      <text>
        <r>
          <rPr>
            <sz val="11"/>
            <color theme="1"/>
            <rFont val="Calibri"/>
            <family val="2"/>
            <scheme val="minor"/>
          </rPr>
          <t>CONSIGNY François:
Point measurement method.
Area method: 32mm</t>
        </r>
      </text>
    </comment>
    <comment ref="BC842" authorId="0" shapeId="0" xr:uid="{261F077A-4EAA-4269-B185-6BC8445956B9}">
      <text>
        <r>
          <rPr>
            <sz val="11"/>
            <color theme="1"/>
            <rFont val="Calibri"/>
            <family val="2"/>
            <scheme val="minor"/>
          </rPr>
          <t>CONSIGNY François:
mesured on sketch (residual cross section from photo) for all min &amp; max values of Rise1 to 5</t>
        </r>
      </text>
    </comment>
    <comment ref="CE842" authorId="0" shapeId="0" xr:uid="{897C21B3-92E6-4C65-A70A-B29C09900C49}">
      <text>
        <r>
          <rPr>
            <sz val="11"/>
            <color theme="1"/>
            <rFont val="Calibri"/>
            <family val="2"/>
            <scheme val="minor"/>
          </rPr>
          <t>CONSIGNY François:
Densité 673 kg/m3</t>
        </r>
      </text>
    </comment>
    <comment ref="DF842" authorId="0" shapeId="0" xr:uid="{95A31ABD-6ACD-4FBD-AA7E-50BB13CB9B74}">
      <text>
        <r>
          <rPr>
            <sz val="11"/>
            <color theme="1"/>
            <rFont val="Calibri"/>
            <family val="2"/>
            <scheme val="minor"/>
          </rPr>
          <t>CONSIGNY François:
stone wool</t>
        </r>
      </text>
    </comment>
    <comment ref="BB843" authorId="0" shapeId="0" xr:uid="{0BADFBB2-C09A-4AB6-B1C1-904DF01480DC}">
      <text>
        <r>
          <rPr>
            <sz val="11"/>
            <color theme="1"/>
            <rFont val="Calibri"/>
            <family val="2"/>
            <scheme val="minor"/>
          </rPr>
          <t>CONSIGNY François:
Point measurement method.
Area method: 32mm</t>
        </r>
      </text>
    </comment>
    <comment ref="BC843" authorId="0" shapeId="0" xr:uid="{7C474D60-B2C0-4C9E-85F1-6D54554E1B51}">
      <text>
        <r>
          <rPr>
            <sz val="11"/>
            <color theme="1"/>
            <rFont val="Calibri"/>
            <family val="2"/>
            <scheme val="minor"/>
          </rPr>
          <t>CONSIGNY François:
mesured on sketch (residual cross section from photo) for all min &amp; max values of Rise1 to 5</t>
        </r>
      </text>
    </comment>
    <comment ref="CE843" authorId="0" shapeId="0" xr:uid="{670BE41E-27B4-4CAA-9582-10744CE73042}">
      <text>
        <r>
          <rPr>
            <sz val="11"/>
            <color theme="1"/>
            <rFont val="Calibri"/>
            <family val="2"/>
            <scheme val="minor"/>
          </rPr>
          <t>CONSIGNY François:
Densité 673 kg/m3</t>
        </r>
      </text>
    </comment>
    <comment ref="DF843" authorId="0" shapeId="0" xr:uid="{C030F921-18C0-4EFA-B847-F044440A48AD}">
      <text>
        <r>
          <rPr>
            <sz val="11"/>
            <color theme="1"/>
            <rFont val="Calibri"/>
            <family val="2"/>
            <scheme val="minor"/>
          </rPr>
          <t>CONSIGNY François:
stone wool</t>
        </r>
      </text>
    </comment>
    <comment ref="BB844" authorId="0" shapeId="0" xr:uid="{F2EA884D-8B58-4D59-AE91-931001B5D80E}">
      <text>
        <r>
          <rPr>
            <sz val="11"/>
            <color theme="1"/>
            <rFont val="Calibri"/>
            <family val="2"/>
            <scheme val="minor"/>
          </rPr>
          <t>CONSIGNY François:
Point measurement method.
Area method: 32mm</t>
        </r>
      </text>
    </comment>
    <comment ref="BC844" authorId="0" shapeId="0" xr:uid="{790E26DD-F153-49AB-B43F-244D8FF34994}">
      <text>
        <r>
          <rPr>
            <sz val="11"/>
            <color theme="1"/>
            <rFont val="Calibri"/>
            <family val="2"/>
            <scheme val="minor"/>
          </rPr>
          <t>CONSIGNY François:
mesured on sketch (residual cross section from photo) for all min &amp; max values of Rise1 to 5</t>
        </r>
      </text>
    </comment>
    <comment ref="CE844" authorId="0" shapeId="0" xr:uid="{FD8EB468-317F-49B7-BEAC-DCB0DFC31215}">
      <text>
        <r>
          <rPr>
            <sz val="11"/>
            <color theme="1"/>
            <rFont val="Calibri"/>
            <family val="2"/>
            <scheme val="minor"/>
          </rPr>
          <t>CONSIGNY François:
Densité 673 kg/m3</t>
        </r>
      </text>
    </comment>
    <comment ref="DF844" authorId="0" shapeId="0" xr:uid="{D073A9ED-A1E8-46BE-8F14-8E3194865F36}">
      <text>
        <r>
          <rPr>
            <sz val="11"/>
            <color theme="1"/>
            <rFont val="Calibri"/>
            <family val="2"/>
            <scheme val="minor"/>
          </rPr>
          <t>CONSIGNY François:
stone wool</t>
        </r>
      </text>
    </comment>
    <comment ref="BB845" authorId="0" shapeId="0" xr:uid="{5C37EE9D-3088-4681-8E86-2F23E00F4932}">
      <text>
        <r>
          <rPr>
            <sz val="11"/>
            <color theme="1"/>
            <rFont val="Calibri"/>
            <family val="2"/>
            <scheme val="minor"/>
          </rPr>
          <t>CONSIGNY François:
Point measurement method.
Area method: 32mm</t>
        </r>
      </text>
    </comment>
    <comment ref="BC845" authorId="0" shapeId="0" xr:uid="{A3572EAA-A282-4FB5-97A6-2C145CFBC6DB}">
      <text>
        <r>
          <rPr>
            <sz val="11"/>
            <color theme="1"/>
            <rFont val="Calibri"/>
            <family val="2"/>
            <scheme val="minor"/>
          </rPr>
          <t>CONSIGNY François:
mesured on sketch (residual cross section from photo) for all min &amp; max values of Rise1 to 5</t>
        </r>
      </text>
    </comment>
    <comment ref="CE845" authorId="0" shapeId="0" xr:uid="{26DFA367-2178-437D-AFED-60562FF81555}">
      <text>
        <r>
          <rPr>
            <sz val="11"/>
            <color theme="1"/>
            <rFont val="Calibri"/>
            <family val="2"/>
            <scheme val="minor"/>
          </rPr>
          <t>CONSIGNY François:
Densité 673 kg/m3</t>
        </r>
      </text>
    </comment>
    <comment ref="DF845" authorId="0" shapeId="0" xr:uid="{88C74F4E-D8D0-4175-B929-5F0DACE0309E}">
      <text>
        <r>
          <rPr>
            <sz val="11"/>
            <color theme="1"/>
            <rFont val="Calibri"/>
            <family val="2"/>
            <scheme val="minor"/>
          </rPr>
          <t>CONSIGNY François:
stone wool</t>
        </r>
      </text>
    </comment>
    <comment ref="BB846" authorId="0" shapeId="0" xr:uid="{CB3BB413-0AFF-4DF2-84C6-D9DBDC27AF32}">
      <text>
        <r>
          <rPr>
            <sz val="11"/>
            <color theme="1"/>
            <rFont val="Calibri"/>
            <family val="2"/>
            <scheme val="minor"/>
          </rPr>
          <t>CONSIGNY François:
Point measurement method.
Area method: 32mm</t>
        </r>
      </text>
    </comment>
    <comment ref="BC846" authorId="0" shapeId="0" xr:uid="{787C63BA-4360-40C0-9962-0BADB54CC5C0}">
      <text>
        <r>
          <rPr>
            <sz val="11"/>
            <color theme="1"/>
            <rFont val="Calibri"/>
            <family val="2"/>
            <scheme val="minor"/>
          </rPr>
          <t>CONSIGNY François:
mesured on sketch (residual cross section from photo) for all min &amp; max values of Rise1 to 5</t>
        </r>
      </text>
    </comment>
    <comment ref="CE846" authorId="0" shapeId="0" xr:uid="{60876ACD-46B5-4102-8D7D-7224309E860A}">
      <text>
        <r>
          <rPr>
            <sz val="11"/>
            <color theme="1"/>
            <rFont val="Calibri"/>
            <family val="2"/>
            <scheme val="minor"/>
          </rPr>
          <t>CONSIGNY François:
Densité 673 kg/m3</t>
        </r>
      </text>
    </comment>
    <comment ref="DF846" authorId="0" shapeId="0" xr:uid="{76ED4E3B-0C2E-4C6B-8DE1-93E90FD55DFE}">
      <text>
        <r>
          <rPr>
            <sz val="11"/>
            <color theme="1"/>
            <rFont val="Calibri"/>
            <family val="2"/>
            <scheme val="minor"/>
          </rPr>
          <t>CONSIGNY François:
stone wool</t>
        </r>
      </text>
    </comment>
    <comment ref="BB847" authorId="0" shapeId="0" xr:uid="{A3D1175D-F244-4C7A-A458-7C3C7FCF12D3}">
      <text>
        <r>
          <rPr>
            <sz val="11"/>
            <color theme="1"/>
            <rFont val="Calibri"/>
            <family val="2"/>
            <scheme val="minor"/>
          </rPr>
          <t>CONSIGNY François:
Point measurement method.
Area method: 32mm</t>
        </r>
      </text>
    </comment>
    <comment ref="BC847" authorId="0" shapeId="0" xr:uid="{22D0CD9E-FBBE-4609-A33F-F7CACA5A51D0}">
      <text>
        <r>
          <rPr>
            <sz val="11"/>
            <color theme="1"/>
            <rFont val="Calibri"/>
            <family val="2"/>
            <scheme val="minor"/>
          </rPr>
          <t>CONSIGNY François:
mesured on sketch (residual cross section from photo) for all min &amp; max values of Rise1 to 5</t>
        </r>
      </text>
    </comment>
    <comment ref="CE847" authorId="0" shapeId="0" xr:uid="{26EBD8F3-2BC2-4DC4-8BF7-2523DFE947A0}">
      <text>
        <r>
          <rPr>
            <sz val="11"/>
            <color theme="1"/>
            <rFont val="Calibri"/>
            <family val="2"/>
            <scheme val="minor"/>
          </rPr>
          <t>CONSIGNY François:
Densité 673 kg/m3</t>
        </r>
      </text>
    </comment>
    <comment ref="DF847" authorId="0" shapeId="0" xr:uid="{C8BB9775-6C45-43F5-8EBD-7F9034A551D0}">
      <text>
        <r>
          <rPr>
            <sz val="11"/>
            <color theme="1"/>
            <rFont val="Calibri"/>
            <family val="2"/>
            <scheme val="minor"/>
          </rPr>
          <t>CONSIGNY François:
stone wool</t>
        </r>
      </text>
    </comment>
    <comment ref="BB848" authorId="0" shapeId="0" xr:uid="{34CEEA09-6EDF-41D8-8FD2-AE4023AFA430}">
      <text>
        <r>
          <rPr>
            <sz val="11"/>
            <color theme="1"/>
            <rFont val="Calibri"/>
            <family val="2"/>
            <scheme val="minor"/>
          </rPr>
          <t>CONSIGNY François:
Point measurement method.
Area method: 32mm</t>
        </r>
      </text>
    </comment>
    <comment ref="BC848" authorId="0" shapeId="0" xr:uid="{C0A65A83-E1D5-49FD-A298-17339E39CC3D}">
      <text>
        <r>
          <rPr>
            <sz val="11"/>
            <color theme="1"/>
            <rFont val="Calibri"/>
            <family val="2"/>
            <scheme val="minor"/>
          </rPr>
          <t>CONSIGNY François:
mesured on sketch (residual cross section from photo) for all min &amp; max values of Rise1 to 5</t>
        </r>
      </text>
    </comment>
    <comment ref="CE848" authorId="0" shapeId="0" xr:uid="{D3B3C461-3D36-4DBC-B14E-37478975BC0B}">
      <text>
        <r>
          <rPr>
            <sz val="11"/>
            <color theme="1"/>
            <rFont val="Calibri"/>
            <family val="2"/>
            <scheme val="minor"/>
          </rPr>
          <t>CONSIGNY François:
Densité 673 kg/m3</t>
        </r>
      </text>
    </comment>
    <comment ref="DF848" authorId="0" shapeId="0" xr:uid="{C8266108-7BD9-4964-9BF7-D7BF2DC9CAC7}">
      <text>
        <r>
          <rPr>
            <sz val="11"/>
            <color theme="1"/>
            <rFont val="Calibri"/>
            <family val="2"/>
            <scheme val="minor"/>
          </rPr>
          <t>CONSIGNY François:
stone wool</t>
        </r>
      </text>
    </comment>
    <comment ref="BB849" authorId="0" shapeId="0" xr:uid="{4554730C-1723-491D-9D50-06149ED5F836}">
      <text>
        <r>
          <rPr>
            <sz val="11"/>
            <color theme="1"/>
            <rFont val="Calibri"/>
            <family val="2"/>
            <scheme val="minor"/>
          </rPr>
          <t>CONSIGNY François:
Point measurement method.
Area method: 32mm</t>
        </r>
      </text>
    </comment>
    <comment ref="BC849" authorId="0" shapeId="0" xr:uid="{09DE7CB4-BD87-4D5E-AA42-BF15E303192B}">
      <text>
        <r>
          <rPr>
            <sz val="11"/>
            <color theme="1"/>
            <rFont val="Calibri"/>
            <family val="2"/>
            <scheme val="minor"/>
          </rPr>
          <t>CONSIGNY François:
mesured on sketch (residual cross section from photo) for all min &amp; max values of Rise1 to 5</t>
        </r>
      </text>
    </comment>
    <comment ref="CE849" authorId="0" shapeId="0" xr:uid="{79CE2D2A-245C-4036-A4BF-577AFE669B0D}">
      <text>
        <r>
          <rPr>
            <sz val="11"/>
            <color theme="1"/>
            <rFont val="Calibri"/>
            <family val="2"/>
            <scheme val="minor"/>
          </rPr>
          <t>CONSIGNY François:
Densité 673 kg/m3</t>
        </r>
      </text>
    </comment>
    <comment ref="DF849" authorId="0" shapeId="0" xr:uid="{331A4A52-A424-4D00-B9FE-883DD826575E}">
      <text>
        <r>
          <rPr>
            <sz val="11"/>
            <color theme="1"/>
            <rFont val="Calibri"/>
            <family val="2"/>
            <scheme val="minor"/>
          </rPr>
          <t>CONSIGNY François:
stone wool</t>
        </r>
      </text>
    </comment>
    <comment ref="BB850" authorId="0" shapeId="0" xr:uid="{275B9A71-EB96-40F6-98C5-09D7CFE413A1}">
      <text>
        <r>
          <rPr>
            <sz val="11"/>
            <color theme="1"/>
            <rFont val="Calibri"/>
            <family val="2"/>
            <scheme val="minor"/>
          </rPr>
          <t>CONSIGNY François:
Point measurement method.
Area method: 32mm</t>
        </r>
      </text>
    </comment>
    <comment ref="BC850" authorId="0" shapeId="0" xr:uid="{F1AEB3FF-FE38-44ED-981B-E6F05042B3C6}">
      <text>
        <r>
          <rPr>
            <sz val="11"/>
            <color theme="1"/>
            <rFont val="Calibri"/>
            <family val="2"/>
            <scheme val="minor"/>
          </rPr>
          <t>CONSIGNY François:
mesured on sketch (residual cross section from photo) for all min &amp; max values of Rise1 to 5</t>
        </r>
      </text>
    </comment>
    <comment ref="CE850" authorId="0" shapeId="0" xr:uid="{95B8165C-7B81-464C-BC9F-ACB59947D942}">
      <text>
        <r>
          <rPr>
            <sz val="11"/>
            <color theme="1"/>
            <rFont val="Calibri"/>
            <family val="2"/>
            <scheme val="minor"/>
          </rPr>
          <t>CONSIGNY François:
Densité 673 kg/m3</t>
        </r>
      </text>
    </comment>
    <comment ref="DF850" authorId="0" shapeId="0" xr:uid="{7BAFCDF2-A7F7-4DEE-8A75-D789C4727171}">
      <text>
        <r>
          <rPr>
            <sz val="11"/>
            <color theme="1"/>
            <rFont val="Calibri"/>
            <family val="2"/>
            <scheme val="minor"/>
          </rPr>
          <t>CONSIGNY François:
stone wool</t>
        </r>
      </text>
    </comment>
    <comment ref="BB851" authorId="0" shapeId="0" xr:uid="{15EDCD64-A0CC-4E15-8DAB-E0AA2C400C60}">
      <text>
        <r>
          <rPr>
            <sz val="11"/>
            <color theme="1"/>
            <rFont val="Calibri"/>
            <family val="2"/>
            <scheme val="minor"/>
          </rPr>
          <t>CONSIGNY François:
Point measurement method.
Area method: 32mm</t>
        </r>
      </text>
    </comment>
    <comment ref="BC851" authorId="0" shapeId="0" xr:uid="{7EEB3098-D4DB-4AFA-B4AB-6EAB82AF120B}">
      <text>
        <r>
          <rPr>
            <sz val="11"/>
            <color theme="1"/>
            <rFont val="Calibri"/>
            <family val="2"/>
            <scheme val="minor"/>
          </rPr>
          <t>CONSIGNY François:
mesured on sketch (residual cross section from photo) for all min &amp; max values of Rise1 to 5</t>
        </r>
      </text>
    </comment>
    <comment ref="CE851" authorId="0" shapeId="0" xr:uid="{25279D3A-C3F0-4235-A9AB-29CF4B64B51A}">
      <text>
        <r>
          <rPr>
            <sz val="11"/>
            <color theme="1"/>
            <rFont val="Calibri"/>
            <family val="2"/>
            <scheme val="minor"/>
          </rPr>
          <t>CONSIGNY François:
Densité 673 kg/m3</t>
        </r>
      </text>
    </comment>
    <comment ref="DF851" authorId="0" shapeId="0" xr:uid="{0D612BF6-4D46-4BF1-9537-AD9235CDF46B}">
      <text>
        <r>
          <rPr>
            <sz val="11"/>
            <color theme="1"/>
            <rFont val="Calibri"/>
            <family val="2"/>
            <scheme val="minor"/>
          </rPr>
          <t>CONSIGNY François:
stone wool</t>
        </r>
      </text>
    </comment>
    <comment ref="BB852" authorId="0" shapeId="0" xr:uid="{C05B9CF4-92E4-4CA2-B243-7D14C0E40AAC}">
      <text>
        <r>
          <rPr>
            <sz val="11"/>
            <color theme="1"/>
            <rFont val="Calibri"/>
            <family val="2"/>
            <scheme val="minor"/>
          </rPr>
          <t>CONSIGNY François:
Point measurement method.
Area method: 32mm</t>
        </r>
      </text>
    </comment>
    <comment ref="BC852" authorId="0" shapeId="0" xr:uid="{8FDE8897-2249-4709-97F2-ED1CD8AE2A85}">
      <text>
        <r>
          <rPr>
            <sz val="11"/>
            <color theme="1"/>
            <rFont val="Calibri"/>
            <family val="2"/>
            <scheme val="minor"/>
          </rPr>
          <t>CONSIGNY François:
mesured on sketch (residual cross section from photo) for all min &amp; max values of Rise1 to 5</t>
        </r>
      </text>
    </comment>
    <comment ref="CE852" authorId="0" shapeId="0" xr:uid="{ABB5A0C5-5DD7-46B2-ACFD-FAFC9CC7AADD}">
      <text>
        <r>
          <rPr>
            <sz val="11"/>
            <color theme="1"/>
            <rFont val="Calibri"/>
            <family val="2"/>
            <scheme val="minor"/>
          </rPr>
          <t>CONSIGNY François:
Densité 673 kg/m3</t>
        </r>
      </text>
    </comment>
    <comment ref="DF852" authorId="0" shapeId="0" xr:uid="{436B2733-F5AD-478E-8C6F-EE1C9E510EFF}">
      <text>
        <r>
          <rPr>
            <sz val="11"/>
            <color theme="1"/>
            <rFont val="Calibri"/>
            <family val="2"/>
            <scheme val="minor"/>
          </rPr>
          <t>CONSIGNY François:
stone wool</t>
        </r>
      </text>
    </comment>
    <comment ref="BB853" authorId="0" shapeId="0" xr:uid="{BF32CFF6-1A7E-48CA-9F71-8FEC62144215}">
      <text>
        <r>
          <rPr>
            <sz val="11"/>
            <color theme="1"/>
            <rFont val="Calibri"/>
            <family val="2"/>
            <scheme val="minor"/>
          </rPr>
          <t>CONSIGNY François:
Point measurement method.
Area method: 32mm</t>
        </r>
      </text>
    </comment>
    <comment ref="BC853" authorId="0" shapeId="0" xr:uid="{4550017B-5F0A-480A-B657-5FE00D370570}">
      <text>
        <r>
          <rPr>
            <sz val="11"/>
            <color theme="1"/>
            <rFont val="Calibri"/>
            <family val="2"/>
            <scheme val="minor"/>
          </rPr>
          <t>CONSIGNY François:
mesured on sketch (residual cross section from photo) for all min &amp; max values of Rise1 to 5</t>
        </r>
      </text>
    </comment>
    <comment ref="CE853" authorId="0" shapeId="0" xr:uid="{6760DE04-EF75-4F95-8DB2-58F06EF6F52A}">
      <text>
        <r>
          <rPr>
            <sz val="11"/>
            <color theme="1"/>
            <rFont val="Calibri"/>
            <family val="2"/>
            <scheme val="minor"/>
          </rPr>
          <t>CONSIGNY François:
Densité 673 kg/m3</t>
        </r>
      </text>
    </comment>
    <comment ref="DF853" authorId="0" shapeId="0" xr:uid="{51528D3E-9092-4CEC-A428-F0B9A3B3EEA4}">
      <text>
        <r>
          <rPr>
            <sz val="11"/>
            <color theme="1"/>
            <rFont val="Calibri"/>
            <family val="2"/>
            <scheme val="minor"/>
          </rPr>
          <t>CONSIGNY François:
stone wool</t>
        </r>
      </text>
    </comment>
    <comment ref="BB854" authorId="0" shapeId="0" xr:uid="{8EF0EE10-EC09-461E-A002-C8CBA3091722}">
      <text>
        <r>
          <rPr>
            <sz val="11"/>
            <color theme="1"/>
            <rFont val="Calibri"/>
            <family val="2"/>
            <scheme val="minor"/>
          </rPr>
          <t>CONSIGNY François:
Point measurement method.
Area method: 32mm</t>
        </r>
      </text>
    </comment>
    <comment ref="BC854" authorId="0" shapeId="0" xr:uid="{BFE07520-B9F2-4A56-BC09-F7377DD44AFA}">
      <text>
        <r>
          <rPr>
            <sz val="11"/>
            <color theme="1"/>
            <rFont val="Calibri"/>
            <family val="2"/>
            <scheme val="minor"/>
          </rPr>
          <t>CONSIGNY François:
mesured on sketch (residual cross section from photo) for all min &amp; max values of Rise1 to 5</t>
        </r>
      </text>
    </comment>
    <comment ref="CE854" authorId="0" shapeId="0" xr:uid="{8E90D0A0-9F3B-4808-9641-E22FA3726155}">
      <text>
        <r>
          <rPr>
            <sz val="11"/>
            <color theme="1"/>
            <rFont val="Calibri"/>
            <family val="2"/>
            <scheme val="minor"/>
          </rPr>
          <t>CONSIGNY François:
Densité 673 kg/m3</t>
        </r>
      </text>
    </comment>
    <comment ref="DF854" authorId="0" shapeId="0" xr:uid="{5A346C75-79BB-44C2-AD4F-211D0332038D}">
      <text>
        <r>
          <rPr>
            <sz val="11"/>
            <color theme="1"/>
            <rFont val="Calibri"/>
            <family val="2"/>
            <scheme val="minor"/>
          </rPr>
          <t>CONSIGNY François:
stone wool</t>
        </r>
      </text>
    </comment>
    <comment ref="BB855" authorId="0" shapeId="0" xr:uid="{D4C8C1EA-602C-4B16-996D-3F7173DCFB21}">
      <text>
        <r>
          <rPr>
            <sz val="11"/>
            <color theme="1"/>
            <rFont val="Calibri"/>
            <family val="2"/>
            <scheme val="minor"/>
          </rPr>
          <t>CONSIGNY François:
Point measurement method.
Area method: 32mm</t>
        </r>
      </text>
    </comment>
    <comment ref="BC855" authorId="0" shapeId="0" xr:uid="{B0232A72-A6DB-4BA6-A600-D0C48D13F364}">
      <text>
        <r>
          <rPr>
            <sz val="11"/>
            <color theme="1"/>
            <rFont val="Calibri"/>
            <family val="2"/>
            <scheme val="minor"/>
          </rPr>
          <t>CONSIGNY François:
mesured on sketch (residual cross section from photo) for all min &amp; max values of Rise1 to 5</t>
        </r>
      </text>
    </comment>
    <comment ref="CE855" authorId="0" shapeId="0" xr:uid="{9ED4EB32-0CCE-4F5F-85F4-12A945ABA655}">
      <text>
        <r>
          <rPr>
            <sz val="11"/>
            <color theme="1"/>
            <rFont val="Calibri"/>
            <family val="2"/>
            <scheme val="minor"/>
          </rPr>
          <t>CONSIGNY François:
Densité 673 kg/m3</t>
        </r>
      </text>
    </comment>
    <comment ref="DF855" authorId="0" shapeId="0" xr:uid="{703A5EA7-BE6B-441E-9D51-5A08BACE9EF4}">
      <text>
        <r>
          <rPr>
            <sz val="11"/>
            <color theme="1"/>
            <rFont val="Calibri"/>
            <family val="2"/>
            <scheme val="minor"/>
          </rPr>
          <t>CONSIGNY François:
stone wool</t>
        </r>
      </text>
    </comment>
    <comment ref="BB856" authorId="0" shapeId="0" xr:uid="{4B2681B3-EED5-4710-87AC-016D47F415EE}">
      <text>
        <r>
          <rPr>
            <sz val="11"/>
            <color theme="1"/>
            <rFont val="Calibri"/>
            <family val="2"/>
            <scheme val="minor"/>
          </rPr>
          <t>CONSIGNY François:
Point measurement method.
Area method: 32mm</t>
        </r>
      </text>
    </comment>
    <comment ref="BC856" authorId="0" shapeId="0" xr:uid="{F1093B75-4F79-41F4-BCB3-62DC49835CFD}">
      <text>
        <r>
          <rPr>
            <sz val="11"/>
            <color theme="1"/>
            <rFont val="Calibri"/>
            <family val="2"/>
            <scheme val="minor"/>
          </rPr>
          <t>CONSIGNY François:
mesured on sketch (residual cross section from photo) for all min &amp; max values of Rise1 to 5</t>
        </r>
      </text>
    </comment>
    <comment ref="CE856" authorId="0" shapeId="0" xr:uid="{E0DA472B-CE33-40DC-AAE9-FAFA0CBFDA3C}">
      <text>
        <r>
          <rPr>
            <sz val="11"/>
            <color theme="1"/>
            <rFont val="Calibri"/>
            <family val="2"/>
            <scheme val="minor"/>
          </rPr>
          <t>CONSIGNY François:
Densité 673 kg/m3</t>
        </r>
      </text>
    </comment>
    <comment ref="DF856" authorId="0" shapeId="0" xr:uid="{85218C2A-E2A7-42CD-B7F9-F2FCBC87CF97}">
      <text>
        <r>
          <rPr>
            <sz val="11"/>
            <color theme="1"/>
            <rFont val="Calibri"/>
            <family val="2"/>
            <scheme val="minor"/>
          </rPr>
          <t>CONSIGNY François:
stone wool</t>
        </r>
      </text>
    </comment>
    <comment ref="BB857" authorId="0" shapeId="0" xr:uid="{B53960AC-D6CB-4D89-A022-9DBA9BCAF326}">
      <text>
        <r>
          <rPr>
            <sz val="11"/>
            <color theme="1"/>
            <rFont val="Calibri"/>
            <family val="2"/>
            <scheme val="minor"/>
          </rPr>
          <t>CONSIGNY François:
Point measurement method.
Area method: 32mm</t>
        </r>
      </text>
    </comment>
    <comment ref="BC857" authorId="0" shapeId="0" xr:uid="{4E16D828-2FFB-40CB-B7E1-A00045704DE7}">
      <text>
        <r>
          <rPr>
            <sz val="11"/>
            <color theme="1"/>
            <rFont val="Calibri"/>
            <family val="2"/>
            <scheme val="minor"/>
          </rPr>
          <t>CONSIGNY François:
mesured on sketch (residual cross section from photo) for all min &amp; max values of Rise1 to 5</t>
        </r>
      </text>
    </comment>
    <comment ref="CE857" authorId="0" shapeId="0" xr:uid="{6B325C1E-264E-4A8C-9569-BB388FA1486E}">
      <text>
        <r>
          <rPr>
            <sz val="11"/>
            <color theme="1"/>
            <rFont val="Calibri"/>
            <family val="2"/>
            <scheme val="minor"/>
          </rPr>
          <t>CONSIGNY François:
Densité 673 kg/m3</t>
        </r>
      </text>
    </comment>
    <comment ref="DF857" authorId="0" shapeId="0" xr:uid="{0E883D73-A5DE-4B41-8BCF-E5DAE1CB517E}">
      <text>
        <r>
          <rPr>
            <sz val="11"/>
            <color theme="1"/>
            <rFont val="Calibri"/>
            <family val="2"/>
            <scheme val="minor"/>
          </rPr>
          <t>CONSIGNY François:
stone wool</t>
        </r>
      </text>
    </comment>
    <comment ref="BB858" authorId="0" shapeId="0" xr:uid="{90F32807-F1E0-4C10-8DBC-44A08EE95C7A}">
      <text>
        <r>
          <rPr>
            <sz val="11"/>
            <color theme="1"/>
            <rFont val="Calibri"/>
            <family val="2"/>
            <scheme val="minor"/>
          </rPr>
          <t>CONSIGNY François:
Point measurement method.
Area method: 32mm</t>
        </r>
      </text>
    </comment>
    <comment ref="BC858" authorId="0" shapeId="0" xr:uid="{224FCCE2-AEE4-4100-AC28-C3709FC07BFB}">
      <text>
        <r>
          <rPr>
            <sz val="11"/>
            <color theme="1"/>
            <rFont val="Calibri"/>
            <family val="2"/>
            <scheme val="minor"/>
          </rPr>
          <t>CONSIGNY François:
mesured on sketch (residual cross section from photo) for all min &amp; max values of Rise1 to 5</t>
        </r>
      </text>
    </comment>
    <comment ref="CE858" authorId="0" shapeId="0" xr:uid="{AE60ACE4-B817-4FD7-A7DA-1C3FD58A4C77}">
      <text>
        <r>
          <rPr>
            <sz val="11"/>
            <color theme="1"/>
            <rFont val="Calibri"/>
            <family val="2"/>
            <scheme val="minor"/>
          </rPr>
          <t>CONSIGNY François:
Densité 673 kg/m3</t>
        </r>
      </text>
    </comment>
    <comment ref="DF858" authorId="0" shapeId="0" xr:uid="{5E9B4807-9D5E-4F97-8C09-DD582E6F71C4}">
      <text>
        <r>
          <rPr>
            <sz val="11"/>
            <color theme="1"/>
            <rFont val="Calibri"/>
            <family val="2"/>
            <scheme val="minor"/>
          </rPr>
          <t>CONSIGNY François:
stone wool</t>
        </r>
      </text>
    </comment>
    <comment ref="BB859" authorId="0" shapeId="0" xr:uid="{68969640-CCD3-49CF-ACD9-235ABB1E8032}">
      <text>
        <r>
          <rPr>
            <sz val="11"/>
            <color theme="1"/>
            <rFont val="Calibri"/>
            <family val="2"/>
            <scheme val="minor"/>
          </rPr>
          <t>CONSIGNY François:
Point measurement method.
Area method: 32mm</t>
        </r>
      </text>
    </comment>
    <comment ref="BC859" authorId="0" shapeId="0" xr:uid="{A1503ED2-F615-4A16-850F-2DD7A5221172}">
      <text>
        <r>
          <rPr>
            <sz val="11"/>
            <color theme="1"/>
            <rFont val="Calibri"/>
            <family val="2"/>
            <scheme val="minor"/>
          </rPr>
          <t>CONSIGNY François:
mesured on sketch (residual cross section from photo) for all min &amp; max values of Rise1 to 5</t>
        </r>
      </text>
    </comment>
    <comment ref="CE859" authorId="0" shapeId="0" xr:uid="{0FE85C6A-CCEA-4080-9DD7-E76077607263}">
      <text>
        <r>
          <rPr>
            <sz val="11"/>
            <color theme="1"/>
            <rFont val="Calibri"/>
            <family val="2"/>
            <scheme val="minor"/>
          </rPr>
          <t>CONSIGNY François:
Densité 673 kg/m3</t>
        </r>
      </text>
    </comment>
    <comment ref="DF859" authorId="0" shapeId="0" xr:uid="{2D713135-B6F5-42CF-965A-8895920096C6}">
      <text>
        <r>
          <rPr>
            <sz val="11"/>
            <color theme="1"/>
            <rFont val="Calibri"/>
            <family val="2"/>
            <scheme val="minor"/>
          </rPr>
          <t>CONSIGNY François:
stone wool</t>
        </r>
      </text>
    </comment>
    <comment ref="BB860" authorId="0" shapeId="0" xr:uid="{F5343A05-581C-4E85-9F99-E978142A7F2E}">
      <text>
        <r>
          <rPr>
            <sz val="11"/>
            <color theme="1"/>
            <rFont val="Calibri"/>
            <family val="2"/>
            <scheme val="minor"/>
          </rPr>
          <t>CONSIGNY François:
Point measurement method.
Area method: 32mm</t>
        </r>
      </text>
    </comment>
    <comment ref="BC860" authorId="0" shapeId="0" xr:uid="{8C6803AC-9108-497C-B667-6EBD23D3156A}">
      <text>
        <r>
          <rPr>
            <sz val="11"/>
            <color theme="1"/>
            <rFont val="Calibri"/>
            <family val="2"/>
            <scheme val="minor"/>
          </rPr>
          <t>CONSIGNY François:
mesured on sketch (residual cross section from photo) for all min &amp; max values of Rise1 to 5</t>
        </r>
      </text>
    </comment>
    <comment ref="CE860" authorId="0" shapeId="0" xr:uid="{28C086AF-5FAB-4340-9862-21245C2DEECF}">
      <text>
        <r>
          <rPr>
            <sz val="11"/>
            <color theme="1"/>
            <rFont val="Calibri"/>
            <family val="2"/>
            <scheme val="minor"/>
          </rPr>
          <t>CONSIGNY François:
Densité 673 kg/m3</t>
        </r>
      </text>
    </comment>
    <comment ref="DF860" authorId="0" shapeId="0" xr:uid="{9CFEE431-6266-43DE-91A5-CF88E7946FEB}">
      <text>
        <r>
          <rPr>
            <sz val="11"/>
            <color theme="1"/>
            <rFont val="Calibri"/>
            <family val="2"/>
            <scheme val="minor"/>
          </rPr>
          <t>CONSIGNY François:
stone wool</t>
        </r>
      </text>
    </comment>
    <comment ref="BB861" authorId="0" shapeId="0" xr:uid="{74D6B87D-8B4D-4941-A7FA-4B09340D2214}">
      <text>
        <r>
          <rPr>
            <sz val="11"/>
            <color theme="1"/>
            <rFont val="Calibri"/>
            <family val="2"/>
            <scheme val="minor"/>
          </rPr>
          <t>CONSIGNY François:
Point measurement method.
Area method: 32mm</t>
        </r>
      </text>
    </comment>
    <comment ref="BC861" authorId="0" shapeId="0" xr:uid="{20431DC5-D23A-49A7-BAA0-840D13C8A7AA}">
      <text>
        <r>
          <rPr>
            <sz val="11"/>
            <color theme="1"/>
            <rFont val="Calibri"/>
            <family val="2"/>
            <scheme val="minor"/>
          </rPr>
          <t>CONSIGNY François:
mesured on sketch (residual cross section from photo) for all min &amp; max values of Rise1 to 5</t>
        </r>
      </text>
    </comment>
    <comment ref="CE861" authorId="0" shapeId="0" xr:uid="{50E28435-BC05-43E8-8F3D-E6F871EDE2C3}">
      <text>
        <r>
          <rPr>
            <sz val="11"/>
            <color theme="1"/>
            <rFont val="Calibri"/>
            <family val="2"/>
            <scheme val="minor"/>
          </rPr>
          <t>CONSIGNY François:
Densité 673 kg/m3</t>
        </r>
      </text>
    </comment>
    <comment ref="DF861" authorId="0" shapeId="0" xr:uid="{459ABAC0-6282-4600-90EE-7B22A310E768}">
      <text>
        <r>
          <rPr>
            <sz val="11"/>
            <color theme="1"/>
            <rFont val="Calibri"/>
            <family val="2"/>
            <scheme val="minor"/>
          </rPr>
          <t>CONSIGNY François:
stone wool</t>
        </r>
      </text>
    </comment>
    <comment ref="BB862" authorId="0" shapeId="0" xr:uid="{A26A2F9A-911E-4F08-B289-1871B40431FE}">
      <text>
        <r>
          <rPr>
            <sz val="11"/>
            <color theme="1"/>
            <rFont val="Calibri"/>
            <family val="2"/>
            <scheme val="minor"/>
          </rPr>
          <t>CONSIGNY François:
Point measurement method.
Area method: 32mm</t>
        </r>
      </text>
    </comment>
    <comment ref="BC862" authorId="0" shapeId="0" xr:uid="{BDA8796A-C729-4C26-AD4B-37ECCA93EFED}">
      <text>
        <r>
          <rPr>
            <sz val="11"/>
            <color theme="1"/>
            <rFont val="Calibri"/>
            <family val="2"/>
            <scheme val="minor"/>
          </rPr>
          <t>CONSIGNY François:
mesured on sketch (residual cross section from photo) for all min &amp; max values of Rise1 to 5</t>
        </r>
      </text>
    </comment>
    <comment ref="CE862" authorId="0" shapeId="0" xr:uid="{B4378CDD-758E-4765-AB90-6102766A19D1}">
      <text>
        <r>
          <rPr>
            <sz val="11"/>
            <color theme="1"/>
            <rFont val="Calibri"/>
            <family val="2"/>
            <scheme val="minor"/>
          </rPr>
          <t>CONSIGNY François:
Densité 673 kg/m3</t>
        </r>
      </text>
    </comment>
    <comment ref="DF862" authorId="0" shapeId="0" xr:uid="{A990FCC8-75A1-47FC-B115-907E02175E21}">
      <text>
        <r>
          <rPr>
            <sz val="11"/>
            <color theme="1"/>
            <rFont val="Calibri"/>
            <family val="2"/>
            <scheme val="minor"/>
          </rPr>
          <t>CONSIGNY François:
stone wool</t>
        </r>
      </text>
    </comment>
    <comment ref="BB863" authorId="0" shapeId="0" xr:uid="{575AD237-A3F9-47CE-A7DD-722CB0BEA01C}">
      <text>
        <r>
          <rPr>
            <sz val="11"/>
            <color theme="1"/>
            <rFont val="Calibri"/>
            <family val="2"/>
            <scheme val="minor"/>
          </rPr>
          <t>CONSIGNY François:
Point measurement method.
Area method: 32mm</t>
        </r>
      </text>
    </comment>
    <comment ref="BC863" authorId="0" shapeId="0" xr:uid="{6328F9F6-31DE-4500-9DCB-B51CD51DAB5D}">
      <text>
        <r>
          <rPr>
            <sz val="11"/>
            <color theme="1"/>
            <rFont val="Calibri"/>
            <family val="2"/>
            <scheme val="minor"/>
          </rPr>
          <t>CONSIGNY François:
mesured on sketch (residual cross section from photo) for all min &amp; max values of Rise1 to 5</t>
        </r>
      </text>
    </comment>
    <comment ref="CE863" authorId="0" shapeId="0" xr:uid="{346E54A1-BFC7-470F-9BEF-20BCAC20DF62}">
      <text>
        <r>
          <rPr>
            <sz val="11"/>
            <color theme="1"/>
            <rFont val="Calibri"/>
            <family val="2"/>
            <scheme val="minor"/>
          </rPr>
          <t>CONSIGNY François:
Densité 673 kg/m3</t>
        </r>
      </text>
    </comment>
    <comment ref="DF863" authorId="0" shapeId="0" xr:uid="{BD2BBD0D-BD69-404F-B0C9-C8D28B840C0B}">
      <text>
        <r>
          <rPr>
            <sz val="11"/>
            <color theme="1"/>
            <rFont val="Calibri"/>
            <family val="2"/>
            <scheme val="minor"/>
          </rPr>
          <t>CONSIGNY François:
stone wool</t>
        </r>
      </text>
    </comment>
    <comment ref="BB864" authorId="0" shapeId="0" xr:uid="{43033F45-D4B9-42D3-A23A-5E0141C91088}">
      <text>
        <r>
          <rPr>
            <sz val="11"/>
            <color theme="1"/>
            <rFont val="Calibri"/>
            <family val="2"/>
            <scheme val="minor"/>
          </rPr>
          <t>CONSIGNY François:
Point measurement method.
Area method: 32mm</t>
        </r>
      </text>
    </comment>
    <comment ref="BC864" authorId="0" shapeId="0" xr:uid="{D854F32C-0213-44F6-B871-2A2621E252ED}">
      <text>
        <r>
          <rPr>
            <sz val="11"/>
            <color theme="1"/>
            <rFont val="Calibri"/>
            <family val="2"/>
            <scheme val="minor"/>
          </rPr>
          <t>CONSIGNY François:
mesured on sketch (residual cross section from photo) for all min &amp; max values of Rise1 to 5</t>
        </r>
      </text>
    </comment>
    <comment ref="CE864" authorId="0" shapeId="0" xr:uid="{AD3CD270-9F4A-4EDD-A539-AC0139D84907}">
      <text>
        <r>
          <rPr>
            <sz val="11"/>
            <color theme="1"/>
            <rFont val="Calibri"/>
            <family val="2"/>
            <scheme val="minor"/>
          </rPr>
          <t>CONSIGNY François:
Densité 673 kg/m3</t>
        </r>
      </text>
    </comment>
    <comment ref="DF864" authorId="0" shapeId="0" xr:uid="{4D1B6BA5-3D10-44BA-8E62-34DE24EC0761}">
      <text>
        <r>
          <rPr>
            <sz val="11"/>
            <color theme="1"/>
            <rFont val="Calibri"/>
            <family val="2"/>
            <scheme val="minor"/>
          </rPr>
          <t>CONSIGNY François:
stone wool</t>
        </r>
      </text>
    </comment>
    <comment ref="BB865" authorId="0" shapeId="0" xr:uid="{637F481E-7B91-429B-B00D-0D5D89D7F5F8}">
      <text>
        <r>
          <rPr>
            <sz val="11"/>
            <color theme="1"/>
            <rFont val="Calibri"/>
            <family val="2"/>
            <scheme val="minor"/>
          </rPr>
          <t>CONSIGNY François:
Point measurement method.
Area method: 32mm</t>
        </r>
      </text>
    </comment>
    <comment ref="BC865" authorId="0" shapeId="0" xr:uid="{90960891-AE75-46D5-9FF5-9688C22CF152}">
      <text>
        <r>
          <rPr>
            <sz val="11"/>
            <color theme="1"/>
            <rFont val="Calibri"/>
            <family val="2"/>
            <scheme val="minor"/>
          </rPr>
          <t>CONSIGNY François:
mesured on sketch (residual cross section from photo) for all min &amp; max values of Rise1 to 5</t>
        </r>
      </text>
    </comment>
    <comment ref="CE865" authorId="0" shapeId="0" xr:uid="{71AA560C-C690-4D44-B9F6-E5B9DBBC3255}">
      <text>
        <r>
          <rPr>
            <sz val="11"/>
            <color theme="1"/>
            <rFont val="Calibri"/>
            <family val="2"/>
            <scheme val="minor"/>
          </rPr>
          <t>CONSIGNY François:
Densité 673 kg/m3</t>
        </r>
      </text>
    </comment>
    <comment ref="DF865" authorId="0" shapeId="0" xr:uid="{D6583DBF-68AA-492F-A335-367F940E75C8}">
      <text>
        <r>
          <rPr>
            <sz val="11"/>
            <color theme="1"/>
            <rFont val="Calibri"/>
            <family val="2"/>
            <scheme val="minor"/>
          </rPr>
          <t>CONSIGNY François:
stone wool</t>
        </r>
      </text>
    </comment>
    <comment ref="BB866" authorId="0" shapeId="0" xr:uid="{E3CF020C-03AB-47F4-9F55-5DE2C5656A87}">
      <text>
        <r>
          <rPr>
            <sz val="11"/>
            <color theme="1"/>
            <rFont val="Calibri"/>
            <family val="2"/>
            <scheme val="minor"/>
          </rPr>
          <t>CONSIGNY François:
Point measurement method.
Area method: 32mm</t>
        </r>
      </text>
    </comment>
    <comment ref="BC866" authorId="0" shapeId="0" xr:uid="{E0A16931-DFC8-4F49-9277-F633E2C957C3}">
      <text>
        <r>
          <rPr>
            <sz val="11"/>
            <color theme="1"/>
            <rFont val="Calibri"/>
            <family val="2"/>
            <scheme val="minor"/>
          </rPr>
          <t>CONSIGNY François:
mesured on sketch (residual cross section from photo) for all min &amp; max values of Rise1 to 5</t>
        </r>
      </text>
    </comment>
    <comment ref="CE866" authorId="0" shapeId="0" xr:uid="{902B632A-D9A6-49C2-927F-28FC347A393E}">
      <text>
        <r>
          <rPr>
            <sz val="11"/>
            <color theme="1"/>
            <rFont val="Calibri"/>
            <family val="2"/>
            <scheme val="minor"/>
          </rPr>
          <t>CONSIGNY François:
Densité 673 kg/m3</t>
        </r>
      </text>
    </comment>
    <comment ref="DF866" authorId="0" shapeId="0" xr:uid="{040337DB-2DCF-4AEB-9F42-7F06F9715F2C}">
      <text>
        <r>
          <rPr>
            <sz val="11"/>
            <color theme="1"/>
            <rFont val="Calibri"/>
            <family val="2"/>
            <scheme val="minor"/>
          </rPr>
          <t>CONSIGNY François:
stone wool</t>
        </r>
      </text>
    </comment>
    <comment ref="BB867" authorId="0" shapeId="0" xr:uid="{AA349B49-0AEB-4AA7-87D6-D294068156CA}">
      <text>
        <r>
          <rPr>
            <sz val="11"/>
            <color theme="1"/>
            <rFont val="Calibri"/>
            <family val="2"/>
            <scheme val="minor"/>
          </rPr>
          <t>CONSIGNY François:
Point measurement method.
Area method: 32mm</t>
        </r>
      </text>
    </comment>
    <comment ref="BC867" authorId="0" shapeId="0" xr:uid="{286030A7-3C56-4B2C-BD42-4D6971812B43}">
      <text>
        <r>
          <rPr>
            <sz val="11"/>
            <color theme="1"/>
            <rFont val="Calibri"/>
            <family val="2"/>
            <scheme val="minor"/>
          </rPr>
          <t>CONSIGNY François:
mesured on sketch (residual cross section from photo) for all min &amp; max values of Rise1 to 5</t>
        </r>
      </text>
    </comment>
    <comment ref="CE867" authorId="0" shapeId="0" xr:uid="{2CFAE5D1-20A3-430D-8F0F-667A679416F8}">
      <text>
        <r>
          <rPr>
            <sz val="11"/>
            <color theme="1"/>
            <rFont val="Calibri"/>
            <family val="2"/>
            <scheme val="minor"/>
          </rPr>
          <t>CONSIGNY François:
Densité 673 kg/m3</t>
        </r>
      </text>
    </comment>
    <comment ref="DF867" authorId="0" shapeId="0" xr:uid="{1416BF8B-AC30-4533-A69D-087367892173}">
      <text>
        <r>
          <rPr>
            <sz val="11"/>
            <color theme="1"/>
            <rFont val="Calibri"/>
            <family val="2"/>
            <scheme val="minor"/>
          </rPr>
          <t>CONSIGNY François:
stone wool</t>
        </r>
      </text>
    </comment>
    <comment ref="BB868" authorId="0" shapeId="0" xr:uid="{F358B223-AFA9-4830-B2AB-5FB222278042}">
      <text>
        <r>
          <rPr>
            <sz val="11"/>
            <color theme="1"/>
            <rFont val="Calibri"/>
            <family val="2"/>
            <scheme val="minor"/>
          </rPr>
          <t>CONSIGNY François:
Point measurement method.
Area method: 32mm</t>
        </r>
      </text>
    </comment>
    <comment ref="BC868" authorId="0" shapeId="0" xr:uid="{04ADC333-389E-4379-B726-AA050AE76EFA}">
      <text>
        <r>
          <rPr>
            <sz val="11"/>
            <color theme="1"/>
            <rFont val="Calibri"/>
            <family val="2"/>
            <scheme val="minor"/>
          </rPr>
          <t>CONSIGNY François:
mesured on sketch (residual cross section from photo) for all min &amp; max values of Rise1 to 5</t>
        </r>
      </text>
    </comment>
    <comment ref="CE868" authorId="0" shapeId="0" xr:uid="{22A3E84E-A3FE-4E9D-A226-4FC2DCE65337}">
      <text>
        <r>
          <rPr>
            <sz val="11"/>
            <color theme="1"/>
            <rFont val="Calibri"/>
            <family val="2"/>
            <scheme val="minor"/>
          </rPr>
          <t>CONSIGNY François:
Densité 673 kg/m3</t>
        </r>
      </text>
    </comment>
    <comment ref="DF868" authorId="0" shapeId="0" xr:uid="{58EEBECB-34A5-4A2E-B822-8496C6A9C747}">
      <text>
        <r>
          <rPr>
            <sz val="11"/>
            <color theme="1"/>
            <rFont val="Calibri"/>
            <family val="2"/>
            <scheme val="minor"/>
          </rPr>
          <t>CONSIGNY François:
stone wool</t>
        </r>
      </text>
    </comment>
    <comment ref="BB869" authorId="0" shapeId="0" xr:uid="{E794B9F2-33D8-4A46-B780-71899AB47118}">
      <text>
        <r>
          <rPr>
            <sz val="11"/>
            <color theme="1"/>
            <rFont val="Calibri"/>
            <family val="2"/>
            <scheme val="minor"/>
          </rPr>
          <t>CONSIGNY François:
Point measurement method.
Area method: 32mm</t>
        </r>
      </text>
    </comment>
    <comment ref="BC869" authorId="0" shapeId="0" xr:uid="{BE2FB05F-AACD-4583-A79F-9F6C7172CE7F}">
      <text>
        <r>
          <rPr>
            <sz val="11"/>
            <color theme="1"/>
            <rFont val="Calibri"/>
            <family val="2"/>
            <scheme val="minor"/>
          </rPr>
          <t>CONSIGNY François:
mesured on sketch (residual cross section from photo) for all min &amp; max values of Rise1 to 5</t>
        </r>
      </text>
    </comment>
    <comment ref="CE869" authorId="0" shapeId="0" xr:uid="{57413B1F-35B4-430E-82A1-A574D9666504}">
      <text>
        <r>
          <rPr>
            <sz val="11"/>
            <color theme="1"/>
            <rFont val="Calibri"/>
            <family val="2"/>
            <scheme val="minor"/>
          </rPr>
          <t>CONSIGNY François:
Densité 673 kg/m3</t>
        </r>
      </text>
    </comment>
    <comment ref="DF869" authorId="0" shapeId="0" xr:uid="{2706ACBC-1DEB-4F69-A5DC-2969BC9901F6}">
      <text>
        <r>
          <rPr>
            <sz val="11"/>
            <color theme="1"/>
            <rFont val="Calibri"/>
            <family val="2"/>
            <scheme val="minor"/>
          </rPr>
          <t>CONSIGNY François:
stone wool</t>
        </r>
      </text>
    </comment>
    <comment ref="BB870" authorId="0" shapeId="0" xr:uid="{B80C5DE2-54D4-490F-B0CB-439FBE423920}">
      <text>
        <r>
          <rPr>
            <sz val="11"/>
            <color theme="1"/>
            <rFont val="Calibri"/>
            <family val="2"/>
            <scheme val="minor"/>
          </rPr>
          <t>CONSIGNY François:
Point measurement method.
Area method: 32mm</t>
        </r>
      </text>
    </comment>
    <comment ref="BC870" authorId="0" shapeId="0" xr:uid="{FE26668D-76BE-4E00-9B4E-18633FD0ABE5}">
      <text>
        <r>
          <rPr>
            <sz val="11"/>
            <color theme="1"/>
            <rFont val="Calibri"/>
            <family val="2"/>
            <scheme val="minor"/>
          </rPr>
          <t>CONSIGNY François:
mesured on sketch (residual cross section from photo) for all min &amp; max values of Rise1 to 5</t>
        </r>
      </text>
    </comment>
    <comment ref="CE870" authorId="0" shapeId="0" xr:uid="{5A05097E-5D64-49A9-97B9-0A1353A503B8}">
      <text>
        <r>
          <rPr>
            <sz val="11"/>
            <color theme="1"/>
            <rFont val="Calibri"/>
            <family val="2"/>
            <scheme val="minor"/>
          </rPr>
          <t>CONSIGNY François:
Densité 673 kg/m3</t>
        </r>
      </text>
    </comment>
    <comment ref="DF870" authorId="0" shapeId="0" xr:uid="{C396BC03-336E-46DF-9D36-C64177866CB3}">
      <text>
        <r>
          <rPr>
            <sz val="11"/>
            <color theme="1"/>
            <rFont val="Calibri"/>
            <family val="2"/>
            <scheme val="minor"/>
          </rPr>
          <t>CONSIGNY François:
stone wool</t>
        </r>
      </text>
    </comment>
    <comment ref="BB871" authorId="0" shapeId="0" xr:uid="{182A5399-EB75-48E4-ACBE-20262D8D54A1}">
      <text>
        <r>
          <rPr>
            <sz val="11"/>
            <color theme="1"/>
            <rFont val="Calibri"/>
            <family val="2"/>
            <scheme val="minor"/>
          </rPr>
          <t>CONSIGNY François:
Point measurement method.
Area method: 32mm</t>
        </r>
      </text>
    </comment>
    <comment ref="BC871" authorId="0" shapeId="0" xr:uid="{0C3FA651-93CB-4568-859C-9482E7218ACF}">
      <text>
        <r>
          <rPr>
            <sz val="11"/>
            <color theme="1"/>
            <rFont val="Calibri"/>
            <family val="2"/>
            <scheme val="minor"/>
          </rPr>
          <t>CONSIGNY François:
mesured on sketch (residual cross section from photo) for all min &amp; max values of Rise1 to 5</t>
        </r>
      </text>
    </comment>
    <comment ref="CE871" authorId="0" shapeId="0" xr:uid="{3B5F420D-230D-4273-BB79-ADF70FCBE1A6}">
      <text>
        <r>
          <rPr>
            <sz val="11"/>
            <color theme="1"/>
            <rFont val="Calibri"/>
            <family val="2"/>
            <scheme val="minor"/>
          </rPr>
          <t>CONSIGNY François:
Densité 673 kg/m3</t>
        </r>
      </text>
    </comment>
    <comment ref="DF871" authorId="0" shapeId="0" xr:uid="{57C7766C-C155-46DB-8A5B-FE093842F9EB}">
      <text>
        <r>
          <rPr>
            <sz val="11"/>
            <color theme="1"/>
            <rFont val="Calibri"/>
            <family val="2"/>
            <scheme val="minor"/>
          </rPr>
          <t>CONSIGNY François:
stone wool</t>
        </r>
      </text>
    </comment>
    <comment ref="BB872" authorId="0" shapeId="0" xr:uid="{7DE7B99B-9F0C-425D-A908-97969843BCD4}">
      <text>
        <r>
          <rPr>
            <sz val="11"/>
            <color theme="1"/>
            <rFont val="Calibri"/>
            <family val="2"/>
            <scheme val="minor"/>
          </rPr>
          <t>CONSIGNY François:
Point measurement method.
Area method: 32mm</t>
        </r>
      </text>
    </comment>
    <comment ref="BC872" authorId="0" shapeId="0" xr:uid="{968A57E4-CA5C-48BE-AA96-31C2F0E920C4}">
      <text>
        <r>
          <rPr>
            <sz val="11"/>
            <color theme="1"/>
            <rFont val="Calibri"/>
            <family val="2"/>
            <scheme val="minor"/>
          </rPr>
          <t>CONSIGNY François:
mesured on sketch (residual cross section from photo) for all min &amp; max values of Rise1 to 5</t>
        </r>
      </text>
    </comment>
    <comment ref="CE872" authorId="0" shapeId="0" xr:uid="{4CEE64A5-CBA9-49B8-96E5-A943B4CC73CB}">
      <text>
        <r>
          <rPr>
            <sz val="11"/>
            <color theme="1"/>
            <rFont val="Calibri"/>
            <family val="2"/>
            <scheme val="minor"/>
          </rPr>
          <t>CONSIGNY François:
Densité 673 kg/m3</t>
        </r>
      </text>
    </comment>
    <comment ref="DF872" authorId="0" shapeId="0" xr:uid="{0A5CCCC1-E363-4BD2-9015-EA2821EBDEB7}">
      <text>
        <r>
          <rPr>
            <sz val="11"/>
            <color theme="1"/>
            <rFont val="Calibri"/>
            <family val="2"/>
            <scheme val="minor"/>
          </rPr>
          <t>CONSIGNY François:
stone wool</t>
        </r>
      </text>
    </comment>
    <comment ref="BB873" authorId="0" shapeId="0" xr:uid="{47B6FB21-4C78-4CE6-A882-F418F4ED75F5}">
      <text>
        <r>
          <rPr>
            <sz val="11"/>
            <color theme="1"/>
            <rFont val="Calibri"/>
            <family val="2"/>
            <scheme val="minor"/>
          </rPr>
          <t>CONSIGNY François:
Point measurement method.
Area method: 32mm</t>
        </r>
      </text>
    </comment>
    <comment ref="BC873" authorId="0" shapeId="0" xr:uid="{7AC970A4-2C71-45A7-82CA-98456C5D0302}">
      <text>
        <r>
          <rPr>
            <sz val="11"/>
            <color theme="1"/>
            <rFont val="Calibri"/>
            <family val="2"/>
            <scheme val="minor"/>
          </rPr>
          <t>CONSIGNY François:
mesured on sketch (residual cross section from photo) for all min &amp; max values of Rise1 to 5</t>
        </r>
      </text>
    </comment>
    <comment ref="CE873" authorId="0" shapeId="0" xr:uid="{2D8BF848-9CAD-415F-8158-0251CFAD4905}">
      <text>
        <r>
          <rPr>
            <sz val="11"/>
            <color theme="1"/>
            <rFont val="Calibri"/>
            <family val="2"/>
            <scheme val="minor"/>
          </rPr>
          <t>CONSIGNY François:
Densité 673 kg/m3</t>
        </r>
      </text>
    </comment>
    <comment ref="DF873" authorId="0" shapeId="0" xr:uid="{EF71A73B-D137-472E-A0A2-7E8A15ECF3CA}">
      <text>
        <r>
          <rPr>
            <sz val="11"/>
            <color theme="1"/>
            <rFont val="Calibri"/>
            <family val="2"/>
            <scheme val="minor"/>
          </rPr>
          <t>CONSIGNY François:
stone wool</t>
        </r>
      </text>
    </comment>
    <comment ref="BB874" authorId="0" shapeId="0" xr:uid="{FBD98695-CCA2-46AD-A2B6-AB152859233C}">
      <text>
        <r>
          <rPr>
            <sz val="11"/>
            <color theme="1"/>
            <rFont val="Calibri"/>
            <family val="2"/>
            <scheme val="minor"/>
          </rPr>
          <t>CONSIGNY François:
Point measurement method.
Area method: 32mm</t>
        </r>
      </text>
    </comment>
    <comment ref="BC874" authorId="0" shapeId="0" xr:uid="{1C0EFC06-E684-4EAD-A286-3DF8DAF32776}">
      <text>
        <r>
          <rPr>
            <sz val="11"/>
            <color theme="1"/>
            <rFont val="Calibri"/>
            <family val="2"/>
            <scheme val="minor"/>
          </rPr>
          <t>CONSIGNY François:
mesured on sketch (residual cross section from photo) for all min &amp; max values of Rise1 to 5</t>
        </r>
      </text>
    </comment>
    <comment ref="CE874" authorId="0" shapeId="0" xr:uid="{530E785A-5DDC-4493-8C92-2188A4616E1B}">
      <text>
        <r>
          <rPr>
            <sz val="11"/>
            <color theme="1"/>
            <rFont val="Calibri"/>
            <family val="2"/>
            <scheme val="minor"/>
          </rPr>
          <t>CONSIGNY François:
Densité 673 kg/m3</t>
        </r>
      </text>
    </comment>
    <comment ref="DF874" authorId="0" shapeId="0" xr:uid="{6248B243-81D4-4371-9E3A-4251AC290CA1}">
      <text>
        <r>
          <rPr>
            <sz val="11"/>
            <color theme="1"/>
            <rFont val="Calibri"/>
            <family val="2"/>
            <scheme val="minor"/>
          </rPr>
          <t>CONSIGNY François:
stone wool</t>
        </r>
      </text>
    </comment>
    <comment ref="BB875" authorId="0" shapeId="0" xr:uid="{90F05EA7-6C03-4966-8EA2-835DA27AE233}">
      <text>
        <r>
          <rPr>
            <sz val="11"/>
            <color theme="1"/>
            <rFont val="Calibri"/>
            <family val="2"/>
            <scheme val="minor"/>
          </rPr>
          <t>CONSIGNY François:
Point measurement method.
Area method: 32mm</t>
        </r>
      </text>
    </comment>
    <comment ref="BC875" authorId="0" shapeId="0" xr:uid="{EAB790C1-C779-44F4-B7AF-10F938CF8DE7}">
      <text>
        <r>
          <rPr>
            <sz val="11"/>
            <color theme="1"/>
            <rFont val="Calibri"/>
            <family val="2"/>
            <scheme val="minor"/>
          </rPr>
          <t>CONSIGNY François:
mesured on sketch (residual cross section from photo) for all min &amp; max values of Rise1 to 5</t>
        </r>
      </text>
    </comment>
    <comment ref="CE875" authorId="0" shapeId="0" xr:uid="{9B545508-DD8C-45FB-B7D2-ED4279AA5BF5}">
      <text>
        <r>
          <rPr>
            <sz val="11"/>
            <color theme="1"/>
            <rFont val="Calibri"/>
            <family val="2"/>
            <scheme val="minor"/>
          </rPr>
          <t>CONSIGNY François:
Densité 673 kg/m3</t>
        </r>
      </text>
    </comment>
    <comment ref="DF875" authorId="0" shapeId="0" xr:uid="{9684F0C4-EF7E-4ACE-BFAF-F17721F9168D}">
      <text>
        <r>
          <rPr>
            <sz val="11"/>
            <color theme="1"/>
            <rFont val="Calibri"/>
            <family val="2"/>
            <scheme val="minor"/>
          </rPr>
          <t>CONSIGNY François:
stone wool</t>
        </r>
      </text>
    </comment>
    <comment ref="BB876" authorId="0" shapeId="0" xr:uid="{833F6C9A-CECA-40AA-B5F2-71CFFFE73F4E}">
      <text>
        <r>
          <rPr>
            <sz val="11"/>
            <color theme="1"/>
            <rFont val="Calibri"/>
            <family val="2"/>
            <scheme val="minor"/>
          </rPr>
          <t>CONSIGNY François:
Point measurement method.
Area method: 32mm</t>
        </r>
      </text>
    </comment>
    <comment ref="BC876" authorId="0" shapeId="0" xr:uid="{2F305FCC-E516-478B-9CA7-202C1E78984F}">
      <text>
        <r>
          <rPr>
            <sz val="11"/>
            <color theme="1"/>
            <rFont val="Calibri"/>
            <family val="2"/>
            <scheme val="minor"/>
          </rPr>
          <t>CONSIGNY François:
mesured on sketch (residual cross section from photo) for all min &amp; max values of Rise1 to 5</t>
        </r>
      </text>
    </comment>
    <comment ref="CE876" authorId="0" shapeId="0" xr:uid="{A85F5BCD-A771-4B1C-8239-8A97333571B4}">
      <text>
        <r>
          <rPr>
            <sz val="11"/>
            <color theme="1"/>
            <rFont val="Calibri"/>
            <family val="2"/>
            <scheme val="minor"/>
          </rPr>
          <t>CONSIGNY François:
Densité 673 kg/m3</t>
        </r>
      </text>
    </comment>
    <comment ref="DF876" authorId="0" shapeId="0" xr:uid="{FB00D68A-9718-44C1-A183-D4B72EF5A5A6}">
      <text>
        <r>
          <rPr>
            <sz val="11"/>
            <color theme="1"/>
            <rFont val="Calibri"/>
            <family val="2"/>
            <scheme val="minor"/>
          </rPr>
          <t>CONSIGNY François:
stone wool</t>
        </r>
      </text>
    </comment>
    <comment ref="BB877" authorId="0" shapeId="0" xr:uid="{C5D0BC52-F342-413D-B76D-3516606EC847}">
      <text>
        <r>
          <rPr>
            <sz val="11"/>
            <color theme="1"/>
            <rFont val="Calibri"/>
            <family val="2"/>
            <scheme val="minor"/>
          </rPr>
          <t>CONSIGNY François:
Point measurement method.
Area method: 32mm</t>
        </r>
      </text>
    </comment>
    <comment ref="BC877" authorId="0" shapeId="0" xr:uid="{FA399D52-17C3-4F3D-AF41-C31397B45DF0}">
      <text>
        <r>
          <rPr>
            <sz val="11"/>
            <color theme="1"/>
            <rFont val="Calibri"/>
            <family val="2"/>
            <scheme val="minor"/>
          </rPr>
          <t>CONSIGNY François:
mesured on sketch (residual cross section from photo) for all min &amp; max values of Rise1 to 5</t>
        </r>
      </text>
    </comment>
    <comment ref="CE877" authorId="0" shapeId="0" xr:uid="{38A4BA17-A14E-4BBC-9FC4-58E195B53F4E}">
      <text>
        <r>
          <rPr>
            <sz val="11"/>
            <color theme="1"/>
            <rFont val="Calibri"/>
            <family val="2"/>
            <scheme val="minor"/>
          </rPr>
          <t>CONSIGNY François:
Densité 673 kg/m3</t>
        </r>
      </text>
    </comment>
    <comment ref="DF877" authorId="0" shapeId="0" xr:uid="{F9F0332A-9C08-49A4-917C-80C41E880015}">
      <text>
        <r>
          <rPr>
            <sz val="11"/>
            <color theme="1"/>
            <rFont val="Calibri"/>
            <family val="2"/>
            <scheme val="minor"/>
          </rPr>
          <t>CONSIGNY François:
stone wool</t>
        </r>
      </text>
    </comment>
    <comment ref="BB878" authorId="0" shapeId="0" xr:uid="{82165B2B-713C-474B-8D9D-C4F6F33232E9}">
      <text>
        <r>
          <rPr>
            <sz val="11"/>
            <color theme="1"/>
            <rFont val="Calibri"/>
            <family val="2"/>
            <scheme val="minor"/>
          </rPr>
          <t>CONSIGNY François:
Point measurement method.
Area method: 32mm</t>
        </r>
      </text>
    </comment>
    <comment ref="BC878" authorId="0" shapeId="0" xr:uid="{0D6622B8-8500-4772-A2C9-2B4CB5580E1A}">
      <text>
        <r>
          <rPr>
            <sz val="11"/>
            <color theme="1"/>
            <rFont val="Calibri"/>
            <family val="2"/>
            <scheme val="minor"/>
          </rPr>
          <t>CONSIGNY François:
mesured on sketch (residual cross section from photo) for all min &amp; max values of Rise1 to 5</t>
        </r>
      </text>
    </comment>
    <comment ref="CE878" authorId="0" shapeId="0" xr:uid="{BA26D07D-1AC6-4370-9920-A9CC2F8C9DEF}">
      <text>
        <r>
          <rPr>
            <sz val="11"/>
            <color theme="1"/>
            <rFont val="Calibri"/>
            <family val="2"/>
            <scheme val="minor"/>
          </rPr>
          <t>CONSIGNY François:
Densité 673 kg/m3</t>
        </r>
      </text>
    </comment>
    <comment ref="DF878" authorId="0" shapeId="0" xr:uid="{9403B1DC-D71A-435C-9921-2A032635F0DF}">
      <text>
        <r>
          <rPr>
            <sz val="11"/>
            <color theme="1"/>
            <rFont val="Calibri"/>
            <family val="2"/>
            <scheme val="minor"/>
          </rPr>
          <t>CONSIGNY François:
stone wool</t>
        </r>
      </text>
    </comment>
    <comment ref="BB879" authorId="0" shapeId="0" xr:uid="{3AF18C67-A65F-482B-B020-E5672D6E2026}">
      <text>
        <r>
          <rPr>
            <sz val="11"/>
            <color theme="1"/>
            <rFont val="Calibri"/>
            <family val="2"/>
            <scheme val="minor"/>
          </rPr>
          <t>CONSIGNY François:
Point measurement method.
Area method: 32mm</t>
        </r>
      </text>
    </comment>
    <comment ref="BC879" authorId="0" shapeId="0" xr:uid="{B45EBAA1-C7C7-4B4D-9C6A-CB99FADA9D9A}">
      <text>
        <r>
          <rPr>
            <sz val="11"/>
            <color theme="1"/>
            <rFont val="Calibri"/>
            <family val="2"/>
            <scheme val="minor"/>
          </rPr>
          <t>CONSIGNY François:
mesured on sketch (residual cross section from photo) for all min &amp; max values of Rise1 to 5</t>
        </r>
      </text>
    </comment>
    <comment ref="CE879" authorId="0" shapeId="0" xr:uid="{E4C29CAC-30D6-48B3-BD6E-1410502CBE94}">
      <text>
        <r>
          <rPr>
            <sz val="11"/>
            <color theme="1"/>
            <rFont val="Calibri"/>
            <family val="2"/>
            <scheme val="minor"/>
          </rPr>
          <t>CONSIGNY François:
Densité 673 kg/m3</t>
        </r>
      </text>
    </comment>
    <comment ref="DF879" authorId="0" shapeId="0" xr:uid="{66C8A277-FFC6-461C-BF86-95578D09B251}">
      <text>
        <r>
          <rPr>
            <sz val="11"/>
            <color theme="1"/>
            <rFont val="Calibri"/>
            <family val="2"/>
            <scheme val="minor"/>
          </rPr>
          <t>CONSIGNY François:
stone wool</t>
        </r>
      </text>
    </comment>
    <comment ref="BB880" authorId="0" shapeId="0" xr:uid="{9BFF2402-30CF-409A-9622-F5681CF848BA}">
      <text>
        <r>
          <rPr>
            <sz val="11"/>
            <color theme="1"/>
            <rFont val="Calibri"/>
            <family val="2"/>
            <scheme val="minor"/>
          </rPr>
          <t>CONSIGNY François:
Point measurement method.
Area method: 32mm</t>
        </r>
      </text>
    </comment>
    <comment ref="BC880" authorId="0" shapeId="0" xr:uid="{40F9EB80-9D84-40F0-92B8-9398A79D2656}">
      <text>
        <r>
          <rPr>
            <sz val="11"/>
            <color theme="1"/>
            <rFont val="Calibri"/>
            <family val="2"/>
            <scheme val="minor"/>
          </rPr>
          <t>CONSIGNY François:
mesured on sketch (residual cross section from photo) for all min &amp; max values of Rise1 to 5</t>
        </r>
      </text>
    </comment>
    <comment ref="CE880" authorId="0" shapeId="0" xr:uid="{78062146-8768-4584-AD2B-A4F491592161}">
      <text>
        <r>
          <rPr>
            <sz val="11"/>
            <color theme="1"/>
            <rFont val="Calibri"/>
            <family val="2"/>
            <scheme val="minor"/>
          </rPr>
          <t>CONSIGNY François:
Densité 673 kg/m3</t>
        </r>
      </text>
    </comment>
    <comment ref="DF880" authorId="0" shapeId="0" xr:uid="{6942CFC4-5FEA-408F-A759-4FB532D4827E}">
      <text>
        <r>
          <rPr>
            <sz val="11"/>
            <color theme="1"/>
            <rFont val="Calibri"/>
            <family val="2"/>
            <scheme val="minor"/>
          </rPr>
          <t>CONSIGNY François:
stone wool</t>
        </r>
      </text>
    </comment>
    <comment ref="BB881" authorId="0" shapeId="0" xr:uid="{98FA93FF-6836-4ACD-88D4-92D1143A7AE8}">
      <text>
        <r>
          <rPr>
            <sz val="11"/>
            <color theme="1"/>
            <rFont val="Calibri"/>
            <family val="2"/>
            <scheme val="minor"/>
          </rPr>
          <t>CONSIGNY François:
Point measurement method.
Area method: 32mm</t>
        </r>
      </text>
    </comment>
    <comment ref="BC881" authorId="0" shapeId="0" xr:uid="{AF503A29-7029-4A9E-9854-4F720C0019B7}">
      <text>
        <r>
          <rPr>
            <sz val="11"/>
            <color theme="1"/>
            <rFont val="Calibri"/>
            <family val="2"/>
            <scheme val="minor"/>
          </rPr>
          <t>CONSIGNY François:
mesured on sketch (residual cross section from photo) for all min &amp; max values of Rise1 to 5</t>
        </r>
      </text>
    </comment>
    <comment ref="CE881" authorId="0" shapeId="0" xr:uid="{E622100C-0148-48C2-9AFE-C31A5CCD0A34}">
      <text>
        <r>
          <rPr>
            <sz val="11"/>
            <color theme="1"/>
            <rFont val="Calibri"/>
            <family val="2"/>
            <scheme val="minor"/>
          </rPr>
          <t>CONSIGNY François:
Densité 673 kg/m3</t>
        </r>
      </text>
    </comment>
    <comment ref="DF881" authorId="0" shapeId="0" xr:uid="{0DB38498-6A42-44A1-8075-9FD3EA8E7069}">
      <text>
        <r>
          <rPr>
            <sz val="11"/>
            <color theme="1"/>
            <rFont val="Calibri"/>
            <family val="2"/>
            <scheme val="minor"/>
          </rPr>
          <t>CONSIGNY François:
stone wool</t>
        </r>
      </text>
    </comment>
    <comment ref="BB882" authorId="0" shapeId="0" xr:uid="{2F2AFEE7-DA42-47FD-82E9-FEC8B2B24869}">
      <text>
        <r>
          <rPr>
            <sz val="11"/>
            <color theme="1"/>
            <rFont val="Calibri"/>
            <family val="2"/>
            <scheme val="minor"/>
          </rPr>
          <t>CONSIGNY François:
Point measurement method.
Area method: 32mm</t>
        </r>
      </text>
    </comment>
    <comment ref="BC882" authorId="0" shapeId="0" xr:uid="{1492C06E-C409-49DE-9CF2-21EB591A5B1F}">
      <text>
        <r>
          <rPr>
            <sz val="11"/>
            <color theme="1"/>
            <rFont val="Calibri"/>
            <family val="2"/>
            <scheme val="minor"/>
          </rPr>
          <t>CONSIGNY François:
mesured on sketch (residual cross section from photo) for all min &amp; max values of Rise1 to 5</t>
        </r>
      </text>
    </comment>
    <comment ref="CE882" authorId="0" shapeId="0" xr:uid="{903A0171-18F9-412B-9ABB-E83CBEB29608}">
      <text>
        <r>
          <rPr>
            <sz val="11"/>
            <color theme="1"/>
            <rFont val="Calibri"/>
            <family val="2"/>
            <scheme val="minor"/>
          </rPr>
          <t>CONSIGNY François:
Densité 673 kg/m3</t>
        </r>
      </text>
    </comment>
    <comment ref="DF882" authorId="0" shapeId="0" xr:uid="{253F3D4F-C295-40DA-AB4E-D44ED613A55E}">
      <text>
        <r>
          <rPr>
            <sz val="11"/>
            <color theme="1"/>
            <rFont val="Calibri"/>
            <family val="2"/>
            <scheme val="minor"/>
          </rPr>
          <t>CONSIGNY François:
stone wool</t>
        </r>
      </text>
    </comment>
    <comment ref="BB883" authorId="0" shapeId="0" xr:uid="{269AAC81-8797-440A-BA8F-0235B269900C}">
      <text>
        <r>
          <rPr>
            <sz val="11"/>
            <color theme="1"/>
            <rFont val="Calibri"/>
            <family val="2"/>
            <scheme val="minor"/>
          </rPr>
          <t>CONSIGNY François:
Point measurement method.
Area method: 32mm</t>
        </r>
      </text>
    </comment>
    <comment ref="BC883" authorId="0" shapeId="0" xr:uid="{7AF9A62D-3703-4E04-A905-D56BE3982D00}">
      <text>
        <r>
          <rPr>
            <sz val="11"/>
            <color theme="1"/>
            <rFont val="Calibri"/>
            <family val="2"/>
            <scheme val="minor"/>
          </rPr>
          <t>CONSIGNY François:
mesured on sketch (residual cross section from photo) for all min &amp; max values of Rise1 to 5</t>
        </r>
      </text>
    </comment>
    <comment ref="CE883" authorId="0" shapeId="0" xr:uid="{5D7ACF5E-F673-4F4E-B1DE-A9286668CF72}">
      <text>
        <r>
          <rPr>
            <sz val="11"/>
            <color theme="1"/>
            <rFont val="Calibri"/>
            <family val="2"/>
            <scheme val="minor"/>
          </rPr>
          <t>CONSIGNY François:
Densité 673 kg/m3</t>
        </r>
      </text>
    </comment>
    <comment ref="DF883" authorId="0" shapeId="0" xr:uid="{521AB7DB-7E2E-4044-802C-C3E37BD1D272}">
      <text>
        <r>
          <rPr>
            <sz val="11"/>
            <color theme="1"/>
            <rFont val="Calibri"/>
            <family val="2"/>
            <scheme val="minor"/>
          </rPr>
          <t>CONSIGNY François:
stone wool</t>
        </r>
      </text>
    </comment>
    <comment ref="BB884" authorId="0" shapeId="0" xr:uid="{5918D837-644D-4E9F-836A-3262A5E5ABB0}">
      <text>
        <r>
          <rPr>
            <sz val="11"/>
            <color theme="1"/>
            <rFont val="Calibri"/>
            <family val="2"/>
            <scheme val="minor"/>
          </rPr>
          <t>CONSIGNY François:
Point measurement method.
Area method: 32mm</t>
        </r>
      </text>
    </comment>
    <comment ref="BC884" authorId="0" shapeId="0" xr:uid="{0B46CA17-ABA0-4028-BD37-08F962E653AB}">
      <text>
        <r>
          <rPr>
            <sz val="11"/>
            <color theme="1"/>
            <rFont val="Calibri"/>
            <family val="2"/>
            <scheme val="minor"/>
          </rPr>
          <t>CONSIGNY François:
mesured on sketch (residual cross section from photo) for all min &amp; max values of Rise1 to 5</t>
        </r>
      </text>
    </comment>
    <comment ref="CE884" authorId="0" shapeId="0" xr:uid="{BD4822E3-BA88-4ED6-983B-D7DB18FA4DC8}">
      <text>
        <r>
          <rPr>
            <sz val="11"/>
            <color theme="1"/>
            <rFont val="Calibri"/>
            <family val="2"/>
            <scheme val="minor"/>
          </rPr>
          <t>CONSIGNY François:
Densité 673 kg/m3</t>
        </r>
      </text>
    </comment>
    <comment ref="DF884" authorId="0" shapeId="0" xr:uid="{6F938C6A-702E-4192-B6C0-7D1222D08208}">
      <text>
        <r>
          <rPr>
            <sz val="11"/>
            <color theme="1"/>
            <rFont val="Calibri"/>
            <family val="2"/>
            <scheme val="minor"/>
          </rPr>
          <t>CONSIGNY François:
stone wool</t>
        </r>
      </text>
    </comment>
    <comment ref="BB885" authorId="0" shapeId="0" xr:uid="{3D7FD537-87E8-4469-8041-40EBC724892E}">
      <text>
        <r>
          <rPr>
            <sz val="11"/>
            <color theme="1"/>
            <rFont val="Calibri"/>
            <family val="2"/>
            <scheme val="minor"/>
          </rPr>
          <t>CONSIGNY François:
Point measurement method.
Area method: 32mm</t>
        </r>
      </text>
    </comment>
    <comment ref="BC885" authorId="0" shapeId="0" xr:uid="{1B8FD786-370B-45BC-A819-0884154A20FC}">
      <text>
        <r>
          <rPr>
            <sz val="11"/>
            <color theme="1"/>
            <rFont val="Calibri"/>
            <family val="2"/>
            <scheme val="minor"/>
          </rPr>
          <t>CONSIGNY François:
mesured on sketch (residual cross section from photo) for all min &amp; max values of Rise1 to 5</t>
        </r>
      </text>
    </comment>
    <comment ref="CE885" authorId="0" shapeId="0" xr:uid="{5BD9638E-D113-4348-A1CF-7F9D67D8E3A3}">
      <text>
        <r>
          <rPr>
            <sz val="11"/>
            <color theme="1"/>
            <rFont val="Calibri"/>
            <family val="2"/>
            <scheme val="minor"/>
          </rPr>
          <t>CONSIGNY François:
Densité 673 kg/m3</t>
        </r>
      </text>
    </comment>
    <comment ref="DF885" authorId="0" shapeId="0" xr:uid="{38F1E14E-43D3-41FC-A562-8C020D305A56}">
      <text>
        <r>
          <rPr>
            <sz val="11"/>
            <color theme="1"/>
            <rFont val="Calibri"/>
            <family val="2"/>
            <scheme val="minor"/>
          </rPr>
          <t>CONSIGNY François:
stone wool</t>
        </r>
      </text>
    </comment>
    <comment ref="BB886" authorId="0" shapeId="0" xr:uid="{20D4770F-41BD-4A44-8D63-AAB287B4DC7D}">
      <text>
        <r>
          <rPr>
            <sz val="11"/>
            <color theme="1"/>
            <rFont val="Calibri"/>
            <family val="2"/>
            <scheme val="minor"/>
          </rPr>
          <t>CONSIGNY François:
Point measurement method.
Area method: 32mm</t>
        </r>
      </text>
    </comment>
    <comment ref="BC886" authorId="0" shapeId="0" xr:uid="{253FAF1E-686B-4D97-B5DF-D66F17F7CA3F}">
      <text>
        <r>
          <rPr>
            <sz val="11"/>
            <color theme="1"/>
            <rFont val="Calibri"/>
            <family val="2"/>
            <scheme val="minor"/>
          </rPr>
          <t>CONSIGNY François:
mesured on sketch (residual cross section from photo) for all min &amp; max values of Rise1 to 5</t>
        </r>
      </text>
    </comment>
    <comment ref="CE886" authorId="0" shapeId="0" xr:uid="{D9C634C6-BD90-4999-B3E8-33166415EB14}">
      <text>
        <r>
          <rPr>
            <sz val="11"/>
            <color theme="1"/>
            <rFont val="Calibri"/>
            <family val="2"/>
            <scheme val="minor"/>
          </rPr>
          <t>CONSIGNY François:
Densité 673 kg/m3</t>
        </r>
      </text>
    </comment>
    <comment ref="DF886" authorId="0" shapeId="0" xr:uid="{3A45356E-331E-4CA5-B19D-8B662BE72717}">
      <text>
        <r>
          <rPr>
            <sz val="11"/>
            <color theme="1"/>
            <rFont val="Calibri"/>
            <family val="2"/>
            <scheme val="minor"/>
          </rPr>
          <t>CONSIGNY François:
stone wool</t>
        </r>
      </text>
    </comment>
    <comment ref="BB887" authorId="0" shapeId="0" xr:uid="{64A8CE2B-93CA-4C11-A7EF-4446AAD68D85}">
      <text>
        <r>
          <rPr>
            <sz val="11"/>
            <color theme="1"/>
            <rFont val="Calibri"/>
            <family val="2"/>
            <scheme val="minor"/>
          </rPr>
          <t>CONSIGNY François:
Point measurement method.
Area method: 32mm</t>
        </r>
      </text>
    </comment>
    <comment ref="BC887" authorId="0" shapeId="0" xr:uid="{FE8F3FB2-36F5-45CF-8E55-AA766B6CBC85}">
      <text>
        <r>
          <rPr>
            <sz val="11"/>
            <color theme="1"/>
            <rFont val="Calibri"/>
            <family val="2"/>
            <scheme val="minor"/>
          </rPr>
          <t>CONSIGNY François:
mesured on sketch (residual cross section from photo) for all min &amp; max values of Rise1 to 5</t>
        </r>
      </text>
    </comment>
    <comment ref="CE887" authorId="0" shapeId="0" xr:uid="{82313E5C-C2D4-497D-926A-DE2BF6FAE981}">
      <text>
        <r>
          <rPr>
            <sz val="11"/>
            <color theme="1"/>
            <rFont val="Calibri"/>
            <family val="2"/>
            <scheme val="minor"/>
          </rPr>
          <t>CONSIGNY François:
Densité 673 kg/m3</t>
        </r>
      </text>
    </comment>
    <comment ref="DF887" authorId="0" shapeId="0" xr:uid="{73B45EE1-9BB8-47A7-BA12-551773F1DC26}">
      <text>
        <r>
          <rPr>
            <sz val="11"/>
            <color theme="1"/>
            <rFont val="Calibri"/>
            <family val="2"/>
            <scheme val="minor"/>
          </rPr>
          <t>CONSIGNY François:
stone wool</t>
        </r>
      </text>
    </comment>
    <comment ref="BB888" authorId="0" shapeId="0" xr:uid="{8C618363-E0A2-4B63-BF43-E442BC4031BF}">
      <text>
        <r>
          <rPr>
            <sz val="11"/>
            <color theme="1"/>
            <rFont val="Calibri"/>
            <family val="2"/>
            <scheme val="minor"/>
          </rPr>
          <t>CONSIGNY François:
Point measurement method.
Area method: 32mm</t>
        </r>
      </text>
    </comment>
    <comment ref="BC888" authorId="0" shapeId="0" xr:uid="{0B37D430-AEBD-4B17-8CA8-99340EA52CE5}">
      <text>
        <r>
          <rPr>
            <sz val="11"/>
            <color theme="1"/>
            <rFont val="Calibri"/>
            <family val="2"/>
            <scheme val="minor"/>
          </rPr>
          <t>CONSIGNY François:
mesured on sketch (residual cross section from photo) for all min &amp; max values of Rise1 to 5</t>
        </r>
      </text>
    </comment>
    <comment ref="CE888" authorId="0" shapeId="0" xr:uid="{B3EFC274-86FF-4A50-AE8B-01302D56A597}">
      <text>
        <r>
          <rPr>
            <sz val="11"/>
            <color theme="1"/>
            <rFont val="Calibri"/>
            <family val="2"/>
            <scheme val="minor"/>
          </rPr>
          <t>CONSIGNY François:
Densité 673 kg/m3</t>
        </r>
      </text>
    </comment>
    <comment ref="DF888" authorId="0" shapeId="0" xr:uid="{336FD67A-AC1D-44B0-856C-EB91FC7EF634}">
      <text>
        <r>
          <rPr>
            <sz val="11"/>
            <color theme="1"/>
            <rFont val="Calibri"/>
            <family val="2"/>
            <scheme val="minor"/>
          </rPr>
          <t>CONSIGNY François:
stone wool</t>
        </r>
      </text>
    </comment>
    <comment ref="BB889" authorId="0" shapeId="0" xr:uid="{307D524B-74D8-4469-92E4-ACA720F96DF7}">
      <text>
        <r>
          <rPr>
            <sz val="11"/>
            <color theme="1"/>
            <rFont val="Calibri"/>
            <family val="2"/>
            <scheme val="minor"/>
          </rPr>
          <t>CONSIGNY François:
Point measurement method.
Area method: 32mm</t>
        </r>
      </text>
    </comment>
    <comment ref="BC889" authorId="0" shapeId="0" xr:uid="{A8234CA0-6B3D-4B33-8356-7AAD9CD792A1}">
      <text>
        <r>
          <rPr>
            <sz val="11"/>
            <color theme="1"/>
            <rFont val="Calibri"/>
            <family val="2"/>
            <scheme val="minor"/>
          </rPr>
          <t>CONSIGNY François:
mesured on sketch (residual cross section from photo) for all min &amp; max values of Rise1 to 5</t>
        </r>
      </text>
    </comment>
    <comment ref="CE889" authorId="0" shapeId="0" xr:uid="{A8952AE5-E321-4494-B3D2-117855850DB6}">
      <text>
        <r>
          <rPr>
            <sz val="11"/>
            <color theme="1"/>
            <rFont val="Calibri"/>
            <family val="2"/>
            <scheme val="minor"/>
          </rPr>
          <t>CONSIGNY François:
Densité 673 kg/m3</t>
        </r>
      </text>
    </comment>
    <comment ref="DF889" authorId="0" shapeId="0" xr:uid="{D15B063B-A019-415A-B8DD-50BCA26FD2C8}">
      <text>
        <r>
          <rPr>
            <sz val="11"/>
            <color theme="1"/>
            <rFont val="Calibri"/>
            <family val="2"/>
            <scheme val="minor"/>
          </rPr>
          <t>CONSIGNY François:
stone wool</t>
        </r>
      </text>
    </comment>
    <comment ref="BB890" authorId="0" shapeId="0" xr:uid="{F9D03E38-D25E-452B-AA91-5A9FB292B8BB}">
      <text>
        <r>
          <rPr>
            <sz val="11"/>
            <color theme="1"/>
            <rFont val="Calibri"/>
            <family val="2"/>
            <scheme val="minor"/>
          </rPr>
          <t>CONSIGNY François:
Point measurement method.
Area method: 32mm</t>
        </r>
      </text>
    </comment>
    <comment ref="BC890" authorId="0" shapeId="0" xr:uid="{6B535C35-610B-42BD-B870-8C51753450E6}">
      <text>
        <r>
          <rPr>
            <sz val="11"/>
            <color theme="1"/>
            <rFont val="Calibri"/>
            <family val="2"/>
            <scheme val="minor"/>
          </rPr>
          <t>CONSIGNY François:
mesured on sketch (residual cross section from photo) for all min &amp; max values of Rise1 to 5</t>
        </r>
      </text>
    </comment>
    <comment ref="CE890" authorId="0" shapeId="0" xr:uid="{119CC049-A987-4D81-8F4F-2C21D15DBE72}">
      <text>
        <r>
          <rPr>
            <sz val="11"/>
            <color theme="1"/>
            <rFont val="Calibri"/>
            <family val="2"/>
            <scheme val="minor"/>
          </rPr>
          <t>CONSIGNY François:
Densité 673 kg/m3</t>
        </r>
      </text>
    </comment>
    <comment ref="DF890" authorId="0" shapeId="0" xr:uid="{6D725383-DEE9-4BDC-BD1B-F97E685EEF26}">
      <text>
        <r>
          <rPr>
            <sz val="11"/>
            <color theme="1"/>
            <rFont val="Calibri"/>
            <family val="2"/>
            <scheme val="minor"/>
          </rPr>
          <t>CONSIGNY François:
stone wool</t>
        </r>
      </text>
    </comment>
    <comment ref="BB891" authorId="0" shapeId="0" xr:uid="{182261F6-9571-4F15-B725-EC25B2D431E6}">
      <text>
        <r>
          <rPr>
            <sz val="11"/>
            <color theme="1"/>
            <rFont val="Calibri"/>
            <family val="2"/>
            <scheme val="minor"/>
          </rPr>
          <t>CONSIGNY François:
Point measurement method.
Area method: 32mm</t>
        </r>
      </text>
    </comment>
    <comment ref="BC891" authorId="0" shapeId="0" xr:uid="{0446EE5D-72D3-4472-B165-7AD9E4E17E8B}">
      <text>
        <r>
          <rPr>
            <sz val="11"/>
            <color theme="1"/>
            <rFont val="Calibri"/>
            <family val="2"/>
            <scheme val="minor"/>
          </rPr>
          <t>CONSIGNY François:
mesured on sketch (residual cross section from photo) for all min &amp; max values of Rise1 to 5</t>
        </r>
      </text>
    </comment>
    <comment ref="CE891" authorId="0" shapeId="0" xr:uid="{70B3C589-738D-4971-B8A7-7FD167BCDE2F}">
      <text>
        <r>
          <rPr>
            <sz val="11"/>
            <color theme="1"/>
            <rFont val="Calibri"/>
            <family val="2"/>
            <scheme val="minor"/>
          </rPr>
          <t>CONSIGNY François:
Densité 673 kg/m3</t>
        </r>
      </text>
    </comment>
    <comment ref="DF891" authorId="0" shapeId="0" xr:uid="{9F6B62C4-D2E1-4B6D-952E-5752BA468280}">
      <text>
        <r>
          <rPr>
            <sz val="11"/>
            <color theme="1"/>
            <rFont val="Calibri"/>
            <family val="2"/>
            <scheme val="minor"/>
          </rPr>
          <t>CONSIGNY François:
stone wool</t>
        </r>
      </text>
    </comment>
    <comment ref="BB892" authorId="0" shapeId="0" xr:uid="{FE004FBD-F20C-4DFA-8FE1-2477E6886091}">
      <text>
        <r>
          <rPr>
            <sz val="11"/>
            <color theme="1"/>
            <rFont val="Calibri"/>
            <family val="2"/>
            <scheme val="minor"/>
          </rPr>
          <t>CONSIGNY François:
Point measurement method.
Area method: 32mm</t>
        </r>
      </text>
    </comment>
    <comment ref="BC892" authorId="0" shapeId="0" xr:uid="{7294FEEF-4427-4C9D-ABE2-29DF1A20CF98}">
      <text>
        <r>
          <rPr>
            <sz val="11"/>
            <color theme="1"/>
            <rFont val="Calibri"/>
            <family val="2"/>
            <scheme val="minor"/>
          </rPr>
          <t>CONSIGNY François:
mesured on sketch (residual cross section from photo) for all min &amp; max values of Rise1 to 5</t>
        </r>
      </text>
    </comment>
    <comment ref="CE892" authorId="0" shapeId="0" xr:uid="{F4781283-BB3C-412C-846F-B4087464D2F0}">
      <text>
        <r>
          <rPr>
            <sz val="11"/>
            <color theme="1"/>
            <rFont val="Calibri"/>
            <family val="2"/>
            <scheme val="minor"/>
          </rPr>
          <t>CONSIGNY François:
Densité 673 kg/m3</t>
        </r>
      </text>
    </comment>
    <comment ref="DF892" authorId="0" shapeId="0" xr:uid="{28AA95AD-A2A2-40C4-9D6B-EC2331BC4278}">
      <text>
        <r>
          <rPr>
            <sz val="11"/>
            <color theme="1"/>
            <rFont val="Calibri"/>
            <family val="2"/>
            <scheme val="minor"/>
          </rPr>
          <t>CONSIGNY François:
stone wool</t>
        </r>
      </text>
    </comment>
    <comment ref="BB893" authorId="0" shapeId="0" xr:uid="{8C3C8934-92A3-41B5-A6F6-8DC1C98B921B}">
      <text>
        <r>
          <rPr>
            <sz val="11"/>
            <color theme="1"/>
            <rFont val="Calibri"/>
            <family val="2"/>
            <scheme val="minor"/>
          </rPr>
          <t>CONSIGNY François:
Point measurement method.
Area method: 32mm</t>
        </r>
      </text>
    </comment>
    <comment ref="BC893" authorId="0" shapeId="0" xr:uid="{C06041D7-D1A2-4F0D-9334-E05C4003FA31}">
      <text>
        <r>
          <rPr>
            <sz val="11"/>
            <color theme="1"/>
            <rFont val="Calibri"/>
            <family val="2"/>
            <scheme val="minor"/>
          </rPr>
          <t>CONSIGNY François:
mesured on sketch (residual cross section from photo) for all min &amp; max values of Rise1 to 5</t>
        </r>
      </text>
    </comment>
    <comment ref="CE893" authorId="0" shapeId="0" xr:uid="{4711D159-648F-4C40-A650-CAAC642B3998}">
      <text>
        <r>
          <rPr>
            <sz val="11"/>
            <color theme="1"/>
            <rFont val="Calibri"/>
            <family val="2"/>
            <scheme val="minor"/>
          </rPr>
          <t>CONSIGNY François:
Densité 673 kg/m3</t>
        </r>
      </text>
    </comment>
    <comment ref="DF893" authorId="0" shapeId="0" xr:uid="{21A4DCC8-0823-46B3-AD19-46FE245DD37B}">
      <text>
        <r>
          <rPr>
            <sz val="11"/>
            <color theme="1"/>
            <rFont val="Calibri"/>
            <family val="2"/>
            <scheme val="minor"/>
          </rPr>
          <t>CONSIGNY François:
stone wool</t>
        </r>
      </text>
    </comment>
    <comment ref="BB894" authorId="0" shapeId="0" xr:uid="{1767F7A8-C749-4DB4-B66C-7ACB2DD86500}">
      <text>
        <r>
          <rPr>
            <sz val="11"/>
            <color theme="1"/>
            <rFont val="Calibri"/>
            <family val="2"/>
            <scheme val="minor"/>
          </rPr>
          <t>CONSIGNY François:
Point measurement method.
Area method: 32mm</t>
        </r>
      </text>
    </comment>
    <comment ref="BC894" authorId="0" shapeId="0" xr:uid="{69BD7004-F377-48EE-A72D-FC5B44030D8E}">
      <text>
        <r>
          <rPr>
            <sz val="11"/>
            <color theme="1"/>
            <rFont val="Calibri"/>
            <family val="2"/>
            <scheme val="minor"/>
          </rPr>
          <t>CONSIGNY François:
mesured on sketch (residual cross section from photo) for all min &amp; max values of Rise1 to 5</t>
        </r>
      </text>
    </comment>
    <comment ref="CE894" authorId="0" shapeId="0" xr:uid="{E9B6EF8B-8FD8-4BAF-A071-17DA19CD5A6C}">
      <text>
        <r>
          <rPr>
            <sz val="11"/>
            <color theme="1"/>
            <rFont val="Calibri"/>
            <family val="2"/>
            <scheme val="minor"/>
          </rPr>
          <t>CONSIGNY François:
Densité 673 kg/m3</t>
        </r>
      </text>
    </comment>
    <comment ref="DF894" authorId="0" shapeId="0" xr:uid="{AE94576B-B487-49FB-85B7-7863EC0FA0EA}">
      <text>
        <r>
          <rPr>
            <sz val="11"/>
            <color theme="1"/>
            <rFont val="Calibri"/>
            <family val="2"/>
            <scheme val="minor"/>
          </rPr>
          <t>CONSIGNY François:
stone wool</t>
        </r>
      </text>
    </comment>
    <comment ref="BB895" authorId="0" shapeId="0" xr:uid="{068640AD-A01B-4889-B5A7-4BAE0E5AFE9D}">
      <text>
        <r>
          <rPr>
            <sz val="11"/>
            <color theme="1"/>
            <rFont val="Calibri"/>
            <family val="2"/>
            <scheme val="minor"/>
          </rPr>
          <t>CONSIGNY François:
Point measurement method.
Area method: 32mm</t>
        </r>
      </text>
    </comment>
    <comment ref="BC895" authorId="0" shapeId="0" xr:uid="{2C3CCEC1-1125-45F6-A893-C766360F7898}">
      <text>
        <r>
          <rPr>
            <sz val="11"/>
            <color theme="1"/>
            <rFont val="Calibri"/>
            <family val="2"/>
            <scheme val="minor"/>
          </rPr>
          <t>CONSIGNY François:
mesured on sketch (residual cross section from photo) for all min &amp; max values of Rise1 to 5</t>
        </r>
      </text>
    </comment>
    <comment ref="CE895" authorId="0" shapeId="0" xr:uid="{66DAFA2C-D1F8-4D3B-9C03-CC041342B3DB}">
      <text>
        <r>
          <rPr>
            <sz val="11"/>
            <color theme="1"/>
            <rFont val="Calibri"/>
            <family val="2"/>
            <scheme val="minor"/>
          </rPr>
          <t>CONSIGNY François:
Densité 673 kg/m3</t>
        </r>
      </text>
    </comment>
    <comment ref="DF895" authorId="0" shapeId="0" xr:uid="{3E7CA333-6E38-417E-9018-323A78AD3384}">
      <text>
        <r>
          <rPr>
            <sz val="11"/>
            <color theme="1"/>
            <rFont val="Calibri"/>
            <family val="2"/>
            <scheme val="minor"/>
          </rPr>
          <t>CONSIGNY François:
stone wool</t>
        </r>
      </text>
    </comment>
    <comment ref="BB896" authorId="0" shapeId="0" xr:uid="{82CABD94-251F-4C98-B266-776DA6F50C3D}">
      <text>
        <r>
          <rPr>
            <sz val="11"/>
            <color theme="1"/>
            <rFont val="Calibri"/>
            <family val="2"/>
            <scheme val="minor"/>
          </rPr>
          <t>CONSIGNY François:
Point measurement method.
Area method: 32mm</t>
        </r>
      </text>
    </comment>
    <comment ref="BC896" authorId="0" shapeId="0" xr:uid="{11056542-95D7-4621-BE7B-34F8982FEB22}">
      <text>
        <r>
          <rPr>
            <sz val="11"/>
            <color theme="1"/>
            <rFont val="Calibri"/>
            <family val="2"/>
            <scheme val="minor"/>
          </rPr>
          <t>CONSIGNY François:
mesured on sketch (residual cross section from photo) for all min &amp; max values of Rise1 to 5</t>
        </r>
      </text>
    </comment>
    <comment ref="CE896" authorId="0" shapeId="0" xr:uid="{590DDB6A-22D0-4247-86B9-0D087AC082C8}">
      <text>
        <r>
          <rPr>
            <sz val="11"/>
            <color theme="1"/>
            <rFont val="Calibri"/>
            <family val="2"/>
            <scheme val="minor"/>
          </rPr>
          <t>CONSIGNY François:
Densité 673 kg/m3</t>
        </r>
      </text>
    </comment>
    <comment ref="DF896" authorId="0" shapeId="0" xr:uid="{8DD64431-EFF7-46D6-8DF9-4F904B329915}">
      <text>
        <r>
          <rPr>
            <sz val="11"/>
            <color theme="1"/>
            <rFont val="Calibri"/>
            <family val="2"/>
            <scheme val="minor"/>
          </rPr>
          <t>CONSIGNY François:
stone wool</t>
        </r>
      </text>
    </comment>
    <comment ref="BB897" authorId="0" shapeId="0" xr:uid="{93FDF1CF-D651-4BC3-87EF-3C3104971132}">
      <text>
        <r>
          <rPr>
            <sz val="11"/>
            <color theme="1"/>
            <rFont val="Calibri"/>
            <family val="2"/>
            <scheme val="minor"/>
          </rPr>
          <t>CONSIGNY François:
Point measurement method.
Area method: 32mm</t>
        </r>
      </text>
    </comment>
    <comment ref="BC897" authorId="0" shapeId="0" xr:uid="{5062C0C0-0172-4FA5-89F3-8DC3E0BCBC25}">
      <text>
        <r>
          <rPr>
            <sz val="11"/>
            <color theme="1"/>
            <rFont val="Calibri"/>
            <family val="2"/>
            <scheme val="minor"/>
          </rPr>
          <t>CONSIGNY François:
mesured on sketch (residual cross section from photo) for all min &amp; max values of Rise1 to 5</t>
        </r>
      </text>
    </comment>
    <comment ref="CE897" authorId="0" shapeId="0" xr:uid="{67FA2069-E519-4E46-801C-0BE1BF3860EC}">
      <text>
        <r>
          <rPr>
            <sz val="11"/>
            <color theme="1"/>
            <rFont val="Calibri"/>
            <family val="2"/>
            <scheme val="minor"/>
          </rPr>
          <t>CONSIGNY François:
Densité 673 kg/m3</t>
        </r>
      </text>
    </comment>
    <comment ref="DF897" authorId="0" shapeId="0" xr:uid="{C8E35A67-5666-4136-9FD4-67A0EE19FF1D}">
      <text>
        <r>
          <rPr>
            <sz val="11"/>
            <color theme="1"/>
            <rFont val="Calibri"/>
            <family val="2"/>
            <scheme val="minor"/>
          </rPr>
          <t>CONSIGNY François:
stone wool</t>
        </r>
      </text>
    </comment>
    <comment ref="BB898" authorId="0" shapeId="0" xr:uid="{33558F84-18D2-4341-8204-480DEE954BCF}">
      <text>
        <r>
          <rPr>
            <sz val="11"/>
            <color theme="1"/>
            <rFont val="Calibri"/>
            <family val="2"/>
            <scheme val="minor"/>
          </rPr>
          <t>CONSIGNY François:
Point measurement method.
Area method: 32mm</t>
        </r>
      </text>
    </comment>
    <comment ref="BC898" authorId="0" shapeId="0" xr:uid="{4140F110-B77A-4B92-93C0-8793C0B5B24B}">
      <text>
        <r>
          <rPr>
            <sz val="11"/>
            <color theme="1"/>
            <rFont val="Calibri"/>
            <family val="2"/>
            <scheme val="minor"/>
          </rPr>
          <t>CONSIGNY François:
mesured on sketch (residual cross section from photo) for all min &amp; max values of Rise1 to 5</t>
        </r>
      </text>
    </comment>
    <comment ref="CE898" authorId="0" shapeId="0" xr:uid="{5306A115-74E9-4737-A425-A049CFBA5CC5}">
      <text>
        <r>
          <rPr>
            <sz val="11"/>
            <color theme="1"/>
            <rFont val="Calibri"/>
            <family val="2"/>
            <scheme val="minor"/>
          </rPr>
          <t>CONSIGNY François:
Densité 673 kg/m3</t>
        </r>
      </text>
    </comment>
    <comment ref="DF898" authorId="0" shapeId="0" xr:uid="{691F1F82-3573-41CE-A7AA-CBA6F8B34B7B}">
      <text>
        <r>
          <rPr>
            <sz val="11"/>
            <color theme="1"/>
            <rFont val="Calibri"/>
            <family val="2"/>
            <scheme val="minor"/>
          </rPr>
          <t>CONSIGNY François:
stone wool</t>
        </r>
      </text>
    </comment>
    <comment ref="BB899" authorId="0" shapeId="0" xr:uid="{CD92666E-B6F6-4D77-92C9-E3012487F872}">
      <text>
        <r>
          <rPr>
            <sz val="11"/>
            <color theme="1"/>
            <rFont val="Calibri"/>
            <family val="2"/>
            <scheme val="minor"/>
          </rPr>
          <t>CONSIGNY François:
Point measurement method.
Area method: 32mm</t>
        </r>
      </text>
    </comment>
    <comment ref="BC899" authorId="0" shapeId="0" xr:uid="{BC5E8470-8116-4055-91CF-0F4F25394596}">
      <text>
        <r>
          <rPr>
            <sz val="11"/>
            <color theme="1"/>
            <rFont val="Calibri"/>
            <family val="2"/>
            <scheme val="minor"/>
          </rPr>
          <t>CONSIGNY François:
mesured on sketch (residual cross section from photo) for all min &amp; max values of Rise1 to 5</t>
        </r>
      </text>
    </comment>
    <comment ref="CE899" authorId="0" shapeId="0" xr:uid="{44158EA9-BAF0-40D0-984B-AA3648212E80}">
      <text>
        <r>
          <rPr>
            <sz val="11"/>
            <color theme="1"/>
            <rFont val="Calibri"/>
            <family val="2"/>
            <scheme val="minor"/>
          </rPr>
          <t>CONSIGNY François:
Densité 673 kg/m3</t>
        </r>
      </text>
    </comment>
    <comment ref="DF899" authorId="0" shapeId="0" xr:uid="{113A81B8-A7C5-44C8-93D4-FB19D58A3158}">
      <text>
        <r>
          <rPr>
            <sz val="11"/>
            <color theme="1"/>
            <rFont val="Calibri"/>
            <family val="2"/>
            <scheme val="minor"/>
          </rPr>
          <t>CONSIGNY François:
stone wool</t>
        </r>
      </text>
    </comment>
    <comment ref="BB900" authorId="0" shapeId="0" xr:uid="{9E05095E-4CE0-4217-8827-6A6E556BFE9B}">
      <text>
        <r>
          <rPr>
            <sz val="11"/>
            <color theme="1"/>
            <rFont val="Calibri"/>
            <family val="2"/>
            <scheme val="minor"/>
          </rPr>
          <t>CONSIGNY François:
Point measurement method.
Area method: 32mm</t>
        </r>
      </text>
    </comment>
    <comment ref="BC900" authorId="0" shapeId="0" xr:uid="{4C0D5752-F13A-4172-B492-DE0426C55A49}">
      <text>
        <r>
          <rPr>
            <sz val="11"/>
            <color theme="1"/>
            <rFont val="Calibri"/>
            <family val="2"/>
            <scheme val="minor"/>
          </rPr>
          <t>CONSIGNY François:
mesured on sketch (residual cross section from photo) for all min &amp; max values of Rise1 to 5</t>
        </r>
      </text>
    </comment>
    <comment ref="CE900" authorId="0" shapeId="0" xr:uid="{A185F42E-F14C-4C03-8BDA-301C7B672CE6}">
      <text>
        <r>
          <rPr>
            <sz val="11"/>
            <color theme="1"/>
            <rFont val="Calibri"/>
            <family val="2"/>
            <scheme val="minor"/>
          </rPr>
          <t>CONSIGNY François:
Densité 673 kg/m3</t>
        </r>
      </text>
    </comment>
    <comment ref="DF900" authorId="0" shapeId="0" xr:uid="{966756CB-FB0C-4E11-A087-B50FB48105EF}">
      <text>
        <r>
          <rPr>
            <sz val="11"/>
            <color theme="1"/>
            <rFont val="Calibri"/>
            <family val="2"/>
            <scheme val="minor"/>
          </rPr>
          <t>CONSIGNY François:
stone wool</t>
        </r>
      </text>
    </comment>
    <comment ref="BB901" authorId="0" shapeId="0" xr:uid="{C8EACF6D-5E25-4684-BD7D-DB81995F6F56}">
      <text>
        <r>
          <rPr>
            <sz val="11"/>
            <color theme="1"/>
            <rFont val="Calibri"/>
            <family val="2"/>
            <scheme val="minor"/>
          </rPr>
          <t>CONSIGNY François:
Point measurement method.
Area method: 32mm</t>
        </r>
      </text>
    </comment>
    <comment ref="BC901" authorId="0" shapeId="0" xr:uid="{C9060431-EE56-42E0-AFC1-550C3334A327}">
      <text>
        <r>
          <rPr>
            <sz val="11"/>
            <color theme="1"/>
            <rFont val="Calibri"/>
            <family val="2"/>
            <scheme val="minor"/>
          </rPr>
          <t>CONSIGNY François:
mesured on sketch (residual cross section from photo) for all min &amp; max values of Rise1 to 5</t>
        </r>
      </text>
    </comment>
    <comment ref="CE901" authorId="0" shapeId="0" xr:uid="{9BE51EAD-CFB6-420B-B250-BEBF56C4A4C3}">
      <text>
        <r>
          <rPr>
            <sz val="11"/>
            <color theme="1"/>
            <rFont val="Calibri"/>
            <family val="2"/>
            <scheme val="minor"/>
          </rPr>
          <t>CONSIGNY François:
Densité 673 kg/m3</t>
        </r>
      </text>
    </comment>
    <comment ref="DF901" authorId="0" shapeId="0" xr:uid="{57715436-04F6-4355-9463-EA3FD1B137BA}">
      <text>
        <r>
          <rPr>
            <sz val="11"/>
            <color theme="1"/>
            <rFont val="Calibri"/>
            <family val="2"/>
            <scheme val="minor"/>
          </rPr>
          <t>CONSIGNY François:
stone wool</t>
        </r>
      </text>
    </comment>
    <comment ref="BB902" authorId="0" shapeId="0" xr:uid="{19CDEADA-90FA-4296-B210-249BF9EE463E}">
      <text>
        <r>
          <rPr>
            <sz val="11"/>
            <color theme="1"/>
            <rFont val="Calibri"/>
            <family val="2"/>
            <scheme val="minor"/>
          </rPr>
          <t>CONSIGNY François:
Point measurement method.
Area method: 32mm</t>
        </r>
      </text>
    </comment>
    <comment ref="BC902" authorId="0" shapeId="0" xr:uid="{F623108E-D2E0-4F9B-A417-338333B91899}">
      <text>
        <r>
          <rPr>
            <sz val="11"/>
            <color theme="1"/>
            <rFont val="Calibri"/>
            <family val="2"/>
            <scheme val="minor"/>
          </rPr>
          <t>CONSIGNY François:
mesured on sketch (residual cross section from photo) for all min &amp; max values of Rise1 to 5</t>
        </r>
      </text>
    </comment>
    <comment ref="CE902" authorId="0" shapeId="0" xr:uid="{655ECD07-263B-4659-BE57-1B0D635B6A6A}">
      <text>
        <r>
          <rPr>
            <sz val="11"/>
            <color theme="1"/>
            <rFont val="Calibri"/>
            <family val="2"/>
            <scheme val="minor"/>
          </rPr>
          <t>CONSIGNY François:
Densité 673 kg/m3</t>
        </r>
      </text>
    </comment>
    <comment ref="DF902" authorId="0" shapeId="0" xr:uid="{FDA61355-9FD8-48D1-8224-69DD476B1D5A}">
      <text>
        <r>
          <rPr>
            <sz val="11"/>
            <color theme="1"/>
            <rFont val="Calibri"/>
            <family val="2"/>
            <scheme val="minor"/>
          </rPr>
          <t>CONSIGNY François:
stone wool</t>
        </r>
      </text>
    </comment>
    <comment ref="BB903" authorId="0" shapeId="0" xr:uid="{D8D05435-E257-4610-939D-904A5F25139B}">
      <text>
        <r>
          <rPr>
            <sz val="11"/>
            <color theme="1"/>
            <rFont val="Calibri"/>
            <family val="2"/>
            <scheme val="minor"/>
          </rPr>
          <t>CONSIGNY François:
Point measurement method.
Area method: 32mm</t>
        </r>
      </text>
    </comment>
    <comment ref="BC903" authorId="0" shapeId="0" xr:uid="{C4624EE3-911E-44F1-A5E6-A19285FC5D5B}">
      <text>
        <r>
          <rPr>
            <sz val="11"/>
            <color theme="1"/>
            <rFont val="Calibri"/>
            <family val="2"/>
            <scheme val="minor"/>
          </rPr>
          <t>CONSIGNY François:
mesured on sketch (residual cross section from photo) for all min &amp; max values of Rise1 to 5</t>
        </r>
      </text>
    </comment>
    <comment ref="CE903" authorId="0" shapeId="0" xr:uid="{ACA77D6F-7BC0-4023-AC77-1501D46C4606}">
      <text>
        <r>
          <rPr>
            <sz val="11"/>
            <color theme="1"/>
            <rFont val="Calibri"/>
            <family val="2"/>
            <scheme val="minor"/>
          </rPr>
          <t>CONSIGNY François:
Densité 673 kg/m3</t>
        </r>
      </text>
    </comment>
    <comment ref="DF903" authorId="0" shapeId="0" xr:uid="{A13D2033-BD96-45ED-B395-BEF5AD65DE4C}">
      <text>
        <r>
          <rPr>
            <sz val="11"/>
            <color theme="1"/>
            <rFont val="Calibri"/>
            <family val="2"/>
            <scheme val="minor"/>
          </rPr>
          <t>CONSIGNY François:
stone wool</t>
        </r>
      </text>
    </comment>
    <comment ref="BB904" authorId="0" shapeId="0" xr:uid="{02721B78-CD87-4248-B5E7-BAD397FC4FC3}">
      <text>
        <r>
          <rPr>
            <sz val="11"/>
            <color theme="1"/>
            <rFont val="Calibri"/>
            <family val="2"/>
            <scheme val="minor"/>
          </rPr>
          <t>CONSIGNY François:
Point measurement method.
Area method: 32mm</t>
        </r>
      </text>
    </comment>
    <comment ref="BC904" authorId="0" shapeId="0" xr:uid="{6270E96B-8AE7-445B-9041-70AC50B982B2}">
      <text>
        <r>
          <rPr>
            <sz val="11"/>
            <color theme="1"/>
            <rFont val="Calibri"/>
            <family val="2"/>
            <scheme val="minor"/>
          </rPr>
          <t>CONSIGNY François:
mesured on sketch (residual cross section from photo) for all min &amp; max values of Rise1 to 5</t>
        </r>
      </text>
    </comment>
    <comment ref="CE904" authorId="0" shapeId="0" xr:uid="{D0DA0DA1-1923-4D9A-8ABD-B3B8676A9E18}">
      <text>
        <r>
          <rPr>
            <sz val="11"/>
            <color theme="1"/>
            <rFont val="Calibri"/>
            <family val="2"/>
            <scheme val="minor"/>
          </rPr>
          <t>CONSIGNY François:
Densité 673 kg/m3</t>
        </r>
      </text>
    </comment>
    <comment ref="DF904" authorId="0" shapeId="0" xr:uid="{16088347-341D-4776-9D4D-0EF2A8A96522}">
      <text>
        <r>
          <rPr>
            <sz val="11"/>
            <color theme="1"/>
            <rFont val="Calibri"/>
            <family val="2"/>
            <scheme val="minor"/>
          </rPr>
          <t>CONSIGNY François:
stone wool</t>
        </r>
      </text>
    </comment>
    <comment ref="BB905" authorId="0" shapeId="0" xr:uid="{5E3131A4-A273-4A01-A8F2-0239A713C1CD}">
      <text>
        <r>
          <rPr>
            <sz val="11"/>
            <color theme="1"/>
            <rFont val="Calibri"/>
            <family val="2"/>
            <scheme val="minor"/>
          </rPr>
          <t>CONSIGNY François:
Point measurement method.
Area method: 32mm</t>
        </r>
      </text>
    </comment>
    <comment ref="BC905" authorId="0" shapeId="0" xr:uid="{64564F37-B195-4974-A014-7C99708B3196}">
      <text>
        <r>
          <rPr>
            <sz val="11"/>
            <color theme="1"/>
            <rFont val="Calibri"/>
            <family val="2"/>
            <scheme val="minor"/>
          </rPr>
          <t>CONSIGNY François:
mesured on sketch (residual cross section from photo) for all min &amp; max values of Rise1 to 5</t>
        </r>
      </text>
    </comment>
    <comment ref="CE905" authorId="0" shapeId="0" xr:uid="{DDFA31E2-8EEB-4793-BB7C-CB59CF83ADC2}">
      <text>
        <r>
          <rPr>
            <sz val="11"/>
            <color theme="1"/>
            <rFont val="Calibri"/>
            <family val="2"/>
            <scheme val="minor"/>
          </rPr>
          <t>CONSIGNY François:
Densité 673 kg/m3</t>
        </r>
      </text>
    </comment>
    <comment ref="DF905" authorId="0" shapeId="0" xr:uid="{753FC514-8A81-45BD-9BF7-472D81F929EE}">
      <text>
        <r>
          <rPr>
            <sz val="11"/>
            <color theme="1"/>
            <rFont val="Calibri"/>
            <family val="2"/>
            <scheme val="minor"/>
          </rPr>
          <t>CONSIGNY François:
stone wool</t>
        </r>
      </text>
    </comment>
    <comment ref="BB906" authorId="0" shapeId="0" xr:uid="{D607299B-87FE-48EF-BA2F-D66E33BDEC15}">
      <text>
        <r>
          <rPr>
            <sz val="11"/>
            <color theme="1"/>
            <rFont val="Calibri"/>
            <family val="2"/>
            <scheme val="minor"/>
          </rPr>
          <t>CONSIGNY François:
Point measurement method.
Area method: 32mm</t>
        </r>
      </text>
    </comment>
    <comment ref="BC906" authorId="0" shapeId="0" xr:uid="{56B46627-E6A3-4007-9489-94402ED26472}">
      <text>
        <r>
          <rPr>
            <sz val="11"/>
            <color theme="1"/>
            <rFont val="Calibri"/>
            <family val="2"/>
            <scheme val="minor"/>
          </rPr>
          <t>CONSIGNY François:
mesured on sketch (residual cross section from photo) for all min &amp; max values of Rise1 to 5</t>
        </r>
      </text>
    </comment>
    <comment ref="CE906" authorId="0" shapeId="0" xr:uid="{754DC545-F141-4089-A3A8-B04580AE5010}">
      <text>
        <r>
          <rPr>
            <sz val="11"/>
            <color theme="1"/>
            <rFont val="Calibri"/>
            <family val="2"/>
            <scheme val="minor"/>
          </rPr>
          <t>CONSIGNY François:
Densité 673 kg/m3</t>
        </r>
      </text>
    </comment>
    <comment ref="DF906" authorId="0" shapeId="0" xr:uid="{3313F02B-6036-4198-A52D-039C74E19842}">
      <text>
        <r>
          <rPr>
            <sz val="11"/>
            <color theme="1"/>
            <rFont val="Calibri"/>
            <family val="2"/>
            <scheme val="minor"/>
          </rPr>
          <t>CONSIGNY François:
stone wool</t>
        </r>
      </text>
    </comment>
    <comment ref="BB907" authorId="0" shapeId="0" xr:uid="{78AD4D0E-F84B-4520-85CF-5B041282BDF8}">
      <text>
        <r>
          <rPr>
            <sz val="11"/>
            <color theme="1"/>
            <rFont val="Calibri"/>
            <family val="2"/>
            <scheme val="minor"/>
          </rPr>
          <t>CONSIGNY François:
Point measurement method.
Area method: 32mm</t>
        </r>
      </text>
    </comment>
    <comment ref="BC907" authorId="0" shapeId="0" xr:uid="{E78AF929-05AB-492A-A239-B7845D735CC8}">
      <text>
        <r>
          <rPr>
            <sz val="11"/>
            <color theme="1"/>
            <rFont val="Calibri"/>
            <family val="2"/>
            <scheme val="minor"/>
          </rPr>
          <t>CONSIGNY François:
mesured on sketch (residual cross section from photo) for all min &amp; max values of Rise1 to 5</t>
        </r>
      </text>
    </comment>
    <comment ref="CE907" authorId="0" shapeId="0" xr:uid="{6998ECEE-BD6C-46D5-B32E-A15CC76A96C5}">
      <text>
        <r>
          <rPr>
            <sz val="11"/>
            <color theme="1"/>
            <rFont val="Calibri"/>
            <family val="2"/>
            <scheme val="minor"/>
          </rPr>
          <t>CONSIGNY François:
Densité 673 kg/m3</t>
        </r>
      </text>
    </comment>
    <comment ref="DF907" authorId="0" shapeId="0" xr:uid="{F64B2C76-E8B5-471E-8CFC-5AD61CA5ED9D}">
      <text>
        <r>
          <rPr>
            <sz val="11"/>
            <color theme="1"/>
            <rFont val="Calibri"/>
            <family val="2"/>
            <scheme val="minor"/>
          </rPr>
          <t>CONSIGNY François:
stone wool</t>
        </r>
      </text>
    </comment>
    <comment ref="BB908" authorId="0" shapeId="0" xr:uid="{E3325883-0A00-40A6-8EDD-5A62EE9A5992}">
      <text>
        <r>
          <rPr>
            <sz val="11"/>
            <color theme="1"/>
            <rFont val="Calibri"/>
            <family val="2"/>
            <scheme val="minor"/>
          </rPr>
          <t>CONSIGNY François:
Point measurement method.
Area method: 32mm</t>
        </r>
      </text>
    </comment>
    <comment ref="BC908" authorId="0" shapeId="0" xr:uid="{17B267D5-E8D2-46ED-82D4-013F3C8D45C7}">
      <text>
        <r>
          <rPr>
            <sz val="11"/>
            <color theme="1"/>
            <rFont val="Calibri"/>
            <family val="2"/>
            <scheme val="minor"/>
          </rPr>
          <t>CONSIGNY François:
mesured on sketch (residual cross section from photo) for all min &amp; max values of Rise1 to 5</t>
        </r>
      </text>
    </comment>
    <comment ref="CE908" authorId="0" shapeId="0" xr:uid="{4E16F92F-FBA6-4799-B576-7F89995B763E}">
      <text>
        <r>
          <rPr>
            <sz val="11"/>
            <color theme="1"/>
            <rFont val="Calibri"/>
            <family val="2"/>
            <scheme val="minor"/>
          </rPr>
          <t>CONSIGNY François:
Densité 673 kg/m3</t>
        </r>
      </text>
    </comment>
    <comment ref="DF908" authorId="0" shapeId="0" xr:uid="{233C242A-7DE6-4305-9E95-2EE7713FE8C3}">
      <text>
        <r>
          <rPr>
            <sz val="11"/>
            <color theme="1"/>
            <rFont val="Calibri"/>
            <family val="2"/>
            <scheme val="minor"/>
          </rPr>
          <t>CONSIGNY François:
stone wool</t>
        </r>
      </text>
    </comment>
    <comment ref="BB909" authorId="0" shapeId="0" xr:uid="{F4E0D474-5501-4707-A532-8AEEFE5DFC62}">
      <text>
        <r>
          <rPr>
            <sz val="11"/>
            <color theme="1"/>
            <rFont val="Calibri"/>
            <family val="2"/>
            <scheme val="minor"/>
          </rPr>
          <t>CONSIGNY François:
Point measurement method.
Area method: 32mm</t>
        </r>
      </text>
    </comment>
    <comment ref="BC909" authorId="0" shapeId="0" xr:uid="{C9CA001E-CB03-4FB8-86E8-6EA2BAD2EDB7}">
      <text>
        <r>
          <rPr>
            <sz val="11"/>
            <color theme="1"/>
            <rFont val="Calibri"/>
            <family val="2"/>
            <scheme val="minor"/>
          </rPr>
          <t>CONSIGNY François:
mesured on sketch (residual cross section from photo) for all min &amp; max values of Rise1 to 5</t>
        </r>
      </text>
    </comment>
    <comment ref="CE909" authorId="0" shapeId="0" xr:uid="{6447B461-8DE5-4501-9B7A-D9DA4D70F04C}">
      <text>
        <r>
          <rPr>
            <sz val="11"/>
            <color theme="1"/>
            <rFont val="Calibri"/>
            <family val="2"/>
            <scheme val="minor"/>
          </rPr>
          <t>CONSIGNY François:
Densité 673 kg/m3</t>
        </r>
      </text>
    </comment>
    <comment ref="DF909" authorId="0" shapeId="0" xr:uid="{0AE73081-4E8C-4660-8114-9314AA1D0C92}">
      <text>
        <r>
          <rPr>
            <sz val="11"/>
            <color theme="1"/>
            <rFont val="Calibri"/>
            <family val="2"/>
            <scheme val="minor"/>
          </rPr>
          <t>CONSIGNY François:
stone wool</t>
        </r>
      </text>
    </comment>
    <comment ref="BB910" authorId="0" shapeId="0" xr:uid="{3F7A49C2-9967-4F7F-8838-F83433DF3CD8}">
      <text>
        <r>
          <rPr>
            <sz val="11"/>
            <color theme="1"/>
            <rFont val="Calibri"/>
            <family val="2"/>
            <scheme val="minor"/>
          </rPr>
          <t>CONSIGNY François:
Point measurement method.
Area method: 32mm</t>
        </r>
      </text>
    </comment>
    <comment ref="BC910" authorId="0" shapeId="0" xr:uid="{5FADEDA7-5A70-4375-BE9A-EBDEB7C1A08B}">
      <text>
        <r>
          <rPr>
            <sz val="11"/>
            <color theme="1"/>
            <rFont val="Calibri"/>
            <family val="2"/>
            <scheme val="minor"/>
          </rPr>
          <t>CONSIGNY François:
mesured on sketch (residual cross section from photo) for all min &amp; max values of Rise1 to 5</t>
        </r>
      </text>
    </comment>
    <comment ref="CE910" authorId="0" shapeId="0" xr:uid="{FAEAE2C0-E04B-41AF-8608-19AD3D788B8F}">
      <text>
        <r>
          <rPr>
            <sz val="11"/>
            <color theme="1"/>
            <rFont val="Calibri"/>
            <family val="2"/>
            <scheme val="minor"/>
          </rPr>
          <t>CONSIGNY François:
Densité 673 kg/m3</t>
        </r>
      </text>
    </comment>
    <comment ref="DF910" authorId="0" shapeId="0" xr:uid="{B3D87867-81DA-43BA-AE41-BB0350B204F6}">
      <text>
        <r>
          <rPr>
            <sz val="11"/>
            <color theme="1"/>
            <rFont val="Calibri"/>
            <family val="2"/>
            <scheme val="minor"/>
          </rPr>
          <t>CONSIGNY François:
stone wool</t>
        </r>
      </text>
    </comment>
    <comment ref="BB911" authorId="0" shapeId="0" xr:uid="{5EAB8E04-BFE2-4D5B-9B2C-B739B286C93D}">
      <text>
        <r>
          <rPr>
            <sz val="11"/>
            <color theme="1"/>
            <rFont val="Calibri"/>
            <family val="2"/>
            <scheme val="minor"/>
          </rPr>
          <t>CONSIGNY François:
Point measurement method.
Area method: 32mm</t>
        </r>
      </text>
    </comment>
    <comment ref="BC911" authorId="0" shapeId="0" xr:uid="{1A1D4EC0-A635-4C93-B5C6-19F22D5E4A05}">
      <text>
        <r>
          <rPr>
            <sz val="11"/>
            <color theme="1"/>
            <rFont val="Calibri"/>
            <family val="2"/>
            <scheme val="minor"/>
          </rPr>
          <t>CONSIGNY François:
mesured on sketch (residual cross section from photo) for all min &amp; max values of Rise1 to 5</t>
        </r>
      </text>
    </comment>
    <comment ref="CE911" authorId="0" shapeId="0" xr:uid="{A51973A6-0FE2-4FAA-B6F4-8C9E2C01733A}">
      <text>
        <r>
          <rPr>
            <sz val="11"/>
            <color theme="1"/>
            <rFont val="Calibri"/>
            <family val="2"/>
            <scheme val="minor"/>
          </rPr>
          <t>CONSIGNY François:
Densité 673 kg/m3</t>
        </r>
      </text>
    </comment>
    <comment ref="DF911" authorId="0" shapeId="0" xr:uid="{34E6340A-9400-4A8D-BA51-CCDB8686475F}">
      <text>
        <r>
          <rPr>
            <sz val="11"/>
            <color theme="1"/>
            <rFont val="Calibri"/>
            <family val="2"/>
            <scheme val="minor"/>
          </rPr>
          <t>CONSIGNY François:
stone wool</t>
        </r>
      </text>
    </comment>
    <comment ref="BB912" authorId="0" shapeId="0" xr:uid="{B053CA3F-5310-4C62-9D5A-43FDC09F1525}">
      <text>
        <r>
          <rPr>
            <sz val="11"/>
            <color theme="1"/>
            <rFont val="Calibri"/>
            <family val="2"/>
            <scheme val="minor"/>
          </rPr>
          <t>CONSIGNY François:
Point measurement method.
Area method: 32mm</t>
        </r>
      </text>
    </comment>
    <comment ref="BC912" authorId="0" shapeId="0" xr:uid="{01E8CB7C-F93F-4F61-96C8-D56BD0C8B6FB}">
      <text>
        <r>
          <rPr>
            <sz val="11"/>
            <color theme="1"/>
            <rFont val="Calibri"/>
            <family val="2"/>
            <scheme val="minor"/>
          </rPr>
          <t>CONSIGNY François:
mesured on sketch (residual cross section from photo) for all min &amp; max values of Rise1 to 5</t>
        </r>
      </text>
    </comment>
    <comment ref="CE912" authorId="0" shapeId="0" xr:uid="{7BDF0861-E9AB-4547-BD24-A309CF5809CB}">
      <text>
        <r>
          <rPr>
            <sz val="11"/>
            <color theme="1"/>
            <rFont val="Calibri"/>
            <family val="2"/>
            <scheme val="minor"/>
          </rPr>
          <t>CONSIGNY François:
Densité 673 kg/m3</t>
        </r>
      </text>
    </comment>
    <comment ref="DF912" authorId="0" shapeId="0" xr:uid="{B071BC0B-C897-4229-AA5A-8FB5F48A1B7B}">
      <text>
        <r>
          <rPr>
            <sz val="11"/>
            <color theme="1"/>
            <rFont val="Calibri"/>
            <family val="2"/>
            <scheme val="minor"/>
          </rPr>
          <t>CONSIGNY François:
stone wool</t>
        </r>
      </text>
    </comment>
    <comment ref="BB913" authorId="0" shapeId="0" xr:uid="{63FF51A5-DDE5-4F81-9411-CE5508630551}">
      <text>
        <r>
          <rPr>
            <sz val="11"/>
            <color theme="1"/>
            <rFont val="Calibri"/>
            <family val="2"/>
            <scheme val="minor"/>
          </rPr>
          <t>CONSIGNY François:
Point measurement method.
Area method: 32mm</t>
        </r>
      </text>
    </comment>
    <comment ref="BC913" authorId="0" shapeId="0" xr:uid="{E5357C07-E246-4F88-94D6-38504A14900B}">
      <text>
        <r>
          <rPr>
            <sz val="11"/>
            <color theme="1"/>
            <rFont val="Calibri"/>
            <family val="2"/>
            <scheme val="minor"/>
          </rPr>
          <t>CONSIGNY François:
mesured on sketch (residual cross section from photo) for all min &amp; max values of Rise1 to 5</t>
        </r>
      </text>
    </comment>
    <comment ref="CE913" authorId="0" shapeId="0" xr:uid="{4F637161-F107-481B-BA3D-E4F93228FEFF}">
      <text>
        <r>
          <rPr>
            <sz val="11"/>
            <color theme="1"/>
            <rFont val="Calibri"/>
            <family val="2"/>
            <scheme val="minor"/>
          </rPr>
          <t>CONSIGNY François:
Densité 673 kg/m3</t>
        </r>
      </text>
    </comment>
    <comment ref="DF913" authorId="0" shapeId="0" xr:uid="{8BB09C4E-54B5-4CF3-9347-1E8F3AF89611}">
      <text>
        <r>
          <rPr>
            <sz val="11"/>
            <color theme="1"/>
            <rFont val="Calibri"/>
            <family val="2"/>
            <scheme val="minor"/>
          </rPr>
          <t>CONSIGNY François:
stone wool</t>
        </r>
      </text>
    </comment>
    <comment ref="BB914" authorId="0" shapeId="0" xr:uid="{3ABC0C38-3C12-4CCF-BDAF-293EAEDC6644}">
      <text>
        <r>
          <rPr>
            <sz val="11"/>
            <color theme="1"/>
            <rFont val="Calibri"/>
            <family val="2"/>
            <scheme val="minor"/>
          </rPr>
          <t>CONSIGNY François:
Point measurement method.
Area method: 32mm</t>
        </r>
      </text>
    </comment>
    <comment ref="BC914" authorId="0" shapeId="0" xr:uid="{4094F887-43BB-4F57-A783-D65FD614414B}">
      <text>
        <r>
          <rPr>
            <sz val="11"/>
            <color theme="1"/>
            <rFont val="Calibri"/>
            <family val="2"/>
            <scheme val="minor"/>
          </rPr>
          <t>CONSIGNY François:
mesured on sketch (residual cross section from photo) for all min &amp; max values of Rise1 to 5</t>
        </r>
      </text>
    </comment>
    <comment ref="CE914" authorId="0" shapeId="0" xr:uid="{EEF90A80-3EA3-40EB-931C-708E62031DB3}">
      <text>
        <r>
          <rPr>
            <sz val="11"/>
            <color theme="1"/>
            <rFont val="Calibri"/>
            <family val="2"/>
            <scheme val="minor"/>
          </rPr>
          <t>CONSIGNY François:
Densité 673 kg/m3</t>
        </r>
      </text>
    </comment>
    <comment ref="DF914" authorId="0" shapeId="0" xr:uid="{1E17CC43-961E-4565-801D-5EF101035D03}">
      <text>
        <r>
          <rPr>
            <sz val="11"/>
            <color theme="1"/>
            <rFont val="Calibri"/>
            <family val="2"/>
            <scheme val="minor"/>
          </rPr>
          <t>CONSIGNY François:
stone wool</t>
        </r>
      </text>
    </comment>
    <comment ref="BB915" authorId="0" shapeId="0" xr:uid="{31C83B86-E687-4A43-9A04-4D2FF482231F}">
      <text>
        <r>
          <rPr>
            <sz val="11"/>
            <color theme="1"/>
            <rFont val="Calibri"/>
            <family val="2"/>
            <scheme val="minor"/>
          </rPr>
          <t>CONSIGNY François:
Point measurement method.
Area method: 32mm</t>
        </r>
      </text>
    </comment>
    <comment ref="BC915" authorId="0" shapeId="0" xr:uid="{867AF9AF-64EC-43DA-8F0D-CEE465D50A6B}">
      <text>
        <r>
          <rPr>
            <sz val="11"/>
            <color theme="1"/>
            <rFont val="Calibri"/>
            <family val="2"/>
            <scheme val="minor"/>
          </rPr>
          <t>CONSIGNY François:
mesured on sketch (residual cross section from photo) for all min &amp; max values of Rise1 to 5</t>
        </r>
      </text>
    </comment>
    <comment ref="CE915" authorId="0" shapeId="0" xr:uid="{EB61E4B2-B598-48AB-B86E-9244001EEE32}">
      <text>
        <r>
          <rPr>
            <sz val="11"/>
            <color theme="1"/>
            <rFont val="Calibri"/>
            <family val="2"/>
            <scheme val="minor"/>
          </rPr>
          <t>CONSIGNY François:
Densité 673 kg/m3</t>
        </r>
      </text>
    </comment>
    <comment ref="DF915" authorId="0" shapeId="0" xr:uid="{921DBA46-8941-4943-99C5-D0A87F988DB7}">
      <text>
        <r>
          <rPr>
            <sz val="11"/>
            <color theme="1"/>
            <rFont val="Calibri"/>
            <family val="2"/>
            <scheme val="minor"/>
          </rPr>
          <t>CONSIGNY François:
stone wool</t>
        </r>
      </text>
    </comment>
    <comment ref="BB916" authorId="0" shapeId="0" xr:uid="{386B8774-94BB-44C7-A3F5-F654D8472940}">
      <text>
        <r>
          <rPr>
            <sz val="11"/>
            <color theme="1"/>
            <rFont val="Calibri"/>
            <family val="2"/>
            <scheme val="minor"/>
          </rPr>
          <t>CONSIGNY François:
Point measurement method.
Area method: 32mm</t>
        </r>
      </text>
    </comment>
    <comment ref="BC916" authorId="0" shapeId="0" xr:uid="{4D34CCBC-0D42-474E-9E7E-76396E84582D}">
      <text>
        <r>
          <rPr>
            <sz val="11"/>
            <color theme="1"/>
            <rFont val="Calibri"/>
            <family val="2"/>
            <scheme val="minor"/>
          </rPr>
          <t>CONSIGNY François:
mesured on sketch (residual cross section from photo) for all min &amp; max values of Rise1 to 5</t>
        </r>
      </text>
    </comment>
    <comment ref="CE916" authorId="0" shapeId="0" xr:uid="{4B9D6068-10FD-4D1C-877A-C93BE36B5E37}">
      <text>
        <r>
          <rPr>
            <sz val="11"/>
            <color theme="1"/>
            <rFont val="Calibri"/>
            <family val="2"/>
            <scheme val="minor"/>
          </rPr>
          <t>CONSIGNY François:
Densité 673 kg/m3</t>
        </r>
      </text>
    </comment>
    <comment ref="DF916" authorId="0" shapeId="0" xr:uid="{52EA2D7B-2AF5-4F5E-A669-F838E80CB456}">
      <text>
        <r>
          <rPr>
            <sz val="11"/>
            <color theme="1"/>
            <rFont val="Calibri"/>
            <family val="2"/>
            <scheme val="minor"/>
          </rPr>
          <t>CONSIGNY François:
stone wool</t>
        </r>
      </text>
    </comment>
    <comment ref="BB917" authorId="0" shapeId="0" xr:uid="{32725E30-B653-4F4B-858A-39D007594657}">
      <text>
        <r>
          <rPr>
            <sz val="11"/>
            <color theme="1"/>
            <rFont val="Calibri"/>
            <family val="2"/>
            <scheme val="minor"/>
          </rPr>
          <t>CONSIGNY François:
Point measurement method.
Area method: 32mm</t>
        </r>
      </text>
    </comment>
    <comment ref="BC917" authorId="0" shapeId="0" xr:uid="{2790FC10-2243-4509-9430-06BD67501DA6}">
      <text>
        <r>
          <rPr>
            <sz val="11"/>
            <color theme="1"/>
            <rFont val="Calibri"/>
            <family val="2"/>
            <scheme val="minor"/>
          </rPr>
          <t>CONSIGNY François:
mesured on sketch (residual cross section from photo) for all min &amp; max values of Rise1 to 5</t>
        </r>
      </text>
    </comment>
    <comment ref="CE917" authorId="0" shapeId="0" xr:uid="{8BA79E52-6FBD-4B00-A12E-B9738AA77AE0}">
      <text>
        <r>
          <rPr>
            <sz val="11"/>
            <color theme="1"/>
            <rFont val="Calibri"/>
            <family val="2"/>
            <scheme val="minor"/>
          </rPr>
          <t>CONSIGNY François:
Densité 673 kg/m3</t>
        </r>
      </text>
    </comment>
    <comment ref="DF917" authorId="0" shapeId="0" xr:uid="{C0F38BFD-49B9-41CB-95CC-6111F37560DC}">
      <text>
        <r>
          <rPr>
            <sz val="11"/>
            <color theme="1"/>
            <rFont val="Calibri"/>
            <family val="2"/>
            <scheme val="minor"/>
          </rPr>
          <t>CONSIGNY François:
stone wool</t>
        </r>
      </text>
    </comment>
    <comment ref="BB918" authorId="0" shapeId="0" xr:uid="{298AD7CE-F839-42C5-9068-F0FAADD8B9DC}">
      <text>
        <r>
          <rPr>
            <sz val="11"/>
            <color theme="1"/>
            <rFont val="Calibri"/>
            <family val="2"/>
            <scheme val="minor"/>
          </rPr>
          <t>CONSIGNY François:
Point measurement method.
Area method: 32mm</t>
        </r>
      </text>
    </comment>
    <comment ref="BC918" authorId="0" shapeId="0" xr:uid="{DAB33821-6D4D-495E-AE39-89637E604DB7}">
      <text>
        <r>
          <rPr>
            <sz val="11"/>
            <color theme="1"/>
            <rFont val="Calibri"/>
            <family val="2"/>
            <scheme val="minor"/>
          </rPr>
          <t>CONSIGNY François:
mesured on sketch (residual cross section from photo) for all min &amp; max values of Rise1 to 5</t>
        </r>
      </text>
    </comment>
    <comment ref="CE918" authorId="0" shapeId="0" xr:uid="{8F96EA32-289B-4263-B321-7A1CC3B11749}">
      <text>
        <r>
          <rPr>
            <sz val="11"/>
            <color theme="1"/>
            <rFont val="Calibri"/>
            <family val="2"/>
            <scheme val="minor"/>
          </rPr>
          <t>CONSIGNY François:
Densité 673 kg/m3</t>
        </r>
      </text>
    </comment>
    <comment ref="DF918" authorId="0" shapeId="0" xr:uid="{E211D2CB-86FD-436B-9C43-28C37A8F44C3}">
      <text>
        <r>
          <rPr>
            <sz val="11"/>
            <color theme="1"/>
            <rFont val="Calibri"/>
            <family val="2"/>
            <scheme val="minor"/>
          </rPr>
          <t>CONSIGNY François:
stone wool</t>
        </r>
      </text>
    </comment>
    <comment ref="BB919" authorId="0" shapeId="0" xr:uid="{F9C04EEB-589E-41BA-ACFD-8C4418CD419E}">
      <text>
        <r>
          <rPr>
            <sz val="11"/>
            <color theme="1"/>
            <rFont val="Calibri"/>
            <family val="2"/>
            <scheme val="minor"/>
          </rPr>
          <t>CONSIGNY François:
Point measurement method.
Area method: 32mm</t>
        </r>
      </text>
    </comment>
    <comment ref="BC919" authorId="0" shapeId="0" xr:uid="{44B08D55-1B48-4B01-BA88-4456D3670DC6}">
      <text>
        <r>
          <rPr>
            <sz val="11"/>
            <color theme="1"/>
            <rFont val="Calibri"/>
            <family val="2"/>
            <scheme val="minor"/>
          </rPr>
          <t>CONSIGNY François:
mesured on sketch (residual cross section from photo) for all min &amp; max values of Rise1 to 5</t>
        </r>
      </text>
    </comment>
    <comment ref="CE919" authorId="0" shapeId="0" xr:uid="{8311EC74-D9AA-43E6-A01E-973A777FBC32}">
      <text>
        <r>
          <rPr>
            <sz val="11"/>
            <color theme="1"/>
            <rFont val="Calibri"/>
            <family val="2"/>
            <scheme val="minor"/>
          </rPr>
          <t>CONSIGNY François:
Densité 673 kg/m3</t>
        </r>
      </text>
    </comment>
    <comment ref="DF919" authorId="0" shapeId="0" xr:uid="{93C3F348-1431-463E-9979-397DA25EF05E}">
      <text>
        <r>
          <rPr>
            <sz val="11"/>
            <color theme="1"/>
            <rFont val="Calibri"/>
            <family val="2"/>
            <scheme val="minor"/>
          </rPr>
          <t>CONSIGNY François:
stone wool</t>
        </r>
      </text>
    </comment>
    <comment ref="BB920" authorId="0" shapeId="0" xr:uid="{CF2CBBE3-E79A-49D9-93BB-6C29E8F343F4}">
      <text>
        <r>
          <rPr>
            <sz val="11"/>
            <color theme="1"/>
            <rFont val="Calibri"/>
            <family val="2"/>
            <scheme val="minor"/>
          </rPr>
          <t>CONSIGNY François:
Point measurement method.
Area method: 32mm</t>
        </r>
      </text>
    </comment>
    <comment ref="BC920" authorId="0" shapeId="0" xr:uid="{283DE272-1891-46DA-A40A-F8A5DB767D34}">
      <text>
        <r>
          <rPr>
            <sz val="11"/>
            <color theme="1"/>
            <rFont val="Calibri"/>
            <family val="2"/>
            <scheme val="minor"/>
          </rPr>
          <t>CONSIGNY François:
mesured on sketch (residual cross section from photo) for all min &amp; max values of Rise1 to 5</t>
        </r>
      </text>
    </comment>
    <comment ref="CE920" authorId="0" shapeId="0" xr:uid="{1E03099F-4F90-41C3-AF68-01A10D2D644E}">
      <text>
        <r>
          <rPr>
            <sz val="11"/>
            <color theme="1"/>
            <rFont val="Calibri"/>
            <family val="2"/>
            <scheme val="minor"/>
          </rPr>
          <t>CONSIGNY François:
Densité 673 kg/m3</t>
        </r>
      </text>
    </comment>
    <comment ref="DF920" authorId="0" shapeId="0" xr:uid="{5F7F6717-044A-4097-A552-D0D553B92356}">
      <text>
        <r>
          <rPr>
            <sz val="11"/>
            <color theme="1"/>
            <rFont val="Calibri"/>
            <family val="2"/>
            <scheme val="minor"/>
          </rPr>
          <t>CONSIGNY François:
stone wool</t>
        </r>
      </text>
    </comment>
    <comment ref="BB921" authorId="0" shapeId="0" xr:uid="{A0AFEBCE-5488-4466-B7F8-CF000E9F0836}">
      <text>
        <r>
          <rPr>
            <sz val="11"/>
            <color theme="1"/>
            <rFont val="Calibri"/>
            <family val="2"/>
            <scheme val="minor"/>
          </rPr>
          <t>CONSIGNY François:
Point measurement method.
Area method: 32mm</t>
        </r>
      </text>
    </comment>
    <comment ref="BC921" authorId="0" shapeId="0" xr:uid="{B3EA2515-F232-4B93-AB61-F8BB68432F07}">
      <text>
        <r>
          <rPr>
            <sz val="11"/>
            <color theme="1"/>
            <rFont val="Calibri"/>
            <family val="2"/>
            <scheme val="minor"/>
          </rPr>
          <t>CONSIGNY François:
mesured on sketch (residual cross section from photo) for all min &amp; max values of Rise1 to 5</t>
        </r>
      </text>
    </comment>
    <comment ref="CE921" authorId="0" shapeId="0" xr:uid="{4153E1A8-D830-4320-BA6C-E66543D31F05}">
      <text>
        <r>
          <rPr>
            <sz val="11"/>
            <color theme="1"/>
            <rFont val="Calibri"/>
            <family val="2"/>
            <scheme val="minor"/>
          </rPr>
          <t>CONSIGNY François:
Densité 673 kg/m3</t>
        </r>
      </text>
    </comment>
    <comment ref="DF921" authorId="0" shapeId="0" xr:uid="{7462BCB3-5D97-4C6E-BD7B-547C42D41B7A}">
      <text>
        <r>
          <rPr>
            <sz val="11"/>
            <color theme="1"/>
            <rFont val="Calibri"/>
            <family val="2"/>
            <scheme val="minor"/>
          </rPr>
          <t>CONSIGNY François:
stone wool</t>
        </r>
      </text>
    </comment>
    <comment ref="BB922" authorId="0" shapeId="0" xr:uid="{CE66684E-BA22-47BD-917B-215CDA1C6A21}">
      <text>
        <r>
          <rPr>
            <sz val="11"/>
            <color theme="1"/>
            <rFont val="Calibri"/>
            <family val="2"/>
            <scheme val="minor"/>
          </rPr>
          <t>CONSIGNY François:
Point measurement method.
Area method: 32mm</t>
        </r>
      </text>
    </comment>
    <comment ref="BC922" authorId="0" shapeId="0" xr:uid="{186624A1-7342-4FEC-8F41-EACA031676D1}">
      <text>
        <r>
          <rPr>
            <sz val="11"/>
            <color theme="1"/>
            <rFont val="Calibri"/>
            <family val="2"/>
            <scheme val="minor"/>
          </rPr>
          <t>CONSIGNY François:
mesured on sketch (residual cross section from photo) for all min &amp; max values of Rise1 to 5</t>
        </r>
      </text>
    </comment>
    <comment ref="CE922" authorId="0" shapeId="0" xr:uid="{7803C22D-AF85-437E-9DDF-F7EE1943CBF3}">
      <text>
        <r>
          <rPr>
            <sz val="11"/>
            <color theme="1"/>
            <rFont val="Calibri"/>
            <family val="2"/>
            <scheme val="minor"/>
          </rPr>
          <t>CONSIGNY François:
Densité 673 kg/m3</t>
        </r>
      </text>
    </comment>
    <comment ref="DF922" authorId="0" shapeId="0" xr:uid="{DB706CAF-48F0-4194-ADFE-B65C4037911B}">
      <text>
        <r>
          <rPr>
            <sz val="11"/>
            <color theme="1"/>
            <rFont val="Calibri"/>
            <family val="2"/>
            <scheme val="minor"/>
          </rPr>
          <t>CONSIGNY François:
stone wool</t>
        </r>
      </text>
    </comment>
    <comment ref="BB923" authorId="0" shapeId="0" xr:uid="{0308A0CE-FDDC-47AC-AA1A-53FA7F051C41}">
      <text>
        <r>
          <rPr>
            <sz val="11"/>
            <color theme="1"/>
            <rFont val="Calibri"/>
            <family val="2"/>
            <scheme val="minor"/>
          </rPr>
          <t>CONSIGNY François:
Point measurement method.
Area method: 32mm</t>
        </r>
      </text>
    </comment>
    <comment ref="BC923" authorId="0" shapeId="0" xr:uid="{8A77D5C5-7EEC-46E7-8B5B-D0F2AE473CF3}">
      <text>
        <r>
          <rPr>
            <sz val="11"/>
            <color theme="1"/>
            <rFont val="Calibri"/>
            <family val="2"/>
            <scheme val="minor"/>
          </rPr>
          <t>CONSIGNY François:
mesured on sketch (residual cross section from photo) for all min &amp; max values of Rise1 to 5</t>
        </r>
      </text>
    </comment>
    <comment ref="CE923" authorId="0" shapeId="0" xr:uid="{3F9F099A-EB66-4678-A350-C02B9F0C4B96}">
      <text>
        <r>
          <rPr>
            <sz val="11"/>
            <color theme="1"/>
            <rFont val="Calibri"/>
            <family val="2"/>
            <scheme val="minor"/>
          </rPr>
          <t>CONSIGNY François:
Densité 673 kg/m3</t>
        </r>
      </text>
    </comment>
    <comment ref="DF923" authorId="0" shapeId="0" xr:uid="{0E891D86-CF25-4350-890E-41C0E3FBE3E8}">
      <text>
        <r>
          <rPr>
            <sz val="11"/>
            <color theme="1"/>
            <rFont val="Calibri"/>
            <family val="2"/>
            <scheme val="minor"/>
          </rPr>
          <t>CONSIGNY François:
stone wool</t>
        </r>
      </text>
    </comment>
    <comment ref="BB924" authorId="0" shapeId="0" xr:uid="{AD2C2CCA-A5AD-47A1-9D4F-370347C6873C}">
      <text>
        <r>
          <rPr>
            <sz val="11"/>
            <color theme="1"/>
            <rFont val="Calibri"/>
            <family val="2"/>
            <scheme val="minor"/>
          </rPr>
          <t>CONSIGNY François:
Point measurement method.
Area method: 32mm</t>
        </r>
      </text>
    </comment>
    <comment ref="BC924" authorId="0" shapeId="0" xr:uid="{22279973-7796-4B59-9456-F1739A8405E2}">
      <text>
        <r>
          <rPr>
            <sz val="11"/>
            <color theme="1"/>
            <rFont val="Calibri"/>
            <family val="2"/>
            <scheme val="minor"/>
          </rPr>
          <t>CONSIGNY François:
mesured on sketch (residual cross section from photo) for all min &amp; max values of Rise1 to 5</t>
        </r>
      </text>
    </comment>
    <comment ref="CE924" authorId="0" shapeId="0" xr:uid="{A91E0512-1269-4712-995B-052F8D005D83}">
      <text>
        <r>
          <rPr>
            <sz val="11"/>
            <color theme="1"/>
            <rFont val="Calibri"/>
            <family val="2"/>
            <scheme val="minor"/>
          </rPr>
          <t>CONSIGNY François:
Densité 673 kg/m3</t>
        </r>
      </text>
    </comment>
    <comment ref="DF924" authorId="0" shapeId="0" xr:uid="{D1E18E05-B399-44EF-AE98-0D125F34084D}">
      <text>
        <r>
          <rPr>
            <sz val="11"/>
            <color theme="1"/>
            <rFont val="Calibri"/>
            <family val="2"/>
            <scheme val="minor"/>
          </rPr>
          <t>CONSIGNY François:
stone wool</t>
        </r>
      </text>
    </comment>
    <comment ref="BB925" authorId="0" shapeId="0" xr:uid="{60673C20-50DC-4C7A-982C-B36A08E9BD60}">
      <text>
        <r>
          <rPr>
            <sz val="11"/>
            <color theme="1"/>
            <rFont val="Calibri"/>
            <family val="2"/>
            <scheme val="minor"/>
          </rPr>
          <t>CONSIGNY François:
Point measurement method.
Area method: 32mm</t>
        </r>
      </text>
    </comment>
    <comment ref="BC925" authorId="0" shapeId="0" xr:uid="{9668FCF7-AD88-4ED8-B959-3D9B5EA0D845}">
      <text>
        <r>
          <rPr>
            <sz val="11"/>
            <color theme="1"/>
            <rFont val="Calibri"/>
            <family val="2"/>
            <scheme val="minor"/>
          </rPr>
          <t>CONSIGNY François:
mesured on sketch (residual cross section from photo) for all min &amp; max values of Rise1 to 5</t>
        </r>
      </text>
    </comment>
    <comment ref="CE925" authorId="0" shapeId="0" xr:uid="{A55681B3-5356-4625-9D6C-F34B373F17A6}">
      <text>
        <r>
          <rPr>
            <sz val="11"/>
            <color theme="1"/>
            <rFont val="Calibri"/>
            <family val="2"/>
            <scheme val="minor"/>
          </rPr>
          <t>CONSIGNY François:
Densité 673 kg/m3</t>
        </r>
      </text>
    </comment>
    <comment ref="DF925" authorId="0" shapeId="0" xr:uid="{9B351E18-93FB-4D5A-8608-CEC6825C4327}">
      <text>
        <r>
          <rPr>
            <sz val="11"/>
            <color theme="1"/>
            <rFont val="Calibri"/>
            <family val="2"/>
            <scheme val="minor"/>
          </rPr>
          <t>CONSIGNY François:
stone wool</t>
        </r>
      </text>
    </comment>
    <comment ref="BB926" authorId="0" shapeId="0" xr:uid="{43301849-961A-4724-902F-4A63D45D17D7}">
      <text>
        <r>
          <rPr>
            <sz val="11"/>
            <color theme="1"/>
            <rFont val="Calibri"/>
            <family val="2"/>
            <scheme val="minor"/>
          </rPr>
          <t>CONSIGNY François:
Point measurement method.
Area method: 32mm</t>
        </r>
      </text>
    </comment>
    <comment ref="BC926" authorId="0" shapeId="0" xr:uid="{98DC351F-5355-418F-9A43-65C0DB23B00C}">
      <text>
        <r>
          <rPr>
            <sz val="11"/>
            <color theme="1"/>
            <rFont val="Calibri"/>
            <family val="2"/>
            <scheme val="minor"/>
          </rPr>
          <t>CONSIGNY François:
mesured on sketch (residual cross section from photo) for all min &amp; max values of Rise1 to 5</t>
        </r>
      </text>
    </comment>
    <comment ref="CE926" authorId="0" shapeId="0" xr:uid="{D35714AD-ABB2-4C97-B461-1DF31BF46D06}">
      <text>
        <r>
          <rPr>
            <sz val="11"/>
            <color theme="1"/>
            <rFont val="Calibri"/>
            <family val="2"/>
            <scheme val="minor"/>
          </rPr>
          <t>CONSIGNY François:
Densité 673 kg/m3</t>
        </r>
      </text>
    </comment>
    <comment ref="DF926" authorId="0" shapeId="0" xr:uid="{988A2604-086C-4181-B983-2C95F1A7178E}">
      <text>
        <r>
          <rPr>
            <sz val="11"/>
            <color theme="1"/>
            <rFont val="Calibri"/>
            <family val="2"/>
            <scheme val="minor"/>
          </rPr>
          <t>CONSIGNY François:
stone wool</t>
        </r>
      </text>
    </comment>
    <comment ref="BB927" authorId="0" shapeId="0" xr:uid="{3B04E091-5854-4023-A357-C8C03C44053B}">
      <text>
        <r>
          <rPr>
            <sz val="11"/>
            <color theme="1"/>
            <rFont val="Calibri"/>
            <family val="2"/>
            <scheme val="minor"/>
          </rPr>
          <t>CONSIGNY François:
Point measurement method.
Area method: 32mm</t>
        </r>
      </text>
    </comment>
    <comment ref="BC927" authorId="0" shapeId="0" xr:uid="{789EDD57-B5AC-4129-B685-F553C6E921F0}">
      <text>
        <r>
          <rPr>
            <sz val="11"/>
            <color theme="1"/>
            <rFont val="Calibri"/>
            <family val="2"/>
            <scheme val="minor"/>
          </rPr>
          <t>CONSIGNY François:
mesured on sketch (residual cross section from photo) for all min &amp; max values of Rise1 to 5</t>
        </r>
      </text>
    </comment>
    <comment ref="CE927" authorId="0" shapeId="0" xr:uid="{5BCF1BD4-7BC0-4D7D-B14E-7968FECB1AF1}">
      <text>
        <r>
          <rPr>
            <sz val="11"/>
            <color theme="1"/>
            <rFont val="Calibri"/>
            <family val="2"/>
            <scheme val="minor"/>
          </rPr>
          <t>CONSIGNY François:
Densité 673 kg/m3</t>
        </r>
      </text>
    </comment>
    <comment ref="DF927" authorId="0" shapeId="0" xr:uid="{CF9CAADD-36F6-4D1C-8193-82E8979556D1}">
      <text>
        <r>
          <rPr>
            <sz val="11"/>
            <color theme="1"/>
            <rFont val="Calibri"/>
            <family val="2"/>
            <scheme val="minor"/>
          </rPr>
          <t>CONSIGNY François:
stone wool</t>
        </r>
      </text>
    </comment>
    <comment ref="BB928" authorId="0" shapeId="0" xr:uid="{6A1A8907-F32C-46BB-9475-8944F1F1B7DD}">
      <text>
        <r>
          <rPr>
            <sz val="11"/>
            <color theme="1"/>
            <rFont val="Calibri"/>
            <family val="2"/>
            <scheme val="minor"/>
          </rPr>
          <t>CONSIGNY François:
Point measurement method.
Area method: 32mm</t>
        </r>
      </text>
    </comment>
    <comment ref="BC928" authorId="0" shapeId="0" xr:uid="{D52B6906-4A1C-4024-AEED-CD2A7CDF02D2}">
      <text>
        <r>
          <rPr>
            <sz val="11"/>
            <color theme="1"/>
            <rFont val="Calibri"/>
            <family val="2"/>
            <scheme val="minor"/>
          </rPr>
          <t>CONSIGNY François:
mesured on sketch (residual cross section from photo) for all min &amp; max values of Rise1 to 5</t>
        </r>
      </text>
    </comment>
    <comment ref="CE928" authorId="0" shapeId="0" xr:uid="{611DF6E6-8CC6-45D9-9319-66D65A4F1E9D}">
      <text>
        <r>
          <rPr>
            <sz val="11"/>
            <color theme="1"/>
            <rFont val="Calibri"/>
            <family val="2"/>
            <scheme val="minor"/>
          </rPr>
          <t>CONSIGNY François:
Densité 673 kg/m3</t>
        </r>
      </text>
    </comment>
    <comment ref="DF928" authorId="0" shapeId="0" xr:uid="{F2766223-F1F7-4656-B6E4-BC1EB5157D08}">
      <text>
        <r>
          <rPr>
            <sz val="11"/>
            <color theme="1"/>
            <rFont val="Calibri"/>
            <family val="2"/>
            <scheme val="minor"/>
          </rPr>
          <t>CONSIGNY François:
stone wool</t>
        </r>
      </text>
    </comment>
    <comment ref="BB929" authorId="0" shapeId="0" xr:uid="{4BB8F7A2-A970-4C0A-B22F-BEBFFF568E66}">
      <text>
        <r>
          <rPr>
            <sz val="11"/>
            <color theme="1"/>
            <rFont val="Calibri"/>
            <family val="2"/>
            <scheme val="minor"/>
          </rPr>
          <t>CONSIGNY François:
Point measurement method.
Area method: 32mm</t>
        </r>
      </text>
    </comment>
    <comment ref="BC929" authorId="0" shapeId="0" xr:uid="{15A38DFB-F0DC-41D4-836A-7F4E4ED3AC7F}">
      <text>
        <r>
          <rPr>
            <sz val="11"/>
            <color theme="1"/>
            <rFont val="Calibri"/>
            <family val="2"/>
            <scheme val="minor"/>
          </rPr>
          <t>CONSIGNY François:
mesured on sketch (residual cross section from photo) for all min &amp; max values of Rise1 to 5</t>
        </r>
      </text>
    </comment>
    <comment ref="CE929" authorId="0" shapeId="0" xr:uid="{4F88C177-0CF0-4436-A753-84900EC70394}">
      <text>
        <r>
          <rPr>
            <sz val="11"/>
            <color theme="1"/>
            <rFont val="Calibri"/>
            <family val="2"/>
            <scheme val="minor"/>
          </rPr>
          <t>CONSIGNY François:
Densité 673 kg/m3</t>
        </r>
      </text>
    </comment>
    <comment ref="DF929" authorId="0" shapeId="0" xr:uid="{6F6D347E-DA3F-450A-B564-E6362B567134}">
      <text>
        <r>
          <rPr>
            <sz val="11"/>
            <color theme="1"/>
            <rFont val="Calibri"/>
            <family val="2"/>
            <scheme val="minor"/>
          </rPr>
          <t>CONSIGNY François:
stone wool</t>
        </r>
      </text>
    </comment>
    <comment ref="BB930" authorId="0" shapeId="0" xr:uid="{2F87A7B2-F6E0-48C4-BBC6-061327187DEC}">
      <text>
        <r>
          <rPr>
            <sz val="11"/>
            <color theme="1"/>
            <rFont val="Calibri"/>
            <family val="2"/>
            <scheme val="minor"/>
          </rPr>
          <t>CONSIGNY François:
Point measurement method.
Area method: 32mm</t>
        </r>
      </text>
    </comment>
    <comment ref="BC930" authorId="0" shapeId="0" xr:uid="{B3FE92FB-2576-404E-AE03-4366387B69AB}">
      <text>
        <r>
          <rPr>
            <sz val="11"/>
            <color theme="1"/>
            <rFont val="Calibri"/>
            <family val="2"/>
            <scheme val="minor"/>
          </rPr>
          <t>CONSIGNY François:
mesured on sketch (residual cross section from photo) for all min &amp; max values of Rise1 to 5</t>
        </r>
      </text>
    </comment>
    <comment ref="CE930" authorId="0" shapeId="0" xr:uid="{706AE19E-386F-438D-93CE-2CABF2F901C4}">
      <text>
        <r>
          <rPr>
            <sz val="11"/>
            <color theme="1"/>
            <rFont val="Calibri"/>
            <family val="2"/>
            <scheme val="minor"/>
          </rPr>
          <t>CONSIGNY François:
Densité 673 kg/m3</t>
        </r>
      </text>
    </comment>
    <comment ref="DF930" authorId="0" shapeId="0" xr:uid="{80DA8BC6-986B-4C2E-8F90-7C079F5C3E64}">
      <text>
        <r>
          <rPr>
            <sz val="11"/>
            <color theme="1"/>
            <rFont val="Calibri"/>
            <family val="2"/>
            <scheme val="minor"/>
          </rPr>
          <t>CONSIGNY François:
stone wool</t>
        </r>
      </text>
    </comment>
    <comment ref="BB931" authorId="0" shapeId="0" xr:uid="{B98F290F-DC43-4422-9D06-209E7A8FB150}">
      <text>
        <r>
          <rPr>
            <sz val="11"/>
            <color theme="1"/>
            <rFont val="Calibri"/>
            <family val="2"/>
            <scheme val="minor"/>
          </rPr>
          <t>CONSIGNY François:
Point measurement method.
Area method: 32mm</t>
        </r>
      </text>
    </comment>
    <comment ref="BC931" authorId="0" shapeId="0" xr:uid="{5DE3F91C-8077-4F97-9E62-1D279C8F92F3}">
      <text>
        <r>
          <rPr>
            <sz val="11"/>
            <color theme="1"/>
            <rFont val="Calibri"/>
            <family val="2"/>
            <scheme val="minor"/>
          </rPr>
          <t>CONSIGNY François:
mesured on sketch (residual cross section from photo) for all min &amp; max values of Rise1 to 5</t>
        </r>
      </text>
    </comment>
    <comment ref="CE931" authorId="0" shapeId="0" xr:uid="{2D3D130B-CD62-4895-B5D3-6B96A93C106E}">
      <text>
        <r>
          <rPr>
            <sz val="11"/>
            <color theme="1"/>
            <rFont val="Calibri"/>
            <family val="2"/>
            <scheme val="minor"/>
          </rPr>
          <t>CONSIGNY François:
Densité 673 kg/m3</t>
        </r>
      </text>
    </comment>
    <comment ref="DF931" authorId="0" shapeId="0" xr:uid="{7392F188-F925-40A1-9498-53DF4EC02CB3}">
      <text>
        <r>
          <rPr>
            <sz val="11"/>
            <color theme="1"/>
            <rFont val="Calibri"/>
            <family val="2"/>
            <scheme val="minor"/>
          </rPr>
          <t>CONSIGNY François:
stone wool</t>
        </r>
      </text>
    </comment>
    <comment ref="BB932" authorId="0" shapeId="0" xr:uid="{3C853141-8037-435D-9B87-D19D42F9D8DF}">
      <text>
        <r>
          <rPr>
            <sz val="11"/>
            <color theme="1"/>
            <rFont val="Calibri"/>
            <family val="2"/>
            <scheme val="minor"/>
          </rPr>
          <t>CONSIGNY François:
Point measurement method.
Area method: 32mm</t>
        </r>
      </text>
    </comment>
    <comment ref="BC932" authorId="0" shapeId="0" xr:uid="{DEB36568-760C-46C4-A64F-D5AC3DE9E8E4}">
      <text>
        <r>
          <rPr>
            <sz val="11"/>
            <color theme="1"/>
            <rFont val="Calibri"/>
            <family val="2"/>
            <scheme val="minor"/>
          </rPr>
          <t>CONSIGNY François:
mesured on sketch (residual cross section from photo) for all min &amp; max values of Rise1 to 5</t>
        </r>
      </text>
    </comment>
    <comment ref="CE932" authorId="0" shapeId="0" xr:uid="{27694F16-A607-440E-B9E5-9E0441791BE8}">
      <text>
        <r>
          <rPr>
            <sz val="11"/>
            <color theme="1"/>
            <rFont val="Calibri"/>
            <family val="2"/>
            <scheme val="minor"/>
          </rPr>
          <t>CONSIGNY François:
Densité 673 kg/m3</t>
        </r>
      </text>
    </comment>
    <comment ref="DF932" authorId="0" shapeId="0" xr:uid="{22201F25-3D4C-4A11-AE2F-319538520706}">
      <text>
        <r>
          <rPr>
            <sz val="11"/>
            <color theme="1"/>
            <rFont val="Calibri"/>
            <family val="2"/>
            <scheme val="minor"/>
          </rPr>
          <t>CONSIGNY François:
stone wool</t>
        </r>
      </text>
    </comment>
    <comment ref="BB933" authorId="0" shapeId="0" xr:uid="{864CB808-E4A3-4C3B-BC34-BD43D2BD399F}">
      <text>
        <r>
          <rPr>
            <sz val="11"/>
            <color theme="1"/>
            <rFont val="Calibri"/>
            <family val="2"/>
            <scheme val="minor"/>
          </rPr>
          <t>CONSIGNY François:
Point measurement method.
Area method: 32mm</t>
        </r>
      </text>
    </comment>
    <comment ref="BC933" authorId="0" shapeId="0" xr:uid="{F89ADE5E-AE20-4AD1-B1CF-F452A3F541B7}">
      <text>
        <r>
          <rPr>
            <sz val="11"/>
            <color theme="1"/>
            <rFont val="Calibri"/>
            <family val="2"/>
            <scheme val="minor"/>
          </rPr>
          <t>CONSIGNY François:
mesured on sketch (residual cross section from photo) for all min &amp; max values of Rise1 to 5</t>
        </r>
      </text>
    </comment>
    <comment ref="CE933" authorId="0" shapeId="0" xr:uid="{240E72FE-9101-4D57-86C5-25D5E659EF3E}">
      <text>
        <r>
          <rPr>
            <sz val="11"/>
            <color theme="1"/>
            <rFont val="Calibri"/>
            <family val="2"/>
            <scheme val="minor"/>
          </rPr>
          <t>CONSIGNY François:
Densité 673 kg/m3</t>
        </r>
      </text>
    </comment>
    <comment ref="DF933" authorId="0" shapeId="0" xr:uid="{11FB8270-3222-4EDD-A1B8-FA7EE02EF13F}">
      <text>
        <r>
          <rPr>
            <sz val="11"/>
            <color theme="1"/>
            <rFont val="Calibri"/>
            <family val="2"/>
            <scheme val="minor"/>
          </rPr>
          <t>CONSIGNY François:
stone wool</t>
        </r>
      </text>
    </comment>
    <comment ref="BB934" authorId="0" shapeId="0" xr:uid="{3F0B2814-ECCD-4126-8806-F15626CFBA14}">
      <text>
        <r>
          <rPr>
            <sz val="11"/>
            <color theme="1"/>
            <rFont val="Calibri"/>
            <family val="2"/>
            <scheme val="minor"/>
          </rPr>
          <t>CONSIGNY François:
Point measurement method.
Area method: 32mm</t>
        </r>
      </text>
    </comment>
    <comment ref="BC934" authorId="0" shapeId="0" xr:uid="{DB8612E4-4D53-4F60-9C69-4FDB96526136}">
      <text>
        <r>
          <rPr>
            <sz val="11"/>
            <color theme="1"/>
            <rFont val="Calibri"/>
            <family val="2"/>
            <scheme val="minor"/>
          </rPr>
          <t>CONSIGNY François:
mesured on sketch (residual cross section from photo) for all min &amp; max values of Rise1 to 5</t>
        </r>
      </text>
    </comment>
    <comment ref="CE934" authorId="0" shapeId="0" xr:uid="{C8AFD72E-32E6-43D6-A023-3E5E62EFFE70}">
      <text>
        <r>
          <rPr>
            <sz val="11"/>
            <color theme="1"/>
            <rFont val="Calibri"/>
            <family val="2"/>
            <scheme val="minor"/>
          </rPr>
          <t>CONSIGNY François:
Densité 673 kg/m3</t>
        </r>
      </text>
    </comment>
    <comment ref="DF934" authorId="0" shapeId="0" xr:uid="{29B8B3F5-0F7F-4515-AFFF-FC3EA81C11BB}">
      <text>
        <r>
          <rPr>
            <sz val="11"/>
            <color theme="1"/>
            <rFont val="Calibri"/>
            <family val="2"/>
            <scheme val="minor"/>
          </rPr>
          <t>CONSIGNY François:
stone wool</t>
        </r>
      </text>
    </comment>
    <comment ref="BB935" authorId="0" shapeId="0" xr:uid="{CE5C63C6-4B3F-4300-95AA-32D0DFD23ED5}">
      <text>
        <r>
          <rPr>
            <sz val="11"/>
            <color theme="1"/>
            <rFont val="Calibri"/>
            <family val="2"/>
            <scheme val="minor"/>
          </rPr>
          <t>CONSIGNY François:
Point measurement method.
Area method: 32mm</t>
        </r>
      </text>
    </comment>
    <comment ref="BC935" authorId="0" shapeId="0" xr:uid="{66F0FFDD-2851-47C6-BB0E-178A40B790EA}">
      <text>
        <r>
          <rPr>
            <sz val="11"/>
            <color theme="1"/>
            <rFont val="Calibri"/>
            <family val="2"/>
            <scheme val="minor"/>
          </rPr>
          <t>CONSIGNY François:
mesured on sketch (residual cross section from photo) for all min &amp; max values of Rise1 to 5</t>
        </r>
      </text>
    </comment>
    <comment ref="CE935" authorId="0" shapeId="0" xr:uid="{7618E921-2260-41F2-974D-41BC5D33BD77}">
      <text>
        <r>
          <rPr>
            <sz val="11"/>
            <color theme="1"/>
            <rFont val="Calibri"/>
            <family val="2"/>
            <scheme val="minor"/>
          </rPr>
          <t>CONSIGNY François:
Densité 673 kg/m3</t>
        </r>
      </text>
    </comment>
    <comment ref="DF935" authorId="0" shapeId="0" xr:uid="{361BA08E-4668-4F99-B123-0460DB397F61}">
      <text>
        <r>
          <rPr>
            <sz val="11"/>
            <color theme="1"/>
            <rFont val="Calibri"/>
            <family val="2"/>
            <scheme val="minor"/>
          </rPr>
          <t>CONSIGNY François:
stone wool</t>
        </r>
      </text>
    </comment>
    <comment ref="BB936" authorId="0" shapeId="0" xr:uid="{4460B5C0-2EF5-45F0-8B28-F7A433EFAF36}">
      <text>
        <r>
          <rPr>
            <sz val="11"/>
            <color theme="1"/>
            <rFont val="Calibri"/>
            <family val="2"/>
            <scheme val="minor"/>
          </rPr>
          <t>CONSIGNY François:
Point measurement method.
Area method: 32mm</t>
        </r>
      </text>
    </comment>
    <comment ref="BC936" authorId="0" shapeId="0" xr:uid="{4566EB8D-B117-4F32-8FA6-1658CAC52A30}">
      <text>
        <r>
          <rPr>
            <sz val="11"/>
            <color theme="1"/>
            <rFont val="Calibri"/>
            <family val="2"/>
            <scheme val="minor"/>
          </rPr>
          <t>CONSIGNY François:
mesured on sketch (residual cross section from photo) for all min &amp; max values of Rise1 to 5</t>
        </r>
      </text>
    </comment>
    <comment ref="CE936" authorId="0" shapeId="0" xr:uid="{112F72D4-96AC-4D32-8443-A835B1E3A1B6}">
      <text>
        <r>
          <rPr>
            <sz val="11"/>
            <color theme="1"/>
            <rFont val="Calibri"/>
            <family val="2"/>
            <scheme val="minor"/>
          </rPr>
          <t>CONSIGNY François:
Densité 673 kg/m3</t>
        </r>
      </text>
    </comment>
    <comment ref="DF936" authorId="0" shapeId="0" xr:uid="{50CFE6F0-4DE0-40C6-85C5-51A6193A110C}">
      <text>
        <r>
          <rPr>
            <sz val="11"/>
            <color theme="1"/>
            <rFont val="Calibri"/>
            <family val="2"/>
            <scheme val="minor"/>
          </rPr>
          <t>CONSIGNY François:
stone wool</t>
        </r>
      </text>
    </comment>
    <comment ref="BB937" authorId="0" shapeId="0" xr:uid="{1AD76D78-C454-4097-81F2-25F42006C87B}">
      <text>
        <r>
          <rPr>
            <sz val="11"/>
            <color theme="1"/>
            <rFont val="Calibri"/>
            <family val="2"/>
            <scheme val="minor"/>
          </rPr>
          <t>CONSIGNY François:
Point measurement method.
Area method: 32mm</t>
        </r>
      </text>
    </comment>
    <comment ref="BC937" authorId="0" shapeId="0" xr:uid="{2A39E26D-A46C-4884-8472-F21D4CF65E7C}">
      <text>
        <r>
          <rPr>
            <sz val="11"/>
            <color theme="1"/>
            <rFont val="Calibri"/>
            <family val="2"/>
            <scheme val="minor"/>
          </rPr>
          <t>CONSIGNY François:
mesured on sketch (residual cross section from photo) for all min &amp; max values of Rise1 to 5</t>
        </r>
      </text>
    </comment>
    <comment ref="CE937" authorId="0" shapeId="0" xr:uid="{7296AAED-D69C-467C-99CF-771F2813772C}">
      <text>
        <r>
          <rPr>
            <sz val="11"/>
            <color theme="1"/>
            <rFont val="Calibri"/>
            <family val="2"/>
            <scheme val="minor"/>
          </rPr>
          <t>CONSIGNY François:
Densité 673 kg/m3</t>
        </r>
      </text>
    </comment>
    <comment ref="DF937" authorId="0" shapeId="0" xr:uid="{E79FEC3A-AA80-45F0-B67A-ACFFD7DDBB19}">
      <text>
        <r>
          <rPr>
            <sz val="11"/>
            <color theme="1"/>
            <rFont val="Calibri"/>
            <family val="2"/>
            <scheme val="minor"/>
          </rPr>
          <t>CONSIGNY François:
stone wool</t>
        </r>
      </text>
    </comment>
    <comment ref="BB938" authorId="0" shapeId="0" xr:uid="{E2D9DD3B-2549-4B15-BC24-3C3D6231BEBB}">
      <text>
        <r>
          <rPr>
            <sz val="11"/>
            <color theme="1"/>
            <rFont val="Calibri"/>
            <family val="2"/>
            <scheme val="minor"/>
          </rPr>
          <t>CONSIGNY François:
Point measurement method.
Area method: 32mm</t>
        </r>
      </text>
    </comment>
    <comment ref="BC938" authorId="0" shapeId="0" xr:uid="{973DF070-6AA4-43B5-88A6-2C538693D0A2}">
      <text>
        <r>
          <rPr>
            <sz val="11"/>
            <color theme="1"/>
            <rFont val="Calibri"/>
            <family val="2"/>
            <scheme val="minor"/>
          </rPr>
          <t>CONSIGNY François:
mesured on sketch (residual cross section from photo) for all min &amp; max values of Rise1 to 5</t>
        </r>
      </text>
    </comment>
    <comment ref="CE938" authorId="0" shapeId="0" xr:uid="{4D3F8517-2CC0-4A3E-84E7-772117FA98A7}">
      <text>
        <r>
          <rPr>
            <sz val="11"/>
            <color theme="1"/>
            <rFont val="Calibri"/>
            <family val="2"/>
            <scheme val="minor"/>
          </rPr>
          <t>CONSIGNY François:
Densité 673 kg/m3</t>
        </r>
      </text>
    </comment>
    <comment ref="DF938" authorId="0" shapeId="0" xr:uid="{DDE6447B-CFA9-4E07-BDEC-EE87075909FF}">
      <text>
        <r>
          <rPr>
            <sz val="11"/>
            <color theme="1"/>
            <rFont val="Calibri"/>
            <family val="2"/>
            <scheme val="minor"/>
          </rPr>
          <t>CONSIGNY François:
stone wool</t>
        </r>
      </text>
    </comment>
    <comment ref="BB939" authorId="0" shapeId="0" xr:uid="{8F3B9CDE-D5DA-4CEC-98E0-D5E973CDA3E8}">
      <text>
        <r>
          <rPr>
            <sz val="11"/>
            <color theme="1"/>
            <rFont val="Calibri"/>
            <family val="2"/>
            <scheme val="minor"/>
          </rPr>
          <t>CONSIGNY François:
Point measurement method.
Area method: 32mm</t>
        </r>
      </text>
    </comment>
    <comment ref="BC939" authorId="0" shapeId="0" xr:uid="{D0D5F3E3-2F11-40BF-8CB1-155D9160352C}">
      <text>
        <r>
          <rPr>
            <sz val="11"/>
            <color theme="1"/>
            <rFont val="Calibri"/>
            <family val="2"/>
            <scheme val="minor"/>
          </rPr>
          <t>CONSIGNY François:
mesured on sketch (residual cross section from photo) for all min &amp; max values of Rise1 to 5</t>
        </r>
      </text>
    </comment>
    <comment ref="CE939" authorId="0" shapeId="0" xr:uid="{594569C0-38E9-403D-AD6D-5A1C89FFC245}">
      <text>
        <r>
          <rPr>
            <sz val="11"/>
            <color theme="1"/>
            <rFont val="Calibri"/>
            <family val="2"/>
            <scheme val="minor"/>
          </rPr>
          <t>CONSIGNY François:
Densité 673 kg/m3</t>
        </r>
      </text>
    </comment>
    <comment ref="DF939" authorId="0" shapeId="0" xr:uid="{05617DCD-3BC9-4DA3-B8B6-CDE5DA957AC3}">
      <text>
        <r>
          <rPr>
            <sz val="11"/>
            <color theme="1"/>
            <rFont val="Calibri"/>
            <family val="2"/>
            <scheme val="minor"/>
          </rPr>
          <t>CONSIGNY François:
stone wool</t>
        </r>
      </text>
    </comment>
    <comment ref="BB940" authorId="0" shapeId="0" xr:uid="{77C919C2-ED38-43BB-91A2-76113C284BAD}">
      <text>
        <r>
          <rPr>
            <sz val="11"/>
            <color theme="1"/>
            <rFont val="Calibri"/>
            <family val="2"/>
            <scheme val="minor"/>
          </rPr>
          <t>CONSIGNY François:
Point measurement method.
Area method: 32mm</t>
        </r>
      </text>
    </comment>
    <comment ref="BC940" authorId="0" shapeId="0" xr:uid="{F27F154B-E6A6-46BB-A4B7-66C291786194}">
      <text>
        <r>
          <rPr>
            <sz val="11"/>
            <color theme="1"/>
            <rFont val="Calibri"/>
            <family val="2"/>
            <scheme val="minor"/>
          </rPr>
          <t>CONSIGNY François:
mesured on sketch (residual cross section from photo) for all min &amp; max values of Rise1 to 5</t>
        </r>
      </text>
    </comment>
    <comment ref="CE940" authorId="0" shapeId="0" xr:uid="{8C3205EF-26D8-4AD1-994F-EBD433D1D4C9}">
      <text>
        <r>
          <rPr>
            <sz val="11"/>
            <color theme="1"/>
            <rFont val="Calibri"/>
            <family val="2"/>
            <scheme val="minor"/>
          </rPr>
          <t>CONSIGNY François:
Densité 673 kg/m3</t>
        </r>
      </text>
    </comment>
    <comment ref="DF940" authorId="0" shapeId="0" xr:uid="{43C3CFC4-C362-42A6-993E-AA5417E23C13}">
      <text>
        <r>
          <rPr>
            <sz val="11"/>
            <color theme="1"/>
            <rFont val="Calibri"/>
            <family val="2"/>
            <scheme val="minor"/>
          </rPr>
          <t>CONSIGNY François:
stone wool</t>
        </r>
      </text>
    </comment>
    <comment ref="BB941" authorId="0" shapeId="0" xr:uid="{B407D8B7-590E-4406-B5CD-0931A6878FAE}">
      <text>
        <r>
          <rPr>
            <sz val="11"/>
            <color theme="1"/>
            <rFont val="Calibri"/>
            <family val="2"/>
            <scheme val="minor"/>
          </rPr>
          <t>CONSIGNY François:
Point measurement method.
Area method: 32mm</t>
        </r>
      </text>
    </comment>
    <comment ref="BC941" authorId="0" shapeId="0" xr:uid="{C94D9375-F694-4CDA-8F0D-17020F6C9F62}">
      <text>
        <r>
          <rPr>
            <sz val="11"/>
            <color theme="1"/>
            <rFont val="Calibri"/>
            <family val="2"/>
            <scheme val="minor"/>
          </rPr>
          <t>CONSIGNY François:
mesured on sketch (residual cross section from photo) for all min &amp; max values of Rise1 to 5</t>
        </r>
      </text>
    </comment>
    <comment ref="CE941" authorId="0" shapeId="0" xr:uid="{769AE85F-E8F3-4C19-8A1E-7A9814341054}">
      <text>
        <r>
          <rPr>
            <sz val="11"/>
            <color theme="1"/>
            <rFont val="Calibri"/>
            <family val="2"/>
            <scheme val="minor"/>
          </rPr>
          <t>CONSIGNY François:
Densité 673 kg/m3</t>
        </r>
      </text>
    </comment>
    <comment ref="DF941" authorId="0" shapeId="0" xr:uid="{EE10D5BD-F5C6-45A0-AA38-3A94CF30C23D}">
      <text>
        <r>
          <rPr>
            <sz val="11"/>
            <color theme="1"/>
            <rFont val="Calibri"/>
            <family val="2"/>
            <scheme val="minor"/>
          </rPr>
          <t>CONSIGNY François:
stone wool</t>
        </r>
      </text>
    </comment>
    <comment ref="BB942" authorId="0" shapeId="0" xr:uid="{58F1B85C-B44C-4C96-AD8E-FFB261F9399A}">
      <text>
        <r>
          <rPr>
            <sz val="11"/>
            <color theme="1"/>
            <rFont val="Calibri"/>
            <family val="2"/>
            <scheme val="minor"/>
          </rPr>
          <t>CONSIGNY François:
Point measurement method.
Area method: 32mm</t>
        </r>
      </text>
    </comment>
    <comment ref="BC942" authorId="0" shapeId="0" xr:uid="{2CCE1D23-2DC0-4FEA-ADFA-0F974A020659}">
      <text>
        <r>
          <rPr>
            <sz val="11"/>
            <color theme="1"/>
            <rFont val="Calibri"/>
            <family val="2"/>
            <scheme val="minor"/>
          </rPr>
          <t>CONSIGNY François:
mesured on sketch (residual cross section from photo) for all min &amp; max values of Rise1 to 5</t>
        </r>
      </text>
    </comment>
    <comment ref="CE942" authorId="0" shapeId="0" xr:uid="{A480668E-EEFD-47DE-B5BC-E96E3606B301}">
      <text>
        <r>
          <rPr>
            <sz val="11"/>
            <color theme="1"/>
            <rFont val="Calibri"/>
            <family val="2"/>
            <scheme val="minor"/>
          </rPr>
          <t>CONSIGNY François:
Densité 673 kg/m3</t>
        </r>
      </text>
    </comment>
    <comment ref="DF942" authorId="0" shapeId="0" xr:uid="{53A52FF7-9E8E-4170-9AD8-887E9B33F920}">
      <text>
        <r>
          <rPr>
            <sz val="11"/>
            <color theme="1"/>
            <rFont val="Calibri"/>
            <family val="2"/>
            <scheme val="minor"/>
          </rPr>
          <t>CONSIGNY François:
stone wool</t>
        </r>
      </text>
    </comment>
    <comment ref="BB943" authorId="0" shapeId="0" xr:uid="{BD0C9A76-00A9-4760-85FB-35ED22CD9389}">
      <text>
        <r>
          <rPr>
            <sz val="11"/>
            <color theme="1"/>
            <rFont val="Calibri"/>
            <family val="2"/>
            <scheme val="minor"/>
          </rPr>
          <t>CONSIGNY François:
Point measurement method.
Area method: 32mm</t>
        </r>
      </text>
    </comment>
    <comment ref="BC943" authorId="0" shapeId="0" xr:uid="{E77E9803-3552-4C1B-98CE-A29FD746CFCF}">
      <text>
        <r>
          <rPr>
            <sz val="11"/>
            <color theme="1"/>
            <rFont val="Calibri"/>
            <family val="2"/>
            <scheme val="minor"/>
          </rPr>
          <t>CONSIGNY François:
mesured on sketch (residual cross section from photo) for all min &amp; max values of Rise1 to 5</t>
        </r>
      </text>
    </comment>
    <comment ref="CE943" authorId="0" shapeId="0" xr:uid="{68D6C251-6404-4437-8033-E26D20E6017A}">
      <text>
        <r>
          <rPr>
            <sz val="11"/>
            <color theme="1"/>
            <rFont val="Calibri"/>
            <family val="2"/>
            <scheme val="minor"/>
          </rPr>
          <t>CONSIGNY François:
Densité 673 kg/m3</t>
        </r>
      </text>
    </comment>
    <comment ref="DF943" authorId="0" shapeId="0" xr:uid="{86790099-00DA-439F-9C7F-D65841D16229}">
      <text>
        <r>
          <rPr>
            <sz val="11"/>
            <color theme="1"/>
            <rFont val="Calibri"/>
            <family val="2"/>
            <scheme val="minor"/>
          </rPr>
          <t>CONSIGNY François:
stone wool</t>
        </r>
      </text>
    </comment>
    <comment ref="BB944" authorId="0" shapeId="0" xr:uid="{2A142980-FBAE-469C-A6C3-6AA4AAC87D11}">
      <text>
        <r>
          <rPr>
            <sz val="11"/>
            <color theme="1"/>
            <rFont val="Calibri"/>
            <family val="2"/>
            <scheme val="minor"/>
          </rPr>
          <t>CONSIGNY François:
Point measurement method.
Area method: 32mm</t>
        </r>
      </text>
    </comment>
    <comment ref="BC944" authorId="0" shapeId="0" xr:uid="{1A868055-9441-4A73-86CD-C3689B14CD74}">
      <text>
        <r>
          <rPr>
            <sz val="11"/>
            <color theme="1"/>
            <rFont val="Calibri"/>
            <family val="2"/>
            <scheme val="minor"/>
          </rPr>
          <t>CONSIGNY François:
mesured on sketch (residual cross section from photo) for all min &amp; max values of Rise1 to 5</t>
        </r>
      </text>
    </comment>
    <comment ref="CE944" authorId="0" shapeId="0" xr:uid="{4C35BE8D-505F-4FE3-8C57-B59ECAFF732C}">
      <text>
        <r>
          <rPr>
            <sz val="11"/>
            <color theme="1"/>
            <rFont val="Calibri"/>
            <family val="2"/>
            <scheme val="minor"/>
          </rPr>
          <t>CONSIGNY François:
Densité 673 kg/m3</t>
        </r>
      </text>
    </comment>
    <comment ref="DF944" authorId="0" shapeId="0" xr:uid="{63867315-3EA0-49F3-AA1A-B8D1979C95FB}">
      <text>
        <r>
          <rPr>
            <sz val="11"/>
            <color theme="1"/>
            <rFont val="Calibri"/>
            <family val="2"/>
            <scheme val="minor"/>
          </rPr>
          <t>CONSIGNY François:
stone wool</t>
        </r>
      </text>
    </comment>
    <comment ref="BB945" authorId="0" shapeId="0" xr:uid="{46F90187-6039-4465-B450-2317A0B4380C}">
      <text>
        <r>
          <rPr>
            <sz val="11"/>
            <color theme="1"/>
            <rFont val="Calibri"/>
            <family val="2"/>
            <scheme val="minor"/>
          </rPr>
          <t>CONSIGNY François:
Point measurement method.
Area method: 32mm</t>
        </r>
      </text>
    </comment>
    <comment ref="BC945" authorId="0" shapeId="0" xr:uid="{116C8AB7-EA51-4701-A267-58C22AA38326}">
      <text>
        <r>
          <rPr>
            <sz val="11"/>
            <color theme="1"/>
            <rFont val="Calibri"/>
            <family val="2"/>
            <scheme val="minor"/>
          </rPr>
          <t>CONSIGNY François:
mesured on sketch (residual cross section from photo) for all min &amp; max values of Rise1 to 5</t>
        </r>
      </text>
    </comment>
    <comment ref="CE945" authorId="0" shapeId="0" xr:uid="{15BC9F97-B830-435E-8825-72D51F1E46A5}">
      <text>
        <r>
          <rPr>
            <sz val="11"/>
            <color theme="1"/>
            <rFont val="Calibri"/>
            <family val="2"/>
            <scheme val="minor"/>
          </rPr>
          <t>CONSIGNY François:
Densité 673 kg/m3</t>
        </r>
      </text>
    </comment>
    <comment ref="DF945" authorId="0" shapeId="0" xr:uid="{92A7A662-B9AE-43FF-8887-E2F9B9B3C7BF}">
      <text>
        <r>
          <rPr>
            <sz val="11"/>
            <color theme="1"/>
            <rFont val="Calibri"/>
            <family val="2"/>
            <scheme val="minor"/>
          </rPr>
          <t>CONSIGNY François:
stone wool</t>
        </r>
      </text>
    </comment>
    <comment ref="BB946" authorId="0" shapeId="0" xr:uid="{2BF9ED5C-AA5D-4B3F-8F4F-92C9F583DFAF}">
      <text>
        <r>
          <rPr>
            <sz val="11"/>
            <color theme="1"/>
            <rFont val="Calibri"/>
            <family val="2"/>
            <scheme val="minor"/>
          </rPr>
          <t>CONSIGNY François:
Point measurement method.
Area method: 32mm</t>
        </r>
      </text>
    </comment>
    <comment ref="BC946" authorId="0" shapeId="0" xr:uid="{F3C2F17E-5DEF-4A49-9AFD-B4E322D23958}">
      <text>
        <r>
          <rPr>
            <sz val="11"/>
            <color theme="1"/>
            <rFont val="Calibri"/>
            <family val="2"/>
            <scheme val="minor"/>
          </rPr>
          <t>CONSIGNY François:
mesured on sketch (residual cross section from photo) for all min &amp; max values of Rise1 to 5</t>
        </r>
      </text>
    </comment>
    <comment ref="CE946" authorId="0" shapeId="0" xr:uid="{9A275F0A-2000-44CE-999C-17168A5F901F}">
      <text>
        <r>
          <rPr>
            <sz val="11"/>
            <color theme="1"/>
            <rFont val="Calibri"/>
            <family val="2"/>
            <scheme val="minor"/>
          </rPr>
          <t>CONSIGNY François:
Densité 673 kg/m3</t>
        </r>
      </text>
    </comment>
    <comment ref="DF946" authorId="0" shapeId="0" xr:uid="{F3F14C3C-29D2-4DFE-BEC9-1C5C0473D2EB}">
      <text>
        <r>
          <rPr>
            <sz val="11"/>
            <color theme="1"/>
            <rFont val="Calibri"/>
            <family val="2"/>
            <scheme val="minor"/>
          </rPr>
          <t>CONSIGNY François:
stone wool</t>
        </r>
      </text>
    </comment>
    <comment ref="BB947" authorId="0" shapeId="0" xr:uid="{9D1CBC2B-CCD3-4C71-8A1E-4FABD4BDBD39}">
      <text>
        <r>
          <rPr>
            <sz val="11"/>
            <color theme="1"/>
            <rFont val="Calibri"/>
            <family val="2"/>
            <scheme val="minor"/>
          </rPr>
          <t>CONSIGNY François:
Point measurement method.
Area method: 32mm</t>
        </r>
      </text>
    </comment>
    <comment ref="BC947" authorId="0" shapeId="0" xr:uid="{90BD118E-F62E-4BAF-BD39-50B4154426E9}">
      <text>
        <r>
          <rPr>
            <sz val="11"/>
            <color theme="1"/>
            <rFont val="Calibri"/>
            <family val="2"/>
            <scheme val="minor"/>
          </rPr>
          <t>CONSIGNY François:
mesured on sketch (residual cross section from photo) for all min &amp; max values of Rise1 to 5</t>
        </r>
      </text>
    </comment>
    <comment ref="CE947" authorId="0" shapeId="0" xr:uid="{EC5BB9E2-A40C-44A4-87FC-6157590998D3}">
      <text>
        <r>
          <rPr>
            <sz val="11"/>
            <color theme="1"/>
            <rFont val="Calibri"/>
            <family val="2"/>
            <scheme val="minor"/>
          </rPr>
          <t>CONSIGNY François:
Densité 673 kg/m3</t>
        </r>
      </text>
    </comment>
    <comment ref="DF947" authorId="0" shapeId="0" xr:uid="{8D64C6B4-D518-41DF-8994-8B6B586F4353}">
      <text>
        <r>
          <rPr>
            <sz val="11"/>
            <color theme="1"/>
            <rFont val="Calibri"/>
            <family val="2"/>
            <scheme val="minor"/>
          </rPr>
          <t>CONSIGNY François:
stone wool</t>
        </r>
      </text>
    </comment>
    <comment ref="BB948" authorId="0" shapeId="0" xr:uid="{BCD6F12D-66E9-4DA0-84EC-4E037D55D527}">
      <text>
        <r>
          <rPr>
            <sz val="11"/>
            <color theme="1"/>
            <rFont val="Calibri"/>
            <family val="2"/>
            <scheme val="minor"/>
          </rPr>
          <t>CONSIGNY François:
Point measurement method.
Area method: 32mm</t>
        </r>
      </text>
    </comment>
    <comment ref="BC948" authorId="0" shapeId="0" xr:uid="{9FB40733-F28C-40E2-84BF-B8F6E0398B90}">
      <text>
        <r>
          <rPr>
            <sz val="11"/>
            <color theme="1"/>
            <rFont val="Calibri"/>
            <family val="2"/>
            <scheme val="minor"/>
          </rPr>
          <t>CONSIGNY François:
mesured on sketch (residual cross section from photo) for all min &amp; max values of Rise1 to 5</t>
        </r>
      </text>
    </comment>
    <comment ref="CE948" authorId="0" shapeId="0" xr:uid="{69C09093-FD77-4B46-A643-ACD754FADA81}">
      <text>
        <r>
          <rPr>
            <sz val="11"/>
            <color theme="1"/>
            <rFont val="Calibri"/>
            <family val="2"/>
            <scheme val="minor"/>
          </rPr>
          <t>CONSIGNY François:
Densité 673 kg/m3</t>
        </r>
      </text>
    </comment>
    <comment ref="DF948" authorId="0" shapeId="0" xr:uid="{584F3D26-1854-4D08-BEA0-0D8DC91719C8}">
      <text>
        <r>
          <rPr>
            <sz val="11"/>
            <color theme="1"/>
            <rFont val="Calibri"/>
            <family val="2"/>
            <scheme val="minor"/>
          </rPr>
          <t>CONSIGNY François:
stone wool</t>
        </r>
      </text>
    </comment>
    <comment ref="BB949" authorId="0" shapeId="0" xr:uid="{D66636DE-3327-408C-A8CA-1C487B284DA5}">
      <text>
        <r>
          <rPr>
            <sz val="11"/>
            <color theme="1"/>
            <rFont val="Calibri"/>
            <family val="2"/>
            <scheme val="minor"/>
          </rPr>
          <t>CONSIGNY François:
Point measurement method.
Area method: 32mm</t>
        </r>
      </text>
    </comment>
    <comment ref="BC949" authorId="0" shapeId="0" xr:uid="{C9021515-C3FB-4C07-9F32-D19295AC68B9}">
      <text>
        <r>
          <rPr>
            <sz val="11"/>
            <color theme="1"/>
            <rFont val="Calibri"/>
            <family val="2"/>
            <scheme val="minor"/>
          </rPr>
          <t>CONSIGNY François:
mesured on sketch (residual cross section from photo) for all min &amp; max values of Rise1 to 5</t>
        </r>
      </text>
    </comment>
    <comment ref="CE949" authorId="0" shapeId="0" xr:uid="{22D35601-A4AD-426B-99C3-DE3E1A79FCE7}">
      <text>
        <r>
          <rPr>
            <sz val="11"/>
            <color theme="1"/>
            <rFont val="Calibri"/>
            <family val="2"/>
            <scheme val="minor"/>
          </rPr>
          <t>CONSIGNY François:
Densité 673 kg/m3</t>
        </r>
      </text>
    </comment>
    <comment ref="DF949" authorId="0" shapeId="0" xr:uid="{02DEC3E5-B6D2-426B-8E5D-B499A80664D3}">
      <text>
        <r>
          <rPr>
            <sz val="11"/>
            <color theme="1"/>
            <rFont val="Calibri"/>
            <family val="2"/>
            <scheme val="minor"/>
          </rPr>
          <t>CONSIGNY François:
stone wool</t>
        </r>
      </text>
    </comment>
    <comment ref="BB950" authorId="0" shapeId="0" xr:uid="{D5214DA9-7BA8-4128-9942-28B88BDF7F16}">
      <text>
        <r>
          <rPr>
            <sz val="11"/>
            <color theme="1"/>
            <rFont val="Calibri"/>
            <family val="2"/>
            <scheme val="minor"/>
          </rPr>
          <t>CONSIGNY François:
Point measurement method.
Area method: 32mm</t>
        </r>
      </text>
    </comment>
    <comment ref="BC950" authorId="0" shapeId="0" xr:uid="{84666547-79C9-4AF2-85D7-CFD0CE849F7A}">
      <text>
        <r>
          <rPr>
            <sz val="11"/>
            <color theme="1"/>
            <rFont val="Calibri"/>
            <family val="2"/>
            <scheme val="minor"/>
          </rPr>
          <t>CONSIGNY François:
mesured on sketch (residual cross section from photo) for all min &amp; max values of Rise1 to 5</t>
        </r>
      </text>
    </comment>
    <comment ref="CE950" authorId="0" shapeId="0" xr:uid="{15BDE6F3-9C4A-4CD5-9BB2-B5079E3B785A}">
      <text>
        <r>
          <rPr>
            <sz val="11"/>
            <color theme="1"/>
            <rFont val="Calibri"/>
            <family val="2"/>
            <scheme val="minor"/>
          </rPr>
          <t>CONSIGNY François:
Densité 673 kg/m3</t>
        </r>
      </text>
    </comment>
    <comment ref="DF950" authorId="0" shapeId="0" xr:uid="{3F3967B1-4417-4B43-90EC-1B3C3C27D626}">
      <text>
        <r>
          <rPr>
            <sz val="11"/>
            <color theme="1"/>
            <rFont val="Calibri"/>
            <family val="2"/>
            <scheme val="minor"/>
          </rPr>
          <t>CONSIGNY François:
stone wool</t>
        </r>
      </text>
    </comment>
    <comment ref="BB951" authorId="0" shapeId="0" xr:uid="{A3390F90-F288-4CF0-987A-D210FB25BCDB}">
      <text>
        <r>
          <rPr>
            <sz val="11"/>
            <color theme="1"/>
            <rFont val="Calibri"/>
            <family val="2"/>
            <scheme val="minor"/>
          </rPr>
          <t>CONSIGNY François:
Point measurement method.
Area method: 32mm</t>
        </r>
      </text>
    </comment>
    <comment ref="BC951" authorId="0" shapeId="0" xr:uid="{F7BE49E0-6863-4729-8E1F-8CAB9C525641}">
      <text>
        <r>
          <rPr>
            <sz val="11"/>
            <color theme="1"/>
            <rFont val="Calibri"/>
            <family val="2"/>
            <scheme val="minor"/>
          </rPr>
          <t>CONSIGNY François:
mesured on sketch (residual cross section from photo) for all min &amp; max values of Rise1 to 5</t>
        </r>
      </text>
    </comment>
    <comment ref="CE951" authorId="0" shapeId="0" xr:uid="{6AD27AF3-1F7C-4069-80BD-20D139B2ECCE}">
      <text>
        <r>
          <rPr>
            <sz val="11"/>
            <color theme="1"/>
            <rFont val="Calibri"/>
            <family val="2"/>
            <scheme val="minor"/>
          </rPr>
          <t>CONSIGNY François:
Densité 673 kg/m3</t>
        </r>
      </text>
    </comment>
    <comment ref="DF951" authorId="0" shapeId="0" xr:uid="{8664A2DE-A84A-445D-8D9E-22143577EEA0}">
      <text>
        <r>
          <rPr>
            <sz val="11"/>
            <color theme="1"/>
            <rFont val="Calibri"/>
            <family val="2"/>
            <scheme val="minor"/>
          </rPr>
          <t>CONSIGNY François:
stone wool</t>
        </r>
      </text>
    </comment>
    <comment ref="BB952" authorId="0" shapeId="0" xr:uid="{310D2A9D-F3E2-4F41-A945-1A89570D41F1}">
      <text>
        <r>
          <rPr>
            <sz val="11"/>
            <color theme="1"/>
            <rFont val="Calibri"/>
            <family val="2"/>
            <scheme val="minor"/>
          </rPr>
          <t>CONSIGNY François:
Point measurement method.
Area method: 32mm</t>
        </r>
      </text>
    </comment>
    <comment ref="BC952" authorId="0" shapeId="0" xr:uid="{DD212231-CEF2-4C1B-8F4E-8ED409295F81}">
      <text>
        <r>
          <rPr>
            <sz val="11"/>
            <color theme="1"/>
            <rFont val="Calibri"/>
            <family val="2"/>
            <scheme val="minor"/>
          </rPr>
          <t>CONSIGNY François:
mesured on sketch (residual cross section from photo) for all min &amp; max values of Rise1 to 5</t>
        </r>
      </text>
    </comment>
    <comment ref="CE952" authorId="0" shapeId="0" xr:uid="{8B1D146C-B365-4F96-8913-7234023AD54A}">
      <text>
        <r>
          <rPr>
            <sz val="11"/>
            <color theme="1"/>
            <rFont val="Calibri"/>
            <family val="2"/>
            <scheme val="minor"/>
          </rPr>
          <t>CONSIGNY François:
Densité 673 kg/m3</t>
        </r>
      </text>
    </comment>
    <comment ref="DF952" authorId="0" shapeId="0" xr:uid="{3E3D29D9-9974-408A-9FF5-E11342600E73}">
      <text>
        <r>
          <rPr>
            <sz val="11"/>
            <color theme="1"/>
            <rFont val="Calibri"/>
            <family val="2"/>
            <scheme val="minor"/>
          </rPr>
          <t>CONSIGNY François:
stone wool</t>
        </r>
      </text>
    </comment>
    <comment ref="BB953" authorId="0" shapeId="0" xr:uid="{C4006985-A21B-4B4D-9736-4081425027EA}">
      <text>
        <r>
          <rPr>
            <sz val="11"/>
            <color theme="1"/>
            <rFont val="Calibri"/>
            <family val="2"/>
            <scheme val="minor"/>
          </rPr>
          <t>CONSIGNY François:
Point measurement method.
Area method: 32mm</t>
        </r>
      </text>
    </comment>
    <comment ref="BC953" authorId="0" shapeId="0" xr:uid="{BA2F9294-2CFC-4A6C-A913-73EA313F35F1}">
      <text>
        <r>
          <rPr>
            <sz val="11"/>
            <color theme="1"/>
            <rFont val="Calibri"/>
            <family val="2"/>
            <scheme val="minor"/>
          </rPr>
          <t>CONSIGNY François:
mesured on sketch (residual cross section from photo) for all min &amp; max values of Rise1 to 5</t>
        </r>
      </text>
    </comment>
    <comment ref="CE953" authorId="0" shapeId="0" xr:uid="{B17B8434-CBD4-4BBE-9F3D-3B7A77FB7D69}">
      <text>
        <r>
          <rPr>
            <sz val="11"/>
            <color theme="1"/>
            <rFont val="Calibri"/>
            <family val="2"/>
            <scheme val="minor"/>
          </rPr>
          <t>CONSIGNY François:
Densité 673 kg/m3</t>
        </r>
      </text>
    </comment>
    <comment ref="DF953" authorId="0" shapeId="0" xr:uid="{F47C0500-120F-4A3B-AF67-0F0761B5BE81}">
      <text>
        <r>
          <rPr>
            <sz val="11"/>
            <color theme="1"/>
            <rFont val="Calibri"/>
            <family val="2"/>
            <scheme val="minor"/>
          </rPr>
          <t>CONSIGNY François:
stone wool</t>
        </r>
      </text>
    </comment>
    <comment ref="BB954" authorId="0" shapeId="0" xr:uid="{0A207E09-E3DE-4FC4-AA35-A1BEFF33C4C8}">
      <text>
        <r>
          <rPr>
            <sz val="11"/>
            <color theme="1"/>
            <rFont val="Calibri"/>
            <family val="2"/>
            <scheme val="minor"/>
          </rPr>
          <t>CONSIGNY François:
Point measurement method.
Area method: 32mm</t>
        </r>
      </text>
    </comment>
    <comment ref="BC954" authorId="0" shapeId="0" xr:uid="{9CA27B78-FB6E-4DA1-BC49-54550497DA47}">
      <text>
        <r>
          <rPr>
            <sz val="11"/>
            <color theme="1"/>
            <rFont val="Calibri"/>
            <family val="2"/>
            <scheme val="minor"/>
          </rPr>
          <t>CONSIGNY François:
mesured on sketch (residual cross section from photo) for all min &amp; max values of Rise1 to 5</t>
        </r>
      </text>
    </comment>
    <comment ref="CE954" authorId="0" shapeId="0" xr:uid="{AFAC8DFE-727E-4D7A-A1FD-5975DD891750}">
      <text>
        <r>
          <rPr>
            <sz val="11"/>
            <color theme="1"/>
            <rFont val="Calibri"/>
            <family val="2"/>
            <scheme val="minor"/>
          </rPr>
          <t>CONSIGNY François:
Densité 673 kg/m3</t>
        </r>
      </text>
    </comment>
    <comment ref="DF954" authorId="0" shapeId="0" xr:uid="{BD3E6479-B409-49AE-A7BC-4AE08F88D463}">
      <text>
        <r>
          <rPr>
            <sz val="11"/>
            <color theme="1"/>
            <rFont val="Calibri"/>
            <family val="2"/>
            <scheme val="minor"/>
          </rPr>
          <t>CONSIGNY François:
stone wool</t>
        </r>
      </text>
    </comment>
    <comment ref="BB955" authorId="0" shapeId="0" xr:uid="{54A01605-F5C0-484D-B1E4-C2B8A0C7D38F}">
      <text>
        <r>
          <rPr>
            <sz val="11"/>
            <color theme="1"/>
            <rFont val="Calibri"/>
            <family val="2"/>
            <scheme val="minor"/>
          </rPr>
          <t>CONSIGNY François:
Point measurement method.
Area method: 32mm</t>
        </r>
      </text>
    </comment>
    <comment ref="BC955" authorId="0" shapeId="0" xr:uid="{CC1E1708-6F54-45D1-B91C-3BC402FC90A8}">
      <text>
        <r>
          <rPr>
            <sz val="11"/>
            <color theme="1"/>
            <rFont val="Calibri"/>
            <family val="2"/>
            <scheme val="minor"/>
          </rPr>
          <t>CONSIGNY François:
mesured on sketch (residual cross section from photo) for all min &amp; max values of Rise1 to 5</t>
        </r>
      </text>
    </comment>
    <comment ref="CE955" authorId="0" shapeId="0" xr:uid="{1E2D91D3-45D1-4045-A055-4D928376949B}">
      <text>
        <r>
          <rPr>
            <sz val="11"/>
            <color theme="1"/>
            <rFont val="Calibri"/>
            <family val="2"/>
            <scheme val="minor"/>
          </rPr>
          <t>CONSIGNY François:
Densité 673 kg/m3</t>
        </r>
      </text>
    </comment>
    <comment ref="DF955" authorId="0" shapeId="0" xr:uid="{0CD95C46-E568-48E9-8300-7E54C4F8EDF6}">
      <text>
        <r>
          <rPr>
            <sz val="11"/>
            <color theme="1"/>
            <rFont val="Calibri"/>
            <family val="2"/>
            <scheme val="minor"/>
          </rPr>
          <t>CONSIGNY François:
stone wool</t>
        </r>
      </text>
    </comment>
    <comment ref="BB956" authorId="0" shapeId="0" xr:uid="{F94A7CEA-10A0-4B8D-9D13-467A184E73E0}">
      <text>
        <r>
          <rPr>
            <sz val="11"/>
            <color theme="1"/>
            <rFont val="Calibri"/>
            <family val="2"/>
            <scheme val="minor"/>
          </rPr>
          <t>CONSIGNY François:
Point measurement method.
Area method: 32mm</t>
        </r>
      </text>
    </comment>
    <comment ref="BC956" authorId="0" shapeId="0" xr:uid="{C23F06A4-1FA6-4B79-A177-1F4BBCF8E8B8}">
      <text>
        <r>
          <rPr>
            <sz val="11"/>
            <color theme="1"/>
            <rFont val="Calibri"/>
            <family val="2"/>
            <scheme val="minor"/>
          </rPr>
          <t>CONSIGNY François:
mesured on sketch (residual cross section from photo) for all min &amp; max values of Rise1 to 5</t>
        </r>
      </text>
    </comment>
    <comment ref="CE956" authorId="0" shapeId="0" xr:uid="{9D751035-174F-4094-A338-FF234C9AC555}">
      <text>
        <r>
          <rPr>
            <sz val="11"/>
            <color theme="1"/>
            <rFont val="Calibri"/>
            <family val="2"/>
            <scheme val="minor"/>
          </rPr>
          <t>CONSIGNY François:
Densité 673 kg/m3</t>
        </r>
      </text>
    </comment>
    <comment ref="DF956" authorId="0" shapeId="0" xr:uid="{D126E97C-969B-4864-BD53-988B47F2DFCF}">
      <text>
        <r>
          <rPr>
            <sz val="11"/>
            <color theme="1"/>
            <rFont val="Calibri"/>
            <family val="2"/>
            <scheme val="minor"/>
          </rPr>
          <t>CONSIGNY François:
stone wool</t>
        </r>
      </text>
    </comment>
    <comment ref="BB957" authorId="0" shapeId="0" xr:uid="{7CBE1862-FE9F-4EE2-AF71-75EA0948E358}">
      <text>
        <r>
          <rPr>
            <sz val="11"/>
            <color theme="1"/>
            <rFont val="Calibri"/>
            <family val="2"/>
            <scheme val="minor"/>
          </rPr>
          <t>CONSIGNY François:
Point measurement method.
Area method: 32mm</t>
        </r>
      </text>
    </comment>
    <comment ref="BC957" authorId="0" shapeId="0" xr:uid="{597A8F86-4682-4964-8ABB-34C2682C3794}">
      <text>
        <r>
          <rPr>
            <sz val="11"/>
            <color theme="1"/>
            <rFont val="Calibri"/>
            <family val="2"/>
            <scheme val="minor"/>
          </rPr>
          <t>CONSIGNY François:
mesured on sketch (residual cross section from photo) for all min &amp; max values of Rise1 to 5</t>
        </r>
      </text>
    </comment>
    <comment ref="CE957" authorId="0" shapeId="0" xr:uid="{AB8A59DB-DA95-4BE1-A4D1-1E63552610F0}">
      <text>
        <r>
          <rPr>
            <sz val="11"/>
            <color theme="1"/>
            <rFont val="Calibri"/>
            <family val="2"/>
            <scheme val="minor"/>
          </rPr>
          <t>CONSIGNY François:
Densité 673 kg/m3</t>
        </r>
      </text>
    </comment>
    <comment ref="DF957" authorId="0" shapeId="0" xr:uid="{56E560FC-1A16-4F14-82E8-B90CEDAF4BEB}">
      <text>
        <r>
          <rPr>
            <sz val="11"/>
            <color theme="1"/>
            <rFont val="Calibri"/>
            <family val="2"/>
            <scheme val="minor"/>
          </rPr>
          <t>CONSIGNY François:
stone wool</t>
        </r>
      </text>
    </comment>
    <comment ref="BB958" authorId="0" shapeId="0" xr:uid="{0440D27F-C182-4162-8D17-F89137ED0A70}">
      <text>
        <r>
          <rPr>
            <sz val="11"/>
            <color theme="1"/>
            <rFont val="Calibri"/>
            <family val="2"/>
            <scheme val="minor"/>
          </rPr>
          <t>CONSIGNY François:
Point measurement method.
Area method: 32mm</t>
        </r>
      </text>
    </comment>
    <comment ref="BC958" authorId="0" shapeId="0" xr:uid="{57DC4BE3-34D2-4653-9B83-F878FC225871}">
      <text>
        <r>
          <rPr>
            <sz val="11"/>
            <color theme="1"/>
            <rFont val="Calibri"/>
            <family val="2"/>
            <scheme val="minor"/>
          </rPr>
          <t>CONSIGNY François:
mesured on sketch (residual cross section from photo) for all min &amp; max values of Rise1 to 5</t>
        </r>
      </text>
    </comment>
    <comment ref="CE958" authorId="0" shapeId="0" xr:uid="{F0A926F3-78EF-484D-85A8-3AF80BB3C395}">
      <text>
        <r>
          <rPr>
            <sz val="11"/>
            <color theme="1"/>
            <rFont val="Calibri"/>
            <family val="2"/>
            <scheme val="minor"/>
          </rPr>
          <t>CONSIGNY François:
Densité 673 kg/m3</t>
        </r>
      </text>
    </comment>
    <comment ref="DF958" authorId="0" shapeId="0" xr:uid="{1FFD82E7-B793-4640-854F-715291977733}">
      <text>
        <r>
          <rPr>
            <sz val="11"/>
            <color theme="1"/>
            <rFont val="Calibri"/>
            <family val="2"/>
            <scheme val="minor"/>
          </rPr>
          <t>CONSIGNY François:
stone wool</t>
        </r>
      </text>
    </comment>
    <comment ref="BB959" authorId="0" shapeId="0" xr:uid="{9192FD98-6BE0-4561-AED6-530807105DB7}">
      <text>
        <r>
          <rPr>
            <sz val="11"/>
            <color theme="1"/>
            <rFont val="Calibri"/>
            <family val="2"/>
            <scheme val="minor"/>
          </rPr>
          <t>CONSIGNY François:
Point measurement method.
Area method: 32mm</t>
        </r>
      </text>
    </comment>
    <comment ref="BC959" authorId="0" shapeId="0" xr:uid="{105F5CB7-5D2E-4297-9D50-EBAC54AB9006}">
      <text>
        <r>
          <rPr>
            <sz val="11"/>
            <color theme="1"/>
            <rFont val="Calibri"/>
            <family val="2"/>
            <scheme val="minor"/>
          </rPr>
          <t>CONSIGNY François:
mesured on sketch (residual cross section from photo) for all min &amp; max values of Rise1 to 5</t>
        </r>
      </text>
    </comment>
    <comment ref="CE959" authorId="0" shapeId="0" xr:uid="{1E3B5AF7-7D71-4D74-B5E5-E7FF62F4AEB7}">
      <text>
        <r>
          <rPr>
            <sz val="11"/>
            <color theme="1"/>
            <rFont val="Calibri"/>
            <family val="2"/>
            <scheme val="minor"/>
          </rPr>
          <t>CONSIGNY François:
Densité 673 kg/m3</t>
        </r>
      </text>
    </comment>
    <comment ref="DF959" authorId="0" shapeId="0" xr:uid="{F145443F-8F8C-4ABB-B98C-49B0356AA7A7}">
      <text>
        <r>
          <rPr>
            <sz val="11"/>
            <color theme="1"/>
            <rFont val="Calibri"/>
            <family val="2"/>
            <scheme val="minor"/>
          </rPr>
          <t>CONSIGNY François:
stone wool</t>
        </r>
      </text>
    </comment>
    <comment ref="BB960" authorId="0" shapeId="0" xr:uid="{DE266BDD-25B4-464E-8F2D-2F793DBE85A9}">
      <text>
        <r>
          <rPr>
            <sz val="11"/>
            <color theme="1"/>
            <rFont val="Calibri"/>
            <family val="2"/>
            <scheme val="minor"/>
          </rPr>
          <t>CONSIGNY François:
Point measurement method.
Area method: 32mm</t>
        </r>
      </text>
    </comment>
    <comment ref="BC960" authorId="0" shapeId="0" xr:uid="{1436EA0E-2FB6-4FB9-A9AE-F1140E332FFC}">
      <text>
        <r>
          <rPr>
            <sz val="11"/>
            <color theme="1"/>
            <rFont val="Calibri"/>
            <family val="2"/>
            <scheme val="minor"/>
          </rPr>
          <t>CONSIGNY François:
mesured on sketch (residual cross section from photo) for all min &amp; max values of Rise1 to 5</t>
        </r>
      </text>
    </comment>
    <comment ref="CE960" authorId="0" shapeId="0" xr:uid="{A257B6B6-7A96-4F88-9E14-B13021BF8966}">
      <text>
        <r>
          <rPr>
            <sz val="11"/>
            <color theme="1"/>
            <rFont val="Calibri"/>
            <family val="2"/>
            <scheme val="minor"/>
          </rPr>
          <t>CONSIGNY François:
Densité 673 kg/m3</t>
        </r>
      </text>
    </comment>
    <comment ref="DF960" authorId="0" shapeId="0" xr:uid="{5B2ABB1A-F7FC-410A-B5EB-6459C7B3FFA3}">
      <text>
        <r>
          <rPr>
            <sz val="11"/>
            <color theme="1"/>
            <rFont val="Calibri"/>
            <family val="2"/>
            <scheme val="minor"/>
          </rPr>
          <t>CONSIGNY François:
stone wool</t>
        </r>
      </text>
    </comment>
    <comment ref="BB961" authorId="0" shapeId="0" xr:uid="{25A29643-E8D2-4C08-ADA6-854AE7E4D023}">
      <text>
        <r>
          <rPr>
            <sz val="11"/>
            <color theme="1"/>
            <rFont val="Calibri"/>
            <family val="2"/>
            <scheme val="minor"/>
          </rPr>
          <t>CONSIGNY François:
Point measurement method.
Area method: 32mm</t>
        </r>
      </text>
    </comment>
    <comment ref="BC961" authorId="0" shapeId="0" xr:uid="{493BAE3C-56E3-443D-9188-7FCA31145983}">
      <text>
        <r>
          <rPr>
            <sz val="11"/>
            <color theme="1"/>
            <rFont val="Calibri"/>
            <family val="2"/>
            <scheme val="minor"/>
          </rPr>
          <t>CONSIGNY François:
mesured on sketch (residual cross section from photo) for all min &amp; max values of Rise1 to 5</t>
        </r>
      </text>
    </comment>
    <comment ref="CE961" authorId="0" shapeId="0" xr:uid="{57B0925A-BCC7-4D68-9230-896F8A572F40}">
      <text>
        <r>
          <rPr>
            <sz val="11"/>
            <color theme="1"/>
            <rFont val="Calibri"/>
            <family val="2"/>
            <scheme val="minor"/>
          </rPr>
          <t>CONSIGNY François:
Densité 673 kg/m3</t>
        </r>
      </text>
    </comment>
    <comment ref="DF961" authorId="0" shapeId="0" xr:uid="{2C82FB21-46F5-462B-B18F-D93C82D82E43}">
      <text>
        <r>
          <rPr>
            <sz val="11"/>
            <color theme="1"/>
            <rFont val="Calibri"/>
            <family val="2"/>
            <scheme val="minor"/>
          </rPr>
          <t>CONSIGNY François:
stone wool</t>
        </r>
      </text>
    </comment>
    <comment ref="BB962" authorId="0" shapeId="0" xr:uid="{6C14C1AE-D2FD-4223-8EB9-241C31F90CBF}">
      <text>
        <r>
          <rPr>
            <sz val="11"/>
            <color theme="1"/>
            <rFont val="Calibri"/>
            <family val="2"/>
            <scheme val="minor"/>
          </rPr>
          <t>CONSIGNY François:
Point measurement method.
Area method: 32mm</t>
        </r>
      </text>
    </comment>
    <comment ref="BC962" authorId="0" shapeId="0" xr:uid="{F019547D-9979-46C7-8500-D6B9A2D22228}">
      <text>
        <r>
          <rPr>
            <sz val="11"/>
            <color theme="1"/>
            <rFont val="Calibri"/>
            <family val="2"/>
            <scheme val="minor"/>
          </rPr>
          <t>CONSIGNY François:
mesured on sketch (residual cross section from photo) for all min &amp; max values of Rise1 to 5</t>
        </r>
      </text>
    </comment>
    <comment ref="CE962" authorId="0" shapeId="0" xr:uid="{2657288B-40CA-475A-9256-85873A2AF1CB}">
      <text>
        <r>
          <rPr>
            <sz val="11"/>
            <color theme="1"/>
            <rFont val="Calibri"/>
            <family val="2"/>
            <scheme val="minor"/>
          </rPr>
          <t>CONSIGNY François:
Densité 673 kg/m3</t>
        </r>
      </text>
    </comment>
    <comment ref="DF962" authorId="0" shapeId="0" xr:uid="{D4BDDDE4-3826-4AE9-9198-3719B53012CA}">
      <text>
        <r>
          <rPr>
            <sz val="11"/>
            <color theme="1"/>
            <rFont val="Calibri"/>
            <family val="2"/>
            <scheme val="minor"/>
          </rPr>
          <t>CONSIGNY François:
stone wool</t>
        </r>
      </text>
    </comment>
    <comment ref="BB963" authorId="0" shapeId="0" xr:uid="{428CD66C-7C7C-40A2-9294-88D067B7BAE0}">
      <text>
        <r>
          <rPr>
            <sz val="11"/>
            <color theme="1"/>
            <rFont val="Calibri"/>
            <family val="2"/>
            <scheme val="minor"/>
          </rPr>
          <t>CONSIGNY François:
Point measurement method.
Area method: 32mm</t>
        </r>
      </text>
    </comment>
    <comment ref="BC963" authorId="0" shapeId="0" xr:uid="{10024761-C097-4CC7-9024-569379FBF70A}">
      <text>
        <r>
          <rPr>
            <sz val="11"/>
            <color theme="1"/>
            <rFont val="Calibri"/>
            <family val="2"/>
            <scheme val="minor"/>
          </rPr>
          <t>CONSIGNY François:
mesured on sketch (residual cross section from photo) for all min &amp; max values of Rise1 to 5</t>
        </r>
      </text>
    </comment>
    <comment ref="CE963" authorId="0" shapeId="0" xr:uid="{70384937-A69F-48DC-B84A-B388548B628F}">
      <text>
        <r>
          <rPr>
            <sz val="11"/>
            <color theme="1"/>
            <rFont val="Calibri"/>
            <family val="2"/>
            <scheme val="minor"/>
          </rPr>
          <t>CONSIGNY François:
Densité 673 kg/m3</t>
        </r>
      </text>
    </comment>
    <comment ref="DF963" authorId="0" shapeId="0" xr:uid="{65DF7697-68CD-4FAA-9D93-D4AE10323138}">
      <text>
        <r>
          <rPr>
            <sz val="11"/>
            <color theme="1"/>
            <rFont val="Calibri"/>
            <family val="2"/>
            <scheme val="minor"/>
          </rPr>
          <t>CONSIGNY François:
stone wool</t>
        </r>
      </text>
    </comment>
    <comment ref="BB964" authorId="0" shapeId="0" xr:uid="{F06F1CE0-D197-4B72-9ADB-C509043825A3}">
      <text>
        <r>
          <rPr>
            <sz val="11"/>
            <color theme="1"/>
            <rFont val="Calibri"/>
            <family val="2"/>
            <scheme val="minor"/>
          </rPr>
          <t>CONSIGNY François:
Point measurement method.
Area method: 32mm</t>
        </r>
      </text>
    </comment>
    <comment ref="BC964" authorId="0" shapeId="0" xr:uid="{897F3A5C-0DC2-4582-8329-B73FB56FF578}">
      <text>
        <r>
          <rPr>
            <sz val="11"/>
            <color theme="1"/>
            <rFont val="Calibri"/>
            <family val="2"/>
            <scheme val="minor"/>
          </rPr>
          <t>CONSIGNY François:
mesured on sketch (residual cross section from photo) for all min &amp; max values of Rise1 to 5</t>
        </r>
      </text>
    </comment>
    <comment ref="CE964" authorId="0" shapeId="0" xr:uid="{BE9FC238-4411-44E2-8BC6-739AD6B9CF25}">
      <text>
        <r>
          <rPr>
            <sz val="11"/>
            <color theme="1"/>
            <rFont val="Calibri"/>
            <family val="2"/>
            <scheme val="minor"/>
          </rPr>
          <t>CONSIGNY François:
Densité 673 kg/m3</t>
        </r>
      </text>
    </comment>
    <comment ref="DF964" authorId="0" shapeId="0" xr:uid="{25CEC82E-4E65-4AB8-B3F8-76C54CEF9EB8}">
      <text>
        <r>
          <rPr>
            <sz val="11"/>
            <color theme="1"/>
            <rFont val="Calibri"/>
            <family val="2"/>
            <scheme val="minor"/>
          </rPr>
          <t>CONSIGNY François:
stone wool</t>
        </r>
      </text>
    </comment>
    <comment ref="BB965" authorId="0" shapeId="0" xr:uid="{412711F9-2F4A-4AA7-8BB6-9F70A4239544}">
      <text>
        <r>
          <rPr>
            <sz val="11"/>
            <color theme="1"/>
            <rFont val="Calibri"/>
            <family val="2"/>
            <scheme val="minor"/>
          </rPr>
          <t>CONSIGNY François:
Point measurement method.
Area method: 32mm</t>
        </r>
      </text>
    </comment>
    <comment ref="BC965" authorId="0" shapeId="0" xr:uid="{0A36F890-A441-4218-84A0-46FDED13C144}">
      <text>
        <r>
          <rPr>
            <sz val="11"/>
            <color theme="1"/>
            <rFont val="Calibri"/>
            <family val="2"/>
            <scheme val="minor"/>
          </rPr>
          <t>CONSIGNY François:
mesured on sketch (residual cross section from photo) for all min &amp; max values of Rise1 to 5</t>
        </r>
      </text>
    </comment>
    <comment ref="CE965" authorId="0" shapeId="0" xr:uid="{1C3D56B4-BAF1-4799-BDC3-78CEEF8D452A}">
      <text>
        <r>
          <rPr>
            <sz val="11"/>
            <color theme="1"/>
            <rFont val="Calibri"/>
            <family val="2"/>
            <scheme val="minor"/>
          </rPr>
          <t>CONSIGNY François:
Densité 673 kg/m3</t>
        </r>
      </text>
    </comment>
    <comment ref="DF965" authorId="0" shapeId="0" xr:uid="{7A432C39-63E5-4D96-A0EC-5B27CE7B26C4}">
      <text>
        <r>
          <rPr>
            <sz val="11"/>
            <color theme="1"/>
            <rFont val="Calibri"/>
            <family val="2"/>
            <scheme val="minor"/>
          </rPr>
          <t>CONSIGNY François:
stone wool</t>
        </r>
      </text>
    </comment>
    <comment ref="BB966" authorId="0" shapeId="0" xr:uid="{D4F1584C-9005-4072-8CB3-C3F979F84650}">
      <text>
        <r>
          <rPr>
            <sz val="11"/>
            <color theme="1"/>
            <rFont val="Calibri"/>
            <family val="2"/>
            <scheme val="minor"/>
          </rPr>
          <t>CONSIGNY François:
Point measurement method.
Area method: 32mm</t>
        </r>
      </text>
    </comment>
    <comment ref="BC966" authorId="0" shapeId="0" xr:uid="{678AACB9-383D-4AEA-9652-A0F21928515E}">
      <text>
        <r>
          <rPr>
            <sz val="11"/>
            <color theme="1"/>
            <rFont val="Calibri"/>
            <family val="2"/>
            <scheme val="minor"/>
          </rPr>
          <t>CONSIGNY François:
mesured on sketch (residual cross section from photo) for all min &amp; max values of Rise1 to 5</t>
        </r>
      </text>
    </comment>
    <comment ref="CE966" authorId="0" shapeId="0" xr:uid="{F0AB2066-0B57-48B1-A4C2-574A0313CE24}">
      <text>
        <r>
          <rPr>
            <sz val="11"/>
            <color theme="1"/>
            <rFont val="Calibri"/>
            <family val="2"/>
            <scheme val="minor"/>
          </rPr>
          <t>CONSIGNY François:
Densité 673 kg/m3</t>
        </r>
      </text>
    </comment>
    <comment ref="DF966" authorId="0" shapeId="0" xr:uid="{72F73A47-0994-4DEB-AF17-C60D5E6A134F}">
      <text>
        <r>
          <rPr>
            <sz val="11"/>
            <color theme="1"/>
            <rFont val="Calibri"/>
            <family val="2"/>
            <scheme val="minor"/>
          </rPr>
          <t>CONSIGNY François:
stone wool</t>
        </r>
      </text>
    </comment>
    <comment ref="BB967" authorId="0" shapeId="0" xr:uid="{291AB12A-4406-46DB-9469-8D50B6BC4DC5}">
      <text>
        <r>
          <rPr>
            <sz val="11"/>
            <color theme="1"/>
            <rFont val="Calibri"/>
            <family val="2"/>
            <scheme val="minor"/>
          </rPr>
          <t>CONSIGNY François:
Point measurement method.
Area method: 32mm</t>
        </r>
      </text>
    </comment>
    <comment ref="BC967" authorId="0" shapeId="0" xr:uid="{0E860C25-A93C-4F03-B67A-31F1C077FD63}">
      <text>
        <r>
          <rPr>
            <sz val="11"/>
            <color theme="1"/>
            <rFont val="Calibri"/>
            <family val="2"/>
            <scheme val="minor"/>
          </rPr>
          <t>CONSIGNY François:
mesured on sketch (residual cross section from photo) for all min &amp; max values of Rise1 to 5</t>
        </r>
      </text>
    </comment>
    <comment ref="CE967" authorId="0" shapeId="0" xr:uid="{2B3E84EB-C016-4C04-AACD-766022910678}">
      <text>
        <r>
          <rPr>
            <sz val="11"/>
            <color theme="1"/>
            <rFont val="Calibri"/>
            <family val="2"/>
            <scheme val="minor"/>
          </rPr>
          <t>CONSIGNY François:
Densité 673 kg/m3</t>
        </r>
      </text>
    </comment>
    <comment ref="DF967" authorId="0" shapeId="0" xr:uid="{202B7840-D2D0-4733-BE8B-A67E04C6A5D5}">
      <text>
        <r>
          <rPr>
            <sz val="11"/>
            <color theme="1"/>
            <rFont val="Calibri"/>
            <family val="2"/>
            <scheme val="minor"/>
          </rPr>
          <t>CONSIGNY François:
stone wool</t>
        </r>
      </text>
    </comment>
    <comment ref="BB968" authorId="0" shapeId="0" xr:uid="{DF2E5963-D8C5-4DF8-904F-5FAA2EC4E9CE}">
      <text>
        <r>
          <rPr>
            <sz val="11"/>
            <color theme="1"/>
            <rFont val="Calibri"/>
            <family val="2"/>
            <scheme val="minor"/>
          </rPr>
          <t>CONSIGNY François:
Point measurement method.
Area method: 32mm</t>
        </r>
      </text>
    </comment>
    <comment ref="BC968" authorId="0" shapeId="0" xr:uid="{01661260-1219-4B9A-97FE-AF13105A0CA5}">
      <text>
        <r>
          <rPr>
            <sz val="11"/>
            <color theme="1"/>
            <rFont val="Calibri"/>
            <family val="2"/>
            <scheme val="minor"/>
          </rPr>
          <t>CONSIGNY François:
mesured on sketch (residual cross section from photo) for all min &amp; max values of Rise1 to 5</t>
        </r>
      </text>
    </comment>
    <comment ref="CE968" authorId="0" shapeId="0" xr:uid="{B9537B3C-803B-4EFC-B4D6-4129CBB1CD66}">
      <text>
        <r>
          <rPr>
            <sz val="11"/>
            <color theme="1"/>
            <rFont val="Calibri"/>
            <family val="2"/>
            <scheme val="minor"/>
          </rPr>
          <t>CONSIGNY François:
Densité 673 kg/m3</t>
        </r>
      </text>
    </comment>
    <comment ref="DF968" authorId="0" shapeId="0" xr:uid="{27CD0C66-3095-40F6-870C-877B0965F1E7}">
      <text>
        <r>
          <rPr>
            <sz val="11"/>
            <color theme="1"/>
            <rFont val="Calibri"/>
            <family val="2"/>
            <scheme val="minor"/>
          </rPr>
          <t>CONSIGNY François:
stone wool</t>
        </r>
      </text>
    </comment>
    <comment ref="BB969" authorId="0" shapeId="0" xr:uid="{6C3CB862-5669-4AE3-8EFA-07E38737E4EC}">
      <text>
        <r>
          <rPr>
            <sz val="11"/>
            <color theme="1"/>
            <rFont val="Calibri"/>
            <family val="2"/>
            <scheme val="minor"/>
          </rPr>
          <t>CONSIGNY François:
Point measurement method.
Area method: 32mm</t>
        </r>
      </text>
    </comment>
    <comment ref="BC969" authorId="0" shapeId="0" xr:uid="{08CD6A71-7801-4DB1-B0ED-5BE1C4BA71A3}">
      <text>
        <r>
          <rPr>
            <sz val="11"/>
            <color theme="1"/>
            <rFont val="Calibri"/>
            <family val="2"/>
            <scheme val="minor"/>
          </rPr>
          <t>CONSIGNY François:
mesured on sketch (residual cross section from photo) for all min &amp; max values of Rise1 to 5</t>
        </r>
      </text>
    </comment>
    <comment ref="CE969" authorId="0" shapeId="0" xr:uid="{718FABC4-BAC6-441A-AF5A-9F4564963BA0}">
      <text>
        <r>
          <rPr>
            <sz val="11"/>
            <color theme="1"/>
            <rFont val="Calibri"/>
            <family val="2"/>
            <scheme val="minor"/>
          </rPr>
          <t>CONSIGNY François:
Densité 673 kg/m3</t>
        </r>
      </text>
    </comment>
    <comment ref="DF969" authorId="0" shapeId="0" xr:uid="{79E77988-93FE-49EB-990F-7AE1A54A5B15}">
      <text>
        <r>
          <rPr>
            <sz val="11"/>
            <color theme="1"/>
            <rFont val="Calibri"/>
            <family val="2"/>
            <scheme val="minor"/>
          </rPr>
          <t>CONSIGNY François:
stone wool</t>
        </r>
      </text>
    </comment>
    <comment ref="BB970" authorId="0" shapeId="0" xr:uid="{E7B32975-454A-435D-853F-C3DAC0614ADD}">
      <text>
        <r>
          <rPr>
            <sz val="11"/>
            <color theme="1"/>
            <rFont val="Calibri"/>
            <family val="2"/>
            <scheme val="minor"/>
          </rPr>
          <t>CONSIGNY François:
Point measurement method.
Area method: 32mm</t>
        </r>
      </text>
    </comment>
    <comment ref="BC970" authorId="0" shapeId="0" xr:uid="{E0E5F24C-9C7B-41BE-9260-F3FA02D2D75C}">
      <text>
        <r>
          <rPr>
            <sz val="11"/>
            <color theme="1"/>
            <rFont val="Calibri"/>
            <family val="2"/>
            <scheme val="minor"/>
          </rPr>
          <t>CONSIGNY François:
mesured on sketch (residual cross section from photo) for all min &amp; max values of Rise1 to 5</t>
        </r>
      </text>
    </comment>
    <comment ref="CE970" authorId="0" shapeId="0" xr:uid="{D908FF00-8AC3-4485-B535-D93675301259}">
      <text>
        <r>
          <rPr>
            <sz val="11"/>
            <color theme="1"/>
            <rFont val="Calibri"/>
            <family val="2"/>
            <scheme val="minor"/>
          </rPr>
          <t>CONSIGNY François:
Densité 673 kg/m3</t>
        </r>
      </text>
    </comment>
    <comment ref="DF970" authorId="0" shapeId="0" xr:uid="{AAF9F3D3-9380-48D3-AD12-99BFCDBB8A00}">
      <text>
        <r>
          <rPr>
            <sz val="11"/>
            <color theme="1"/>
            <rFont val="Calibri"/>
            <family val="2"/>
            <scheme val="minor"/>
          </rPr>
          <t>CONSIGNY François:
stone wool</t>
        </r>
      </text>
    </comment>
    <comment ref="BB971" authorId="0" shapeId="0" xr:uid="{0677E1A4-ECE7-4109-9224-437685C249D9}">
      <text>
        <r>
          <rPr>
            <sz val="11"/>
            <color theme="1"/>
            <rFont val="Calibri"/>
            <family val="2"/>
            <scheme val="minor"/>
          </rPr>
          <t>CONSIGNY François:
Point measurement method.
Area method: 32mm</t>
        </r>
      </text>
    </comment>
    <comment ref="BC971" authorId="0" shapeId="0" xr:uid="{E5037E6D-DD8C-4875-9446-D7A0D2380C29}">
      <text>
        <r>
          <rPr>
            <sz val="11"/>
            <color theme="1"/>
            <rFont val="Calibri"/>
            <family val="2"/>
            <scheme val="minor"/>
          </rPr>
          <t>CONSIGNY François:
mesured on sketch (residual cross section from photo) for all min &amp; max values of Rise1 to 5</t>
        </r>
      </text>
    </comment>
    <comment ref="CE971" authorId="0" shapeId="0" xr:uid="{F4FBF36E-589E-4E9C-A4A0-C773CE36AE4C}">
      <text>
        <r>
          <rPr>
            <sz val="11"/>
            <color theme="1"/>
            <rFont val="Calibri"/>
            <family val="2"/>
            <scheme val="minor"/>
          </rPr>
          <t>CONSIGNY François:
Densité 673 kg/m3</t>
        </r>
      </text>
    </comment>
    <comment ref="DF971" authorId="0" shapeId="0" xr:uid="{C42CE005-B5EC-4A4C-B7C2-CD32AAB9261B}">
      <text>
        <r>
          <rPr>
            <sz val="11"/>
            <color theme="1"/>
            <rFont val="Calibri"/>
            <family val="2"/>
            <scheme val="minor"/>
          </rPr>
          <t>CONSIGNY François:
stone wool</t>
        </r>
      </text>
    </comment>
    <comment ref="BB972" authorId="0" shapeId="0" xr:uid="{81AB3F42-0318-4DE0-953F-09CEF1BB64EB}">
      <text>
        <r>
          <rPr>
            <sz val="11"/>
            <color theme="1"/>
            <rFont val="Calibri"/>
            <family val="2"/>
            <scheme val="minor"/>
          </rPr>
          <t>CONSIGNY François:
Point measurement method.
Area method: 32mm</t>
        </r>
      </text>
    </comment>
    <comment ref="BC972" authorId="0" shapeId="0" xr:uid="{ACAA62C9-7D2C-4261-8805-1F920DF5EDAE}">
      <text>
        <r>
          <rPr>
            <sz val="11"/>
            <color theme="1"/>
            <rFont val="Calibri"/>
            <family val="2"/>
            <scheme val="minor"/>
          </rPr>
          <t>CONSIGNY François:
mesured on sketch (residual cross section from photo) for all min &amp; max values of Rise1 to 5</t>
        </r>
      </text>
    </comment>
    <comment ref="CE972" authorId="0" shapeId="0" xr:uid="{F84586DC-F3E4-4928-8576-9034277C8918}">
      <text>
        <r>
          <rPr>
            <sz val="11"/>
            <color theme="1"/>
            <rFont val="Calibri"/>
            <family val="2"/>
            <scheme val="minor"/>
          </rPr>
          <t>CONSIGNY François:
Densité 673 kg/m3</t>
        </r>
      </text>
    </comment>
    <comment ref="DF972" authorId="0" shapeId="0" xr:uid="{F93253F2-6F51-46D9-9105-C544A0947DC0}">
      <text>
        <r>
          <rPr>
            <sz val="11"/>
            <color theme="1"/>
            <rFont val="Calibri"/>
            <family val="2"/>
            <scheme val="minor"/>
          </rPr>
          <t>CONSIGNY François:
stone wool</t>
        </r>
      </text>
    </comment>
    <comment ref="BB973" authorId="0" shapeId="0" xr:uid="{6859E111-310B-4D1B-AFA9-3683A4D70DE5}">
      <text>
        <r>
          <rPr>
            <sz val="11"/>
            <color theme="1"/>
            <rFont val="Calibri"/>
            <family val="2"/>
            <scheme val="minor"/>
          </rPr>
          <t>CONSIGNY François:
Point measurement method.
Area method: 32mm</t>
        </r>
      </text>
    </comment>
    <comment ref="BC973" authorId="0" shapeId="0" xr:uid="{47396292-2BC8-411D-A298-4CC3CFE86EB2}">
      <text>
        <r>
          <rPr>
            <sz val="11"/>
            <color theme="1"/>
            <rFont val="Calibri"/>
            <family val="2"/>
            <scheme val="minor"/>
          </rPr>
          <t>CONSIGNY François:
mesured on sketch (residual cross section from photo) for all min &amp; max values of Rise1 to 5</t>
        </r>
      </text>
    </comment>
    <comment ref="CE973" authorId="0" shapeId="0" xr:uid="{58ED41D6-D79E-40D1-B31F-7D98DDB82EC7}">
      <text>
        <r>
          <rPr>
            <sz val="11"/>
            <color theme="1"/>
            <rFont val="Calibri"/>
            <family val="2"/>
            <scheme val="minor"/>
          </rPr>
          <t>CONSIGNY François:
Densité 673 kg/m3</t>
        </r>
      </text>
    </comment>
    <comment ref="DF973" authorId="0" shapeId="0" xr:uid="{EBBCBEC1-BD80-4DD6-93D0-C5582679BF1F}">
      <text>
        <r>
          <rPr>
            <sz val="11"/>
            <color theme="1"/>
            <rFont val="Calibri"/>
            <family val="2"/>
            <scheme val="minor"/>
          </rPr>
          <t>CONSIGNY François:
stone wool</t>
        </r>
      </text>
    </comment>
    <comment ref="BB974" authorId="0" shapeId="0" xr:uid="{267EC387-0FC7-4579-8BE1-9A855C057B67}">
      <text>
        <r>
          <rPr>
            <sz val="11"/>
            <color theme="1"/>
            <rFont val="Calibri"/>
            <family val="2"/>
            <scheme val="minor"/>
          </rPr>
          <t>CONSIGNY François:
Point measurement method.
Area method: 32mm</t>
        </r>
      </text>
    </comment>
    <comment ref="BC974" authorId="0" shapeId="0" xr:uid="{80BD9B43-A895-4EE3-998E-2D1547FFF0C0}">
      <text>
        <r>
          <rPr>
            <sz val="11"/>
            <color theme="1"/>
            <rFont val="Calibri"/>
            <family val="2"/>
            <scheme val="minor"/>
          </rPr>
          <t>CONSIGNY François:
mesured on sketch (residual cross section from photo) for all min &amp; max values of Rise1 to 5</t>
        </r>
      </text>
    </comment>
    <comment ref="CE974" authorId="0" shapeId="0" xr:uid="{D317D09F-4F56-48D9-9B40-9F361D4B01A6}">
      <text>
        <r>
          <rPr>
            <sz val="11"/>
            <color theme="1"/>
            <rFont val="Calibri"/>
            <family val="2"/>
            <scheme val="minor"/>
          </rPr>
          <t>CONSIGNY François:
Densité 673 kg/m3</t>
        </r>
      </text>
    </comment>
    <comment ref="DF974" authorId="0" shapeId="0" xr:uid="{07222AA6-2831-4537-9AAA-3F3EE5D1A6DB}">
      <text>
        <r>
          <rPr>
            <sz val="11"/>
            <color theme="1"/>
            <rFont val="Calibri"/>
            <family val="2"/>
            <scheme val="minor"/>
          </rPr>
          <t>CONSIGNY François:
stone wool</t>
        </r>
      </text>
    </comment>
    <comment ref="BB975" authorId="0" shapeId="0" xr:uid="{801B39C3-6A37-43B7-BD1C-0EF13E6B3600}">
      <text>
        <r>
          <rPr>
            <sz val="11"/>
            <color theme="1"/>
            <rFont val="Calibri"/>
            <family val="2"/>
            <scheme val="minor"/>
          </rPr>
          <t>CONSIGNY François:
Point measurement method.
Area method: 32mm</t>
        </r>
      </text>
    </comment>
    <comment ref="BC975" authorId="0" shapeId="0" xr:uid="{6D3DFA31-9D90-4395-95ED-F68B1C8D57F0}">
      <text>
        <r>
          <rPr>
            <sz val="11"/>
            <color theme="1"/>
            <rFont val="Calibri"/>
            <family val="2"/>
            <scheme val="minor"/>
          </rPr>
          <t>CONSIGNY François:
mesured on sketch (residual cross section from photo) for all min &amp; max values of Rise1 to 5</t>
        </r>
      </text>
    </comment>
    <comment ref="CE975" authorId="0" shapeId="0" xr:uid="{928BA6AE-CC75-4B8D-BDD0-B9AB6E3A69F5}">
      <text>
        <r>
          <rPr>
            <sz val="11"/>
            <color theme="1"/>
            <rFont val="Calibri"/>
            <family val="2"/>
            <scheme val="minor"/>
          </rPr>
          <t>CONSIGNY François:
Densité 673 kg/m3</t>
        </r>
      </text>
    </comment>
    <comment ref="DF975" authorId="0" shapeId="0" xr:uid="{52E35CBA-FF29-4595-AC38-4FCFFDEBC80B}">
      <text>
        <r>
          <rPr>
            <sz val="11"/>
            <color theme="1"/>
            <rFont val="Calibri"/>
            <family val="2"/>
            <scheme val="minor"/>
          </rPr>
          <t>CONSIGNY François:
stone wool</t>
        </r>
      </text>
    </comment>
    <comment ref="BB976" authorId="0" shapeId="0" xr:uid="{8801D5ED-FDD5-4670-B085-091301291EE6}">
      <text>
        <r>
          <rPr>
            <sz val="11"/>
            <color theme="1"/>
            <rFont val="Calibri"/>
            <family val="2"/>
            <scheme val="minor"/>
          </rPr>
          <t>CONSIGNY François:
Point measurement method.
Area method: 32mm</t>
        </r>
      </text>
    </comment>
    <comment ref="BC976" authorId="0" shapeId="0" xr:uid="{90F05FE3-A70C-416B-BDB3-9AE8F276B10C}">
      <text>
        <r>
          <rPr>
            <sz val="11"/>
            <color theme="1"/>
            <rFont val="Calibri"/>
            <family val="2"/>
            <scheme val="minor"/>
          </rPr>
          <t>CONSIGNY François:
mesured on sketch (residual cross section from photo) for all min &amp; max values of Rise1 to 5</t>
        </r>
      </text>
    </comment>
    <comment ref="CE976" authorId="0" shapeId="0" xr:uid="{6A81E339-CBF8-465C-8FBD-6B7C1701556B}">
      <text>
        <r>
          <rPr>
            <sz val="11"/>
            <color theme="1"/>
            <rFont val="Calibri"/>
            <family val="2"/>
            <scheme val="minor"/>
          </rPr>
          <t>CONSIGNY François:
Densité 673 kg/m3</t>
        </r>
      </text>
    </comment>
    <comment ref="DF976" authorId="0" shapeId="0" xr:uid="{63EA435F-5203-40BB-B590-69559AF672BD}">
      <text>
        <r>
          <rPr>
            <sz val="11"/>
            <color theme="1"/>
            <rFont val="Calibri"/>
            <family val="2"/>
            <scheme val="minor"/>
          </rPr>
          <t>CONSIGNY François:
stone wool</t>
        </r>
      </text>
    </comment>
    <comment ref="BB977" authorId="0" shapeId="0" xr:uid="{C6EA9C2F-4D8C-4F79-932A-E0CED689D484}">
      <text>
        <r>
          <rPr>
            <sz val="11"/>
            <color theme="1"/>
            <rFont val="Calibri"/>
            <family val="2"/>
            <scheme val="minor"/>
          </rPr>
          <t>CONSIGNY François:
Point measurement method.
Area method: 32mm</t>
        </r>
      </text>
    </comment>
    <comment ref="BC977" authorId="0" shapeId="0" xr:uid="{8462DA19-60F9-4C31-B06C-E811CD54D1B6}">
      <text>
        <r>
          <rPr>
            <sz val="11"/>
            <color theme="1"/>
            <rFont val="Calibri"/>
            <family val="2"/>
            <scheme val="minor"/>
          </rPr>
          <t>CONSIGNY François:
mesured on sketch (residual cross section from photo) for all min &amp; max values of Rise1 to 5</t>
        </r>
      </text>
    </comment>
    <comment ref="CE977" authorId="0" shapeId="0" xr:uid="{3F08DA62-E832-4993-9055-853AD2032222}">
      <text>
        <r>
          <rPr>
            <sz val="11"/>
            <color theme="1"/>
            <rFont val="Calibri"/>
            <family val="2"/>
            <scheme val="minor"/>
          </rPr>
          <t>CONSIGNY François:
Densité 673 kg/m3</t>
        </r>
      </text>
    </comment>
    <comment ref="DF977" authorId="0" shapeId="0" xr:uid="{AEE8AEC8-B9A6-4321-99F4-347F2FDC1E6C}">
      <text>
        <r>
          <rPr>
            <sz val="11"/>
            <color theme="1"/>
            <rFont val="Calibri"/>
            <family val="2"/>
            <scheme val="minor"/>
          </rPr>
          <t>CONSIGNY François:
stone wool</t>
        </r>
      </text>
    </comment>
    <comment ref="BB978" authorId="0" shapeId="0" xr:uid="{58DB2152-1F3F-460F-B587-7AB6BAF5AD46}">
      <text>
        <r>
          <rPr>
            <sz val="11"/>
            <color theme="1"/>
            <rFont val="Calibri"/>
            <family val="2"/>
            <scheme val="minor"/>
          </rPr>
          <t>CONSIGNY François:
Point measurement method.
Area method: 32mm</t>
        </r>
      </text>
    </comment>
    <comment ref="BC978" authorId="0" shapeId="0" xr:uid="{8D75F686-A71C-4AA3-9DFC-94A02654E682}">
      <text>
        <r>
          <rPr>
            <sz val="11"/>
            <color theme="1"/>
            <rFont val="Calibri"/>
            <family val="2"/>
            <scheme val="minor"/>
          </rPr>
          <t>CONSIGNY François:
mesured on sketch (residual cross section from photo) for all min &amp; max values of Rise1 to 5</t>
        </r>
      </text>
    </comment>
    <comment ref="CE978" authorId="0" shapeId="0" xr:uid="{F932006D-0D2C-4BD7-ADC6-A37CF0A76EF7}">
      <text>
        <r>
          <rPr>
            <sz val="11"/>
            <color theme="1"/>
            <rFont val="Calibri"/>
            <family val="2"/>
            <scheme val="minor"/>
          </rPr>
          <t>CONSIGNY François:
Densité 673 kg/m3</t>
        </r>
      </text>
    </comment>
    <comment ref="DF978" authorId="0" shapeId="0" xr:uid="{FA6788FD-B631-4FE1-A182-B5101A6CDF05}">
      <text>
        <r>
          <rPr>
            <sz val="11"/>
            <color theme="1"/>
            <rFont val="Calibri"/>
            <family val="2"/>
            <scheme val="minor"/>
          </rPr>
          <t>CONSIGNY François:
stone wool</t>
        </r>
      </text>
    </comment>
    <comment ref="BB979" authorId="0" shapeId="0" xr:uid="{152F0E14-43AB-43BC-B445-7C296DF07E95}">
      <text>
        <r>
          <rPr>
            <sz val="11"/>
            <color theme="1"/>
            <rFont val="Calibri"/>
            <family val="2"/>
            <scheme val="minor"/>
          </rPr>
          <t>CONSIGNY François:
Point measurement method.
Area method: 32mm</t>
        </r>
      </text>
    </comment>
    <comment ref="BC979" authorId="0" shapeId="0" xr:uid="{93FF9BD9-649E-49A8-B229-C011940A3B2F}">
      <text>
        <r>
          <rPr>
            <sz val="11"/>
            <color theme="1"/>
            <rFont val="Calibri"/>
            <family val="2"/>
            <scheme val="minor"/>
          </rPr>
          <t>CONSIGNY François:
mesured on sketch (residual cross section from photo) for all min &amp; max values of Rise1 to 5</t>
        </r>
      </text>
    </comment>
    <comment ref="CE979" authorId="0" shapeId="0" xr:uid="{849C9656-A50D-4112-B2D4-4005D509FB4B}">
      <text>
        <r>
          <rPr>
            <sz val="11"/>
            <color theme="1"/>
            <rFont val="Calibri"/>
            <family val="2"/>
            <scheme val="minor"/>
          </rPr>
          <t>CONSIGNY François:
Densité 673 kg/m3</t>
        </r>
      </text>
    </comment>
    <comment ref="DF979" authorId="0" shapeId="0" xr:uid="{500A1FD7-B5B5-4F04-9ABC-2AE2337DC4AA}">
      <text>
        <r>
          <rPr>
            <sz val="11"/>
            <color theme="1"/>
            <rFont val="Calibri"/>
            <family val="2"/>
            <scheme val="minor"/>
          </rPr>
          <t>CONSIGNY François:
stone wool</t>
        </r>
      </text>
    </comment>
    <comment ref="BB980" authorId="0" shapeId="0" xr:uid="{8AC9B8B0-425B-49E8-BFD4-FEC8D7742F06}">
      <text>
        <r>
          <rPr>
            <sz val="11"/>
            <color theme="1"/>
            <rFont val="Calibri"/>
            <family val="2"/>
            <scheme val="minor"/>
          </rPr>
          <t>CONSIGNY François:
Point measurement method.
Area method: 32mm</t>
        </r>
      </text>
    </comment>
    <comment ref="BC980" authorId="0" shapeId="0" xr:uid="{EAA87B93-B46D-4F2F-B312-C06104A9BA19}">
      <text>
        <r>
          <rPr>
            <sz val="11"/>
            <color theme="1"/>
            <rFont val="Calibri"/>
            <family val="2"/>
            <scheme val="minor"/>
          </rPr>
          <t>CONSIGNY François:
mesured on sketch (residual cross section from photo) for all min &amp; max values of Rise1 to 5</t>
        </r>
      </text>
    </comment>
    <comment ref="CE980" authorId="0" shapeId="0" xr:uid="{025BC1ED-5135-4915-92B3-D75F14A0D5CA}">
      <text>
        <r>
          <rPr>
            <sz val="11"/>
            <color theme="1"/>
            <rFont val="Calibri"/>
            <family val="2"/>
            <scheme val="minor"/>
          </rPr>
          <t>CONSIGNY François:
Densité 673 kg/m3</t>
        </r>
      </text>
    </comment>
    <comment ref="DF980" authorId="0" shapeId="0" xr:uid="{96A8B7C2-6840-4300-B4FB-2AA8B0E1B444}">
      <text>
        <r>
          <rPr>
            <sz val="11"/>
            <color theme="1"/>
            <rFont val="Calibri"/>
            <family val="2"/>
            <scheme val="minor"/>
          </rPr>
          <t>CONSIGNY François:
stone wool</t>
        </r>
      </text>
    </comment>
    <comment ref="BB981" authorId="0" shapeId="0" xr:uid="{86BB96F1-F7B0-46A2-BE06-309C27E509F1}">
      <text>
        <r>
          <rPr>
            <sz val="11"/>
            <color theme="1"/>
            <rFont val="Calibri"/>
            <family val="2"/>
            <scheme val="minor"/>
          </rPr>
          <t>CONSIGNY François:
Point measurement method.
Area method: 32mm</t>
        </r>
      </text>
    </comment>
    <comment ref="BC981" authorId="0" shapeId="0" xr:uid="{CC092C76-A797-4B2B-9456-C4E2539BA4CF}">
      <text>
        <r>
          <rPr>
            <sz val="11"/>
            <color theme="1"/>
            <rFont val="Calibri"/>
            <family val="2"/>
            <scheme val="minor"/>
          </rPr>
          <t>CONSIGNY François:
mesured on sketch (residual cross section from photo) for all min &amp; max values of Rise1 to 5</t>
        </r>
      </text>
    </comment>
    <comment ref="CE981" authorId="0" shapeId="0" xr:uid="{27A2B0AE-B99A-4B9B-80C1-D35B8E8AA836}">
      <text>
        <r>
          <rPr>
            <sz val="11"/>
            <color theme="1"/>
            <rFont val="Calibri"/>
            <family val="2"/>
            <scheme val="minor"/>
          </rPr>
          <t>CONSIGNY François:
Densité 673 kg/m3</t>
        </r>
      </text>
    </comment>
    <comment ref="DF981" authorId="0" shapeId="0" xr:uid="{939E8924-6F2B-40BE-A9EB-190C981AD805}">
      <text>
        <r>
          <rPr>
            <sz val="11"/>
            <color theme="1"/>
            <rFont val="Calibri"/>
            <family val="2"/>
            <scheme val="minor"/>
          </rPr>
          <t>CONSIGNY François:
stone wool</t>
        </r>
      </text>
    </comment>
    <comment ref="BB982" authorId="0" shapeId="0" xr:uid="{1DCEE802-7B05-4B27-BF10-5F1600E82933}">
      <text>
        <r>
          <rPr>
            <sz val="11"/>
            <color theme="1"/>
            <rFont val="Calibri"/>
            <family val="2"/>
            <scheme val="minor"/>
          </rPr>
          <t>CONSIGNY François:
Point measurement method.
Area method: 32mm</t>
        </r>
      </text>
    </comment>
    <comment ref="BC982" authorId="0" shapeId="0" xr:uid="{AEB800E8-E610-40E7-8238-44FF98A3CC4A}">
      <text>
        <r>
          <rPr>
            <sz val="11"/>
            <color theme="1"/>
            <rFont val="Calibri"/>
            <family val="2"/>
            <scheme val="minor"/>
          </rPr>
          <t>CONSIGNY François:
mesured on sketch (residual cross section from photo) for all min &amp; max values of Rise1 to 5</t>
        </r>
      </text>
    </comment>
    <comment ref="CE982" authorId="0" shapeId="0" xr:uid="{0AA610FD-45D2-4671-BB6F-CB4C8D2D0C78}">
      <text>
        <r>
          <rPr>
            <sz val="11"/>
            <color theme="1"/>
            <rFont val="Calibri"/>
            <family val="2"/>
            <scheme val="minor"/>
          </rPr>
          <t>CONSIGNY François:
Densité 673 kg/m3</t>
        </r>
      </text>
    </comment>
    <comment ref="DF982" authorId="0" shapeId="0" xr:uid="{8E1E7945-3945-463C-8D85-D58A06A91E37}">
      <text>
        <r>
          <rPr>
            <sz val="11"/>
            <color theme="1"/>
            <rFont val="Calibri"/>
            <family val="2"/>
            <scheme val="minor"/>
          </rPr>
          <t>CONSIGNY François:
stone wool</t>
        </r>
      </text>
    </comment>
    <comment ref="BB983" authorId="0" shapeId="0" xr:uid="{22F01B7E-6A9A-42B9-A733-1C26696D169B}">
      <text>
        <r>
          <rPr>
            <sz val="11"/>
            <color theme="1"/>
            <rFont val="Calibri"/>
            <family val="2"/>
            <scheme val="minor"/>
          </rPr>
          <t>CONSIGNY François:
Point measurement method.
Area method: 32mm</t>
        </r>
      </text>
    </comment>
    <comment ref="BC983" authorId="0" shapeId="0" xr:uid="{93389BBF-FD23-4BAF-BDAB-A174266DE4D8}">
      <text>
        <r>
          <rPr>
            <sz val="11"/>
            <color theme="1"/>
            <rFont val="Calibri"/>
            <family val="2"/>
            <scheme val="minor"/>
          </rPr>
          <t>CONSIGNY François:
mesured on sketch (residual cross section from photo) for all min &amp; max values of Rise1 to 5</t>
        </r>
      </text>
    </comment>
    <comment ref="CE983" authorId="0" shapeId="0" xr:uid="{FEC2CFF8-C38F-4909-9543-3986DC157642}">
      <text>
        <r>
          <rPr>
            <sz val="11"/>
            <color theme="1"/>
            <rFont val="Calibri"/>
            <family val="2"/>
            <scheme val="minor"/>
          </rPr>
          <t>CONSIGNY François:
Densité 673 kg/m3</t>
        </r>
      </text>
    </comment>
    <comment ref="DF983" authorId="0" shapeId="0" xr:uid="{BBEF23BB-0FD3-49B3-81BF-109035DB6BB7}">
      <text>
        <r>
          <rPr>
            <sz val="11"/>
            <color theme="1"/>
            <rFont val="Calibri"/>
            <family val="2"/>
            <scheme val="minor"/>
          </rPr>
          <t>CONSIGNY François:
stone wool</t>
        </r>
      </text>
    </comment>
    <comment ref="BB984" authorId="0" shapeId="0" xr:uid="{5D8A8754-A6AE-4B71-B42A-3160B753A9F8}">
      <text>
        <r>
          <rPr>
            <sz val="11"/>
            <color theme="1"/>
            <rFont val="Calibri"/>
            <family val="2"/>
            <scheme val="minor"/>
          </rPr>
          <t>CONSIGNY François:
Point measurement method.
Area method: 32mm</t>
        </r>
      </text>
    </comment>
    <comment ref="BC984" authorId="0" shapeId="0" xr:uid="{8A81EDFD-3E84-4D44-B685-E3FFECC7D5AF}">
      <text>
        <r>
          <rPr>
            <sz val="11"/>
            <color theme="1"/>
            <rFont val="Calibri"/>
            <family val="2"/>
            <scheme val="minor"/>
          </rPr>
          <t>CONSIGNY François:
mesured on sketch (residual cross section from photo) for all min &amp; max values of Rise1 to 5</t>
        </r>
      </text>
    </comment>
    <comment ref="CE984" authorId="0" shapeId="0" xr:uid="{1D4E6177-7608-4537-A9F9-6FC7C5D4230D}">
      <text>
        <r>
          <rPr>
            <sz val="11"/>
            <color theme="1"/>
            <rFont val="Calibri"/>
            <family val="2"/>
            <scheme val="minor"/>
          </rPr>
          <t>CONSIGNY François:
Densité 673 kg/m3</t>
        </r>
      </text>
    </comment>
    <comment ref="DF984" authorId="0" shapeId="0" xr:uid="{4EBA057B-948D-4330-AF6D-29D72EC64358}">
      <text>
        <r>
          <rPr>
            <sz val="11"/>
            <color theme="1"/>
            <rFont val="Calibri"/>
            <family val="2"/>
            <scheme val="minor"/>
          </rPr>
          <t>CONSIGNY François:
stone wool</t>
        </r>
      </text>
    </comment>
    <comment ref="BB985" authorId="0" shapeId="0" xr:uid="{6A000C28-153B-4F5A-BB11-AFED1953C15D}">
      <text>
        <r>
          <rPr>
            <sz val="11"/>
            <color theme="1"/>
            <rFont val="Calibri"/>
            <family val="2"/>
            <scheme val="minor"/>
          </rPr>
          <t>CONSIGNY François:
Point measurement method.
Area method: 32mm</t>
        </r>
      </text>
    </comment>
    <comment ref="BC985" authorId="0" shapeId="0" xr:uid="{5773A669-D2DA-4064-85B0-C0239B598CD4}">
      <text>
        <r>
          <rPr>
            <sz val="11"/>
            <color theme="1"/>
            <rFont val="Calibri"/>
            <family val="2"/>
            <scheme val="minor"/>
          </rPr>
          <t>CONSIGNY François:
mesured on sketch (residual cross section from photo) for all min &amp; max values of Rise1 to 5</t>
        </r>
      </text>
    </comment>
    <comment ref="CE985" authorId="0" shapeId="0" xr:uid="{3A82A779-9EE8-42DA-8765-C19517249BCF}">
      <text>
        <r>
          <rPr>
            <sz val="11"/>
            <color theme="1"/>
            <rFont val="Calibri"/>
            <family val="2"/>
            <scheme val="minor"/>
          </rPr>
          <t>CONSIGNY François:
Densité 673 kg/m3</t>
        </r>
      </text>
    </comment>
    <comment ref="DF985" authorId="0" shapeId="0" xr:uid="{4E20EBD0-689D-4FED-B86D-49A99691D4E2}">
      <text>
        <r>
          <rPr>
            <sz val="11"/>
            <color theme="1"/>
            <rFont val="Calibri"/>
            <family val="2"/>
            <scheme val="minor"/>
          </rPr>
          <t>CONSIGNY François:
stone wool</t>
        </r>
      </text>
    </comment>
    <comment ref="BB986" authorId="0" shapeId="0" xr:uid="{378AC0B1-33E5-41B5-8CFF-D6A85E250338}">
      <text>
        <r>
          <rPr>
            <sz val="11"/>
            <color theme="1"/>
            <rFont val="Calibri"/>
            <family val="2"/>
            <scheme val="minor"/>
          </rPr>
          <t>CONSIGNY François:
Point measurement method.
Area method: 32mm</t>
        </r>
      </text>
    </comment>
    <comment ref="BC986" authorId="0" shapeId="0" xr:uid="{37A22BEA-1406-421C-8A41-0DFC492A53E1}">
      <text>
        <r>
          <rPr>
            <sz val="11"/>
            <color theme="1"/>
            <rFont val="Calibri"/>
            <family val="2"/>
            <scheme val="minor"/>
          </rPr>
          <t>CONSIGNY François:
mesured on sketch (residual cross section from photo) for all min &amp; max values of Rise1 to 5</t>
        </r>
      </text>
    </comment>
    <comment ref="CE986" authorId="0" shapeId="0" xr:uid="{F46B48BE-1DB0-4EB1-A28D-C929E0FA16E3}">
      <text>
        <r>
          <rPr>
            <sz val="11"/>
            <color theme="1"/>
            <rFont val="Calibri"/>
            <family val="2"/>
            <scheme val="minor"/>
          </rPr>
          <t>CONSIGNY François:
Densité 673 kg/m3</t>
        </r>
      </text>
    </comment>
    <comment ref="DF986" authorId="0" shapeId="0" xr:uid="{0DFD407E-6569-445D-88FC-5D1B0A46E04E}">
      <text>
        <r>
          <rPr>
            <sz val="11"/>
            <color theme="1"/>
            <rFont val="Calibri"/>
            <family val="2"/>
            <scheme val="minor"/>
          </rPr>
          <t>CONSIGNY François:
stone wool</t>
        </r>
      </text>
    </comment>
    <comment ref="BB987" authorId="0" shapeId="0" xr:uid="{ADE0381C-034F-42DD-9977-D940C4359E53}">
      <text>
        <r>
          <rPr>
            <sz val="11"/>
            <color theme="1"/>
            <rFont val="Calibri"/>
            <family val="2"/>
            <scheme val="minor"/>
          </rPr>
          <t>CONSIGNY François:
Point measurement method.
Area method: 32mm</t>
        </r>
      </text>
    </comment>
    <comment ref="BC987" authorId="0" shapeId="0" xr:uid="{C0B76C59-D8AA-4553-92E0-72D04833C14F}">
      <text>
        <r>
          <rPr>
            <sz val="11"/>
            <color theme="1"/>
            <rFont val="Calibri"/>
            <family val="2"/>
            <scheme val="minor"/>
          </rPr>
          <t>CONSIGNY François:
mesured on sketch (residual cross section from photo) for all min &amp; max values of Rise1 to 5</t>
        </r>
      </text>
    </comment>
    <comment ref="CE987" authorId="0" shapeId="0" xr:uid="{49A29866-436A-45DF-8ED6-3A843DCD0DC6}">
      <text>
        <r>
          <rPr>
            <sz val="11"/>
            <color theme="1"/>
            <rFont val="Calibri"/>
            <family val="2"/>
            <scheme val="minor"/>
          </rPr>
          <t>CONSIGNY François:
Densité 673 kg/m3</t>
        </r>
      </text>
    </comment>
    <comment ref="DF987" authorId="0" shapeId="0" xr:uid="{B691BC58-771B-4433-BC79-2622264777A9}">
      <text>
        <r>
          <rPr>
            <sz val="11"/>
            <color theme="1"/>
            <rFont val="Calibri"/>
            <family val="2"/>
            <scheme val="minor"/>
          </rPr>
          <t>CONSIGNY François:
stone wool</t>
        </r>
      </text>
    </comment>
    <comment ref="BB988" authorId="0" shapeId="0" xr:uid="{8A3890F8-E46B-4D3D-A3BA-A36DB1DD920A}">
      <text>
        <r>
          <rPr>
            <sz val="11"/>
            <color theme="1"/>
            <rFont val="Calibri"/>
            <family val="2"/>
            <scheme val="minor"/>
          </rPr>
          <t>CONSIGNY François:
Point measurement method.
Area method: 32mm</t>
        </r>
      </text>
    </comment>
    <comment ref="BC988" authorId="0" shapeId="0" xr:uid="{43098959-6FA3-46F2-84D6-F9CB3D664A34}">
      <text>
        <r>
          <rPr>
            <sz val="11"/>
            <color theme="1"/>
            <rFont val="Calibri"/>
            <family val="2"/>
            <scheme val="minor"/>
          </rPr>
          <t>CONSIGNY François:
mesured on sketch (residual cross section from photo) for all min &amp; max values of Rise1 to 5</t>
        </r>
      </text>
    </comment>
    <comment ref="CE988" authorId="0" shapeId="0" xr:uid="{E2663058-B259-4083-8D9A-86DD003478AA}">
      <text>
        <r>
          <rPr>
            <sz val="11"/>
            <color theme="1"/>
            <rFont val="Calibri"/>
            <family val="2"/>
            <scheme val="minor"/>
          </rPr>
          <t>CONSIGNY François:
Densité 673 kg/m3</t>
        </r>
      </text>
    </comment>
    <comment ref="DF988" authorId="0" shapeId="0" xr:uid="{8F6E323C-38E1-4DD7-8788-64ECDBCD1E54}">
      <text>
        <r>
          <rPr>
            <sz val="11"/>
            <color theme="1"/>
            <rFont val="Calibri"/>
            <family val="2"/>
            <scheme val="minor"/>
          </rPr>
          <t>CONSIGNY François:
stone wool</t>
        </r>
      </text>
    </comment>
    <comment ref="BB989" authorId="0" shapeId="0" xr:uid="{F7AF2725-106B-44EF-9003-E439D74D584E}">
      <text>
        <r>
          <rPr>
            <sz val="11"/>
            <color theme="1"/>
            <rFont val="Calibri"/>
            <family val="2"/>
            <scheme val="minor"/>
          </rPr>
          <t>CONSIGNY François:
Point measurement method.
Area method: 32mm</t>
        </r>
      </text>
    </comment>
    <comment ref="BC989" authorId="0" shapeId="0" xr:uid="{7449CB1C-D677-4269-AC1A-8F70E42D6B34}">
      <text>
        <r>
          <rPr>
            <sz val="11"/>
            <color theme="1"/>
            <rFont val="Calibri"/>
            <family val="2"/>
            <scheme val="minor"/>
          </rPr>
          <t>CONSIGNY François:
mesured on sketch (residual cross section from photo) for all min &amp; max values of Rise1 to 5</t>
        </r>
      </text>
    </comment>
    <comment ref="CE989" authorId="0" shapeId="0" xr:uid="{CC375D64-603A-4CCD-8D5C-9C7A6BA1692B}">
      <text>
        <r>
          <rPr>
            <sz val="11"/>
            <color theme="1"/>
            <rFont val="Calibri"/>
            <family val="2"/>
            <scheme val="minor"/>
          </rPr>
          <t>CONSIGNY François:
Densité 673 kg/m3</t>
        </r>
      </text>
    </comment>
    <comment ref="DF989" authorId="0" shapeId="0" xr:uid="{B836C676-0194-4246-9F3D-84BA85686D58}">
      <text>
        <r>
          <rPr>
            <sz val="11"/>
            <color theme="1"/>
            <rFont val="Calibri"/>
            <family val="2"/>
            <scheme val="minor"/>
          </rPr>
          <t>CONSIGNY François:
stone wool</t>
        </r>
      </text>
    </comment>
    <comment ref="BB990" authorId="0" shapeId="0" xr:uid="{FDB64BDA-A302-45E1-AE37-E7EB739639E6}">
      <text>
        <r>
          <rPr>
            <sz val="11"/>
            <color theme="1"/>
            <rFont val="Calibri"/>
            <family val="2"/>
            <scheme val="minor"/>
          </rPr>
          <t>CONSIGNY François:
Point measurement method.
Area method: 32mm</t>
        </r>
      </text>
    </comment>
    <comment ref="BC990" authorId="0" shapeId="0" xr:uid="{130142A7-B107-4A29-BE0F-A1C7C61EF841}">
      <text>
        <r>
          <rPr>
            <sz val="11"/>
            <color theme="1"/>
            <rFont val="Calibri"/>
            <family val="2"/>
            <scheme val="minor"/>
          </rPr>
          <t>CONSIGNY François:
mesured on sketch (residual cross section from photo) for all min &amp; max values of Rise1 to 5</t>
        </r>
      </text>
    </comment>
    <comment ref="CE990" authorId="0" shapeId="0" xr:uid="{FCD777CA-95EB-40D7-B274-8D15CF32A647}">
      <text>
        <r>
          <rPr>
            <sz val="11"/>
            <color theme="1"/>
            <rFont val="Calibri"/>
            <family val="2"/>
            <scheme val="minor"/>
          </rPr>
          <t>CONSIGNY François:
Densité 673 kg/m3</t>
        </r>
      </text>
    </comment>
    <comment ref="DF990" authorId="0" shapeId="0" xr:uid="{E0D69CCA-453A-4476-B77A-A039C788D052}">
      <text>
        <r>
          <rPr>
            <sz val="11"/>
            <color theme="1"/>
            <rFont val="Calibri"/>
            <family val="2"/>
            <scheme val="minor"/>
          </rPr>
          <t>CONSIGNY François:
stone wool</t>
        </r>
      </text>
    </comment>
    <comment ref="BB991" authorId="0" shapeId="0" xr:uid="{BD6A8C06-2993-4B4C-8D25-A6A6F294C514}">
      <text>
        <r>
          <rPr>
            <sz val="11"/>
            <color theme="1"/>
            <rFont val="Calibri"/>
            <family val="2"/>
            <scheme val="minor"/>
          </rPr>
          <t>CONSIGNY François:
Point measurement method.
Area method: 32mm</t>
        </r>
      </text>
    </comment>
    <comment ref="BC991" authorId="0" shapeId="0" xr:uid="{A1D0CE0F-C0C6-4B86-B632-C0A031005BE1}">
      <text>
        <r>
          <rPr>
            <sz val="11"/>
            <color theme="1"/>
            <rFont val="Calibri"/>
            <family val="2"/>
            <scheme val="minor"/>
          </rPr>
          <t>CONSIGNY François:
mesured on sketch (residual cross section from photo) for all min &amp; max values of Rise1 to 5</t>
        </r>
      </text>
    </comment>
    <comment ref="CE991" authorId="0" shapeId="0" xr:uid="{F3276ADB-35B1-4C87-BC07-85964A9D5EAB}">
      <text>
        <r>
          <rPr>
            <sz val="11"/>
            <color theme="1"/>
            <rFont val="Calibri"/>
            <family val="2"/>
            <scheme val="minor"/>
          </rPr>
          <t>CONSIGNY François:
Densité 673 kg/m3</t>
        </r>
      </text>
    </comment>
    <comment ref="DF991" authorId="0" shapeId="0" xr:uid="{859F01BF-6FF0-44BC-A8C9-4C285E3DA904}">
      <text>
        <r>
          <rPr>
            <sz val="11"/>
            <color theme="1"/>
            <rFont val="Calibri"/>
            <family val="2"/>
            <scheme val="minor"/>
          </rPr>
          <t>CONSIGNY François:
stone wool</t>
        </r>
      </text>
    </comment>
    <comment ref="BB992" authorId="0" shapeId="0" xr:uid="{B6F86059-F6B9-4419-A17C-F64086B16DA1}">
      <text>
        <r>
          <rPr>
            <sz val="11"/>
            <color theme="1"/>
            <rFont val="Calibri"/>
            <family val="2"/>
            <scheme val="minor"/>
          </rPr>
          <t>CONSIGNY François:
Point measurement method.
Area method: 32mm</t>
        </r>
      </text>
    </comment>
    <comment ref="BC992" authorId="0" shapeId="0" xr:uid="{DF7428B7-0A6D-4EF0-A7C9-B47833C3483C}">
      <text>
        <r>
          <rPr>
            <sz val="11"/>
            <color theme="1"/>
            <rFont val="Calibri"/>
            <family val="2"/>
            <scheme val="minor"/>
          </rPr>
          <t>CONSIGNY François:
mesured on sketch (residual cross section from photo) for all min &amp; max values of Rise1 to 5</t>
        </r>
      </text>
    </comment>
    <comment ref="CE992" authorId="0" shapeId="0" xr:uid="{4584329B-E9B5-4BF7-9916-D313CBE63569}">
      <text>
        <r>
          <rPr>
            <sz val="11"/>
            <color theme="1"/>
            <rFont val="Calibri"/>
            <family val="2"/>
            <scheme val="minor"/>
          </rPr>
          <t>CONSIGNY François:
Densité 673 kg/m3</t>
        </r>
      </text>
    </comment>
    <comment ref="DF992" authorId="0" shapeId="0" xr:uid="{07F16437-F75C-44F1-88E1-35E39072CB50}">
      <text>
        <r>
          <rPr>
            <sz val="11"/>
            <color theme="1"/>
            <rFont val="Calibri"/>
            <family val="2"/>
            <scheme val="minor"/>
          </rPr>
          <t>CONSIGNY François:
stone wool</t>
        </r>
      </text>
    </comment>
    <comment ref="BB993" authorId="0" shapeId="0" xr:uid="{351A41E9-1E10-46E8-8D12-33762AF49C1B}">
      <text>
        <r>
          <rPr>
            <sz val="11"/>
            <color theme="1"/>
            <rFont val="Calibri"/>
            <family val="2"/>
            <scheme val="minor"/>
          </rPr>
          <t>CONSIGNY François:
Point measurement method.
Area method: 32mm</t>
        </r>
      </text>
    </comment>
    <comment ref="BC993" authorId="0" shapeId="0" xr:uid="{2B0025F4-676F-478A-A356-946160CB6402}">
      <text>
        <r>
          <rPr>
            <sz val="11"/>
            <color theme="1"/>
            <rFont val="Calibri"/>
            <family val="2"/>
            <scheme val="minor"/>
          </rPr>
          <t>CONSIGNY François:
mesured on sketch (residual cross section from photo) for all min &amp; max values of Rise1 to 5</t>
        </r>
      </text>
    </comment>
    <comment ref="CE993" authorId="0" shapeId="0" xr:uid="{A6E9DB87-245E-41C7-900A-14C6EAD5A087}">
      <text>
        <r>
          <rPr>
            <sz val="11"/>
            <color theme="1"/>
            <rFont val="Calibri"/>
            <family val="2"/>
            <scheme val="minor"/>
          </rPr>
          <t>CONSIGNY François:
Densité 673 kg/m3</t>
        </r>
      </text>
    </comment>
    <comment ref="DF993" authorId="0" shapeId="0" xr:uid="{A326F50B-903C-4AE7-8E8D-BA970E751DBC}">
      <text>
        <r>
          <rPr>
            <sz val="11"/>
            <color theme="1"/>
            <rFont val="Calibri"/>
            <family val="2"/>
            <scheme val="minor"/>
          </rPr>
          <t>CONSIGNY François:
stone wool</t>
        </r>
      </text>
    </comment>
    <comment ref="BB994" authorId="0" shapeId="0" xr:uid="{D919B2D8-0873-44BA-B59A-87BE8298A78C}">
      <text>
        <r>
          <rPr>
            <sz val="11"/>
            <color theme="1"/>
            <rFont val="Calibri"/>
            <family val="2"/>
            <scheme val="minor"/>
          </rPr>
          <t>CONSIGNY François:
Point measurement method.
Area method: 32mm</t>
        </r>
      </text>
    </comment>
    <comment ref="BC994" authorId="0" shapeId="0" xr:uid="{EF959654-B498-4A21-98F7-425B26E1432D}">
      <text>
        <r>
          <rPr>
            <sz val="11"/>
            <color theme="1"/>
            <rFont val="Calibri"/>
            <family val="2"/>
            <scheme val="minor"/>
          </rPr>
          <t>CONSIGNY François:
mesured on sketch (residual cross section from photo) for all min &amp; max values of Rise1 to 5</t>
        </r>
      </text>
    </comment>
    <comment ref="CE994" authorId="0" shapeId="0" xr:uid="{64DF80CB-B243-433A-8C18-591D36A4F3DB}">
      <text>
        <r>
          <rPr>
            <sz val="11"/>
            <color theme="1"/>
            <rFont val="Calibri"/>
            <family val="2"/>
            <scheme val="minor"/>
          </rPr>
          <t>CONSIGNY François:
Densité 673 kg/m3</t>
        </r>
      </text>
    </comment>
    <comment ref="DF994" authorId="0" shapeId="0" xr:uid="{CEC45D31-2B72-4F1F-8989-FC68896B9983}">
      <text>
        <r>
          <rPr>
            <sz val="11"/>
            <color theme="1"/>
            <rFont val="Calibri"/>
            <family val="2"/>
            <scheme val="minor"/>
          </rPr>
          <t>CONSIGNY François:
stone wool</t>
        </r>
      </text>
    </comment>
    <comment ref="BB995" authorId="0" shapeId="0" xr:uid="{57CD6613-93E9-45D3-BEDD-0142F4FD089A}">
      <text>
        <r>
          <rPr>
            <sz val="11"/>
            <color theme="1"/>
            <rFont val="Calibri"/>
            <family val="2"/>
            <scheme val="minor"/>
          </rPr>
          <t>CONSIGNY François:
Point measurement method.
Area method: 32mm</t>
        </r>
      </text>
    </comment>
    <comment ref="BC995" authorId="0" shapeId="0" xr:uid="{A577CDCF-1762-49EE-A7A2-3E7813FBD0AB}">
      <text>
        <r>
          <rPr>
            <sz val="11"/>
            <color theme="1"/>
            <rFont val="Calibri"/>
            <family val="2"/>
            <scheme val="minor"/>
          </rPr>
          <t>CONSIGNY François:
mesured on sketch (residual cross section from photo) for all min &amp; max values of Rise1 to 5</t>
        </r>
      </text>
    </comment>
    <comment ref="CE995" authorId="0" shapeId="0" xr:uid="{45D681AE-ECD8-486A-82EE-8FBC50AD01AF}">
      <text>
        <r>
          <rPr>
            <sz val="11"/>
            <color theme="1"/>
            <rFont val="Calibri"/>
            <family val="2"/>
            <scheme val="minor"/>
          </rPr>
          <t>CONSIGNY François:
Densité 673 kg/m3</t>
        </r>
      </text>
    </comment>
    <comment ref="DF995" authorId="0" shapeId="0" xr:uid="{77292668-824E-4741-AE0E-DE75D96E97F0}">
      <text>
        <r>
          <rPr>
            <sz val="11"/>
            <color theme="1"/>
            <rFont val="Calibri"/>
            <family val="2"/>
            <scheme val="minor"/>
          </rPr>
          <t>CONSIGNY François:
stone wool</t>
        </r>
      </text>
    </comment>
    <comment ref="BB996" authorId="0" shapeId="0" xr:uid="{8374C23D-DF67-4040-92B9-B215DE9C240F}">
      <text>
        <r>
          <rPr>
            <sz val="11"/>
            <color theme="1"/>
            <rFont val="Calibri"/>
            <family val="2"/>
            <scheme val="minor"/>
          </rPr>
          <t>CONSIGNY François:
Point measurement method.
Area method: 32mm</t>
        </r>
      </text>
    </comment>
    <comment ref="BC996" authorId="0" shapeId="0" xr:uid="{85870A17-23D9-4980-8EB2-D64DE0E2B288}">
      <text>
        <r>
          <rPr>
            <sz val="11"/>
            <color theme="1"/>
            <rFont val="Calibri"/>
            <family val="2"/>
            <scheme val="minor"/>
          </rPr>
          <t>CONSIGNY François:
mesured on sketch (residual cross section from photo) for all min &amp; max values of Rise1 to 5</t>
        </r>
      </text>
    </comment>
    <comment ref="CE996" authorId="0" shapeId="0" xr:uid="{FC3B4129-7CE0-448C-9D6B-73190E40DBE5}">
      <text>
        <r>
          <rPr>
            <sz val="11"/>
            <color theme="1"/>
            <rFont val="Calibri"/>
            <family val="2"/>
            <scheme val="minor"/>
          </rPr>
          <t>CONSIGNY François:
Densité 673 kg/m3</t>
        </r>
      </text>
    </comment>
    <comment ref="DF996" authorId="0" shapeId="0" xr:uid="{84D2A24D-0FFE-499B-870E-9C1E2DCC902D}">
      <text>
        <r>
          <rPr>
            <sz val="11"/>
            <color theme="1"/>
            <rFont val="Calibri"/>
            <family val="2"/>
            <scheme val="minor"/>
          </rPr>
          <t>CONSIGNY François:
stone wool</t>
        </r>
      </text>
    </comment>
    <comment ref="BB997" authorId="0" shapeId="0" xr:uid="{5E58D018-A4C1-4DCF-A5C7-7E10AD974E17}">
      <text>
        <r>
          <rPr>
            <sz val="11"/>
            <color theme="1"/>
            <rFont val="Calibri"/>
            <family val="2"/>
            <scheme val="minor"/>
          </rPr>
          <t>CONSIGNY François:
Point measurement method.
Area method: 32mm</t>
        </r>
      </text>
    </comment>
    <comment ref="BC997" authorId="0" shapeId="0" xr:uid="{1D05238C-AC58-4B2F-BA90-632F428C86DE}">
      <text>
        <r>
          <rPr>
            <sz val="11"/>
            <color theme="1"/>
            <rFont val="Calibri"/>
            <family val="2"/>
            <scheme val="minor"/>
          </rPr>
          <t>CONSIGNY François:
mesured on sketch (residual cross section from photo) for all min &amp; max values of Rise1 to 5</t>
        </r>
      </text>
    </comment>
    <comment ref="CE997" authorId="0" shapeId="0" xr:uid="{2241FEF5-3AEE-4C72-AF24-245678D38A7F}">
      <text>
        <r>
          <rPr>
            <sz val="11"/>
            <color theme="1"/>
            <rFont val="Calibri"/>
            <family val="2"/>
            <scheme val="minor"/>
          </rPr>
          <t>CONSIGNY François:
Densité 673 kg/m3</t>
        </r>
      </text>
    </comment>
    <comment ref="DF997" authorId="0" shapeId="0" xr:uid="{4041CBAE-30B4-4018-838D-CB48FE761EC3}">
      <text>
        <r>
          <rPr>
            <sz val="11"/>
            <color theme="1"/>
            <rFont val="Calibri"/>
            <family val="2"/>
            <scheme val="minor"/>
          </rPr>
          <t>CONSIGNY François:
stone wool</t>
        </r>
      </text>
    </comment>
    <comment ref="BB998" authorId="0" shapeId="0" xr:uid="{6363AD3B-75CD-4C64-A8FD-F325CA4DC7B8}">
      <text>
        <r>
          <rPr>
            <sz val="11"/>
            <color theme="1"/>
            <rFont val="Calibri"/>
            <family val="2"/>
            <scheme val="minor"/>
          </rPr>
          <t>CONSIGNY François:
Point measurement method.
Area method: 32mm</t>
        </r>
      </text>
    </comment>
    <comment ref="BC998" authorId="0" shapeId="0" xr:uid="{C6082246-B30E-462F-8178-41F4844A42FC}">
      <text>
        <r>
          <rPr>
            <sz val="11"/>
            <color theme="1"/>
            <rFont val="Calibri"/>
            <family val="2"/>
            <scheme val="minor"/>
          </rPr>
          <t>CONSIGNY François:
mesured on sketch (residual cross section from photo) for all min &amp; max values of Rise1 to 5</t>
        </r>
      </text>
    </comment>
    <comment ref="CE998" authorId="0" shapeId="0" xr:uid="{7224D092-C692-4CC5-8D88-2E678F3E5DB9}">
      <text>
        <r>
          <rPr>
            <sz val="11"/>
            <color theme="1"/>
            <rFont val="Calibri"/>
            <family val="2"/>
            <scheme val="minor"/>
          </rPr>
          <t>CONSIGNY François:
Densité 673 kg/m3</t>
        </r>
      </text>
    </comment>
    <comment ref="DF998" authorId="0" shapeId="0" xr:uid="{1CE4E4CB-78D4-4772-8714-D0F6F7909794}">
      <text>
        <r>
          <rPr>
            <sz val="11"/>
            <color theme="1"/>
            <rFont val="Calibri"/>
            <family val="2"/>
            <scheme val="minor"/>
          </rPr>
          <t>CONSIGNY François:
stone wool</t>
        </r>
      </text>
    </comment>
    <comment ref="BB999" authorId="0" shapeId="0" xr:uid="{2990E58E-F14F-4D48-9823-1E8CA238C07E}">
      <text>
        <r>
          <rPr>
            <sz val="11"/>
            <color theme="1"/>
            <rFont val="Calibri"/>
            <family val="2"/>
            <scheme val="minor"/>
          </rPr>
          <t>CONSIGNY François:
Point measurement method.
Area method: 32mm</t>
        </r>
      </text>
    </comment>
    <comment ref="BC999" authorId="0" shapeId="0" xr:uid="{97934D07-4181-4067-8769-15D66EFBF638}">
      <text>
        <r>
          <rPr>
            <sz val="11"/>
            <color theme="1"/>
            <rFont val="Calibri"/>
            <family val="2"/>
            <scheme val="minor"/>
          </rPr>
          <t>CONSIGNY François:
mesured on sketch (residual cross section from photo) for all min &amp; max values of Rise1 to 5</t>
        </r>
      </text>
    </comment>
    <comment ref="CE999" authorId="0" shapeId="0" xr:uid="{2488B455-CC45-4E15-A117-7214B2DE67E5}">
      <text>
        <r>
          <rPr>
            <sz val="11"/>
            <color theme="1"/>
            <rFont val="Calibri"/>
            <family val="2"/>
            <scheme val="minor"/>
          </rPr>
          <t>CONSIGNY François:
Densité 673 kg/m3</t>
        </r>
      </text>
    </comment>
    <comment ref="DF999" authorId="0" shapeId="0" xr:uid="{78AC6A81-EC98-4FB8-B302-7A46DB9D8FDF}">
      <text>
        <r>
          <rPr>
            <sz val="11"/>
            <color theme="1"/>
            <rFont val="Calibri"/>
            <family val="2"/>
            <scheme val="minor"/>
          </rPr>
          <t>CONSIGNY François:
stone wool</t>
        </r>
      </text>
    </comment>
    <comment ref="BB1000" authorId="0" shapeId="0" xr:uid="{7AA6D479-4E92-493B-8621-17F33FB644AB}">
      <text>
        <r>
          <rPr>
            <sz val="11"/>
            <color theme="1"/>
            <rFont val="Calibri"/>
            <family val="2"/>
            <scheme val="minor"/>
          </rPr>
          <t>CONSIGNY François:
Point measurement method.
Area method: 32mm</t>
        </r>
      </text>
    </comment>
    <comment ref="BC1000" authorId="0" shapeId="0" xr:uid="{9DBFE7E7-64ED-43F5-8F6A-93270A32CA47}">
      <text>
        <r>
          <rPr>
            <sz val="11"/>
            <color theme="1"/>
            <rFont val="Calibri"/>
            <family val="2"/>
            <scheme val="minor"/>
          </rPr>
          <t>CONSIGNY François:
mesured on sketch (residual cross section from photo) for all min &amp; max values of Rise1 to 5</t>
        </r>
      </text>
    </comment>
    <comment ref="CE1000" authorId="0" shapeId="0" xr:uid="{FF88D4EF-F82C-4751-A5FA-13FDE75D2DB9}">
      <text>
        <r>
          <rPr>
            <sz val="11"/>
            <color theme="1"/>
            <rFont val="Calibri"/>
            <family val="2"/>
            <scheme val="minor"/>
          </rPr>
          <t>CONSIGNY François:
Densité 673 kg/m3</t>
        </r>
      </text>
    </comment>
    <comment ref="DF1000" authorId="0" shapeId="0" xr:uid="{CACDECB8-F5C9-4D87-9F88-06AED88802A7}">
      <text>
        <r>
          <rPr>
            <sz val="11"/>
            <color theme="1"/>
            <rFont val="Calibri"/>
            <family val="2"/>
            <scheme val="minor"/>
          </rPr>
          <t>CONSIGNY François:
stone wool</t>
        </r>
      </text>
    </comment>
    <comment ref="BB1001" authorId="0" shapeId="0" xr:uid="{39900455-FE5C-4EFF-A1E5-44B0682001A3}">
      <text>
        <r>
          <rPr>
            <sz val="11"/>
            <color theme="1"/>
            <rFont val="Calibri"/>
            <family val="2"/>
            <scheme val="minor"/>
          </rPr>
          <t>CONSIGNY François:
Point measurement method.
Area method: 32mm</t>
        </r>
      </text>
    </comment>
    <comment ref="BC1001" authorId="0" shapeId="0" xr:uid="{95F565BF-F839-4FEA-BAD9-787698F6503B}">
      <text>
        <r>
          <rPr>
            <sz val="11"/>
            <color theme="1"/>
            <rFont val="Calibri"/>
            <family val="2"/>
            <scheme val="minor"/>
          </rPr>
          <t>CONSIGNY François:
mesured on sketch (residual cross section from photo) for all min &amp; max values of Rise1 to 5</t>
        </r>
      </text>
    </comment>
    <comment ref="CE1001" authorId="0" shapeId="0" xr:uid="{4DBEB35F-3441-4B0E-91C2-D6DCB1B461DF}">
      <text>
        <r>
          <rPr>
            <sz val="11"/>
            <color theme="1"/>
            <rFont val="Calibri"/>
            <family val="2"/>
            <scheme val="minor"/>
          </rPr>
          <t>CONSIGNY François:
Densité 673 kg/m3</t>
        </r>
      </text>
    </comment>
    <comment ref="DF1001" authorId="0" shapeId="0" xr:uid="{F1CB4EC7-2EB5-4B15-A46C-71F784F12F93}">
      <text>
        <r>
          <rPr>
            <sz val="11"/>
            <color theme="1"/>
            <rFont val="Calibri"/>
            <family val="2"/>
            <scheme val="minor"/>
          </rPr>
          <t>CONSIGNY François:
stone wool</t>
        </r>
      </text>
    </comment>
    <comment ref="BB1002" authorId="0" shapeId="0" xr:uid="{1B6E0C29-530E-4C91-8DD6-655E8BE43CB6}">
      <text>
        <r>
          <rPr>
            <sz val="11"/>
            <color theme="1"/>
            <rFont val="Calibri"/>
            <family val="2"/>
            <scheme val="minor"/>
          </rPr>
          <t>CONSIGNY François:
Point measurement method.
Area method: 32mm</t>
        </r>
      </text>
    </comment>
    <comment ref="BC1002" authorId="0" shapeId="0" xr:uid="{3D894684-DF5E-4132-9C70-1A4E22720A57}">
      <text>
        <r>
          <rPr>
            <sz val="11"/>
            <color theme="1"/>
            <rFont val="Calibri"/>
            <family val="2"/>
            <scheme val="minor"/>
          </rPr>
          <t>CONSIGNY François:
mesured on sketch (residual cross section from photo) for all min &amp; max values of Rise1 to 5</t>
        </r>
      </text>
    </comment>
    <comment ref="CE1002" authorId="0" shapeId="0" xr:uid="{C16163CB-F9E3-45D6-8F24-00C655F4B0F7}">
      <text>
        <r>
          <rPr>
            <sz val="11"/>
            <color theme="1"/>
            <rFont val="Calibri"/>
            <family val="2"/>
            <scheme val="minor"/>
          </rPr>
          <t>CONSIGNY François:
Densité 673 kg/m3</t>
        </r>
      </text>
    </comment>
    <comment ref="DF1002" authorId="0" shapeId="0" xr:uid="{9F6458FC-0C1E-4406-BDC0-4E4C823EB32C}">
      <text>
        <r>
          <rPr>
            <sz val="11"/>
            <color theme="1"/>
            <rFont val="Calibri"/>
            <family val="2"/>
            <scheme val="minor"/>
          </rPr>
          <t>CONSIGNY François:
stone wool</t>
        </r>
      </text>
    </comment>
    <comment ref="BB1003" authorId="0" shapeId="0" xr:uid="{E6B8C4C8-0AA9-4F66-91DB-37B16F595E29}">
      <text>
        <r>
          <rPr>
            <sz val="11"/>
            <color theme="1"/>
            <rFont val="Calibri"/>
            <family val="2"/>
            <scheme val="minor"/>
          </rPr>
          <t>CONSIGNY François:
Point measurement method.
Area method: 32mm</t>
        </r>
      </text>
    </comment>
    <comment ref="BC1003" authorId="0" shapeId="0" xr:uid="{027AE82C-313D-4523-B9F6-3E38A16EC9BA}">
      <text>
        <r>
          <rPr>
            <sz val="11"/>
            <color theme="1"/>
            <rFont val="Calibri"/>
            <family val="2"/>
            <scheme val="minor"/>
          </rPr>
          <t>CONSIGNY François:
mesured on sketch (residual cross section from photo) for all min &amp; max values of Rise1 to 5</t>
        </r>
      </text>
    </comment>
    <comment ref="CE1003" authorId="0" shapeId="0" xr:uid="{2C328E17-9B3B-4073-8341-CD8D335CB6D9}">
      <text>
        <r>
          <rPr>
            <sz val="11"/>
            <color theme="1"/>
            <rFont val="Calibri"/>
            <family val="2"/>
            <scheme val="minor"/>
          </rPr>
          <t>CONSIGNY François:
Densité 673 kg/m3</t>
        </r>
      </text>
    </comment>
    <comment ref="DF1003" authorId="0" shapeId="0" xr:uid="{F4D26D79-9DB9-4CEB-8B25-7F91B9DE6555}">
      <text>
        <r>
          <rPr>
            <sz val="11"/>
            <color theme="1"/>
            <rFont val="Calibri"/>
            <family val="2"/>
            <scheme val="minor"/>
          </rPr>
          <t>CONSIGNY François:
stone wool</t>
        </r>
      </text>
    </comment>
    <comment ref="BB1004" authorId="0" shapeId="0" xr:uid="{43147D61-DFF1-4874-8D21-7254C0EED9D0}">
      <text>
        <r>
          <rPr>
            <sz val="11"/>
            <color theme="1"/>
            <rFont val="Calibri"/>
            <family val="2"/>
            <scheme val="minor"/>
          </rPr>
          <t>CONSIGNY François:
Point measurement method.
Area method: 32mm</t>
        </r>
      </text>
    </comment>
    <comment ref="BC1004" authorId="0" shapeId="0" xr:uid="{9ABC74A6-65FE-48FB-9B80-897C6DC953C7}">
      <text>
        <r>
          <rPr>
            <sz val="11"/>
            <color theme="1"/>
            <rFont val="Calibri"/>
            <family val="2"/>
            <scheme val="minor"/>
          </rPr>
          <t>CONSIGNY François:
mesured on sketch (residual cross section from photo) for all min &amp; max values of Rise1 to 5</t>
        </r>
      </text>
    </comment>
    <comment ref="CE1004" authorId="0" shapeId="0" xr:uid="{3A9CB10C-58C9-4ED7-A6AF-F405C1879FD0}">
      <text>
        <r>
          <rPr>
            <sz val="11"/>
            <color theme="1"/>
            <rFont val="Calibri"/>
            <family val="2"/>
            <scheme val="minor"/>
          </rPr>
          <t>CONSIGNY François:
Densité 673 kg/m3</t>
        </r>
      </text>
    </comment>
    <comment ref="DF1004" authorId="0" shapeId="0" xr:uid="{AD6A534B-832B-4989-826A-5B7DBC82B70A}">
      <text>
        <r>
          <rPr>
            <sz val="11"/>
            <color theme="1"/>
            <rFont val="Calibri"/>
            <family val="2"/>
            <scheme val="minor"/>
          </rPr>
          <t>CONSIGNY François:
stone wool</t>
        </r>
      </text>
    </comment>
    <comment ref="BB1005" authorId="0" shapeId="0" xr:uid="{910350BC-E8A1-4A0F-AC3B-D0D06DB507D4}">
      <text>
        <r>
          <rPr>
            <sz val="11"/>
            <color theme="1"/>
            <rFont val="Calibri"/>
            <family val="2"/>
            <scheme val="minor"/>
          </rPr>
          <t>CONSIGNY François:
Point measurement method.
Area method: 32mm</t>
        </r>
      </text>
    </comment>
    <comment ref="BC1005" authorId="0" shapeId="0" xr:uid="{8569B655-A058-4FDA-9D3F-0683CA4917A6}">
      <text>
        <r>
          <rPr>
            <sz val="11"/>
            <color theme="1"/>
            <rFont val="Calibri"/>
            <family val="2"/>
            <scheme val="minor"/>
          </rPr>
          <t>CONSIGNY François:
mesured on sketch (residual cross section from photo) for all min &amp; max values of Rise1 to 5</t>
        </r>
      </text>
    </comment>
    <comment ref="CE1005" authorId="0" shapeId="0" xr:uid="{FEBD5616-D001-407F-A9EA-2792447B927D}">
      <text>
        <r>
          <rPr>
            <sz val="11"/>
            <color theme="1"/>
            <rFont val="Calibri"/>
            <family val="2"/>
            <scheme val="minor"/>
          </rPr>
          <t>CONSIGNY François:
Densité 673 kg/m3</t>
        </r>
      </text>
    </comment>
    <comment ref="DF1005" authorId="0" shapeId="0" xr:uid="{01307A8D-2B42-4A4B-9F16-B5631D5AF05A}">
      <text>
        <r>
          <rPr>
            <sz val="11"/>
            <color theme="1"/>
            <rFont val="Calibri"/>
            <family val="2"/>
            <scheme val="minor"/>
          </rPr>
          <t>CONSIGNY François:
stone wool</t>
        </r>
      </text>
    </comment>
    <comment ref="BB1006" authorId="0" shapeId="0" xr:uid="{0CE59F59-9042-496E-B974-7FA32C637F20}">
      <text>
        <r>
          <rPr>
            <sz val="11"/>
            <color theme="1"/>
            <rFont val="Calibri"/>
            <family val="2"/>
            <scheme val="minor"/>
          </rPr>
          <t>CONSIGNY François:
Point measurement method.
Area method: 32mm</t>
        </r>
      </text>
    </comment>
    <comment ref="BC1006" authorId="0" shapeId="0" xr:uid="{7E7830BC-A61E-4D28-A668-3C26CCFB6CB1}">
      <text>
        <r>
          <rPr>
            <sz val="11"/>
            <color theme="1"/>
            <rFont val="Calibri"/>
            <family val="2"/>
            <scheme val="minor"/>
          </rPr>
          <t>CONSIGNY François:
mesured on sketch (residual cross section from photo) for all min &amp; max values of Rise1 to 5</t>
        </r>
      </text>
    </comment>
    <comment ref="CE1006" authorId="0" shapeId="0" xr:uid="{8A062220-4514-404D-9D57-D0414DC834BE}">
      <text>
        <r>
          <rPr>
            <sz val="11"/>
            <color theme="1"/>
            <rFont val="Calibri"/>
            <family val="2"/>
            <scheme val="minor"/>
          </rPr>
          <t>CONSIGNY François:
Densité 673 kg/m3</t>
        </r>
      </text>
    </comment>
    <comment ref="DF1006" authorId="0" shapeId="0" xr:uid="{9C2F2DF9-7287-456A-962E-5766E15B0B03}">
      <text>
        <r>
          <rPr>
            <sz val="11"/>
            <color theme="1"/>
            <rFont val="Calibri"/>
            <family val="2"/>
            <scheme val="minor"/>
          </rPr>
          <t>CONSIGNY François:
stone wool</t>
        </r>
      </text>
    </comment>
    <comment ref="BB1007" authorId="0" shapeId="0" xr:uid="{7783ED03-FE42-487E-9F34-276231CE1A55}">
      <text>
        <r>
          <rPr>
            <sz val="11"/>
            <color theme="1"/>
            <rFont val="Calibri"/>
            <family val="2"/>
            <scheme val="minor"/>
          </rPr>
          <t>CONSIGNY François:
Point measurement method.
Area method: 32mm</t>
        </r>
      </text>
    </comment>
    <comment ref="BC1007" authorId="0" shapeId="0" xr:uid="{9FE32851-E434-4A55-9922-56FA5F7FE229}">
      <text>
        <r>
          <rPr>
            <sz val="11"/>
            <color theme="1"/>
            <rFont val="Calibri"/>
            <family val="2"/>
            <scheme val="minor"/>
          </rPr>
          <t>CONSIGNY François:
mesured on sketch (residual cross section from photo) for all min &amp; max values of Rise1 to 5</t>
        </r>
      </text>
    </comment>
    <comment ref="CE1007" authorId="0" shapeId="0" xr:uid="{7EC6C0BA-C8F1-46CD-A6D4-D4F69C79401A}">
      <text>
        <r>
          <rPr>
            <sz val="11"/>
            <color theme="1"/>
            <rFont val="Calibri"/>
            <family val="2"/>
            <scheme val="minor"/>
          </rPr>
          <t>CONSIGNY François:
Densité 673 kg/m3</t>
        </r>
      </text>
    </comment>
    <comment ref="DF1007" authorId="0" shapeId="0" xr:uid="{5A6244E8-797C-4965-8637-B9D9881A1178}">
      <text>
        <r>
          <rPr>
            <sz val="11"/>
            <color theme="1"/>
            <rFont val="Calibri"/>
            <family val="2"/>
            <scheme val="minor"/>
          </rPr>
          <t>CONSIGNY François:
stone wool</t>
        </r>
      </text>
    </comment>
    <comment ref="BB1008" authorId="0" shapeId="0" xr:uid="{8BB9336C-05A7-458C-ABC3-BC49D49500F5}">
      <text>
        <r>
          <rPr>
            <sz val="11"/>
            <color theme="1"/>
            <rFont val="Calibri"/>
            <family val="2"/>
            <scheme val="minor"/>
          </rPr>
          <t>CONSIGNY François:
Point measurement method.
Area method: 32mm</t>
        </r>
      </text>
    </comment>
    <comment ref="BC1008" authorId="0" shapeId="0" xr:uid="{9B33E7B5-2B17-4709-9AE9-914F0724CFC0}">
      <text>
        <r>
          <rPr>
            <sz val="11"/>
            <color theme="1"/>
            <rFont val="Calibri"/>
            <family val="2"/>
            <scheme val="minor"/>
          </rPr>
          <t>CONSIGNY François:
mesured on sketch (residual cross section from photo) for all min &amp; max values of Rise1 to 5</t>
        </r>
      </text>
    </comment>
    <comment ref="CE1008" authorId="0" shapeId="0" xr:uid="{8CB41DC3-BE3D-40E1-AF56-99618E8094F6}">
      <text>
        <r>
          <rPr>
            <sz val="11"/>
            <color theme="1"/>
            <rFont val="Calibri"/>
            <family val="2"/>
            <scheme val="minor"/>
          </rPr>
          <t>CONSIGNY François:
Densité 673 kg/m3</t>
        </r>
      </text>
    </comment>
    <comment ref="DF1008" authorId="0" shapeId="0" xr:uid="{8D869E54-96A9-4D67-B18F-3C2A1C3A7AF3}">
      <text>
        <r>
          <rPr>
            <sz val="11"/>
            <color theme="1"/>
            <rFont val="Calibri"/>
            <family val="2"/>
            <scheme val="minor"/>
          </rPr>
          <t>CONSIGNY François:
stone wool</t>
        </r>
      </text>
    </comment>
    <comment ref="BB1009" authorId="0" shapeId="0" xr:uid="{1512E923-739C-46A5-AF13-824960646316}">
      <text>
        <r>
          <rPr>
            <sz val="11"/>
            <color theme="1"/>
            <rFont val="Calibri"/>
            <family val="2"/>
            <scheme val="minor"/>
          </rPr>
          <t>CONSIGNY François:
Point measurement method.
Area method: 32mm</t>
        </r>
      </text>
    </comment>
    <comment ref="BC1009" authorId="0" shapeId="0" xr:uid="{BF9A4CB0-8121-4A47-943F-0048BBB4FB22}">
      <text>
        <r>
          <rPr>
            <sz val="11"/>
            <color theme="1"/>
            <rFont val="Calibri"/>
            <family val="2"/>
            <scheme val="minor"/>
          </rPr>
          <t>CONSIGNY François:
mesured on sketch (residual cross section from photo) for all min &amp; max values of Rise1 to 5</t>
        </r>
      </text>
    </comment>
    <comment ref="CE1009" authorId="0" shapeId="0" xr:uid="{2B020000-230B-4E24-A0B7-AC75A1AC1ED7}">
      <text>
        <r>
          <rPr>
            <sz val="11"/>
            <color theme="1"/>
            <rFont val="Calibri"/>
            <family val="2"/>
            <scheme val="minor"/>
          </rPr>
          <t>CONSIGNY François:
Densité 673 kg/m3</t>
        </r>
      </text>
    </comment>
    <comment ref="DF1009" authorId="0" shapeId="0" xr:uid="{4BA9F3EF-A0A8-4CDD-85D1-DC4474C30F57}">
      <text>
        <r>
          <rPr>
            <sz val="11"/>
            <color theme="1"/>
            <rFont val="Calibri"/>
            <family val="2"/>
            <scheme val="minor"/>
          </rPr>
          <t>CONSIGNY François:
stone wool</t>
        </r>
      </text>
    </comment>
    <comment ref="BB1010" authorId="0" shapeId="0" xr:uid="{61FAE805-DCC5-4495-8260-C671D75B8A7F}">
      <text>
        <r>
          <rPr>
            <sz val="11"/>
            <color theme="1"/>
            <rFont val="Calibri"/>
            <family val="2"/>
            <scheme val="minor"/>
          </rPr>
          <t>CONSIGNY François:
Point measurement method.
Area method: 32mm</t>
        </r>
      </text>
    </comment>
    <comment ref="BC1010" authorId="0" shapeId="0" xr:uid="{90457F24-E4F1-41CB-A494-8B23B2177925}">
      <text>
        <r>
          <rPr>
            <sz val="11"/>
            <color theme="1"/>
            <rFont val="Calibri"/>
            <family val="2"/>
            <scheme val="minor"/>
          </rPr>
          <t>CONSIGNY François:
mesured on sketch (residual cross section from photo) for all min &amp; max values of Rise1 to 5</t>
        </r>
      </text>
    </comment>
    <comment ref="CE1010" authorId="0" shapeId="0" xr:uid="{6EEA23F0-CA43-490A-884A-1195525D2F23}">
      <text>
        <r>
          <rPr>
            <sz val="11"/>
            <color theme="1"/>
            <rFont val="Calibri"/>
            <family val="2"/>
            <scheme val="minor"/>
          </rPr>
          <t>CONSIGNY François:
Densité 673 kg/m3</t>
        </r>
      </text>
    </comment>
    <comment ref="DF1010" authorId="0" shapeId="0" xr:uid="{F0025553-9E17-4C0B-BBF5-35B36A952B54}">
      <text>
        <r>
          <rPr>
            <sz val="11"/>
            <color theme="1"/>
            <rFont val="Calibri"/>
            <family val="2"/>
            <scheme val="minor"/>
          </rPr>
          <t>CONSIGNY François:
stone wool</t>
        </r>
      </text>
    </comment>
  </commentList>
</comments>
</file>

<file path=xl/sharedStrings.xml><?xml version="1.0" encoding="utf-8"?>
<sst xmlns="http://schemas.openxmlformats.org/spreadsheetml/2006/main" count="19837" uniqueCount="453">
  <si>
    <t>FC</t>
  </si>
  <si>
    <t>Nomenclature</t>
  </si>
  <si>
    <t>Experimental Data (Input)</t>
  </si>
  <si>
    <t>Experimental Data (Results)</t>
  </si>
  <si>
    <t>Main findings /  Conclusions</t>
  </si>
  <si>
    <t xml:space="preserve">Compartment </t>
  </si>
  <si>
    <t>materials</t>
  </si>
  <si>
    <t>openings (vents)</t>
  </si>
  <si>
    <t>Fire</t>
  </si>
  <si>
    <t>Area</t>
  </si>
  <si>
    <t>Exposed timber</t>
  </si>
  <si>
    <t>Temperature</t>
  </si>
  <si>
    <t>Char time</t>
  </si>
  <si>
    <t xml:space="preserve">Wall char </t>
  </si>
  <si>
    <t xml:space="preserve">Ceiling char </t>
  </si>
  <si>
    <t xml:space="preserve">Floor char </t>
  </si>
  <si>
    <t xml:space="preserve">Beam char </t>
  </si>
  <si>
    <t xml:space="preserve">Column char </t>
  </si>
  <si>
    <t>Room geometry (interior dimensions)</t>
  </si>
  <si>
    <t>Calculation</t>
  </si>
  <si>
    <t>Ambient conditions</t>
  </si>
  <si>
    <t>Exposed Wood</t>
  </si>
  <si>
    <t>Wall materials</t>
  </si>
  <si>
    <t>Wood Wall caract.</t>
  </si>
  <si>
    <t>Ceiling materials</t>
  </si>
  <si>
    <t>Wood Ceiling caract.</t>
  </si>
  <si>
    <t>Floor materials</t>
  </si>
  <si>
    <t>Wood Floor caract.</t>
  </si>
  <si>
    <t>Wood Beams</t>
  </si>
  <si>
    <t>Wood Columns</t>
  </si>
  <si>
    <t>Wall vents</t>
  </si>
  <si>
    <t>Wall vent 1 (i=1)</t>
  </si>
  <si>
    <t>Wall vent  (i=2)</t>
  </si>
  <si>
    <t>Wall vent  (i=3)</t>
  </si>
  <si>
    <t>Wall vent  (i=4)</t>
  </si>
  <si>
    <t>Wall vent  (i=5)</t>
  </si>
  <si>
    <t>Wall vent  (i=6)</t>
  </si>
  <si>
    <t>Wall vent  (i=7)</t>
  </si>
  <si>
    <t>Wall vent  (i=8)</t>
  </si>
  <si>
    <t>Wall vent  (i=9)</t>
  </si>
  <si>
    <t>Wall vent  (i=10)</t>
  </si>
  <si>
    <t>Wall vent  (i=11)</t>
  </si>
  <si>
    <t>Inst</t>
  </si>
  <si>
    <t>Aut</t>
  </si>
  <si>
    <t>Tnum</t>
  </si>
  <si>
    <t>Ref</t>
  </si>
  <si>
    <t>Fd</t>
  </si>
  <si>
    <t>Ft</t>
  </si>
  <si>
    <t>Af</t>
  </si>
  <si>
    <t>At(b)</t>
  </si>
  <si>
    <t>Aexp/At</t>
  </si>
  <si>
    <t>Elem exposed</t>
  </si>
  <si>
    <t>Wexposed/Awall</t>
  </si>
  <si>
    <t>Cexposed/Aceiling</t>
  </si>
  <si>
    <t>Fexposed/Afloor</t>
  </si>
  <si>
    <t>Bexposed/Sbeam</t>
  </si>
  <si>
    <t>Coexposed/Scolomun</t>
  </si>
  <si>
    <t>tsprinkler</t>
  </si>
  <si>
    <t>hv</t>
  </si>
  <si>
    <t>Av</t>
  </si>
  <si>
    <t>O(b)</t>
  </si>
  <si>
    <t>hrrtot_peak</t>
  </si>
  <si>
    <t>hrrfuel_peak</t>
  </si>
  <si>
    <t>hrrtimb_peak</t>
  </si>
  <si>
    <t>HrrPUA</t>
  </si>
  <si>
    <t>hrrfuel</t>
  </si>
  <si>
    <t>hrrtimb</t>
  </si>
  <si>
    <t>hfire</t>
  </si>
  <si>
    <t>mloss</t>
  </si>
  <si>
    <t>Troom</t>
  </si>
  <si>
    <t>dexp</t>
  </si>
  <si>
    <t>t_gyps_fo</t>
  </si>
  <si>
    <t>t_wall_gyps_fo</t>
  </si>
  <si>
    <t>t_ceiling_gyps_fo</t>
  </si>
  <si>
    <t>tdelam</t>
  </si>
  <si>
    <t>Extinction</t>
  </si>
  <si>
    <t>tchar_fin</t>
  </si>
  <si>
    <t>Wchar_mean</t>
  </si>
  <si>
    <t>Wchar_min</t>
  </si>
  <si>
    <t>Wchar_max</t>
  </si>
  <si>
    <t>Wchar_speed</t>
  </si>
  <si>
    <t>Cchar_mean</t>
  </si>
  <si>
    <t>Cchar_min</t>
  </si>
  <si>
    <t>Cchar_max</t>
  </si>
  <si>
    <t>Cchar_speed</t>
  </si>
  <si>
    <t>Fchar_mean</t>
  </si>
  <si>
    <t>Fchar_min</t>
  </si>
  <si>
    <t>Fchar_max</t>
  </si>
  <si>
    <t>Bchar_mean</t>
  </si>
  <si>
    <t>Bchar_min</t>
  </si>
  <si>
    <t>Bchar_max</t>
  </si>
  <si>
    <t>Bchar_speed</t>
  </si>
  <si>
    <t>Cochar_mean</t>
  </si>
  <si>
    <t>Cochar_min</t>
  </si>
  <si>
    <t>Cochar_max</t>
  </si>
  <si>
    <t>Lr</t>
  </si>
  <si>
    <t>Wr</t>
  </si>
  <si>
    <t>Hr</t>
  </si>
  <si>
    <t>C0</t>
  </si>
  <si>
    <t>tstep</t>
  </si>
  <si>
    <t>ercontrol</t>
  </si>
  <si>
    <t>scond</t>
  </si>
  <si>
    <t>Zalt</t>
  </si>
  <si>
    <t>Patm</t>
  </si>
  <si>
    <t>Vwind</t>
  </si>
  <si>
    <t>Hamb</t>
  </si>
  <si>
    <t>Tamb</t>
  </si>
  <si>
    <t>Aexp</t>
  </si>
  <si>
    <t>Wl_mat</t>
  </si>
  <si>
    <t>Wl_thick</t>
  </si>
  <si>
    <t>Ws1_mat</t>
  </si>
  <si>
    <t>Ws1_thick</t>
  </si>
  <si>
    <t>Ws2_mat</t>
  </si>
  <si>
    <t>Ws2_thick</t>
  </si>
  <si>
    <t>Ww_t</t>
  </si>
  <si>
    <t>Clw</t>
  </si>
  <si>
    <t>Huw</t>
  </si>
  <si>
    <t>dw</t>
  </si>
  <si>
    <t>Aw_wall</t>
  </si>
  <si>
    <t>Wexposed</t>
  </si>
  <si>
    <t>Cl_mat</t>
  </si>
  <si>
    <t>Cl_thick</t>
  </si>
  <si>
    <t>Cs1_mat</t>
  </si>
  <si>
    <t>Cs1_thick</t>
  </si>
  <si>
    <t>Cs2_mat</t>
  </si>
  <si>
    <t>Cs2_thick</t>
  </si>
  <si>
    <t>Wc_t</t>
  </si>
  <si>
    <t>Clc</t>
  </si>
  <si>
    <t>Huc</t>
  </si>
  <si>
    <t>dc</t>
  </si>
  <si>
    <t>hc</t>
  </si>
  <si>
    <t>Aw_ceiling</t>
  </si>
  <si>
    <t>Cexposed</t>
  </si>
  <si>
    <t>Fl_mat</t>
  </si>
  <si>
    <t>Fl_thick</t>
  </si>
  <si>
    <t>Fs1_mat</t>
  </si>
  <si>
    <t>Fs1_thick</t>
  </si>
  <si>
    <t>Fs2_mat</t>
  </si>
  <si>
    <t>Fs2_thick</t>
  </si>
  <si>
    <t>Wf_t</t>
  </si>
  <si>
    <t>Clf</t>
  </si>
  <si>
    <t>Huf</t>
  </si>
  <si>
    <t>df</t>
  </si>
  <si>
    <t>Aw_floor</t>
  </si>
  <si>
    <t>Fexposed</t>
  </si>
  <si>
    <t>Nb</t>
  </si>
  <si>
    <t>Wb_t</t>
  </si>
  <si>
    <t>Clb</t>
  </si>
  <si>
    <t>Hub</t>
  </si>
  <si>
    <t>db</t>
  </si>
  <si>
    <t>lb_tot</t>
  </si>
  <si>
    <t>wb</t>
  </si>
  <si>
    <t>hb</t>
  </si>
  <si>
    <t>Bexposed</t>
  </si>
  <si>
    <t>Nco</t>
  </si>
  <si>
    <t>Wco_t</t>
  </si>
  <si>
    <t>Clco</t>
  </si>
  <si>
    <t>Huco</t>
  </si>
  <si>
    <t>dco</t>
  </si>
  <si>
    <t>lco_tot</t>
  </si>
  <si>
    <t>wco</t>
  </si>
  <si>
    <t>hco</t>
  </si>
  <si>
    <t>Coexposed</t>
  </si>
  <si>
    <t>Nv</t>
  </si>
  <si>
    <t>wv1</t>
  </si>
  <si>
    <t>hv1</t>
  </si>
  <si>
    <t>sv1</t>
  </si>
  <si>
    <t>o_hv1</t>
  </si>
  <si>
    <t>Av1</t>
  </si>
  <si>
    <t>Nv1</t>
  </si>
  <si>
    <t>dv1</t>
  </si>
  <si>
    <t>Fv1</t>
  </si>
  <si>
    <t>wv2</t>
  </si>
  <si>
    <t>hv2</t>
  </si>
  <si>
    <t>sv2</t>
  </si>
  <si>
    <t>o_hv2</t>
  </si>
  <si>
    <t>Av2</t>
  </si>
  <si>
    <t>Nv2</t>
  </si>
  <si>
    <t>dv2</t>
  </si>
  <si>
    <t>Fv2</t>
  </si>
  <si>
    <t>wv3</t>
  </si>
  <si>
    <t>hv3</t>
  </si>
  <si>
    <t>sv3</t>
  </si>
  <si>
    <t>o_hv3</t>
  </si>
  <si>
    <t>Av3</t>
  </si>
  <si>
    <t>Nv3</t>
  </si>
  <si>
    <t>dv3</t>
  </si>
  <si>
    <t>Fv3</t>
  </si>
  <si>
    <t>wv4</t>
  </si>
  <si>
    <t>hv4</t>
  </si>
  <si>
    <t>sv4</t>
  </si>
  <si>
    <t>o_hv4</t>
  </si>
  <si>
    <t>Av4</t>
  </si>
  <si>
    <t>Nv4</t>
  </si>
  <si>
    <t>dv4</t>
  </si>
  <si>
    <t>Fv4</t>
  </si>
  <si>
    <t>wv5</t>
  </si>
  <si>
    <t>hv5</t>
  </si>
  <si>
    <t>sv5</t>
  </si>
  <si>
    <t>o_hv5</t>
  </si>
  <si>
    <t>Av5</t>
  </si>
  <si>
    <t>Nv5</t>
  </si>
  <si>
    <t>dv5</t>
  </si>
  <si>
    <t>Fv5</t>
  </si>
  <si>
    <t>wv6</t>
  </si>
  <si>
    <t>hv6</t>
  </si>
  <si>
    <t>sv6</t>
  </si>
  <si>
    <t>o_hv6</t>
  </si>
  <si>
    <t>Av6</t>
  </si>
  <si>
    <t>Nv6</t>
  </si>
  <si>
    <t>dv6</t>
  </si>
  <si>
    <t>Fv6</t>
  </si>
  <si>
    <t>wv7</t>
  </si>
  <si>
    <t>hv7</t>
  </si>
  <si>
    <t>sv7</t>
  </si>
  <si>
    <t>o_hv7</t>
  </si>
  <si>
    <t>Av7</t>
  </si>
  <si>
    <t>Nv7</t>
  </si>
  <si>
    <t>dv7</t>
  </si>
  <si>
    <t>Fv7</t>
  </si>
  <si>
    <t>wv8</t>
  </si>
  <si>
    <t>hv8</t>
  </si>
  <si>
    <t>sv8</t>
  </si>
  <si>
    <t>o_hv8</t>
  </si>
  <si>
    <t>Av8</t>
  </si>
  <si>
    <t>Nv8</t>
  </si>
  <si>
    <t>dv8</t>
  </si>
  <si>
    <t>Fv8</t>
  </si>
  <si>
    <t>wv9</t>
  </si>
  <si>
    <t>hv9</t>
  </si>
  <si>
    <t>sv9</t>
  </si>
  <si>
    <t>o_hv9</t>
  </si>
  <si>
    <t>Av9</t>
  </si>
  <si>
    <t>Nv9</t>
  </si>
  <si>
    <t>dv9</t>
  </si>
  <si>
    <t>Fv9</t>
  </si>
  <si>
    <t>wv10</t>
  </si>
  <si>
    <t>hv10</t>
  </si>
  <si>
    <t>sv10</t>
  </si>
  <si>
    <t>o_hv10</t>
  </si>
  <si>
    <t>Av10</t>
  </si>
  <si>
    <t>Nv10</t>
  </si>
  <si>
    <t>dv10</t>
  </si>
  <si>
    <t>Fv10</t>
  </si>
  <si>
    <t>wv11</t>
  </si>
  <si>
    <t>hv11</t>
  </si>
  <si>
    <t>sv11</t>
  </si>
  <si>
    <t>o_hv11</t>
  </si>
  <si>
    <t>Av11</t>
  </si>
  <si>
    <t>Nv11</t>
  </si>
  <si>
    <t>dv11</t>
  </si>
  <si>
    <t>Fv11</t>
  </si>
  <si>
    <t>[""]</t>
  </si>
  <si>
    <t>[]</t>
  </si>
  <si>
    <t>[MJ/m²]</t>
  </si>
  <si>
    <t>[m²]</t>
  </si>
  <si>
    <t>%</t>
  </si>
  <si>
    <t>[mn]</t>
  </si>
  <si>
    <t>[m]</t>
  </si>
  <si>
    <t>[m1/²]</t>
  </si>
  <si>
    <t>[MW]</t>
  </si>
  <si>
    <t>[kW/m²]</t>
  </si>
  <si>
    <t>[path]</t>
  </si>
  <si>
    <t>[°C]</t>
  </si>
  <si>
    <t>[mn; mn; mn]</t>
  </si>
  <si>
    <t>[Y/N]</t>
  </si>
  <si>
    <t>[mm]</t>
  </si>
  <si>
    <t>[mm/min]</t>
  </si>
  <si>
    <t>[m, m, m]</t>
  </si>
  <si>
    <t>[Pa]</t>
  </si>
  <si>
    <t>[m/s]</t>
  </si>
  <si>
    <t>[°]</t>
  </si>
  <si>
    <t>[mm.]</t>
  </si>
  <si>
    <t>[kg/m3]</t>
  </si>
  <si>
    <t>[MJ/kg]</t>
  </si>
  <si>
    <t>Institution</t>
  </si>
  <si>
    <t>Autor</t>
  </si>
  <si>
    <t>Test N°</t>
  </si>
  <si>
    <t>Reference</t>
  </si>
  <si>
    <t>Fire density</t>
  </si>
  <si>
    <t>Ignition Fuel (fuel type)</t>
  </si>
  <si>
    <t>Floor Area</t>
  </si>
  <si>
    <t>Comp Area
(wall+Ceiling+floor)</t>
  </si>
  <si>
    <t>W- Wall(a) 
C- Ceiling
B- Beam
Co - Column</t>
  </si>
  <si>
    <t>%of Wall Exposed</t>
  </si>
  <si>
    <t>% of Ceiling Exposed</t>
  </si>
  <si>
    <t>%of Floor Exposed</t>
  </si>
  <si>
    <t>%of Beam Exposed</t>
  </si>
  <si>
    <t>%of Column exposed</t>
  </si>
  <si>
    <t>time @ sprinkler activation</t>
  </si>
  <si>
    <t>Opening Height</t>
  </si>
  <si>
    <t>Opening Area</t>
  </si>
  <si>
    <t>Opening factor</t>
  </si>
  <si>
    <t>Peak HRR Total</t>
  </si>
  <si>
    <t>Peak HRR Fuel</t>
  </si>
  <si>
    <t>Peak HRR Timber</t>
  </si>
  <si>
    <t>HRRPUA Fuel</t>
  </si>
  <si>
    <t>HRR Fuel  [s,MW]</t>
  </si>
  <si>
    <t>HRR Timber [s,MW]</t>
  </si>
  <si>
    <t>fire height location (0=floor)</t>
  </si>
  <si>
    <t>mass loss</t>
  </si>
  <si>
    <t>Peak Room Temperature</t>
  </si>
  <si>
    <t>Duration of fire experiment</t>
  </si>
  <si>
    <t>time @ GB Fall off: Loc (Layer1, 2, 3)</t>
  </si>
  <si>
    <t>time @ Wall GB Fall off</t>
  </si>
  <si>
    <t>time @ ceiling GB Fall off</t>
  </si>
  <si>
    <t>time @ delamination</t>
  </si>
  <si>
    <t>Auto-Extinction</t>
  </si>
  <si>
    <t>time @ mesure</t>
  </si>
  <si>
    <t>Mean</t>
  </si>
  <si>
    <t>Min</t>
  </si>
  <si>
    <t>Max</t>
  </si>
  <si>
    <t>Average</t>
  </si>
  <si>
    <t>Length</t>
  </si>
  <si>
    <t>Width</t>
  </si>
  <si>
    <t>Height</t>
  </si>
  <si>
    <t>Origin</t>
  </si>
  <si>
    <t>Time step</t>
  </si>
  <si>
    <t>Error 
Control</t>
  </si>
  <si>
    <t>Specific condition for calculation</t>
  </si>
  <si>
    <t>altitude</t>
  </si>
  <si>
    <t>atmospheric
Pressure</t>
  </si>
  <si>
    <t>wind velocity</t>
  </si>
  <si>
    <t>wind direction</t>
  </si>
  <si>
    <t>relative humidity</t>
  </si>
  <si>
    <t>ambient
Temp.</t>
  </si>
  <si>
    <t>Exposed Wood Surface</t>
  </si>
  <si>
    <t>Lining materials</t>
  </si>
  <si>
    <t>Lining thickness</t>
  </si>
  <si>
    <t>Substrate 
#1 
material</t>
  </si>
  <si>
    <t>Substrate #1 thickness</t>
  </si>
  <si>
    <t>Substrate 
#2 
material</t>
  </si>
  <si>
    <t>Substrate #2 thickness</t>
  </si>
  <si>
    <t>Wood Type</t>
  </si>
  <si>
    <t>Wood Class</t>
  </si>
  <si>
    <t>Humidity</t>
  </si>
  <si>
    <t>Density</t>
  </si>
  <si>
    <t>Surface</t>
  </si>
  <si>
    <t>Exposed wood surface</t>
  </si>
  <si>
    <t>Heat of combustion</t>
  </si>
  <si>
    <t>Exposed wood</t>
  </si>
  <si>
    <t xml:space="preserve">Number </t>
  </si>
  <si>
    <t>total length</t>
  </si>
  <si>
    <t>width</t>
  </si>
  <si>
    <t>heigh</t>
  </si>
  <si>
    <t>Number of wall vents</t>
  </si>
  <si>
    <t>height</t>
  </si>
  <si>
    <t>sill</t>
  </si>
  <si>
    <t>horizontal Offset in wall</t>
  </si>
  <si>
    <t>rough opening surface</t>
  </si>
  <si>
    <t>Number of repeated vents</t>
  </si>
  <si>
    <t>Distance between repeated vents</t>
  </si>
  <si>
    <t>Face location</t>
  </si>
  <si>
    <t>CLT</t>
  </si>
  <si>
    <t>Front</t>
  </si>
  <si>
    <t>Y</t>
  </si>
  <si>
    <t>Gypsum Board, Type X (5/8 in)</t>
  </si>
  <si>
    <t>CLT 5-ply 35mm</t>
  </si>
  <si>
    <t>ANSI/APA PRG 320, 2018 compliant</t>
  </si>
  <si>
    <t>Rear</t>
  </si>
  <si>
    <t>Cribs</t>
  </si>
  <si>
    <t>KAOWOOL</t>
  </si>
  <si>
    <t>concrete, lightweight</t>
  </si>
  <si>
    <t>GL</t>
  </si>
  <si>
    <t>Right</t>
  </si>
  <si>
    <t>RISE</t>
  </si>
  <si>
    <t>Brandon &amp; Al
2021</t>
  </si>
  <si>
    <t>apartment furniutre and cribs</t>
  </si>
  <si>
    <t>C;B</t>
  </si>
  <si>
    <t>2050 kg</t>
  </si>
  <si>
    <t>It is not recomended to implement two exposed CLT wall surfaces that intersect in one Corner.  
Char thickness decrease from low part of wall to ceiling.
The fire scenarios tested in this study correspond to the improbable event that (NFPA 13 compliant) sprinklers are not functioning, combined with the absence of fire service interference for the first 4 hours. Under those conditions various configurations of exposed mass timber were tested under a statistically severe fire scenario (with a statistically high fuel load density and low opening factor), in order to make the conclusions more generally applicable. More information on the statistical analysis can be found in Annex C. From the compartments tested against the selected severe fire scenario, it can be concluded that: 
(A) A flashover fire in a compartment with: (1) 100 % exposed (PRG 320, 2018 compliant) CLT ceiling and (2) 100 % exposed glulam beam under the ceiling and (3) two layers of 5/8 inch thick Type X gypsum board protection on all other mass timber surfaces, decayed continuously until 4 hours after ignition and reached radiation temperatures that were significantly below 300 ̊C within two hours. 
(B) Flashover fires in compartments with: (1) 100 % exposed (PRG 320, 2018 compliant) CLT ceiling and (2) 100 % exposed beam under the ceiling and (3) additional exposed surface areas of column and walls equal to 78 % or 90 % of the floor area, extending to the exposed ceiling and (4) 3 layers of 5/8 inch thick Type X gypsum board protection on all other mass timber surfaces, decayed continuously until 4 hours after ignition and reached radiation temperatures that were significantly below 300 ̊C.
(C) A third test with similar surface areas of exposed mass timber walls, where exposed CLT wall surfaces intersected in corners, decayed continuously for more than 3 hours but was followed by surface flaming on walls and increased temperatures. Analysis showed higher damage in the corners of two exposed walls and higher radiation temperature throughout the compartment in this test. 
(D) A post flashover fire in a similar compartment with a larger opening factor was conducted and decayed relatively quickly and reached ambient temperature within 4 hours. The design corresponds to the range of opening factors of office buildings and only the back wall was protected with two layers of 5/8 inch thick Type X gypsum board. 
(E) In all tested compartments with walls and the ceiling surfaces exposed, the char depth in the ceiling and the top part of the wall was lower than the char depth at the bottom part of walls. Also, spots of smoldering and hot-spots were more present in the walls than in the ceiling at the end of all fire tests. Thus, the intersection between exposed wall and exposed ceiling did not exhibit the surface flaming and increased temperatures noticed for exposed walls intersecting in corners. 
(F) For these tests, an increase of roughly 40 m2 exposed surface area (from ~54 to ~94 m2 or from 113 % to 196 % of the floor area) resulted both an increased flame height and shifted flame temperature profile of zero to one meter along the façade. The same increase in exposed mass timber increased the duration of the fully developed fire from 22 to ~30 minutes.(G) After manually extinguishing smoldering and cooling of hot spots with water mist after the 4-hour mark, the exposed and protected walls and ceiling cooled down throughout the thickness, indicating no further loss of structural capacity.</t>
  </si>
  <si>
    <t>ANSI A 190.12017 compliant glued laminated timber</t>
  </si>
  <si>
    <t>Left</t>
  </si>
  <si>
    <t>TOTAL</t>
  </si>
  <si>
    <t>(a) Wo=Wall oposed - Wc=Wall Corner -Wco=both -Fl=Floor -Sp=Sprinkler</t>
  </si>
  <si>
    <t>(b) Opening factor calculated as o=Av*racine(Hv)/At</t>
  </si>
  <si>
    <t>At including floor &amp; openings</t>
  </si>
  <si>
    <t>(c) Wind direction: value of angle with the direction coresponding from rear to front faces of the compartment</t>
  </si>
  <si>
    <t>Bibliographie</t>
  </si>
  <si>
    <t>[1]</t>
  </si>
  <si>
    <t>Liu J, Fischer EC. Review of large-scale CLT compartment fire tests. Construction and Building Materials 2022;318:126099.</t>
  </si>
  <si>
    <t>https://doi.org/10.1016/j.conbuildmat.2021.126099</t>
  </si>
  <si>
    <t>[2]</t>
  </si>
  <si>
    <t>Mitchell H, Kotsovinos P, Richter F, Thomson D, Barber D, Rein G. 
Review of fire experiments in mass timber compartments: Current understanding, limitations, and research gaps. 
Fire and Materials 2023;47:415–32. https://doi.org/10.1002/fam.3121.</t>
  </si>
  <si>
    <t>https://doi.org/10.1002/fam.3121</t>
  </si>
  <si>
    <t>[3]</t>
  </si>
  <si>
    <t xml:space="preserve">Ronquillo G, Hopkin D,a Spearpoint M. Review of large-scale fire tests on cross-laminated timber n.d. </t>
  </si>
  <si>
    <t>https://doi.org/10.1177/07349041211034460</t>
  </si>
  <si>
    <t>Experiment Code</t>
  </si>
  <si>
    <t>Wall mean</t>
  </si>
  <si>
    <t>Wall min</t>
  </si>
  <si>
    <t>Wall max</t>
  </si>
  <si>
    <t>Model Wall mean</t>
  </si>
  <si>
    <t>Model Wall min</t>
  </si>
  <si>
    <t>Model Wall max</t>
  </si>
  <si>
    <t>Ceiling mean</t>
  </si>
  <si>
    <t>Ceiling min</t>
  </si>
  <si>
    <t xml:space="preserve">Ceiling max </t>
  </si>
  <si>
    <t>Model Ceiling mean</t>
  </si>
  <si>
    <t>Model Ceiling min</t>
  </si>
  <si>
    <t>Model Ceiling max</t>
  </si>
  <si>
    <t>Beam mean</t>
  </si>
  <si>
    <t>Beam min</t>
  </si>
  <si>
    <t>Beam max</t>
  </si>
  <si>
    <t>Model Beam mean</t>
  </si>
  <si>
    <t>Model Beam min</t>
  </si>
  <si>
    <t>Model Beam max</t>
  </si>
  <si>
    <t>Column mean</t>
  </si>
  <si>
    <t>Column min</t>
  </si>
  <si>
    <t>Column max</t>
  </si>
  <si>
    <t>Model Column mean</t>
  </si>
  <si>
    <t>Model Column min</t>
  </si>
  <si>
    <t>Model Column max</t>
  </si>
  <si>
    <t>Experiment Auto Extinction</t>
  </si>
  <si>
    <t>Model Auto Extinction</t>
  </si>
  <si>
    <t>Vent Face</t>
  </si>
  <si>
    <t>Wdir</t>
  </si>
  <si>
    <t>[sec]</t>
  </si>
  <si>
    <t>ervent</t>
  </si>
  <si>
    <t>interval</t>
  </si>
  <si>
    <t>Vent flow error control</t>
  </si>
  <si>
    <t>Excel Output interval</t>
  </si>
  <si>
    <t>Results write by</t>
  </si>
  <si>
    <t>Moyenne:</t>
  </si>
  <si>
    <t>[s]</t>
  </si>
  <si>
    <t>Calculation Time</t>
  </si>
  <si>
    <t>Calculation Fail</t>
  </si>
  <si>
    <t>Hc</t>
  </si>
  <si>
    <t>Fuel heat of combustion</t>
  </si>
  <si>
    <t>pfire</t>
  </si>
  <si>
    <t>Fire position (default: center)</t>
  </si>
  <si>
    <t>Dw</t>
  </si>
  <si>
    <t>Wo;B;Co</t>
  </si>
  <si>
    <t>At</t>
  </si>
  <si>
    <t>w/h</t>
  </si>
  <si>
    <t>Aexp/Af</t>
  </si>
  <si>
    <t>Exposed timber / Total surface (wall+floor+ceiling)</t>
  </si>
  <si>
    <t>Exposed Surface / floor surface</t>
  </si>
  <si>
    <t>Exposed Surface / wall surface</t>
  </si>
  <si>
    <t>Aexp/Aw</t>
  </si>
  <si>
    <t>Exposed Surface / wall surface - openings</t>
  </si>
  <si>
    <t>L</t>
  </si>
  <si>
    <t>H</t>
  </si>
  <si>
    <t>Opening ratio (&lt;6)</t>
  </si>
  <si>
    <t>Af/Av</t>
  </si>
  <si>
    <t>Overif</t>
  </si>
  <si>
    <t>Ob</t>
  </si>
  <si>
    <t>Wo;C;B</t>
  </si>
  <si>
    <t>2450 kg</t>
  </si>
  <si>
    <t>Wco;C;B;Co</t>
  </si>
  <si>
    <t>3800 kg</t>
  </si>
  <si>
    <t>N</t>
  </si>
  <si>
    <t>sill 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</si>
</sst>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
    <numFmt numFmtId="165" formatCode="0.000"/>
    <numFmt numFmtId="166" formatCode="0.0"/>
    <numFmt numFmtId="167" formatCode="_-* #,##0_-;\-* #,##0_-;_-* &quot;-&quot;??_-;_-@_-"/>
    <numFmt numFmtId="168" formatCode="0.0000"/>
    <numFmt numFmtId="169" formatCode="0.00000"/>
    <numFmt numFmtId="170" formatCode="_-* #,##0.0000\ _€_-;\-* #,##0.0000\ _€_-;_-* &quot;-&quot;??\ _€_-;_-@_-"/>
  </numFmts>
  <fonts count="9"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vertAlign val="subscript"/>
      <sz val="11"/>
      <color theme="1"/>
      <name val="Calibri"/>
      <family val="2"/>
      <scheme val="minor"/>
    </font>
    <font>
      <sz val="11"/>
      <name val="Calibri"/>
      <family val="2"/>
      <scheme val="minor"/>
    </font>
    <font>
      <i/>
      <sz val="11"/>
      <color theme="1"/>
      <name val="Calibri"/>
      <family val="2"/>
      <scheme val="minor"/>
    </font>
    <font>
      <b/>
      <sz val="11"/>
      <color theme="9"/>
      <name val="Calibri"/>
      <family val="2"/>
      <scheme val="minor"/>
    </font>
    <font>
      <sz val="11"/>
      <name val="Calibri"/>
      <family val="2"/>
    </font>
  </fonts>
  <fills count="5">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8" tint="0.59999389629810485"/>
        <bgColor indexed="64"/>
      </patternFill>
    </fill>
  </fills>
  <borders count="6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thin">
        <color auto="1"/>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thin">
        <color auto="1"/>
      </left>
      <right/>
      <top/>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right/>
      <top style="thin">
        <color indexed="64"/>
      </top>
      <bottom style="thin">
        <color indexed="64"/>
      </bottom>
      <diagonal/>
    </border>
    <border>
      <left style="medium">
        <color indexed="64"/>
      </left>
      <right style="medium">
        <color indexed="64"/>
      </right>
      <top/>
      <bottom style="medium">
        <color indexed="64"/>
      </bottom>
      <diagonal/>
    </border>
    <border>
      <left/>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thin">
        <color auto="1"/>
      </bottom>
      <diagonal/>
    </border>
    <border>
      <left style="medium">
        <color indexed="64"/>
      </left>
      <right style="medium">
        <color indexed="64"/>
      </right>
      <top style="thin">
        <color indexed="64"/>
      </top>
      <bottom style="medium">
        <color indexed="64"/>
      </bottom>
      <diagonal/>
    </border>
    <border>
      <left/>
      <right style="medium">
        <color indexed="64"/>
      </right>
      <top/>
      <bottom style="thin">
        <color indexed="64"/>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thin">
        <color auto="1"/>
      </left>
      <right style="medium">
        <color indexed="64"/>
      </right>
      <top style="thin">
        <color auto="1"/>
      </top>
      <bottom/>
      <diagonal/>
    </border>
    <border>
      <left/>
      <right/>
      <top style="thin">
        <color auto="1"/>
      </top>
      <bottom/>
      <diagonal/>
    </border>
    <border>
      <left/>
      <right style="medium">
        <color indexed="64"/>
      </right>
      <top style="thin">
        <color auto="1"/>
      </top>
      <bottom/>
      <diagonal/>
    </border>
    <border>
      <left style="thin">
        <color indexed="64"/>
      </left>
      <right/>
      <top/>
      <bottom/>
      <diagonal/>
    </border>
    <border>
      <left style="thin">
        <color indexed="64"/>
      </left>
      <right style="thin">
        <color indexed="64"/>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top/>
      <bottom style="thin">
        <color auto="1"/>
      </bottom>
      <diagonal/>
    </border>
    <border>
      <left style="medium">
        <color indexed="64"/>
      </left>
      <right style="thin">
        <color indexed="64"/>
      </right>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bottom style="thin">
        <color indexed="64"/>
      </bottom>
      <diagonal/>
    </border>
  </borders>
  <cellStyleXfs count="7">
    <xf numFmtId="0" fontId="0" fillId="0" borderId="0"/>
    <xf numFmtId="9" fontId="1" fillId="0" borderId="0"/>
    <xf numFmtId="43" fontId="1" fillId="0" borderId="0"/>
    <xf numFmtId="0" fontId="3" fillId="0" borderId="0"/>
    <xf numFmtId="0" fontId="3" fillId="0" borderId="0"/>
    <xf numFmtId="43" fontId="1" fillId="0" borderId="0"/>
    <xf numFmtId="9" fontId="1" fillId="0" borderId="0"/>
  </cellStyleXfs>
  <cellXfs count="373">
    <xf numFmtId="0" fontId="0" fillId="0" borderId="0" xfId="0"/>
    <xf numFmtId="9" fontId="0" fillId="0" borderId="11" xfId="1" applyFont="1" applyBorder="1" applyAlignment="1">
      <alignment horizontal="center"/>
    </xf>
    <xf numFmtId="0" fontId="0" fillId="0" borderId="22" xfId="0" applyBorder="1" applyAlignment="1">
      <alignment horizontal="center"/>
    </xf>
    <xf numFmtId="2" fontId="0" fillId="0" borderId="11" xfId="0" applyNumberFormat="1" applyBorder="1" applyAlignment="1">
      <alignment horizontal="center" vertical="center"/>
    </xf>
    <xf numFmtId="0" fontId="0" fillId="0" borderId="9" xfId="0" applyBorder="1" applyAlignment="1">
      <alignment horizontal="center" vertical="center"/>
    </xf>
    <xf numFmtId="9" fontId="0" fillId="0" borderId="22" xfId="1" applyFont="1" applyBorder="1" applyAlignment="1">
      <alignment horizontal="center"/>
    </xf>
    <xf numFmtId="1" fontId="0" fillId="0" borderId="34" xfId="0" applyNumberFormat="1" applyBorder="1" applyAlignment="1">
      <alignment horizontal="center"/>
    </xf>
    <xf numFmtId="0" fontId="0" fillId="0" borderId="35" xfId="0" applyBorder="1" applyAlignment="1">
      <alignment horizontal="center"/>
    </xf>
    <xf numFmtId="0" fontId="0" fillId="0" borderId="28" xfId="0" applyBorder="1" applyAlignment="1">
      <alignment horizontal="center"/>
    </xf>
    <xf numFmtId="2" fontId="0" fillId="0" borderId="22" xfId="0" applyNumberFormat="1" applyBorder="1" applyAlignment="1">
      <alignment horizontal="center"/>
    </xf>
    <xf numFmtId="1" fontId="0" fillId="0" borderId="22" xfId="2" applyNumberFormat="1" applyFont="1" applyBorder="1" applyAlignment="1">
      <alignment horizontal="center"/>
    </xf>
    <xf numFmtId="1" fontId="0" fillId="0" borderId="0" xfId="0" applyNumberFormat="1" applyAlignment="1">
      <alignment horizontal="center"/>
    </xf>
    <xf numFmtId="2" fontId="0" fillId="0" borderId="34" xfId="0" applyNumberFormat="1" applyBorder="1" applyAlignment="1">
      <alignment horizontal="center"/>
    </xf>
    <xf numFmtId="1" fontId="0" fillId="0" borderId="0" xfId="0" applyNumberFormat="1"/>
    <xf numFmtId="1" fontId="0" fillId="0" borderId="11" xfId="0" applyNumberFormat="1" applyBorder="1" applyAlignment="1">
      <alignment horizontal="center" vertical="center"/>
    </xf>
    <xf numFmtId="1" fontId="0" fillId="0" borderId="11" xfId="1" applyNumberFormat="1" applyFont="1" applyBorder="1" applyAlignment="1">
      <alignment horizontal="center"/>
    </xf>
    <xf numFmtId="0" fontId="0" fillId="0" borderId="0" xfId="0" applyAlignment="1">
      <alignment vertical="center" wrapText="1"/>
    </xf>
    <xf numFmtId="1" fontId="0" fillId="0" borderId="14" xfId="0" applyNumberFormat="1" applyBorder="1" applyAlignment="1">
      <alignment horizontal="center"/>
    </xf>
    <xf numFmtId="1" fontId="0" fillId="0" borderId="29" xfId="0" applyNumberFormat="1" applyBorder="1" applyAlignment="1">
      <alignment horizontal="center"/>
    </xf>
    <xf numFmtId="1" fontId="6" fillId="0" borderId="29" xfId="0" applyNumberFormat="1" applyFont="1" applyBorder="1" applyAlignment="1">
      <alignment horizontal="center"/>
    </xf>
    <xf numFmtId="1" fontId="0" fillId="0" borderId="35" xfId="0" applyNumberFormat="1" applyBorder="1" applyAlignment="1">
      <alignment horizontal="center"/>
    </xf>
    <xf numFmtId="1" fontId="0" fillId="0" borderId="14" xfId="0" applyNumberFormat="1" applyBorder="1" applyAlignment="1">
      <alignment vertical="center"/>
    </xf>
    <xf numFmtId="0" fontId="0" fillId="0" borderId="18" xfId="0" applyBorder="1" applyAlignment="1">
      <alignment horizontal="center"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1" xfId="0" applyBorder="1" applyAlignment="1">
      <alignment horizontal="center" vertical="center" wrapText="1"/>
    </xf>
    <xf numFmtId="0" fontId="0" fillId="0" borderId="47" xfId="0" applyBorder="1" applyAlignment="1">
      <alignment horizontal="center" vertical="center" wrapText="1"/>
    </xf>
    <xf numFmtId="2" fontId="0" fillId="0" borderId="36" xfId="0" applyNumberFormat="1" applyBorder="1" applyAlignment="1">
      <alignment horizontal="center"/>
    </xf>
    <xf numFmtId="0" fontId="0" fillId="0" borderId="35" xfId="0" applyBorder="1"/>
    <xf numFmtId="9" fontId="0" fillId="0" borderId="0" xfId="1" applyFont="1" applyAlignment="1">
      <alignment horizontal="center"/>
    </xf>
    <xf numFmtId="0" fontId="0" fillId="0" borderId="11" xfId="0" applyBorder="1" applyAlignment="1">
      <alignment horizontal="center" vertical="center" wrapText="1"/>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5" fillId="0" borderId="11" xfId="0" applyFont="1" applyBorder="1" applyAlignment="1">
      <alignment horizontal="center" vertical="center"/>
    </xf>
    <xf numFmtId="0" fontId="5" fillId="0" borderId="19" xfId="0" applyFont="1" applyBorder="1" applyAlignment="1">
      <alignment horizontal="center" vertical="center" wrapText="1"/>
    </xf>
    <xf numFmtId="0" fontId="5" fillId="0" borderId="22" xfId="0" applyFont="1" applyBorder="1" applyAlignment="1">
      <alignment horizontal="center"/>
    </xf>
    <xf numFmtId="0" fontId="0" fillId="0" borderId="34" xfId="0" applyBorder="1" applyAlignment="1">
      <alignment vertical="center"/>
    </xf>
    <xf numFmtId="1" fontId="0" fillId="0" borderId="34" xfId="0" applyNumberFormat="1" applyBorder="1"/>
    <xf numFmtId="0" fontId="4" fillId="0" borderId="11" xfId="0" applyFont="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9" xfId="0" applyBorder="1" applyAlignment="1">
      <alignment horizontal="center" vertical="center"/>
    </xf>
    <xf numFmtId="0" fontId="0" fillId="0" borderId="10" xfId="0" applyBorder="1" applyAlignment="1">
      <alignment horizontal="center" vertical="center"/>
    </xf>
    <xf numFmtId="0" fontId="5" fillId="0" borderId="10" xfId="0" applyFont="1" applyBorder="1" applyAlignment="1">
      <alignment horizontal="center" vertical="center"/>
    </xf>
    <xf numFmtId="0" fontId="4" fillId="0" borderId="11" xfId="0" applyFont="1" applyBorder="1" applyAlignment="1">
      <alignment horizontal="center" vertical="center" wrapText="1"/>
    </xf>
    <xf numFmtId="0" fontId="0" fillId="0" borderId="34" xfId="0" applyBorder="1" applyAlignment="1">
      <alignment horizontal="center"/>
    </xf>
    <xf numFmtId="0" fontId="0" fillId="0" borderId="14" xfId="0" applyBorder="1" applyAlignment="1">
      <alignment horizontal="center" vertical="center"/>
    </xf>
    <xf numFmtId="0" fontId="0" fillId="0" borderId="26" xfId="0" applyBorder="1"/>
    <xf numFmtId="2" fontId="0" fillId="0" borderId="39" xfId="0" applyNumberFormat="1" applyBorder="1" applyAlignment="1">
      <alignment horizontal="center" vertical="center"/>
    </xf>
    <xf numFmtId="2" fontId="0" fillId="0" borderId="0" xfId="0" applyNumberFormat="1" applyAlignment="1">
      <alignment horizontal="center"/>
    </xf>
    <xf numFmtId="2" fontId="0" fillId="0" borderId="29" xfId="0" applyNumberFormat="1" applyBorder="1" applyAlignment="1">
      <alignment horizontal="center"/>
    </xf>
    <xf numFmtId="0" fontId="0" fillId="0" borderId="0" xfId="0" applyAlignment="1">
      <alignment horizontal="center" vertical="center"/>
    </xf>
    <xf numFmtId="0" fontId="0" fillId="0" borderId="15" xfId="0" applyBorder="1" applyAlignment="1">
      <alignment horizontal="center" vertical="center" wrapText="1"/>
    </xf>
    <xf numFmtId="0" fontId="0" fillId="0" borderId="24" xfId="0" applyBorder="1" applyAlignment="1">
      <alignment horizontal="center" vertical="center" wrapText="1"/>
    </xf>
    <xf numFmtId="0" fontId="4" fillId="0" borderId="14" xfId="0" applyFont="1" applyBorder="1" applyAlignment="1">
      <alignment horizontal="center" vertical="center"/>
    </xf>
    <xf numFmtId="0" fontId="0" fillId="0" borderId="20" xfId="0" applyBorder="1" applyAlignment="1">
      <alignment horizontal="center" vertical="center"/>
    </xf>
    <xf numFmtId="0" fontId="6" fillId="0" borderId="9" xfId="0" applyFont="1" applyBorder="1" applyAlignment="1">
      <alignment horizontal="center" vertical="center" wrapText="1"/>
    </xf>
    <xf numFmtId="0" fontId="0" fillId="0" borderId="9" xfId="0" applyBorder="1" applyAlignment="1">
      <alignment horizontal="center" vertical="center" wrapText="1"/>
    </xf>
    <xf numFmtId="0" fontId="0" fillId="0" borderId="0" xfId="0" applyAlignment="1">
      <alignment horizontal="left"/>
    </xf>
    <xf numFmtId="9" fontId="0" fillId="0" borderId="0" xfId="6" applyFont="1" applyAlignment="1">
      <alignment horizontal="center"/>
    </xf>
    <xf numFmtId="9" fontId="0" fillId="0" borderId="34" xfId="6" applyFont="1" applyBorder="1" applyAlignment="1">
      <alignment horizontal="center"/>
    </xf>
    <xf numFmtId="9" fontId="0" fillId="0" borderId="35" xfId="6" applyFont="1" applyBorder="1" applyAlignment="1">
      <alignment horizontal="center"/>
    </xf>
    <xf numFmtId="0" fontId="0" fillId="0" borderId="34" xfId="0" applyBorder="1" applyAlignment="1">
      <alignment horizontal="center" vertical="center"/>
    </xf>
    <xf numFmtId="1" fontId="0" fillId="0" borderId="14" xfId="5" applyNumberFormat="1" applyFont="1" applyBorder="1" applyAlignment="1">
      <alignment horizontal="center" vertical="center"/>
    </xf>
    <xf numFmtId="1" fontId="0" fillId="0" borderId="10" xfId="5" applyNumberFormat="1" applyFont="1" applyBorder="1" applyAlignment="1">
      <alignment horizontal="center" vertical="center"/>
    </xf>
    <xf numFmtId="1" fontId="0" fillId="0" borderId="29" xfId="5" applyNumberFormat="1" applyFont="1" applyBorder="1" applyAlignment="1">
      <alignment horizontal="center" vertical="center"/>
    </xf>
    <xf numFmtId="1" fontId="0" fillId="0" borderId="21" xfId="5" applyNumberFormat="1" applyFont="1" applyBorder="1" applyAlignment="1">
      <alignment horizontal="center" vertical="center" wrapText="1"/>
    </xf>
    <xf numFmtId="1" fontId="0" fillId="0" borderId="31" xfId="5" applyNumberFormat="1" applyFont="1" applyBorder="1" applyAlignment="1">
      <alignment horizontal="center" vertical="center" wrapText="1"/>
    </xf>
    <xf numFmtId="1" fontId="0" fillId="0" borderId="34" xfId="5" applyNumberFormat="1" applyFont="1" applyBorder="1" applyAlignment="1">
      <alignment horizontal="center"/>
    </xf>
    <xf numFmtId="1" fontId="0" fillId="0" borderId="0" xfId="5" applyNumberFormat="1" applyFont="1" applyAlignment="1">
      <alignment vertical="center" wrapText="1"/>
    </xf>
    <xf numFmtId="1" fontId="0" fillId="0" borderId="16" xfId="0" applyNumberFormat="1" applyBorder="1" applyAlignment="1">
      <alignment horizontal="center"/>
    </xf>
    <xf numFmtId="1" fontId="0" fillId="0" borderId="39" xfId="0" applyNumberFormat="1" applyBorder="1" applyAlignment="1">
      <alignment horizontal="center"/>
    </xf>
    <xf numFmtId="0" fontId="0" fillId="0" borderId="0" xfId="2" applyNumberFormat="1" applyFont="1"/>
    <xf numFmtId="0" fontId="0" fillId="0" borderId="21" xfId="0" applyBorder="1" applyAlignment="1">
      <alignment horizontal="center" vertical="center"/>
    </xf>
    <xf numFmtId="9" fontId="0" fillId="0" borderId="0" xfId="6" applyFont="1"/>
    <xf numFmtId="9" fontId="4" fillId="0" borderId="11" xfId="6" applyFont="1" applyBorder="1" applyAlignment="1">
      <alignment horizontal="center" vertical="center"/>
    </xf>
    <xf numFmtId="9" fontId="0" fillId="0" borderId="10" xfId="6" applyFont="1" applyBorder="1" applyAlignment="1">
      <alignment horizontal="center" vertical="center"/>
    </xf>
    <xf numFmtId="9" fontId="0" fillId="0" borderId="11" xfId="6" applyFont="1" applyBorder="1" applyAlignment="1">
      <alignment horizontal="center" vertical="center"/>
    </xf>
    <xf numFmtId="9" fontId="0" fillId="0" borderId="22" xfId="6" applyFont="1" applyBorder="1" applyAlignment="1">
      <alignment horizontal="center" vertical="center" wrapText="1"/>
    </xf>
    <xf numFmtId="9" fontId="0" fillId="0" borderId="34" xfId="6" applyFont="1" applyBorder="1"/>
    <xf numFmtId="9" fontId="0" fillId="0" borderId="0" xfId="6" applyFont="1" applyAlignment="1">
      <alignment vertical="center"/>
    </xf>
    <xf numFmtId="1" fontId="0" fillId="0" borderId="10" xfId="0" applyNumberFormat="1" applyBorder="1" applyAlignment="1">
      <alignment horizontal="center" vertical="center"/>
    </xf>
    <xf numFmtId="1" fontId="0" fillId="0" borderId="21" xfId="0" applyNumberFormat="1" applyBorder="1" applyAlignment="1">
      <alignment horizontal="center" vertical="center" wrapText="1"/>
    </xf>
    <xf numFmtId="1" fontId="0" fillId="0" borderId="20" xfId="0" applyNumberFormat="1" applyBorder="1" applyAlignment="1">
      <alignment horizontal="center" vertical="center" wrapText="1"/>
    </xf>
    <xf numFmtId="1" fontId="0" fillId="0" borderId="19" xfId="0" applyNumberFormat="1" applyBorder="1" applyAlignment="1">
      <alignment horizontal="center" vertical="center" wrapText="1"/>
    </xf>
    <xf numFmtId="1" fontId="0" fillId="0" borderId="0" xfId="2" applyNumberFormat="1" applyFont="1" applyAlignment="1">
      <alignment horizontal="center"/>
    </xf>
    <xf numFmtId="1" fontId="0" fillId="0" borderId="17" xfId="0" applyNumberFormat="1" applyBorder="1" applyAlignment="1">
      <alignment vertical="center" wrapText="1"/>
    </xf>
    <xf numFmtId="1" fontId="0" fillId="0" borderId="32" xfId="5" applyNumberFormat="1" applyFont="1" applyBorder="1" applyAlignment="1">
      <alignment horizontal="center"/>
    </xf>
    <xf numFmtId="11" fontId="0" fillId="0" borderId="22" xfId="0" applyNumberFormat="1" applyBorder="1" applyAlignment="1">
      <alignment horizontal="center"/>
    </xf>
    <xf numFmtId="0" fontId="4" fillId="0" borderId="10" xfId="0" applyFont="1" applyBorder="1" applyAlignment="1">
      <alignment horizontal="center" vertical="center" wrapText="1"/>
    </xf>
    <xf numFmtId="1" fontId="0" fillId="0" borderId="19" xfId="0" applyNumberFormat="1" applyBorder="1" applyAlignment="1">
      <alignment vertical="center" wrapText="1"/>
    </xf>
    <xf numFmtId="1" fontId="0" fillId="0" borderId="11" xfId="5" applyNumberFormat="1" applyFont="1" applyBorder="1" applyAlignment="1">
      <alignment horizontal="center" vertical="center"/>
    </xf>
    <xf numFmtId="1" fontId="0" fillId="0" borderId="19" xfId="5" applyNumberFormat="1" applyFont="1" applyBorder="1" applyAlignment="1">
      <alignment horizontal="center" vertical="center" wrapText="1"/>
    </xf>
    <xf numFmtId="0" fontId="0" fillId="0" borderId="33" xfId="0" applyBorder="1" applyAlignment="1">
      <alignment horizontal="center"/>
    </xf>
    <xf numFmtId="1" fontId="6" fillId="0" borderId="16" xfId="0" applyNumberFormat="1" applyFont="1" applyBorder="1" applyAlignment="1">
      <alignment horizontal="center"/>
    </xf>
    <xf numFmtId="2" fontId="0" fillId="0" borderId="32" xfId="0" applyNumberFormat="1" applyBorder="1" applyAlignment="1">
      <alignment horizontal="center" vertical="center"/>
    </xf>
    <xf numFmtId="1" fontId="0" fillId="0" borderId="0" xfId="5" applyNumberFormat="1" applyFont="1" applyAlignment="1">
      <alignment horizontal="center" vertical="center" wrapText="1"/>
    </xf>
    <xf numFmtId="2" fontId="0" fillId="0" borderId="14" xfId="0" applyNumberFormat="1" applyBorder="1" applyAlignment="1">
      <alignment horizontal="center" vertical="center"/>
    </xf>
    <xf numFmtId="2" fontId="0" fillId="0" borderId="10" xfId="0" applyNumberFormat="1" applyBorder="1" applyAlignment="1">
      <alignment horizontal="center" vertical="center"/>
    </xf>
    <xf numFmtId="2" fontId="0" fillId="0" borderId="21" xfId="0" applyNumberFormat="1" applyBorder="1" applyAlignment="1">
      <alignment horizontal="center" vertical="center" wrapText="1"/>
    </xf>
    <xf numFmtId="2" fontId="0" fillId="0" borderId="29" xfId="0" applyNumberFormat="1" applyBorder="1" applyAlignment="1">
      <alignment horizontal="center" vertical="center"/>
    </xf>
    <xf numFmtId="2" fontId="0" fillId="0" borderId="16" xfId="0" applyNumberFormat="1" applyBorder="1" applyAlignment="1">
      <alignment horizontal="center"/>
    </xf>
    <xf numFmtId="2" fontId="0" fillId="0" borderId="10" xfId="0" applyNumberFormat="1" applyBorder="1" applyAlignment="1">
      <alignment horizontal="center"/>
    </xf>
    <xf numFmtId="2" fontId="0" fillId="0" borderId="46" xfId="0" applyNumberFormat="1" applyBorder="1" applyAlignment="1">
      <alignment horizontal="center"/>
    </xf>
    <xf numFmtId="0" fontId="5" fillId="0" borderId="0" xfId="0" applyFont="1"/>
    <xf numFmtId="2" fontId="0" fillId="0" borderId="15" xfId="0" applyNumberFormat="1" applyBorder="1" applyAlignment="1">
      <alignment horizontal="center" vertical="center"/>
    </xf>
    <xf numFmtId="2" fontId="0" fillId="0" borderId="12" xfId="0" applyNumberFormat="1" applyBorder="1" applyAlignment="1">
      <alignment horizontal="center" vertical="center"/>
    </xf>
    <xf numFmtId="2" fontId="0" fillId="0" borderId="24" xfId="0" applyNumberFormat="1" applyBorder="1" applyAlignment="1">
      <alignment horizontal="center" vertical="center" wrapText="1"/>
    </xf>
    <xf numFmtId="11" fontId="0" fillId="0" borderId="35" xfId="0" applyNumberFormat="1" applyBorder="1" applyAlignment="1">
      <alignment horizontal="center"/>
    </xf>
    <xf numFmtId="0" fontId="6" fillId="0" borderId="9" xfId="0" applyFont="1" applyBorder="1" applyAlignment="1">
      <alignment horizontal="center" vertical="center"/>
    </xf>
    <xf numFmtId="2" fontId="0" fillId="0" borderId="31" xfId="0" applyNumberFormat="1" applyBorder="1" applyAlignment="1">
      <alignment horizontal="center" vertical="center" wrapText="1"/>
    </xf>
    <xf numFmtId="1" fontId="0" fillId="0" borderId="10" xfId="0" applyNumberFormat="1" applyBorder="1" applyAlignment="1">
      <alignment horizontal="center"/>
    </xf>
    <xf numFmtId="1" fontId="0" fillId="0" borderId="46" xfId="0" applyNumberFormat="1" applyBorder="1" applyAlignment="1">
      <alignment horizontal="center"/>
    </xf>
    <xf numFmtId="0" fontId="3" fillId="0" borderId="0" xfId="4" applyAlignment="1">
      <alignment horizontal="left"/>
    </xf>
    <xf numFmtId="0" fontId="3" fillId="0" borderId="0" xfId="4" applyAlignment="1">
      <alignment horizontal="left" vertical="center"/>
    </xf>
    <xf numFmtId="0" fontId="3" fillId="0" borderId="34" xfId="4" applyBorder="1" applyAlignment="1">
      <alignment horizontal="left"/>
    </xf>
    <xf numFmtId="164" fontId="0" fillId="0" borderId="0" xfId="6" applyNumberFormat="1" applyFont="1" applyAlignment="1">
      <alignment horizontal="center"/>
    </xf>
    <xf numFmtId="165" fontId="0" fillId="0" borderId="0" xfId="0" applyNumberFormat="1" applyAlignment="1">
      <alignment horizontal="center"/>
    </xf>
    <xf numFmtId="164" fontId="0" fillId="0" borderId="0" xfId="6" applyNumberFormat="1" applyFont="1"/>
    <xf numFmtId="164" fontId="0" fillId="0" borderId="11" xfId="6" applyNumberFormat="1" applyFont="1" applyBorder="1" applyAlignment="1">
      <alignment horizontal="center" vertical="center"/>
    </xf>
    <xf numFmtId="165" fontId="4" fillId="0" borderId="11" xfId="0" applyNumberFormat="1" applyFont="1" applyBorder="1" applyAlignment="1">
      <alignment horizontal="center" vertical="center"/>
    </xf>
    <xf numFmtId="165" fontId="0" fillId="0" borderId="11" xfId="0" applyNumberFormat="1" applyBorder="1" applyAlignment="1">
      <alignment horizontal="center" vertical="center"/>
    </xf>
    <xf numFmtId="164" fontId="0" fillId="0" borderId="19" xfId="6" applyNumberFormat="1" applyFont="1" applyBorder="1" applyAlignment="1">
      <alignment horizontal="center" vertical="center"/>
    </xf>
    <xf numFmtId="165" fontId="0" fillId="0" borderId="19" xfId="0" applyNumberFormat="1" applyBorder="1" applyAlignment="1">
      <alignment horizontal="center" vertical="center" wrapText="1"/>
    </xf>
    <xf numFmtId="164" fontId="0" fillId="0" borderId="34" xfId="6" applyNumberFormat="1" applyFont="1" applyBorder="1" applyAlignment="1">
      <alignment horizontal="center"/>
    </xf>
    <xf numFmtId="165" fontId="0" fillId="0" borderId="34" xfId="0" applyNumberFormat="1" applyBorder="1" applyAlignment="1">
      <alignment horizontal="center"/>
    </xf>
    <xf numFmtId="164" fontId="0" fillId="0" borderId="34" xfId="6" applyNumberFormat="1" applyFont="1" applyBorder="1"/>
    <xf numFmtId="165" fontId="0" fillId="0" borderId="12" xfId="0" applyNumberFormat="1" applyBorder="1" applyAlignment="1">
      <alignment vertical="center"/>
    </xf>
    <xf numFmtId="166" fontId="0" fillId="0" borderId="32" xfId="0" applyNumberFormat="1" applyBorder="1" applyAlignment="1">
      <alignment horizontal="center" vertical="center"/>
    </xf>
    <xf numFmtId="165" fontId="0" fillId="0" borderId="0" xfId="0" applyNumberFormat="1" applyAlignment="1">
      <alignment vertical="center"/>
    </xf>
    <xf numFmtId="0" fontId="5" fillId="0" borderId="31" xfId="0" applyFont="1" applyBorder="1" applyAlignment="1">
      <alignment horizontal="center" vertical="center" wrapText="1"/>
    </xf>
    <xf numFmtId="20" fontId="0" fillId="0" borderId="0" xfId="0" applyNumberFormat="1"/>
    <xf numFmtId="0" fontId="0" fillId="0" borderId="50" xfId="0" applyBorder="1" applyAlignment="1">
      <alignment horizontal="center"/>
    </xf>
    <xf numFmtId="0" fontId="5" fillId="0" borderId="20" xfId="0" applyFont="1" applyBorder="1" applyAlignment="1">
      <alignment horizontal="center" vertical="center" wrapText="1"/>
    </xf>
    <xf numFmtId="0" fontId="0" fillId="0" borderId="55" xfId="0" applyBorder="1"/>
    <xf numFmtId="9" fontId="0" fillId="0" borderId="50" xfId="6" applyFont="1" applyBorder="1" applyAlignment="1">
      <alignment horizontal="center" vertical="center" wrapText="1"/>
    </xf>
    <xf numFmtId="9" fontId="0" fillId="0" borderId="50" xfId="6" applyFont="1" applyBorder="1" applyAlignment="1">
      <alignment horizontal="center"/>
    </xf>
    <xf numFmtId="9" fontId="0" fillId="0" borderId="50" xfId="0" applyNumberFormat="1" applyBorder="1" applyAlignment="1">
      <alignment horizontal="center"/>
    </xf>
    <xf numFmtId="11" fontId="0" fillId="0" borderId="49" xfId="0" applyNumberFormat="1" applyBorder="1" applyAlignment="1">
      <alignment horizontal="center"/>
    </xf>
    <xf numFmtId="0" fontId="0" fillId="0" borderId="56" xfId="0" applyBorder="1"/>
    <xf numFmtId="20" fontId="0" fillId="0" borderId="56" xfId="0" applyNumberFormat="1" applyBorder="1"/>
    <xf numFmtId="1" fontId="0" fillId="0" borderId="0" xfId="5" applyNumberFormat="1" applyFont="1" applyAlignment="1">
      <alignment horizontal="center"/>
    </xf>
    <xf numFmtId="1" fontId="0" fillId="0" borderId="44" xfId="5" applyNumberFormat="1" applyFont="1" applyBorder="1" applyAlignment="1">
      <alignment horizontal="center"/>
    </xf>
    <xf numFmtId="9" fontId="0" fillId="0" borderId="49" xfId="0" applyNumberFormat="1" applyBorder="1" applyAlignment="1">
      <alignment horizontal="center"/>
    </xf>
    <xf numFmtId="0" fontId="0" fillId="0" borderId="14" xfId="0" applyBorder="1" applyAlignment="1">
      <alignment horizontal="center"/>
    </xf>
    <xf numFmtId="0" fontId="0" fillId="0" borderId="0" xfId="0" applyAlignment="1">
      <alignment horizontal="center"/>
    </xf>
    <xf numFmtId="0" fontId="0" fillId="0" borderId="33" xfId="0" applyBorder="1"/>
    <xf numFmtId="0" fontId="0" fillId="0" borderId="34" xfId="0" applyBorder="1"/>
    <xf numFmtId="0" fontId="0" fillId="0" borderId="36" xfId="0" applyBorder="1"/>
    <xf numFmtId="0" fontId="6" fillId="0" borderId="0" xfId="0" applyFont="1"/>
    <xf numFmtId="0" fontId="6" fillId="0" borderId="11" xfId="0" applyFont="1" applyBorder="1" applyAlignment="1">
      <alignment horizontal="center"/>
    </xf>
    <xf numFmtId="0" fontId="0" fillId="0" borderId="0" xfId="0" applyAlignment="1">
      <alignment vertical="center"/>
    </xf>
    <xf numFmtId="0" fontId="6" fillId="0" borderId="29" xfId="0" applyFont="1" applyBorder="1" applyAlignment="1">
      <alignment horizontal="center"/>
    </xf>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xf>
    <xf numFmtId="0" fontId="0" fillId="0" borderId="0" xfId="0"/>
    <xf numFmtId="0" fontId="0" fillId="0" borderId="0" xfId="0"/>
    <xf numFmtId="0" fontId="0" fillId="0" borderId="34" xfId="0" applyBorder="1"/>
    <xf numFmtId="0" fontId="0" fillId="0" borderId="0" xfId="0"/>
    <xf numFmtId="0" fontId="0" fillId="0" borderId="33" xfId="0" applyBorder="1"/>
    <xf numFmtId="0" fontId="0" fillId="0" borderId="34" xfId="0" applyBorder="1"/>
    <xf numFmtId="0" fontId="0" fillId="0" borderId="36" xfId="0" applyBorder="1"/>
    <xf numFmtId="0" fontId="0" fillId="0" borderId="29" xfId="0" applyBorder="1"/>
    <xf numFmtId="0" fontId="0" fillId="0" borderId="12" xfId="0" applyBorder="1"/>
    <xf numFmtId="0" fontId="0" fillId="0" borderId="9" xfId="0" applyBorder="1" applyAlignment="1">
      <alignment horizontal="center"/>
    </xf>
    <xf numFmtId="0" fontId="0" fillId="0" borderId="16" xfId="0" applyBorder="1" applyAlignment="1">
      <alignment horizontal="center"/>
    </xf>
    <xf numFmtId="0" fontId="0" fillId="0" borderId="16" xfId="0" applyBorder="1"/>
    <xf numFmtId="0" fontId="0" fillId="0" borderId="34" xfId="0" applyBorder="1"/>
    <xf numFmtId="0" fontId="0" fillId="0" borderId="0" xfId="0"/>
    <xf numFmtId="0" fontId="0" fillId="0" borderId="32" xfId="0" applyBorder="1" applyAlignment="1">
      <alignment horizontal="center" vertical="center"/>
    </xf>
    <xf numFmtId="0" fontId="0" fillId="0" borderId="46" xfId="0" applyBorder="1" applyAlignment="1">
      <alignment horizontal="center" vertical="center" wrapText="1"/>
    </xf>
    <xf numFmtId="0" fontId="0" fillId="0" borderId="27" xfId="0" applyBorder="1" applyAlignment="1">
      <alignment horizontal="center" vertical="center"/>
    </xf>
    <xf numFmtId="9" fontId="0" fillId="0" borderId="39" xfId="6" applyFont="1" applyBorder="1" applyAlignment="1">
      <alignment horizontal="center" vertical="center"/>
    </xf>
    <xf numFmtId="9" fontId="0" fillId="0" borderId="16" xfId="6" applyFont="1" applyBorder="1" applyAlignment="1">
      <alignment horizontal="center" vertical="center"/>
    </xf>
    <xf numFmtId="9" fontId="0" fillId="0" borderId="46" xfId="6" applyFont="1" applyBorder="1" applyAlignment="1">
      <alignment horizontal="center" vertical="center"/>
    </xf>
    <xf numFmtId="1" fontId="0" fillId="0" borderId="16" xfId="5" applyNumberFormat="1" applyFont="1" applyBorder="1" applyAlignment="1">
      <alignment horizontal="center" vertical="center"/>
    </xf>
    <xf numFmtId="0" fontId="0" fillId="0" borderId="46" xfId="0" applyBorder="1" applyAlignment="1">
      <alignment horizontal="center" vertical="top"/>
    </xf>
    <xf numFmtId="0" fontId="0" fillId="0" borderId="59" xfId="0" applyBorder="1" applyAlignment="1">
      <alignment vertical="center"/>
    </xf>
    <xf numFmtId="0" fontId="0" fillId="0" borderId="16" xfId="0" applyBorder="1" applyAlignment="1">
      <alignment vertical="center"/>
    </xf>
    <xf numFmtId="0" fontId="0" fillId="0" borderId="39" xfId="0" applyBorder="1" applyAlignment="1">
      <alignment horizontal="center" vertical="center"/>
    </xf>
    <xf numFmtId="0" fontId="0" fillId="0" borderId="16" xfId="0" applyBorder="1" applyAlignment="1">
      <alignment horizontal="center" vertical="center"/>
    </xf>
    <xf numFmtId="0" fontId="0" fillId="0" borderId="46" xfId="0" applyBorder="1" applyAlignment="1">
      <alignment horizontal="center" vertical="center"/>
    </xf>
    <xf numFmtId="165" fontId="0" fillId="0" borderId="16" xfId="0" applyNumberFormat="1" applyBorder="1" applyAlignment="1">
      <alignment horizontal="center"/>
    </xf>
    <xf numFmtId="9" fontId="0" fillId="0" borderId="16" xfId="0" applyNumberFormat="1" applyBorder="1" applyAlignment="1">
      <alignment horizontal="center"/>
    </xf>
    <xf numFmtId="165" fontId="0" fillId="0" borderId="59" xfId="0" applyNumberFormat="1" applyBorder="1" applyAlignment="1">
      <alignment horizontal="center"/>
    </xf>
    <xf numFmtId="0" fontId="0" fillId="0" borderId="46" xfId="0" applyBorder="1" applyAlignment="1">
      <alignment horizontal="center"/>
    </xf>
    <xf numFmtId="164" fontId="0" fillId="0" borderId="16" xfId="6" applyNumberFormat="1" applyFont="1" applyBorder="1" applyAlignment="1">
      <alignment horizontal="center"/>
    </xf>
    <xf numFmtId="0" fontId="0" fillId="0" borderId="39" xfId="0" applyBorder="1" applyAlignment="1">
      <alignment horizontal="center"/>
    </xf>
    <xf numFmtId="0" fontId="0" fillId="0" borderId="16" xfId="0" applyBorder="1" applyAlignment="1">
      <alignment horizontal="left"/>
    </xf>
    <xf numFmtId="0" fontId="0" fillId="0" borderId="29" xfId="0" applyBorder="1" applyAlignment="1">
      <alignment horizontal="center"/>
    </xf>
    <xf numFmtId="0" fontId="0" fillId="0" borderId="10" xfId="0" applyBorder="1" applyAlignment="1">
      <alignment horizontal="center"/>
    </xf>
    <xf numFmtId="0" fontId="0" fillId="0" borderId="48" xfId="0" applyBorder="1" applyAlignment="1">
      <alignment horizontal="center"/>
    </xf>
    <xf numFmtId="0" fontId="0" fillId="0" borderId="10" xfId="0" applyBorder="1" applyAlignment="1">
      <alignment horizontal="center" vertical="center" wrapText="1"/>
    </xf>
    <xf numFmtId="0" fontId="0" fillId="0" borderId="10" xfId="0" applyBorder="1" applyAlignment="1">
      <alignment horizontal="center" vertical="top"/>
    </xf>
    <xf numFmtId="166" fontId="0" fillId="0" borderId="11" xfId="0" applyNumberFormat="1" applyBorder="1" applyAlignment="1">
      <alignment horizontal="center" vertical="center"/>
    </xf>
    <xf numFmtId="9" fontId="0" fillId="0" borderId="14" xfId="6" applyFont="1" applyBorder="1" applyAlignment="1">
      <alignment horizontal="center" vertical="center"/>
    </xf>
    <xf numFmtId="9" fontId="0" fillId="0" borderId="29" xfId="6" applyFont="1" applyBorder="1" applyAlignment="1">
      <alignment horizontal="center" vertical="center"/>
    </xf>
    <xf numFmtId="2" fontId="0" fillId="0" borderId="11" xfId="6" applyNumberFormat="1" applyFont="1" applyBorder="1" applyAlignment="1">
      <alignment horizontal="center"/>
    </xf>
    <xf numFmtId="1" fontId="0" fillId="0" borderId="13" xfId="5" applyNumberFormat="1" applyFont="1" applyBorder="1" applyAlignment="1">
      <alignment horizontal="center" vertical="center"/>
    </xf>
    <xf numFmtId="0" fontId="0" fillId="0" borderId="11" xfId="0" applyBorder="1" applyAlignment="1">
      <alignment horizontal="center" vertical="top"/>
    </xf>
    <xf numFmtId="1" fontId="0" fillId="0" borderId="11" xfId="5" applyNumberFormat="1" applyFont="1" applyBorder="1" applyAlignment="1">
      <alignment horizontal="center"/>
    </xf>
    <xf numFmtId="0" fontId="0" fillId="0" borderId="13" xfId="0" applyBorder="1" applyAlignment="1">
      <alignment vertical="center"/>
    </xf>
    <xf numFmtId="0" fontId="0" fillId="0" borderId="29" xfId="0" applyBorder="1" applyAlignment="1">
      <alignment vertical="center"/>
    </xf>
    <xf numFmtId="165" fontId="0" fillId="0" borderId="29" xfId="0" applyNumberFormat="1" applyBorder="1" applyAlignment="1">
      <alignment horizontal="center"/>
    </xf>
    <xf numFmtId="9" fontId="0" fillId="0" borderId="29" xfId="0" applyNumberFormat="1" applyBorder="1" applyAlignment="1">
      <alignment horizontal="center"/>
    </xf>
    <xf numFmtId="165" fontId="0" fillId="0" borderId="13" xfId="0" applyNumberFormat="1" applyBorder="1" applyAlignment="1">
      <alignment horizontal="center"/>
    </xf>
    <xf numFmtId="164" fontId="0" fillId="0" borderId="29" xfId="6" applyNumberFormat="1" applyFont="1" applyBorder="1" applyAlignment="1">
      <alignment horizontal="center"/>
    </xf>
    <xf numFmtId="0" fontId="0" fillId="0" borderId="29" xfId="0" applyBorder="1" applyAlignment="1">
      <alignment horizontal="left"/>
    </xf>
    <xf numFmtId="0" fontId="0" fillId="0" borderId="12" xfId="0" applyBorder="1" applyAlignment="1">
      <alignment horizontal="center"/>
    </xf>
    <xf numFmtId="0" fontId="0" fillId="0" borderId="12" xfId="0" applyFill="1" applyBorder="1" applyAlignment="1">
      <alignment horizontal="center"/>
    </xf>
    <xf numFmtId="0" fontId="2" fillId="0" borderId="38" xfId="0" applyFont="1" applyBorder="1" applyAlignment="1">
      <alignment horizontal="center"/>
    </xf>
    <xf numFmtId="0" fontId="0" fillId="0" borderId="30" xfId="0" applyFont="1" applyBorder="1" applyAlignment="1">
      <alignment horizontal="center"/>
    </xf>
    <xf numFmtId="11" fontId="0" fillId="0" borderId="50" xfId="0" applyNumberFormat="1" applyBorder="1" applyAlignment="1">
      <alignment horizontal="center"/>
    </xf>
    <xf numFmtId="0" fontId="0" fillId="0" borderId="30" xfId="0" applyBorder="1" applyAlignment="1">
      <alignment horizontal="center"/>
    </xf>
    <xf numFmtId="0" fontId="0" fillId="0" borderId="0" xfId="0" applyBorder="1"/>
    <xf numFmtId="9" fontId="0" fillId="0" borderId="11" xfId="1" applyNumberFormat="1" applyFont="1" applyBorder="1" applyAlignment="1">
      <alignment horizontal="center"/>
    </xf>
    <xf numFmtId="0" fontId="7" fillId="0" borderId="25" xfId="0" applyFont="1" applyBorder="1" applyAlignment="1">
      <alignment horizontal="center"/>
    </xf>
    <xf numFmtId="9" fontId="7" fillId="0" borderId="30" xfId="0" applyNumberFormat="1" applyFont="1" applyBorder="1" applyAlignment="1">
      <alignment horizontal="center"/>
    </xf>
    <xf numFmtId="168" fontId="0" fillId="0" borderId="29" xfId="0" applyNumberFormat="1" applyBorder="1" applyAlignment="1">
      <alignment horizontal="center"/>
    </xf>
    <xf numFmtId="169" fontId="0" fillId="0" borderId="29" xfId="0" applyNumberFormat="1" applyBorder="1" applyAlignment="1">
      <alignment horizontal="center"/>
    </xf>
    <xf numFmtId="165" fontId="0" fillId="0" borderId="14" xfId="0" applyNumberFormat="1" applyBorder="1" applyAlignment="1">
      <alignment horizontal="center"/>
    </xf>
    <xf numFmtId="0" fontId="0" fillId="0" borderId="48" xfId="0" applyFill="1" applyBorder="1" applyAlignment="1">
      <alignment horizontal="center"/>
    </xf>
    <xf numFmtId="0" fontId="0" fillId="0" borderId="60" xfId="0" applyBorder="1" applyAlignment="1">
      <alignment horizontal="center" vertical="center"/>
    </xf>
    <xf numFmtId="9" fontId="0" fillId="0" borderId="32" xfId="1" applyNumberFormat="1" applyFont="1" applyBorder="1" applyAlignment="1">
      <alignment horizontal="center"/>
    </xf>
    <xf numFmtId="1" fontId="0" fillId="0" borderId="32" xfId="1" applyNumberFormat="1" applyFont="1" applyBorder="1" applyAlignment="1">
      <alignment horizontal="center"/>
    </xf>
    <xf numFmtId="2" fontId="0" fillId="0" borderId="32" xfId="6" applyNumberFormat="1" applyFont="1" applyBorder="1" applyAlignment="1">
      <alignment horizontal="center"/>
    </xf>
    <xf numFmtId="1" fontId="0" fillId="0" borderId="59" xfId="5" applyNumberFormat="1" applyFont="1" applyBorder="1" applyAlignment="1">
      <alignment horizontal="center" vertical="center"/>
    </xf>
    <xf numFmtId="0" fontId="5" fillId="0" borderId="32" xfId="0" applyFont="1" applyBorder="1" applyAlignment="1">
      <alignment horizontal="center" vertical="center"/>
    </xf>
    <xf numFmtId="0" fontId="0" fillId="0" borderId="32" xfId="0" applyBorder="1" applyAlignment="1">
      <alignment horizontal="center" vertical="top"/>
    </xf>
    <xf numFmtId="165" fontId="0" fillId="0" borderId="48" xfId="0" applyNumberFormat="1" applyBorder="1" applyAlignment="1">
      <alignment vertical="center"/>
    </xf>
    <xf numFmtId="0" fontId="0" fillId="0" borderId="48" xfId="0" applyBorder="1"/>
    <xf numFmtId="0" fontId="0" fillId="2" borderId="0" xfId="0" applyFill="1"/>
    <xf numFmtId="0" fontId="0" fillId="2" borderId="49" xfId="0" applyFill="1" applyBorder="1" applyAlignment="1">
      <alignment horizontal="center" vertical="center" wrapText="1"/>
    </xf>
    <xf numFmtId="0" fontId="0" fillId="2" borderId="40" xfId="0" applyFill="1" applyBorder="1" applyAlignment="1">
      <alignment horizontal="center" vertical="center"/>
    </xf>
    <xf numFmtId="0" fontId="0" fillId="2" borderId="43" xfId="0" applyFill="1" applyBorder="1" applyAlignment="1">
      <alignment horizontal="center" vertical="center"/>
    </xf>
    <xf numFmtId="0" fontId="0" fillId="2" borderId="42" xfId="0" applyFill="1" applyBorder="1" applyAlignment="1">
      <alignment horizontal="center" vertical="center"/>
    </xf>
    <xf numFmtId="0" fontId="0" fillId="2" borderId="40" xfId="0" applyFill="1" applyBorder="1" applyAlignment="1">
      <alignment horizontal="center" vertical="center" wrapText="1"/>
    </xf>
    <xf numFmtId="2" fontId="0" fillId="2" borderId="40" xfId="0" applyNumberFormat="1" applyFill="1" applyBorder="1" applyAlignment="1">
      <alignment horizontal="center" vertical="center"/>
    </xf>
    <xf numFmtId="166" fontId="0" fillId="2" borderId="40" xfId="0" applyNumberFormat="1" applyFill="1" applyBorder="1" applyAlignment="1">
      <alignment horizontal="center" vertical="center"/>
    </xf>
    <xf numFmtId="9" fontId="0" fillId="2" borderId="40" xfId="1" applyFont="1" applyFill="1" applyBorder="1" applyAlignment="1">
      <alignment horizontal="center" vertical="center"/>
    </xf>
    <xf numFmtId="1" fontId="0" fillId="2" borderId="40" xfId="1" applyNumberFormat="1" applyFont="1" applyFill="1" applyBorder="1" applyAlignment="1">
      <alignment horizontal="center" vertical="center"/>
    </xf>
    <xf numFmtId="9" fontId="0" fillId="2" borderId="41" xfId="6" applyFont="1" applyFill="1" applyBorder="1" applyAlignment="1">
      <alignment horizontal="center" vertical="center"/>
    </xf>
    <xf numFmtId="9" fontId="0" fillId="2" borderId="44" xfId="6" applyFont="1" applyFill="1" applyBorder="1" applyAlignment="1">
      <alignment horizontal="center" vertical="center"/>
    </xf>
    <xf numFmtId="9" fontId="0" fillId="2" borderId="49" xfId="6" applyFont="1" applyFill="1" applyBorder="1" applyAlignment="1">
      <alignment horizontal="center" vertical="center"/>
    </xf>
    <xf numFmtId="2" fontId="0" fillId="2" borderId="49" xfId="6" applyNumberFormat="1" applyFont="1" applyFill="1" applyBorder="1" applyAlignment="1">
      <alignment horizontal="center" vertical="center"/>
    </xf>
    <xf numFmtId="1" fontId="0" fillId="2" borderId="37" xfId="5" applyNumberFormat="1" applyFont="1" applyFill="1" applyBorder="1" applyAlignment="1">
      <alignment horizontal="center" vertical="center"/>
    </xf>
    <xf numFmtId="1" fontId="0" fillId="2" borderId="44" xfId="5" applyNumberFormat="1" applyFont="1" applyFill="1" applyBorder="1" applyAlignment="1">
      <alignment horizontal="center" vertical="center"/>
    </xf>
    <xf numFmtId="0" fontId="0" fillId="2" borderId="49" xfId="0" applyFill="1" applyBorder="1" applyAlignment="1">
      <alignment horizontal="center" vertical="top"/>
    </xf>
    <xf numFmtId="0" fontId="5" fillId="2" borderId="40" xfId="0" applyFont="1" applyFill="1" applyBorder="1" applyAlignment="1">
      <alignment horizontal="center" vertical="center"/>
    </xf>
    <xf numFmtId="0" fontId="0" fillId="2" borderId="40" xfId="0" applyFill="1" applyBorder="1" applyAlignment="1">
      <alignment horizontal="center" vertical="top"/>
    </xf>
    <xf numFmtId="1" fontId="0" fillId="2" borderId="40" xfId="5" applyNumberFormat="1" applyFont="1" applyFill="1" applyBorder="1" applyAlignment="1">
      <alignment horizontal="center"/>
    </xf>
    <xf numFmtId="1" fontId="0" fillId="2" borderId="44" xfId="0" applyNumberFormat="1" applyFill="1" applyBorder="1" applyAlignment="1">
      <alignment horizontal="center"/>
    </xf>
    <xf numFmtId="2" fontId="0" fillId="2" borderId="44" xfId="0" applyNumberFormat="1" applyFill="1" applyBorder="1" applyAlignment="1">
      <alignment horizontal="center"/>
    </xf>
    <xf numFmtId="1" fontId="0" fillId="2" borderId="41" xfId="0" applyNumberFormat="1" applyFill="1" applyBorder="1" applyAlignment="1">
      <alignment horizontal="center"/>
    </xf>
    <xf numFmtId="1" fontId="0" fillId="2" borderId="49" xfId="0" applyNumberFormat="1" applyFill="1" applyBorder="1" applyAlignment="1">
      <alignment horizontal="center"/>
    </xf>
    <xf numFmtId="2" fontId="0" fillId="2" borderId="49" xfId="0" applyNumberFormat="1" applyFill="1" applyBorder="1" applyAlignment="1">
      <alignment horizontal="center"/>
    </xf>
    <xf numFmtId="1" fontId="6" fillId="2" borderId="44" xfId="0" applyNumberFormat="1" applyFont="1" applyFill="1" applyBorder="1" applyAlignment="1">
      <alignment horizontal="center"/>
    </xf>
    <xf numFmtId="0" fontId="0" fillId="2" borderId="44" xfId="0" applyFill="1" applyBorder="1" applyAlignment="1">
      <alignment horizontal="center" vertical="center"/>
    </xf>
    <xf numFmtId="0" fontId="0" fillId="2" borderId="41" xfId="0" applyFill="1" applyBorder="1" applyAlignment="1">
      <alignment horizontal="center" vertical="center"/>
    </xf>
    <xf numFmtId="0" fontId="0" fillId="2" borderId="49" xfId="0" applyFill="1" applyBorder="1" applyAlignment="1">
      <alignment horizontal="center" vertical="center"/>
    </xf>
    <xf numFmtId="165" fontId="0" fillId="2" borderId="44" xfId="0" applyNumberFormat="1" applyFill="1" applyBorder="1" applyAlignment="1">
      <alignment horizontal="center"/>
    </xf>
    <xf numFmtId="9" fontId="0" fillId="2" borderId="44" xfId="0" applyNumberFormat="1" applyFill="1" applyBorder="1" applyAlignment="1">
      <alignment horizontal="center"/>
    </xf>
    <xf numFmtId="165" fontId="0" fillId="2" borderId="37" xfId="0" applyNumberFormat="1" applyFill="1" applyBorder="1" applyAlignment="1">
      <alignment horizontal="center"/>
    </xf>
    <xf numFmtId="0" fontId="0" fillId="2" borderId="49" xfId="0" applyFill="1" applyBorder="1" applyAlignment="1">
      <alignment horizontal="center"/>
    </xf>
    <xf numFmtId="164" fontId="0" fillId="2" borderId="44" xfId="6" applyNumberFormat="1" applyFont="1" applyFill="1" applyBorder="1" applyAlignment="1">
      <alignment horizontal="center"/>
    </xf>
    <xf numFmtId="0" fontId="0" fillId="2" borderId="41" xfId="0" applyFill="1" applyBorder="1" applyAlignment="1">
      <alignment horizontal="center"/>
    </xf>
    <xf numFmtId="0" fontId="0" fillId="2" borderId="42" xfId="0" applyFill="1" applyBorder="1" applyAlignment="1">
      <alignment horizontal="center"/>
    </xf>
    <xf numFmtId="165" fontId="0" fillId="2" borderId="45" xfId="0" applyNumberFormat="1" applyFill="1" applyBorder="1" applyAlignment="1">
      <alignment vertical="center"/>
    </xf>
    <xf numFmtId="0" fontId="0" fillId="2" borderId="37" xfId="0" applyFill="1" applyBorder="1" applyAlignment="1">
      <alignment vertical="center"/>
    </xf>
    <xf numFmtId="0" fontId="0" fillId="2" borderId="44" xfId="0" applyFill="1" applyBorder="1" applyAlignment="1">
      <alignment vertical="center"/>
    </xf>
    <xf numFmtId="0" fontId="0" fillId="2" borderId="44" xfId="0" applyFill="1" applyBorder="1" applyAlignment="1">
      <alignment horizontal="left"/>
    </xf>
    <xf numFmtId="0" fontId="0" fillId="2" borderId="41" xfId="0" applyFill="1" applyBorder="1"/>
    <xf numFmtId="0" fontId="0" fillId="2" borderId="44" xfId="0" applyFill="1" applyBorder="1"/>
    <xf numFmtId="0" fontId="0" fillId="2" borderId="49" xfId="0" applyFill="1" applyBorder="1"/>
    <xf numFmtId="0" fontId="0" fillId="2" borderId="45" xfId="0" applyFill="1" applyBorder="1"/>
    <xf numFmtId="0" fontId="0" fillId="0" borderId="38" xfId="0" applyFill="1" applyBorder="1" applyAlignment="1">
      <alignment horizontal="center"/>
    </xf>
    <xf numFmtId="0" fontId="0" fillId="0" borderId="0" xfId="0" applyAlignment="1">
      <alignment horizontal="center"/>
    </xf>
    <xf numFmtId="0" fontId="0" fillId="0" borderId="56" xfId="0" applyBorder="1" applyAlignment="1">
      <alignment horizontal="center" vertical="center"/>
    </xf>
    <xf numFmtId="9" fontId="0" fillId="0" borderId="32" xfId="1" applyNumberFormat="1" applyFont="1" applyFill="1" applyBorder="1" applyAlignment="1">
      <alignment horizontal="center"/>
    </xf>
    <xf numFmtId="0" fontId="0" fillId="3" borderId="12" xfId="0" applyFill="1" applyBorder="1" applyAlignment="1">
      <alignment horizontal="center"/>
    </xf>
    <xf numFmtId="2" fontId="0" fillId="0" borderId="29" xfId="5" applyNumberFormat="1" applyFont="1" applyBorder="1" applyAlignment="1">
      <alignment horizontal="center" vertical="center"/>
    </xf>
    <xf numFmtId="2" fontId="0" fillId="2" borderId="41" xfId="0" applyNumberFormat="1" applyFill="1" applyBorder="1" applyAlignment="1">
      <alignment horizontal="center" vertical="center"/>
    </xf>
    <xf numFmtId="168" fontId="0" fillId="0" borderId="16" xfId="0" applyNumberFormat="1" applyBorder="1" applyAlignment="1">
      <alignment vertical="center"/>
    </xf>
    <xf numFmtId="168" fontId="0" fillId="0" borderId="29" xfId="0" applyNumberFormat="1" applyBorder="1" applyAlignment="1">
      <alignment vertical="center"/>
    </xf>
    <xf numFmtId="165" fontId="0" fillId="0" borderId="0" xfId="0" applyNumberFormat="1"/>
    <xf numFmtId="0" fontId="0" fillId="0" borderId="0" xfId="0"/>
    <xf numFmtId="0" fontId="0" fillId="0" borderId="0" xfId="0"/>
    <xf numFmtId="0" fontId="5" fillId="0" borderId="9" xfId="0" applyFont="1" applyBorder="1"/>
    <xf numFmtId="0" fontId="5" fillId="0" borderId="0" xfId="0" applyFont="1" applyBorder="1"/>
    <xf numFmtId="20" fontId="5" fillId="0" borderId="0" xfId="0" applyNumberFormat="1" applyFont="1" applyBorder="1"/>
    <xf numFmtId="20" fontId="5" fillId="0" borderId="0" xfId="0" applyNumberFormat="1" applyFont="1"/>
    <xf numFmtId="0" fontId="5" fillId="0" borderId="1" xfId="0" applyFont="1" applyBorder="1"/>
    <xf numFmtId="167" fontId="5" fillId="0" borderId="2" xfId="5" applyNumberFormat="1" applyFont="1" applyBorder="1"/>
    <xf numFmtId="167" fontId="8" fillId="0" borderId="2" xfId="5" applyNumberFormat="1" applyFont="1" applyBorder="1"/>
    <xf numFmtId="0" fontId="5" fillId="0" borderId="2" xfId="0" applyFont="1" applyBorder="1" applyAlignment="1">
      <alignment horizontal="center" vertical="top"/>
    </xf>
    <xf numFmtId="0" fontId="5" fillId="0" borderId="3" xfId="0" applyFont="1" applyBorder="1"/>
    <xf numFmtId="0" fontId="5" fillId="0" borderId="0" xfId="0" applyFont="1" applyBorder="1" applyAlignment="1">
      <alignment horizontal="center" vertical="top"/>
    </xf>
    <xf numFmtId="0" fontId="5" fillId="0" borderId="7" xfId="0" applyFont="1" applyBorder="1"/>
    <xf numFmtId="167" fontId="5" fillId="0" borderId="0" xfId="5" applyNumberFormat="1" applyFont="1" applyBorder="1"/>
    <xf numFmtId="167" fontId="8" fillId="0" borderId="0" xfId="5" applyNumberFormat="1" applyFont="1" applyBorder="1"/>
    <xf numFmtId="0" fontId="5" fillId="0" borderId="8" xfId="0" applyFont="1" applyBorder="1"/>
    <xf numFmtId="0" fontId="0" fillId="0" borderId="29" xfId="0" applyBorder="1"/>
    <xf numFmtId="0" fontId="0" fillId="0" borderId="12" xfId="0" applyBorder="1"/>
    <xf numFmtId="0" fontId="0" fillId="0" borderId="0" xfId="0" applyAlignment="1">
      <alignment horizontal="center"/>
    </xf>
    <xf numFmtId="0" fontId="0" fillId="4" borderId="18" xfId="0" applyFill="1" applyBorder="1" applyAlignment="1">
      <alignment horizontal="center" vertical="center" wrapText="1"/>
    </xf>
    <xf numFmtId="0" fontId="0" fillId="4" borderId="23" xfId="0" applyFill="1" applyBorder="1" applyAlignment="1">
      <alignment horizontal="center" vertical="center" wrapText="1"/>
    </xf>
    <xf numFmtId="0" fontId="0" fillId="4" borderId="19" xfId="0" applyFill="1" applyBorder="1" applyAlignment="1">
      <alignment horizontal="center" vertical="center"/>
    </xf>
    <xf numFmtId="0" fontId="0" fillId="0" borderId="29" xfId="0" applyBorder="1"/>
    <xf numFmtId="0" fontId="0" fillId="0" borderId="12" xfId="0" applyBorder="1"/>
    <xf numFmtId="0" fontId="0" fillId="2" borderId="44" xfId="0" applyFill="1" applyBorder="1" applyAlignment="1">
      <alignment horizontal="center"/>
    </xf>
    <xf numFmtId="0" fontId="0" fillId="0" borderId="0" xfId="0"/>
    <xf numFmtId="170" fontId="0" fillId="0" borderId="29" xfId="0" applyNumberFormat="1" applyBorder="1" applyAlignment="1">
      <alignment horizontal="center"/>
    </xf>
    <xf numFmtId="0" fontId="0" fillId="0" borderId="31" xfId="0" applyBorder="1" applyAlignment="1">
      <alignment horizontal="center" vertical="center" wrapText="1"/>
    </xf>
    <xf numFmtId="169" fontId="0" fillId="2" borderId="41" xfId="0" applyNumberFormat="1" applyFill="1" applyBorder="1" applyAlignment="1">
      <alignment horizontal="center" vertical="center"/>
    </xf>
    <xf numFmtId="169" fontId="0" fillId="2" borderId="43" xfId="0" applyNumberFormat="1" applyFill="1" applyBorder="1" applyAlignment="1">
      <alignment horizontal="center" vertical="center"/>
    </xf>
    <xf numFmtId="169" fontId="0" fillId="0" borderId="0" xfId="0" applyNumberFormat="1" applyBorder="1" applyAlignment="1">
      <alignment horizontal="center" vertical="center"/>
    </xf>
    <xf numFmtId="169" fontId="1" fillId="0" borderId="0" xfId="5" applyNumberFormat="1"/>
    <xf numFmtId="0" fontId="5" fillId="0" borderId="33" xfId="0" applyFont="1" applyBorder="1"/>
    <xf numFmtId="167" fontId="5" fillId="0" borderId="34" xfId="5" applyNumberFormat="1" applyFont="1" applyBorder="1"/>
    <xf numFmtId="167" fontId="8" fillId="0" borderId="34" xfId="5" applyNumberFormat="1" applyFont="1" applyBorder="1"/>
    <xf numFmtId="0" fontId="5" fillId="0" borderId="34" xfId="0" applyFont="1" applyBorder="1" applyAlignment="1">
      <alignment horizontal="center" vertical="top"/>
    </xf>
    <xf numFmtId="0" fontId="5" fillId="0" borderId="36" xfId="0" applyFont="1" applyBorder="1"/>
    <xf numFmtId="165" fontId="0" fillId="0" borderId="29" xfId="0" applyNumberFormat="1" applyFill="1" applyBorder="1" applyAlignment="1">
      <alignment horizontal="center"/>
    </xf>
    <xf numFmtId="0" fontId="0" fillId="0" borderId="38" xfId="0" applyBorder="1" applyAlignment="1">
      <alignment horizontal="center"/>
    </xf>
    <xf numFmtId="0" fontId="0" fillId="0" borderId="44" xfId="0" applyBorder="1"/>
    <xf numFmtId="0" fontId="0" fillId="0" borderId="45" xfId="0" applyBorder="1"/>
    <xf numFmtId="0" fontId="0" fillId="0" borderId="0" xfId="0" applyAlignment="1">
      <alignment horizontal="left" vertical="center" wrapText="1"/>
    </xf>
    <xf numFmtId="0" fontId="0" fillId="0" borderId="0" xfId="0"/>
    <xf numFmtId="0" fontId="0" fillId="0" borderId="0" xfId="0" applyAlignment="1">
      <alignment horizontal="center"/>
    </xf>
    <xf numFmtId="0" fontId="0" fillId="0" borderId="61" xfId="0" applyBorder="1" applyAlignment="1">
      <alignment horizontal="center" vertical="top" wrapText="1"/>
    </xf>
    <xf numFmtId="0" fontId="0" fillId="0" borderId="29" xfId="0" applyBorder="1"/>
    <xf numFmtId="0" fontId="0" fillId="0" borderId="12" xfId="0" applyBorder="1"/>
    <xf numFmtId="0" fontId="6" fillId="0" borderId="10" xfId="0" applyFont="1" applyBorder="1" applyAlignment="1">
      <alignment horizontal="center" vertical="center" wrapText="1"/>
    </xf>
    <xf numFmtId="0" fontId="0" fillId="0" borderId="10" xfId="0" applyBorder="1"/>
    <xf numFmtId="0" fontId="6" fillId="0" borderId="11" xfId="0" applyFont="1" applyBorder="1" applyAlignment="1">
      <alignment horizontal="center"/>
    </xf>
    <xf numFmtId="0" fontId="6" fillId="0" borderId="47" xfId="0" applyFont="1" applyBorder="1" applyAlignment="1">
      <alignment horizontal="center"/>
    </xf>
    <xf numFmtId="0" fontId="0" fillId="0" borderId="57" xfId="0" applyBorder="1"/>
    <xf numFmtId="0" fontId="0" fillId="0" borderId="58" xfId="0" applyBorder="1"/>
    <xf numFmtId="0" fontId="0" fillId="0" borderId="7" xfId="0" applyBorder="1"/>
    <xf numFmtId="0" fontId="0" fillId="0" borderId="0" xfId="0" applyAlignment="1">
      <alignment vertical="center"/>
    </xf>
    <xf numFmtId="0" fontId="0" fillId="0" borderId="8" xfId="0" applyBorder="1"/>
    <xf numFmtId="0" fontId="0" fillId="0" borderId="33" xfId="0" applyBorder="1"/>
    <xf numFmtId="0" fontId="0" fillId="0" borderId="34" xfId="0" applyBorder="1"/>
    <xf numFmtId="0" fontId="0" fillId="0" borderId="36" xfId="0" applyBorder="1"/>
    <xf numFmtId="0" fontId="6" fillId="0" borderId="14" xfId="0" applyFont="1" applyBorder="1" applyAlignment="1">
      <alignment horizontal="center"/>
    </xf>
    <xf numFmtId="0" fontId="6" fillId="0" borderId="29"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vertical="center"/>
    </xf>
    <xf numFmtId="0" fontId="6" fillId="0" borderId="11" xfId="0" applyFont="1" applyBorder="1" applyAlignment="1">
      <alignment horizontal="center" vertical="center" wrapText="1"/>
    </xf>
    <xf numFmtId="0" fontId="6" fillId="0" borderId="9" xfId="0" applyFont="1" applyBorder="1" applyAlignment="1">
      <alignment horizontal="center"/>
    </xf>
    <xf numFmtId="0" fontId="6" fillId="0" borderId="10" xfId="0" applyFont="1" applyBorder="1" applyAlignment="1">
      <alignment horizontal="center"/>
    </xf>
    <xf numFmtId="0" fontId="2" fillId="0" borderId="25" xfId="0" applyFont="1" applyBorder="1" applyAlignment="1">
      <alignment horizontal="center" vertical="center"/>
    </xf>
    <xf numFmtId="0" fontId="0" fillId="0" borderId="2" xfId="0" applyBorder="1"/>
    <xf numFmtId="0" fontId="0" fillId="0" borderId="3" xfId="0" applyBorder="1"/>
    <xf numFmtId="0" fontId="6" fillId="0" borderId="0" xfId="0" applyFont="1"/>
    <xf numFmtId="0" fontId="2" fillId="0" borderId="51" xfId="0" applyFont="1" applyBorder="1" applyAlignment="1">
      <alignment horizontal="center"/>
    </xf>
    <xf numFmtId="0" fontId="0" fillId="0" borderId="5" xfId="0" applyBorder="1"/>
    <xf numFmtId="0" fontId="0" fillId="0" borderId="6" xfId="0" applyBorder="1"/>
    <xf numFmtId="0" fontId="2" fillId="0" borderId="4" xfId="0" applyFont="1" applyBorder="1" applyAlignment="1">
      <alignment horizontal="center"/>
    </xf>
    <xf numFmtId="0" fontId="2" fillId="0" borderId="5" xfId="0" applyFont="1" applyBorder="1" applyAlignment="1">
      <alignment horizontal="center"/>
    </xf>
    <xf numFmtId="0" fontId="6" fillId="0" borderId="52" xfId="0" applyFont="1" applyBorder="1" applyAlignment="1">
      <alignment horizontal="center"/>
    </xf>
    <xf numFmtId="0" fontId="0" fillId="0" borderId="53" xfId="0" applyBorder="1"/>
    <xf numFmtId="0" fontId="0" fillId="0" borderId="54" xfId="0" applyBorder="1"/>
    <xf numFmtId="0" fontId="0" fillId="0" borderId="11" xfId="0" applyBorder="1" applyAlignment="1">
      <alignment horizontal="center"/>
    </xf>
    <xf numFmtId="0" fontId="6" fillId="0" borderId="15" xfId="0" applyFont="1" applyBorder="1" applyAlignment="1">
      <alignment horizontal="center"/>
    </xf>
    <xf numFmtId="0" fontId="0" fillId="0" borderId="62" xfId="0" applyBorder="1" applyAlignment="1">
      <alignment horizontal="center" vertical="top" wrapText="1"/>
    </xf>
    <xf numFmtId="0" fontId="0" fillId="0" borderId="16" xfId="0" applyBorder="1"/>
    <xf numFmtId="0" fontId="0" fillId="0" borderId="48" xfId="0" applyBorder="1"/>
    <xf numFmtId="0" fontId="0" fillId="2" borderId="37" xfId="0" applyFill="1" applyBorder="1" applyAlignment="1">
      <alignment horizontal="center"/>
    </xf>
    <xf numFmtId="0" fontId="0" fillId="2" borderId="44" xfId="0" applyFill="1" applyBorder="1" applyAlignment="1">
      <alignment horizontal="center"/>
    </xf>
    <xf numFmtId="0" fontId="0" fillId="2" borderId="45" xfId="0" applyFill="1" applyBorder="1" applyAlignment="1">
      <alignment horizontal="center"/>
    </xf>
  </cellXfs>
  <cellStyles count="7">
    <cellStyle name="Lien hypertexte" xfId="4" builtinId="8"/>
    <cellStyle name="Lien hypertexte 2" xfId="3" xr:uid="{00000000-0005-0000-0000-000003000000}"/>
    <cellStyle name="Milliers" xfId="5" builtinId="3"/>
    <cellStyle name="Milliers 2" xfId="2" xr:uid="{00000000-0005-0000-0000-000002000000}"/>
    <cellStyle name="Normal" xfId="0" builtinId="0"/>
    <cellStyle name="Pourcentage" xfId="6" builtinId="5"/>
    <cellStyle name="Pourcentage 2" xfId="1" xr:uid="{00000000-0005-0000-0000-000001000000}"/>
  </cellStyles>
  <dxfs count="10">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2" displayName="Tableau2" ref="A2:A6" totalsRowShown="0">
  <autoFilter ref="A2:A6" xr:uid="{00000000-0009-0000-0100-000001000000}"/>
  <tableColumns count="1">
    <tableColumn id="1" xr3:uid="{00000000-0010-0000-0000-000001000000}" name="Vent Face"/>
  </tableColumns>
  <tableStyleInfo name="TableStyleLight9"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oi.org/10.1177/07349041211034460" TargetMode="External"/><Relationship Id="rId2" Type="http://schemas.openxmlformats.org/officeDocument/2006/relationships/hyperlink" Target="https://doi.org/10.1002/fam.3121" TargetMode="External"/><Relationship Id="rId1" Type="http://schemas.openxmlformats.org/officeDocument/2006/relationships/hyperlink" Target="https://doi.org/10.1016/j.conbuildmat.2021.126099"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R1022"/>
  <sheetViews>
    <sheetView topLeftCell="A4" zoomScaleNormal="100" workbookViewId="0">
      <pane xSplit="6105" ySplit="2895" topLeftCell="EC1" activePane="bottomRight"/>
      <selection activeCell="AE55" sqref="AE55"/>
      <selection pane="topRight" activeCell="N1" sqref="N1"/>
      <selection pane="bottomLeft" activeCell="A120" sqref="A120:XFD120"/>
      <selection pane="bottomRight" activeCell="EO11" sqref="EO11:EO1010"/>
    </sheetView>
  </sheetViews>
  <sheetFormatPr baseColWidth="10" defaultColWidth="11.42578125" defaultRowHeight="15" outlineLevelCol="2" x14ac:dyDescent="0.25"/>
  <cols>
    <col min="1" max="1" width="14.85546875" bestFit="1" customWidth="1"/>
    <col min="2" max="2" width="14.140625" bestFit="1" customWidth="1"/>
    <col min="3" max="3" width="8.5703125" bestFit="1" customWidth="1"/>
    <col min="4" max="4" width="16.85546875" bestFit="1" customWidth="1"/>
    <col min="5" max="5" width="17.42578125" customWidth="1"/>
    <col min="6" max="6" width="15.85546875" style="160" customWidth="1"/>
    <col min="7" max="7" width="12.7109375" customWidth="1" outlineLevel="1"/>
    <col min="8" max="9" width="10.85546875" style="146" customWidth="1"/>
    <col min="11" max="13" width="11.42578125" style="170"/>
    <col min="14" max="14" width="13" style="13" customWidth="1" outlineLevel="1"/>
    <col min="15" max="20" width="12.42578125" style="75" customWidth="1" outlineLevel="1"/>
    <col min="21" max="22" width="10.85546875" style="146" customWidth="1"/>
    <col min="23" max="23" width="10.85546875" style="278" customWidth="1"/>
    <col min="24" max="24" width="10.85546875" style="305" customWidth="1"/>
    <col min="25" max="25" width="10.85546875" style="146" customWidth="1"/>
    <col min="26" max="26" width="10.85546875" style="142" customWidth="1"/>
    <col min="27" max="33" width="10.85546875" style="142" customWidth="1" outlineLevel="1"/>
    <col min="34" max="34" width="10.85546875" customWidth="1" outlineLevel="1"/>
    <col min="35" max="39" width="12.5703125" customWidth="1"/>
    <col min="40" max="41" width="13.140625" customWidth="1"/>
    <col min="42" max="42" width="12.5703125" customWidth="1" outlineLevel="1"/>
    <col min="43" max="43" width="10.85546875" style="11" customWidth="1" outlineLevel="1"/>
    <col min="44" max="45" width="10.85546875" style="11" customWidth="1" outlineLevel="2"/>
    <col min="46" max="46" width="10.85546875" style="50" customWidth="1" outlineLevel="2"/>
    <col min="47" max="47" width="10.85546875" style="11" customWidth="1" outlineLevel="1"/>
    <col min="48" max="49" width="10.85546875" style="11" customWidth="1" outlineLevel="2"/>
    <col min="50" max="50" width="10.85546875" style="50" customWidth="1" outlineLevel="2"/>
    <col min="51" max="51" width="10.85546875" style="11" customWidth="1" outlineLevel="1"/>
    <col min="52" max="53" width="10.85546875" style="11" customWidth="1" outlineLevel="2"/>
    <col min="54" max="54" width="10.85546875" customWidth="1" outlineLevel="1"/>
    <col min="55" max="57" width="10.85546875" customWidth="1" outlineLevel="2"/>
    <col min="58" max="58" width="10.85546875" customWidth="1" outlineLevel="1"/>
    <col min="59" max="61" width="10.85546875" customWidth="1" outlineLevel="2"/>
    <col min="62" max="66" width="16.5703125" customWidth="1"/>
    <col min="68" max="70" width="10.85546875" customWidth="1" outlineLevel="1"/>
    <col min="71" max="72" width="10.85546875" style="146" customWidth="1" outlineLevel="1"/>
    <col min="73" max="74" width="10.85546875" style="156" customWidth="1" outlineLevel="1"/>
    <col min="75" max="75" width="10.85546875" style="146" customWidth="1" outlineLevel="1"/>
    <col min="76" max="76" width="10.85546875" customWidth="1" outlineLevel="1"/>
    <col min="77" max="80" width="11.7109375" customWidth="1" outlineLevel="1"/>
    <col min="81" max="81" width="10.85546875" style="146" customWidth="1" outlineLevel="1"/>
    <col min="82" max="82" width="10.85546875" style="146" customWidth="1"/>
    <col min="83" max="83" width="10.85546875" style="52" customWidth="1" outlineLevel="1"/>
    <col min="84" max="86" width="10.85546875" style="52" customWidth="1" outlineLevel="2"/>
    <col min="87" max="87" width="10.85546875" style="146" customWidth="1" outlineLevel="2"/>
    <col min="88" max="88" width="10.85546875" customWidth="1" outlineLevel="2"/>
    <col min="89" max="90" width="10.85546875" style="146" customWidth="1" outlineLevel="2"/>
    <col min="91" max="91" width="10.85546875" style="117" customWidth="1" outlineLevel="2"/>
    <col min="92" max="92" width="10.85546875" customWidth="1" outlineLevel="2"/>
    <col min="93" max="93" width="10.85546875" style="118" customWidth="1" outlineLevel="2"/>
    <col min="94" max="94" width="10.85546875" style="146" customWidth="1" outlineLevel="2"/>
    <col min="95" max="95" width="10.85546875" style="48" customWidth="1" outlineLevel="1"/>
    <col min="96" max="100" width="10.85546875" style="146" customWidth="1" outlineLevel="2"/>
    <col min="101" max="102" width="10.85546875" customWidth="1" outlineLevel="2"/>
    <col min="103" max="103" width="10.85546875" style="117" customWidth="1" outlineLevel="2"/>
    <col min="104" max="106" width="10.85546875" customWidth="1" outlineLevel="2"/>
    <col min="107" max="107" width="10.85546875" style="52" customWidth="1" outlineLevel="2"/>
    <col min="108" max="108" width="10.85546875" style="146" customWidth="1" outlineLevel="1"/>
    <col min="109" max="113" width="10.85546875" style="146" customWidth="1" outlineLevel="2"/>
    <col min="114" max="115" width="10.85546875" customWidth="1" outlineLevel="2"/>
    <col min="116" max="116" width="10.85546875" style="119" customWidth="1" outlineLevel="2"/>
    <col min="117" max="117" width="10.85546875" customWidth="1" outlineLevel="2"/>
    <col min="118" max="119" width="10.85546875" style="146" customWidth="1" outlineLevel="2"/>
    <col min="120" max="120" width="10.85546875" style="146" customWidth="1" outlineLevel="1"/>
    <col min="121" max="121" width="10.85546875" customWidth="1" outlineLevel="2"/>
    <col min="122" max="122" width="10.85546875" style="146" customWidth="1" outlineLevel="2"/>
    <col min="123" max="123" width="10.85546875" style="119" customWidth="1" outlineLevel="2"/>
    <col min="124" max="128" width="10.85546875" customWidth="1" outlineLevel="2"/>
    <col min="129" max="129" width="10.85546875" customWidth="1" outlineLevel="1"/>
    <col min="130" max="131" width="10.85546875" customWidth="1" outlineLevel="2"/>
    <col min="132" max="132" width="10.85546875" style="117" customWidth="1" outlineLevel="2"/>
    <col min="133" max="137" width="10.85546875" customWidth="1" outlineLevel="2"/>
    <col min="138" max="138" width="10.85546875" style="146" customWidth="1"/>
    <col min="139" max="139" width="10.85546875" customWidth="1" outlineLevel="1"/>
    <col min="140" max="146" width="10.85546875" customWidth="1" outlineLevel="2"/>
    <col min="147" max="147" width="10.85546875" customWidth="1" outlineLevel="1"/>
    <col min="148" max="154" width="10.85546875" customWidth="1" outlineLevel="2"/>
    <col min="155" max="155" width="10.85546875" customWidth="1" outlineLevel="1"/>
    <col min="156" max="162" width="10.85546875" customWidth="1" outlineLevel="2"/>
    <col min="163" max="163" width="10.85546875" customWidth="1" outlineLevel="1"/>
    <col min="164" max="170" width="10.85546875" customWidth="1" outlineLevel="2"/>
    <col min="171" max="171" width="10.85546875" customWidth="1" outlineLevel="1"/>
    <col min="172" max="178" width="10.85546875" customWidth="1" outlineLevel="2"/>
    <col min="179" max="179" width="10.85546875" customWidth="1" outlineLevel="1"/>
    <col min="180" max="186" width="10.85546875" customWidth="1" outlineLevel="2"/>
    <col min="187" max="187" width="10.85546875" customWidth="1" outlineLevel="1"/>
    <col min="188" max="194" width="10.85546875" customWidth="1" outlineLevel="2"/>
    <col min="195" max="195" width="10.85546875" customWidth="1" outlineLevel="1"/>
    <col min="196" max="202" width="10.85546875" customWidth="1" outlineLevel="2"/>
    <col min="203" max="203" width="10.85546875" customWidth="1" outlineLevel="1"/>
    <col min="204" max="210" width="10.85546875" customWidth="1" outlineLevel="2"/>
    <col min="211" max="211" width="10.85546875" customWidth="1" outlineLevel="1"/>
    <col min="212" max="218" width="10.85546875" customWidth="1" outlineLevel="2"/>
    <col min="219" max="219" width="10.85546875" customWidth="1" outlineLevel="1"/>
    <col min="220" max="226" width="10.85546875" customWidth="1" outlineLevel="2"/>
  </cols>
  <sheetData>
    <row r="1" spans="1:226" x14ac:dyDescent="0.25">
      <c r="CP1" s="218" t="s">
        <v>433</v>
      </c>
      <c r="CQ1" s="216"/>
      <c r="DC1" s="218" t="s">
        <v>433</v>
      </c>
      <c r="DO1" s="218" t="s">
        <v>433</v>
      </c>
      <c r="DX1" s="218" t="s">
        <v>433</v>
      </c>
      <c r="EG1" s="218" t="s">
        <v>433</v>
      </c>
      <c r="EI1" t="s">
        <v>434</v>
      </c>
      <c r="EK1" t="s">
        <v>452</v>
      </c>
    </row>
    <row r="2" spans="1:226" ht="15" customHeight="1" thickBot="1" x14ac:dyDescent="0.3">
      <c r="CP2" s="219">
        <v>0.22500000000000001</v>
      </c>
      <c r="CQ2" s="216"/>
      <c r="DC2" s="219">
        <v>0</v>
      </c>
      <c r="DO2" s="219">
        <v>0</v>
      </c>
      <c r="DX2" s="219">
        <v>0.05</v>
      </c>
      <c r="EG2" s="219">
        <v>2.5000000000000001E-2</v>
      </c>
      <c r="EI2">
        <v>1.7</v>
      </c>
      <c r="EK2">
        <v>1.3</v>
      </c>
      <c r="EL2">
        <v>0.25</v>
      </c>
    </row>
    <row r="3" spans="1:226" x14ac:dyDescent="0.25">
      <c r="A3" s="353" t="s">
        <v>1</v>
      </c>
      <c r="B3" s="354"/>
      <c r="C3" s="354"/>
      <c r="D3" s="355"/>
      <c r="E3" s="357" t="s">
        <v>2</v>
      </c>
      <c r="F3" s="361"/>
      <c r="G3" s="358"/>
      <c r="H3" s="358"/>
      <c r="I3" s="358"/>
      <c r="J3" s="358"/>
      <c r="K3" s="358"/>
      <c r="L3" s="358"/>
      <c r="M3" s="358"/>
      <c r="N3" s="358"/>
      <c r="O3" s="358"/>
      <c r="P3" s="358"/>
      <c r="Q3" s="358"/>
      <c r="R3" s="358"/>
      <c r="S3" s="358"/>
      <c r="T3" s="358"/>
      <c r="U3" s="358"/>
      <c r="V3" s="358"/>
      <c r="W3" s="358"/>
      <c r="X3" s="358"/>
      <c r="Y3" s="359"/>
      <c r="Z3" s="357" t="s">
        <v>3</v>
      </c>
      <c r="AA3" s="358"/>
      <c r="AB3" s="358"/>
      <c r="AC3" s="358"/>
      <c r="AD3" s="358"/>
      <c r="AE3" s="358"/>
      <c r="AF3" s="358"/>
      <c r="AG3" s="358"/>
      <c r="AH3" s="358"/>
      <c r="AI3" s="358"/>
      <c r="AJ3" s="358"/>
      <c r="AK3" s="358"/>
      <c r="AL3" s="358"/>
      <c r="AM3" s="358"/>
      <c r="AN3" s="358"/>
      <c r="AO3" s="358"/>
      <c r="AP3" s="358"/>
      <c r="AQ3" s="358"/>
      <c r="AR3" s="358"/>
      <c r="AS3" s="358"/>
      <c r="AT3" s="358"/>
      <c r="AU3" s="358"/>
      <c r="AV3" s="358"/>
      <c r="AW3" s="358"/>
      <c r="AX3" s="358"/>
      <c r="AY3" s="358"/>
      <c r="AZ3" s="358"/>
      <c r="BA3" s="358"/>
      <c r="BB3" s="358"/>
      <c r="BC3" s="358"/>
      <c r="BD3" s="358"/>
      <c r="BE3" s="358"/>
      <c r="BF3" s="358"/>
      <c r="BG3" s="358"/>
      <c r="BH3" s="358"/>
      <c r="BI3" s="359"/>
      <c r="BJ3" s="357" t="s">
        <v>4</v>
      </c>
      <c r="BK3" s="358"/>
      <c r="BL3" s="358"/>
      <c r="BM3" s="358"/>
      <c r="BN3" s="359"/>
      <c r="BO3" s="360" t="s">
        <v>5</v>
      </c>
      <c r="BP3" s="358"/>
      <c r="BQ3" s="358"/>
      <c r="BR3" s="358"/>
      <c r="BS3" s="358"/>
      <c r="BT3" s="358"/>
      <c r="BU3" s="358"/>
      <c r="BV3" s="358"/>
      <c r="BW3" s="358"/>
      <c r="BX3" s="358"/>
      <c r="BY3" s="358"/>
      <c r="BZ3" s="358"/>
      <c r="CA3" s="358"/>
      <c r="CB3" s="358"/>
      <c r="CC3" s="358"/>
      <c r="CD3" s="360" t="s">
        <v>6</v>
      </c>
      <c r="CE3" s="358"/>
      <c r="CF3" s="358"/>
      <c r="CG3" s="358"/>
      <c r="CH3" s="358"/>
      <c r="CI3" s="358"/>
      <c r="CJ3" s="358"/>
      <c r="CK3" s="358"/>
      <c r="CL3" s="358"/>
      <c r="CM3" s="358"/>
      <c r="CN3" s="358"/>
      <c r="CO3" s="358"/>
      <c r="CP3" s="358"/>
      <c r="CQ3" s="358"/>
      <c r="CR3" s="358"/>
      <c r="CS3" s="358"/>
      <c r="CT3" s="358"/>
      <c r="CU3" s="358"/>
      <c r="CV3" s="358"/>
      <c r="CW3" s="358"/>
      <c r="CX3" s="358"/>
      <c r="CY3" s="358"/>
      <c r="CZ3" s="358"/>
      <c r="DA3" s="358"/>
      <c r="DB3" s="358"/>
      <c r="DC3" s="358"/>
      <c r="DD3" s="358"/>
      <c r="DE3" s="358"/>
      <c r="DF3" s="358"/>
      <c r="DG3" s="358"/>
      <c r="DH3" s="358"/>
      <c r="DI3" s="358"/>
      <c r="DJ3" s="358"/>
      <c r="DK3" s="358"/>
      <c r="DL3" s="358"/>
      <c r="DM3" s="358"/>
      <c r="DN3" s="358"/>
      <c r="DO3" s="358"/>
      <c r="DP3" s="358"/>
      <c r="DQ3" s="358"/>
      <c r="DR3" s="358"/>
      <c r="DS3" s="358"/>
      <c r="DT3" s="358"/>
      <c r="DU3" s="358"/>
      <c r="DV3" s="358"/>
      <c r="DW3" s="358"/>
      <c r="DX3" s="358"/>
      <c r="DY3" s="358"/>
      <c r="DZ3" s="358"/>
      <c r="EA3" s="358"/>
      <c r="EB3" s="358"/>
      <c r="EC3" s="358"/>
      <c r="ED3" s="358"/>
      <c r="EE3" s="358"/>
      <c r="EF3" s="358"/>
      <c r="EG3" s="358"/>
      <c r="EH3" s="357" t="s">
        <v>7</v>
      </c>
      <c r="EI3" s="358"/>
      <c r="EJ3" s="358"/>
      <c r="EK3" s="358"/>
      <c r="EL3" s="358"/>
      <c r="EM3" s="358"/>
      <c r="EN3" s="358"/>
      <c r="EO3" s="358"/>
      <c r="EP3" s="358"/>
      <c r="EQ3" s="358"/>
      <c r="ER3" s="358"/>
      <c r="ES3" s="358"/>
      <c r="ET3" s="358"/>
      <c r="EU3" s="358"/>
      <c r="EV3" s="358"/>
      <c r="EW3" s="358"/>
      <c r="EX3" s="358"/>
      <c r="EY3" s="358"/>
      <c r="EZ3" s="358"/>
      <c r="FA3" s="358"/>
      <c r="FB3" s="358"/>
      <c r="FC3" s="358"/>
      <c r="FD3" s="358"/>
      <c r="FE3" s="358"/>
      <c r="FF3" s="358"/>
      <c r="FG3" s="358"/>
      <c r="FH3" s="358"/>
      <c r="FI3" s="358"/>
      <c r="FJ3" s="358"/>
      <c r="FK3" s="358"/>
      <c r="FL3" s="358"/>
      <c r="FM3" s="358"/>
      <c r="FN3" s="358"/>
      <c r="FO3" s="358"/>
      <c r="FP3" s="358"/>
      <c r="FQ3" s="358"/>
      <c r="FR3" s="358"/>
      <c r="FS3" s="358"/>
      <c r="FT3" s="358"/>
      <c r="FU3" s="358"/>
      <c r="FV3" s="358"/>
      <c r="FW3" s="358"/>
      <c r="FX3" s="358"/>
      <c r="FY3" s="358"/>
      <c r="FZ3" s="358"/>
      <c r="GA3" s="358"/>
      <c r="GB3" s="358"/>
      <c r="GC3" s="358"/>
      <c r="GD3" s="358"/>
      <c r="GE3" s="358"/>
      <c r="GF3" s="358"/>
      <c r="GG3" s="358"/>
      <c r="GH3" s="358"/>
      <c r="GI3" s="358"/>
      <c r="GJ3" s="358"/>
      <c r="GK3" s="358"/>
      <c r="GL3" s="358"/>
      <c r="GM3" s="358"/>
      <c r="GN3" s="358"/>
      <c r="GO3" s="358"/>
      <c r="GP3" s="358"/>
      <c r="GQ3" s="358"/>
      <c r="GR3" s="358"/>
      <c r="GS3" s="358"/>
      <c r="GT3" s="358"/>
      <c r="GU3" s="358"/>
      <c r="GV3" s="358"/>
      <c r="GW3" s="358"/>
      <c r="GX3" s="358"/>
      <c r="GY3" s="358"/>
      <c r="GZ3" s="358"/>
      <c r="HA3" s="358"/>
      <c r="HB3" s="358"/>
      <c r="HC3" s="358"/>
      <c r="HD3" s="358"/>
      <c r="HE3" s="358"/>
      <c r="HF3" s="358"/>
      <c r="HG3" s="358"/>
      <c r="HH3" s="358"/>
      <c r="HI3" s="358"/>
      <c r="HJ3" s="358"/>
      <c r="HK3" s="358"/>
      <c r="HL3" s="358"/>
      <c r="HM3" s="358"/>
      <c r="HN3" s="358"/>
      <c r="HO3" s="358"/>
      <c r="HP3" s="358"/>
      <c r="HQ3" s="358"/>
      <c r="HR3" s="359"/>
    </row>
    <row r="4" spans="1:226" s="150" customFormat="1" ht="14.45" customHeight="1" thickBot="1" x14ac:dyDescent="0.3">
      <c r="A4" s="340"/>
      <c r="B4" s="356"/>
      <c r="C4" s="356"/>
      <c r="D4" s="342"/>
      <c r="E4" s="351" t="s">
        <v>8</v>
      </c>
      <c r="F4" s="352"/>
      <c r="G4" s="335"/>
      <c r="H4" s="336" t="s">
        <v>9</v>
      </c>
      <c r="I4" s="335"/>
      <c r="J4" s="336" t="s">
        <v>10</v>
      </c>
      <c r="K4" s="347"/>
      <c r="L4" s="347"/>
      <c r="M4" s="347"/>
      <c r="N4" s="332"/>
      <c r="O4" s="332"/>
      <c r="P4" s="332"/>
      <c r="Q4" s="332"/>
      <c r="R4" s="332"/>
      <c r="S4" s="335"/>
      <c r="T4" s="153"/>
      <c r="U4" s="366" t="s">
        <v>7</v>
      </c>
      <c r="V4" s="332"/>
      <c r="W4" s="332"/>
      <c r="X4" s="332"/>
      <c r="Y4" s="333"/>
      <c r="Z4" s="351" t="s">
        <v>8</v>
      </c>
      <c r="AA4" s="332"/>
      <c r="AB4" s="332"/>
      <c r="AC4" s="332"/>
      <c r="AD4" s="332"/>
      <c r="AE4" s="332"/>
      <c r="AF4" s="332"/>
      <c r="AG4" s="332"/>
      <c r="AH4" s="335"/>
      <c r="AI4" s="151" t="s">
        <v>11</v>
      </c>
      <c r="AJ4" s="336" t="s">
        <v>12</v>
      </c>
      <c r="AK4" s="332"/>
      <c r="AL4" s="332"/>
      <c r="AM4" s="332"/>
      <c r="AN4" s="332"/>
      <c r="AO4" s="332"/>
      <c r="AP4" s="335"/>
      <c r="AQ4" s="336" t="s">
        <v>13</v>
      </c>
      <c r="AR4" s="332"/>
      <c r="AS4" s="332"/>
      <c r="AT4" s="335"/>
      <c r="AU4" s="336" t="s">
        <v>14</v>
      </c>
      <c r="AV4" s="332"/>
      <c r="AW4" s="335"/>
      <c r="AX4" s="153"/>
      <c r="AY4" s="336" t="s">
        <v>15</v>
      </c>
      <c r="AZ4" s="332"/>
      <c r="BA4" s="335"/>
      <c r="BB4" s="336" t="s">
        <v>16</v>
      </c>
      <c r="BC4" s="332"/>
      <c r="BD4" s="332"/>
      <c r="BE4" s="335"/>
      <c r="BF4" s="362" t="s">
        <v>17</v>
      </c>
      <c r="BG4" s="363"/>
      <c r="BH4" s="363"/>
      <c r="BI4" s="364"/>
      <c r="BJ4" s="337"/>
      <c r="BK4" s="338"/>
      <c r="BL4" s="338"/>
      <c r="BM4" s="338"/>
      <c r="BN4" s="339"/>
      <c r="BO4" s="348" t="s">
        <v>18</v>
      </c>
      <c r="BP4" s="332"/>
      <c r="BQ4" s="332"/>
      <c r="BR4" s="332"/>
      <c r="BS4" s="365" t="s">
        <v>19</v>
      </c>
      <c r="BT4" s="332"/>
      <c r="BU4" s="332"/>
      <c r="BV4" s="332"/>
      <c r="BW4" s="335"/>
      <c r="BX4" s="349" t="s">
        <v>20</v>
      </c>
      <c r="BY4" s="332"/>
      <c r="BZ4" s="332"/>
      <c r="CA4" s="332"/>
      <c r="CB4" s="332"/>
      <c r="CC4" s="332"/>
      <c r="CD4" s="110" t="s">
        <v>21</v>
      </c>
      <c r="CE4" s="350" t="s">
        <v>22</v>
      </c>
      <c r="CF4" s="332"/>
      <c r="CG4" s="332"/>
      <c r="CH4" s="332"/>
      <c r="CI4" s="332"/>
      <c r="CJ4" s="335"/>
      <c r="CK4" s="347" t="s">
        <v>23</v>
      </c>
      <c r="CL4" s="332"/>
      <c r="CM4" s="332"/>
      <c r="CN4" s="332"/>
      <c r="CO4" s="332"/>
      <c r="CP4" s="332"/>
      <c r="CQ4" s="350" t="s">
        <v>24</v>
      </c>
      <c r="CR4" s="332"/>
      <c r="CS4" s="332"/>
      <c r="CT4" s="332"/>
      <c r="CU4" s="332"/>
      <c r="CV4" s="335"/>
      <c r="CW4" s="336" t="s">
        <v>25</v>
      </c>
      <c r="CX4" s="332"/>
      <c r="CY4" s="332"/>
      <c r="CZ4" s="332"/>
      <c r="DA4" s="332"/>
      <c r="DB4" s="332"/>
      <c r="DC4" s="335"/>
      <c r="DD4" s="350" t="s">
        <v>26</v>
      </c>
      <c r="DE4" s="332"/>
      <c r="DF4" s="332"/>
      <c r="DG4" s="332"/>
      <c r="DH4" s="332"/>
      <c r="DI4" s="335"/>
      <c r="DJ4" s="336" t="s">
        <v>27</v>
      </c>
      <c r="DK4" s="332"/>
      <c r="DL4" s="332"/>
      <c r="DM4" s="332"/>
      <c r="DN4" s="332"/>
      <c r="DO4" s="335"/>
      <c r="DP4" s="336" t="s">
        <v>28</v>
      </c>
      <c r="DQ4" s="332"/>
      <c r="DR4" s="332"/>
      <c r="DS4" s="332"/>
      <c r="DT4" s="332"/>
      <c r="DU4" s="332"/>
      <c r="DV4" s="332"/>
      <c r="DW4" s="332"/>
      <c r="DX4" s="335"/>
      <c r="DY4" s="346" t="s">
        <v>29</v>
      </c>
      <c r="DZ4" s="332"/>
      <c r="EA4" s="332"/>
      <c r="EB4" s="332"/>
      <c r="EC4" s="332"/>
      <c r="ED4" s="332"/>
      <c r="EE4" s="332"/>
      <c r="EF4" s="332"/>
      <c r="EG4" s="332"/>
      <c r="EH4" s="57" t="s">
        <v>30</v>
      </c>
      <c r="EI4" s="334" t="s">
        <v>31</v>
      </c>
      <c r="EJ4" s="332"/>
      <c r="EK4" s="332"/>
      <c r="EL4" s="332"/>
      <c r="EM4" s="332"/>
      <c r="EN4" s="332"/>
      <c r="EO4" s="332"/>
      <c r="EP4" s="335"/>
      <c r="EQ4" s="350" t="s">
        <v>32</v>
      </c>
      <c r="ER4" s="332"/>
      <c r="ES4" s="332"/>
      <c r="ET4" s="332"/>
      <c r="EU4" s="332"/>
      <c r="EV4" s="332"/>
      <c r="EW4" s="332"/>
      <c r="EX4" s="335"/>
      <c r="EY4" s="350" t="s">
        <v>33</v>
      </c>
      <c r="EZ4" s="332"/>
      <c r="FA4" s="332"/>
      <c r="FB4" s="332"/>
      <c r="FC4" s="332"/>
      <c r="FD4" s="332"/>
      <c r="FE4" s="332"/>
      <c r="FF4" s="335"/>
      <c r="FG4" s="350" t="s">
        <v>34</v>
      </c>
      <c r="FH4" s="332"/>
      <c r="FI4" s="332"/>
      <c r="FJ4" s="332"/>
      <c r="FK4" s="332"/>
      <c r="FL4" s="332"/>
      <c r="FM4" s="332"/>
      <c r="FN4" s="335"/>
      <c r="FO4" s="350" t="s">
        <v>35</v>
      </c>
      <c r="FP4" s="332"/>
      <c r="FQ4" s="332"/>
      <c r="FR4" s="332"/>
      <c r="FS4" s="332"/>
      <c r="FT4" s="332"/>
      <c r="FU4" s="332"/>
      <c r="FV4" s="335"/>
      <c r="FW4" s="350" t="s">
        <v>36</v>
      </c>
      <c r="FX4" s="332"/>
      <c r="FY4" s="332"/>
      <c r="FZ4" s="332"/>
      <c r="GA4" s="332"/>
      <c r="GB4" s="332"/>
      <c r="GC4" s="332"/>
      <c r="GD4" s="335"/>
      <c r="GE4" s="350" t="s">
        <v>37</v>
      </c>
      <c r="GF4" s="332"/>
      <c r="GG4" s="332"/>
      <c r="GH4" s="332"/>
      <c r="GI4" s="332"/>
      <c r="GJ4" s="332"/>
      <c r="GK4" s="332"/>
      <c r="GL4" s="335"/>
      <c r="GM4" s="350" t="s">
        <v>38</v>
      </c>
      <c r="GN4" s="332"/>
      <c r="GO4" s="332"/>
      <c r="GP4" s="332"/>
      <c r="GQ4" s="332"/>
      <c r="GR4" s="332"/>
      <c r="GS4" s="332"/>
      <c r="GT4" s="335"/>
      <c r="GU4" s="350" t="s">
        <v>39</v>
      </c>
      <c r="GV4" s="332"/>
      <c r="GW4" s="332"/>
      <c r="GX4" s="332"/>
      <c r="GY4" s="332"/>
      <c r="GZ4" s="332"/>
      <c r="HA4" s="332"/>
      <c r="HB4" s="335"/>
      <c r="HC4" s="350" t="s">
        <v>40</v>
      </c>
      <c r="HD4" s="332"/>
      <c r="HE4" s="332"/>
      <c r="HF4" s="332"/>
      <c r="HG4" s="332"/>
      <c r="HH4" s="332"/>
      <c r="HI4" s="332"/>
      <c r="HJ4" s="335"/>
      <c r="HK4" s="350" t="s">
        <v>41</v>
      </c>
      <c r="HL4" s="332"/>
      <c r="HM4" s="332"/>
      <c r="HN4" s="332"/>
      <c r="HO4" s="332"/>
      <c r="HP4" s="332"/>
      <c r="HQ4" s="332"/>
      <c r="HR4" s="335"/>
    </row>
    <row r="5" spans="1:226" s="152" customFormat="1" ht="23.45" customHeight="1" x14ac:dyDescent="0.25">
      <c r="A5" s="58" t="s">
        <v>42</v>
      </c>
      <c r="B5" s="30" t="s">
        <v>43</v>
      </c>
      <c r="C5" s="30" t="s">
        <v>44</v>
      </c>
      <c r="D5" s="53" t="s">
        <v>45</v>
      </c>
      <c r="E5" s="4" t="s">
        <v>46</v>
      </c>
      <c r="F5" s="43" t="s">
        <v>47</v>
      </c>
      <c r="G5" s="43" t="s">
        <v>427</v>
      </c>
      <c r="H5" s="31" t="s">
        <v>48</v>
      </c>
      <c r="I5" s="31" t="s">
        <v>49</v>
      </c>
      <c r="J5" s="31" t="s">
        <v>50</v>
      </c>
      <c r="K5" s="279" t="s">
        <v>439</v>
      </c>
      <c r="L5" s="279" t="s">
        <v>439</v>
      </c>
      <c r="M5" s="279" t="s">
        <v>435</v>
      </c>
      <c r="N5" s="87" t="s">
        <v>51</v>
      </c>
      <c r="O5" s="76" t="s">
        <v>52</v>
      </c>
      <c r="P5" s="76" t="s">
        <v>53</v>
      </c>
      <c r="Q5" s="76" t="s">
        <v>54</v>
      </c>
      <c r="R5" s="78" t="s">
        <v>55</v>
      </c>
      <c r="S5" s="78" t="s">
        <v>56</v>
      </c>
      <c r="T5" s="78" t="s">
        <v>57</v>
      </c>
      <c r="U5" s="31" t="s">
        <v>58</v>
      </c>
      <c r="V5" s="31" t="s">
        <v>59</v>
      </c>
      <c r="W5" s="31" t="s">
        <v>444</v>
      </c>
      <c r="X5" s="42" t="s">
        <v>446</v>
      </c>
      <c r="Y5" s="32" t="s">
        <v>60</v>
      </c>
      <c r="Z5" s="64" t="s">
        <v>61</v>
      </c>
      <c r="AA5" s="64" t="s">
        <v>62</v>
      </c>
      <c r="AB5" s="64" t="s">
        <v>63</v>
      </c>
      <c r="AC5" s="64" t="s">
        <v>64</v>
      </c>
      <c r="AD5" s="64" t="s">
        <v>65</v>
      </c>
      <c r="AE5" s="64" t="s">
        <v>66</v>
      </c>
      <c r="AF5" s="64" t="s">
        <v>429</v>
      </c>
      <c r="AG5" s="64" t="s">
        <v>67</v>
      </c>
      <c r="AH5" s="31" t="s">
        <v>68</v>
      </c>
      <c r="AI5" s="34" t="s">
        <v>69</v>
      </c>
      <c r="AJ5" s="34" t="s">
        <v>70</v>
      </c>
      <c r="AK5" s="31" t="s">
        <v>71</v>
      </c>
      <c r="AL5" s="31" t="s">
        <v>72</v>
      </c>
      <c r="AM5" s="31" t="s">
        <v>73</v>
      </c>
      <c r="AN5" s="31" t="s">
        <v>74</v>
      </c>
      <c r="AO5" s="31" t="s">
        <v>75</v>
      </c>
      <c r="AP5" s="42" t="s">
        <v>76</v>
      </c>
      <c r="AQ5" s="21" t="s">
        <v>77</v>
      </c>
      <c r="AR5" s="21" t="s">
        <v>78</v>
      </c>
      <c r="AS5" s="21" t="s">
        <v>79</v>
      </c>
      <c r="AT5" s="98" t="s">
        <v>80</v>
      </c>
      <c r="AU5" s="21" t="s">
        <v>81</v>
      </c>
      <c r="AV5" s="21" t="s">
        <v>82</v>
      </c>
      <c r="AW5" s="21" t="s">
        <v>83</v>
      </c>
      <c r="AX5" s="98" t="s">
        <v>84</v>
      </c>
      <c r="AY5" s="21" t="s">
        <v>85</v>
      </c>
      <c r="AZ5" s="21" t="s">
        <v>86</v>
      </c>
      <c r="BA5" s="21" t="s">
        <v>87</v>
      </c>
      <c r="BB5" s="21" t="s">
        <v>88</v>
      </c>
      <c r="BC5" s="21" t="s">
        <v>89</v>
      </c>
      <c r="BD5" s="21" t="s">
        <v>90</v>
      </c>
      <c r="BE5" s="98" t="s">
        <v>91</v>
      </c>
      <c r="BF5" s="21" t="s">
        <v>92</v>
      </c>
      <c r="BG5" s="21" t="s">
        <v>93</v>
      </c>
      <c r="BH5" s="21" t="s">
        <v>94</v>
      </c>
      <c r="BI5" s="106" t="s">
        <v>91</v>
      </c>
      <c r="BJ5" s="340"/>
      <c r="BK5" s="341"/>
      <c r="BL5" s="341"/>
      <c r="BM5" s="341"/>
      <c r="BN5" s="342"/>
      <c r="BO5" s="33" t="s">
        <v>95</v>
      </c>
      <c r="BP5" s="31" t="s">
        <v>96</v>
      </c>
      <c r="BQ5" s="31" t="s">
        <v>97</v>
      </c>
      <c r="BR5" s="31" t="s">
        <v>98</v>
      </c>
      <c r="BS5" s="31" t="s">
        <v>99</v>
      </c>
      <c r="BT5" s="31" t="s">
        <v>100</v>
      </c>
      <c r="BU5" s="31" t="s">
        <v>418</v>
      </c>
      <c r="BV5" s="31" t="s">
        <v>419</v>
      </c>
      <c r="BW5" s="31" t="s">
        <v>101</v>
      </c>
      <c r="BX5" s="31" t="s">
        <v>102</v>
      </c>
      <c r="BY5" s="31" t="s">
        <v>103</v>
      </c>
      <c r="BZ5" s="31" t="s">
        <v>104</v>
      </c>
      <c r="CA5" s="31" t="s">
        <v>416</v>
      </c>
      <c r="CB5" s="31" t="s">
        <v>105</v>
      </c>
      <c r="CC5" s="55" t="s">
        <v>106</v>
      </c>
      <c r="CD5" s="4" t="s">
        <v>107</v>
      </c>
      <c r="CE5" s="31" t="s">
        <v>108</v>
      </c>
      <c r="CF5" s="31" t="s">
        <v>109</v>
      </c>
      <c r="CG5" s="31" t="s">
        <v>110</v>
      </c>
      <c r="CH5" s="31" t="s">
        <v>111</v>
      </c>
      <c r="CI5" s="31" t="s">
        <v>112</v>
      </c>
      <c r="CJ5" s="31" t="s">
        <v>113</v>
      </c>
      <c r="CK5" s="43" t="s">
        <v>114</v>
      </c>
      <c r="CL5" s="31" t="s">
        <v>115</v>
      </c>
      <c r="CM5" s="120" t="s">
        <v>116</v>
      </c>
      <c r="CN5" s="47" t="s">
        <v>117</v>
      </c>
      <c r="CO5" s="121" t="s">
        <v>118</v>
      </c>
      <c r="CP5" s="55" t="s">
        <v>119</v>
      </c>
      <c r="CQ5" s="31" t="s">
        <v>120</v>
      </c>
      <c r="CR5" s="31" t="s">
        <v>121</v>
      </c>
      <c r="CS5" s="31" t="s">
        <v>122</v>
      </c>
      <c r="CT5" s="31" t="s">
        <v>123</v>
      </c>
      <c r="CU5" s="31" t="s">
        <v>124</v>
      </c>
      <c r="CV5" s="31" t="s">
        <v>125</v>
      </c>
      <c r="CW5" s="43" t="s">
        <v>126</v>
      </c>
      <c r="CX5" s="31" t="s">
        <v>127</v>
      </c>
      <c r="CY5" s="120" t="s">
        <v>128</v>
      </c>
      <c r="CZ5" s="47" t="s">
        <v>129</v>
      </c>
      <c r="DA5" s="47" t="s">
        <v>130</v>
      </c>
      <c r="DB5" s="39" t="s">
        <v>131</v>
      </c>
      <c r="DC5" s="39" t="s">
        <v>132</v>
      </c>
      <c r="DD5" s="43" t="s">
        <v>133</v>
      </c>
      <c r="DE5" s="31" t="s">
        <v>134</v>
      </c>
      <c r="DF5" s="31" t="s">
        <v>135</v>
      </c>
      <c r="DG5" s="31" t="s">
        <v>136</v>
      </c>
      <c r="DH5" s="31" t="s">
        <v>137</v>
      </c>
      <c r="DI5" s="31" t="s">
        <v>138</v>
      </c>
      <c r="DJ5" s="43" t="s">
        <v>139</v>
      </c>
      <c r="DK5" s="31" t="s">
        <v>140</v>
      </c>
      <c r="DL5" s="120" t="s">
        <v>141</v>
      </c>
      <c r="DM5" s="47" t="s">
        <v>142</v>
      </c>
      <c r="DN5" s="39" t="s">
        <v>143</v>
      </c>
      <c r="DO5" s="39" t="s">
        <v>144</v>
      </c>
      <c r="DP5" s="42" t="s">
        <v>145</v>
      </c>
      <c r="DQ5" s="31" t="s">
        <v>146</v>
      </c>
      <c r="DR5" s="31" t="s">
        <v>147</v>
      </c>
      <c r="DS5" s="120" t="s">
        <v>148</v>
      </c>
      <c r="DT5" s="47" t="s">
        <v>149</v>
      </c>
      <c r="DU5" s="39" t="s">
        <v>150</v>
      </c>
      <c r="DV5" s="39" t="s">
        <v>151</v>
      </c>
      <c r="DW5" s="39" t="s">
        <v>152</v>
      </c>
      <c r="DX5" s="39" t="s">
        <v>153</v>
      </c>
      <c r="DY5" s="42" t="s">
        <v>154</v>
      </c>
      <c r="DZ5" s="31" t="s">
        <v>155</v>
      </c>
      <c r="EA5" s="31" t="s">
        <v>156</v>
      </c>
      <c r="EB5" s="120" t="s">
        <v>157</v>
      </c>
      <c r="EC5" s="47" t="s">
        <v>158</v>
      </c>
      <c r="ED5" s="39" t="s">
        <v>159</v>
      </c>
      <c r="EE5" s="39" t="s">
        <v>160</v>
      </c>
      <c r="EF5" s="55" t="s">
        <v>161</v>
      </c>
      <c r="EG5" s="39" t="s">
        <v>162</v>
      </c>
      <c r="EH5" s="58" t="s">
        <v>163</v>
      </c>
      <c r="EI5" s="90" t="s">
        <v>164</v>
      </c>
      <c r="EJ5" s="45" t="s">
        <v>165</v>
      </c>
      <c r="EK5" s="45" t="s">
        <v>166</v>
      </c>
      <c r="EL5" s="30" t="s">
        <v>167</v>
      </c>
      <c r="EM5" s="30" t="s">
        <v>168</v>
      </c>
      <c r="EN5" s="30" t="s">
        <v>169</v>
      </c>
      <c r="EO5" s="30" t="s">
        <v>170</v>
      </c>
      <c r="EP5" s="30" t="s">
        <v>171</v>
      </c>
      <c r="EQ5" s="90" t="s">
        <v>172</v>
      </c>
      <c r="ER5" s="45" t="s">
        <v>173</v>
      </c>
      <c r="ES5" s="45" t="s">
        <v>174</v>
      </c>
      <c r="ET5" s="30" t="s">
        <v>175</v>
      </c>
      <c r="EU5" s="30" t="s">
        <v>176</v>
      </c>
      <c r="EV5" s="30" t="s">
        <v>177</v>
      </c>
      <c r="EW5" s="30" t="s">
        <v>178</v>
      </c>
      <c r="EX5" s="30" t="s">
        <v>179</v>
      </c>
      <c r="EY5" s="45" t="s">
        <v>180</v>
      </c>
      <c r="EZ5" s="45" t="s">
        <v>181</v>
      </c>
      <c r="FA5" s="45" t="s">
        <v>182</v>
      </c>
      <c r="FB5" s="30" t="s">
        <v>183</v>
      </c>
      <c r="FC5" s="30" t="s">
        <v>184</v>
      </c>
      <c r="FD5" s="30" t="s">
        <v>185</v>
      </c>
      <c r="FE5" s="30" t="s">
        <v>186</v>
      </c>
      <c r="FF5" s="30" t="s">
        <v>187</v>
      </c>
      <c r="FG5" s="45" t="s">
        <v>188</v>
      </c>
      <c r="FH5" s="45" t="s">
        <v>189</v>
      </c>
      <c r="FI5" s="45" t="s">
        <v>190</v>
      </c>
      <c r="FJ5" s="30" t="s">
        <v>191</v>
      </c>
      <c r="FK5" s="30" t="s">
        <v>192</v>
      </c>
      <c r="FL5" s="30" t="s">
        <v>193</v>
      </c>
      <c r="FM5" s="30" t="s">
        <v>194</v>
      </c>
      <c r="FN5" s="30" t="s">
        <v>195</v>
      </c>
      <c r="FO5" s="45" t="s">
        <v>196</v>
      </c>
      <c r="FP5" s="45" t="s">
        <v>197</v>
      </c>
      <c r="FQ5" s="45" t="s">
        <v>198</v>
      </c>
      <c r="FR5" s="30" t="s">
        <v>199</v>
      </c>
      <c r="FS5" s="30" t="s">
        <v>200</v>
      </c>
      <c r="FT5" s="30" t="s">
        <v>201</v>
      </c>
      <c r="FU5" s="30" t="s">
        <v>202</v>
      </c>
      <c r="FV5" s="30" t="s">
        <v>203</v>
      </c>
      <c r="FW5" s="45" t="s">
        <v>204</v>
      </c>
      <c r="FX5" s="45" t="s">
        <v>205</v>
      </c>
      <c r="FY5" s="45" t="s">
        <v>206</v>
      </c>
      <c r="FZ5" s="30" t="s">
        <v>207</v>
      </c>
      <c r="GA5" s="30" t="s">
        <v>208</v>
      </c>
      <c r="GB5" s="30" t="s">
        <v>209</v>
      </c>
      <c r="GC5" s="30" t="s">
        <v>210</v>
      </c>
      <c r="GD5" s="53" t="s">
        <v>211</v>
      </c>
      <c r="GE5" s="45" t="s">
        <v>212</v>
      </c>
      <c r="GF5" s="45" t="s">
        <v>213</v>
      </c>
      <c r="GG5" s="45" t="s">
        <v>214</v>
      </c>
      <c r="GH5" s="30" t="s">
        <v>215</v>
      </c>
      <c r="GI5" s="30" t="s">
        <v>216</v>
      </c>
      <c r="GJ5" s="30" t="s">
        <v>217</v>
      </c>
      <c r="GK5" s="30" t="s">
        <v>218</v>
      </c>
      <c r="GL5" s="53" t="s">
        <v>219</v>
      </c>
      <c r="GM5" s="45" t="s">
        <v>220</v>
      </c>
      <c r="GN5" s="45" t="s">
        <v>221</v>
      </c>
      <c r="GO5" s="45" t="s">
        <v>222</v>
      </c>
      <c r="GP5" s="30" t="s">
        <v>223</v>
      </c>
      <c r="GQ5" s="30" t="s">
        <v>224</v>
      </c>
      <c r="GR5" s="30" t="s">
        <v>225</v>
      </c>
      <c r="GS5" s="30" t="s">
        <v>226</v>
      </c>
      <c r="GT5" s="53" t="s">
        <v>227</v>
      </c>
      <c r="GU5" s="45" t="s">
        <v>228</v>
      </c>
      <c r="GV5" s="45" t="s">
        <v>229</v>
      </c>
      <c r="GW5" s="45" t="s">
        <v>230</v>
      </c>
      <c r="GX5" s="30" t="s">
        <v>231</v>
      </c>
      <c r="GY5" s="30" t="s">
        <v>232</v>
      </c>
      <c r="GZ5" s="30" t="s">
        <v>233</v>
      </c>
      <c r="HA5" s="30" t="s">
        <v>234</v>
      </c>
      <c r="HB5" s="53" t="s">
        <v>235</v>
      </c>
      <c r="HC5" s="45" t="s">
        <v>236</v>
      </c>
      <c r="HD5" s="45" t="s">
        <v>237</v>
      </c>
      <c r="HE5" s="45" t="s">
        <v>238</v>
      </c>
      <c r="HF5" s="30" t="s">
        <v>239</v>
      </c>
      <c r="HG5" s="30" t="s">
        <v>240</v>
      </c>
      <c r="HH5" s="30" t="s">
        <v>241</v>
      </c>
      <c r="HI5" s="30" t="s">
        <v>242</v>
      </c>
      <c r="HJ5" s="53" t="s">
        <v>243</v>
      </c>
      <c r="HK5" s="45" t="s">
        <v>244</v>
      </c>
      <c r="HL5" s="45" t="s">
        <v>245</v>
      </c>
      <c r="HM5" s="45" t="s">
        <v>246</v>
      </c>
      <c r="HN5" s="30" t="s">
        <v>247</v>
      </c>
      <c r="HO5" s="30" t="s">
        <v>248</v>
      </c>
      <c r="HP5" s="30" t="s">
        <v>249</v>
      </c>
      <c r="HQ5" s="30" t="s">
        <v>250</v>
      </c>
      <c r="HR5" s="53" t="s">
        <v>251</v>
      </c>
    </row>
    <row r="6" spans="1:226" s="152" customFormat="1" ht="16.5" customHeight="1" thickBot="1" x14ac:dyDescent="0.3">
      <c r="A6" s="22" t="s">
        <v>252</v>
      </c>
      <c r="B6" s="23" t="s">
        <v>252</v>
      </c>
      <c r="C6" s="23" t="s">
        <v>253</v>
      </c>
      <c r="D6" s="54" t="s">
        <v>252</v>
      </c>
      <c r="E6" s="4" t="s">
        <v>254</v>
      </c>
      <c r="F6" s="43" t="s">
        <v>252</v>
      </c>
      <c r="G6" s="4" t="s">
        <v>274</v>
      </c>
      <c r="H6" s="31" t="s">
        <v>255</v>
      </c>
      <c r="I6" s="31" t="s">
        <v>255</v>
      </c>
      <c r="J6" s="31" t="s">
        <v>256</v>
      </c>
      <c r="K6" s="31" t="s">
        <v>256</v>
      </c>
      <c r="L6" s="31" t="s">
        <v>256</v>
      </c>
      <c r="M6" s="31" t="s">
        <v>256</v>
      </c>
      <c r="N6" s="31" t="s">
        <v>252</v>
      </c>
      <c r="O6" s="77" t="s">
        <v>256</v>
      </c>
      <c r="P6" s="78" t="s">
        <v>256</v>
      </c>
      <c r="Q6" s="78" t="s">
        <v>256</v>
      </c>
      <c r="R6" s="78" t="s">
        <v>256</v>
      </c>
      <c r="S6" s="78" t="s">
        <v>256</v>
      </c>
      <c r="T6" s="78" t="s">
        <v>257</v>
      </c>
      <c r="U6" s="31" t="s">
        <v>258</v>
      </c>
      <c r="V6" s="31" t="s">
        <v>255</v>
      </c>
      <c r="W6" s="31" t="s">
        <v>253</v>
      </c>
      <c r="X6" s="32" t="s">
        <v>259</v>
      </c>
      <c r="Y6" s="32" t="s">
        <v>259</v>
      </c>
      <c r="Z6" s="65" t="s">
        <v>260</v>
      </c>
      <c r="AA6" s="92" t="s">
        <v>260</v>
      </c>
      <c r="AB6" s="66" t="s">
        <v>260</v>
      </c>
      <c r="AC6" s="66" t="s">
        <v>261</v>
      </c>
      <c r="AD6" s="92" t="s">
        <v>262</v>
      </c>
      <c r="AE6" s="92" t="s">
        <v>262</v>
      </c>
      <c r="AF6" s="92" t="s">
        <v>253</v>
      </c>
      <c r="AG6" s="92" t="s">
        <v>258</v>
      </c>
      <c r="AH6" s="31" t="s">
        <v>256</v>
      </c>
      <c r="AI6" s="34" t="s">
        <v>263</v>
      </c>
      <c r="AJ6" s="44" t="s">
        <v>257</v>
      </c>
      <c r="AK6" s="43" t="s">
        <v>264</v>
      </c>
      <c r="AL6" s="43" t="s">
        <v>264</v>
      </c>
      <c r="AM6" s="43" t="s">
        <v>264</v>
      </c>
      <c r="AN6" s="43" t="s">
        <v>257</v>
      </c>
      <c r="AO6" s="43" t="s">
        <v>265</v>
      </c>
      <c r="AP6" s="43" t="s">
        <v>257</v>
      </c>
      <c r="AQ6" s="14" t="s">
        <v>266</v>
      </c>
      <c r="AR6" s="14" t="s">
        <v>266</v>
      </c>
      <c r="AS6" s="14" t="s">
        <v>266</v>
      </c>
      <c r="AT6" s="101" t="s">
        <v>267</v>
      </c>
      <c r="AU6" s="14" t="s">
        <v>266</v>
      </c>
      <c r="AV6" s="14" t="s">
        <v>266</v>
      </c>
      <c r="AW6" s="14" t="s">
        <v>266</v>
      </c>
      <c r="AX6" s="99" t="s">
        <v>267</v>
      </c>
      <c r="AY6" s="82" t="s">
        <v>266</v>
      </c>
      <c r="AZ6" s="14" t="s">
        <v>266</v>
      </c>
      <c r="BA6" s="14" t="s">
        <v>266</v>
      </c>
      <c r="BB6" s="43" t="s">
        <v>266</v>
      </c>
      <c r="BC6" s="31" t="s">
        <v>266</v>
      </c>
      <c r="BD6" s="31" t="s">
        <v>266</v>
      </c>
      <c r="BE6" s="99" t="s">
        <v>267</v>
      </c>
      <c r="BF6" s="43" t="s">
        <v>266</v>
      </c>
      <c r="BG6" s="31" t="s">
        <v>266</v>
      </c>
      <c r="BH6" s="31" t="s">
        <v>266</v>
      </c>
      <c r="BI6" s="107" t="s">
        <v>267</v>
      </c>
      <c r="BJ6" s="340"/>
      <c r="BK6" s="341"/>
      <c r="BL6" s="341"/>
      <c r="BM6" s="341"/>
      <c r="BN6" s="342"/>
      <c r="BO6" s="4" t="s">
        <v>258</v>
      </c>
      <c r="BP6" s="31" t="s">
        <v>258</v>
      </c>
      <c r="BQ6" s="31" t="s">
        <v>258</v>
      </c>
      <c r="BR6" s="42" t="s">
        <v>268</v>
      </c>
      <c r="BS6" s="31" t="s">
        <v>417</v>
      </c>
      <c r="BT6" s="42" t="s">
        <v>253</v>
      </c>
      <c r="BU6" s="42" t="s">
        <v>253</v>
      </c>
      <c r="BV6" s="42" t="s">
        <v>253</v>
      </c>
      <c r="BW6" s="42" t="s">
        <v>252</v>
      </c>
      <c r="BX6" s="31" t="s">
        <v>258</v>
      </c>
      <c r="BY6" s="43" t="s">
        <v>269</v>
      </c>
      <c r="BZ6" s="43" t="s">
        <v>270</v>
      </c>
      <c r="CA6" s="43" t="s">
        <v>271</v>
      </c>
      <c r="CB6" s="43" t="s">
        <v>256</v>
      </c>
      <c r="CC6" s="47" t="s">
        <v>263</v>
      </c>
      <c r="CD6" s="4" t="s">
        <v>255</v>
      </c>
      <c r="CE6" s="31" t="s">
        <v>252</v>
      </c>
      <c r="CF6" s="44" t="s">
        <v>272</v>
      </c>
      <c r="CG6" s="43" t="s">
        <v>252</v>
      </c>
      <c r="CH6" s="44" t="s">
        <v>272</v>
      </c>
      <c r="CI6" s="43" t="s">
        <v>252</v>
      </c>
      <c r="CJ6" s="44" t="s">
        <v>272</v>
      </c>
      <c r="CK6" s="43" t="s">
        <v>252</v>
      </c>
      <c r="CL6" s="43" t="s">
        <v>252</v>
      </c>
      <c r="CM6" s="120" t="s">
        <v>256</v>
      </c>
      <c r="CN6" s="42" t="s">
        <v>273</v>
      </c>
      <c r="CO6" s="122" t="s">
        <v>255</v>
      </c>
      <c r="CP6" s="47" t="s">
        <v>255</v>
      </c>
      <c r="CQ6" s="31" t="s">
        <v>252</v>
      </c>
      <c r="CR6" s="44" t="s">
        <v>272</v>
      </c>
      <c r="CS6" s="43" t="s">
        <v>252</v>
      </c>
      <c r="CT6" s="44" t="s">
        <v>272</v>
      </c>
      <c r="CU6" s="43" t="s">
        <v>252</v>
      </c>
      <c r="CV6" s="44" t="s">
        <v>272</v>
      </c>
      <c r="CW6" s="43" t="s">
        <v>252</v>
      </c>
      <c r="CX6" s="43" t="s">
        <v>252</v>
      </c>
      <c r="CY6" s="120" t="s">
        <v>256</v>
      </c>
      <c r="CZ6" s="42" t="s">
        <v>273</v>
      </c>
      <c r="DA6" s="42" t="s">
        <v>274</v>
      </c>
      <c r="DB6" s="31" t="s">
        <v>255</v>
      </c>
      <c r="DC6" s="47" t="s">
        <v>255</v>
      </c>
      <c r="DD6" s="43" t="s">
        <v>252</v>
      </c>
      <c r="DE6" s="44" t="s">
        <v>272</v>
      </c>
      <c r="DF6" s="43" t="s">
        <v>252</v>
      </c>
      <c r="DG6" s="44" t="s">
        <v>272</v>
      </c>
      <c r="DH6" s="43" t="s">
        <v>252</v>
      </c>
      <c r="DI6" s="44" t="s">
        <v>272</v>
      </c>
      <c r="DJ6" s="43" t="s">
        <v>252</v>
      </c>
      <c r="DK6" s="43" t="s">
        <v>252</v>
      </c>
      <c r="DL6" s="120" t="s">
        <v>256</v>
      </c>
      <c r="DM6" s="42" t="s">
        <v>273</v>
      </c>
      <c r="DN6" s="31" t="s">
        <v>255</v>
      </c>
      <c r="DO6" s="31" t="s">
        <v>255</v>
      </c>
      <c r="DP6" s="43" t="s">
        <v>253</v>
      </c>
      <c r="DQ6" s="43" t="s">
        <v>252</v>
      </c>
      <c r="DR6" s="43" t="s">
        <v>252</v>
      </c>
      <c r="DS6" s="120" t="s">
        <v>256</v>
      </c>
      <c r="DT6" s="42" t="s">
        <v>273</v>
      </c>
      <c r="DU6" s="31" t="s">
        <v>258</v>
      </c>
      <c r="DV6" s="31" t="s">
        <v>258</v>
      </c>
      <c r="DW6" s="31" t="s">
        <v>258</v>
      </c>
      <c r="DX6" s="31" t="s">
        <v>255</v>
      </c>
      <c r="DY6" s="42" t="s">
        <v>253</v>
      </c>
      <c r="DZ6" s="43" t="s">
        <v>252</v>
      </c>
      <c r="EA6" s="43" t="s">
        <v>252</v>
      </c>
      <c r="EB6" s="120" t="s">
        <v>256</v>
      </c>
      <c r="EC6" s="42" t="s">
        <v>273</v>
      </c>
      <c r="ED6" s="31" t="s">
        <v>258</v>
      </c>
      <c r="EE6" s="31" t="s">
        <v>258</v>
      </c>
      <c r="EF6" s="47" t="s">
        <v>258</v>
      </c>
      <c r="EG6" s="31" t="s">
        <v>255</v>
      </c>
      <c r="EH6" s="58" t="s">
        <v>253</v>
      </c>
      <c r="EI6" s="43" t="s">
        <v>258</v>
      </c>
      <c r="EJ6" s="31" t="s">
        <v>258</v>
      </c>
      <c r="EK6" s="31" t="s">
        <v>258</v>
      </c>
      <c r="EL6" s="31" t="s">
        <v>258</v>
      </c>
      <c r="EM6" s="31" t="s">
        <v>255</v>
      </c>
      <c r="EN6" s="31" t="s">
        <v>253</v>
      </c>
      <c r="EO6" s="31" t="s">
        <v>258</v>
      </c>
      <c r="EP6" s="30" t="s">
        <v>252</v>
      </c>
      <c r="EQ6" s="31" t="s">
        <v>258</v>
      </c>
      <c r="ER6" s="31" t="s">
        <v>258</v>
      </c>
      <c r="ES6" s="31" t="s">
        <v>258</v>
      </c>
      <c r="ET6" s="31" t="s">
        <v>258</v>
      </c>
      <c r="EU6" s="31" t="s">
        <v>255</v>
      </c>
      <c r="EV6" s="31" t="s">
        <v>253</v>
      </c>
      <c r="EW6" s="31" t="s">
        <v>258</v>
      </c>
      <c r="EX6" s="30" t="s">
        <v>252</v>
      </c>
      <c r="EY6" s="31" t="s">
        <v>258</v>
      </c>
      <c r="EZ6" s="31" t="s">
        <v>258</v>
      </c>
      <c r="FA6" s="31" t="s">
        <v>258</v>
      </c>
      <c r="FB6" s="31" t="s">
        <v>258</v>
      </c>
      <c r="FC6" s="31" t="s">
        <v>255</v>
      </c>
      <c r="FD6" s="31" t="s">
        <v>253</v>
      </c>
      <c r="FE6" s="31" t="s">
        <v>258</v>
      </c>
      <c r="FF6" s="30" t="s">
        <v>252</v>
      </c>
      <c r="FG6" s="31" t="s">
        <v>258</v>
      </c>
      <c r="FH6" s="31" t="s">
        <v>258</v>
      </c>
      <c r="FI6" s="31" t="s">
        <v>258</v>
      </c>
      <c r="FJ6" s="31" t="s">
        <v>258</v>
      </c>
      <c r="FK6" s="31" t="s">
        <v>255</v>
      </c>
      <c r="FL6" s="31" t="s">
        <v>253</v>
      </c>
      <c r="FM6" s="31" t="s">
        <v>258</v>
      </c>
      <c r="FN6" s="30" t="s">
        <v>252</v>
      </c>
      <c r="FO6" s="31" t="s">
        <v>258</v>
      </c>
      <c r="FP6" s="31" t="s">
        <v>258</v>
      </c>
      <c r="FQ6" s="31" t="s">
        <v>258</v>
      </c>
      <c r="FR6" s="31" t="s">
        <v>258</v>
      </c>
      <c r="FS6" s="31" t="s">
        <v>255</v>
      </c>
      <c r="FT6" s="31" t="s">
        <v>253</v>
      </c>
      <c r="FU6" s="31" t="s">
        <v>258</v>
      </c>
      <c r="FV6" s="30" t="s">
        <v>252</v>
      </c>
      <c r="FW6" s="31" t="s">
        <v>258</v>
      </c>
      <c r="FX6" s="31" t="s">
        <v>258</v>
      </c>
      <c r="FY6" s="31" t="s">
        <v>258</v>
      </c>
      <c r="FZ6" s="31" t="s">
        <v>258</v>
      </c>
      <c r="GA6" s="31" t="s">
        <v>255</v>
      </c>
      <c r="GB6" s="31" t="s">
        <v>253</v>
      </c>
      <c r="GC6" s="31" t="s">
        <v>258</v>
      </c>
      <c r="GD6" s="53" t="s">
        <v>252</v>
      </c>
      <c r="GE6" s="31" t="s">
        <v>258</v>
      </c>
      <c r="GF6" s="31" t="s">
        <v>258</v>
      </c>
      <c r="GG6" s="31" t="s">
        <v>258</v>
      </c>
      <c r="GH6" s="31" t="s">
        <v>258</v>
      </c>
      <c r="GI6" s="31" t="s">
        <v>255</v>
      </c>
      <c r="GJ6" s="31" t="s">
        <v>253</v>
      </c>
      <c r="GK6" s="31" t="s">
        <v>258</v>
      </c>
      <c r="GL6" s="53" t="s">
        <v>252</v>
      </c>
      <c r="GM6" s="31" t="s">
        <v>258</v>
      </c>
      <c r="GN6" s="31" t="s">
        <v>258</v>
      </c>
      <c r="GO6" s="31" t="s">
        <v>258</v>
      </c>
      <c r="GP6" s="31" t="s">
        <v>258</v>
      </c>
      <c r="GQ6" s="31" t="s">
        <v>255</v>
      </c>
      <c r="GR6" s="31" t="s">
        <v>253</v>
      </c>
      <c r="GS6" s="31" t="s">
        <v>258</v>
      </c>
      <c r="GT6" s="53" t="s">
        <v>252</v>
      </c>
      <c r="GU6" s="31" t="s">
        <v>258</v>
      </c>
      <c r="GV6" s="31" t="s">
        <v>258</v>
      </c>
      <c r="GW6" s="31" t="s">
        <v>258</v>
      </c>
      <c r="GX6" s="31" t="s">
        <v>258</v>
      </c>
      <c r="GY6" s="31" t="s">
        <v>255</v>
      </c>
      <c r="GZ6" s="31" t="s">
        <v>253</v>
      </c>
      <c r="HA6" s="31" t="s">
        <v>258</v>
      </c>
      <c r="HB6" s="53" t="s">
        <v>252</v>
      </c>
      <c r="HC6" s="31" t="s">
        <v>258</v>
      </c>
      <c r="HD6" s="31" t="s">
        <v>258</v>
      </c>
      <c r="HE6" s="31" t="s">
        <v>258</v>
      </c>
      <c r="HF6" s="31" t="s">
        <v>258</v>
      </c>
      <c r="HG6" s="31" t="s">
        <v>255</v>
      </c>
      <c r="HH6" s="31" t="s">
        <v>253</v>
      </c>
      <c r="HI6" s="31" t="s">
        <v>258</v>
      </c>
      <c r="HJ6" s="53" t="s">
        <v>252</v>
      </c>
      <c r="HK6" s="31" t="s">
        <v>258</v>
      </c>
      <c r="HL6" s="31" t="s">
        <v>258</v>
      </c>
      <c r="HM6" s="31" t="s">
        <v>258</v>
      </c>
      <c r="HN6" s="31" t="s">
        <v>258</v>
      </c>
      <c r="HO6" s="31" t="s">
        <v>255</v>
      </c>
      <c r="HP6" s="31" t="s">
        <v>253</v>
      </c>
      <c r="HQ6" s="31" t="s">
        <v>258</v>
      </c>
      <c r="HR6" s="53" t="s">
        <v>252</v>
      </c>
    </row>
    <row r="7" spans="1:226" s="152" customFormat="1" ht="60.6" customHeight="1" thickBot="1" x14ac:dyDescent="0.3">
      <c r="A7" s="26" t="s">
        <v>275</v>
      </c>
      <c r="B7" s="25" t="s">
        <v>276</v>
      </c>
      <c r="C7" s="23" t="s">
        <v>277</v>
      </c>
      <c r="D7" s="24" t="s">
        <v>278</v>
      </c>
      <c r="E7" s="306" t="s">
        <v>279</v>
      </c>
      <c r="F7" s="25" t="s">
        <v>280</v>
      </c>
      <c r="G7" s="25" t="s">
        <v>428</v>
      </c>
      <c r="H7" s="23" t="s">
        <v>281</v>
      </c>
      <c r="I7" s="23" t="s">
        <v>282</v>
      </c>
      <c r="J7" s="23" t="s">
        <v>436</v>
      </c>
      <c r="K7" s="23" t="s">
        <v>438</v>
      </c>
      <c r="L7" s="23" t="s">
        <v>440</v>
      </c>
      <c r="M7" s="23" t="s">
        <v>437</v>
      </c>
      <c r="N7" s="91" t="s">
        <v>283</v>
      </c>
      <c r="O7" s="136" t="s">
        <v>284</v>
      </c>
      <c r="P7" s="79" t="s">
        <v>285</v>
      </c>
      <c r="Q7" s="79" t="s">
        <v>286</v>
      </c>
      <c r="R7" s="79" t="s">
        <v>287</v>
      </c>
      <c r="S7" s="79" t="s">
        <v>288</v>
      </c>
      <c r="T7" s="79" t="s">
        <v>289</v>
      </c>
      <c r="U7" s="23" t="s">
        <v>290</v>
      </c>
      <c r="V7" s="23" t="s">
        <v>291</v>
      </c>
      <c r="W7" s="23" t="s">
        <v>443</v>
      </c>
      <c r="X7" s="314" t="s">
        <v>445</v>
      </c>
      <c r="Y7" s="307" t="s">
        <v>292</v>
      </c>
      <c r="Z7" s="67" t="s">
        <v>293</v>
      </c>
      <c r="AA7" s="93" t="s">
        <v>294</v>
      </c>
      <c r="AB7" s="68" t="s">
        <v>295</v>
      </c>
      <c r="AC7" s="93" t="s">
        <v>296</v>
      </c>
      <c r="AD7" s="93" t="s">
        <v>297</v>
      </c>
      <c r="AE7" s="93" t="s">
        <v>298</v>
      </c>
      <c r="AF7" s="93" t="s">
        <v>430</v>
      </c>
      <c r="AG7" s="93" t="s">
        <v>299</v>
      </c>
      <c r="AH7" s="23" t="s">
        <v>300</v>
      </c>
      <c r="AI7" s="35" t="s">
        <v>301</v>
      </c>
      <c r="AJ7" s="131" t="s">
        <v>302</v>
      </c>
      <c r="AK7" s="134" t="s">
        <v>303</v>
      </c>
      <c r="AL7" s="134" t="s">
        <v>304</v>
      </c>
      <c r="AM7" s="134" t="s">
        <v>305</v>
      </c>
      <c r="AN7" s="23" t="s">
        <v>306</v>
      </c>
      <c r="AO7" s="23" t="s">
        <v>307</v>
      </c>
      <c r="AP7" s="23" t="s">
        <v>308</v>
      </c>
      <c r="AQ7" s="85" t="s">
        <v>309</v>
      </c>
      <c r="AR7" s="84" t="s">
        <v>310</v>
      </c>
      <c r="AS7" s="85" t="s">
        <v>311</v>
      </c>
      <c r="AT7" s="111" t="s">
        <v>312</v>
      </c>
      <c r="AU7" s="85" t="s">
        <v>309</v>
      </c>
      <c r="AV7" s="84" t="s">
        <v>310</v>
      </c>
      <c r="AW7" s="85" t="s">
        <v>311</v>
      </c>
      <c r="AX7" s="100" t="s">
        <v>312</v>
      </c>
      <c r="AY7" s="83" t="s">
        <v>309</v>
      </c>
      <c r="AZ7" s="84" t="s">
        <v>310</v>
      </c>
      <c r="BA7" s="85" t="s">
        <v>311</v>
      </c>
      <c r="BB7" s="25" t="s">
        <v>309</v>
      </c>
      <c r="BC7" s="24" t="s">
        <v>310</v>
      </c>
      <c r="BD7" s="23" t="s">
        <v>311</v>
      </c>
      <c r="BE7" s="100" t="s">
        <v>312</v>
      </c>
      <c r="BF7" s="25" t="s">
        <v>309</v>
      </c>
      <c r="BG7" s="24" t="s">
        <v>310</v>
      </c>
      <c r="BH7" s="24" t="s">
        <v>311</v>
      </c>
      <c r="BI7" s="108" t="s">
        <v>312</v>
      </c>
      <c r="BJ7" s="343"/>
      <c r="BK7" s="344"/>
      <c r="BL7" s="344"/>
      <c r="BM7" s="344"/>
      <c r="BN7" s="345"/>
      <c r="BO7" s="40" t="s">
        <v>313</v>
      </c>
      <c r="BP7" s="308" t="s">
        <v>314</v>
      </c>
      <c r="BQ7" s="308" t="s">
        <v>315</v>
      </c>
      <c r="BR7" s="41" t="s">
        <v>316</v>
      </c>
      <c r="BS7" s="41" t="s">
        <v>317</v>
      </c>
      <c r="BT7" s="23" t="s">
        <v>318</v>
      </c>
      <c r="BU7" s="23" t="s">
        <v>420</v>
      </c>
      <c r="BV7" s="23" t="s">
        <v>421</v>
      </c>
      <c r="BW7" s="23" t="s">
        <v>319</v>
      </c>
      <c r="BX7" s="41" t="s">
        <v>320</v>
      </c>
      <c r="BY7" s="23" t="s">
        <v>321</v>
      </c>
      <c r="BZ7" s="23" t="s">
        <v>322</v>
      </c>
      <c r="CA7" s="23" t="s">
        <v>323</v>
      </c>
      <c r="CB7" s="23" t="s">
        <v>324</v>
      </c>
      <c r="CC7" s="24" t="s">
        <v>325</v>
      </c>
      <c r="CD7" s="22" t="s">
        <v>326</v>
      </c>
      <c r="CE7" s="23" t="s">
        <v>327</v>
      </c>
      <c r="CF7" s="23" t="s">
        <v>328</v>
      </c>
      <c r="CG7" s="23" t="s">
        <v>329</v>
      </c>
      <c r="CH7" s="23" t="s">
        <v>330</v>
      </c>
      <c r="CI7" s="23" t="s">
        <v>331</v>
      </c>
      <c r="CJ7" s="23" t="s">
        <v>332</v>
      </c>
      <c r="CK7" s="74" t="s">
        <v>333</v>
      </c>
      <c r="CL7" s="41" t="s">
        <v>334</v>
      </c>
      <c r="CM7" s="123" t="s">
        <v>335</v>
      </c>
      <c r="CN7" s="41" t="s">
        <v>336</v>
      </c>
      <c r="CO7" s="124" t="s">
        <v>337</v>
      </c>
      <c r="CP7" s="24" t="s">
        <v>338</v>
      </c>
      <c r="CQ7" s="23" t="s">
        <v>327</v>
      </c>
      <c r="CR7" s="23" t="s">
        <v>328</v>
      </c>
      <c r="CS7" s="23" t="s">
        <v>329</v>
      </c>
      <c r="CT7" s="23" t="s">
        <v>330</v>
      </c>
      <c r="CU7" s="23" t="s">
        <v>331</v>
      </c>
      <c r="CV7" s="23" t="s">
        <v>332</v>
      </c>
      <c r="CW7" s="74" t="s">
        <v>333</v>
      </c>
      <c r="CX7" s="41" t="s">
        <v>334</v>
      </c>
      <c r="CY7" s="123" t="s">
        <v>335</v>
      </c>
      <c r="CZ7" s="41" t="s">
        <v>336</v>
      </c>
      <c r="DA7" s="23" t="s">
        <v>339</v>
      </c>
      <c r="DB7" s="23" t="s">
        <v>337</v>
      </c>
      <c r="DC7" s="23" t="s">
        <v>340</v>
      </c>
      <c r="DD7" s="25" t="s">
        <v>327</v>
      </c>
      <c r="DE7" s="23" t="s">
        <v>328</v>
      </c>
      <c r="DF7" s="23" t="s">
        <v>329</v>
      </c>
      <c r="DG7" s="23" t="s">
        <v>330</v>
      </c>
      <c r="DH7" s="23" t="s">
        <v>331</v>
      </c>
      <c r="DI7" s="23" t="s">
        <v>332</v>
      </c>
      <c r="DJ7" s="74" t="s">
        <v>333</v>
      </c>
      <c r="DK7" s="41" t="s">
        <v>334</v>
      </c>
      <c r="DL7" s="123" t="s">
        <v>335</v>
      </c>
      <c r="DM7" s="41" t="s">
        <v>336</v>
      </c>
      <c r="DN7" s="23" t="s">
        <v>337</v>
      </c>
      <c r="DO7" s="23" t="s">
        <v>340</v>
      </c>
      <c r="DP7" s="25" t="s">
        <v>341</v>
      </c>
      <c r="DQ7" s="41" t="s">
        <v>333</v>
      </c>
      <c r="DR7" s="41" t="s">
        <v>334</v>
      </c>
      <c r="DS7" s="123" t="s">
        <v>335</v>
      </c>
      <c r="DT7" s="41" t="s">
        <v>336</v>
      </c>
      <c r="DU7" s="41" t="s">
        <v>342</v>
      </c>
      <c r="DV7" s="41" t="s">
        <v>343</v>
      </c>
      <c r="DW7" s="41" t="s">
        <v>344</v>
      </c>
      <c r="DX7" s="23" t="s">
        <v>338</v>
      </c>
      <c r="DY7" s="25" t="s">
        <v>341</v>
      </c>
      <c r="DZ7" s="41" t="s">
        <v>333</v>
      </c>
      <c r="EA7" s="41" t="s">
        <v>334</v>
      </c>
      <c r="EB7" s="123" t="s">
        <v>335</v>
      </c>
      <c r="EC7" s="41" t="s">
        <v>336</v>
      </c>
      <c r="ED7" s="41" t="s">
        <v>342</v>
      </c>
      <c r="EE7" s="41" t="s">
        <v>343</v>
      </c>
      <c r="EF7" s="56" t="s">
        <v>344</v>
      </c>
      <c r="EG7" s="23" t="s">
        <v>338</v>
      </c>
      <c r="EH7" s="22" t="s">
        <v>345</v>
      </c>
      <c r="EI7" s="25" t="s">
        <v>343</v>
      </c>
      <c r="EJ7" s="23" t="s">
        <v>346</v>
      </c>
      <c r="EK7" s="23" t="s">
        <v>347</v>
      </c>
      <c r="EL7" s="23" t="s">
        <v>348</v>
      </c>
      <c r="EM7" s="23" t="s">
        <v>349</v>
      </c>
      <c r="EN7" s="23" t="s">
        <v>350</v>
      </c>
      <c r="EO7" s="23" t="s">
        <v>351</v>
      </c>
      <c r="EP7" s="23" t="s">
        <v>352</v>
      </c>
      <c r="EQ7" s="23" t="s">
        <v>343</v>
      </c>
      <c r="ER7" s="23" t="s">
        <v>346</v>
      </c>
      <c r="ES7" s="23" t="s">
        <v>347</v>
      </c>
      <c r="ET7" s="23" t="s">
        <v>348</v>
      </c>
      <c r="EU7" s="23" t="s">
        <v>349</v>
      </c>
      <c r="EV7" s="23" t="s">
        <v>350</v>
      </c>
      <c r="EW7" s="23" t="s">
        <v>351</v>
      </c>
      <c r="EX7" s="23" t="s">
        <v>352</v>
      </c>
      <c r="EY7" s="23" t="s">
        <v>343</v>
      </c>
      <c r="EZ7" s="23" t="s">
        <v>346</v>
      </c>
      <c r="FA7" s="23" t="s">
        <v>347</v>
      </c>
      <c r="FB7" s="23" t="s">
        <v>348</v>
      </c>
      <c r="FC7" s="23" t="s">
        <v>349</v>
      </c>
      <c r="FD7" s="23" t="s">
        <v>350</v>
      </c>
      <c r="FE7" s="23" t="s">
        <v>351</v>
      </c>
      <c r="FF7" s="23" t="s">
        <v>352</v>
      </c>
      <c r="FG7" s="23" t="s">
        <v>343</v>
      </c>
      <c r="FH7" s="23" t="s">
        <v>346</v>
      </c>
      <c r="FI7" s="23" t="s">
        <v>347</v>
      </c>
      <c r="FJ7" s="23" t="s">
        <v>348</v>
      </c>
      <c r="FK7" s="23" t="s">
        <v>349</v>
      </c>
      <c r="FL7" s="23" t="s">
        <v>350</v>
      </c>
      <c r="FM7" s="23" t="s">
        <v>351</v>
      </c>
      <c r="FN7" s="23" t="s">
        <v>352</v>
      </c>
      <c r="FO7" s="23" t="s">
        <v>343</v>
      </c>
      <c r="FP7" s="23" t="s">
        <v>346</v>
      </c>
      <c r="FQ7" s="23" t="s">
        <v>347</v>
      </c>
      <c r="FR7" s="23" t="s">
        <v>348</v>
      </c>
      <c r="FS7" s="23" t="s">
        <v>349</v>
      </c>
      <c r="FT7" s="23" t="s">
        <v>350</v>
      </c>
      <c r="FU7" s="23" t="s">
        <v>351</v>
      </c>
      <c r="FV7" s="23" t="s">
        <v>352</v>
      </c>
      <c r="FW7" s="23" t="s">
        <v>343</v>
      </c>
      <c r="FX7" s="23" t="s">
        <v>346</v>
      </c>
      <c r="FY7" s="23" t="s">
        <v>347</v>
      </c>
      <c r="FZ7" s="23" t="s">
        <v>348</v>
      </c>
      <c r="GA7" s="23" t="s">
        <v>349</v>
      </c>
      <c r="GB7" s="23" t="s">
        <v>350</v>
      </c>
      <c r="GC7" s="23" t="s">
        <v>351</v>
      </c>
      <c r="GD7" s="54" t="s">
        <v>352</v>
      </c>
      <c r="GE7" s="23" t="s">
        <v>343</v>
      </c>
      <c r="GF7" s="23" t="s">
        <v>346</v>
      </c>
      <c r="GG7" s="23" t="s">
        <v>347</v>
      </c>
      <c r="GH7" s="23" t="s">
        <v>348</v>
      </c>
      <c r="GI7" s="23" t="s">
        <v>349</v>
      </c>
      <c r="GJ7" s="23" t="s">
        <v>350</v>
      </c>
      <c r="GK7" s="23" t="s">
        <v>351</v>
      </c>
      <c r="GL7" s="54" t="s">
        <v>352</v>
      </c>
      <c r="GM7" s="23" t="s">
        <v>343</v>
      </c>
      <c r="GN7" s="23" t="s">
        <v>346</v>
      </c>
      <c r="GO7" s="23" t="s">
        <v>347</v>
      </c>
      <c r="GP7" s="23" t="s">
        <v>348</v>
      </c>
      <c r="GQ7" s="23" t="s">
        <v>349</v>
      </c>
      <c r="GR7" s="23" t="s">
        <v>350</v>
      </c>
      <c r="GS7" s="23" t="s">
        <v>351</v>
      </c>
      <c r="GT7" s="54" t="s">
        <v>352</v>
      </c>
      <c r="GU7" s="23" t="s">
        <v>343</v>
      </c>
      <c r="GV7" s="23" t="s">
        <v>346</v>
      </c>
      <c r="GW7" s="23" t="s">
        <v>347</v>
      </c>
      <c r="GX7" s="23" t="s">
        <v>348</v>
      </c>
      <c r="GY7" s="23" t="s">
        <v>349</v>
      </c>
      <c r="GZ7" s="23" t="s">
        <v>350</v>
      </c>
      <c r="HA7" s="23" t="s">
        <v>351</v>
      </c>
      <c r="HB7" s="54" t="s">
        <v>352</v>
      </c>
      <c r="HC7" s="23" t="s">
        <v>343</v>
      </c>
      <c r="HD7" s="23" t="s">
        <v>346</v>
      </c>
      <c r="HE7" s="23" t="s">
        <v>347</v>
      </c>
      <c r="HF7" s="23" t="s">
        <v>348</v>
      </c>
      <c r="HG7" s="23" t="s">
        <v>349</v>
      </c>
      <c r="HH7" s="23" t="s">
        <v>350</v>
      </c>
      <c r="HI7" s="23" t="s">
        <v>351</v>
      </c>
      <c r="HJ7" s="54" t="s">
        <v>352</v>
      </c>
      <c r="HK7" s="23" t="s">
        <v>343</v>
      </c>
      <c r="HL7" s="23" t="s">
        <v>346</v>
      </c>
      <c r="HM7" s="23" t="s">
        <v>347</v>
      </c>
      <c r="HN7" s="23" t="s">
        <v>348</v>
      </c>
      <c r="HO7" s="23" t="s">
        <v>349</v>
      </c>
      <c r="HP7" s="23" t="s">
        <v>350</v>
      </c>
      <c r="HQ7" s="23" t="s">
        <v>351</v>
      </c>
      <c r="HR7" s="54" t="s">
        <v>352</v>
      </c>
    </row>
    <row r="8" spans="1:226" s="233" customFormat="1" ht="15.75" customHeight="1" thickBot="1" x14ac:dyDescent="0.3">
      <c r="A8" s="277" t="s">
        <v>365</v>
      </c>
      <c r="B8" s="234" t="s">
        <v>366</v>
      </c>
      <c r="C8" s="235">
        <v>1</v>
      </c>
      <c r="D8" s="236" t="str">
        <f>CONCATENATE(A8,"_",C8)</f>
        <v>RISE_1</v>
      </c>
      <c r="E8" s="237">
        <v>560</v>
      </c>
      <c r="F8" s="238" t="s">
        <v>367</v>
      </c>
      <c r="G8" s="238">
        <v>20.54</v>
      </c>
      <c r="H8" s="239">
        <f>BO8*BP8</f>
        <v>47.073184959999999</v>
      </c>
      <c r="I8" s="240">
        <f>2*(BO8+BP8)*BQ8+2*H8</f>
        <v>169.07285791999999</v>
      </c>
      <c r="J8" s="241">
        <f>CD8/I8</f>
        <v>0.31242746357901041</v>
      </c>
      <c r="K8" s="241">
        <f>CD8/(2*(BO8+BP8)*BQ8)</f>
        <v>0.70499773271102739</v>
      </c>
      <c r="L8" s="241">
        <f>CD8/(2*(BO8+BP8)*BQ8 - V8)</f>
        <v>0.78921902896379681</v>
      </c>
      <c r="M8" s="241">
        <f t="shared" ref="M8:M10" si="0">CD8/H8</f>
        <v>1.1221463813184906</v>
      </c>
      <c r="N8" s="242" t="s">
        <v>368</v>
      </c>
      <c r="O8" s="243">
        <f>CP8/(2*(BO8+BP8)*BQ8-V8)</f>
        <v>0</v>
      </c>
      <c r="P8" s="244">
        <f>DC8/H8</f>
        <v>0.94955408260524887</v>
      </c>
      <c r="Q8" s="244"/>
      <c r="R8" s="244">
        <f>DX8/(DU8*2*(DV8+DW8))</f>
        <v>0.77382388419782877</v>
      </c>
      <c r="S8" s="245">
        <f t="shared" ref="S8" si="1">EG8/(ED8*2*(EE8+EF8))</f>
        <v>0</v>
      </c>
      <c r="T8" s="246"/>
      <c r="U8" s="235">
        <f>SUM(EM8*EJ8+EU8*ER8+FC8*EZ8+FK8*FH8+FS8*FP8+GA8*FX8)/V8</f>
        <v>1.78</v>
      </c>
      <c r="V8" s="239">
        <f>EM8+EU8+FC8+FK8+FS8+GA8</f>
        <v>7.9957599999999998</v>
      </c>
      <c r="W8" s="283">
        <f>H8/V8</f>
        <v>5.8872683722372861</v>
      </c>
      <c r="X8" s="315">
        <f t="shared" ref="X8:X10" si="2">V8*SQRT(U8)/I8</f>
        <v>6.3095132577610347E-2</v>
      </c>
      <c r="Y8" s="316">
        <f t="shared" ref="Y8:Y10" si="3">V8*SQRT(U8)/I8</f>
        <v>6.3095132577610347E-2</v>
      </c>
      <c r="Z8" s="247">
        <v>22</v>
      </c>
      <c r="AA8" s="248"/>
      <c r="AB8" s="248"/>
      <c r="AC8" s="248">
        <f t="shared" ref="AC8" si="4">AA8/H8*1000</f>
        <v>0</v>
      </c>
      <c r="AD8" s="248"/>
      <c r="AE8" s="248"/>
      <c r="AF8" s="248"/>
      <c r="AG8" s="248"/>
      <c r="AH8" s="249" t="s">
        <v>369</v>
      </c>
      <c r="AI8" s="250">
        <v>1236</v>
      </c>
      <c r="AJ8" s="229">
        <v>180</v>
      </c>
      <c r="AK8" s="250"/>
      <c r="AL8" s="250"/>
      <c r="AM8" s="250"/>
      <c r="AN8" s="251"/>
      <c r="AO8" s="251" t="s">
        <v>355</v>
      </c>
      <c r="AP8" s="252">
        <v>240</v>
      </c>
      <c r="AQ8" s="253"/>
      <c r="AR8" s="253"/>
      <c r="AS8" s="253"/>
      <c r="AT8" s="254"/>
      <c r="AU8" s="255">
        <v>35.333333333333336</v>
      </c>
      <c r="AV8" s="253">
        <v>25</v>
      </c>
      <c r="AW8" s="256">
        <v>45</v>
      </c>
      <c r="AX8" s="257"/>
      <c r="AY8" s="253"/>
      <c r="AZ8" s="253"/>
      <c r="BA8" s="253"/>
      <c r="BB8" s="255">
        <v>32</v>
      </c>
      <c r="BC8" s="258">
        <v>0.1</v>
      </c>
      <c r="BD8" s="258">
        <v>65</v>
      </c>
      <c r="BE8" s="258"/>
      <c r="BF8" s="255"/>
      <c r="BG8" s="253"/>
      <c r="BH8" s="253"/>
      <c r="BI8" s="269"/>
      <c r="BJ8" s="370" t="s">
        <v>370</v>
      </c>
      <c r="BK8" s="371"/>
      <c r="BL8" s="371"/>
      <c r="BM8" s="371"/>
      <c r="BN8" s="372"/>
      <c r="BO8" s="270">
        <f>7-2*CF8/1000</f>
        <v>6.9363999999999999</v>
      </c>
      <c r="BP8" s="271">
        <f>6.85-2*CF8/1000</f>
        <v>6.7863999999999995</v>
      </c>
      <c r="BQ8" s="271">
        <v>2.73</v>
      </c>
      <c r="BR8" s="271"/>
      <c r="BS8" s="260"/>
      <c r="BT8" s="259"/>
      <c r="BU8" s="259"/>
      <c r="BV8" s="259"/>
      <c r="BW8" s="261"/>
      <c r="BX8" s="311"/>
      <c r="BY8" s="311"/>
      <c r="BZ8" s="262">
        <v>0.4</v>
      </c>
      <c r="CA8" s="311">
        <v>90</v>
      </c>
      <c r="CB8" s="263">
        <v>0.89</v>
      </c>
      <c r="CC8" s="311">
        <v>15</v>
      </c>
      <c r="CD8" s="264">
        <f t="shared" ref="CD8" si="5">CP8+DC8+IF(ISNUMBER(DO8),DO8,0)+DX8+EG8</f>
        <v>52.823004159999996</v>
      </c>
      <c r="CE8" s="260" t="s">
        <v>356</v>
      </c>
      <c r="CF8" s="259">
        <v>31.8</v>
      </c>
      <c r="CG8" s="259" t="s">
        <v>353</v>
      </c>
      <c r="CH8" s="259">
        <v>175</v>
      </c>
      <c r="CI8" s="311"/>
      <c r="CJ8" s="265"/>
      <c r="CK8" s="311" t="s">
        <v>357</v>
      </c>
      <c r="CL8" s="311" t="s">
        <v>358</v>
      </c>
      <c r="CM8" s="266">
        <v>0.13</v>
      </c>
      <c r="CN8" s="311">
        <v>470</v>
      </c>
      <c r="CO8" s="262">
        <f>2*(BO8+BP8)*BQ8-$V$53</f>
        <v>64.45315962026082</v>
      </c>
      <c r="CP8" s="311">
        <v>0</v>
      </c>
      <c r="CQ8" s="267" t="s">
        <v>353</v>
      </c>
      <c r="CR8" s="311">
        <v>175</v>
      </c>
      <c r="CS8" s="311"/>
      <c r="CT8" s="311"/>
      <c r="CU8" s="311"/>
      <c r="CV8" s="265"/>
      <c r="CW8" s="311" t="s">
        <v>357</v>
      </c>
      <c r="CX8" s="272" t="s">
        <v>358</v>
      </c>
      <c r="CY8" s="266">
        <v>0.13</v>
      </c>
      <c r="CZ8" s="311">
        <v>470</v>
      </c>
      <c r="DA8" s="311"/>
      <c r="DB8" s="311">
        <f t="shared" ref="DB8" si="6">BO8*BP8</f>
        <v>47.073184959999999</v>
      </c>
      <c r="DC8" s="261">
        <f>BP8*BO8-DU8*DV8</f>
        <v>44.698534959999996</v>
      </c>
      <c r="DD8" s="311" t="s">
        <v>362</v>
      </c>
      <c r="DE8" s="311">
        <v>100</v>
      </c>
      <c r="DF8" s="311" t="s">
        <v>361</v>
      </c>
      <c r="DG8" s="311">
        <v>20</v>
      </c>
      <c r="DH8" s="311" t="s">
        <v>353</v>
      </c>
      <c r="DI8" s="265">
        <v>175</v>
      </c>
      <c r="DJ8" s="311"/>
      <c r="DK8" s="272"/>
      <c r="DL8" s="266"/>
      <c r="DM8" s="311"/>
      <c r="DN8" s="311">
        <f>BO8*BP8</f>
        <v>47.073184959999999</v>
      </c>
      <c r="DO8" s="265"/>
      <c r="DP8" s="311">
        <v>1</v>
      </c>
      <c r="DQ8" s="311" t="s">
        <v>363</v>
      </c>
      <c r="DR8" s="311" t="s">
        <v>371</v>
      </c>
      <c r="DS8" s="266">
        <v>0.13400000000000001</v>
      </c>
      <c r="DT8" s="311">
        <v>580</v>
      </c>
      <c r="DU8" s="311">
        <f>BP8-EF8</f>
        <v>6.3323999999999998</v>
      </c>
      <c r="DV8" s="311">
        <v>0.375</v>
      </c>
      <c r="DW8" s="311">
        <v>0.45400000000000001</v>
      </c>
      <c r="DX8" s="265">
        <f>DU8*(DV8+2*DW8)</f>
        <v>8.1244692000000001</v>
      </c>
      <c r="DY8" s="311">
        <v>1</v>
      </c>
      <c r="DZ8" s="311" t="s">
        <v>363</v>
      </c>
      <c r="EA8" s="311" t="s">
        <v>371</v>
      </c>
      <c r="EB8" s="266">
        <v>0.13400000000000001</v>
      </c>
      <c r="EC8" s="311">
        <v>580</v>
      </c>
      <c r="ED8" s="311">
        <v>2.73</v>
      </c>
      <c r="EE8" s="311">
        <v>0.47</v>
      </c>
      <c r="EF8" s="311">
        <v>0.45400000000000001</v>
      </c>
      <c r="EG8" s="311">
        <v>0</v>
      </c>
      <c r="EH8" s="268">
        <v>2</v>
      </c>
      <c r="EI8" s="311">
        <v>2.246</v>
      </c>
      <c r="EJ8" s="311">
        <v>1.78</v>
      </c>
      <c r="EK8" s="311">
        <f>2.2-EJ8</f>
        <v>0.42000000000000015</v>
      </c>
      <c r="EL8" s="311">
        <f>(BO8/2-EI8)/2</f>
        <v>0.61109999999999998</v>
      </c>
      <c r="EM8" s="311">
        <f t="shared" ref="EM8" si="7">EI8*EJ8</f>
        <v>3.9978799999999999</v>
      </c>
      <c r="EN8" s="311"/>
      <c r="EO8" s="311"/>
      <c r="EP8" s="265" t="s">
        <v>354</v>
      </c>
      <c r="EQ8" s="267">
        <v>2.246</v>
      </c>
      <c r="ER8" s="311">
        <v>1.78</v>
      </c>
      <c r="ES8" s="311">
        <f>2.2-ER8</f>
        <v>0.42000000000000015</v>
      </c>
      <c r="ET8" s="311">
        <f>BO8/2+EL8</f>
        <v>4.0792999999999999</v>
      </c>
      <c r="EU8" s="311">
        <f t="shared" ref="EU8" si="8">EQ8*ER8</f>
        <v>3.9978799999999999</v>
      </c>
      <c r="EV8" s="311"/>
      <c r="EW8" s="311"/>
      <c r="EX8" s="265" t="s">
        <v>354</v>
      </c>
      <c r="EY8" s="273"/>
      <c r="EZ8" s="274"/>
      <c r="FA8" s="274"/>
      <c r="FB8" s="274"/>
      <c r="FC8" s="274"/>
      <c r="FD8" s="311"/>
      <c r="FE8" s="311"/>
      <c r="FF8" s="275"/>
      <c r="FG8" s="273"/>
      <c r="FH8" s="274"/>
      <c r="FI8" s="274"/>
      <c r="FJ8" s="274"/>
      <c r="FK8" s="274"/>
      <c r="FL8" s="311"/>
      <c r="FM8" s="311"/>
      <c r="FN8" s="275"/>
      <c r="FO8" s="273"/>
      <c r="FP8" s="274"/>
      <c r="FQ8" s="274"/>
      <c r="FR8" s="274"/>
      <c r="FS8" s="274"/>
      <c r="FT8" s="311"/>
      <c r="FU8" s="311"/>
      <c r="FV8" s="275"/>
      <c r="FW8" s="273"/>
      <c r="FX8" s="274"/>
      <c r="FY8" s="274"/>
      <c r="FZ8" s="274"/>
      <c r="GA8" s="274"/>
      <c r="GB8" s="311"/>
      <c r="GC8" s="311"/>
      <c r="GD8" s="276"/>
      <c r="GE8" s="273"/>
      <c r="GF8" s="274"/>
      <c r="GG8" s="274"/>
      <c r="GH8" s="274"/>
      <c r="GI8" s="274"/>
      <c r="GJ8" s="311"/>
      <c r="GK8" s="311"/>
      <c r="GL8" s="276"/>
      <c r="GM8" s="273"/>
      <c r="GN8" s="274"/>
      <c r="GO8" s="274"/>
      <c r="GP8" s="274"/>
      <c r="GQ8" s="274"/>
      <c r="GR8" s="311"/>
      <c r="GS8" s="311"/>
      <c r="GT8" s="276"/>
      <c r="GU8" s="273"/>
      <c r="GV8" s="274"/>
      <c r="GW8" s="274"/>
      <c r="GX8" s="274"/>
      <c r="GY8" s="274"/>
      <c r="GZ8" s="311"/>
      <c r="HA8" s="311"/>
      <c r="HB8" s="276"/>
      <c r="HC8" s="273"/>
      <c r="HD8" s="274"/>
      <c r="HE8" s="274"/>
      <c r="HF8" s="274"/>
      <c r="HG8" s="274"/>
      <c r="HH8" s="311"/>
      <c r="HI8" s="311"/>
      <c r="HJ8" s="276"/>
      <c r="HK8" s="273"/>
      <c r="HL8" s="274"/>
      <c r="HM8" s="274"/>
      <c r="HN8" s="274"/>
      <c r="HO8" s="274"/>
      <c r="HP8" s="311"/>
      <c r="HQ8" s="311"/>
      <c r="HR8" s="276"/>
    </row>
    <row r="9" spans="1:226" s="233" customFormat="1" ht="15.75" customHeight="1" thickBot="1" x14ac:dyDescent="0.3">
      <c r="A9" s="277" t="s">
        <v>365</v>
      </c>
      <c r="B9" s="234" t="s">
        <v>366</v>
      </c>
      <c r="C9" s="235">
        <v>2</v>
      </c>
      <c r="D9" s="236" t="str">
        <f>CONCATENATE(A9,"_",C9)</f>
        <v>RISE_2</v>
      </c>
      <c r="E9" s="237">
        <v>560</v>
      </c>
      <c r="F9" s="238" t="s">
        <v>367</v>
      </c>
      <c r="G9" s="238">
        <v>20.54</v>
      </c>
      <c r="H9" s="239">
        <f>BO9*BP9</f>
        <v>47.282200000000003</v>
      </c>
      <c r="I9" s="240">
        <f>2*(BO9+BP9)*BQ9+2*H9</f>
        <v>169.66451599999999</v>
      </c>
      <c r="J9" s="241">
        <v>0.58744488868222478</v>
      </c>
      <c r="K9" s="241">
        <f>CD9/(2*(BO9+BP9)*BQ9)</f>
        <v>1.1955336921183983</v>
      </c>
      <c r="L9" s="241">
        <f>CD9/(2*(BO9+BP9)*BQ9 - V9)</f>
        <v>1.3379864484505299</v>
      </c>
      <c r="M9" s="241">
        <f t="shared" si="0"/>
        <v>1.8989116191716968</v>
      </c>
      <c r="N9" s="242" t="s">
        <v>447</v>
      </c>
      <c r="O9" s="243">
        <v>0.5495934719945752</v>
      </c>
      <c r="P9" s="244">
        <v>0.94955408260524887</v>
      </c>
      <c r="Q9" s="244"/>
      <c r="R9" s="244">
        <v>0.77382388419782877</v>
      </c>
      <c r="S9" s="245">
        <v>0</v>
      </c>
      <c r="T9" s="246"/>
      <c r="U9" s="235">
        <f>SUM(EM9*EJ9+EU9*ER9+FC9*EZ9+FK9*FH9+FS9*FP9+GA9*FX9)/V9</f>
        <v>1.78</v>
      </c>
      <c r="V9" s="239">
        <f>EM9+EU9+FC9+FK9+FS9+GA9</f>
        <v>7.9957599999999998</v>
      </c>
      <c r="W9" s="283">
        <f>H9/V9</f>
        <v>5.9134091068266184</v>
      </c>
      <c r="X9" s="315">
        <f t="shared" si="2"/>
        <v>6.2875105751269034E-2</v>
      </c>
      <c r="Y9" s="316">
        <f t="shared" ref="Y9" si="9">V9*SQRT(U9)/I9</f>
        <v>6.2875105751269034E-2</v>
      </c>
      <c r="Z9" s="247">
        <v>34</v>
      </c>
      <c r="AA9" s="248">
        <v>19</v>
      </c>
      <c r="AB9" s="248">
        <v>25</v>
      </c>
      <c r="AC9" s="248">
        <v>403.62682100531487</v>
      </c>
      <c r="AD9" s="248"/>
      <c r="AE9" s="248"/>
      <c r="AF9" s="248"/>
      <c r="AG9" s="248"/>
      <c r="AH9" s="249" t="s">
        <v>448</v>
      </c>
      <c r="AI9" s="250">
        <v>1264</v>
      </c>
      <c r="AJ9" s="229">
        <v>180</v>
      </c>
      <c r="AK9" s="250"/>
      <c r="AL9" s="250"/>
      <c r="AM9" s="250"/>
      <c r="AN9" s="251"/>
      <c r="AO9" s="251" t="s">
        <v>355</v>
      </c>
      <c r="AP9" s="252">
        <v>240</v>
      </c>
      <c r="AQ9" s="253">
        <v>60.708333333333336</v>
      </c>
      <c r="AR9" s="253">
        <v>36</v>
      </c>
      <c r="AS9" s="253">
        <v>86</v>
      </c>
      <c r="AT9" s="254"/>
      <c r="AU9" s="255">
        <v>43.125</v>
      </c>
      <c r="AV9" s="253">
        <v>33</v>
      </c>
      <c r="AW9" s="256">
        <v>57</v>
      </c>
      <c r="AX9" s="257"/>
      <c r="AY9" s="253"/>
      <c r="AZ9" s="253"/>
      <c r="BA9" s="253"/>
      <c r="BB9" s="255">
        <v>56</v>
      </c>
      <c r="BC9" s="258">
        <v>20</v>
      </c>
      <c r="BD9" s="258">
        <v>80</v>
      </c>
      <c r="BE9" s="258"/>
      <c r="BF9" s="255"/>
      <c r="BG9" s="253"/>
      <c r="BH9" s="253"/>
      <c r="BI9" s="269"/>
      <c r="BJ9" s="370"/>
      <c r="BK9" s="371"/>
      <c r="BL9" s="371"/>
      <c r="BM9" s="371"/>
      <c r="BN9" s="372"/>
      <c r="BO9" s="270">
        <v>7</v>
      </c>
      <c r="BP9" s="271">
        <v>6.7545999999999999</v>
      </c>
      <c r="BQ9" s="271">
        <v>2.73</v>
      </c>
      <c r="BR9" s="271"/>
      <c r="BS9" s="260"/>
      <c r="BT9" s="259"/>
      <c r="BU9" s="259"/>
      <c r="BV9" s="259"/>
      <c r="BW9" s="261"/>
      <c r="BX9" s="311"/>
      <c r="BY9" s="311"/>
      <c r="BZ9" s="262">
        <v>0.4</v>
      </c>
      <c r="CA9" s="311">
        <v>90</v>
      </c>
      <c r="CB9" s="263">
        <v>0.89</v>
      </c>
      <c r="CC9" s="311">
        <v>12</v>
      </c>
      <c r="CD9" s="264">
        <v>89.784718960000006</v>
      </c>
      <c r="CE9" s="260" t="s">
        <v>356</v>
      </c>
      <c r="CF9" s="259">
        <v>47.7</v>
      </c>
      <c r="CG9" s="259" t="s">
        <v>353</v>
      </c>
      <c r="CH9" s="259">
        <v>175</v>
      </c>
      <c r="CI9" s="311"/>
      <c r="CJ9" s="265"/>
      <c r="CK9" s="311" t="s">
        <v>357</v>
      </c>
      <c r="CL9" s="311" t="s">
        <v>358</v>
      </c>
      <c r="CM9" s="266">
        <v>0.13</v>
      </c>
      <c r="CN9" s="311">
        <v>470</v>
      </c>
      <c r="CO9" s="262">
        <v>67.104355999999996</v>
      </c>
      <c r="CP9" s="311">
        <v>36.880116000000001</v>
      </c>
      <c r="CQ9" s="267" t="s">
        <v>353</v>
      </c>
      <c r="CR9" s="311">
        <v>175</v>
      </c>
      <c r="CS9" s="311"/>
      <c r="CT9" s="311"/>
      <c r="CU9" s="311"/>
      <c r="CV9" s="265"/>
      <c r="CW9" s="311" t="s">
        <v>357</v>
      </c>
      <c r="CX9" s="272" t="s">
        <v>358</v>
      </c>
      <c r="CY9" s="266">
        <v>0.13</v>
      </c>
      <c r="CZ9" s="311">
        <v>470</v>
      </c>
      <c r="DA9" s="311"/>
      <c r="DB9" s="311">
        <v>47.282200000000003</v>
      </c>
      <c r="DC9" s="261">
        <v>44.698534959999996</v>
      </c>
      <c r="DD9" s="311" t="s">
        <v>362</v>
      </c>
      <c r="DE9" s="311">
        <v>100</v>
      </c>
      <c r="DF9" s="311" t="s">
        <v>361</v>
      </c>
      <c r="DG9" s="311">
        <v>20</v>
      </c>
      <c r="DH9" s="311" t="s">
        <v>353</v>
      </c>
      <c r="DI9" s="265">
        <v>175</v>
      </c>
      <c r="DJ9" s="311"/>
      <c r="DK9" s="272"/>
      <c r="DL9" s="266"/>
      <c r="DM9" s="311"/>
      <c r="DN9" s="311">
        <v>47.282200000000003</v>
      </c>
      <c r="DO9" s="265"/>
      <c r="DP9" s="311">
        <v>1</v>
      </c>
      <c r="DQ9" s="311" t="s">
        <v>363</v>
      </c>
      <c r="DR9" s="311" t="s">
        <v>371</v>
      </c>
      <c r="DS9" s="266">
        <v>0.13400000000000001</v>
      </c>
      <c r="DT9" s="311">
        <v>580</v>
      </c>
      <c r="DU9" s="311">
        <v>6.3959999999999999</v>
      </c>
      <c r="DV9" s="311">
        <v>0.375</v>
      </c>
      <c r="DW9" s="311">
        <v>0.45400000000000001</v>
      </c>
      <c r="DX9" s="265">
        <v>8.2060680000000001</v>
      </c>
      <c r="DY9" s="311">
        <v>1</v>
      </c>
      <c r="DZ9" s="311" t="s">
        <v>363</v>
      </c>
      <c r="EA9" s="311" t="s">
        <v>371</v>
      </c>
      <c r="EB9" s="266">
        <v>0.13400000000000001</v>
      </c>
      <c r="EC9" s="311">
        <v>580</v>
      </c>
      <c r="ED9" s="311">
        <v>2.73</v>
      </c>
      <c r="EE9" s="311">
        <v>0.47</v>
      </c>
      <c r="EF9" s="311">
        <v>0.45400000000000001</v>
      </c>
      <c r="EG9" s="311">
        <v>0</v>
      </c>
      <c r="EH9" s="268">
        <v>2</v>
      </c>
      <c r="EI9" s="311">
        <v>2.246</v>
      </c>
      <c r="EJ9" s="311">
        <v>1.78</v>
      </c>
      <c r="EK9" s="311">
        <v>0.42000000000000015</v>
      </c>
      <c r="EL9" s="311">
        <v>0.627</v>
      </c>
      <c r="EM9" s="311">
        <v>3.9978799999999999</v>
      </c>
      <c r="EN9" s="311"/>
      <c r="EO9" s="311"/>
      <c r="EP9" s="265" t="s">
        <v>354</v>
      </c>
      <c r="EQ9" s="267">
        <v>2.246</v>
      </c>
      <c r="ER9" s="311">
        <v>1.78</v>
      </c>
      <c r="ES9" s="311">
        <v>0.42000000000000015</v>
      </c>
      <c r="ET9" s="311">
        <v>4.1269999999999998</v>
      </c>
      <c r="EU9" s="311">
        <v>3.9978799999999999</v>
      </c>
      <c r="EV9" s="311"/>
      <c r="EW9" s="311"/>
      <c r="EX9" s="265" t="s">
        <v>354</v>
      </c>
      <c r="EY9" s="273"/>
      <c r="EZ9" s="274"/>
      <c r="FA9" s="274"/>
      <c r="FB9" s="274"/>
      <c r="FC9" s="274"/>
      <c r="FD9" s="311"/>
      <c r="FE9" s="311"/>
      <c r="FF9" s="275"/>
      <c r="FG9" s="273"/>
      <c r="FH9" s="274"/>
      <c r="FI9" s="274"/>
      <c r="FJ9" s="274"/>
      <c r="FK9" s="274"/>
      <c r="FL9" s="311"/>
      <c r="FM9" s="311"/>
      <c r="FN9" s="275"/>
      <c r="FO9" s="273"/>
      <c r="FP9" s="274"/>
      <c r="FQ9" s="274"/>
      <c r="FR9" s="274"/>
      <c r="FS9" s="274"/>
      <c r="FT9" s="311"/>
      <c r="FU9" s="311"/>
      <c r="FV9" s="275"/>
      <c r="FW9" s="273"/>
      <c r="FX9" s="274"/>
      <c r="FY9" s="274"/>
      <c r="FZ9" s="274"/>
      <c r="GA9" s="274"/>
      <c r="GB9" s="311"/>
      <c r="GC9" s="311"/>
      <c r="GD9" s="276"/>
      <c r="GE9" s="273"/>
      <c r="GF9" s="274"/>
      <c r="GG9" s="274"/>
      <c r="GH9" s="274"/>
      <c r="GI9" s="274"/>
      <c r="GJ9" s="311"/>
      <c r="GK9" s="311"/>
      <c r="GL9" s="276"/>
      <c r="GM9" s="273"/>
      <c r="GN9" s="274"/>
      <c r="GO9" s="274"/>
      <c r="GP9" s="274"/>
      <c r="GQ9" s="274"/>
      <c r="GR9" s="311"/>
      <c r="GS9" s="311"/>
      <c r="GT9" s="276"/>
      <c r="GU9" s="273"/>
      <c r="GV9" s="274"/>
      <c r="GW9" s="274"/>
      <c r="GX9" s="274"/>
      <c r="GY9" s="274"/>
      <c r="GZ9" s="311"/>
      <c r="HA9" s="311"/>
      <c r="HB9" s="276"/>
      <c r="HC9" s="273"/>
      <c r="HD9" s="274"/>
      <c r="HE9" s="274"/>
      <c r="HF9" s="274"/>
      <c r="HG9" s="274"/>
      <c r="HH9" s="311"/>
      <c r="HI9" s="311"/>
      <c r="HJ9" s="276"/>
      <c r="HK9" s="273"/>
      <c r="HL9" s="274"/>
      <c r="HM9" s="274"/>
      <c r="HN9" s="274"/>
      <c r="HO9" s="274"/>
      <c r="HP9" s="311"/>
      <c r="HQ9" s="311"/>
      <c r="HR9" s="276"/>
    </row>
    <row r="10" spans="1:226" s="233" customFormat="1" ht="15.75" customHeight="1" thickBot="1" x14ac:dyDescent="0.3">
      <c r="A10" s="277" t="s">
        <v>365</v>
      </c>
      <c r="B10" s="234" t="s">
        <v>366</v>
      </c>
      <c r="C10" s="235">
        <v>3</v>
      </c>
      <c r="D10" s="236" t="str">
        <f>CONCATENATE(A10,"_",C10)</f>
        <v>RISE_3</v>
      </c>
      <c r="E10" s="237">
        <v>560</v>
      </c>
      <c r="F10" s="238" t="s">
        <v>367</v>
      </c>
      <c r="G10" s="238">
        <v>20.54</v>
      </c>
      <c r="H10" s="239">
        <f>BO10*BP10</f>
        <v>47.282200000000003</v>
      </c>
      <c r="I10" s="240">
        <f>2*(BO10+BP10)*BQ10+2*H10</f>
        <v>169.66451599999999</v>
      </c>
      <c r="J10" s="241">
        <f>CD10/I10</f>
        <v>0.58539633708677186</v>
      </c>
      <c r="K10" s="241">
        <f>CD10/(2*(BO10+BP10)*BQ10)</f>
        <v>1.3225144179537618</v>
      </c>
      <c r="L10" s="241">
        <f>CD10/(2*(BO10+BP10)*BQ10 - V10)</f>
        <v>1.4800974500075672</v>
      </c>
      <c r="M10" s="241">
        <f t="shared" si="0"/>
        <v>2.1005999340132226</v>
      </c>
      <c r="N10" s="242" t="s">
        <v>449</v>
      </c>
      <c r="O10" s="243">
        <v>0.63564343334134676</v>
      </c>
      <c r="P10" s="244">
        <v>0.94955408260524887</v>
      </c>
      <c r="Q10" s="244"/>
      <c r="R10" s="244">
        <v>0.77382388419782877</v>
      </c>
      <c r="S10" s="245">
        <v>0.74567099567099593</v>
      </c>
      <c r="T10" s="246"/>
      <c r="U10" s="235">
        <f>SUM(EM10*EJ10+EU10*ER10+FC10*EZ10+FK10*FH10+FS10*FP10+GA10*FX10)/V10</f>
        <v>1.78</v>
      </c>
      <c r="V10" s="239">
        <f>EM10+EU10+FC10+FK10+FS10+GA10</f>
        <v>7.9957599999999998</v>
      </c>
      <c r="W10" s="283">
        <f>H10/V10</f>
        <v>5.9134091068266184</v>
      </c>
      <c r="X10" s="315">
        <f t="shared" si="2"/>
        <v>6.2875105751269034E-2</v>
      </c>
      <c r="Y10" s="316">
        <f t="shared" si="3"/>
        <v>6.2875105751269034E-2</v>
      </c>
      <c r="Z10" s="247">
        <v>34</v>
      </c>
      <c r="AA10" s="248"/>
      <c r="AB10" s="248"/>
      <c r="AC10" s="248">
        <v>0</v>
      </c>
      <c r="AD10" s="248"/>
      <c r="AE10" s="248"/>
      <c r="AF10" s="248"/>
      <c r="AG10" s="248"/>
      <c r="AH10" s="249" t="s">
        <v>450</v>
      </c>
      <c r="AI10" s="250">
        <v>1200</v>
      </c>
      <c r="AJ10" s="229">
        <v>180</v>
      </c>
      <c r="AK10" s="250"/>
      <c r="AL10" s="250"/>
      <c r="AM10" s="250"/>
      <c r="AN10" s="251">
        <v>185</v>
      </c>
      <c r="AO10" s="251" t="s">
        <v>451</v>
      </c>
      <c r="AP10" s="252">
        <v>211</v>
      </c>
      <c r="AQ10" s="253">
        <v>69.875</v>
      </c>
      <c r="AR10" s="253">
        <v>35</v>
      </c>
      <c r="AS10" s="253">
        <v>104</v>
      </c>
      <c r="AT10" s="254"/>
      <c r="AU10" s="255">
        <v>46.5625</v>
      </c>
      <c r="AV10" s="253">
        <v>40</v>
      </c>
      <c r="AW10" s="256">
        <v>58</v>
      </c>
      <c r="AX10" s="257"/>
      <c r="AY10" s="253"/>
      <c r="AZ10" s="253"/>
      <c r="BA10" s="253"/>
      <c r="BB10" s="255">
        <v>56</v>
      </c>
      <c r="BC10" s="258">
        <v>25</v>
      </c>
      <c r="BD10" s="258">
        <v>80</v>
      </c>
      <c r="BE10" s="258"/>
      <c r="BF10" s="255">
        <v>56</v>
      </c>
      <c r="BG10" s="253">
        <v>25</v>
      </c>
      <c r="BH10" s="253">
        <v>80</v>
      </c>
      <c r="BI10" s="269"/>
      <c r="BJ10" s="370"/>
      <c r="BK10" s="371"/>
      <c r="BL10" s="371"/>
      <c r="BM10" s="371"/>
      <c r="BN10" s="372"/>
      <c r="BO10" s="270">
        <v>7</v>
      </c>
      <c r="BP10" s="271">
        <v>6.7545999999999999</v>
      </c>
      <c r="BQ10" s="271">
        <v>2.73</v>
      </c>
      <c r="BR10" s="271"/>
      <c r="BS10" s="260"/>
      <c r="BT10" s="259"/>
      <c r="BU10" s="259"/>
      <c r="BV10" s="259"/>
      <c r="BW10" s="261"/>
      <c r="BX10" s="311"/>
      <c r="BY10" s="311"/>
      <c r="BZ10" s="262">
        <v>1</v>
      </c>
      <c r="CA10" s="311">
        <v>90</v>
      </c>
      <c r="CB10" s="263">
        <v>0.73</v>
      </c>
      <c r="CC10" s="311">
        <v>11</v>
      </c>
      <c r="CD10" s="264">
        <v>99.320986199999993</v>
      </c>
      <c r="CE10" s="260" t="s">
        <v>356</v>
      </c>
      <c r="CF10" s="259">
        <v>47.7</v>
      </c>
      <c r="CG10" s="259" t="s">
        <v>353</v>
      </c>
      <c r="CH10" s="259">
        <v>175</v>
      </c>
      <c r="CI10" s="311"/>
      <c r="CJ10" s="265"/>
      <c r="CK10" s="311" t="s">
        <v>357</v>
      </c>
      <c r="CL10" s="311" t="s">
        <v>358</v>
      </c>
      <c r="CM10" s="266">
        <v>0.13</v>
      </c>
      <c r="CN10" s="311">
        <v>470</v>
      </c>
      <c r="CO10" s="262">
        <v>67.104355999999996</v>
      </c>
      <c r="CP10" s="311">
        <v>42.654443239999999</v>
      </c>
      <c r="CQ10" s="267" t="s">
        <v>353</v>
      </c>
      <c r="CR10" s="311">
        <v>175</v>
      </c>
      <c r="CS10" s="311"/>
      <c r="CT10" s="311"/>
      <c r="CU10" s="311"/>
      <c r="CV10" s="265"/>
      <c r="CW10" s="311" t="s">
        <v>357</v>
      </c>
      <c r="CX10" s="272" t="s">
        <v>358</v>
      </c>
      <c r="CY10" s="266">
        <v>0.13</v>
      </c>
      <c r="CZ10" s="311">
        <v>470</v>
      </c>
      <c r="DA10" s="311"/>
      <c r="DB10" s="311">
        <v>47.282200000000003</v>
      </c>
      <c r="DC10" s="261">
        <v>44.698534959999996</v>
      </c>
      <c r="DD10" s="311" t="s">
        <v>362</v>
      </c>
      <c r="DE10" s="311">
        <v>100</v>
      </c>
      <c r="DF10" s="311" t="s">
        <v>361</v>
      </c>
      <c r="DG10" s="311">
        <v>20</v>
      </c>
      <c r="DH10" s="311" t="s">
        <v>353</v>
      </c>
      <c r="DI10" s="265">
        <v>175</v>
      </c>
      <c r="DJ10" s="311"/>
      <c r="DK10" s="272"/>
      <c r="DL10" s="266"/>
      <c r="DM10" s="311"/>
      <c r="DN10" s="311">
        <v>47.282200000000003</v>
      </c>
      <c r="DO10" s="265"/>
      <c r="DP10" s="311">
        <v>1</v>
      </c>
      <c r="DQ10" s="311" t="s">
        <v>363</v>
      </c>
      <c r="DR10" s="311" t="s">
        <v>371</v>
      </c>
      <c r="DS10" s="266">
        <v>0.13400000000000001</v>
      </c>
      <c r="DT10" s="311">
        <v>580</v>
      </c>
      <c r="DU10" s="311">
        <v>6.3959999999999999</v>
      </c>
      <c r="DV10" s="311">
        <v>0.375</v>
      </c>
      <c r="DW10" s="311">
        <v>0.45400000000000001</v>
      </c>
      <c r="DX10" s="265">
        <v>8.2060680000000001</v>
      </c>
      <c r="DY10" s="311">
        <v>1</v>
      </c>
      <c r="DZ10" s="311" t="s">
        <v>363</v>
      </c>
      <c r="EA10" s="311" t="s">
        <v>371</v>
      </c>
      <c r="EB10" s="266">
        <v>0.13400000000000001</v>
      </c>
      <c r="EC10" s="311">
        <v>580</v>
      </c>
      <c r="ED10" s="311">
        <v>2.73</v>
      </c>
      <c r="EE10" s="311">
        <v>0.47</v>
      </c>
      <c r="EF10" s="311">
        <v>0.45400000000000001</v>
      </c>
      <c r="EG10" s="311">
        <v>3.7619400000000005</v>
      </c>
      <c r="EH10" s="268">
        <v>2</v>
      </c>
      <c r="EI10" s="311">
        <v>2.246</v>
      </c>
      <c r="EJ10" s="311">
        <v>1.78</v>
      </c>
      <c r="EK10" s="311">
        <v>0.42000000000000015</v>
      </c>
      <c r="EL10" s="311">
        <v>0.627</v>
      </c>
      <c r="EM10" s="311">
        <v>3.9978799999999999</v>
      </c>
      <c r="EN10" s="311"/>
      <c r="EO10" s="311"/>
      <c r="EP10" s="265" t="s">
        <v>354</v>
      </c>
      <c r="EQ10" s="267">
        <v>2.246</v>
      </c>
      <c r="ER10" s="311">
        <v>1.78</v>
      </c>
      <c r="ES10" s="311">
        <v>0.42000000000000015</v>
      </c>
      <c r="ET10" s="311">
        <v>4.1269999999999998</v>
      </c>
      <c r="EU10" s="311">
        <v>3.9978799999999999</v>
      </c>
      <c r="EV10" s="311"/>
      <c r="EW10" s="311"/>
      <c r="EX10" s="265" t="s">
        <v>354</v>
      </c>
      <c r="EY10" s="273"/>
      <c r="EZ10" s="274"/>
      <c r="FA10" s="274"/>
      <c r="FB10" s="274"/>
      <c r="FC10" s="274"/>
      <c r="FD10" s="311"/>
      <c r="FE10" s="311"/>
      <c r="FF10" s="275"/>
      <c r="FG10" s="273"/>
      <c r="FH10" s="274"/>
      <c r="FI10" s="274"/>
      <c r="FJ10" s="274"/>
      <c r="FK10" s="274"/>
      <c r="FL10" s="311"/>
      <c r="FM10" s="311"/>
      <c r="FN10" s="275"/>
      <c r="FO10" s="273"/>
      <c r="FP10" s="274"/>
      <c r="FQ10" s="274"/>
      <c r="FR10" s="274"/>
      <c r="FS10" s="274"/>
      <c r="FT10" s="311"/>
      <c r="FU10" s="311"/>
      <c r="FV10" s="275"/>
      <c r="FW10" s="273"/>
      <c r="FX10" s="274"/>
      <c r="FY10" s="274"/>
      <c r="FZ10" s="274"/>
      <c r="GA10" s="274"/>
      <c r="GB10" s="311"/>
      <c r="GC10" s="311"/>
      <c r="GD10" s="276"/>
      <c r="GE10" s="273"/>
      <c r="GF10" s="274"/>
      <c r="GG10" s="274"/>
      <c r="GH10" s="274"/>
      <c r="GI10" s="274"/>
      <c r="GJ10" s="311"/>
      <c r="GK10" s="311"/>
      <c r="GL10" s="276"/>
      <c r="GM10" s="273"/>
      <c r="GN10" s="274"/>
      <c r="GO10" s="274"/>
      <c r="GP10" s="274"/>
      <c r="GQ10" s="274"/>
      <c r="GR10" s="311"/>
      <c r="GS10" s="311"/>
      <c r="GT10" s="276"/>
      <c r="GU10" s="273"/>
      <c r="GV10" s="274"/>
      <c r="GW10" s="274"/>
      <c r="GX10" s="274"/>
      <c r="GY10" s="274"/>
      <c r="GZ10" s="311"/>
      <c r="HA10" s="311"/>
      <c r="HB10" s="276"/>
      <c r="HC10" s="273"/>
      <c r="HD10" s="274"/>
      <c r="HE10" s="274"/>
      <c r="HF10" s="274"/>
      <c r="HG10" s="274"/>
      <c r="HH10" s="311"/>
      <c r="HI10" s="311"/>
      <c r="HJ10" s="276"/>
      <c r="HK10" s="273"/>
      <c r="HL10" s="274"/>
      <c r="HM10" s="274"/>
      <c r="HN10" s="274"/>
      <c r="HO10" s="274"/>
      <c r="HP10" s="311"/>
      <c r="HQ10" s="311"/>
      <c r="HR10" s="276"/>
    </row>
    <row r="11" spans="1:226" s="168" customFormat="1" ht="14.45" customHeight="1" x14ac:dyDescent="0.25">
      <c r="A11" s="223" t="s">
        <v>431</v>
      </c>
      <c r="B11" s="172" t="s">
        <v>0</v>
      </c>
      <c r="C11" s="171">
        <v>1</v>
      </c>
      <c r="D11" s="173" t="str">
        <f>CONCATENATE(A11,"_",C11)</f>
        <v>Dw_1</v>
      </c>
      <c r="E11" s="224">
        <v>464.6187466974601</v>
      </c>
      <c r="F11" s="178" t="s">
        <v>360</v>
      </c>
      <c r="G11" s="178">
        <v>17.5</v>
      </c>
      <c r="H11" s="96">
        <f t="shared" ref="H11" si="10">BO11*BP11</f>
        <v>56.09385974316185</v>
      </c>
      <c r="I11" s="129">
        <f t="shared" ref="I11" si="11">2*H11+2*(BO11+BP11)*BQ11</f>
        <v>202.67467663506065</v>
      </c>
      <c r="J11" s="225">
        <f>CD11/I11</f>
        <v>0.3</v>
      </c>
      <c r="K11" s="280">
        <f>CD11/(2*(BO11+BP11)*BQ11)</f>
        <v>0.67194659768009335</v>
      </c>
      <c r="L11" s="280">
        <f>CD11/(2*(BO11+BP11)*BQ11 - V11)</f>
        <v>0.79162431752237217</v>
      </c>
      <c r="M11" s="225">
        <f>CD11/H11</f>
        <v>1.0839404396294969</v>
      </c>
      <c r="N11" s="226" t="s">
        <v>432</v>
      </c>
      <c r="O11" s="174">
        <f t="shared" ref="O11" si="12">CP11/(2*(BO11+BP11)*BQ11-V11)</f>
        <v>0.59371823814177915</v>
      </c>
      <c r="P11" s="175">
        <f t="shared" ref="P11" si="13">DC11/H11</f>
        <v>0</v>
      </c>
      <c r="Q11" s="175">
        <f t="shared" ref="Q11" si="14">DO11/H11</f>
        <v>0</v>
      </c>
      <c r="R11" s="175">
        <f t="shared" ref="R11" si="15">DX11/(DU11*2*(DV11+DW11))</f>
        <v>0.75945903691374173</v>
      </c>
      <c r="S11" s="176">
        <f t="shared" ref="S11" si="16">EG11/(ED11*2*(EE11+EF11))</f>
        <v>0.88551266087294811</v>
      </c>
      <c r="T11" s="227"/>
      <c r="U11" s="96">
        <f t="shared" ref="U11" si="17">(EJ11*(EN11+1)*EM11+ER11*(EV11+1)*EU11+EZ11*(FD11+1)*FC11+FH11*(FL11+1)*FK11+FP11*(FT11+1)*FS11+FX11*(GB11+1)*GA11+GF11*(GJ11+1)*GI11+GN11*(GR11+1)*GQ11+GV11*(GZ11+1)*GY11+HD11*(HH11+1)*HG11)/V11</f>
        <v>2.0058600251259735</v>
      </c>
      <c r="V11" s="49">
        <f t="shared" ref="V11" si="18">(EN11+1)*EM11+(EV11+1)*EU11+(FD11+1)*FC11+(FL11+1)*FK11+(FT11+1)*FS11+(GB11+1)*GA11+(GJ11+1)*GI11+(GR11+1)*GQ11+(GZ11+1)*GY11+(HH11+1)*HG11</f>
        <v>13.679813097354462</v>
      </c>
      <c r="W11" s="49">
        <f>H11/V11</f>
        <v>4.1004843665597912</v>
      </c>
      <c r="X11" s="317">
        <f>V11*SQRT(U11)/I11</f>
        <v>9.5594077540285191E-2</v>
      </c>
      <c r="Y11" s="318">
        <v>9.5594077540285191E-2</v>
      </c>
      <c r="Z11" s="228"/>
      <c r="AA11" s="177"/>
      <c r="AB11" s="177"/>
      <c r="AC11" s="177">
        <v>250</v>
      </c>
      <c r="AD11" s="177"/>
      <c r="AE11" s="177"/>
      <c r="AF11" s="177"/>
      <c r="AG11" s="177"/>
      <c r="AH11" s="178"/>
      <c r="AI11" s="229"/>
      <c r="AJ11" s="229">
        <v>180</v>
      </c>
      <c r="AK11" s="229"/>
      <c r="AL11" s="229"/>
      <c r="AM11" s="229"/>
      <c r="AN11" s="230"/>
      <c r="AO11" s="230"/>
      <c r="AP11" s="88">
        <v>240</v>
      </c>
      <c r="AQ11" s="71"/>
      <c r="AR11" s="71"/>
      <c r="AS11" s="71"/>
      <c r="AT11" s="102"/>
      <c r="AU11" s="72"/>
      <c r="AV11" s="71"/>
      <c r="AW11" s="113"/>
      <c r="AX11" s="104"/>
      <c r="AY11" s="71"/>
      <c r="AZ11" s="71"/>
      <c r="BA11" s="71"/>
      <c r="BB11" s="72"/>
      <c r="BC11" s="95"/>
      <c r="BD11" s="95"/>
      <c r="BE11" s="95"/>
      <c r="BF11" s="72"/>
      <c r="BG11" s="71"/>
      <c r="BH11" s="71"/>
      <c r="BI11" s="231"/>
      <c r="BJ11" s="367"/>
      <c r="BK11" s="368"/>
      <c r="BL11" s="368"/>
      <c r="BM11" s="368"/>
      <c r="BN11" s="369"/>
      <c r="BO11" s="179">
        <f t="shared" ref="BO11" si="19">7-2*CF11/1000</f>
        <v>6.9363999999999999</v>
      </c>
      <c r="BP11" s="284">
        <v>8.0868836490343483</v>
      </c>
      <c r="BQ11" s="180">
        <v>3.0115572355100007</v>
      </c>
      <c r="BR11" s="180"/>
      <c r="BS11" s="181"/>
      <c r="BT11" s="182"/>
      <c r="BU11" s="182"/>
      <c r="BV11" s="182"/>
      <c r="BW11" s="183"/>
      <c r="BX11" s="167"/>
      <c r="BY11" s="167"/>
      <c r="BZ11" s="184"/>
      <c r="CA11" s="167"/>
      <c r="CB11" s="185"/>
      <c r="CC11" s="167"/>
      <c r="CD11" s="186">
        <f t="shared" ref="CD11" si="20">CP11+DC11+IF(ISNUMBER(DO11),DO11,0)+DX11+EG11</f>
        <v>60.802402990518196</v>
      </c>
      <c r="CE11" s="181" t="s">
        <v>356</v>
      </c>
      <c r="CF11" s="182">
        <v>31.8</v>
      </c>
      <c r="CG11" s="182" t="s">
        <v>353</v>
      </c>
      <c r="CH11" s="182">
        <v>175</v>
      </c>
      <c r="CI11" s="167"/>
      <c r="CJ11" s="187"/>
      <c r="CK11" s="167" t="s">
        <v>357</v>
      </c>
      <c r="CL11" s="167" t="s">
        <v>358</v>
      </c>
      <c r="CM11" s="188">
        <v>0.13</v>
      </c>
      <c r="CN11" s="167">
        <v>470</v>
      </c>
      <c r="CO11" s="184">
        <f t="shared" ref="CO11" si="21">2*(BO11+BP11)*BQ11-$V$54</f>
        <v>80.515403297309092</v>
      </c>
      <c r="CP11" s="102">
        <f>$CP$2*I11</f>
        <v>45.601802242888645</v>
      </c>
      <c r="CQ11" s="189" t="s">
        <v>353</v>
      </c>
      <c r="CR11" s="167">
        <v>175</v>
      </c>
      <c r="CS11" s="167"/>
      <c r="CT11" s="167"/>
      <c r="CU11" s="167"/>
      <c r="CV11" s="187"/>
      <c r="CW11" s="167" t="s">
        <v>357</v>
      </c>
      <c r="CX11" s="190" t="s">
        <v>358</v>
      </c>
      <c r="CY11" s="188">
        <v>0.13</v>
      </c>
      <c r="CZ11" s="167">
        <v>470</v>
      </c>
      <c r="DA11" s="167"/>
      <c r="DB11" s="167">
        <f t="shared" ref="DB11" si="22">BO11*BP11</f>
        <v>56.09385974316185</v>
      </c>
      <c r="DC11" s="183">
        <f>$DC$2*I11</f>
        <v>0</v>
      </c>
      <c r="DD11" s="167" t="s">
        <v>362</v>
      </c>
      <c r="DE11" s="167">
        <v>100</v>
      </c>
      <c r="DF11" s="167" t="s">
        <v>361</v>
      </c>
      <c r="DG11" s="167">
        <v>20</v>
      </c>
      <c r="DH11" s="167" t="s">
        <v>353</v>
      </c>
      <c r="DI11" s="187">
        <v>175</v>
      </c>
      <c r="DJ11" s="167"/>
      <c r="DK11" s="190"/>
      <c r="DL11" s="188"/>
      <c r="DM11" s="167"/>
      <c r="DN11" s="167">
        <f t="shared" ref="DN11" si="23">BO11*BP11</f>
        <v>56.09385974316185</v>
      </c>
      <c r="DO11" s="187">
        <f>I11*$DO$2</f>
        <v>0</v>
      </c>
      <c r="DP11" s="167">
        <v>1</v>
      </c>
      <c r="DQ11" s="167" t="s">
        <v>363</v>
      </c>
      <c r="DR11" s="167" t="s">
        <v>371</v>
      </c>
      <c r="DS11" s="188">
        <v>0.13400000000000001</v>
      </c>
      <c r="DT11" s="167">
        <v>580</v>
      </c>
      <c r="DU11" s="167">
        <f>BP11</f>
        <v>8.0868836490343483</v>
      </c>
      <c r="DV11" s="167">
        <v>0.375</v>
      </c>
      <c r="DW11" s="167">
        <v>0.45</v>
      </c>
      <c r="DX11" s="104">
        <f>I11*$DX$2</f>
        <v>10.133733831753034</v>
      </c>
      <c r="DY11" s="167">
        <v>1</v>
      </c>
      <c r="DZ11" s="167" t="s">
        <v>363</v>
      </c>
      <c r="EA11" s="167" t="s">
        <v>371</v>
      </c>
      <c r="EB11" s="188">
        <v>0.13400000000000001</v>
      </c>
      <c r="EC11" s="167">
        <v>580</v>
      </c>
      <c r="ED11" s="167">
        <f>BQ11</f>
        <v>3.0115572355100007</v>
      </c>
      <c r="EE11" s="167">
        <v>0.47499999999999998</v>
      </c>
      <c r="EF11" s="167">
        <v>0.47499999999999998</v>
      </c>
      <c r="EG11" s="102">
        <f>I11*$EG$2</f>
        <v>5.0668669158765169</v>
      </c>
      <c r="EH11" s="166">
        <f t="shared" ref="EH11" si="24">EN11+1+EV11+1</f>
        <v>2</v>
      </c>
      <c r="EI11" s="205">
        <f t="shared" ref="EI11" si="25">$EI$2*EJ11</f>
        <v>3.409962042714155</v>
      </c>
      <c r="EJ11" s="205">
        <f>POWER(Y11*I11/(EH11*$EI$2),2/5)</f>
        <v>2.0058600251259735</v>
      </c>
      <c r="EK11" s="51">
        <f>IF((BQ11-EJ11)/2&gt;$EK$2,$EK$2,MAX(BQ11-EJ11-$EL$2,(BQ11-EJ11)/2))</f>
        <v>0.75569721038402715</v>
      </c>
      <c r="EL11" s="220">
        <f>IF((BO11/2-($EI$2*POWER(Y11*I11/(EH11*$EI$2),2/5)))/2&gt;0,(BO11/2-($EI$2*POWER(Y11*I11/(EH11*$EI$2),2/5)))/2,(BO11-($EI$2*POWER(Y11*I11/(EH11*$EI$2),2/5)))/2)</f>
        <v>2.9118978642922455E-2</v>
      </c>
      <c r="EM11" s="221">
        <f t="shared" ref="EM11" si="26">EI11*EJ11</f>
        <v>6.8399065486772308</v>
      </c>
      <c r="EN11" s="191"/>
      <c r="EO11" s="313"/>
      <c r="EP11" s="192" t="s">
        <v>354</v>
      </c>
      <c r="EQ11" s="222">
        <f t="shared" ref="EQ11:EU11" si="27">EI11</f>
        <v>3.409962042714155</v>
      </c>
      <c r="ER11" s="191">
        <f t="shared" si="27"/>
        <v>2.0058600251259735</v>
      </c>
      <c r="ES11" s="51">
        <f t="shared" si="27"/>
        <v>0.75569721038402715</v>
      </c>
      <c r="ET11" s="191">
        <f>IF((BO11/2-($EI$2*POWER(Y11*I11/(EH11*$EI$2),2/5)))/2&gt;0,BO11/2+EL11,EL11)</f>
        <v>3.4973189786429222</v>
      </c>
      <c r="EU11" s="191">
        <f t="shared" si="27"/>
        <v>6.8399065486772308</v>
      </c>
      <c r="EV11" s="191"/>
      <c r="EW11" s="191"/>
      <c r="EX11" s="192" t="str">
        <f>IF((BO11/2-($EI$2*POWER(Y11*I11/(EH11*$EI$2),2/5)))/2&gt;0,"Front","Rear")</f>
        <v>Front</v>
      </c>
      <c r="EY11" s="189"/>
      <c r="EZ11" s="167"/>
      <c r="FA11" s="167"/>
      <c r="FB11" s="167"/>
      <c r="FC11" s="167"/>
      <c r="FD11" s="167"/>
      <c r="FE11" s="167"/>
      <c r="FF11" s="187"/>
      <c r="FG11" s="189"/>
      <c r="FH11" s="167"/>
      <c r="FI11" s="167"/>
      <c r="FJ11" s="167"/>
      <c r="FK11" s="167"/>
      <c r="FL11" s="167"/>
      <c r="FM11" s="167"/>
      <c r="FN11" s="187"/>
      <c r="FO11" s="189"/>
      <c r="FP11" s="167"/>
      <c r="FQ11" s="167"/>
      <c r="FR11" s="167"/>
      <c r="FS11" s="167"/>
      <c r="FT11" s="167"/>
      <c r="FU11" s="167"/>
      <c r="FV11" s="187"/>
      <c r="FW11" s="167"/>
      <c r="FX11" s="167"/>
      <c r="FY11" s="167"/>
      <c r="FZ11" s="167"/>
      <c r="GA11" s="167"/>
      <c r="GB11" s="167"/>
      <c r="GC11" s="167"/>
      <c r="GD11" s="193"/>
      <c r="GE11" s="189"/>
      <c r="GF11" s="167"/>
      <c r="GG11" s="167"/>
      <c r="GH11" s="167"/>
      <c r="GI11" s="167"/>
      <c r="GJ11" s="167"/>
      <c r="GK11" s="167"/>
      <c r="GL11" s="193"/>
      <c r="GM11" s="189"/>
      <c r="GN11" s="167"/>
      <c r="GO11" s="167"/>
      <c r="GP11" s="167"/>
      <c r="GQ11" s="167"/>
      <c r="GR11" s="167"/>
      <c r="GS11" s="167"/>
      <c r="GT11" s="193"/>
      <c r="GU11" s="189"/>
      <c r="GV11" s="167"/>
      <c r="GW11" s="167"/>
      <c r="GX11" s="167"/>
      <c r="GY11" s="167"/>
      <c r="GZ11" s="167"/>
      <c r="HA11" s="167"/>
      <c r="HB11" s="193"/>
      <c r="HC11" s="189"/>
      <c r="HD11" s="167"/>
      <c r="HE11" s="167"/>
      <c r="HF11" s="167"/>
      <c r="HG11" s="167"/>
      <c r="HH11" s="167"/>
      <c r="HI11" s="167"/>
      <c r="HJ11" s="193"/>
      <c r="HR11" s="232"/>
    </row>
    <row r="12" spans="1:226" s="164" customFormat="1" ht="14.45" customHeight="1" x14ac:dyDescent="0.25">
      <c r="A12" s="281" t="s">
        <v>431</v>
      </c>
      <c r="B12" s="194" t="s">
        <v>0</v>
      </c>
      <c r="C12" s="31">
        <f>C11+1</f>
        <v>2</v>
      </c>
      <c r="D12" s="173" t="str">
        <f t="shared" ref="D12:D68" si="28">CONCATENATE(A12,"_",C12)</f>
        <v>Dw_2</v>
      </c>
      <c r="E12" s="4">
        <v>521.20246845607937</v>
      </c>
      <c r="F12" s="195" t="s">
        <v>360</v>
      </c>
      <c r="G12" s="195">
        <v>17.5</v>
      </c>
      <c r="H12" s="3">
        <f t="shared" ref="H12:H68" si="29">BO12*BP12</f>
        <v>62.192203163120872</v>
      </c>
      <c r="I12" s="196">
        <f t="shared" ref="I12:I68" si="30">2*H12+2*(BO12+BP12)*BQ12</f>
        <v>214.57147534619989</v>
      </c>
      <c r="J12" s="217">
        <f t="shared" ref="J12:J68" si="31">CD12/I12</f>
        <v>0.30000000000000004</v>
      </c>
      <c r="K12" s="280">
        <f t="shared" ref="K12:K68" si="32">CD12/(2*(BO12+BP12)*BQ12)</f>
        <v>0.71375468017055477</v>
      </c>
      <c r="L12" s="280">
        <f t="shared" ref="L12:L68" si="33">CD12/(2*(BO12+BP12)*BQ12 - V12)</f>
        <v>0.82298463800107002</v>
      </c>
      <c r="M12" s="225">
        <f t="shared" ref="M12:M68" si="34">CD12/H12</f>
        <v>1.0350403962217463</v>
      </c>
      <c r="N12" s="15" t="s">
        <v>432</v>
      </c>
      <c r="O12" s="197">
        <f t="shared" ref="O12:O68" si="35">CP12/(2*(BO12+BP12)*BQ12-V12)</f>
        <v>0.61723847850080238</v>
      </c>
      <c r="P12" s="198">
        <f t="shared" ref="P12:P68" si="36">DC12/H12</f>
        <v>0</v>
      </c>
      <c r="Q12" s="198">
        <f t="shared" ref="Q12:Q68" si="37">DO12/H12</f>
        <v>0</v>
      </c>
      <c r="R12" s="198">
        <f t="shared" ref="R12:R68" si="38">DX12/(DU12*2*(DV12+DW12))</f>
        <v>0.72519739437904263</v>
      </c>
      <c r="S12" s="77">
        <f t="shared" ref="S12:S68" si="39">EG12/(ED12*2*(EE12+EF12))</f>
        <v>0.99565419126433863</v>
      </c>
      <c r="T12" s="199"/>
      <c r="U12" s="3">
        <f t="shared" ref="U12:U68" si="40">(EJ12*(EN12+1)*EM12+ER12*(EV12+1)*EU12+EZ12*(FD12+1)*FC12+FH12*(FL12+1)*FK12+FP12*(FT12+1)*FS12+FX12*(GB12+1)*GA12+GF12*(GJ12+1)*GI12+GN12*(GR12+1)*GQ12+GV12*(GZ12+1)*GY12+HD12*(HH12+1)*HG12)/V12</f>
        <v>1.8763234082204436</v>
      </c>
      <c r="V12" s="98">
        <f t="shared" ref="V12:V68" si="41">(EN12+1)*EM12+(EV12+1)*EU12+(FD12+1)*FC12+(FL12+1)*FK12+(FT12+1)*FS12+(GB12+1)*GA12+(GJ12+1)*GI12+(GR12+1)*GQ12+(GZ12+1)*GY12+(HH12+1)*HG12</f>
        <v>11.970004409602335</v>
      </c>
      <c r="W12" s="49">
        <f t="shared" ref="W12:W68" si="42">H12/V12</f>
        <v>5.195670864852004</v>
      </c>
      <c r="X12" s="317">
        <f t="shared" ref="X12:X75" si="43">V12*SQRT(U12)/I12</f>
        <v>7.6414569615388978E-2</v>
      </c>
      <c r="Y12" s="318">
        <v>7.6414569615388991E-2</v>
      </c>
      <c r="Z12" s="200"/>
      <c r="AA12" s="282"/>
      <c r="AB12" s="66"/>
      <c r="AC12" s="66">
        <v>250</v>
      </c>
      <c r="AD12" s="66"/>
      <c r="AE12" s="66"/>
      <c r="AF12" s="66"/>
      <c r="AG12" s="66"/>
      <c r="AH12" s="195"/>
      <c r="AI12" s="34"/>
      <c r="AJ12" s="229">
        <v>180</v>
      </c>
      <c r="AK12" s="34"/>
      <c r="AL12" s="34"/>
      <c r="AM12" s="34"/>
      <c r="AN12" s="201"/>
      <c r="AO12" s="201"/>
      <c r="AP12" s="202">
        <v>240</v>
      </c>
      <c r="AQ12" s="18"/>
      <c r="AR12" s="18"/>
      <c r="AS12" s="18"/>
      <c r="AT12" s="51"/>
      <c r="AU12" s="17"/>
      <c r="AV12" s="18"/>
      <c r="AW12" s="112"/>
      <c r="AX12" s="103"/>
      <c r="AY12" s="18"/>
      <c r="AZ12" s="18"/>
      <c r="BA12" s="18"/>
      <c r="BB12" s="17"/>
      <c r="BC12" s="19"/>
      <c r="BD12" s="19"/>
      <c r="BE12" s="19"/>
      <c r="BF12" s="17"/>
      <c r="BG12" s="18"/>
      <c r="BH12" s="18"/>
      <c r="BI12" s="128"/>
      <c r="BJ12" s="331"/>
      <c r="BK12" s="332"/>
      <c r="BL12" s="332"/>
      <c r="BM12" s="332"/>
      <c r="BN12" s="333"/>
      <c r="BO12" s="203">
        <f t="shared" ref="BO12:BO68" si="44">7-2*CF12/1000</f>
        <v>6.9363999999999999</v>
      </c>
      <c r="BP12" s="285">
        <v>8.9660635434981941</v>
      </c>
      <c r="BQ12" s="204">
        <v>2.8356320004528985</v>
      </c>
      <c r="BR12" s="204"/>
      <c r="BS12" s="47"/>
      <c r="BT12" s="42"/>
      <c r="BU12" s="42"/>
      <c r="BV12" s="42"/>
      <c r="BW12" s="43"/>
      <c r="BX12" s="191"/>
      <c r="BY12" s="191"/>
      <c r="BZ12" s="205"/>
      <c r="CA12" s="191"/>
      <c r="CB12" s="206"/>
      <c r="CC12" s="191"/>
      <c r="CD12" s="207">
        <f t="shared" ref="CD12:CD68" si="45">CP12+DC12+IF(ISNUMBER(DO12),DO12,0)+DX12+EG12</f>
        <v>64.371442603859975</v>
      </c>
      <c r="CE12" s="47" t="s">
        <v>356</v>
      </c>
      <c r="CF12" s="42">
        <v>31.8</v>
      </c>
      <c r="CG12" s="42" t="s">
        <v>353</v>
      </c>
      <c r="CH12" s="42">
        <v>175</v>
      </c>
      <c r="CI12" s="191"/>
      <c r="CJ12" s="192"/>
      <c r="CK12" s="191" t="s">
        <v>357</v>
      </c>
      <c r="CL12" s="191" t="s">
        <v>358</v>
      </c>
      <c r="CM12" s="208">
        <v>0.13</v>
      </c>
      <c r="CN12" s="191">
        <v>470</v>
      </c>
      <c r="CO12" s="205">
        <f t="shared" ref="CO12:CO68" si="46">2*(BO12+BP12)*BQ12-$V$54</f>
        <v>80.215515168530288</v>
      </c>
      <c r="CP12" s="191">
        <f t="shared" ref="CP12:CP68" si="47">$CP$2*I12</f>
        <v>48.278581952894974</v>
      </c>
      <c r="CQ12" s="145" t="s">
        <v>353</v>
      </c>
      <c r="CR12" s="191">
        <v>175</v>
      </c>
      <c r="CS12" s="191"/>
      <c r="CT12" s="191"/>
      <c r="CU12" s="191"/>
      <c r="CV12" s="192"/>
      <c r="CW12" s="191" t="s">
        <v>357</v>
      </c>
      <c r="CX12" s="209" t="s">
        <v>358</v>
      </c>
      <c r="CY12" s="208">
        <v>0.13</v>
      </c>
      <c r="CZ12" s="191">
        <v>470</v>
      </c>
      <c r="DA12" s="191"/>
      <c r="DB12" s="191">
        <f t="shared" ref="DB12:DB68" si="48">BO12*BP12</f>
        <v>62.192203163120872</v>
      </c>
      <c r="DC12" s="43">
        <f t="shared" ref="DC12:DC68" si="49">$DC$2*I12</f>
        <v>0</v>
      </c>
      <c r="DD12" s="191" t="s">
        <v>362</v>
      </c>
      <c r="DE12" s="191">
        <v>100</v>
      </c>
      <c r="DF12" s="191" t="s">
        <v>361</v>
      </c>
      <c r="DG12" s="191">
        <v>20</v>
      </c>
      <c r="DH12" s="191" t="s">
        <v>353</v>
      </c>
      <c r="DI12" s="192">
        <v>175</v>
      </c>
      <c r="DJ12" s="191"/>
      <c r="DK12" s="209"/>
      <c r="DL12" s="208"/>
      <c r="DM12" s="191"/>
      <c r="DN12" s="191">
        <f t="shared" ref="DN12:DN68" si="50">BO12*BP12</f>
        <v>62.192203163120872</v>
      </c>
      <c r="DO12" s="192">
        <f t="shared" ref="DO12:DO68" si="51">I12*$DO$2</f>
        <v>0</v>
      </c>
      <c r="DP12" s="191">
        <v>1</v>
      </c>
      <c r="DQ12" s="191" t="s">
        <v>363</v>
      </c>
      <c r="DR12" s="191" t="s">
        <v>371</v>
      </c>
      <c r="DS12" s="208">
        <v>0.13400000000000001</v>
      </c>
      <c r="DT12" s="191">
        <v>580</v>
      </c>
      <c r="DU12" s="191">
        <f t="shared" ref="DU12:DU68" si="52">BP12</f>
        <v>8.9660635434981941</v>
      </c>
      <c r="DV12" s="191">
        <v>0.375</v>
      </c>
      <c r="DW12" s="191">
        <v>0.45</v>
      </c>
      <c r="DX12" s="192">
        <f t="shared" ref="DX12:DX68" si="53">I12*$DX$2</f>
        <v>10.728573767309996</v>
      </c>
      <c r="DY12" s="191">
        <v>1</v>
      </c>
      <c r="DZ12" s="191" t="s">
        <v>363</v>
      </c>
      <c r="EA12" s="191" t="s">
        <v>371</v>
      </c>
      <c r="EB12" s="208">
        <v>0.13400000000000001</v>
      </c>
      <c r="EC12" s="191">
        <v>580</v>
      </c>
      <c r="ED12" s="191">
        <f t="shared" ref="ED12:ED68" si="54">BQ12</f>
        <v>2.8356320004528985</v>
      </c>
      <c r="EE12" s="191">
        <v>0.47499999999999998</v>
      </c>
      <c r="EF12" s="191">
        <v>0.47499999999999998</v>
      </c>
      <c r="EG12" s="191">
        <f t="shared" ref="EG12:EG68" si="55">I12*$EG$2</f>
        <v>5.364286883654998</v>
      </c>
      <c r="EH12" s="166">
        <f t="shared" ref="EH12" si="56">EN12+1+EV12+1</f>
        <v>2</v>
      </c>
      <c r="EI12" s="205">
        <f>$EI$2*EJ12</f>
        <v>3.1897497939747539</v>
      </c>
      <c r="EJ12" s="205">
        <f t="shared" ref="EJ12:EJ75" si="57">POWER(Y12*I12/(EH12*$EI$2),2/5)</f>
        <v>1.8763234082204436</v>
      </c>
      <c r="EK12" s="51">
        <f t="shared" ref="EK12:EK75" si="58">IF((BQ12-EJ12)/2&gt;$EK$2,$EK$2,MAX(BQ12-EJ12-$EL$2,(BQ12-EJ12)/2))</f>
        <v>0.7093085922324549</v>
      </c>
      <c r="EL12" s="220">
        <f t="shared" ref="EL12:EL75" si="59">IF((BO12/2-($EI$2*POWER(Y12*I12/(EH12*$EI$2),2/5)))/2&gt;0,(BO12/2-($EI$2*POWER(Y12*I12/(EH12*$EI$2),2/5)))/2,(BO12-($EI$2*POWER(Y12*I12/(EH12*$EI$2),2/5)))/2)</f>
        <v>0.13922510301262303</v>
      </c>
      <c r="EM12" s="221">
        <f t="shared" ref="EM12" si="60">EI12*EJ12</f>
        <v>5.9850022048011677</v>
      </c>
      <c r="EN12" s="191"/>
      <c r="EO12" s="313"/>
      <c r="EP12" s="192" t="s">
        <v>354</v>
      </c>
      <c r="EQ12" s="222">
        <f>EI12</f>
        <v>3.1897497939747539</v>
      </c>
      <c r="ER12" s="191">
        <f t="shared" ref="ER12:EU12" si="61">EJ12</f>
        <v>1.8763234082204436</v>
      </c>
      <c r="ES12" s="51">
        <f t="shared" si="61"/>
        <v>0.7093085922324549</v>
      </c>
      <c r="ET12" s="191">
        <f t="shared" ref="ET12:ET75" si="62">IF((BO12/2-($EI$2*POWER(Y12*I12/(EH12*$EI$2),2/5)))/2&gt;0,BO12/2+EL12,EL12)</f>
        <v>3.607425103012623</v>
      </c>
      <c r="EU12" s="191">
        <f t="shared" si="61"/>
        <v>5.9850022048011677</v>
      </c>
      <c r="EV12" s="191"/>
      <c r="EW12" s="191"/>
      <c r="EX12" s="192" t="str">
        <f t="shared" ref="EX12:EX75" si="63">IF((BO12/2-($EI$2*POWER(Y12*I12/(EH12*$EI$2),2/5)))/2&gt;0,"Front","Rear")</f>
        <v>Front</v>
      </c>
      <c r="EY12" s="145"/>
      <c r="EZ12" s="191"/>
      <c r="FA12" s="167"/>
      <c r="FB12" s="167"/>
      <c r="FC12" s="191"/>
      <c r="FD12" s="191"/>
      <c r="FE12" s="191"/>
      <c r="FF12" s="192"/>
      <c r="FG12" s="145"/>
      <c r="FH12" s="191"/>
      <c r="FI12" s="191"/>
      <c r="FJ12" s="191"/>
      <c r="FK12" s="191"/>
      <c r="FL12" s="191"/>
      <c r="FM12" s="191"/>
      <c r="FN12" s="192"/>
      <c r="FO12" s="145"/>
      <c r="FP12" s="191"/>
      <c r="FQ12" s="191"/>
      <c r="FR12" s="191"/>
      <c r="FS12" s="191"/>
      <c r="FT12" s="191"/>
      <c r="FU12" s="191"/>
      <c r="FV12" s="192"/>
      <c r="FW12" s="191"/>
      <c r="FX12" s="191"/>
      <c r="FY12" s="191"/>
      <c r="FZ12" s="191"/>
      <c r="GA12" s="191"/>
      <c r="GB12" s="191"/>
      <c r="GC12" s="191"/>
      <c r="GD12" s="210"/>
      <c r="GE12" s="145"/>
      <c r="GF12" s="191"/>
      <c r="GG12" s="191"/>
      <c r="GH12" s="191"/>
      <c r="GI12" s="191"/>
      <c r="GJ12" s="191"/>
      <c r="GK12" s="191"/>
      <c r="GL12" s="210"/>
      <c r="GM12" s="145"/>
      <c r="GN12" s="191"/>
      <c r="GO12" s="191"/>
      <c r="GP12" s="191"/>
      <c r="GQ12" s="191"/>
      <c r="GR12" s="191"/>
      <c r="GS12" s="191"/>
      <c r="GT12" s="210"/>
      <c r="GU12" s="145"/>
      <c r="GV12" s="191"/>
      <c r="GW12" s="191"/>
      <c r="GX12" s="191"/>
      <c r="GY12" s="191"/>
      <c r="GZ12" s="191"/>
      <c r="HA12" s="191"/>
      <c r="HB12" s="210"/>
      <c r="HC12" s="145"/>
      <c r="HD12" s="191"/>
      <c r="HE12" s="191"/>
      <c r="HF12" s="191"/>
      <c r="HG12" s="191"/>
      <c r="HH12" s="191"/>
      <c r="HI12" s="191"/>
      <c r="HJ12" s="210"/>
      <c r="HR12" s="165"/>
    </row>
    <row r="13" spans="1:226" s="164" customFormat="1" ht="14.45" customHeight="1" x14ac:dyDescent="0.25">
      <c r="A13" s="211" t="s">
        <v>431</v>
      </c>
      <c r="B13" s="194" t="s">
        <v>0</v>
      </c>
      <c r="C13" s="31">
        <f t="shared" ref="C13:C76" si="64">C12+1</f>
        <v>3</v>
      </c>
      <c r="D13" s="173" t="str">
        <f t="shared" si="28"/>
        <v>Dw_3</v>
      </c>
      <c r="E13" s="4">
        <v>372.55827584835549</v>
      </c>
      <c r="F13" s="195" t="s">
        <v>360</v>
      </c>
      <c r="G13" s="195">
        <v>17.5</v>
      </c>
      <c r="H13" s="3">
        <f t="shared" si="29"/>
        <v>45.712368630148383</v>
      </c>
      <c r="I13" s="196">
        <f t="shared" si="30"/>
        <v>167.80344559000537</v>
      </c>
      <c r="J13" s="217">
        <f t="shared" si="31"/>
        <v>0.3</v>
      </c>
      <c r="K13" s="280">
        <f t="shared" si="32"/>
        <v>0.65909773519200421</v>
      </c>
      <c r="L13" s="280">
        <f t="shared" si="33"/>
        <v>0.78157899647688389</v>
      </c>
      <c r="M13" s="225">
        <f t="shared" si="34"/>
        <v>1.1012562942056894</v>
      </c>
      <c r="N13" s="15" t="s">
        <v>432</v>
      </c>
      <c r="O13" s="197">
        <f t="shared" si="35"/>
        <v>0.58618424735766295</v>
      </c>
      <c r="P13" s="198">
        <f t="shared" si="36"/>
        <v>0</v>
      </c>
      <c r="Q13" s="198">
        <f t="shared" si="37"/>
        <v>0</v>
      </c>
      <c r="R13" s="198">
        <f t="shared" si="38"/>
        <v>0.77159132920488316</v>
      </c>
      <c r="S13" s="77">
        <f t="shared" si="39"/>
        <v>0.78204924870478587</v>
      </c>
      <c r="T13" s="199"/>
      <c r="U13" s="3">
        <f t="shared" si="40"/>
        <v>1.876268905451989</v>
      </c>
      <c r="V13" s="98">
        <f t="shared" si="41"/>
        <v>11.969309018924417</v>
      </c>
      <c r="W13" s="49">
        <f t="shared" si="42"/>
        <v>3.8191317943144036</v>
      </c>
      <c r="X13" s="317">
        <f t="shared" si="43"/>
        <v>9.7704765344450412E-2</v>
      </c>
      <c r="Y13" s="318">
        <v>9.7704765344450384E-2</v>
      </c>
      <c r="Z13" s="200"/>
      <c r="AA13" s="66"/>
      <c r="AB13" s="66"/>
      <c r="AC13" s="66">
        <v>250</v>
      </c>
      <c r="AD13" s="66"/>
      <c r="AE13" s="66"/>
      <c r="AF13" s="66"/>
      <c r="AG13" s="66"/>
      <c r="AH13" s="195"/>
      <c r="AI13" s="34"/>
      <c r="AJ13" s="229">
        <v>180</v>
      </c>
      <c r="AK13" s="34"/>
      <c r="AL13" s="34"/>
      <c r="AM13" s="34"/>
      <c r="AN13" s="201"/>
      <c r="AO13" s="201"/>
      <c r="AP13" s="202">
        <v>240</v>
      </c>
      <c r="AQ13" s="18"/>
      <c r="AR13" s="18"/>
      <c r="AS13" s="18"/>
      <c r="AT13" s="51"/>
      <c r="AU13" s="17"/>
      <c r="AV13" s="18"/>
      <c r="AW13" s="112"/>
      <c r="AX13" s="103"/>
      <c r="AY13" s="18"/>
      <c r="AZ13" s="18"/>
      <c r="BA13" s="18"/>
      <c r="BB13" s="17"/>
      <c r="BC13" s="19"/>
      <c r="BD13" s="19"/>
      <c r="BE13" s="19"/>
      <c r="BF13" s="17"/>
      <c r="BG13" s="18"/>
      <c r="BH13" s="18"/>
      <c r="BI13" s="128"/>
      <c r="BJ13" s="331"/>
      <c r="BK13" s="332"/>
      <c r="BL13" s="332"/>
      <c r="BM13" s="332"/>
      <c r="BN13" s="333"/>
      <c r="BO13" s="203">
        <f t="shared" si="44"/>
        <v>6.9363999999999999</v>
      </c>
      <c r="BP13" s="285">
        <v>6.590215188015164</v>
      </c>
      <c r="BQ13" s="204">
        <v>2.8232749755970583</v>
      </c>
      <c r="BR13" s="204"/>
      <c r="BS13" s="47"/>
      <c r="BT13" s="42"/>
      <c r="BU13" s="42"/>
      <c r="BV13" s="42"/>
      <c r="BW13" s="43"/>
      <c r="BX13" s="191"/>
      <c r="BY13" s="191"/>
      <c r="BZ13" s="205"/>
      <c r="CA13" s="191"/>
      <c r="CB13" s="206"/>
      <c r="CC13" s="191"/>
      <c r="CD13" s="207">
        <f t="shared" si="45"/>
        <v>50.341033677001612</v>
      </c>
      <c r="CE13" s="47" t="s">
        <v>356</v>
      </c>
      <c r="CF13" s="42">
        <v>31.8</v>
      </c>
      <c r="CG13" s="42" t="s">
        <v>353</v>
      </c>
      <c r="CH13" s="42">
        <v>175</v>
      </c>
      <c r="CI13" s="191"/>
      <c r="CJ13" s="192"/>
      <c r="CK13" s="191" t="s">
        <v>357</v>
      </c>
      <c r="CL13" s="191" t="s">
        <v>358</v>
      </c>
      <c r="CM13" s="208">
        <v>0.13</v>
      </c>
      <c r="CN13" s="191">
        <v>470</v>
      </c>
      <c r="CO13" s="205">
        <f t="shared" si="46"/>
        <v>66.407154478280745</v>
      </c>
      <c r="CP13" s="191">
        <f t="shared" si="47"/>
        <v>37.75577525775121</v>
      </c>
      <c r="CQ13" s="145" t="s">
        <v>353</v>
      </c>
      <c r="CR13" s="191">
        <v>175</v>
      </c>
      <c r="CS13" s="191"/>
      <c r="CT13" s="191"/>
      <c r="CU13" s="191"/>
      <c r="CV13" s="192"/>
      <c r="CW13" s="191" t="s">
        <v>357</v>
      </c>
      <c r="CX13" s="209" t="s">
        <v>358</v>
      </c>
      <c r="CY13" s="208">
        <v>0.13</v>
      </c>
      <c r="CZ13" s="191">
        <v>470</v>
      </c>
      <c r="DA13" s="191"/>
      <c r="DB13" s="191">
        <f t="shared" si="48"/>
        <v>45.712368630148383</v>
      </c>
      <c r="DC13" s="43">
        <f t="shared" si="49"/>
        <v>0</v>
      </c>
      <c r="DD13" s="191" t="s">
        <v>362</v>
      </c>
      <c r="DE13" s="191">
        <v>100</v>
      </c>
      <c r="DF13" s="191" t="s">
        <v>361</v>
      </c>
      <c r="DG13" s="191">
        <v>20</v>
      </c>
      <c r="DH13" s="191" t="s">
        <v>353</v>
      </c>
      <c r="DI13" s="192">
        <v>175</v>
      </c>
      <c r="DJ13" s="191"/>
      <c r="DK13" s="209"/>
      <c r="DL13" s="208"/>
      <c r="DM13" s="191"/>
      <c r="DN13" s="191">
        <f t="shared" si="50"/>
        <v>45.712368630148383</v>
      </c>
      <c r="DO13" s="192">
        <f t="shared" si="51"/>
        <v>0</v>
      </c>
      <c r="DP13" s="191">
        <v>1</v>
      </c>
      <c r="DQ13" s="191" t="s">
        <v>363</v>
      </c>
      <c r="DR13" s="191" t="s">
        <v>371</v>
      </c>
      <c r="DS13" s="208">
        <v>0.13400000000000001</v>
      </c>
      <c r="DT13" s="191">
        <v>580</v>
      </c>
      <c r="DU13" s="191">
        <f t="shared" si="52"/>
        <v>6.590215188015164</v>
      </c>
      <c r="DV13" s="191">
        <v>0.375</v>
      </c>
      <c r="DW13" s="191">
        <v>0.45</v>
      </c>
      <c r="DX13" s="192">
        <f t="shared" si="53"/>
        <v>8.390172279500268</v>
      </c>
      <c r="DY13" s="191">
        <v>1</v>
      </c>
      <c r="DZ13" s="191" t="s">
        <v>363</v>
      </c>
      <c r="EA13" s="191" t="s">
        <v>371</v>
      </c>
      <c r="EB13" s="208">
        <v>0.13400000000000001</v>
      </c>
      <c r="EC13" s="191">
        <v>580</v>
      </c>
      <c r="ED13" s="191">
        <f t="shared" si="54"/>
        <v>2.8232749755970583</v>
      </c>
      <c r="EE13" s="191">
        <v>0.47499999999999998</v>
      </c>
      <c r="EF13" s="191">
        <v>0.47499999999999998</v>
      </c>
      <c r="EG13" s="191">
        <f t="shared" si="55"/>
        <v>4.195086139750134</v>
      </c>
      <c r="EH13" s="166">
        <f t="shared" ref="EH13:EH68" si="65">EN13+1+EV13+1</f>
        <v>2</v>
      </c>
      <c r="EI13" s="205">
        <f t="shared" ref="EI13:EI68" si="66">$EI$2*EJ13</f>
        <v>3.1896571392683812</v>
      </c>
      <c r="EJ13" s="205">
        <f t="shared" si="57"/>
        <v>1.876268905451989</v>
      </c>
      <c r="EK13" s="51">
        <f t="shared" si="58"/>
        <v>0.69700607014506932</v>
      </c>
      <c r="EL13" s="220">
        <f t="shared" si="59"/>
        <v>0.13927143036580936</v>
      </c>
      <c r="EM13" s="221">
        <f t="shared" ref="EM13:EM68" si="67">EI13*EJ13</f>
        <v>5.9846545094622083</v>
      </c>
      <c r="EN13" s="191"/>
      <c r="EO13" s="313"/>
      <c r="EP13" s="192" t="s">
        <v>354</v>
      </c>
      <c r="EQ13" s="222">
        <f t="shared" ref="EQ13:EQ68" si="68">EI13</f>
        <v>3.1896571392683812</v>
      </c>
      <c r="ER13" s="191">
        <f t="shared" ref="ER13:ER68" si="69">EJ13</f>
        <v>1.876268905451989</v>
      </c>
      <c r="ES13" s="51">
        <f t="shared" ref="ES13:ES68" si="70">EK13</f>
        <v>0.69700607014506932</v>
      </c>
      <c r="ET13" s="191">
        <f t="shared" si="62"/>
        <v>3.6074714303658091</v>
      </c>
      <c r="EU13" s="191">
        <f t="shared" ref="EU13:EU68" si="71">EM13</f>
        <v>5.9846545094622083</v>
      </c>
      <c r="EV13" s="191"/>
      <c r="EW13" s="191"/>
      <c r="EX13" s="192" t="str">
        <f t="shared" si="63"/>
        <v>Front</v>
      </c>
      <c r="EY13" s="145"/>
      <c r="EZ13" s="191"/>
      <c r="FA13" s="167"/>
      <c r="FB13" s="167"/>
      <c r="FC13" s="191"/>
      <c r="FD13" s="191"/>
      <c r="FE13" s="191"/>
      <c r="FF13" s="192"/>
      <c r="FG13" s="145"/>
      <c r="FH13" s="191"/>
      <c r="FI13" s="191"/>
      <c r="FJ13" s="191"/>
      <c r="FK13" s="191"/>
      <c r="FL13" s="191"/>
      <c r="FM13" s="191"/>
      <c r="FN13" s="192"/>
      <c r="FO13" s="145"/>
      <c r="FP13" s="191"/>
      <c r="FQ13" s="191"/>
      <c r="FR13" s="191"/>
      <c r="FS13" s="191"/>
      <c r="FT13" s="191"/>
      <c r="FU13" s="191"/>
      <c r="FV13" s="192"/>
      <c r="FW13" s="191"/>
      <c r="FX13" s="191"/>
      <c r="FY13" s="191"/>
      <c r="FZ13" s="191"/>
      <c r="GA13" s="191"/>
      <c r="GB13" s="191"/>
      <c r="GC13" s="191"/>
      <c r="GD13" s="210"/>
      <c r="GE13" s="145"/>
      <c r="GF13" s="191"/>
      <c r="GG13" s="191"/>
      <c r="GH13" s="191"/>
      <c r="GI13" s="191"/>
      <c r="GJ13" s="191"/>
      <c r="GK13" s="191"/>
      <c r="GL13" s="210"/>
      <c r="GM13" s="145"/>
      <c r="GN13" s="191"/>
      <c r="GO13" s="191"/>
      <c r="GP13" s="191"/>
      <c r="GQ13" s="191"/>
      <c r="GR13" s="191"/>
      <c r="GS13" s="191"/>
      <c r="GT13" s="210"/>
      <c r="GU13" s="145"/>
      <c r="GV13" s="191"/>
      <c r="GW13" s="191"/>
      <c r="GX13" s="191"/>
      <c r="GY13" s="191"/>
      <c r="GZ13" s="191"/>
      <c r="HA13" s="191"/>
      <c r="HB13" s="210"/>
      <c r="HC13" s="145"/>
      <c r="HD13" s="191"/>
      <c r="HE13" s="191"/>
      <c r="HF13" s="191"/>
      <c r="HG13" s="191"/>
      <c r="HH13" s="191"/>
      <c r="HI13" s="191"/>
      <c r="HJ13" s="210"/>
      <c r="HR13" s="165"/>
    </row>
    <row r="14" spans="1:226" s="164" customFormat="1" ht="14.45" customHeight="1" x14ac:dyDescent="0.25">
      <c r="A14" s="211" t="s">
        <v>431</v>
      </c>
      <c r="B14" s="194" t="s">
        <v>0</v>
      </c>
      <c r="C14" s="31">
        <f t="shared" si="64"/>
        <v>4</v>
      </c>
      <c r="D14" s="173" t="str">
        <f t="shared" si="28"/>
        <v>Dw_4</v>
      </c>
      <c r="E14" s="4">
        <v>501.22970743923969</v>
      </c>
      <c r="F14" s="195" t="s">
        <v>360</v>
      </c>
      <c r="G14" s="195">
        <v>17.5</v>
      </c>
      <c r="H14" s="3">
        <f t="shared" si="29"/>
        <v>50.350013604925678</v>
      </c>
      <c r="I14" s="196">
        <f t="shared" si="30"/>
        <v>177.31918475620813</v>
      </c>
      <c r="J14" s="217">
        <f t="shared" si="31"/>
        <v>0.3</v>
      </c>
      <c r="K14" s="280">
        <f t="shared" si="32"/>
        <v>0.69428791871899009</v>
      </c>
      <c r="L14" s="280">
        <f t="shared" si="33"/>
        <v>0.80503453552025372</v>
      </c>
      <c r="M14" s="225">
        <f t="shared" si="34"/>
        <v>1.0565191867526798</v>
      </c>
      <c r="N14" s="15" t="s">
        <v>432</v>
      </c>
      <c r="O14" s="197">
        <f t="shared" si="35"/>
        <v>0.60377590164019035</v>
      </c>
      <c r="P14" s="198">
        <f t="shared" si="36"/>
        <v>0</v>
      </c>
      <c r="Q14" s="198">
        <f t="shared" si="37"/>
        <v>0</v>
      </c>
      <c r="R14" s="198">
        <f t="shared" si="38"/>
        <v>0.74024643302942295</v>
      </c>
      <c r="S14" s="77">
        <f t="shared" si="39"/>
        <v>0.86452308764366781</v>
      </c>
      <c r="T14" s="199"/>
      <c r="U14" s="3">
        <f t="shared" si="40"/>
        <v>1.7607074658186819</v>
      </c>
      <c r="V14" s="98">
        <f t="shared" si="41"/>
        <v>10.540308652644793</v>
      </c>
      <c r="W14" s="49">
        <f t="shared" si="42"/>
        <v>4.7769012525351204</v>
      </c>
      <c r="X14" s="317">
        <f t="shared" si="43"/>
        <v>7.8875332948231347E-2</v>
      </c>
      <c r="Y14" s="318">
        <v>7.8875332948231319E-2</v>
      </c>
      <c r="Z14" s="200"/>
      <c r="AA14" s="66"/>
      <c r="AB14" s="66"/>
      <c r="AC14" s="66">
        <v>250</v>
      </c>
      <c r="AD14" s="66"/>
      <c r="AE14" s="66"/>
      <c r="AF14" s="66"/>
      <c r="AG14" s="66"/>
      <c r="AH14" s="195"/>
      <c r="AI14" s="34"/>
      <c r="AJ14" s="229">
        <v>180</v>
      </c>
      <c r="AK14" s="34"/>
      <c r="AL14" s="34"/>
      <c r="AM14" s="34"/>
      <c r="AN14" s="201"/>
      <c r="AO14" s="201"/>
      <c r="AP14" s="202">
        <v>240</v>
      </c>
      <c r="AQ14" s="18"/>
      <c r="AR14" s="18"/>
      <c r="AS14" s="18"/>
      <c r="AT14" s="51"/>
      <c r="AU14" s="17"/>
      <c r="AV14" s="18"/>
      <c r="AW14" s="112"/>
      <c r="AX14" s="103"/>
      <c r="AY14" s="18"/>
      <c r="AZ14" s="18"/>
      <c r="BA14" s="18"/>
      <c r="BB14" s="17"/>
      <c r="BC14" s="19"/>
      <c r="BD14" s="19"/>
      <c r="BE14" s="19"/>
      <c r="BF14" s="17"/>
      <c r="BG14" s="18"/>
      <c r="BH14" s="18"/>
      <c r="BI14" s="128"/>
      <c r="BJ14" s="331"/>
      <c r="BK14" s="332"/>
      <c r="BL14" s="332"/>
      <c r="BM14" s="332"/>
      <c r="BN14" s="333"/>
      <c r="BO14" s="203">
        <f t="shared" si="44"/>
        <v>6.9363999999999999</v>
      </c>
      <c r="BP14" s="285">
        <v>7.2588105652681048</v>
      </c>
      <c r="BQ14" s="204">
        <v>2.698767911686474</v>
      </c>
      <c r="BR14" s="204"/>
      <c r="BS14" s="47"/>
      <c r="BT14" s="42"/>
      <c r="BU14" s="42"/>
      <c r="BV14" s="42"/>
      <c r="BW14" s="43"/>
      <c r="BX14" s="191"/>
      <c r="BY14" s="191"/>
      <c r="BZ14" s="205"/>
      <c r="CA14" s="191"/>
      <c r="CB14" s="206"/>
      <c r="CC14" s="191"/>
      <c r="CD14" s="207">
        <f t="shared" si="45"/>
        <v>53.195755426862441</v>
      </c>
      <c r="CE14" s="47" t="s">
        <v>356</v>
      </c>
      <c r="CF14" s="42">
        <v>31.8</v>
      </c>
      <c r="CG14" s="42" t="s">
        <v>353</v>
      </c>
      <c r="CH14" s="42">
        <v>175</v>
      </c>
      <c r="CI14" s="191"/>
      <c r="CJ14" s="192"/>
      <c r="CK14" s="191" t="s">
        <v>357</v>
      </c>
      <c r="CL14" s="191" t="s">
        <v>358</v>
      </c>
      <c r="CM14" s="208">
        <v>0.13</v>
      </c>
      <c r="CN14" s="191">
        <v>470</v>
      </c>
      <c r="CO14" s="205">
        <f t="shared" si="46"/>
        <v>66.647603694928904</v>
      </c>
      <c r="CP14" s="191">
        <f t="shared" si="47"/>
        <v>39.896816570146832</v>
      </c>
      <c r="CQ14" s="145" t="s">
        <v>353</v>
      </c>
      <c r="CR14" s="191">
        <v>175</v>
      </c>
      <c r="CS14" s="191"/>
      <c r="CT14" s="191"/>
      <c r="CU14" s="191"/>
      <c r="CV14" s="192"/>
      <c r="CW14" s="191" t="s">
        <v>357</v>
      </c>
      <c r="CX14" s="209" t="s">
        <v>358</v>
      </c>
      <c r="CY14" s="208">
        <v>0.13</v>
      </c>
      <c r="CZ14" s="191">
        <v>470</v>
      </c>
      <c r="DA14" s="191"/>
      <c r="DB14" s="191">
        <f t="shared" si="48"/>
        <v>50.350013604925678</v>
      </c>
      <c r="DC14" s="43">
        <f t="shared" si="49"/>
        <v>0</v>
      </c>
      <c r="DD14" s="191" t="s">
        <v>362</v>
      </c>
      <c r="DE14" s="191">
        <v>100</v>
      </c>
      <c r="DF14" s="191" t="s">
        <v>361</v>
      </c>
      <c r="DG14" s="191">
        <v>20</v>
      </c>
      <c r="DH14" s="191" t="s">
        <v>353</v>
      </c>
      <c r="DI14" s="192">
        <v>175</v>
      </c>
      <c r="DJ14" s="191"/>
      <c r="DK14" s="209"/>
      <c r="DL14" s="208"/>
      <c r="DM14" s="191"/>
      <c r="DN14" s="191">
        <f t="shared" si="50"/>
        <v>50.350013604925678</v>
      </c>
      <c r="DO14" s="192">
        <f t="shared" si="51"/>
        <v>0</v>
      </c>
      <c r="DP14" s="191">
        <v>1</v>
      </c>
      <c r="DQ14" s="191" t="s">
        <v>363</v>
      </c>
      <c r="DR14" s="191" t="s">
        <v>371</v>
      </c>
      <c r="DS14" s="208">
        <v>0.13400000000000001</v>
      </c>
      <c r="DT14" s="191">
        <v>580</v>
      </c>
      <c r="DU14" s="191">
        <f t="shared" si="52"/>
        <v>7.2588105652681048</v>
      </c>
      <c r="DV14" s="191">
        <v>0.375</v>
      </c>
      <c r="DW14" s="191">
        <v>0.45</v>
      </c>
      <c r="DX14" s="192">
        <f t="shared" si="53"/>
        <v>8.8659592378104062</v>
      </c>
      <c r="DY14" s="191">
        <v>1</v>
      </c>
      <c r="DZ14" s="191" t="s">
        <v>363</v>
      </c>
      <c r="EA14" s="191" t="s">
        <v>371</v>
      </c>
      <c r="EB14" s="208">
        <v>0.13400000000000001</v>
      </c>
      <c r="EC14" s="191">
        <v>580</v>
      </c>
      <c r="ED14" s="191">
        <f t="shared" si="54"/>
        <v>2.698767911686474</v>
      </c>
      <c r="EE14" s="191">
        <v>0.47499999999999998</v>
      </c>
      <c r="EF14" s="191">
        <v>0.47499999999999998</v>
      </c>
      <c r="EG14" s="191">
        <f t="shared" si="55"/>
        <v>4.4329796189052031</v>
      </c>
      <c r="EH14" s="166">
        <f t="shared" si="65"/>
        <v>2</v>
      </c>
      <c r="EI14" s="205">
        <f t="shared" si="66"/>
        <v>2.9932026918917591</v>
      </c>
      <c r="EJ14" s="205">
        <f t="shared" si="57"/>
        <v>1.7607074658186819</v>
      </c>
      <c r="EK14" s="51">
        <f t="shared" si="58"/>
        <v>0.68806044586779214</v>
      </c>
      <c r="EL14" s="220">
        <f t="shared" si="59"/>
        <v>0.23749865405412041</v>
      </c>
      <c r="EM14" s="221">
        <f t="shared" si="67"/>
        <v>5.2701543263223964</v>
      </c>
      <c r="EN14" s="191"/>
      <c r="EO14" s="313"/>
      <c r="EP14" s="192" t="s">
        <v>354</v>
      </c>
      <c r="EQ14" s="222">
        <f t="shared" si="68"/>
        <v>2.9932026918917591</v>
      </c>
      <c r="ER14" s="191">
        <f t="shared" si="69"/>
        <v>1.7607074658186819</v>
      </c>
      <c r="ES14" s="51">
        <f t="shared" si="70"/>
        <v>0.68806044586779214</v>
      </c>
      <c r="ET14" s="191">
        <f t="shared" si="62"/>
        <v>3.7056986540541201</v>
      </c>
      <c r="EU14" s="191">
        <f t="shared" si="71"/>
        <v>5.2701543263223964</v>
      </c>
      <c r="EV14" s="191"/>
      <c r="EW14" s="191"/>
      <c r="EX14" s="192" t="str">
        <f t="shared" si="63"/>
        <v>Front</v>
      </c>
      <c r="EY14" s="145"/>
      <c r="EZ14" s="191"/>
      <c r="FA14" s="167"/>
      <c r="FB14" s="167"/>
      <c r="FC14" s="191"/>
      <c r="FD14" s="191"/>
      <c r="FE14" s="191"/>
      <c r="FF14" s="192"/>
      <c r="FG14" s="145"/>
      <c r="FH14" s="191"/>
      <c r="FI14" s="191"/>
      <c r="FJ14" s="191"/>
      <c r="FK14" s="191"/>
      <c r="FL14" s="191"/>
      <c r="FM14" s="191"/>
      <c r="FN14" s="192"/>
      <c r="FO14" s="145"/>
      <c r="FP14" s="191"/>
      <c r="FQ14" s="191"/>
      <c r="FR14" s="191"/>
      <c r="FS14" s="191"/>
      <c r="FT14" s="191"/>
      <c r="FU14" s="191"/>
      <c r="FV14" s="192"/>
      <c r="FW14" s="191"/>
      <c r="FX14" s="191"/>
      <c r="FY14" s="191"/>
      <c r="FZ14" s="191"/>
      <c r="GA14" s="191"/>
      <c r="GB14" s="191"/>
      <c r="GC14" s="191"/>
      <c r="GD14" s="210"/>
      <c r="GE14" s="145"/>
      <c r="GF14" s="191"/>
      <c r="GG14" s="191"/>
      <c r="GH14" s="191"/>
      <c r="GI14" s="191"/>
      <c r="GJ14" s="191"/>
      <c r="GK14" s="191"/>
      <c r="GL14" s="210"/>
      <c r="GM14" s="145"/>
      <c r="GN14" s="191"/>
      <c r="GO14" s="191"/>
      <c r="GP14" s="191"/>
      <c r="GQ14" s="191"/>
      <c r="GR14" s="191"/>
      <c r="GS14" s="191"/>
      <c r="GT14" s="210"/>
      <c r="GU14" s="145"/>
      <c r="GV14" s="191"/>
      <c r="GW14" s="191"/>
      <c r="GX14" s="191"/>
      <c r="GY14" s="191"/>
      <c r="GZ14" s="191"/>
      <c r="HA14" s="191"/>
      <c r="HB14" s="210"/>
      <c r="HC14" s="145"/>
      <c r="HD14" s="191"/>
      <c r="HE14" s="191"/>
      <c r="HF14" s="191"/>
      <c r="HG14" s="191"/>
      <c r="HH14" s="191"/>
      <c r="HI14" s="191"/>
      <c r="HJ14" s="210"/>
      <c r="HR14" s="165"/>
    </row>
    <row r="15" spans="1:226" s="164" customFormat="1" ht="14.45" customHeight="1" x14ac:dyDescent="0.25">
      <c r="A15" s="211" t="s">
        <v>431</v>
      </c>
      <c r="B15" s="194" t="s">
        <v>0</v>
      </c>
      <c r="C15" s="31">
        <f t="shared" si="64"/>
        <v>5</v>
      </c>
      <c r="D15" s="173" t="str">
        <f t="shared" si="28"/>
        <v>Dw_5</v>
      </c>
      <c r="E15" s="4">
        <v>539.24168708079924</v>
      </c>
      <c r="F15" s="195" t="s">
        <v>360</v>
      </c>
      <c r="G15" s="195">
        <v>17.5</v>
      </c>
      <c r="H15" s="3">
        <f t="shared" si="29"/>
        <v>45.053663488793646</v>
      </c>
      <c r="I15" s="196">
        <f t="shared" si="30"/>
        <v>164.96495898278027</v>
      </c>
      <c r="J15" s="1">
        <f t="shared" si="31"/>
        <v>0.3</v>
      </c>
      <c r="K15" s="280">
        <f t="shared" si="32"/>
        <v>0.66111479042512233</v>
      </c>
      <c r="L15" s="280">
        <f t="shared" si="33"/>
        <v>0.74917689694288614</v>
      </c>
      <c r="M15" s="225">
        <f t="shared" si="34"/>
        <v>1.0984564597536841</v>
      </c>
      <c r="N15" s="15" t="s">
        <v>432</v>
      </c>
      <c r="O15" s="197">
        <f t="shared" si="35"/>
        <v>0.56188267270716452</v>
      </c>
      <c r="P15" s="198">
        <f t="shared" si="36"/>
        <v>0</v>
      </c>
      <c r="Q15" s="198">
        <f t="shared" si="37"/>
        <v>0</v>
      </c>
      <c r="R15" s="198">
        <f t="shared" si="38"/>
        <v>0.76962963509449045</v>
      </c>
      <c r="S15" s="77">
        <f t="shared" si="39"/>
        <v>0.77893540002545614</v>
      </c>
      <c r="T15" s="199"/>
      <c r="U15" s="3">
        <f t="shared" si="40"/>
        <v>1.6087217397344553</v>
      </c>
      <c r="V15" s="98">
        <f t="shared" si="41"/>
        <v>8.7991511620404577</v>
      </c>
      <c r="W15" s="49">
        <f t="shared" si="42"/>
        <v>5.1202283787503475</v>
      </c>
      <c r="X15" s="317">
        <f t="shared" si="43"/>
        <v>6.7653386466518847E-2</v>
      </c>
      <c r="Y15" s="318">
        <v>6.7653386466518861E-2</v>
      </c>
      <c r="Z15" s="200"/>
      <c r="AA15" s="66"/>
      <c r="AB15" s="66"/>
      <c r="AC15" s="66">
        <v>250</v>
      </c>
      <c r="AD15" s="66"/>
      <c r="AE15" s="66"/>
      <c r="AF15" s="66"/>
      <c r="AG15" s="66"/>
      <c r="AH15" s="195"/>
      <c r="AI15" s="34"/>
      <c r="AJ15" s="229">
        <v>180</v>
      </c>
      <c r="AK15" s="34"/>
      <c r="AL15" s="34"/>
      <c r="AM15" s="34"/>
      <c r="AN15" s="201"/>
      <c r="AO15" s="201"/>
      <c r="AP15" s="202">
        <v>240</v>
      </c>
      <c r="AQ15" s="18"/>
      <c r="AR15" s="18"/>
      <c r="AS15" s="18"/>
      <c r="AT15" s="51"/>
      <c r="AU15" s="17"/>
      <c r="AV15" s="18"/>
      <c r="AW15" s="112"/>
      <c r="AX15" s="103"/>
      <c r="AY15" s="18"/>
      <c r="AZ15" s="18"/>
      <c r="BA15" s="18"/>
      <c r="BB15" s="17"/>
      <c r="BC15" s="19"/>
      <c r="BD15" s="19"/>
      <c r="BE15" s="19"/>
      <c r="BF15" s="17"/>
      <c r="BG15" s="18"/>
      <c r="BH15" s="18"/>
      <c r="BI15" s="128"/>
      <c r="BJ15" s="331"/>
      <c r="BK15" s="332"/>
      <c r="BL15" s="332"/>
      <c r="BM15" s="332"/>
      <c r="BN15" s="333"/>
      <c r="BO15" s="203">
        <f t="shared" si="44"/>
        <v>6.9363999999999999</v>
      </c>
      <c r="BP15" s="285">
        <v>6.495251641888248</v>
      </c>
      <c r="BQ15" s="204">
        <v>2.7866130689296726</v>
      </c>
      <c r="BR15" s="204"/>
      <c r="BS15" s="47"/>
      <c r="BT15" s="42"/>
      <c r="BU15" s="42"/>
      <c r="BV15" s="42"/>
      <c r="BW15" s="43"/>
      <c r="BX15" s="191"/>
      <c r="BY15" s="191"/>
      <c r="BZ15" s="205"/>
      <c r="CA15" s="191"/>
      <c r="CB15" s="206"/>
      <c r="CC15" s="191"/>
      <c r="CD15" s="207">
        <f t="shared" si="45"/>
        <v>49.489487694834082</v>
      </c>
      <c r="CE15" s="47" t="s">
        <v>356</v>
      </c>
      <c r="CF15" s="42">
        <v>31.8</v>
      </c>
      <c r="CG15" s="42" t="s">
        <v>353</v>
      </c>
      <c r="CH15" s="42">
        <v>175</v>
      </c>
      <c r="CI15" s="191"/>
      <c r="CJ15" s="192"/>
      <c r="CK15" s="191" t="s">
        <v>357</v>
      </c>
      <c r="CL15" s="191" t="s">
        <v>358</v>
      </c>
      <c r="CM15" s="208">
        <v>0.13</v>
      </c>
      <c r="CN15" s="191">
        <v>470</v>
      </c>
      <c r="CO15" s="205">
        <f t="shared" si="46"/>
        <v>64.886078153765112</v>
      </c>
      <c r="CP15" s="191">
        <f t="shared" si="47"/>
        <v>37.117115771125562</v>
      </c>
      <c r="CQ15" s="145" t="s">
        <v>353</v>
      </c>
      <c r="CR15" s="191">
        <v>175</v>
      </c>
      <c r="CS15" s="191"/>
      <c r="CT15" s="191"/>
      <c r="CU15" s="191"/>
      <c r="CV15" s="192"/>
      <c r="CW15" s="191" t="s">
        <v>357</v>
      </c>
      <c r="CX15" s="209" t="s">
        <v>358</v>
      </c>
      <c r="CY15" s="208">
        <v>0.13</v>
      </c>
      <c r="CZ15" s="191">
        <v>470</v>
      </c>
      <c r="DA15" s="191"/>
      <c r="DB15" s="191">
        <f t="shared" si="48"/>
        <v>45.053663488793646</v>
      </c>
      <c r="DC15" s="43">
        <f t="shared" si="49"/>
        <v>0</v>
      </c>
      <c r="DD15" s="191" t="s">
        <v>362</v>
      </c>
      <c r="DE15" s="191">
        <v>100</v>
      </c>
      <c r="DF15" s="191" t="s">
        <v>361</v>
      </c>
      <c r="DG15" s="191">
        <v>20</v>
      </c>
      <c r="DH15" s="191" t="s">
        <v>353</v>
      </c>
      <c r="DI15" s="192">
        <v>175</v>
      </c>
      <c r="DJ15" s="191"/>
      <c r="DK15" s="209"/>
      <c r="DL15" s="208"/>
      <c r="DM15" s="191"/>
      <c r="DN15" s="191">
        <f t="shared" si="50"/>
        <v>45.053663488793646</v>
      </c>
      <c r="DO15" s="192">
        <f t="shared" si="51"/>
        <v>0</v>
      </c>
      <c r="DP15" s="191">
        <v>1</v>
      </c>
      <c r="DQ15" s="191" t="s">
        <v>363</v>
      </c>
      <c r="DR15" s="191" t="s">
        <v>371</v>
      </c>
      <c r="DS15" s="208">
        <v>0.13400000000000001</v>
      </c>
      <c r="DT15" s="191">
        <v>580</v>
      </c>
      <c r="DU15" s="191">
        <f t="shared" si="52"/>
        <v>6.495251641888248</v>
      </c>
      <c r="DV15" s="191">
        <v>0.375</v>
      </c>
      <c r="DW15" s="191">
        <v>0.45</v>
      </c>
      <c r="DX15" s="192">
        <f t="shared" si="53"/>
        <v>8.2482479491390137</v>
      </c>
      <c r="DY15" s="191">
        <v>1</v>
      </c>
      <c r="DZ15" s="191" t="s">
        <v>363</v>
      </c>
      <c r="EA15" s="191" t="s">
        <v>371</v>
      </c>
      <c r="EB15" s="208">
        <v>0.13400000000000001</v>
      </c>
      <c r="EC15" s="191">
        <v>580</v>
      </c>
      <c r="ED15" s="191">
        <f t="shared" si="54"/>
        <v>2.7866130689296726</v>
      </c>
      <c r="EE15" s="191">
        <v>0.47499999999999998</v>
      </c>
      <c r="EF15" s="191">
        <v>0.47499999999999998</v>
      </c>
      <c r="EG15" s="191">
        <f t="shared" si="55"/>
        <v>4.1241239745695069</v>
      </c>
      <c r="EH15" s="166">
        <f t="shared" si="65"/>
        <v>2</v>
      </c>
      <c r="EI15" s="205">
        <f t="shared" si="66"/>
        <v>2.7348269575485737</v>
      </c>
      <c r="EJ15" s="205">
        <f t="shared" si="57"/>
        <v>1.6087217397344553</v>
      </c>
      <c r="EK15" s="51">
        <f t="shared" si="58"/>
        <v>0.92789132919521733</v>
      </c>
      <c r="EL15" s="220">
        <f t="shared" si="59"/>
        <v>0.3666865212257131</v>
      </c>
      <c r="EM15" s="221">
        <f t="shared" si="67"/>
        <v>4.3995755810202288</v>
      </c>
      <c r="EN15" s="191"/>
      <c r="EO15" s="313"/>
      <c r="EP15" s="192" t="s">
        <v>354</v>
      </c>
      <c r="EQ15" s="222">
        <f t="shared" si="68"/>
        <v>2.7348269575485737</v>
      </c>
      <c r="ER15" s="191">
        <f t="shared" si="69"/>
        <v>1.6087217397344553</v>
      </c>
      <c r="ES15" s="51">
        <f t="shared" si="70"/>
        <v>0.92789132919521733</v>
      </c>
      <c r="ET15" s="191">
        <f t="shared" si="62"/>
        <v>3.8348865212257133</v>
      </c>
      <c r="EU15" s="191">
        <f t="shared" si="71"/>
        <v>4.3995755810202288</v>
      </c>
      <c r="EV15" s="191"/>
      <c r="EW15" s="191"/>
      <c r="EX15" s="192" t="str">
        <f t="shared" si="63"/>
        <v>Front</v>
      </c>
      <c r="EY15" s="145"/>
      <c r="EZ15" s="191"/>
      <c r="FA15" s="167"/>
      <c r="FB15" s="167"/>
      <c r="FC15" s="191"/>
      <c r="FD15" s="191"/>
      <c r="FE15" s="191"/>
      <c r="FF15" s="192"/>
      <c r="FG15" s="145"/>
      <c r="FH15" s="191"/>
      <c r="FI15" s="191"/>
      <c r="FJ15" s="191"/>
      <c r="FK15" s="191"/>
      <c r="FL15" s="191"/>
      <c r="FM15" s="191"/>
      <c r="FN15" s="192"/>
      <c r="FO15" s="145"/>
      <c r="FP15" s="191"/>
      <c r="FQ15" s="191"/>
      <c r="FR15" s="191"/>
      <c r="FS15" s="191"/>
      <c r="FT15" s="191"/>
      <c r="FU15" s="191"/>
      <c r="FV15" s="192"/>
      <c r="FW15" s="191"/>
      <c r="FX15" s="191"/>
      <c r="FY15" s="191"/>
      <c r="FZ15" s="191"/>
      <c r="GA15" s="191"/>
      <c r="GB15" s="191"/>
      <c r="GC15" s="191"/>
      <c r="GD15" s="210"/>
      <c r="GE15" s="145"/>
      <c r="GF15" s="191"/>
      <c r="GG15" s="191"/>
      <c r="GH15" s="191"/>
      <c r="GI15" s="191"/>
      <c r="GJ15" s="191"/>
      <c r="GK15" s="191"/>
      <c r="GL15" s="210"/>
      <c r="GM15" s="145"/>
      <c r="GN15" s="191"/>
      <c r="GO15" s="191"/>
      <c r="GP15" s="191"/>
      <c r="GQ15" s="191"/>
      <c r="GR15" s="191"/>
      <c r="GS15" s="191"/>
      <c r="GT15" s="210"/>
      <c r="GU15" s="145"/>
      <c r="GV15" s="191"/>
      <c r="GW15" s="191"/>
      <c r="GX15" s="191"/>
      <c r="GY15" s="191"/>
      <c r="GZ15" s="191"/>
      <c r="HA15" s="191"/>
      <c r="HB15" s="210"/>
      <c r="HC15" s="145"/>
      <c r="HD15" s="191"/>
      <c r="HE15" s="191"/>
      <c r="HF15" s="191"/>
      <c r="HG15" s="191"/>
      <c r="HH15" s="191"/>
      <c r="HI15" s="191"/>
      <c r="HJ15" s="210"/>
      <c r="HR15" s="165"/>
    </row>
    <row r="16" spans="1:226" s="164" customFormat="1" ht="14.45" customHeight="1" x14ac:dyDescent="0.25">
      <c r="A16" s="211" t="s">
        <v>431</v>
      </c>
      <c r="B16" s="194" t="s">
        <v>0</v>
      </c>
      <c r="C16" s="31">
        <f t="shared" si="64"/>
        <v>6</v>
      </c>
      <c r="D16" s="173" t="str">
        <f t="shared" si="28"/>
        <v>Dw_6</v>
      </c>
      <c r="E16" s="4">
        <v>409.80185518667628</v>
      </c>
      <c r="F16" s="195" t="s">
        <v>360</v>
      </c>
      <c r="G16" s="195">
        <v>17.5</v>
      </c>
      <c r="H16" s="3">
        <f t="shared" si="29"/>
        <v>56.415996069311369</v>
      </c>
      <c r="I16" s="196">
        <f t="shared" si="30"/>
        <v>200.87218153384077</v>
      </c>
      <c r="J16" s="1">
        <f t="shared" si="31"/>
        <v>0.3</v>
      </c>
      <c r="K16" s="280">
        <f t="shared" si="32"/>
        <v>0.68447892802267629</v>
      </c>
      <c r="L16" s="280">
        <f t="shared" si="33"/>
        <v>0.78216807990415138</v>
      </c>
      <c r="M16" s="225">
        <f t="shared" si="34"/>
        <v>1.0681660993119075</v>
      </c>
      <c r="N16" s="15" t="s">
        <v>432</v>
      </c>
      <c r="O16" s="197">
        <f t="shared" si="35"/>
        <v>0.58662605992811356</v>
      </c>
      <c r="P16" s="198">
        <f t="shared" si="36"/>
        <v>0</v>
      </c>
      <c r="Q16" s="198">
        <f t="shared" si="37"/>
        <v>0</v>
      </c>
      <c r="R16" s="198">
        <f t="shared" si="38"/>
        <v>0.74840680113809255</v>
      </c>
      <c r="S16" s="77">
        <f t="shared" si="39"/>
        <v>0.9048166023522265</v>
      </c>
      <c r="T16" s="199"/>
      <c r="U16" s="3">
        <f t="shared" si="40"/>
        <v>1.7983497168500695</v>
      </c>
      <c r="V16" s="98">
        <f t="shared" si="41"/>
        <v>10.995809793922062</v>
      </c>
      <c r="W16" s="49">
        <f t="shared" si="42"/>
        <v>5.1306813346748985</v>
      </c>
      <c r="X16" s="317">
        <f t="shared" si="43"/>
        <v>7.3408186974668638E-2</v>
      </c>
      <c r="Y16" s="318">
        <v>7.3408186974668624E-2</v>
      </c>
      <c r="Z16" s="200"/>
      <c r="AA16" s="66"/>
      <c r="AB16" s="66"/>
      <c r="AC16" s="66">
        <v>250</v>
      </c>
      <c r="AD16" s="66"/>
      <c r="AE16" s="66"/>
      <c r="AF16" s="66"/>
      <c r="AG16" s="66"/>
      <c r="AH16" s="195"/>
      <c r="AI16" s="34"/>
      <c r="AJ16" s="229">
        <v>180</v>
      </c>
      <c r="AK16" s="34"/>
      <c r="AL16" s="34"/>
      <c r="AM16" s="34"/>
      <c r="AN16" s="201"/>
      <c r="AO16" s="201"/>
      <c r="AP16" s="202">
        <v>240</v>
      </c>
      <c r="AQ16" s="18"/>
      <c r="AR16" s="18"/>
      <c r="AS16" s="18"/>
      <c r="AT16" s="51"/>
      <c r="AU16" s="17"/>
      <c r="AV16" s="18"/>
      <c r="AW16" s="112"/>
      <c r="AX16" s="103"/>
      <c r="AY16" s="18"/>
      <c r="AZ16" s="18"/>
      <c r="BA16" s="18"/>
      <c r="BB16" s="17"/>
      <c r="BC16" s="19"/>
      <c r="BD16" s="19"/>
      <c r="BE16" s="19"/>
      <c r="BF16" s="17"/>
      <c r="BG16" s="18"/>
      <c r="BH16" s="18"/>
      <c r="BI16" s="128"/>
      <c r="BJ16" s="331"/>
      <c r="BK16" s="332"/>
      <c r="BL16" s="332"/>
      <c r="BM16" s="332"/>
      <c r="BN16" s="333"/>
      <c r="BO16" s="203">
        <f t="shared" si="44"/>
        <v>6.9363999999999999</v>
      </c>
      <c r="BP16" s="285">
        <v>8.1333250777509036</v>
      </c>
      <c r="BQ16" s="204">
        <v>2.9210947426373912</v>
      </c>
      <c r="BR16" s="204"/>
      <c r="BS16" s="47"/>
      <c r="BT16" s="42"/>
      <c r="BU16" s="42"/>
      <c r="BV16" s="42"/>
      <c r="BW16" s="43"/>
      <c r="BX16" s="191"/>
      <c r="BY16" s="191"/>
      <c r="BZ16" s="205"/>
      <c r="CA16" s="191"/>
      <c r="CB16" s="206"/>
      <c r="CC16" s="191"/>
      <c r="CD16" s="207">
        <f t="shared" si="45"/>
        <v>60.261654460152229</v>
      </c>
      <c r="CE16" s="47" t="s">
        <v>356</v>
      </c>
      <c r="CF16" s="42">
        <v>31.8</v>
      </c>
      <c r="CG16" s="42" t="s">
        <v>353</v>
      </c>
      <c r="CH16" s="42">
        <v>175</v>
      </c>
      <c r="CI16" s="191"/>
      <c r="CJ16" s="192"/>
      <c r="CK16" s="191" t="s">
        <v>357</v>
      </c>
      <c r="CL16" s="191" t="s">
        <v>358</v>
      </c>
      <c r="CM16" s="208">
        <v>0.13</v>
      </c>
      <c r="CN16" s="191">
        <v>470</v>
      </c>
      <c r="CO16" s="205">
        <f t="shared" si="46"/>
        <v>78.068635543790151</v>
      </c>
      <c r="CP16" s="191">
        <f t="shared" si="47"/>
        <v>45.196240845114175</v>
      </c>
      <c r="CQ16" s="145" t="s">
        <v>353</v>
      </c>
      <c r="CR16" s="191">
        <v>175</v>
      </c>
      <c r="CS16" s="191"/>
      <c r="CT16" s="191"/>
      <c r="CU16" s="191"/>
      <c r="CV16" s="192"/>
      <c r="CW16" s="191" t="s">
        <v>357</v>
      </c>
      <c r="CX16" s="209" t="s">
        <v>358</v>
      </c>
      <c r="CY16" s="208">
        <v>0.13</v>
      </c>
      <c r="CZ16" s="191">
        <v>470</v>
      </c>
      <c r="DA16" s="191"/>
      <c r="DB16" s="191">
        <f t="shared" si="48"/>
        <v>56.415996069311369</v>
      </c>
      <c r="DC16" s="43">
        <f t="shared" si="49"/>
        <v>0</v>
      </c>
      <c r="DD16" s="191" t="s">
        <v>362</v>
      </c>
      <c r="DE16" s="191">
        <v>100</v>
      </c>
      <c r="DF16" s="191" t="s">
        <v>361</v>
      </c>
      <c r="DG16" s="191">
        <v>20</v>
      </c>
      <c r="DH16" s="191" t="s">
        <v>353</v>
      </c>
      <c r="DI16" s="192">
        <v>175</v>
      </c>
      <c r="DJ16" s="191"/>
      <c r="DK16" s="209"/>
      <c r="DL16" s="208"/>
      <c r="DM16" s="191"/>
      <c r="DN16" s="191">
        <f t="shared" si="50"/>
        <v>56.415996069311369</v>
      </c>
      <c r="DO16" s="192">
        <f t="shared" si="51"/>
        <v>0</v>
      </c>
      <c r="DP16" s="191">
        <v>1</v>
      </c>
      <c r="DQ16" s="191" t="s">
        <v>363</v>
      </c>
      <c r="DR16" s="191" t="s">
        <v>371</v>
      </c>
      <c r="DS16" s="208">
        <v>0.13400000000000001</v>
      </c>
      <c r="DT16" s="191">
        <v>580</v>
      </c>
      <c r="DU16" s="191">
        <f t="shared" si="52"/>
        <v>8.1333250777509036</v>
      </c>
      <c r="DV16" s="191">
        <v>0.375</v>
      </c>
      <c r="DW16" s="191">
        <v>0.45</v>
      </c>
      <c r="DX16" s="192">
        <f t="shared" si="53"/>
        <v>10.043609076692039</v>
      </c>
      <c r="DY16" s="191">
        <v>1</v>
      </c>
      <c r="DZ16" s="191" t="s">
        <v>363</v>
      </c>
      <c r="EA16" s="191" t="s">
        <v>371</v>
      </c>
      <c r="EB16" s="208">
        <v>0.13400000000000001</v>
      </c>
      <c r="EC16" s="191">
        <v>580</v>
      </c>
      <c r="ED16" s="191">
        <f t="shared" si="54"/>
        <v>2.9210947426373912</v>
      </c>
      <c r="EE16" s="191">
        <v>0.47499999999999998</v>
      </c>
      <c r="EF16" s="191">
        <v>0.47499999999999998</v>
      </c>
      <c r="EG16" s="191">
        <f t="shared" si="55"/>
        <v>5.0218045383460197</v>
      </c>
      <c r="EH16" s="166">
        <f t="shared" si="65"/>
        <v>2</v>
      </c>
      <c r="EI16" s="205">
        <f t="shared" si="66"/>
        <v>3.0571945186451175</v>
      </c>
      <c r="EJ16" s="205">
        <f t="shared" si="57"/>
        <v>1.7983497168500693</v>
      </c>
      <c r="EK16" s="51">
        <f t="shared" si="58"/>
        <v>0.87274502578732194</v>
      </c>
      <c r="EL16" s="220">
        <f t="shared" si="59"/>
        <v>0.20550274067744123</v>
      </c>
      <c r="EM16" s="221">
        <f t="shared" si="67"/>
        <v>5.4979048969610309</v>
      </c>
      <c r="EN16" s="191"/>
      <c r="EO16" s="313"/>
      <c r="EP16" s="192" t="s">
        <v>354</v>
      </c>
      <c r="EQ16" s="222">
        <f t="shared" si="68"/>
        <v>3.0571945186451175</v>
      </c>
      <c r="ER16" s="191">
        <f t="shared" si="69"/>
        <v>1.7983497168500693</v>
      </c>
      <c r="ES16" s="51">
        <f t="shared" si="70"/>
        <v>0.87274502578732194</v>
      </c>
      <c r="ET16" s="191">
        <f t="shared" si="62"/>
        <v>3.6737027406774412</v>
      </c>
      <c r="EU16" s="191">
        <f t="shared" si="71"/>
        <v>5.4979048969610309</v>
      </c>
      <c r="EV16" s="191"/>
      <c r="EW16" s="191"/>
      <c r="EX16" s="192" t="str">
        <f t="shared" si="63"/>
        <v>Front</v>
      </c>
      <c r="EY16" s="145"/>
      <c r="EZ16" s="191"/>
      <c r="FA16" s="167"/>
      <c r="FB16" s="167"/>
      <c r="FC16" s="191"/>
      <c r="FD16" s="191"/>
      <c r="FE16" s="191"/>
      <c r="FF16" s="192"/>
      <c r="FG16" s="145"/>
      <c r="FH16" s="191"/>
      <c r="FI16" s="191"/>
      <c r="FJ16" s="191"/>
      <c r="FK16" s="191"/>
      <c r="FL16" s="191"/>
      <c r="FM16" s="191"/>
      <c r="FN16" s="192"/>
      <c r="FO16" s="145"/>
      <c r="FP16" s="191"/>
      <c r="FQ16" s="191"/>
      <c r="FR16" s="191"/>
      <c r="FS16" s="191"/>
      <c r="FT16" s="191"/>
      <c r="FU16" s="191"/>
      <c r="FV16" s="192"/>
      <c r="FW16" s="191"/>
      <c r="FX16" s="191"/>
      <c r="FY16" s="191"/>
      <c r="FZ16" s="191"/>
      <c r="GA16" s="191"/>
      <c r="GB16" s="191"/>
      <c r="GC16" s="191"/>
      <c r="GD16" s="210"/>
      <c r="GE16" s="145"/>
      <c r="GF16" s="191"/>
      <c r="GG16" s="191"/>
      <c r="GH16" s="191"/>
      <c r="GI16" s="191"/>
      <c r="GJ16" s="191"/>
      <c r="GK16" s="191"/>
      <c r="GL16" s="210"/>
      <c r="GM16" s="145"/>
      <c r="GN16" s="191"/>
      <c r="GO16" s="191"/>
      <c r="GP16" s="191"/>
      <c r="GQ16" s="191"/>
      <c r="GR16" s="191"/>
      <c r="GS16" s="191"/>
      <c r="GT16" s="210"/>
      <c r="GU16" s="145"/>
      <c r="GV16" s="191"/>
      <c r="GW16" s="191"/>
      <c r="GX16" s="191"/>
      <c r="GY16" s="191"/>
      <c r="GZ16" s="191"/>
      <c r="HA16" s="191"/>
      <c r="HB16" s="210"/>
      <c r="HC16" s="145"/>
      <c r="HD16" s="191"/>
      <c r="HE16" s="191"/>
      <c r="HF16" s="191"/>
      <c r="HG16" s="191"/>
      <c r="HH16" s="191"/>
      <c r="HI16" s="191"/>
      <c r="HJ16" s="210"/>
      <c r="HR16" s="165"/>
    </row>
    <row r="17" spans="1:226" s="164" customFormat="1" ht="14.45" customHeight="1" x14ac:dyDescent="0.25">
      <c r="A17" s="211" t="s">
        <v>431</v>
      </c>
      <c r="B17" s="194" t="s">
        <v>0</v>
      </c>
      <c r="C17" s="31">
        <f t="shared" si="64"/>
        <v>7</v>
      </c>
      <c r="D17" s="173" t="str">
        <f t="shared" si="28"/>
        <v>Dw_7</v>
      </c>
      <c r="E17" s="4">
        <v>511.12789339568258</v>
      </c>
      <c r="F17" s="195" t="s">
        <v>360</v>
      </c>
      <c r="G17" s="195">
        <v>17.5</v>
      </c>
      <c r="H17" s="3">
        <f t="shared" si="29"/>
        <v>41.220767630563977</v>
      </c>
      <c r="I17" s="196">
        <f t="shared" si="30"/>
        <v>154.56148159899101</v>
      </c>
      <c r="J17" s="1">
        <f t="shared" si="31"/>
        <v>0.3</v>
      </c>
      <c r="K17" s="280">
        <f t="shared" si="32"/>
        <v>0.64293509402341031</v>
      </c>
      <c r="L17" s="280">
        <f t="shared" si="33"/>
        <v>0.73075619069032571</v>
      </c>
      <c r="M17" s="225">
        <f t="shared" si="34"/>
        <v>1.1248806644085025</v>
      </c>
      <c r="N17" s="15" t="s">
        <v>432</v>
      </c>
      <c r="O17" s="197">
        <f t="shared" si="35"/>
        <v>0.54806714301774428</v>
      </c>
      <c r="P17" s="198">
        <f t="shared" si="36"/>
        <v>0</v>
      </c>
      <c r="Q17" s="198">
        <f t="shared" si="37"/>
        <v>0</v>
      </c>
      <c r="R17" s="198">
        <f t="shared" si="38"/>
        <v>0.78814366066698371</v>
      </c>
      <c r="S17" s="77">
        <f t="shared" si="39"/>
        <v>0.72635166629790737</v>
      </c>
      <c r="T17" s="199"/>
      <c r="U17" s="3">
        <f t="shared" si="40"/>
        <v>1.5966194493084962</v>
      </c>
      <c r="V17" s="98">
        <f t="shared" si="41"/>
        <v>8.6672584640945622</v>
      </c>
      <c r="W17" s="49">
        <f t="shared" si="42"/>
        <v>4.7559176643141869</v>
      </c>
      <c r="X17" s="317">
        <f t="shared" si="43"/>
        <v>7.0856742603974746E-2</v>
      </c>
      <c r="Y17" s="318">
        <v>7.0856742603974759E-2</v>
      </c>
      <c r="Z17" s="200"/>
      <c r="AA17" s="66"/>
      <c r="AB17" s="66"/>
      <c r="AC17" s="66">
        <v>250</v>
      </c>
      <c r="AD17" s="66"/>
      <c r="AE17" s="66"/>
      <c r="AF17" s="66"/>
      <c r="AG17" s="66"/>
      <c r="AH17" s="195"/>
      <c r="AI17" s="34"/>
      <c r="AJ17" s="229">
        <v>180</v>
      </c>
      <c r="AK17" s="34"/>
      <c r="AL17" s="34"/>
      <c r="AM17" s="34"/>
      <c r="AN17" s="201"/>
      <c r="AO17" s="201"/>
      <c r="AP17" s="202">
        <v>240</v>
      </c>
      <c r="AQ17" s="18"/>
      <c r="AR17" s="18"/>
      <c r="AS17" s="18"/>
      <c r="AT17" s="51"/>
      <c r="AU17" s="17"/>
      <c r="AV17" s="18"/>
      <c r="AW17" s="112"/>
      <c r="AX17" s="103"/>
      <c r="AY17" s="18"/>
      <c r="AZ17" s="18"/>
      <c r="BA17" s="18"/>
      <c r="BB17" s="17"/>
      <c r="BC17" s="19"/>
      <c r="BD17" s="19"/>
      <c r="BE17" s="19"/>
      <c r="BF17" s="17"/>
      <c r="BG17" s="18"/>
      <c r="BH17" s="18"/>
      <c r="BI17" s="128"/>
      <c r="BJ17" s="331"/>
      <c r="BK17" s="332"/>
      <c r="BL17" s="332"/>
      <c r="BM17" s="332"/>
      <c r="BN17" s="333"/>
      <c r="BO17" s="203">
        <f t="shared" si="44"/>
        <v>6.9363999999999999</v>
      </c>
      <c r="BP17" s="285">
        <v>5.9426745329802166</v>
      </c>
      <c r="BQ17" s="204">
        <v>2.7998885383100012</v>
      </c>
      <c r="BR17" s="204"/>
      <c r="BS17" s="47"/>
      <c r="BT17" s="42"/>
      <c r="BU17" s="42"/>
      <c r="BV17" s="42"/>
      <c r="BW17" s="43"/>
      <c r="BX17" s="191"/>
      <c r="BY17" s="191"/>
      <c r="BZ17" s="205"/>
      <c r="CA17" s="191"/>
      <c r="CB17" s="206"/>
      <c r="CC17" s="191"/>
      <c r="CD17" s="207">
        <f t="shared" si="45"/>
        <v>46.368444479697303</v>
      </c>
      <c r="CE17" s="47" t="s">
        <v>356</v>
      </c>
      <c r="CF17" s="42">
        <v>31.8</v>
      </c>
      <c r="CG17" s="42" t="s">
        <v>353</v>
      </c>
      <c r="CH17" s="42">
        <v>175</v>
      </c>
      <c r="CI17" s="191"/>
      <c r="CJ17" s="192"/>
      <c r="CK17" s="191" t="s">
        <v>357</v>
      </c>
      <c r="CL17" s="191" t="s">
        <v>358</v>
      </c>
      <c r="CM17" s="208">
        <v>0.13</v>
      </c>
      <c r="CN17" s="191">
        <v>470</v>
      </c>
      <c r="CO17" s="205">
        <f t="shared" si="46"/>
        <v>62.148392486435206</v>
      </c>
      <c r="CP17" s="191">
        <f t="shared" si="47"/>
        <v>34.776333359772977</v>
      </c>
      <c r="CQ17" s="145" t="s">
        <v>353</v>
      </c>
      <c r="CR17" s="191">
        <v>175</v>
      </c>
      <c r="CS17" s="191"/>
      <c r="CT17" s="191"/>
      <c r="CU17" s="191"/>
      <c r="CV17" s="192"/>
      <c r="CW17" s="191" t="s">
        <v>357</v>
      </c>
      <c r="CX17" s="209" t="s">
        <v>358</v>
      </c>
      <c r="CY17" s="208">
        <v>0.13</v>
      </c>
      <c r="CZ17" s="191">
        <v>470</v>
      </c>
      <c r="DA17" s="191"/>
      <c r="DB17" s="191">
        <f t="shared" si="48"/>
        <v>41.220767630563977</v>
      </c>
      <c r="DC17" s="43">
        <f t="shared" si="49"/>
        <v>0</v>
      </c>
      <c r="DD17" s="191" t="s">
        <v>362</v>
      </c>
      <c r="DE17" s="191">
        <v>100</v>
      </c>
      <c r="DF17" s="191" t="s">
        <v>361</v>
      </c>
      <c r="DG17" s="191">
        <v>20</v>
      </c>
      <c r="DH17" s="191" t="s">
        <v>353</v>
      </c>
      <c r="DI17" s="192">
        <v>175</v>
      </c>
      <c r="DJ17" s="191"/>
      <c r="DK17" s="209"/>
      <c r="DL17" s="208"/>
      <c r="DM17" s="191"/>
      <c r="DN17" s="191">
        <f t="shared" si="50"/>
        <v>41.220767630563977</v>
      </c>
      <c r="DO17" s="192">
        <f t="shared" si="51"/>
        <v>0</v>
      </c>
      <c r="DP17" s="191">
        <v>1</v>
      </c>
      <c r="DQ17" s="191" t="s">
        <v>363</v>
      </c>
      <c r="DR17" s="191" t="s">
        <v>371</v>
      </c>
      <c r="DS17" s="208">
        <v>0.13400000000000001</v>
      </c>
      <c r="DT17" s="191">
        <v>580</v>
      </c>
      <c r="DU17" s="191">
        <f t="shared" si="52"/>
        <v>5.9426745329802166</v>
      </c>
      <c r="DV17" s="191">
        <v>0.375</v>
      </c>
      <c r="DW17" s="191">
        <v>0.45</v>
      </c>
      <c r="DX17" s="192">
        <f t="shared" si="53"/>
        <v>7.7280740799495504</v>
      </c>
      <c r="DY17" s="191">
        <v>1</v>
      </c>
      <c r="DZ17" s="191" t="s">
        <v>363</v>
      </c>
      <c r="EA17" s="191" t="s">
        <v>371</v>
      </c>
      <c r="EB17" s="208">
        <v>0.13400000000000001</v>
      </c>
      <c r="EC17" s="191">
        <v>580</v>
      </c>
      <c r="ED17" s="191">
        <f t="shared" si="54"/>
        <v>2.7998885383100012</v>
      </c>
      <c r="EE17" s="191">
        <v>0.47499999999999998</v>
      </c>
      <c r="EF17" s="191">
        <v>0.47499999999999998</v>
      </c>
      <c r="EG17" s="191">
        <f t="shared" si="55"/>
        <v>3.8640370399747752</v>
      </c>
      <c r="EH17" s="166">
        <f t="shared" si="65"/>
        <v>2</v>
      </c>
      <c r="EI17" s="205">
        <f t="shared" si="66"/>
        <v>2.7142530638244433</v>
      </c>
      <c r="EJ17" s="205">
        <f t="shared" si="57"/>
        <v>1.5966194493084962</v>
      </c>
      <c r="EK17" s="51">
        <f t="shared" si="58"/>
        <v>0.95326908900150498</v>
      </c>
      <c r="EL17" s="220">
        <f t="shared" si="59"/>
        <v>0.37697346808777832</v>
      </c>
      <c r="EM17" s="221">
        <f t="shared" si="67"/>
        <v>4.3336292320472811</v>
      </c>
      <c r="EN17" s="191"/>
      <c r="EO17" s="313"/>
      <c r="EP17" s="192" t="s">
        <v>354</v>
      </c>
      <c r="EQ17" s="222">
        <f t="shared" si="68"/>
        <v>2.7142530638244433</v>
      </c>
      <c r="ER17" s="191">
        <f t="shared" si="69"/>
        <v>1.5966194493084962</v>
      </c>
      <c r="ES17" s="51">
        <f t="shared" si="70"/>
        <v>0.95326908900150498</v>
      </c>
      <c r="ET17" s="191">
        <f t="shared" si="62"/>
        <v>3.8451734680877783</v>
      </c>
      <c r="EU17" s="191">
        <f t="shared" si="71"/>
        <v>4.3336292320472811</v>
      </c>
      <c r="EV17" s="191"/>
      <c r="EW17" s="191"/>
      <c r="EX17" s="192" t="str">
        <f t="shared" si="63"/>
        <v>Front</v>
      </c>
      <c r="EY17" s="145"/>
      <c r="EZ17" s="191"/>
      <c r="FA17" s="167"/>
      <c r="FB17" s="167"/>
      <c r="FC17" s="191"/>
      <c r="FD17" s="191"/>
      <c r="FE17" s="191"/>
      <c r="FF17" s="192"/>
      <c r="FG17" s="145"/>
      <c r="FH17" s="191"/>
      <c r="FI17" s="191"/>
      <c r="FJ17" s="191"/>
      <c r="FK17" s="191"/>
      <c r="FL17" s="191"/>
      <c r="FM17" s="191"/>
      <c r="FN17" s="192"/>
      <c r="FO17" s="145"/>
      <c r="FP17" s="191"/>
      <c r="FQ17" s="191"/>
      <c r="FR17" s="191"/>
      <c r="FS17" s="191"/>
      <c r="FT17" s="191"/>
      <c r="FU17" s="191"/>
      <c r="FV17" s="192"/>
      <c r="FW17" s="191"/>
      <c r="FX17" s="191"/>
      <c r="FY17" s="191"/>
      <c r="FZ17" s="191"/>
      <c r="GA17" s="191"/>
      <c r="GB17" s="191"/>
      <c r="GC17" s="191"/>
      <c r="GD17" s="210"/>
      <c r="GE17" s="145"/>
      <c r="GF17" s="191"/>
      <c r="GG17" s="191"/>
      <c r="GH17" s="191"/>
      <c r="GI17" s="191"/>
      <c r="GJ17" s="191"/>
      <c r="GK17" s="191"/>
      <c r="GL17" s="210"/>
      <c r="GM17" s="145"/>
      <c r="GN17" s="191"/>
      <c r="GO17" s="191"/>
      <c r="GP17" s="191"/>
      <c r="GQ17" s="191"/>
      <c r="GR17" s="191"/>
      <c r="GS17" s="191"/>
      <c r="GT17" s="210"/>
      <c r="GU17" s="145"/>
      <c r="GV17" s="191"/>
      <c r="GW17" s="191"/>
      <c r="GX17" s="191"/>
      <c r="GY17" s="191"/>
      <c r="GZ17" s="191"/>
      <c r="HA17" s="191"/>
      <c r="HB17" s="210"/>
      <c r="HC17" s="145"/>
      <c r="HD17" s="191"/>
      <c r="HE17" s="191"/>
      <c r="HF17" s="191"/>
      <c r="HG17" s="191"/>
      <c r="HH17" s="191"/>
      <c r="HI17" s="191"/>
      <c r="HJ17" s="210"/>
      <c r="HR17" s="165"/>
    </row>
    <row r="18" spans="1:226" s="164" customFormat="1" ht="14.45" customHeight="1" x14ac:dyDescent="0.25">
      <c r="A18" s="211" t="s">
        <v>431</v>
      </c>
      <c r="B18" s="194" t="s">
        <v>0</v>
      </c>
      <c r="C18" s="31">
        <f t="shared" si="64"/>
        <v>8</v>
      </c>
      <c r="D18" s="173" t="str">
        <f t="shared" si="28"/>
        <v>Dw_8</v>
      </c>
      <c r="E18" s="4">
        <v>446.70126516640079</v>
      </c>
      <c r="F18" s="195" t="s">
        <v>360</v>
      </c>
      <c r="G18" s="195">
        <v>17.5</v>
      </c>
      <c r="H18" s="3">
        <f t="shared" si="29"/>
        <v>61.215478550973607</v>
      </c>
      <c r="I18" s="196">
        <f t="shared" si="30"/>
        <v>218.20603357506639</v>
      </c>
      <c r="J18" s="1">
        <f t="shared" si="31"/>
        <v>0.30000000000000004</v>
      </c>
      <c r="K18" s="280">
        <f t="shared" si="32"/>
        <v>0.68349525245112008</v>
      </c>
      <c r="L18" s="280">
        <f t="shared" si="33"/>
        <v>0.79634069905237581</v>
      </c>
      <c r="M18" s="225">
        <f t="shared" si="34"/>
        <v>1.0693669578685141</v>
      </c>
      <c r="N18" s="15" t="s">
        <v>432</v>
      </c>
      <c r="O18" s="197">
        <f t="shared" si="35"/>
        <v>0.59725552428928186</v>
      </c>
      <c r="P18" s="198">
        <f t="shared" si="36"/>
        <v>0</v>
      </c>
      <c r="Q18" s="198">
        <f t="shared" si="37"/>
        <v>0</v>
      </c>
      <c r="R18" s="198">
        <f t="shared" si="38"/>
        <v>0.74924817844031943</v>
      </c>
      <c r="S18" s="77">
        <f t="shared" si="39"/>
        <v>0.94500126050512823</v>
      </c>
      <c r="T18" s="199"/>
      <c r="U18" s="3">
        <f t="shared" si="40"/>
        <v>1.9979258177801094</v>
      </c>
      <c r="V18" s="98">
        <f t="shared" si="41"/>
        <v>13.571805749397884</v>
      </c>
      <c r="W18" s="49">
        <f t="shared" si="42"/>
        <v>4.5104888532382246</v>
      </c>
      <c r="X18" s="317">
        <f t="shared" si="43"/>
        <v>8.7914509932994545E-2</v>
      </c>
      <c r="Y18" s="318">
        <v>8.7914509932994531E-2</v>
      </c>
      <c r="Z18" s="200"/>
      <c r="AA18" s="66"/>
      <c r="AB18" s="66"/>
      <c r="AC18" s="66">
        <v>250</v>
      </c>
      <c r="AD18" s="66"/>
      <c r="AE18" s="66"/>
      <c r="AF18" s="66"/>
      <c r="AG18" s="66"/>
      <c r="AH18" s="195"/>
      <c r="AI18" s="34"/>
      <c r="AJ18" s="229">
        <v>180</v>
      </c>
      <c r="AK18" s="34"/>
      <c r="AL18" s="34"/>
      <c r="AM18" s="34"/>
      <c r="AN18" s="201"/>
      <c r="AO18" s="201"/>
      <c r="AP18" s="202">
        <v>240</v>
      </c>
      <c r="AQ18" s="18"/>
      <c r="AR18" s="18"/>
      <c r="AS18" s="18"/>
      <c r="AT18" s="51"/>
      <c r="AU18" s="17"/>
      <c r="AV18" s="18"/>
      <c r="AW18" s="112"/>
      <c r="AX18" s="103"/>
      <c r="AY18" s="18"/>
      <c r="AZ18" s="18"/>
      <c r="BA18" s="18"/>
      <c r="BB18" s="17"/>
      <c r="BC18" s="19"/>
      <c r="BD18" s="19"/>
      <c r="BE18" s="19"/>
      <c r="BF18" s="17"/>
      <c r="BG18" s="18"/>
      <c r="BH18" s="18"/>
      <c r="BI18" s="128"/>
      <c r="BJ18" s="331"/>
      <c r="BK18" s="332"/>
      <c r="BL18" s="332"/>
      <c r="BM18" s="332"/>
      <c r="BN18" s="333"/>
      <c r="BO18" s="203">
        <f t="shared" si="44"/>
        <v>6.9363999999999999</v>
      </c>
      <c r="BP18" s="285">
        <v>8.8252520833535559</v>
      </c>
      <c r="BQ18" s="204">
        <v>3.0382308899671329</v>
      </c>
      <c r="BR18" s="204"/>
      <c r="BS18" s="47"/>
      <c r="BT18" s="42"/>
      <c r="BU18" s="42"/>
      <c r="BV18" s="42"/>
      <c r="BW18" s="43"/>
      <c r="BX18" s="191"/>
      <c r="BY18" s="191"/>
      <c r="BZ18" s="205"/>
      <c r="CA18" s="191"/>
      <c r="CB18" s="206"/>
      <c r="CC18" s="191"/>
      <c r="CD18" s="207">
        <f t="shared" si="45"/>
        <v>65.461810072519924</v>
      </c>
      <c r="CE18" s="47" t="s">
        <v>356</v>
      </c>
      <c r="CF18" s="42">
        <v>31.8</v>
      </c>
      <c r="CG18" s="42" t="s">
        <v>353</v>
      </c>
      <c r="CH18" s="42">
        <v>175</v>
      </c>
      <c r="CI18" s="191"/>
      <c r="CJ18" s="192"/>
      <c r="CK18" s="191" t="s">
        <v>357</v>
      </c>
      <c r="CL18" s="191" t="s">
        <v>358</v>
      </c>
      <c r="CM18" s="208">
        <v>0.13</v>
      </c>
      <c r="CN18" s="191">
        <v>470</v>
      </c>
      <c r="CO18" s="205">
        <f t="shared" si="46"/>
        <v>85.803522621691314</v>
      </c>
      <c r="CP18" s="191">
        <f t="shared" si="47"/>
        <v>49.09635755438994</v>
      </c>
      <c r="CQ18" s="145" t="s">
        <v>353</v>
      </c>
      <c r="CR18" s="191">
        <v>175</v>
      </c>
      <c r="CS18" s="191"/>
      <c r="CT18" s="191"/>
      <c r="CU18" s="191"/>
      <c r="CV18" s="192"/>
      <c r="CW18" s="191" t="s">
        <v>357</v>
      </c>
      <c r="CX18" s="209" t="s">
        <v>358</v>
      </c>
      <c r="CY18" s="208">
        <v>0.13</v>
      </c>
      <c r="CZ18" s="191">
        <v>470</v>
      </c>
      <c r="DA18" s="191"/>
      <c r="DB18" s="191">
        <f t="shared" si="48"/>
        <v>61.215478550973607</v>
      </c>
      <c r="DC18" s="43">
        <f t="shared" si="49"/>
        <v>0</v>
      </c>
      <c r="DD18" s="191" t="s">
        <v>362</v>
      </c>
      <c r="DE18" s="191">
        <v>100</v>
      </c>
      <c r="DF18" s="191" t="s">
        <v>361</v>
      </c>
      <c r="DG18" s="191">
        <v>20</v>
      </c>
      <c r="DH18" s="191" t="s">
        <v>353</v>
      </c>
      <c r="DI18" s="192">
        <v>175</v>
      </c>
      <c r="DJ18" s="191"/>
      <c r="DK18" s="209"/>
      <c r="DL18" s="208"/>
      <c r="DM18" s="191"/>
      <c r="DN18" s="191">
        <f t="shared" si="50"/>
        <v>61.215478550973607</v>
      </c>
      <c r="DO18" s="192">
        <f t="shared" si="51"/>
        <v>0</v>
      </c>
      <c r="DP18" s="191">
        <v>1</v>
      </c>
      <c r="DQ18" s="191" t="s">
        <v>363</v>
      </c>
      <c r="DR18" s="191" t="s">
        <v>371</v>
      </c>
      <c r="DS18" s="208">
        <v>0.13400000000000001</v>
      </c>
      <c r="DT18" s="191">
        <v>580</v>
      </c>
      <c r="DU18" s="191">
        <f t="shared" si="52"/>
        <v>8.8252520833535559</v>
      </c>
      <c r="DV18" s="191">
        <v>0.375</v>
      </c>
      <c r="DW18" s="191">
        <v>0.45</v>
      </c>
      <c r="DX18" s="192">
        <f t="shared" si="53"/>
        <v>10.910301678753321</v>
      </c>
      <c r="DY18" s="191">
        <v>1</v>
      </c>
      <c r="DZ18" s="191" t="s">
        <v>363</v>
      </c>
      <c r="EA18" s="191" t="s">
        <v>371</v>
      </c>
      <c r="EB18" s="208">
        <v>0.13400000000000001</v>
      </c>
      <c r="EC18" s="191">
        <v>580</v>
      </c>
      <c r="ED18" s="191">
        <f t="shared" si="54"/>
        <v>3.0382308899671329</v>
      </c>
      <c r="EE18" s="191">
        <v>0.47499999999999998</v>
      </c>
      <c r="EF18" s="191">
        <v>0.47499999999999998</v>
      </c>
      <c r="EG18" s="191">
        <f t="shared" si="55"/>
        <v>5.4551508393766603</v>
      </c>
      <c r="EH18" s="166">
        <f t="shared" si="65"/>
        <v>2</v>
      </c>
      <c r="EI18" s="205">
        <f t="shared" si="66"/>
        <v>3.396473890226186</v>
      </c>
      <c r="EJ18" s="205">
        <f t="shared" si="57"/>
        <v>1.9979258177801094</v>
      </c>
      <c r="EK18" s="51">
        <f t="shared" si="58"/>
        <v>0.79030507218702351</v>
      </c>
      <c r="EL18" s="220">
        <f t="shared" si="59"/>
        <v>3.5863054886906998E-2</v>
      </c>
      <c r="EM18" s="221">
        <f t="shared" si="67"/>
        <v>6.7859028746989418</v>
      </c>
      <c r="EN18" s="191"/>
      <c r="EO18" s="313"/>
      <c r="EP18" s="192" t="s">
        <v>354</v>
      </c>
      <c r="EQ18" s="222">
        <f t="shared" si="68"/>
        <v>3.396473890226186</v>
      </c>
      <c r="ER18" s="191">
        <f t="shared" si="69"/>
        <v>1.9979258177801094</v>
      </c>
      <c r="ES18" s="51">
        <f t="shared" si="70"/>
        <v>0.79030507218702351</v>
      </c>
      <c r="ET18" s="191">
        <f t="shared" si="62"/>
        <v>3.5040630548869069</v>
      </c>
      <c r="EU18" s="191">
        <f t="shared" si="71"/>
        <v>6.7859028746989418</v>
      </c>
      <c r="EV18" s="191"/>
      <c r="EW18" s="191"/>
      <c r="EX18" s="192" t="str">
        <f t="shared" si="63"/>
        <v>Front</v>
      </c>
      <c r="EY18" s="145"/>
      <c r="EZ18" s="191"/>
      <c r="FA18" s="167"/>
      <c r="FB18" s="167"/>
      <c r="FC18" s="191"/>
      <c r="FD18" s="191"/>
      <c r="FE18" s="191"/>
      <c r="FF18" s="192"/>
      <c r="FG18" s="145"/>
      <c r="FH18" s="191"/>
      <c r="FI18" s="191"/>
      <c r="FJ18" s="191"/>
      <c r="FK18" s="191"/>
      <c r="FL18" s="191"/>
      <c r="FM18" s="191"/>
      <c r="FN18" s="192"/>
      <c r="FO18" s="145"/>
      <c r="FP18" s="191"/>
      <c r="FQ18" s="191"/>
      <c r="FR18" s="191"/>
      <c r="FS18" s="191"/>
      <c r="FT18" s="191"/>
      <c r="FU18" s="191"/>
      <c r="FV18" s="192"/>
      <c r="FW18" s="191"/>
      <c r="FX18" s="191"/>
      <c r="FY18" s="191"/>
      <c r="FZ18" s="191"/>
      <c r="GA18" s="191"/>
      <c r="GB18" s="191"/>
      <c r="GC18" s="191"/>
      <c r="GD18" s="210"/>
      <c r="GE18" s="145"/>
      <c r="GF18" s="191"/>
      <c r="GG18" s="191"/>
      <c r="GH18" s="191"/>
      <c r="GI18" s="191"/>
      <c r="GJ18" s="191"/>
      <c r="GK18" s="191"/>
      <c r="GL18" s="210"/>
      <c r="GM18" s="145"/>
      <c r="GN18" s="191"/>
      <c r="GO18" s="191"/>
      <c r="GP18" s="191"/>
      <c r="GQ18" s="191"/>
      <c r="GR18" s="191"/>
      <c r="GS18" s="191"/>
      <c r="GT18" s="210"/>
      <c r="GU18" s="145"/>
      <c r="GV18" s="191"/>
      <c r="GW18" s="191"/>
      <c r="GX18" s="191"/>
      <c r="GY18" s="191"/>
      <c r="GZ18" s="191"/>
      <c r="HA18" s="191"/>
      <c r="HB18" s="210"/>
      <c r="HC18" s="145"/>
      <c r="HD18" s="191"/>
      <c r="HE18" s="191"/>
      <c r="HF18" s="191"/>
      <c r="HG18" s="191"/>
      <c r="HH18" s="191"/>
      <c r="HI18" s="191"/>
      <c r="HJ18" s="210"/>
      <c r="HR18" s="165"/>
    </row>
    <row r="19" spans="1:226" s="164" customFormat="1" ht="14.45" customHeight="1" x14ac:dyDescent="0.25">
      <c r="A19" s="211" t="s">
        <v>431</v>
      </c>
      <c r="B19" s="194" t="s">
        <v>0</v>
      </c>
      <c r="C19" s="31">
        <f t="shared" si="64"/>
        <v>9</v>
      </c>
      <c r="D19" s="173" t="str">
        <f t="shared" si="28"/>
        <v>Dw_9</v>
      </c>
      <c r="E19" s="4">
        <v>509.22412432045911</v>
      </c>
      <c r="F19" s="195" t="s">
        <v>360</v>
      </c>
      <c r="G19" s="195">
        <v>17.5</v>
      </c>
      <c r="H19" s="3">
        <f t="shared" si="29"/>
        <v>54.174084300136109</v>
      </c>
      <c r="I19" s="196">
        <f t="shared" si="30"/>
        <v>189.89284339475594</v>
      </c>
      <c r="J19" s="1">
        <f t="shared" si="31"/>
        <v>0.3</v>
      </c>
      <c r="K19" s="280">
        <f t="shared" si="32"/>
        <v>0.69860911410833781</v>
      </c>
      <c r="L19" s="280">
        <f t="shared" si="33"/>
        <v>0.93973378771004168</v>
      </c>
      <c r="M19" s="225">
        <f t="shared" si="34"/>
        <v>1.0515702065735453</v>
      </c>
      <c r="N19" s="15" t="s">
        <v>432</v>
      </c>
      <c r="O19" s="197">
        <f t="shared" si="35"/>
        <v>0.70480034078253129</v>
      </c>
      <c r="P19" s="198">
        <f t="shared" si="36"/>
        <v>0</v>
      </c>
      <c r="Q19" s="198">
        <f t="shared" si="37"/>
        <v>0</v>
      </c>
      <c r="R19" s="198">
        <f t="shared" si="38"/>
        <v>0.73677894756330697</v>
      </c>
      <c r="S19" s="77">
        <f t="shared" si="39"/>
        <v>0.90368860031768838</v>
      </c>
      <c r="T19" s="199"/>
      <c r="U19" s="3">
        <f t="shared" si="40"/>
        <v>2.480714295804149</v>
      </c>
      <c r="V19" s="98">
        <f t="shared" si="41"/>
        <v>20.923407619184054</v>
      </c>
      <c r="W19" s="49">
        <f t="shared" si="42"/>
        <v>2.5891616359118048</v>
      </c>
      <c r="X19" s="317">
        <f t="shared" si="43"/>
        <v>0.17354503487263631</v>
      </c>
      <c r="Y19" s="318">
        <v>0.17354503487263631</v>
      </c>
      <c r="Z19" s="200"/>
      <c r="AA19" s="66"/>
      <c r="AB19" s="66"/>
      <c r="AC19" s="66">
        <v>250</v>
      </c>
      <c r="AD19" s="66"/>
      <c r="AE19" s="66"/>
      <c r="AF19" s="66"/>
      <c r="AG19" s="66"/>
      <c r="AH19" s="195"/>
      <c r="AI19" s="34"/>
      <c r="AJ19" s="229">
        <v>180</v>
      </c>
      <c r="AK19" s="34"/>
      <c r="AL19" s="34"/>
      <c r="AM19" s="34"/>
      <c r="AN19" s="201"/>
      <c r="AO19" s="201"/>
      <c r="AP19" s="202">
        <v>240</v>
      </c>
      <c r="AQ19" s="18"/>
      <c r="AR19" s="18"/>
      <c r="AS19" s="18"/>
      <c r="AT19" s="51"/>
      <c r="AU19" s="17"/>
      <c r="AV19" s="18"/>
      <c r="AW19" s="112"/>
      <c r="AX19" s="103"/>
      <c r="AY19" s="18"/>
      <c r="AZ19" s="18"/>
      <c r="BA19" s="18"/>
      <c r="BB19" s="17"/>
      <c r="BC19" s="19"/>
      <c r="BD19" s="19"/>
      <c r="BE19" s="19"/>
      <c r="BF19" s="17"/>
      <c r="BG19" s="18"/>
      <c r="BH19" s="18"/>
      <c r="BI19" s="128"/>
      <c r="BJ19" s="331"/>
      <c r="BK19" s="332"/>
      <c r="BL19" s="332"/>
      <c r="BM19" s="332"/>
      <c r="BN19" s="333"/>
      <c r="BO19" s="203">
        <f t="shared" si="44"/>
        <v>6.9363999999999999</v>
      </c>
      <c r="BP19" s="285">
        <v>7.8101153768721687</v>
      </c>
      <c r="BQ19" s="204">
        <v>2.7648794549244857</v>
      </c>
      <c r="BR19" s="204"/>
      <c r="BS19" s="47"/>
      <c r="BT19" s="42"/>
      <c r="BU19" s="42"/>
      <c r="BV19" s="42"/>
      <c r="BW19" s="43"/>
      <c r="BX19" s="191"/>
      <c r="BY19" s="191"/>
      <c r="BZ19" s="205"/>
      <c r="CA19" s="191"/>
      <c r="CB19" s="206"/>
      <c r="CC19" s="191"/>
      <c r="CD19" s="207">
        <f t="shared" si="45"/>
        <v>56.96785301842678</v>
      </c>
      <c r="CE19" s="47" t="s">
        <v>356</v>
      </c>
      <c r="CF19" s="42">
        <v>31.8</v>
      </c>
      <c r="CG19" s="42" t="s">
        <v>353</v>
      </c>
      <c r="CH19" s="42">
        <v>175</v>
      </c>
      <c r="CI19" s="191"/>
      <c r="CJ19" s="192"/>
      <c r="CK19" s="191" t="s">
        <v>357</v>
      </c>
      <c r="CL19" s="191" t="s">
        <v>358</v>
      </c>
      <c r="CM19" s="208">
        <v>0.13</v>
      </c>
      <c r="CN19" s="191">
        <v>470</v>
      </c>
      <c r="CO19" s="205">
        <f t="shared" si="46"/>
        <v>71.573120943055869</v>
      </c>
      <c r="CP19" s="191">
        <f t="shared" si="47"/>
        <v>42.725889763820085</v>
      </c>
      <c r="CQ19" s="145" t="s">
        <v>353</v>
      </c>
      <c r="CR19" s="191">
        <v>175</v>
      </c>
      <c r="CS19" s="191"/>
      <c r="CT19" s="191"/>
      <c r="CU19" s="191"/>
      <c r="CV19" s="192"/>
      <c r="CW19" s="191" t="s">
        <v>357</v>
      </c>
      <c r="CX19" s="209" t="s">
        <v>358</v>
      </c>
      <c r="CY19" s="208">
        <v>0.13</v>
      </c>
      <c r="CZ19" s="191">
        <v>470</v>
      </c>
      <c r="DA19" s="191"/>
      <c r="DB19" s="191">
        <f t="shared" si="48"/>
        <v>54.174084300136109</v>
      </c>
      <c r="DC19" s="43">
        <f t="shared" si="49"/>
        <v>0</v>
      </c>
      <c r="DD19" s="191" t="s">
        <v>362</v>
      </c>
      <c r="DE19" s="191">
        <v>100</v>
      </c>
      <c r="DF19" s="191" t="s">
        <v>361</v>
      </c>
      <c r="DG19" s="191">
        <v>20</v>
      </c>
      <c r="DH19" s="191" t="s">
        <v>353</v>
      </c>
      <c r="DI19" s="192">
        <v>175</v>
      </c>
      <c r="DJ19" s="191"/>
      <c r="DK19" s="209"/>
      <c r="DL19" s="208"/>
      <c r="DM19" s="191"/>
      <c r="DN19" s="191">
        <f t="shared" si="50"/>
        <v>54.174084300136109</v>
      </c>
      <c r="DO19" s="192">
        <f t="shared" si="51"/>
        <v>0</v>
      </c>
      <c r="DP19" s="191">
        <v>1</v>
      </c>
      <c r="DQ19" s="191" t="s">
        <v>363</v>
      </c>
      <c r="DR19" s="191" t="s">
        <v>371</v>
      </c>
      <c r="DS19" s="208">
        <v>0.13400000000000001</v>
      </c>
      <c r="DT19" s="191">
        <v>580</v>
      </c>
      <c r="DU19" s="191">
        <f t="shared" si="52"/>
        <v>7.8101153768721687</v>
      </c>
      <c r="DV19" s="191">
        <v>0.375</v>
      </c>
      <c r="DW19" s="191">
        <v>0.45</v>
      </c>
      <c r="DX19" s="192">
        <f t="shared" si="53"/>
        <v>9.4946421697377978</v>
      </c>
      <c r="DY19" s="191">
        <v>1</v>
      </c>
      <c r="DZ19" s="191" t="s">
        <v>363</v>
      </c>
      <c r="EA19" s="191" t="s">
        <v>371</v>
      </c>
      <c r="EB19" s="208">
        <v>0.13400000000000001</v>
      </c>
      <c r="EC19" s="191">
        <v>580</v>
      </c>
      <c r="ED19" s="191">
        <f t="shared" si="54"/>
        <v>2.7648794549244857</v>
      </c>
      <c r="EE19" s="191">
        <v>0.47499999999999998</v>
      </c>
      <c r="EF19" s="191">
        <v>0.47499999999999998</v>
      </c>
      <c r="EG19" s="191">
        <f t="shared" si="55"/>
        <v>4.7473210848688989</v>
      </c>
      <c r="EH19" s="166">
        <f t="shared" si="65"/>
        <v>2</v>
      </c>
      <c r="EI19" s="324">
        <f t="shared" si="66"/>
        <v>4.2172143028670535</v>
      </c>
      <c r="EJ19" s="324">
        <f t="shared" si="57"/>
        <v>2.480714295804149</v>
      </c>
      <c r="EK19" s="51">
        <f t="shared" si="58"/>
        <v>0.14208257956016834</v>
      </c>
      <c r="EL19" s="220">
        <f t="shared" si="59"/>
        <v>1.3595928485664732</v>
      </c>
      <c r="EM19" s="221">
        <f t="shared" si="67"/>
        <v>10.461703809592027</v>
      </c>
      <c r="EN19" s="191"/>
      <c r="EO19" s="313"/>
      <c r="EP19" s="192" t="s">
        <v>354</v>
      </c>
      <c r="EQ19" s="222">
        <f t="shared" si="68"/>
        <v>4.2172143028670535</v>
      </c>
      <c r="ER19" s="191">
        <f t="shared" si="69"/>
        <v>2.480714295804149</v>
      </c>
      <c r="ES19" s="51">
        <f t="shared" si="70"/>
        <v>0.14208257956016834</v>
      </c>
      <c r="ET19" s="191">
        <f t="shared" si="62"/>
        <v>1.3595928485664732</v>
      </c>
      <c r="EU19" s="191">
        <f t="shared" si="71"/>
        <v>10.461703809592027</v>
      </c>
      <c r="EV19" s="191"/>
      <c r="EW19" s="191"/>
      <c r="EX19" s="192" t="str">
        <f t="shared" si="63"/>
        <v>Rear</v>
      </c>
      <c r="EY19" s="145"/>
      <c r="EZ19" s="191"/>
      <c r="FA19" s="167"/>
      <c r="FB19" s="167"/>
      <c r="FC19" s="191"/>
      <c r="FD19" s="191"/>
      <c r="FE19" s="191"/>
      <c r="FF19" s="192"/>
      <c r="FG19" s="145"/>
      <c r="FH19" s="191"/>
      <c r="FI19" s="191"/>
      <c r="FJ19" s="191"/>
      <c r="FK19" s="191"/>
      <c r="FL19" s="191"/>
      <c r="FM19" s="191"/>
      <c r="FN19" s="192"/>
      <c r="FO19" s="145"/>
      <c r="FP19" s="191"/>
      <c r="FQ19" s="191"/>
      <c r="FR19" s="191"/>
      <c r="FS19" s="191"/>
      <c r="FT19" s="191"/>
      <c r="FU19" s="191"/>
      <c r="FV19" s="192"/>
      <c r="FW19" s="191"/>
      <c r="FX19" s="191"/>
      <c r="FY19" s="191"/>
      <c r="FZ19" s="191"/>
      <c r="GA19" s="191"/>
      <c r="GB19" s="191"/>
      <c r="GC19" s="191"/>
      <c r="GD19" s="210"/>
      <c r="GE19" s="145"/>
      <c r="GF19" s="191"/>
      <c r="GG19" s="191"/>
      <c r="GH19" s="191"/>
      <c r="GI19" s="191"/>
      <c r="GJ19" s="191"/>
      <c r="GK19" s="191"/>
      <c r="GL19" s="210"/>
      <c r="GM19" s="145"/>
      <c r="GN19" s="191"/>
      <c r="GO19" s="191"/>
      <c r="GP19" s="191"/>
      <c r="GQ19" s="191"/>
      <c r="GR19" s="191"/>
      <c r="GS19" s="191"/>
      <c r="GT19" s="210"/>
      <c r="GU19" s="145"/>
      <c r="GV19" s="191"/>
      <c r="GW19" s="191"/>
      <c r="GX19" s="191"/>
      <c r="GY19" s="191"/>
      <c r="GZ19" s="191"/>
      <c r="HA19" s="191"/>
      <c r="HB19" s="210"/>
      <c r="HC19" s="145"/>
      <c r="HD19" s="191"/>
      <c r="HE19" s="191"/>
      <c r="HF19" s="191"/>
      <c r="HG19" s="191"/>
      <c r="HH19" s="191"/>
      <c r="HI19" s="191"/>
      <c r="HJ19" s="210"/>
      <c r="HR19" s="165"/>
    </row>
    <row r="20" spans="1:226" s="164" customFormat="1" ht="14.45" customHeight="1" x14ac:dyDescent="0.25">
      <c r="A20" s="211" t="s">
        <v>431</v>
      </c>
      <c r="B20" s="194" t="s">
        <v>0</v>
      </c>
      <c r="C20" s="31">
        <f t="shared" si="64"/>
        <v>10</v>
      </c>
      <c r="D20" s="173" t="str">
        <f t="shared" si="28"/>
        <v>Dw_10</v>
      </c>
      <c r="E20" s="4">
        <v>426.87215474845601</v>
      </c>
      <c r="F20" s="195" t="s">
        <v>360</v>
      </c>
      <c r="G20" s="195">
        <v>17.5</v>
      </c>
      <c r="H20" s="3">
        <f t="shared" si="29"/>
        <v>59.641966780423779</v>
      </c>
      <c r="I20" s="196">
        <f t="shared" si="30"/>
        <v>202.49505812983097</v>
      </c>
      <c r="J20" s="1">
        <f t="shared" si="31"/>
        <v>0.3</v>
      </c>
      <c r="K20" s="280">
        <f t="shared" si="32"/>
        <v>0.73005283552666989</v>
      </c>
      <c r="L20" s="280">
        <f t="shared" si="33"/>
        <v>0.9197012524307806</v>
      </c>
      <c r="M20" s="225">
        <f t="shared" si="34"/>
        <v>1.0185532221396951</v>
      </c>
      <c r="N20" s="15" t="s">
        <v>432</v>
      </c>
      <c r="O20" s="197">
        <f t="shared" si="35"/>
        <v>0.68977593932308545</v>
      </c>
      <c r="P20" s="198">
        <f t="shared" si="36"/>
        <v>0</v>
      </c>
      <c r="Q20" s="198">
        <f t="shared" si="37"/>
        <v>0</v>
      </c>
      <c r="R20" s="198">
        <f t="shared" si="38"/>
        <v>0.71364571414644262</v>
      </c>
      <c r="S20" s="77">
        <f t="shared" si="39"/>
        <v>0.99484451076557356</v>
      </c>
      <c r="T20" s="199"/>
      <c r="U20" s="3">
        <f t="shared" si="40"/>
        <v>2.2464794962009531</v>
      </c>
      <c r="V20" s="98">
        <f t="shared" si="41"/>
        <v>17.15867843129438</v>
      </c>
      <c r="W20" s="49">
        <f t="shared" si="42"/>
        <v>3.4759067849682079</v>
      </c>
      <c r="X20" s="317">
        <f t="shared" si="43"/>
        <v>0.12700494654531833</v>
      </c>
      <c r="Y20" s="318">
        <v>0.1270049465453183</v>
      </c>
      <c r="Z20" s="200"/>
      <c r="AA20" s="66"/>
      <c r="AB20" s="66"/>
      <c r="AC20" s="66">
        <v>250</v>
      </c>
      <c r="AD20" s="66"/>
      <c r="AE20" s="66"/>
      <c r="AF20" s="66"/>
      <c r="AG20" s="66"/>
      <c r="AH20" s="195"/>
      <c r="AI20" s="34"/>
      <c r="AJ20" s="229">
        <v>180</v>
      </c>
      <c r="AK20" s="34"/>
      <c r="AL20" s="34"/>
      <c r="AM20" s="34"/>
      <c r="AN20" s="201"/>
      <c r="AO20" s="201"/>
      <c r="AP20" s="202">
        <v>240</v>
      </c>
      <c r="AQ20" s="18"/>
      <c r="AR20" s="18"/>
      <c r="AS20" s="18"/>
      <c r="AT20" s="51"/>
      <c r="AU20" s="17"/>
      <c r="AV20" s="18"/>
      <c r="AW20" s="112"/>
      <c r="AX20" s="103"/>
      <c r="AY20" s="18"/>
      <c r="AZ20" s="18"/>
      <c r="BA20" s="18"/>
      <c r="BB20" s="17"/>
      <c r="BC20" s="19"/>
      <c r="BD20" s="19"/>
      <c r="BE20" s="19"/>
      <c r="BF20" s="17"/>
      <c r="BG20" s="18"/>
      <c r="BH20" s="18"/>
      <c r="BI20" s="128"/>
      <c r="BJ20" s="331"/>
      <c r="BK20" s="332"/>
      <c r="BL20" s="332"/>
      <c r="BM20" s="332"/>
      <c r="BN20" s="333"/>
      <c r="BO20" s="203">
        <f t="shared" si="44"/>
        <v>6.9363999999999999</v>
      </c>
      <c r="BP20" s="285">
        <v>8.5984036071195113</v>
      </c>
      <c r="BQ20" s="204">
        <v>2.6782161742568875</v>
      </c>
      <c r="BR20" s="204"/>
      <c r="BS20" s="47"/>
      <c r="BT20" s="42"/>
      <c r="BU20" s="42"/>
      <c r="BV20" s="42"/>
      <c r="BW20" s="43"/>
      <c r="BX20" s="191"/>
      <c r="BY20" s="191"/>
      <c r="BZ20" s="205"/>
      <c r="CA20" s="191"/>
      <c r="CB20" s="206"/>
      <c r="CC20" s="191"/>
      <c r="CD20" s="207">
        <f t="shared" si="45"/>
        <v>60.748517438949293</v>
      </c>
      <c r="CE20" s="47" t="s">
        <v>356</v>
      </c>
      <c r="CF20" s="42">
        <v>31.8</v>
      </c>
      <c r="CG20" s="42" t="s">
        <v>353</v>
      </c>
      <c r="CH20" s="42">
        <v>175</v>
      </c>
      <c r="CI20" s="191"/>
      <c r="CJ20" s="192"/>
      <c r="CK20" s="191" t="s">
        <v>357</v>
      </c>
      <c r="CL20" s="191" t="s">
        <v>358</v>
      </c>
      <c r="CM20" s="208">
        <v>0.13</v>
      </c>
      <c r="CN20" s="191">
        <v>470</v>
      </c>
      <c r="CO20" s="205">
        <f t="shared" si="46"/>
        <v>73.239570717555551</v>
      </c>
      <c r="CP20" s="191">
        <f t="shared" si="47"/>
        <v>45.561388079211966</v>
      </c>
      <c r="CQ20" s="145" t="s">
        <v>353</v>
      </c>
      <c r="CR20" s="191">
        <v>175</v>
      </c>
      <c r="CS20" s="191"/>
      <c r="CT20" s="191"/>
      <c r="CU20" s="191"/>
      <c r="CV20" s="192"/>
      <c r="CW20" s="191" t="s">
        <v>357</v>
      </c>
      <c r="CX20" s="209" t="s">
        <v>358</v>
      </c>
      <c r="CY20" s="208">
        <v>0.13</v>
      </c>
      <c r="CZ20" s="191">
        <v>470</v>
      </c>
      <c r="DA20" s="191"/>
      <c r="DB20" s="191">
        <f t="shared" si="48"/>
        <v>59.641966780423779</v>
      </c>
      <c r="DC20" s="43">
        <f t="shared" si="49"/>
        <v>0</v>
      </c>
      <c r="DD20" s="191" t="s">
        <v>362</v>
      </c>
      <c r="DE20" s="191">
        <v>100</v>
      </c>
      <c r="DF20" s="191" t="s">
        <v>361</v>
      </c>
      <c r="DG20" s="191">
        <v>20</v>
      </c>
      <c r="DH20" s="191" t="s">
        <v>353</v>
      </c>
      <c r="DI20" s="192">
        <v>175</v>
      </c>
      <c r="DJ20" s="191"/>
      <c r="DK20" s="209"/>
      <c r="DL20" s="208"/>
      <c r="DM20" s="191"/>
      <c r="DN20" s="191">
        <f t="shared" si="50"/>
        <v>59.641966780423779</v>
      </c>
      <c r="DO20" s="192">
        <f t="shared" si="51"/>
        <v>0</v>
      </c>
      <c r="DP20" s="191">
        <v>1</v>
      </c>
      <c r="DQ20" s="191" t="s">
        <v>363</v>
      </c>
      <c r="DR20" s="191" t="s">
        <v>371</v>
      </c>
      <c r="DS20" s="208">
        <v>0.13400000000000001</v>
      </c>
      <c r="DT20" s="191">
        <v>580</v>
      </c>
      <c r="DU20" s="191">
        <f t="shared" si="52"/>
        <v>8.5984036071195113</v>
      </c>
      <c r="DV20" s="191">
        <v>0.375</v>
      </c>
      <c r="DW20" s="191">
        <v>0.45</v>
      </c>
      <c r="DX20" s="192">
        <f t="shared" si="53"/>
        <v>10.124752906491549</v>
      </c>
      <c r="DY20" s="191">
        <v>1</v>
      </c>
      <c r="DZ20" s="191" t="s">
        <v>363</v>
      </c>
      <c r="EA20" s="191" t="s">
        <v>371</v>
      </c>
      <c r="EB20" s="208">
        <v>0.13400000000000001</v>
      </c>
      <c r="EC20" s="191">
        <v>580</v>
      </c>
      <c r="ED20" s="191">
        <f t="shared" si="54"/>
        <v>2.6782161742568875</v>
      </c>
      <c r="EE20" s="191">
        <v>0.47499999999999998</v>
      </c>
      <c r="EF20" s="191">
        <v>0.47499999999999998</v>
      </c>
      <c r="EG20" s="191">
        <f t="shared" si="55"/>
        <v>5.0623764532457747</v>
      </c>
      <c r="EH20" s="166">
        <f t="shared" si="65"/>
        <v>2</v>
      </c>
      <c r="EI20" s="205">
        <f t="shared" si="66"/>
        <v>3.8190151435416202</v>
      </c>
      <c r="EJ20" s="205">
        <f t="shared" si="57"/>
        <v>2.2464794962009531</v>
      </c>
      <c r="EK20" s="51">
        <f t="shared" si="58"/>
        <v>0.2158683390279672</v>
      </c>
      <c r="EL20" s="220">
        <f t="shared" si="59"/>
        <v>1.5586924282291899</v>
      </c>
      <c r="EM20" s="221">
        <f t="shared" si="67"/>
        <v>8.5793392156471899</v>
      </c>
      <c r="EN20" s="191"/>
      <c r="EO20" s="313"/>
      <c r="EP20" s="192" t="s">
        <v>354</v>
      </c>
      <c r="EQ20" s="222">
        <f t="shared" si="68"/>
        <v>3.8190151435416202</v>
      </c>
      <c r="ER20" s="191">
        <f t="shared" si="69"/>
        <v>2.2464794962009531</v>
      </c>
      <c r="ES20" s="51">
        <f t="shared" si="70"/>
        <v>0.2158683390279672</v>
      </c>
      <c r="ET20" s="191">
        <f t="shared" si="62"/>
        <v>1.5586924282291899</v>
      </c>
      <c r="EU20" s="191">
        <f t="shared" si="71"/>
        <v>8.5793392156471899</v>
      </c>
      <c r="EV20" s="191"/>
      <c r="EW20" s="191"/>
      <c r="EX20" s="192" t="str">
        <f t="shared" si="63"/>
        <v>Rear</v>
      </c>
      <c r="EY20" s="145"/>
      <c r="EZ20" s="191"/>
      <c r="FA20" s="167"/>
      <c r="FB20" s="167"/>
      <c r="FC20" s="191"/>
      <c r="FD20" s="191"/>
      <c r="FE20" s="191"/>
      <c r="FF20" s="192"/>
      <c r="FG20" s="145"/>
      <c r="FH20" s="191"/>
      <c r="FI20" s="191"/>
      <c r="FJ20" s="191"/>
      <c r="FK20" s="191"/>
      <c r="FL20" s="191"/>
      <c r="FM20" s="191"/>
      <c r="FN20" s="192"/>
      <c r="FO20" s="145"/>
      <c r="FP20" s="191"/>
      <c r="FQ20" s="191"/>
      <c r="FR20" s="191"/>
      <c r="FS20" s="191"/>
      <c r="FT20" s="191"/>
      <c r="FU20" s="191"/>
      <c r="FV20" s="192"/>
      <c r="FW20" s="191"/>
      <c r="FX20" s="191"/>
      <c r="FY20" s="191"/>
      <c r="FZ20" s="191"/>
      <c r="GA20" s="191"/>
      <c r="GB20" s="191"/>
      <c r="GC20" s="191"/>
      <c r="GD20" s="210"/>
      <c r="GE20" s="145"/>
      <c r="GF20" s="191"/>
      <c r="GG20" s="191"/>
      <c r="GH20" s="191"/>
      <c r="GI20" s="191"/>
      <c r="GJ20" s="191"/>
      <c r="GK20" s="191"/>
      <c r="GL20" s="210"/>
      <c r="GM20" s="145"/>
      <c r="GN20" s="191"/>
      <c r="GO20" s="191"/>
      <c r="GP20" s="191"/>
      <c r="GQ20" s="191"/>
      <c r="GR20" s="191"/>
      <c r="GS20" s="191"/>
      <c r="GT20" s="210"/>
      <c r="GU20" s="145"/>
      <c r="GV20" s="191"/>
      <c r="GW20" s="191"/>
      <c r="GX20" s="191"/>
      <c r="GY20" s="191"/>
      <c r="GZ20" s="191"/>
      <c r="HA20" s="191"/>
      <c r="HB20" s="210"/>
      <c r="HC20" s="145"/>
      <c r="HD20" s="191"/>
      <c r="HE20" s="191"/>
      <c r="HF20" s="191"/>
      <c r="HG20" s="191"/>
      <c r="HH20" s="191"/>
      <c r="HI20" s="191"/>
      <c r="HJ20" s="210"/>
      <c r="HR20" s="165"/>
    </row>
    <row r="21" spans="1:226" s="164" customFormat="1" ht="14.45" customHeight="1" x14ac:dyDescent="0.25">
      <c r="A21" s="211" t="s">
        <v>431</v>
      </c>
      <c r="B21" s="194" t="s">
        <v>0</v>
      </c>
      <c r="C21" s="31">
        <f t="shared" si="64"/>
        <v>11</v>
      </c>
      <c r="D21" s="173" t="str">
        <f t="shared" si="28"/>
        <v>Dw_11</v>
      </c>
      <c r="E21" s="4">
        <v>439.27608119586608</v>
      </c>
      <c r="F21" s="195" t="s">
        <v>360</v>
      </c>
      <c r="G21" s="195">
        <v>17.5</v>
      </c>
      <c r="H21" s="3">
        <f t="shared" si="29"/>
        <v>52.892888623173029</v>
      </c>
      <c r="I21" s="196">
        <f t="shared" si="30"/>
        <v>195.53368177025285</v>
      </c>
      <c r="J21" s="1">
        <f t="shared" si="31"/>
        <v>0.3</v>
      </c>
      <c r="K21" s="280">
        <f t="shared" si="32"/>
        <v>0.65360973988479187</v>
      </c>
      <c r="L21" s="280">
        <f t="shared" si="33"/>
        <v>0.8129325971316137</v>
      </c>
      <c r="M21" s="225">
        <f t="shared" si="34"/>
        <v>1.1090357524050245</v>
      </c>
      <c r="N21" s="15" t="s">
        <v>432</v>
      </c>
      <c r="O21" s="197">
        <f t="shared" si="35"/>
        <v>0.60969944784871033</v>
      </c>
      <c r="P21" s="198">
        <f t="shared" si="36"/>
        <v>0</v>
      </c>
      <c r="Q21" s="198">
        <f t="shared" si="37"/>
        <v>0</v>
      </c>
      <c r="R21" s="198">
        <f t="shared" si="38"/>
        <v>0.77704197908911243</v>
      </c>
      <c r="S21" s="77">
        <f t="shared" si="39"/>
        <v>0.83488950411055829</v>
      </c>
      <c r="T21" s="199"/>
      <c r="U21" s="3">
        <f t="shared" si="40"/>
        <v>2.2744923166449933</v>
      </c>
      <c r="V21" s="98">
        <f t="shared" si="41"/>
        <v>17.589272014822168</v>
      </c>
      <c r="W21" s="49">
        <f t="shared" si="42"/>
        <v>3.0071107308250808</v>
      </c>
      <c r="X21" s="317">
        <f t="shared" si="43"/>
        <v>0.13566522032202114</v>
      </c>
      <c r="Y21" s="318">
        <v>0.13566522032202111</v>
      </c>
      <c r="Z21" s="200"/>
      <c r="AA21" s="66"/>
      <c r="AB21" s="66"/>
      <c r="AC21" s="66">
        <v>250</v>
      </c>
      <c r="AD21" s="66"/>
      <c r="AE21" s="66"/>
      <c r="AF21" s="66"/>
      <c r="AG21" s="66"/>
      <c r="AH21" s="195"/>
      <c r="AI21" s="34"/>
      <c r="AJ21" s="229">
        <v>180</v>
      </c>
      <c r="AK21" s="34"/>
      <c r="AL21" s="34"/>
      <c r="AM21" s="34"/>
      <c r="AN21" s="201"/>
      <c r="AO21" s="201"/>
      <c r="AP21" s="202">
        <v>240</v>
      </c>
      <c r="AQ21" s="18"/>
      <c r="AR21" s="18"/>
      <c r="AS21" s="18"/>
      <c r="AT21" s="51"/>
      <c r="AU21" s="17"/>
      <c r="AV21" s="18"/>
      <c r="AW21" s="112"/>
      <c r="AX21" s="103"/>
      <c r="AY21" s="18"/>
      <c r="AZ21" s="18"/>
      <c r="BA21" s="18"/>
      <c r="BB21" s="17"/>
      <c r="BC21" s="19"/>
      <c r="BD21" s="19"/>
      <c r="BE21" s="19"/>
      <c r="BF21" s="17"/>
      <c r="BG21" s="18"/>
      <c r="BH21" s="18"/>
      <c r="BI21" s="128"/>
      <c r="BJ21" s="331"/>
      <c r="BK21" s="332"/>
      <c r="BL21" s="332"/>
      <c r="BM21" s="332"/>
      <c r="BN21" s="333"/>
      <c r="BO21" s="203">
        <f t="shared" si="44"/>
        <v>6.9363999999999999</v>
      </c>
      <c r="BP21" s="285">
        <v>7.6254092357956615</v>
      </c>
      <c r="BQ21" s="204">
        <v>3.0816192916224172</v>
      </c>
      <c r="BR21" s="204"/>
      <c r="BS21" s="47"/>
      <c r="BT21" s="42"/>
      <c r="BU21" s="42"/>
      <c r="BV21" s="42"/>
      <c r="BW21" s="43"/>
      <c r="BX21" s="191"/>
      <c r="BY21" s="191"/>
      <c r="BZ21" s="205"/>
      <c r="CA21" s="191"/>
      <c r="CB21" s="206"/>
      <c r="CC21" s="191"/>
      <c r="CD21" s="207">
        <f t="shared" si="45"/>
        <v>58.660104531075859</v>
      </c>
      <c r="CE21" s="47" t="s">
        <v>356</v>
      </c>
      <c r="CF21" s="42">
        <v>31.8</v>
      </c>
      <c r="CG21" s="42" t="s">
        <v>353</v>
      </c>
      <c r="CH21" s="42">
        <v>175</v>
      </c>
      <c r="CI21" s="191"/>
      <c r="CJ21" s="192"/>
      <c r="CK21" s="191" t="s">
        <v>357</v>
      </c>
      <c r="CL21" s="191" t="s">
        <v>358</v>
      </c>
      <c r="CM21" s="208">
        <v>0.13</v>
      </c>
      <c r="CN21" s="191">
        <v>470</v>
      </c>
      <c r="CO21" s="205">
        <f t="shared" si="46"/>
        <v>79.776350672478941</v>
      </c>
      <c r="CP21" s="191">
        <f t="shared" si="47"/>
        <v>43.995078398306894</v>
      </c>
      <c r="CQ21" s="145" t="s">
        <v>353</v>
      </c>
      <c r="CR21" s="191">
        <v>175</v>
      </c>
      <c r="CS21" s="191"/>
      <c r="CT21" s="191"/>
      <c r="CU21" s="191"/>
      <c r="CV21" s="192"/>
      <c r="CW21" s="191" t="s">
        <v>357</v>
      </c>
      <c r="CX21" s="209" t="s">
        <v>358</v>
      </c>
      <c r="CY21" s="208">
        <v>0.13</v>
      </c>
      <c r="CZ21" s="191">
        <v>470</v>
      </c>
      <c r="DA21" s="191"/>
      <c r="DB21" s="191">
        <f t="shared" si="48"/>
        <v>52.892888623173029</v>
      </c>
      <c r="DC21" s="43">
        <f t="shared" si="49"/>
        <v>0</v>
      </c>
      <c r="DD21" s="191" t="s">
        <v>362</v>
      </c>
      <c r="DE21" s="191">
        <v>100</v>
      </c>
      <c r="DF21" s="191" t="s">
        <v>361</v>
      </c>
      <c r="DG21" s="191">
        <v>20</v>
      </c>
      <c r="DH21" s="191" t="s">
        <v>353</v>
      </c>
      <c r="DI21" s="192">
        <v>175</v>
      </c>
      <c r="DJ21" s="191"/>
      <c r="DK21" s="209"/>
      <c r="DL21" s="208"/>
      <c r="DM21" s="191"/>
      <c r="DN21" s="191">
        <f t="shared" si="50"/>
        <v>52.892888623173029</v>
      </c>
      <c r="DO21" s="192">
        <f t="shared" si="51"/>
        <v>0</v>
      </c>
      <c r="DP21" s="191">
        <v>1</v>
      </c>
      <c r="DQ21" s="191" t="s">
        <v>363</v>
      </c>
      <c r="DR21" s="191" t="s">
        <v>371</v>
      </c>
      <c r="DS21" s="208">
        <v>0.13400000000000001</v>
      </c>
      <c r="DT21" s="191">
        <v>580</v>
      </c>
      <c r="DU21" s="191">
        <f t="shared" si="52"/>
        <v>7.6254092357956615</v>
      </c>
      <c r="DV21" s="191">
        <v>0.375</v>
      </c>
      <c r="DW21" s="191">
        <v>0.45</v>
      </c>
      <c r="DX21" s="192">
        <f t="shared" si="53"/>
        <v>9.7766840885126438</v>
      </c>
      <c r="DY21" s="191">
        <v>1</v>
      </c>
      <c r="DZ21" s="191" t="s">
        <v>363</v>
      </c>
      <c r="EA21" s="191" t="s">
        <v>371</v>
      </c>
      <c r="EB21" s="208">
        <v>0.13400000000000001</v>
      </c>
      <c r="EC21" s="191">
        <v>580</v>
      </c>
      <c r="ED21" s="191">
        <f t="shared" si="54"/>
        <v>3.0816192916224172</v>
      </c>
      <c r="EE21" s="191">
        <v>0.47499999999999998</v>
      </c>
      <c r="EF21" s="191">
        <v>0.47499999999999998</v>
      </c>
      <c r="EG21" s="191">
        <f t="shared" si="55"/>
        <v>4.8883420442563219</v>
      </c>
      <c r="EH21" s="166">
        <f t="shared" si="65"/>
        <v>2</v>
      </c>
      <c r="EI21" s="205">
        <f t="shared" si="66"/>
        <v>3.8666369382964887</v>
      </c>
      <c r="EJ21" s="205">
        <f t="shared" si="57"/>
        <v>2.2744923166449933</v>
      </c>
      <c r="EK21" s="51">
        <f t="shared" si="58"/>
        <v>0.55712697497742392</v>
      </c>
      <c r="EL21" s="220">
        <f t="shared" si="59"/>
        <v>1.5348815308517556</v>
      </c>
      <c r="EM21" s="221">
        <f t="shared" si="67"/>
        <v>8.7946360074110839</v>
      </c>
      <c r="EN21" s="191"/>
      <c r="EO21" s="313"/>
      <c r="EP21" s="192" t="s">
        <v>354</v>
      </c>
      <c r="EQ21" s="222">
        <f t="shared" si="68"/>
        <v>3.8666369382964887</v>
      </c>
      <c r="ER21" s="191">
        <f t="shared" si="69"/>
        <v>2.2744923166449933</v>
      </c>
      <c r="ES21" s="51">
        <f t="shared" si="70"/>
        <v>0.55712697497742392</v>
      </c>
      <c r="ET21" s="191">
        <f t="shared" si="62"/>
        <v>1.5348815308517556</v>
      </c>
      <c r="EU21" s="191">
        <f t="shared" si="71"/>
        <v>8.7946360074110839</v>
      </c>
      <c r="EV21" s="191"/>
      <c r="EW21" s="191"/>
      <c r="EX21" s="192" t="str">
        <f t="shared" si="63"/>
        <v>Rear</v>
      </c>
      <c r="EY21" s="145"/>
      <c r="EZ21" s="191"/>
      <c r="FA21" s="167"/>
      <c r="FB21" s="167"/>
      <c r="FC21" s="191"/>
      <c r="FD21" s="191"/>
      <c r="FE21" s="191"/>
      <c r="FF21" s="192"/>
      <c r="FG21" s="145"/>
      <c r="FH21" s="191"/>
      <c r="FI21" s="191"/>
      <c r="FJ21" s="191"/>
      <c r="FK21" s="191"/>
      <c r="FL21" s="191"/>
      <c r="FM21" s="191"/>
      <c r="FN21" s="192"/>
      <c r="FO21" s="145"/>
      <c r="FP21" s="191"/>
      <c r="FQ21" s="191"/>
      <c r="FR21" s="191"/>
      <c r="FS21" s="191"/>
      <c r="FT21" s="191"/>
      <c r="FU21" s="191"/>
      <c r="FV21" s="192"/>
      <c r="FW21" s="191"/>
      <c r="FX21" s="191"/>
      <c r="FY21" s="191"/>
      <c r="FZ21" s="191"/>
      <c r="GA21" s="191"/>
      <c r="GB21" s="191"/>
      <c r="GC21" s="191"/>
      <c r="GD21" s="210"/>
      <c r="GE21" s="145"/>
      <c r="GF21" s="191"/>
      <c r="GG21" s="191"/>
      <c r="GH21" s="191"/>
      <c r="GI21" s="191"/>
      <c r="GJ21" s="191"/>
      <c r="GK21" s="191"/>
      <c r="GL21" s="210"/>
      <c r="GM21" s="145"/>
      <c r="GN21" s="191"/>
      <c r="GO21" s="191"/>
      <c r="GP21" s="191"/>
      <c r="GQ21" s="191"/>
      <c r="GR21" s="191"/>
      <c r="GS21" s="191"/>
      <c r="GT21" s="210"/>
      <c r="GU21" s="145"/>
      <c r="GV21" s="191"/>
      <c r="GW21" s="191"/>
      <c r="GX21" s="191"/>
      <c r="GY21" s="191"/>
      <c r="GZ21" s="191"/>
      <c r="HA21" s="191"/>
      <c r="HB21" s="210"/>
      <c r="HC21" s="145"/>
      <c r="HD21" s="191"/>
      <c r="HE21" s="191"/>
      <c r="HF21" s="191"/>
      <c r="HG21" s="191"/>
      <c r="HH21" s="191"/>
      <c r="HI21" s="191"/>
      <c r="HJ21" s="210"/>
      <c r="HR21" s="165"/>
    </row>
    <row r="22" spans="1:226" s="164" customFormat="1" ht="14.45" customHeight="1" x14ac:dyDescent="0.25">
      <c r="A22" s="211" t="s">
        <v>431</v>
      </c>
      <c r="B22" s="194" t="s">
        <v>0</v>
      </c>
      <c r="C22" s="31">
        <f t="shared" si="64"/>
        <v>12</v>
      </c>
      <c r="D22" s="173" t="str">
        <f t="shared" si="28"/>
        <v>Dw_12</v>
      </c>
      <c r="E22" s="4">
        <v>495.04154297156282</v>
      </c>
      <c r="F22" s="195" t="s">
        <v>360</v>
      </c>
      <c r="G22" s="195">
        <v>17.5</v>
      </c>
      <c r="H22" s="3">
        <f t="shared" si="29"/>
        <v>54.309991018997145</v>
      </c>
      <c r="I22" s="196">
        <f t="shared" si="30"/>
        <v>191.64688092275014</v>
      </c>
      <c r="J22" s="1">
        <f t="shared" si="31"/>
        <v>0.3</v>
      </c>
      <c r="K22" s="280">
        <f t="shared" si="32"/>
        <v>0.69247515021160511</v>
      </c>
      <c r="L22" s="280">
        <f t="shared" si="33"/>
        <v>0.87608684336126241</v>
      </c>
      <c r="M22" s="225">
        <f t="shared" si="34"/>
        <v>1.058627762555036</v>
      </c>
      <c r="N22" s="15" t="s">
        <v>432</v>
      </c>
      <c r="O22" s="197">
        <f t="shared" si="35"/>
        <v>0.65706513252094678</v>
      </c>
      <c r="P22" s="198">
        <f t="shared" si="36"/>
        <v>0</v>
      </c>
      <c r="Q22" s="198">
        <f t="shared" si="37"/>
        <v>0</v>
      </c>
      <c r="R22" s="198">
        <f t="shared" si="38"/>
        <v>0.74172379921078302</v>
      </c>
      <c r="S22" s="77">
        <f t="shared" si="39"/>
        <v>0.8969441490678568</v>
      </c>
      <c r="T22" s="199"/>
      <c r="U22" s="3">
        <f t="shared" si="40"/>
        <v>2.2622809502565286</v>
      </c>
      <c r="V22" s="98">
        <f t="shared" si="41"/>
        <v>17.400911332838181</v>
      </c>
      <c r="W22" s="49">
        <f t="shared" si="42"/>
        <v>3.1211003826279997</v>
      </c>
      <c r="X22" s="317">
        <f t="shared" si="43"/>
        <v>0.13656628888742844</v>
      </c>
      <c r="Y22" s="318">
        <v>0.13656628888742839</v>
      </c>
      <c r="Z22" s="200"/>
      <c r="AA22" s="66"/>
      <c r="AB22" s="66"/>
      <c r="AC22" s="66">
        <v>250</v>
      </c>
      <c r="AD22" s="66"/>
      <c r="AE22" s="66"/>
      <c r="AF22" s="66"/>
      <c r="AG22" s="66"/>
      <c r="AH22" s="195"/>
      <c r="AI22" s="34"/>
      <c r="AJ22" s="229">
        <v>180</v>
      </c>
      <c r="AK22" s="34"/>
      <c r="AL22" s="34"/>
      <c r="AM22" s="34"/>
      <c r="AN22" s="201"/>
      <c r="AO22" s="201"/>
      <c r="AP22" s="202">
        <v>240</v>
      </c>
      <c r="AQ22" s="18"/>
      <c r="AR22" s="18"/>
      <c r="AS22" s="18"/>
      <c r="AT22" s="51"/>
      <c r="AU22" s="17"/>
      <c r="AV22" s="18"/>
      <c r="AW22" s="112"/>
      <c r="AX22" s="103"/>
      <c r="AY22" s="18"/>
      <c r="AZ22" s="18"/>
      <c r="BA22" s="18"/>
      <c r="BB22" s="17"/>
      <c r="BC22" s="19"/>
      <c r="BD22" s="19"/>
      <c r="BE22" s="19"/>
      <c r="BF22" s="17"/>
      <c r="BG22" s="18"/>
      <c r="BH22" s="18"/>
      <c r="BI22" s="128"/>
      <c r="BJ22" s="331"/>
      <c r="BK22" s="332"/>
      <c r="BL22" s="332"/>
      <c r="BM22" s="332"/>
      <c r="BN22" s="333"/>
      <c r="BO22" s="203">
        <f t="shared" si="44"/>
        <v>6.9363999999999999</v>
      </c>
      <c r="BP22" s="285">
        <v>7.8297086412255847</v>
      </c>
      <c r="BQ22" s="204">
        <v>2.8114007861540631</v>
      </c>
      <c r="BR22" s="204"/>
      <c r="BS22" s="47"/>
      <c r="BT22" s="42"/>
      <c r="BU22" s="42"/>
      <c r="BV22" s="42"/>
      <c r="BW22" s="43"/>
      <c r="BX22" s="191"/>
      <c r="BY22" s="191"/>
      <c r="BZ22" s="205"/>
      <c r="CA22" s="191"/>
      <c r="CB22" s="206"/>
      <c r="CC22" s="191"/>
      <c r="CD22" s="207">
        <f t="shared" si="45"/>
        <v>57.494064276825043</v>
      </c>
      <c r="CE22" s="47" t="s">
        <v>356</v>
      </c>
      <c r="CF22" s="42">
        <v>31.8</v>
      </c>
      <c r="CG22" s="42" t="s">
        <v>353</v>
      </c>
      <c r="CH22" s="42">
        <v>175</v>
      </c>
      <c r="CI22" s="191"/>
      <c r="CJ22" s="192"/>
      <c r="CK22" s="191" t="s">
        <v>357</v>
      </c>
      <c r="CL22" s="191" t="s">
        <v>358</v>
      </c>
      <c r="CM22" s="208">
        <v>0.13</v>
      </c>
      <c r="CN22" s="191">
        <v>470</v>
      </c>
      <c r="CO22" s="205">
        <f t="shared" si="46"/>
        <v>73.055345033327967</v>
      </c>
      <c r="CP22" s="191">
        <f t="shared" si="47"/>
        <v>43.120548207618782</v>
      </c>
      <c r="CQ22" s="145" t="s">
        <v>353</v>
      </c>
      <c r="CR22" s="191">
        <v>175</v>
      </c>
      <c r="CS22" s="191"/>
      <c r="CT22" s="191"/>
      <c r="CU22" s="191"/>
      <c r="CV22" s="192"/>
      <c r="CW22" s="191" t="s">
        <v>357</v>
      </c>
      <c r="CX22" s="209" t="s">
        <v>358</v>
      </c>
      <c r="CY22" s="208">
        <v>0.13</v>
      </c>
      <c r="CZ22" s="191">
        <v>470</v>
      </c>
      <c r="DA22" s="191"/>
      <c r="DB22" s="191">
        <f t="shared" si="48"/>
        <v>54.309991018997145</v>
      </c>
      <c r="DC22" s="43">
        <f t="shared" si="49"/>
        <v>0</v>
      </c>
      <c r="DD22" s="191" t="s">
        <v>362</v>
      </c>
      <c r="DE22" s="191">
        <v>100</v>
      </c>
      <c r="DF22" s="191" t="s">
        <v>361</v>
      </c>
      <c r="DG22" s="191">
        <v>20</v>
      </c>
      <c r="DH22" s="191" t="s">
        <v>353</v>
      </c>
      <c r="DI22" s="192">
        <v>175</v>
      </c>
      <c r="DJ22" s="191"/>
      <c r="DK22" s="209"/>
      <c r="DL22" s="208"/>
      <c r="DM22" s="191"/>
      <c r="DN22" s="191">
        <f t="shared" si="50"/>
        <v>54.309991018997145</v>
      </c>
      <c r="DO22" s="192">
        <f t="shared" si="51"/>
        <v>0</v>
      </c>
      <c r="DP22" s="191">
        <v>1</v>
      </c>
      <c r="DQ22" s="191" t="s">
        <v>363</v>
      </c>
      <c r="DR22" s="191" t="s">
        <v>371</v>
      </c>
      <c r="DS22" s="208">
        <v>0.13400000000000001</v>
      </c>
      <c r="DT22" s="191">
        <v>580</v>
      </c>
      <c r="DU22" s="191">
        <f t="shared" si="52"/>
        <v>7.8297086412255847</v>
      </c>
      <c r="DV22" s="191">
        <v>0.375</v>
      </c>
      <c r="DW22" s="191">
        <v>0.45</v>
      </c>
      <c r="DX22" s="192">
        <f t="shared" si="53"/>
        <v>9.5823440461375071</v>
      </c>
      <c r="DY22" s="191">
        <v>1</v>
      </c>
      <c r="DZ22" s="191" t="s">
        <v>363</v>
      </c>
      <c r="EA22" s="191" t="s">
        <v>371</v>
      </c>
      <c r="EB22" s="208">
        <v>0.13400000000000001</v>
      </c>
      <c r="EC22" s="191">
        <v>580</v>
      </c>
      <c r="ED22" s="191">
        <f t="shared" si="54"/>
        <v>2.8114007861540631</v>
      </c>
      <c r="EE22" s="191">
        <v>0.47499999999999998</v>
      </c>
      <c r="EF22" s="191">
        <v>0.47499999999999998</v>
      </c>
      <c r="EG22" s="191">
        <f t="shared" si="55"/>
        <v>4.7911720230687536</v>
      </c>
      <c r="EH22" s="166">
        <f t="shared" si="65"/>
        <v>2</v>
      </c>
      <c r="EI22" s="205">
        <f t="shared" si="66"/>
        <v>3.8458776154360987</v>
      </c>
      <c r="EJ22" s="205">
        <f t="shared" si="57"/>
        <v>2.2622809502565286</v>
      </c>
      <c r="EK22" s="51">
        <f t="shared" si="58"/>
        <v>0.29911983589753444</v>
      </c>
      <c r="EL22" s="220">
        <f t="shared" si="59"/>
        <v>1.5452611922819506</v>
      </c>
      <c r="EM22" s="221">
        <f t="shared" si="67"/>
        <v>8.7004556664190904</v>
      </c>
      <c r="EN22" s="191"/>
      <c r="EO22" s="313"/>
      <c r="EP22" s="192" t="s">
        <v>354</v>
      </c>
      <c r="EQ22" s="222">
        <f t="shared" si="68"/>
        <v>3.8458776154360987</v>
      </c>
      <c r="ER22" s="191">
        <f t="shared" si="69"/>
        <v>2.2622809502565286</v>
      </c>
      <c r="ES22" s="51">
        <f t="shared" si="70"/>
        <v>0.29911983589753444</v>
      </c>
      <c r="ET22" s="191">
        <f t="shared" si="62"/>
        <v>1.5452611922819506</v>
      </c>
      <c r="EU22" s="191">
        <f t="shared" si="71"/>
        <v>8.7004556664190904</v>
      </c>
      <c r="EV22" s="191"/>
      <c r="EW22" s="191"/>
      <c r="EX22" s="192" t="str">
        <f t="shared" si="63"/>
        <v>Rear</v>
      </c>
      <c r="EY22" s="145"/>
      <c r="EZ22" s="191"/>
      <c r="FA22" s="167"/>
      <c r="FB22" s="167"/>
      <c r="FC22" s="191"/>
      <c r="FD22" s="191"/>
      <c r="FE22" s="191"/>
      <c r="FF22" s="192"/>
      <c r="FG22" s="145"/>
      <c r="FH22" s="191"/>
      <c r="FI22" s="191"/>
      <c r="FJ22" s="191"/>
      <c r="FK22" s="191"/>
      <c r="FL22" s="191"/>
      <c r="FM22" s="191"/>
      <c r="FN22" s="192"/>
      <c r="FO22" s="145"/>
      <c r="FP22" s="191"/>
      <c r="FQ22" s="191"/>
      <c r="FR22" s="191"/>
      <c r="FS22" s="191"/>
      <c r="FT22" s="191"/>
      <c r="FU22" s="191"/>
      <c r="FV22" s="192"/>
      <c r="FW22" s="191"/>
      <c r="FX22" s="191"/>
      <c r="FY22" s="191"/>
      <c r="FZ22" s="191"/>
      <c r="GA22" s="191"/>
      <c r="GB22" s="191"/>
      <c r="GC22" s="191"/>
      <c r="GD22" s="210"/>
      <c r="GE22" s="145"/>
      <c r="GF22" s="191"/>
      <c r="GG22" s="191"/>
      <c r="GH22" s="191"/>
      <c r="GI22" s="191"/>
      <c r="GJ22" s="191"/>
      <c r="GK22" s="191"/>
      <c r="GL22" s="210"/>
      <c r="GM22" s="145"/>
      <c r="GN22" s="191"/>
      <c r="GO22" s="191"/>
      <c r="GP22" s="191"/>
      <c r="GQ22" s="191"/>
      <c r="GR22" s="191"/>
      <c r="GS22" s="191"/>
      <c r="GT22" s="210"/>
      <c r="GU22" s="145"/>
      <c r="GV22" s="191"/>
      <c r="GW22" s="191"/>
      <c r="GX22" s="191"/>
      <c r="GY22" s="191"/>
      <c r="GZ22" s="191"/>
      <c r="HA22" s="191"/>
      <c r="HB22" s="210"/>
      <c r="HC22" s="145"/>
      <c r="HD22" s="191"/>
      <c r="HE22" s="191"/>
      <c r="HF22" s="191"/>
      <c r="HG22" s="191"/>
      <c r="HH22" s="191"/>
      <c r="HI22" s="191"/>
      <c r="HJ22" s="210"/>
      <c r="HR22" s="165"/>
    </row>
    <row r="23" spans="1:226" s="164" customFormat="1" ht="14.45" customHeight="1" x14ac:dyDescent="0.25">
      <c r="A23" s="211" t="s">
        <v>431</v>
      </c>
      <c r="B23" s="194" t="s">
        <v>0</v>
      </c>
      <c r="C23" s="31">
        <f t="shared" si="64"/>
        <v>13</v>
      </c>
      <c r="D23" s="173" t="str">
        <f t="shared" si="28"/>
        <v>Dw_13</v>
      </c>
      <c r="E23" s="4">
        <v>547.06404603407998</v>
      </c>
      <c r="F23" s="195" t="s">
        <v>360</v>
      </c>
      <c r="G23" s="195">
        <v>17.5</v>
      </c>
      <c r="H23" s="3">
        <f t="shared" si="29"/>
        <v>51.701925653248132</v>
      </c>
      <c r="I23" s="196">
        <f t="shared" si="30"/>
        <v>188.49293924976544</v>
      </c>
      <c r="J23" s="1">
        <f t="shared" si="31"/>
        <v>0.3</v>
      </c>
      <c r="K23" s="280">
        <f t="shared" si="32"/>
        <v>0.66457266309672269</v>
      </c>
      <c r="L23" s="280">
        <f t="shared" si="33"/>
        <v>0.74909015500243914</v>
      </c>
      <c r="M23" s="225">
        <f t="shared" si="34"/>
        <v>1.0937287356409531</v>
      </c>
      <c r="N23" s="15" t="s">
        <v>432</v>
      </c>
      <c r="O23" s="197">
        <f t="shared" si="35"/>
        <v>0.56181761625182935</v>
      </c>
      <c r="P23" s="198">
        <f t="shared" si="36"/>
        <v>0</v>
      </c>
      <c r="Q23" s="198">
        <f t="shared" si="37"/>
        <v>0</v>
      </c>
      <c r="R23" s="198">
        <f t="shared" si="38"/>
        <v>0.76631717190908166</v>
      </c>
      <c r="S23" s="77">
        <f t="shared" si="39"/>
        <v>0.83888375765179379</v>
      </c>
      <c r="T23" s="199"/>
      <c r="U23" s="3">
        <f t="shared" si="40"/>
        <v>1.6803654035538451</v>
      </c>
      <c r="V23" s="98">
        <f t="shared" si="41"/>
        <v>9.6003348241662998</v>
      </c>
      <c r="W23" s="49">
        <f t="shared" si="42"/>
        <v>5.3854294251386143</v>
      </c>
      <c r="X23" s="317">
        <f t="shared" si="43"/>
        <v>6.6022681473563188E-2</v>
      </c>
      <c r="Y23" s="318">
        <v>6.6022681473563175E-2</v>
      </c>
      <c r="Z23" s="200"/>
      <c r="AA23" s="66"/>
      <c r="AB23" s="66"/>
      <c r="AC23" s="66">
        <v>250</v>
      </c>
      <c r="AD23" s="66"/>
      <c r="AE23" s="66"/>
      <c r="AF23" s="66"/>
      <c r="AG23" s="66"/>
      <c r="AH23" s="195"/>
      <c r="AI23" s="34"/>
      <c r="AJ23" s="229">
        <v>180</v>
      </c>
      <c r="AK23" s="34"/>
      <c r="AL23" s="34"/>
      <c r="AM23" s="34"/>
      <c r="AN23" s="201"/>
      <c r="AO23" s="201"/>
      <c r="AP23" s="202">
        <v>240</v>
      </c>
      <c r="AQ23" s="18"/>
      <c r="AR23" s="18"/>
      <c r="AS23" s="18"/>
      <c r="AT23" s="51"/>
      <c r="AU23" s="17"/>
      <c r="AV23" s="18"/>
      <c r="AW23" s="112"/>
      <c r="AX23" s="103"/>
      <c r="AY23" s="18"/>
      <c r="AZ23" s="18"/>
      <c r="BA23" s="18"/>
      <c r="BB23" s="17"/>
      <c r="BC23" s="19"/>
      <c r="BD23" s="19"/>
      <c r="BE23" s="19"/>
      <c r="BF23" s="17"/>
      <c r="BG23" s="18"/>
      <c r="BH23" s="18"/>
      <c r="BI23" s="128"/>
      <c r="BJ23" s="331"/>
      <c r="BK23" s="332"/>
      <c r="BL23" s="332"/>
      <c r="BM23" s="332"/>
      <c r="BN23" s="333"/>
      <c r="BO23" s="203">
        <f t="shared" si="44"/>
        <v>6.9363999999999999</v>
      </c>
      <c r="BP23" s="285">
        <v>7.4537116736705107</v>
      </c>
      <c r="BQ23" s="204">
        <v>2.9565124257845792</v>
      </c>
      <c r="BR23" s="204"/>
      <c r="BS23" s="47"/>
      <c r="BT23" s="42"/>
      <c r="BU23" s="42"/>
      <c r="BV23" s="42"/>
      <c r="BW23" s="43"/>
      <c r="BX23" s="191"/>
      <c r="BY23" s="191"/>
      <c r="BZ23" s="205"/>
      <c r="CA23" s="191"/>
      <c r="CB23" s="206"/>
      <c r="CC23" s="191"/>
      <c r="CD23" s="207">
        <f t="shared" si="45"/>
        <v>56.547881774929635</v>
      </c>
      <c r="CE23" s="47" t="s">
        <v>356</v>
      </c>
      <c r="CF23" s="42">
        <v>31.8</v>
      </c>
      <c r="CG23" s="42" t="s">
        <v>353</v>
      </c>
      <c r="CH23" s="42">
        <v>175</v>
      </c>
      <c r="CI23" s="191"/>
      <c r="CJ23" s="192"/>
      <c r="CK23" s="191" t="s">
        <v>357</v>
      </c>
      <c r="CL23" s="191" t="s">
        <v>358</v>
      </c>
      <c r="CM23" s="208">
        <v>0.13</v>
      </c>
      <c r="CN23" s="191">
        <v>470</v>
      </c>
      <c r="CO23" s="205">
        <f t="shared" si="46"/>
        <v>75.117534091841321</v>
      </c>
      <c r="CP23" s="191">
        <f t="shared" si="47"/>
        <v>42.410911331197227</v>
      </c>
      <c r="CQ23" s="145" t="s">
        <v>353</v>
      </c>
      <c r="CR23" s="191">
        <v>175</v>
      </c>
      <c r="CS23" s="191"/>
      <c r="CT23" s="191"/>
      <c r="CU23" s="191"/>
      <c r="CV23" s="192"/>
      <c r="CW23" s="191" t="s">
        <v>357</v>
      </c>
      <c r="CX23" s="209" t="s">
        <v>358</v>
      </c>
      <c r="CY23" s="208">
        <v>0.13</v>
      </c>
      <c r="CZ23" s="191">
        <v>470</v>
      </c>
      <c r="DA23" s="191"/>
      <c r="DB23" s="191">
        <f t="shared" si="48"/>
        <v>51.701925653248132</v>
      </c>
      <c r="DC23" s="43">
        <f t="shared" si="49"/>
        <v>0</v>
      </c>
      <c r="DD23" s="191" t="s">
        <v>362</v>
      </c>
      <c r="DE23" s="191">
        <v>100</v>
      </c>
      <c r="DF23" s="191" t="s">
        <v>361</v>
      </c>
      <c r="DG23" s="191">
        <v>20</v>
      </c>
      <c r="DH23" s="191" t="s">
        <v>353</v>
      </c>
      <c r="DI23" s="192">
        <v>175</v>
      </c>
      <c r="DJ23" s="191"/>
      <c r="DK23" s="209"/>
      <c r="DL23" s="208"/>
      <c r="DM23" s="191"/>
      <c r="DN23" s="191">
        <f t="shared" si="50"/>
        <v>51.701925653248132</v>
      </c>
      <c r="DO23" s="192">
        <f t="shared" si="51"/>
        <v>0</v>
      </c>
      <c r="DP23" s="191">
        <v>1</v>
      </c>
      <c r="DQ23" s="191" t="s">
        <v>363</v>
      </c>
      <c r="DR23" s="191" t="s">
        <v>371</v>
      </c>
      <c r="DS23" s="208">
        <v>0.13400000000000001</v>
      </c>
      <c r="DT23" s="191">
        <v>580</v>
      </c>
      <c r="DU23" s="191">
        <f t="shared" si="52"/>
        <v>7.4537116736705107</v>
      </c>
      <c r="DV23" s="191">
        <v>0.375</v>
      </c>
      <c r="DW23" s="191">
        <v>0.45</v>
      </c>
      <c r="DX23" s="192">
        <f t="shared" si="53"/>
        <v>9.4246469624882732</v>
      </c>
      <c r="DY23" s="191">
        <v>1</v>
      </c>
      <c r="DZ23" s="191" t="s">
        <v>363</v>
      </c>
      <c r="EA23" s="191" t="s">
        <v>371</v>
      </c>
      <c r="EB23" s="208">
        <v>0.13400000000000001</v>
      </c>
      <c r="EC23" s="191">
        <v>580</v>
      </c>
      <c r="ED23" s="191">
        <f t="shared" si="54"/>
        <v>2.9565124257845792</v>
      </c>
      <c r="EE23" s="191">
        <v>0.47499999999999998</v>
      </c>
      <c r="EF23" s="191">
        <v>0.47499999999999998</v>
      </c>
      <c r="EG23" s="191">
        <f t="shared" si="55"/>
        <v>4.7123234812441366</v>
      </c>
      <c r="EH23" s="166">
        <f t="shared" si="65"/>
        <v>2</v>
      </c>
      <c r="EI23" s="205">
        <f t="shared" si="66"/>
        <v>2.8566211860415365</v>
      </c>
      <c r="EJ23" s="205">
        <f t="shared" si="57"/>
        <v>1.6803654035538451</v>
      </c>
      <c r="EK23" s="51">
        <f t="shared" si="58"/>
        <v>1.0261470222307341</v>
      </c>
      <c r="EL23" s="220">
        <f t="shared" si="59"/>
        <v>0.30578940697923174</v>
      </c>
      <c r="EM23" s="221">
        <f t="shared" si="67"/>
        <v>4.8001674120831499</v>
      </c>
      <c r="EN23" s="191"/>
      <c r="EO23" s="313"/>
      <c r="EP23" s="192" t="s">
        <v>354</v>
      </c>
      <c r="EQ23" s="222">
        <f t="shared" si="68"/>
        <v>2.8566211860415365</v>
      </c>
      <c r="ER23" s="191">
        <f t="shared" si="69"/>
        <v>1.6803654035538451</v>
      </c>
      <c r="ES23" s="51">
        <f t="shared" si="70"/>
        <v>1.0261470222307341</v>
      </c>
      <c r="ET23" s="191">
        <f t="shared" si="62"/>
        <v>3.7739894069792319</v>
      </c>
      <c r="EU23" s="191">
        <f t="shared" si="71"/>
        <v>4.8001674120831499</v>
      </c>
      <c r="EV23" s="191"/>
      <c r="EW23" s="191"/>
      <c r="EX23" s="192" t="str">
        <f t="shared" si="63"/>
        <v>Front</v>
      </c>
      <c r="EY23" s="145"/>
      <c r="EZ23" s="191"/>
      <c r="FA23" s="167"/>
      <c r="FB23" s="167"/>
      <c r="FC23" s="191"/>
      <c r="FD23" s="191"/>
      <c r="FE23" s="191"/>
      <c r="FF23" s="192"/>
      <c r="FG23" s="145"/>
      <c r="FH23" s="191"/>
      <c r="FI23" s="191"/>
      <c r="FJ23" s="191"/>
      <c r="FK23" s="191"/>
      <c r="FL23" s="191"/>
      <c r="FM23" s="191"/>
      <c r="FN23" s="192"/>
      <c r="FO23" s="145"/>
      <c r="FP23" s="191"/>
      <c r="FQ23" s="191"/>
      <c r="FR23" s="191"/>
      <c r="FS23" s="191"/>
      <c r="FT23" s="191"/>
      <c r="FU23" s="191"/>
      <c r="FV23" s="192"/>
      <c r="FW23" s="191"/>
      <c r="FX23" s="191"/>
      <c r="FY23" s="191"/>
      <c r="FZ23" s="191"/>
      <c r="GA23" s="191"/>
      <c r="GB23" s="191"/>
      <c r="GC23" s="191"/>
      <c r="GD23" s="210"/>
      <c r="GE23" s="145"/>
      <c r="GF23" s="191"/>
      <c r="GG23" s="191"/>
      <c r="GH23" s="191"/>
      <c r="GI23" s="191"/>
      <c r="GJ23" s="191"/>
      <c r="GK23" s="191"/>
      <c r="GL23" s="210"/>
      <c r="GM23" s="145"/>
      <c r="GN23" s="191"/>
      <c r="GO23" s="191"/>
      <c r="GP23" s="191"/>
      <c r="GQ23" s="191"/>
      <c r="GR23" s="191"/>
      <c r="GS23" s="191"/>
      <c r="GT23" s="210"/>
      <c r="GU23" s="145"/>
      <c r="GV23" s="191"/>
      <c r="GW23" s="191"/>
      <c r="GX23" s="191"/>
      <c r="GY23" s="191"/>
      <c r="GZ23" s="191"/>
      <c r="HA23" s="191"/>
      <c r="HB23" s="210"/>
      <c r="HC23" s="145"/>
      <c r="HD23" s="191"/>
      <c r="HE23" s="191"/>
      <c r="HF23" s="191"/>
      <c r="HG23" s="191"/>
      <c r="HH23" s="191"/>
      <c r="HI23" s="191"/>
      <c r="HJ23" s="210"/>
      <c r="HR23" s="165"/>
    </row>
    <row r="24" spans="1:226" s="164" customFormat="1" ht="14.45" customHeight="1" x14ac:dyDescent="0.25">
      <c r="A24" s="211" t="s">
        <v>431</v>
      </c>
      <c r="B24" s="194" t="s">
        <v>0</v>
      </c>
      <c r="C24" s="31">
        <f t="shared" si="64"/>
        <v>14</v>
      </c>
      <c r="D24" s="173" t="str">
        <f t="shared" si="28"/>
        <v>Dw_14</v>
      </c>
      <c r="E24" s="4">
        <v>469.96327699689618</v>
      </c>
      <c r="F24" s="195" t="s">
        <v>360</v>
      </c>
      <c r="G24" s="195">
        <v>17.5</v>
      </c>
      <c r="H24" s="3">
        <f t="shared" si="29"/>
        <v>39.38948161413159</v>
      </c>
      <c r="I24" s="196">
        <f t="shared" si="30"/>
        <v>151.65160873340051</v>
      </c>
      <c r="J24" s="1">
        <f t="shared" si="31"/>
        <v>0.30000000000000004</v>
      </c>
      <c r="K24" s="280">
        <f t="shared" si="32"/>
        <v>0.62431495802924908</v>
      </c>
      <c r="L24" s="280">
        <f t="shared" si="33"/>
        <v>0.70587249526879647</v>
      </c>
      <c r="M24" s="225">
        <f t="shared" si="34"/>
        <v>1.1550160285353424</v>
      </c>
      <c r="N24" s="15" t="s">
        <v>432</v>
      </c>
      <c r="O24" s="197">
        <f t="shared" si="35"/>
        <v>0.52940437145159736</v>
      </c>
      <c r="P24" s="198">
        <f t="shared" si="36"/>
        <v>0</v>
      </c>
      <c r="Q24" s="198">
        <f t="shared" si="37"/>
        <v>0</v>
      </c>
      <c r="R24" s="198">
        <f t="shared" si="38"/>
        <v>0.80925789700328765</v>
      </c>
      <c r="S24" s="77">
        <f t="shared" si="39"/>
        <v>0.6908572675162532</v>
      </c>
      <c r="T24" s="199"/>
      <c r="U24" s="3">
        <f t="shared" si="40"/>
        <v>1.5736629906149546</v>
      </c>
      <c r="V24" s="98">
        <f t="shared" si="41"/>
        <v>8.4198117073060885</v>
      </c>
      <c r="W24" s="49">
        <f t="shared" si="42"/>
        <v>4.6781903186685661</v>
      </c>
      <c r="X24" s="317">
        <f t="shared" si="43"/>
        <v>6.9648412721587297E-2</v>
      </c>
      <c r="Y24" s="318">
        <v>6.9648412721587283E-2</v>
      </c>
      <c r="Z24" s="200"/>
      <c r="AA24" s="66"/>
      <c r="AB24" s="66"/>
      <c r="AC24" s="66">
        <v>250</v>
      </c>
      <c r="AD24" s="66"/>
      <c r="AE24" s="66"/>
      <c r="AF24" s="66"/>
      <c r="AG24" s="66"/>
      <c r="AH24" s="195"/>
      <c r="AI24" s="34"/>
      <c r="AJ24" s="229">
        <v>180</v>
      </c>
      <c r="AK24" s="34"/>
      <c r="AL24" s="34"/>
      <c r="AM24" s="34"/>
      <c r="AN24" s="201"/>
      <c r="AO24" s="201"/>
      <c r="AP24" s="202">
        <v>240</v>
      </c>
      <c r="AQ24" s="18"/>
      <c r="AR24" s="18"/>
      <c r="AS24" s="18"/>
      <c r="AT24" s="51"/>
      <c r="AU24" s="17"/>
      <c r="AV24" s="18"/>
      <c r="AW24" s="112"/>
      <c r="AX24" s="103"/>
      <c r="AY24" s="18"/>
      <c r="AZ24" s="18"/>
      <c r="BA24" s="18"/>
      <c r="BB24" s="17"/>
      <c r="BC24" s="19"/>
      <c r="BD24" s="19"/>
      <c r="BE24" s="19"/>
      <c r="BF24" s="17"/>
      <c r="BG24" s="18"/>
      <c r="BH24" s="18"/>
      <c r="BI24" s="128"/>
      <c r="BJ24" s="331"/>
      <c r="BK24" s="332"/>
      <c r="BL24" s="332"/>
      <c r="BM24" s="332"/>
      <c r="BN24" s="333"/>
      <c r="BO24" s="203">
        <f t="shared" si="44"/>
        <v>6.9363999999999999</v>
      </c>
      <c r="BP24" s="285">
        <v>5.6786635162521755</v>
      </c>
      <c r="BQ24" s="204">
        <v>2.8883186125561084</v>
      </c>
      <c r="BR24" s="204"/>
      <c r="BS24" s="47"/>
      <c r="BT24" s="42"/>
      <c r="BU24" s="42"/>
      <c r="BV24" s="42"/>
      <c r="BW24" s="43"/>
      <c r="BX24" s="191"/>
      <c r="BY24" s="191"/>
      <c r="BZ24" s="205"/>
      <c r="CA24" s="191"/>
      <c r="CB24" s="206"/>
      <c r="CC24" s="191"/>
      <c r="CD24" s="207">
        <f t="shared" si="45"/>
        <v>45.495482620020155</v>
      </c>
      <c r="CE24" s="47" t="s">
        <v>356</v>
      </c>
      <c r="CF24" s="42">
        <v>31.8</v>
      </c>
      <c r="CG24" s="42" t="s">
        <v>353</v>
      </c>
      <c r="CH24" s="42">
        <v>175</v>
      </c>
      <c r="CI24" s="191"/>
      <c r="CJ24" s="192"/>
      <c r="CK24" s="191" t="s">
        <v>357</v>
      </c>
      <c r="CL24" s="191" t="s">
        <v>358</v>
      </c>
      <c r="CM24" s="208">
        <v>0.13</v>
      </c>
      <c r="CN24" s="191">
        <v>470</v>
      </c>
      <c r="CO24" s="205">
        <f t="shared" si="46"/>
        <v>62.901091653709464</v>
      </c>
      <c r="CP24" s="191">
        <f t="shared" si="47"/>
        <v>34.121611965015113</v>
      </c>
      <c r="CQ24" s="145" t="s">
        <v>353</v>
      </c>
      <c r="CR24" s="191">
        <v>175</v>
      </c>
      <c r="CS24" s="191"/>
      <c r="CT24" s="191"/>
      <c r="CU24" s="191"/>
      <c r="CV24" s="192"/>
      <c r="CW24" s="191" t="s">
        <v>357</v>
      </c>
      <c r="CX24" s="209" t="s">
        <v>358</v>
      </c>
      <c r="CY24" s="208">
        <v>0.13</v>
      </c>
      <c r="CZ24" s="191">
        <v>470</v>
      </c>
      <c r="DA24" s="191"/>
      <c r="DB24" s="191">
        <f t="shared" si="48"/>
        <v>39.38948161413159</v>
      </c>
      <c r="DC24" s="43">
        <f t="shared" si="49"/>
        <v>0</v>
      </c>
      <c r="DD24" s="191" t="s">
        <v>362</v>
      </c>
      <c r="DE24" s="191">
        <v>100</v>
      </c>
      <c r="DF24" s="191" t="s">
        <v>361</v>
      </c>
      <c r="DG24" s="191">
        <v>20</v>
      </c>
      <c r="DH24" s="191" t="s">
        <v>353</v>
      </c>
      <c r="DI24" s="192">
        <v>175</v>
      </c>
      <c r="DJ24" s="191"/>
      <c r="DK24" s="209"/>
      <c r="DL24" s="208"/>
      <c r="DM24" s="191"/>
      <c r="DN24" s="191">
        <f t="shared" si="50"/>
        <v>39.38948161413159</v>
      </c>
      <c r="DO24" s="192">
        <f t="shared" si="51"/>
        <v>0</v>
      </c>
      <c r="DP24" s="191">
        <v>1</v>
      </c>
      <c r="DQ24" s="191" t="s">
        <v>363</v>
      </c>
      <c r="DR24" s="191" t="s">
        <v>371</v>
      </c>
      <c r="DS24" s="208">
        <v>0.13400000000000001</v>
      </c>
      <c r="DT24" s="191">
        <v>580</v>
      </c>
      <c r="DU24" s="191">
        <f t="shared" si="52"/>
        <v>5.6786635162521755</v>
      </c>
      <c r="DV24" s="191">
        <v>0.375</v>
      </c>
      <c r="DW24" s="191">
        <v>0.45</v>
      </c>
      <c r="DX24" s="192">
        <f t="shared" si="53"/>
        <v>7.5825804366700256</v>
      </c>
      <c r="DY24" s="191">
        <v>1</v>
      </c>
      <c r="DZ24" s="191" t="s">
        <v>363</v>
      </c>
      <c r="EA24" s="191" t="s">
        <v>371</v>
      </c>
      <c r="EB24" s="208">
        <v>0.13400000000000001</v>
      </c>
      <c r="EC24" s="191">
        <v>580</v>
      </c>
      <c r="ED24" s="191">
        <f t="shared" si="54"/>
        <v>2.8883186125561084</v>
      </c>
      <c r="EE24" s="191">
        <v>0.47499999999999998</v>
      </c>
      <c r="EF24" s="191">
        <v>0.47499999999999998</v>
      </c>
      <c r="EG24" s="191">
        <f t="shared" si="55"/>
        <v>3.7912902183350128</v>
      </c>
      <c r="EH24" s="166">
        <f t="shared" si="65"/>
        <v>2</v>
      </c>
      <c r="EI24" s="205">
        <f t="shared" si="66"/>
        <v>2.6752270840454226</v>
      </c>
      <c r="EJ24" s="205">
        <f t="shared" si="57"/>
        <v>1.5736629906149546</v>
      </c>
      <c r="EK24" s="51">
        <f t="shared" si="58"/>
        <v>1.0646556219411538</v>
      </c>
      <c r="EL24" s="220">
        <f t="shared" si="59"/>
        <v>0.39648645797728865</v>
      </c>
      <c r="EM24" s="221">
        <f t="shared" si="67"/>
        <v>4.2099058536530443</v>
      </c>
      <c r="EN24" s="191"/>
      <c r="EO24" s="313"/>
      <c r="EP24" s="192" t="s">
        <v>354</v>
      </c>
      <c r="EQ24" s="222">
        <f t="shared" si="68"/>
        <v>2.6752270840454226</v>
      </c>
      <c r="ER24" s="191">
        <f t="shared" si="69"/>
        <v>1.5736629906149546</v>
      </c>
      <c r="ES24" s="51">
        <f t="shared" si="70"/>
        <v>1.0646556219411538</v>
      </c>
      <c r="ET24" s="191">
        <f t="shared" si="62"/>
        <v>3.8646864579772888</v>
      </c>
      <c r="EU24" s="191">
        <f t="shared" si="71"/>
        <v>4.2099058536530443</v>
      </c>
      <c r="EV24" s="191"/>
      <c r="EW24" s="191"/>
      <c r="EX24" s="192" t="str">
        <f t="shared" si="63"/>
        <v>Front</v>
      </c>
      <c r="EY24" s="145"/>
      <c r="EZ24" s="191"/>
      <c r="FA24" s="167"/>
      <c r="FB24" s="167"/>
      <c r="FC24" s="191"/>
      <c r="FD24" s="191"/>
      <c r="FE24" s="191"/>
      <c r="FF24" s="192"/>
      <c r="FG24" s="145"/>
      <c r="FH24" s="191"/>
      <c r="FI24" s="191"/>
      <c r="FJ24" s="191"/>
      <c r="FK24" s="191"/>
      <c r="FL24" s="191"/>
      <c r="FM24" s="191"/>
      <c r="FN24" s="192"/>
      <c r="FO24" s="145"/>
      <c r="FP24" s="191"/>
      <c r="FQ24" s="191"/>
      <c r="FR24" s="191"/>
      <c r="FS24" s="191"/>
      <c r="FT24" s="191"/>
      <c r="FU24" s="191"/>
      <c r="FV24" s="192"/>
      <c r="FW24" s="191"/>
      <c r="FX24" s="191"/>
      <c r="FY24" s="191"/>
      <c r="FZ24" s="191"/>
      <c r="GA24" s="191"/>
      <c r="GB24" s="191"/>
      <c r="GC24" s="191"/>
      <c r="GD24" s="210"/>
      <c r="GE24" s="145"/>
      <c r="GF24" s="191"/>
      <c r="GG24" s="191"/>
      <c r="GH24" s="191"/>
      <c r="GI24" s="191"/>
      <c r="GJ24" s="191"/>
      <c r="GK24" s="191"/>
      <c r="GL24" s="210"/>
      <c r="GM24" s="145"/>
      <c r="GN24" s="191"/>
      <c r="GO24" s="191"/>
      <c r="GP24" s="191"/>
      <c r="GQ24" s="191"/>
      <c r="GR24" s="191"/>
      <c r="GS24" s="191"/>
      <c r="GT24" s="210"/>
      <c r="GU24" s="145"/>
      <c r="GV24" s="191"/>
      <c r="GW24" s="191"/>
      <c r="GX24" s="191"/>
      <c r="GY24" s="191"/>
      <c r="GZ24" s="191"/>
      <c r="HA24" s="191"/>
      <c r="HB24" s="210"/>
      <c r="HC24" s="145"/>
      <c r="HD24" s="191"/>
      <c r="HE24" s="191"/>
      <c r="HF24" s="191"/>
      <c r="HG24" s="191"/>
      <c r="HH24" s="191"/>
      <c r="HI24" s="191"/>
      <c r="HJ24" s="210"/>
      <c r="HR24" s="165"/>
    </row>
    <row r="25" spans="1:226" s="164" customFormat="1" ht="14.45" customHeight="1" x14ac:dyDescent="0.25">
      <c r="A25" s="211" t="s">
        <v>431</v>
      </c>
      <c r="B25" s="194" t="s">
        <v>0</v>
      </c>
      <c r="C25" s="31">
        <f t="shared" si="64"/>
        <v>15</v>
      </c>
      <c r="D25" s="173" t="str">
        <f t="shared" si="28"/>
        <v>Dw_15</v>
      </c>
      <c r="E25" s="4">
        <v>496.44188602023922</v>
      </c>
      <c r="F25" s="195" t="s">
        <v>360</v>
      </c>
      <c r="G25" s="195">
        <v>17.5</v>
      </c>
      <c r="H25" s="3">
        <f t="shared" si="29"/>
        <v>40.505839720512533</v>
      </c>
      <c r="I25" s="196">
        <f t="shared" si="30"/>
        <v>153.11306174093758</v>
      </c>
      <c r="J25" s="1">
        <f t="shared" si="31"/>
        <v>0.3</v>
      </c>
      <c r="K25" s="280">
        <f t="shared" si="32"/>
        <v>0.63707403460331447</v>
      </c>
      <c r="L25" s="280">
        <f t="shared" si="33"/>
        <v>0.74611172892504762</v>
      </c>
      <c r="M25" s="225">
        <f t="shared" si="34"/>
        <v>1.1340073144816181</v>
      </c>
      <c r="N25" s="15" t="s">
        <v>432</v>
      </c>
      <c r="O25" s="197">
        <f t="shared" si="35"/>
        <v>0.55958379669378577</v>
      </c>
      <c r="P25" s="198">
        <f t="shared" si="36"/>
        <v>0</v>
      </c>
      <c r="Q25" s="198">
        <f t="shared" si="37"/>
        <v>0</v>
      </c>
      <c r="R25" s="198">
        <f t="shared" si="38"/>
        <v>0.79453821577477746</v>
      </c>
      <c r="S25" s="77">
        <f t="shared" si="39"/>
        <v>0.71397029666383316</v>
      </c>
      <c r="T25" s="199"/>
      <c r="U25" s="3">
        <f t="shared" si="40"/>
        <v>1.7604298872722786</v>
      </c>
      <c r="V25" s="98">
        <f t="shared" si="41"/>
        <v>10.536985519205057</v>
      </c>
      <c r="W25" s="49">
        <f t="shared" si="42"/>
        <v>3.8441582411483108</v>
      </c>
      <c r="X25" s="317">
        <f t="shared" si="43"/>
        <v>9.1308983656811948E-2</v>
      </c>
      <c r="Y25" s="318">
        <v>9.1308983656811976E-2</v>
      </c>
      <c r="Z25" s="200"/>
      <c r="AA25" s="66"/>
      <c r="AB25" s="66"/>
      <c r="AC25" s="66">
        <v>250</v>
      </c>
      <c r="AD25" s="66"/>
      <c r="AE25" s="66"/>
      <c r="AF25" s="66"/>
      <c r="AG25" s="66"/>
      <c r="AH25" s="195"/>
      <c r="AI25" s="34"/>
      <c r="AJ25" s="229">
        <v>180</v>
      </c>
      <c r="AK25" s="34"/>
      <c r="AL25" s="34"/>
      <c r="AM25" s="34"/>
      <c r="AN25" s="201"/>
      <c r="AO25" s="201"/>
      <c r="AP25" s="202">
        <v>240</v>
      </c>
      <c r="AQ25" s="18"/>
      <c r="AR25" s="18"/>
      <c r="AS25" s="18"/>
      <c r="AT25" s="51"/>
      <c r="AU25" s="17"/>
      <c r="AV25" s="18"/>
      <c r="AW25" s="112"/>
      <c r="AX25" s="103"/>
      <c r="AY25" s="18"/>
      <c r="AZ25" s="18"/>
      <c r="BA25" s="18"/>
      <c r="BB25" s="17"/>
      <c r="BC25" s="19"/>
      <c r="BD25" s="19"/>
      <c r="BE25" s="19"/>
      <c r="BF25" s="17"/>
      <c r="BG25" s="18"/>
      <c r="BH25" s="18"/>
      <c r="BI25" s="128"/>
      <c r="BJ25" s="331"/>
      <c r="BK25" s="332"/>
      <c r="BL25" s="332"/>
      <c r="BM25" s="332"/>
      <c r="BN25" s="333"/>
      <c r="BO25" s="203">
        <f t="shared" si="44"/>
        <v>6.9363999999999999</v>
      </c>
      <c r="BP25" s="285">
        <v>5.839605518786767</v>
      </c>
      <c r="BQ25" s="204">
        <v>2.8217498103726317</v>
      </c>
      <c r="BR25" s="204"/>
      <c r="BS25" s="47"/>
      <c r="BT25" s="42"/>
      <c r="BU25" s="42"/>
      <c r="BV25" s="42"/>
      <c r="BW25" s="43"/>
      <c r="BX25" s="191"/>
      <c r="BY25" s="191"/>
      <c r="BZ25" s="205"/>
      <c r="CA25" s="191"/>
      <c r="CB25" s="206"/>
      <c r="CC25" s="191"/>
      <c r="CD25" s="207">
        <f t="shared" si="45"/>
        <v>45.933918522281274</v>
      </c>
      <c r="CE25" s="47" t="s">
        <v>356</v>
      </c>
      <c r="CF25" s="42">
        <v>31.8</v>
      </c>
      <c r="CG25" s="42" t="s">
        <v>353</v>
      </c>
      <c r="CH25" s="42">
        <v>175</v>
      </c>
      <c r="CI25" s="191"/>
      <c r="CJ25" s="192"/>
      <c r="CK25" s="191" t="s">
        <v>357</v>
      </c>
      <c r="CL25" s="191" t="s">
        <v>358</v>
      </c>
      <c r="CM25" s="208">
        <v>0.13</v>
      </c>
      <c r="CN25" s="191">
        <v>470</v>
      </c>
      <c r="CO25" s="205">
        <f t="shared" si="46"/>
        <v>62.129828448484652</v>
      </c>
      <c r="CP25" s="191">
        <f t="shared" si="47"/>
        <v>34.450438891710959</v>
      </c>
      <c r="CQ25" s="145" t="s">
        <v>353</v>
      </c>
      <c r="CR25" s="191">
        <v>175</v>
      </c>
      <c r="CS25" s="191"/>
      <c r="CT25" s="191"/>
      <c r="CU25" s="191"/>
      <c r="CV25" s="192"/>
      <c r="CW25" s="191" t="s">
        <v>357</v>
      </c>
      <c r="CX25" s="209" t="s">
        <v>358</v>
      </c>
      <c r="CY25" s="208">
        <v>0.13</v>
      </c>
      <c r="CZ25" s="191">
        <v>470</v>
      </c>
      <c r="DA25" s="191"/>
      <c r="DB25" s="191">
        <f t="shared" si="48"/>
        <v>40.505839720512533</v>
      </c>
      <c r="DC25" s="43">
        <f t="shared" si="49"/>
        <v>0</v>
      </c>
      <c r="DD25" s="191" t="s">
        <v>362</v>
      </c>
      <c r="DE25" s="191">
        <v>100</v>
      </c>
      <c r="DF25" s="191" t="s">
        <v>361</v>
      </c>
      <c r="DG25" s="191">
        <v>20</v>
      </c>
      <c r="DH25" s="191" t="s">
        <v>353</v>
      </c>
      <c r="DI25" s="192">
        <v>175</v>
      </c>
      <c r="DJ25" s="191"/>
      <c r="DK25" s="209"/>
      <c r="DL25" s="208"/>
      <c r="DM25" s="191"/>
      <c r="DN25" s="191">
        <f t="shared" si="50"/>
        <v>40.505839720512533</v>
      </c>
      <c r="DO25" s="192">
        <f t="shared" si="51"/>
        <v>0</v>
      </c>
      <c r="DP25" s="191">
        <v>1</v>
      </c>
      <c r="DQ25" s="191" t="s">
        <v>363</v>
      </c>
      <c r="DR25" s="191" t="s">
        <v>371</v>
      </c>
      <c r="DS25" s="208">
        <v>0.13400000000000001</v>
      </c>
      <c r="DT25" s="191">
        <v>580</v>
      </c>
      <c r="DU25" s="191">
        <f t="shared" si="52"/>
        <v>5.839605518786767</v>
      </c>
      <c r="DV25" s="191">
        <v>0.375</v>
      </c>
      <c r="DW25" s="191">
        <v>0.45</v>
      </c>
      <c r="DX25" s="192">
        <f t="shared" si="53"/>
        <v>7.6556530870468791</v>
      </c>
      <c r="DY25" s="191">
        <v>1</v>
      </c>
      <c r="DZ25" s="191" t="s">
        <v>363</v>
      </c>
      <c r="EA25" s="191" t="s">
        <v>371</v>
      </c>
      <c r="EB25" s="208">
        <v>0.13400000000000001</v>
      </c>
      <c r="EC25" s="191">
        <v>580</v>
      </c>
      <c r="ED25" s="191">
        <f t="shared" si="54"/>
        <v>2.8217498103726317</v>
      </c>
      <c r="EE25" s="191">
        <v>0.47499999999999998</v>
      </c>
      <c r="EF25" s="191">
        <v>0.47499999999999998</v>
      </c>
      <c r="EG25" s="191">
        <f t="shared" si="55"/>
        <v>3.8278265435234395</v>
      </c>
      <c r="EH25" s="166">
        <f t="shared" si="65"/>
        <v>2</v>
      </c>
      <c r="EI25" s="205">
        <f t="shared" si="66"/>
        <v>2.9927308083628734</v>
      </c>
      <c r="EJ25" s="205">
        <f t="shared" si="57"/>
        <v>1.7604298872722786</v>
      </c>
      <c r="EK25" s="51">
        <f t="shared" si="58"/>
        <v>0.81131992310035317</v>
      </c>
      <c r="EL25" s="220">
        <f t="shared" si="59"/>
        <v>0.23773459581856327</v>
      </c>
      <c r="EM25" s="221">
        <f t="shared" si="67"/>
        <v>5.2684927596025286</v>
      </c>
      <c r="EN25" s="191"/>
      <c r="EO25" s="313"/>
      <c r="EP25" s="192" t="s">
        <v>354</v>
      </c>
      <c r="EQ25" s="222">
        <f t="shared" si="68"/>
        <v>2.9927308083628734</v>
      </c>
      <c r="ER25" s="191">
        <f t="shared" si="69"/>
        <v>1.7604298872722786</v>
      </c>
      <c r="ES25" s="51">
        <f t="shared" si="70"/>
        <v>0.81131992310035317</v>
      </c>
      <c r="ET25" s="191">
        <f t="shared" si="62"/>
        <v>3.7059345958185634</v>
      </c>
      <c r="EU25" s="191">
        <f t="shared" si="71"/>
        <v>5.2684927596025286</v>
      </c>
      <c r="EV25" s="191"/>
      <c r="EW25" s="191"/>
      <c r="EX25" s="192" t="str">
        <f t="shared" si="63"/>
        <v>Front</v>
      </c>
      <c r="EY25" s="145"/>
      <c r="EZ25" s="191"/>
      <c r="FA25" s="167"/>
      <c r="FB25" s="167"/>
      <c r="FC25" s="191"/>
      <c r="FD25" s="191"/>
      <c r="FE25" s="191"/>
      <c r="FF25" s="192"/>
      <c r="FG25" s="145"/>
      <c r="FH25" s="191"/>
      <c r="FI25" s="191"/>
      <c r="FJ25" s="191"/>
      <c r="FK25" s="191"/>
      <c r="FL25" s="191"/>
      <c r="FM25" s="191"/>
      <c r="FN25" s="192"/>
      <c r="FO25" s="145"/>
      <c r="FP25" s="191"/>
      <c r="FQ25" s="191"/>
      <c r="FR25" s="191"/>
      <c r="FS25" s="191"/>
      <c r="FT25" s="191"/>
      <c r="FU25" s="191"/>
      <c r="FV25" s="192"/>
      <c r="FW25" s="191"/>
      <c r="FX25" s="191"/>
      <c r="FY25" s="191"/>
      <c r="FZ25" s="191"/>
      <c r="GA25" s="191"/>
      <c r="GB25" s="191"/>
      <c r="GC25" s="191"/>
      <c r="GD25" s="210"/>
      <c r="GE25" s="145"/>
      <c r="GF25" s="191"/>
      <c r="GG25" s="191"/>
      <c r="GH25" s="191"/>
      <c r="GI25" s="191"/>
      <c r="GJ25" s="191"/>
      <c r="GK25" s="191"/>
      <c r="GL25" s="210"/>
      <c r="GM25" s="145"/>
      <c r="GN25" s="191"/>
      <c r="GO25" s="191"/>
      <c r="GP25" s="191"/>
      <c r="GQ25" s="191"/>
      <c r="GR25" s="191"/>
      <c r="GS25" s="191"/>
      <c r="GT25" s="210"/>
      <c r="GU25" s="145"/>
      <c r="GV25" s="191"/>
      <c r="GW25" s="191"/>
      <c r="GX25" s="191"/>
      <c r="GY25" s="191"/>
      <c r="GZ25" s="191"/>
      <c r="HA25" s="191"/>
      <c r="HB25" s="210"/>
      <c r="HC25" s="145"/>
      <c r="HD25" s="191"/>
      <c r="HE25" s="191"/>
      <c r="HF25" s="191"/>
      <c r="HG25" s="191"/>
      <c r="HH25" s="191"/>
      <c r="HI25" s="191"/>
      <c r="HJ25" s="210"/>
      <c r="HR25" s="165"/>
    </row>
    <row r="26" spans="1:226" s="164" customFormat="1" ht="14.45" customHeight="1" x14ac:dyDescent="0.25">
      <c r="A26" s="211" t="s">
        <v>431</v>
      </c>
      <c r="B26" s="194" t="s">
        <v>0</v>
      </c>
      <c r="C26" s="31">
        <f t="shared" si="64"/>
        <v>16</v>
      </c>
      <c r="D26" s="173" t="str">
        <f t="shared" si="28"/>
        <v>Dw_16</v>
      </c>
      <c r="E26" s="4">
        <v>575.4267746986776</v>
      </c>
      <c r="F26" s="195" t="s">
        <v>360</v>
      </c>
      <c r="G26" s="195">
        <v>17.5</v>
      </c>
      <c r="H26" s="3">
        <f t="shared" si="29"/>
        <v>53.926118837313588</v>
      </c>
      <c r="I26" s="196">
        <f t="shared" si="30"/>
        <v>196.81317604146304</v>
      </c>
      <c r="J26" s="1">
        <f t="shared" si="31"/>
        <v>0.3</v>
      </c>
      <c r="K26" s="280">
        <f t="shared" si="32"/>
        <v>0.66370649744011878</v>
      </c>
      <c r="L26" s="280">
        <f t="shared" si="33"/>
        <v>0.76975007030158094</v>
      </c>
      <c r="M26" s="225">
        <f t="shared" si="34"/>
        <v>1.0949045487691225</v>
      </c>
      <c r="N26" s="15" t="s">
        <v>432</v>
      </c>
      <c r="O26" s="197">
        <f t="shared" si="35"/>
        <v>0.57731255272618576</v>
      </c>
      <c r="P26" s="198">
        <f t="shared" si="36"/>
        <v>0</v>
      </c>
      <c r="Q26" s="198">
        <f t="shared" si="37"/>
        <v>0</v>
      </c>
      <c r="R26" s="198">
        <f t="shared" si="38"/>
        <v>0.76714100122041839</v>
      </c>
      <c r="S26" s="77">
        <f t="shared" si="39"/>
        <v>0.85645891227174875</v>
      </c>
      <c r="T26" s="199"/>
      <c r="U26" s="3">
        <f t="shared" si="40"/>
        <v>1.8985739877687102</v>
      </c>
      <c r="V26" s="98">
        <f t="shared" si="41"/>
        <v>12.255582835908744</v>
      </c>
      <c r="W26" s="49">
        <f t="shared" si="42"/>
        <v>4.4001268286735868</v>
      </c>
      <c r="X26" s="317">
        <f t="shared" si="43"/>
        <v>8.5801239765251655E-2</v>
      </c>
      <c r="Y26" s="318">
        <v>8.5801239765251669E-2</v>
      </c>
      <c r="Z26" s="200"/>
      <c r="AA26" s="66"/>
      <c r="AB26" s="66"/>
      <c r="AC26" s="66">
        <v>250</v>
      </c>
      <c r="AD26" s="66"/>
      <c r="AE26" s="66"/>
      <c r="AF26" s="66"/>
      <c r="AG26" s="66"/>
      <c r="AH26" s="195"/>
      <c r="AI26" s="34"/>
      <c r="AJ26" s="229">
        <v>180</v>
      </c>
      <c r="AK26" s="34"/>
      <c r="AL26" s="34"/>
      <c r="AM26" s="34"/>
      <c r="AN26" s="201"/>
      <c r="AO26" s="201"/>
      <c r="AP26" s="202">
        <v>240</v>
      </c>
      <c r="AQ26" s="18"/>
      <c r="AR26" s="18"/>
      <c r="AS26" s="18"/>
      <c r="AT26" s="51"/>
      <c r="AU26" s="17"/>
      <c r="AV26" s="18"/>
      <c r="AW26" s="112"/>
      <c r="AX26" s="103"/>
      <c r="AY26" s="18"/>
      <c r="AZ26" s="18"/>
      <c r="BA26" s="18"/>
      <c r="BB26" s="17"/>
      <c r="BC26" s="19"/>
      <c r="BD26" s="19"/>
      <c r="BE26" s="19"/>
      <c r="BF26" s="17"/>
      <c r="BG26" s="18"/>
      <c r="BH26" s="18"/>
      <c r="BI26" s="128"/>
      <c r="BJ26" s="331"/>
      <c r="BK26" s="332"/>
      <c r="BL26" s="332"/>
      <c r="BM26" s="332"/>
      <c r="BN26" s="333"/>
      <c r="BO26" s="203">
        <f t="shared" si="44"/>
        <v>6.9363999999999999</v>
      </c>
      <c r="BP26" s="285">
        <v>7.7743669392355672</v>
      </c>
      <c r="BQ26" s="204">
        <v>3.0236675876349191</v>
      </c>
      <c r="BR26" s="204"/>
      <c r="BS26" s="47"/>
      <c r="BT26" s="42"/>
      <c r="BU26" s="42"/>
      <c r="BV26" s="42"/>
      <c r="BW26" s="43"/>
      <c r="BX26" s="191"/>
      <c r="BY26" s="191"/>
      <c r="BZ26" s="205"/>
      <c r="CA26" s="191"/>
      <c r="CB26" s="206"/>
      <c r="CC26" s="191"/>
      <c r="CD26" s="207">
        <f t="shared" si="45"/>
        <v>59.04395281243891</v>
      </c>
      <c r="CE26" s="47" t="s">
        <v>356</v>
      </c>
      <c r="CF26" s="42">
        <v>31.8</v>
      </c>
      <c r="CG26" s="42" t="s">
        <v>353</v>
      </c>
      <c r="CH26" s="42">
        <v>175</v>
      </c>
      <c r="CI26" s="191"/>
      <c r="CJ26" s="192"/>
      <c r="CK26" s="191" t="s">
        <v>357</v>
      </c>
      <c r="CL26" s="191" t="s">
        <v>358</v>
      </c>
      <c r="CM26" s="208">
        <v>0.13</v>
      </c>
      <c r="CN26" s="191">
        <v>470</v>
      </c>
      <c r="CO26" s="205">
        <f t="shared" si="46"/>
        <v>78.989384515408005</v>
      </c>
      <c r="CP26" s="191">
        <f t="shared" si="47"/>
        <v>44.282964609329184</v>
      </c>
      <c r="CQ26" s="145" t="s">
        <v>353</v>
      </c>
      <c r="CR26" s="191">
        <v>175</v>
      </c>
      <c r="CS26" s="191"/>
      <c r="CT26" s="191"/>
      <c r="CU26" s="191"/>
      <c r="CV26" s="192"/>
      <c r="CW26" s="191" t="s">
        <v>357</v>
      </c>
      <c r="CX26" s="209" t="s">
        <v>358</v>
      </c>
      <c r="CY26" s="208">
        <v>0.13</v>
      </c>
      <c r="CZ26" s="191">
        <v>470</v>
      </c>
      <c r="DA26" s="191"/>
      <c r="DB26" s="191">
        <f t="shared" si="48"/>
        <v>53.926118837313588</v>
      </c>
      <c r="DC26" s="43">
        <f t="shared" si="49"/>
        <v>0</v>
      </c>
      <c r="DD26" s="191" t="s">
        <v>362</v>
      </c>
      <c r="DE26" s="191">
        <v>100</v>
      </c>
      <c r="DF26" s="191" t="s">
        <v>361</v>
      </c>
      <c r="DG26" s="191">
        <v>20</v>
      </c>
      <c r="DH26" s="191" t="s">
        <v>353</v>
      </c>
      <c r="DI26" s="192">
        <v>175</v>
      </c>
      <c r="DJ26" s="191"/>
      <c r="DK26" s="209"/>
      <c r="DL26" s="208"/>
      <c r="DM26" s="191"/>
      <c r="DN26" s="191">
        <f t="shared" si="50"/>
        <v>53.926118837313588</v>
      </c>
      <c r="DO26" s="192">
        <f t="shared" si="51"/>
        <v>0</v>
      </c>
      <c r="DP26" s="191">
        <v>1</v>
      </c>
      <c r="DQ26" s="191" t="s">
        <v>363</v>
      </c>
      <c r="DR26" s="191" t="s">
        <v>371</v>
      </c>
      <c r="DS26" s="208">
        <v>0.13400000000000001</v>
      </c>
      <c r="DT26" s="191">
        <v>580</v>
      </c>
      <c r="DU26" s="191">
        <f t="shared" si="52"/>
        <v>7.7743669392355672</v>
      </c>
      <c r="DV26" s="191">
        <v>0.375</v>
      </c>
      <c r="DW26" s="191">
        <v>0.45</v>
      </c>
      <c r="DX26" s="192">
        <f t="shared" si="53"/>
        <v>9.8406588020731522</v>
      </c>
      <c r="DY26" s="191">
        <v>1</v>
      </c>
      <c r="DZ26" s="191" t="s">
        <v>363</v>
      </c>
      <c r="EA26" s="191" t="s">
        <v>371</v>
      </c>
      <c r="EB26" s="208">
        <v>0.13400000000000001</v>
      </c>
      <c r="EC26" s="191">
        <v>580</v>
      </c>
      <c r="ED26" s="191">
        <f t="shared" si="54"/>
        <v>3.0236675876349191</v>
      </c>
      <c r="EE26" s="191">
        <v>0.47499999999999998</v>
      </c>
      <c r="EF26" s="191">
        <v>0.47499999999999998</v>
      </c>
      <c r="EG26" s="191">
        <f t="shared" si="55"/>
        <v>4.9203294010365761</v>
      </c>
      <c r="EH26" s="166">
        <f t="shared" si="65"/>
        <v>2</v>
      </c>
      <c r="EI26" s="205">
        <f t="shared" si="66"/>
        <v>3.2275757792068078</v>
      </c>
      <c r="EJ26" s="205">
        <f t="shared" si="57"/>
        <v>1.8985739877687104</v>
      </c>
      <c r="EK26" s="51">
        <f t="shared" si="58"/>
        <v>0.8750935998662086</v>
      </c>
      <c r="EL26" s="220">
        <f t="shared" si="59"/>
        <v>0.12031211039659606</v>
      </c>
      <c r="EM26" s="221">
        <f t="shared" si="67"/>
        <v>6.1277914179543718</v>
      </c>
      <c r="EN26" s="191"/>
      <c r="EO26" s="313"/>
      <c r="EP26" s="192" t="s">
        <v>354</v>
      </c>
      <c r="EQ26" s="222">
        <f t="shared" si="68"/>
        <v>3.2275757792068078</v>
      </c>
      <c r="ER26" s="191">
        <f t="shared" si="69"/>
        <v>1.8985739877687104</v>
      </c>
      <c r="ES26" s="51">
        <f t="shared" si="70"/>
        <v>0.8750935998662086</v>
      </c>
      <c r="ET26" s="191">
        <f t="shared" si="62"/>
        <v>3.588512110396596</v>
      </c>
      <c r="EU26" s="191">
        <f t="shared" si="71"/>
        <v>6.1277914179543718</v>
      </c>
      <c r="EV26" s="191"/>
      <c r="EW26" s="191"/>
      <c r="EX26" s="192" t="str">
        <f t="shared" si="63"/>
        <v>Front</v>
      </c>
      <c r="EY26" s="145"/>
      <c r="EZ26" s="191"/>
      <c r="FA26" s="167"/>
      <c r="FB26" s="167"/>
      <c r="FC26" s="191"/>
      <c r="FD26" s="191"/>
      <c r="FE26" s="191"/>
      <c r="FF26" s="192"/>
      <c r="FG26" s="145"/>
      <c r="FH26" s="191"/>
      <c r="FI26" s="191"/>
      <c r="FJ26" s="191"/>
      <c r="FK26" s="191"/>
      <c r="FL26" s="191"/>
      <c r="FM26" s="191"/>
      <c r="FN26" s="192"/>
      <c r="FO26" s="145"/>
      <c r="FP26" s="191"/>
      <c r="FQ26" s="191"/>
      <c r="FR26" s="191"/>
      <c r="FS26" s="191"/>
      <c r="FT26" s="191"/>
      <c r="FU26" s="191"/>
      <c r="FV26" s="192"/>
      <c r="FW26" s="191"/>
      <c r="FX26" s="191"/>
      <c r="FY26" s="191"/>
      <c r="FZ26" s="191"/>
      <c r="GA26" s="191"/>
      <c r="GB26" s="191"/>
      <c r="GC26" s="191"/>
      <c r="GD26" s="210"/>
      <c r="GE26" s="145"/>
      <c r="GF26" s="191"/>
      <c r="GG26" s="191"/>
      <c r="GH26" s="191"/>
      <c r="GI26" s="191"/>
      <c r="GJ26" s="191"/>
      <c r="GK26" s="191"/>
      <c r="GL26" s="210"/>
      <c r="GM26" s="145"/>
      <c r="GN26" s="191"/>
      <c r="GO26" s="191"/>
      <c r="GP26" s="191"/>
      <c r="GQ26" s="191"/>
      <c r="GR26" s="191"/>
      <c r="GS26" s="191"/>
      <c r="GT26" s="210"/>
      <c r="GU26" s="145"/>
      <c r="GV26" s="191"/>
      <c r="GW26" s="191"/>
      <c r="GX26" s="191"/>
      <c r="GY26" s="191"/>
      <c r="GZ26" s="191"/>
      <c r="HA26" s="191"/>
      <c r="HB26" s="210"/>
      <c r="HC26" s="145"/>
      <c r="HD26" s="191"/>
      <c r="HE26" s="191"/>
      <c r="HF26" s="191"/>
      <c r="HG26" s="191"/>
      <c r="HH26" s="191"/>
      <c r="HI26" s="191"/>
      <c r="HJ26" s="210"/>
      <c r="HR26" s="165"/>
    </row>
    <row r="27" spans="1:226" s="164" customFormat="1" ht="14.45" customHeight="1" x14ac:dyDescent="0.25">
      <c r="A27" s="211" t="s">
        <v>431</v>
      </c>
      <c r="B27" s="194" t="s">
        <v>0</v>
      </c>
      <c r="C27" s="31">
        <f t="shared" si="64"/>
        <v>17</v>
      </c>
      <c r="D27" s="173" t="str">
        <f t="shared" si="28"/>
        <v>Dw_17</v>
      </c>
      <c r="E27" s="4">
        <v>510.83754052074249</v>
      </c>
      <c r="F27" s="195" t="s">
        <v>360</v>
      </c>
      <c r="G27" s="195">
        <v>17.5</v>
      </c>
      <c r="H27" s="3">
        <f t="shared" si="29"/>
        <v>48.738701928658578</v>
      </c>
      <c r="I27" s="196">
        <f t="shared" si="30"/>
        <v>174.02946470074491</v>
      </c>
      <c r="J27" s="1">
        <f t="shared" si="31"/>
        <v>0.3</v>
      </c>
      <c r="K27" s="280">
        <f t="shared" si="32"/>
        <v>0.68200436193359226</v>
      </c>
      <c r="L27" s="280">
        <f t="shared" si="33"/>
        <v>0.80483716393708638</v>
      </c>
      <c r="M27" s="225">
        <f t="shared" si="34"/>
        <v>1.0711988080159442</v>
      </c>
      <c r="N27" s="15" t="s">
        <v>432</v>
      </c>
      <c r="O27" s="197">
        <f t="shared" si="35"/>
        <v>0.60362787295281484</v>
      </c>
      <c r="P27" s="198">
        <f t="shared" si="36"/>
        <v>0</v>
      </c>
      <c r="Q27" s="198">
        <f t="shared" si="37"/>
        <v>0</v>
      </c>
      <c r="R27" s="198">
        <f t="shared" si="38"/>
        <v>0.75053165776987851</v>
      </c>
      <c r="S27" s="77">
        <f t="shared" si="39"/>
        <v>0.83533046417690937</v>
      </c>
      <c r="T27" s="199"/>
      <c r="U27" s="3">
        <f t="shared" si="40"/>
        <v>1.8537115387156933</v>
      </c>
      <c r="V27" s="98">
        <f t="shared" si="41"/>
        <v>11.683237993810188</v>
      </c>
      <c r="W27" s="49">
        <f t="shared" si="42"/>
        <v>4.1716775738438674</v>
      </c>
      <c r="X27" s="317">
        <f t="shared" si="43"/>
        <v>9.1403224280927398E-2</v>
      </c>
      <c r="Y27" s="318">
        <v>9.1403224280927411E-2</v>
      </c>
      <c r="Z27" s="200"/>
      <c r="AA27" s="66"/>
      <c r="AB27" s="66"/>
      <c r="AC27" s="66">
        <v>250</v>
      </c>
      <c r="AD27" s="66"/>
      <c r="AE27" s="66"/>
      <c r="AF27" s="66"/>
      <c r="AG27" s="66"/>
      <c r="AH27" s="195"/>
      <c r="AI27" s="34"/>
      <c r="AJ27" s="229">
        <v>180</v>
      </c>
      <c r="AK27" s="34"/>
      <c r="AL27" s="34"/>
      <c r="AM27" s="34"/>
      <c r="AN27" s="201"/>
      <c r="AO27" s="201"/>
      <c r="AP27" s="202">
        <v>240</v>
      </c>
      <c r="AQ27" s="18"/>
      <c r="AR27" s="18"/>
      <c r="AS27" s="18"/>
      <c r="AT27" s="51"/>
      <c r="AU27" s="17"/>
      <c r="AV27" s="18"/>
      <c r="AW27" s="112"/>
      <c r="AX27" s="103"/>
      <c r="AY27" s="18"/>
      <c r="AZ27" s="18"/>
      <c r="BA27" s="18"/>
      <c r="BB27" s="17"/>
      <c r="BC27" s="19"/>
      <c r="BD27" s="19"/>
      <c r="BE27" s="19"/>
      <c r="BF27" s="17"/>
      <c r="BG27" s="18"/>
      <c r="BH27" s="18"/>
      <c r="BI27" s="128"/>
      <c r="BJ27" s="331"/>
      <c r="BK27" s="332"/>
      <c r="BL27" s="332"/>
      <c r="BM27" s="332"/>
      <c r="BN27" s="333"/>
      <c r="BO27" s="203">
        <f t="shared" si="44"/>
        <v>6.9363999999999999</v>
      </c>
      <c r="BP27" s="285">
        <v>7.0265125899109879</v>
      </c>
      <c r="BQ27" s="204">
        <v>2.7412640575699458</v>
      </c>
      <c r="BR27" s="204"/>
      <c r="BS27" s="47"/>
      <c r="BT27" s="42"/>
      <c r="BU27" s="42"/>
      <c r="BV27" s="42"/>
      <c r="BW27" s="43"/>
      <c r="BX27" s="191"/>
      <c r="BY27" s="191"/>
      <c r="BZ27" s="205"/>
      <c r="CA27" s="191"/>
      <c r="CB27" s="206"/>
      <c r="CC27" s="191"/>
      <c r="CD27" s="207">
        <f t="shared" si="45"/>
        <v>52.208839410223476</v>
      </c>
      <c r="CE27" s="47" t="s">
        <v>356</v>
      </c>
      <c r="CF27" s="42">
        <v>31.8</v>
      </c>
      <c r="CG27" s="42" t="s">
        <v>353</v>
      </c>
      <c r="CH27" s="42">
        <v>175</v>
      </c>
      <c r="CI27" s="191"/>
      <c r="CJ27" s="192"/>
      <c r="CK27" s="191" t="s">
        <v>357</v>
      </c>
      <c r="CL27" s="191" t="s">
        <v>358</v>
      </c>
      <c r="CM27" s="208">
        <v>0.13</v>
      </c>
      <c r="CN27" s="191">
        <v>470</v>
      </c>
      <c r="CO27" s="205">
        <f t="shared" si="46"/>
        <v>66.580506991999897</v>
      </c>
      <c r="CP27" s="191">
        <f t="shared" si="47"/>
        <v>39.156629557667607</v>
      </c>
      <c r="CQ27" s="145" t="s">
        <v>353</v>
      </c>
      <c r="CR27" s="191">
        <v>175</v>
      </c>
      <c r="CS27" s="191"/>
      <c r="CT27" s="191"/>
      <c r="CU27" s="191"/>
      <c r="CV27" s="192"/>
      <c r="CW27" s="191" t="s">
        <v>357</v>
      </c>
      <c r="CX27" s="209" t="s">
        <v>358</v>
      </c>
      <c r="CY27" s="208">
        <v>0.13</v>
      </c>
      <c r="CZ27" s="191">
        <v>470</v>
      </c>
      <c r="DA27" s="191"/>
      <c r="DB27" s="191">
        <f t="shared" si="48"/>
        <v>48.738701928658578</v>
      </c>
      <c r="DC27" s="43">
        <f t="shared" si="49"/>
        <v>0</v>
      </c>
      <c r="DD27" s="191" t="s">
        <v>362</v>
      </c>
      <c r="DE27" s="191">
        <v>100</v>
      </c>
      <c r="DF27" s="191" t="s">
        <v>361</v>
      </c>
      <c r="DG27" s="191">
        <v>20</v>
      </c>
      <c r="DH27" s="191" t="s">
        <v>353</v>
      </c>
      <c r="DI27" s="192">
        <v>175</v>
      </c>
      <c r="DJ27" s="191"/>
      <c r="DK27" s="209"/>
      <c r="DL27" s="208"/>
      <c r="DM27" s="191"/>
      <c r="DN27" s="191">
        <f t="shared" si="50"/>
        <v>48.738701928658578</v>
      </c>
      <c r="DO27" s="192">
        <f t="shared" si="51"/>
        <v>0</v>
      </c>
      <c r="DP27" s="191">
        <v>1</v>
      </c>
      <c r="DQ27" s="191" t="s">
        <v>363</v>
      </c>
      <c r="DR27" s="191" t="s">
        <v>371</v>
      </c>
      <c r="DS27" s="208">
        <v>0.13400000000000001</v>
      </c>
      <c r="DT27" s="191">
        <v>580</v>
      </c>
      <c r="DU27" s="191">
        <f t="shared" si="52"/>
        <v>7.0265125899109879</v>
      </c>
      <c r="DV27" s="191">
        <v>0.375</v>
      </c>
      <c r="DW27" s="191">
        <v>0.45</v>
      </c>
      <c r="DX27" s="192">
        <f t="shared" si="53"/>
        <v>8.7014732350372466</v>
      </c>
      <c r="DY27" s="191">
        <v>1</v>
      </c>
      <c r="DZ27" s="191" t="s">
        <v>363</v>
      </c>
      <c r="EA27" s="191" t="s">
        <v>371</v>
      </c>
      <c r="EB27" s="208">
        <v>0.13400000000000001</v>
      </c>
      <c r="EC27" s="191">
        <v>580</v>
      </c>
      <c r="ED27" s="191">
        <f t="shared" si="54"/>
        <v>2.7412640575699458</v>
      </c>
      <c r="EE27" s="191">
        <v>0.47499999999999998</v>
      </c>
      <c r="EF27" s="191">
        <v>0.47499999999999998</v>
      </c>
      <c r="EG27" s="191">
        <f t="shared" si="55"/>
        <v>4.3507366175186233</v>
      </c>
      <c r="EH27" s="166">
        <f t="shared" si="65"/>
        <v>2</v>
      </c>
      <c r="EI27" s="205">
        <f t="shared" si="66"/>
        <v>3.151309615816678</v>
      </c>
      <c r="EJ27" s="205">
        <f t="shared" si="57"/>
        <v>1.8537115387156931</v>
      </c>
      <c r="EK27" s="51">
        <f t="shared" si="58"/>
        <v>0.63755251885425279</v>
      </c>
      <c r="EL27" s="220">
        <f t="shared" si="59"/>
        <v>0.15844519209166097</v>
      </c>
      <c r="EM27" s="221">
        <f t="shared" si="67"/>
        <v>5.841618996905094</v>
      </c>
      <c r="EN27" s="191"/>
      <c r="EO27" s="313"/>
      <c r="EP27" s="192" t="s">
        <v>354</v>
      </c>
      <c r="EQ27" s="222">
        <f t="shared" si="68"/>
        <v>3.151309615816678</v>
      </c>
      <c r="ER27" s="191">
        <f t="shared" si="69"/>
        <v>1.8537115387156931</v>
      </c>
      <c r="ES27" s="51">
        <f t="shared" si="70"/>
        <v>0.63755251885425279</v>
      </c>
      <c r="ET27" s="191">
        <f t="shared" si="62"/>
        <v>3.6266451920916607</v>
      </c>
      <c r="EU27" s="191">
        <f t="shared" si="71"/>
        <v>5.841618996905094</v>
      </c>
      <c r="EV27" s="191"/>
      <c r="EW27" s="191"/>
      <c r="EX27" s="192" t="str">
        <f t="shared" si="63"/>
        <v>Front</v>
      </c>
      <c r="EY27" s="145"/>
      <c r="EZ27" s="191"/>
      <c r="FA27" s="191"/>
      <c r="FB27" s="191"/>
      <c r="FC27" s="191"/>
      <c r="FD27" s="191"/>
      <c r="FE27" s="191"/>
      <c r="FF27" s="192"/>
      <c r="FG27" s="145"/>
      <c r="FH27" s="191"/>
      <c r="FI27" s="191"/>
      <c r="FJ27" s="191"/>
      <c r="FK27" s="191"/>
      <c r="FL27" s="191"/>
      <c r="FM27" s="191"/>
      <c r="FN27" s="192"/>
      <c r="FO27" s="145"/>
      <c r="FP27" s="191"/>
      <c r="FQ27" s="191"/>
      <c r="FR27" s="191"/>
      <c r="FS27" s="191"/>
      <c r="FT27" s="191"/>
      <c r="FU27" s="191"/>
      <c r="FV27" s="192"/>
      <c r="FW27" s="191"/>
      <c r="FX27" s="191"/>
      <c r="FY27" s="191"/>
      <c r="FZ27" s="191"/>
      <c r="GA27" s="191"/>
      <c r="GB27" s="191"/>
      <c r="GC27" s="191"/>
      <c r="GD27" s="210"/>
      <c r="GE27" s="145"/>
      <c r="GF27" s="191"/>
      <c r="GG27" s="191"/>
      <c r="GH27" s="191"/>
      <c r="GI27" s="191"/>
      <c r="GJ27" s="191"/>
      <c r="GK27" s="191"/>
      <c r="GL27" s="210"/>
      <c r="GM27" s="145"/>
      <c r="GN27" s="191"/>
      <c r="GO27" s="191"/>
      <c r="GP27" s="191"/>
      <c r="GQ27" s="191"/>
      <c r="GR27" s="191"/>
      <c r="GS27" s="191"/>
      <c r="GT27" s="210"/>
      <c r="GU27" s="145"/>
      <c r="GV27" s="191"/>
      <c r="GW27" s="191"/>
      <c r="GX27" s="191"/>
      <c r="GY27" s="191"/>
      <c r="GZ27" s="191"/>
      <c r="HA27" s="191"/>
      <c r="HB27" s="210"/>
      <c r="HC27" s="145"/>
      <c r="HD27" s="191"/>
      <c r="HE27" s="191"/>
      <c r="HF27" s="191"/>
      <c r="HG27" s="191"/>
      <c r="HH27" s="191"/>
      <c r="HI27" s="191"/>
      <c r="HJ27" s="210"/>
      <c r="HR27" s="165"/>
    </row>
    <row r="28" spans="1:226" s="164" customFormat="1" ht="14.45" customHeight="1" x14ac:dyDescent="0.25">
      <c r="A28" s="211" t="s">
        <v>431</v>
      </c>
      <c r="B28" s="194" t="s">
        <v>0</v>
      </c>
      <c r="C28" s="31">
        <f t="shared" si="64"/>
        <v>18</v>
      </c>
      <c r="D28" s="173" t="str">
        <f t="shared" si="28"/>
        <v>Dw_18</v>
      </c>
      <c r="E28" s="4">
        <v>496.93667532423882</v>
      </c>
      <c r="F28" s="195" t="s">
        <v>360</v>
      </c>
      <c r="G28" s="195">
        <v>17.5</v>
      </c>
      <c r="H28" s="3">
        <f t="shared" si="29"/>
        <v>46.253257312404962</v>
      </c>
      <c r="I28" s="196">
        <f t="shared" si="30"/>
        <v>174.46640183772811</v>
      </c>
      <c r="J28" s="1">
        <f t="shared" si="31"/>
        <v>0.3</v>
      </c>
      <c r="K28" s="280">
        <f t="shared" si="32"/>
        <v>0.63860410660824851</v>
      </c>
      <c r="L28" s="280">
        <f t="shared" si="33"/>
        <v>0.74878113658549794</v>
      </c>
      <c r="M28" s="225">
        <f t="shared" si="34"/>
        <v>1.1315942615198487</v>
      </c>
      <c r="N28" s="15" t="s">
        <v>432</v>
      </c>
      <c r="O28" s="197">
        <f t="shared" si="35"/>
        <v>0.5615858524391234</v>
      </c>
      <c r="P28" s="198">
        <f t="shared" si="36"/>
        <v>0</v>
      </c>
      <c r="Q28" s="198">
        <f t="shared" si="37"/>
        <v>0</v>
      </c>
      <c r="R28" s="198">
        <f t="shared" si="38"/>
        <v>0.79284751874810899</v>
      </c>
      <c r="S28" s="77">
        <f t="shared" si="39"/>
        <v>0.76210081319114265</v>
      </c>
      <c r="T28" s="199"/>
      <c r="U28" s="3">
        <f t="shared" si="40"/>
        <v>1.8833424721436547</v>
      </c>
      <c r="V28" s="98">
        <f t="shared" si="41"/>
        <v>12.059728149092583</v>
      </c>
      <c r="W28" s="49">
        <f t="shared" si="42"/>
        <v>3.8353482550006919</v>
      </c>
      <c r="X28" s="317">
        <f t="shared" si="43"/>
        <v>9.4861582185283108E-2</v>
      </c>
      <c r="Y28" s="318">
        <v>9.4861582185283094E-2</v>
      </c>
      <c r="Z28" s="200"/>
      <c r="AA28" s="66"/>
      <c r="AB28" s="66"/>
      <c r="AC28" s="66">
        <v>250</v>
      </c>
      <c r="AD28" s="66"/>
      <c r="AE28" s="66"/>
      <c r="AF28" s="66"/>
      <c r="AG28" s="66"/>
      <c r="AH28" s="195"/>
      <c r="AI28" s="34"/>
      <c r="AJ28" s="229">
        <v>180</v>
      </c>
      <c r="AK28" s="34"/>
      <c r="AL28" s="34"/>
      <c r="AM28" s="34"/>
      <c r="AN28" s="201"/>
      <c r="AO28" s="201"/>
      <c r="AP28" s="202">
        <v>240</v>
      </c>
      <c r="AQ28" s="18"/>
      <c r="AR28" s="18"/>
      <c r="AS28" s="18"/>
      <c r="AT28" s="51"/>
      <c r="AU28" s="17"/>
      <c r="AV28" s="18"/>
      <c r="AW28" s="112"/>
      <c r="AX28" s="103"/>
      <c r="AY28" s="18"/>
      <c r="AZ28" s="18"/>
      <c r="BA28" s="18"/>
      <c r="BB28" s="17"/>
      <c r="BC28" s="19"/>
      <c r="BD28" s="19"/>
      <c r="BE28" s="19"/>
      <c r="BF28" s="17"/>
      <c r="BG28" s="18"/>
      <c r="BH28" s="18"/>
      <c r="BI28" s="128"/>
      <c r="BJ28" s="331"/>
      <c r="BK28" s="332"/>
      <c r="BL28" s="332"/>
      <c r="BM28" s="332"/>
      <c r="BN28" s="333"/>
      <c r="BO28" s="203">
        <f t="shared" si="44"/>
        <v>6.9363999999999999</v>
      </c>
      <c r="BP28" s="285">
        <v>6.6681934883231886</v>
      </c>
      <c r="BQ28" s="204">
        <v>3.0122137527763799</v>
      </c>
      <c r="BR28" s="204"/>
      <c r="BS28" s="47"/>
      <c r="BT28" s="42"/>
      <c r="BU28" s="42"/>
      <c r="BV28" s="42"/>
      <c r="BW28" s="43"/>
      <c r="BX28" s="191"/>
      <c r="BY28" s="191"/>
      <c r="BZ28" s="205"/>
      <c r="CA28" s="191"/>
      <c r="CB28" s="206"/>
      <c r="CC28" s="191"/>
      <c r="CD28" s="207">
        <f t="shared" si="45"/>
        <v>52.339920551318436</v>
      </c>
      <c r="CE28" s="47" t="s">
        <v>356</v>
      </c>
      <c r="CF28" s="42">
        <v>31.8</v>
      </c>
      <c r="CG28" s="42" t="s">
        <v>353</v>
      </c>
      <c r="CH28" s="42">
        <v>175</v>
      </c>
      <c r="CI28" s="191"/>
      <c r="CJ28" s="192"/>
      <c r="CK28" s="191" t="s">
        <v>357</v>
      </c>
      <c r="CL28" s="191" t="s">
        <v>358</v>
      </c>
      <c r="CM28" s="208">
        <v>0.13</v>
      </c>
      <c r="CN28" s="191">
        <v>470</v>
      </c>
      <c r="CO28" s="205">
        <f t="shared" si="46"/>
        <v>71.988333361490334</v>
      </c>
      <c r="CP28" s="191">
        <f t="shared" si="47"/>
        <v>39.254940413488825</v>
      </c>
      <c r="CQ28" s="145" t="s">
        <v>353</v>
      </c>
      <c r="CR28" s="191">
        <v>175</v>
      </c>
      <c r="CS28" s="191"/>
      <c r="CT28" s="191"/>
      <c r="CU28" s="191"/>
      <c r="CV28" s="192"/>
      <c r="CW28" s="191" t="s">
        <v>357</v>
      </c>
      <c r="CX28" s="209" t="s">
        <v>358</v>
      </c>
      <c r="CY28" s="208">
        <v>0.13</v>
      </c>
      <c r="CZ28" s="191">
        <v>470</v>
      </c>
      <c r="DA28" s="191"/>
      <c r="DB28" s="191">
        <f t="shared" si="48"/>
        <v>46.253257312404962</v>
      </c>
      <c r="DC28" s="43">
        <f t="shared" si="49"/>
        <v>0</v>
      </c>
      <c r="DD28" s="191" t="s">
        <v>362</v>
      </c>
      <c r="DE28" s="191">
        <v>100</v>
      </c>
      <c r="DF28" s="191" t="s">
        <v>361</v>
      </c>
      <c r="DG28" s="191">
        <v>20</v>
      </c>
      <c r="DH28" s="191" t="s">
        <v>353</v>
      </c>
      <c r="DI28" s="192">
        <v>175</v>
      </c>
      <c r="DJ28" s="191"/>
      <c r="DK28" s="209"/>
      <c r="DL28" s="208"/>
      <c r="DM28" s="191"/>
      <c r="DN28" s="191">
        <f t="shared" si="50"/>
        <v>46.253257312404962</v>
      </c>
      <c r="DO28" s="192">
        <f t="shared" si="51"/>
        <v>0</v>
      </c>
      <c r="DP28" s="191">
        <v>1</v>
      </c>
      <c r="DQ28" s="191" t="s">
        <v>363</v>
      </c>
      <c r="DR28" s="191" t="s">
        <v>371</v>
      </c>
      <c r="DS28" s="208">
        <v>0.13400000000000001</v>
      </c>
      <c r="DT28" s="191">
        <v>580</v>
      </c>
      <c r="DU28" s="191">
        <f t="shared" si="52"/>
        <v>6.6681934883231886</v>
      </c>
      <c r="DV28" s="191">
        <v>0.375</v>
      </c>
      <c r="DW28" s="191">
        <v>0.45</v>
      </c>
      <c r="DX28" s="192">
        <f t="shared" si="53"/>
        <v>8.7233200918864053</v>
      </c>
      <c r="DY28" s="191">
        <v>1</v>
      </c>
      <c r="DZ28" s="191" t="s">
        <v>363</v>
      </c>
      <c r="EA28" s="191" t="s">
        <v>371</v>
      </c>
      <c r="EB28" s="208">
        <v>0.13400000000000001</v>
      </c>
      <c r="EC28" s="191">
        <v>580</v>
      </c>
      <c r="ED28" s="191">
        <f t="shared" si="54"/>
        <v>3.0122137527763799</v>
      </c>
      <c r="EE28" s="191">
        <v>0.47499999999999998</v>
      </c>
      <c r="EF28" s="191">
        <v>0.47499999999999998</v>
      </c>
      <c r="EG28" s="191">
        <f t="shared" si="55"/>
        <v>4.3616600459432027</v>
      </c>
      <c r="EH28" s="166">
        <f t="shared" si="65"/>
        <v>2</v>
      </c>
      <c r="EI28" s="205">
        <f t="shared" si="66"/>
        <v>3.2016822026442124</v>
      </c>
      <c r="EJ28" s="205">
        <f t="shared" si="57"/>
        <v>1.8833424721436545</v>
      </c>
      <c r="EK28" s="51">
        <f t="shared" si="58"/>
        <v>0.87887128063272546</v>
      </c>
      <c r="EL28" s="220">
        <f t="shared" si="59"/>
        <v>0.13325889867789376</v>
      </c>
      <c r="EM28" s="221">
        <f t="shared" si="67"/>
        <v>6.0298640745462917</v>
      </c>
      <c r="EN28" s="191"/>
      <c r="EO28" s="313"/>
      <c r="EP28" s="192" t="s">
        <v>354</v>
      </c>
      <c r="EQ28" s="222">
        <f t="shared" si="68"/>
        <v>3.2016822026442124</v>
      </c>
      <c r="ER28" s="191">
        <f t="shared" si="69"/>
        <v>1.8833424721436545</v>
      </c>
      <c r="ES28" s="51">
        <f t="shared" si="70"/>
        <v>0.87887128063272546</v>
      </c>
      <c r="ET28" s="191">
        <f t="shared" si="62"/>
        <v>3.6014588986778939</v>
      </c>
      <c r="EU28" s="191">
        <f t="shared" si="71"/>
        <v>6.0298640745462917</v>
      </c>
      <c r="EV28" s="191"/>
      <c r="EW28" s="191"/>
      <c r="EX28" s="192" t="str">
        <f t="shared" si="63"/>
        <v>Front</v>
      </c>
      <c r="EY28" s="145"/>
      <c r="EZ28" s="191"/>
      <c r="FA28" s="191"/>
      <c r="FB28" s="191"/>
      <c r="FC28" s="191"/>
      <c r="FD28" s="191"/>
      <c r="FE28" s="191"/>
      <c r="FF28" s="192"/>
      <c r="FG28" s="145"/>
      <c r="FH28" s="191"/>
      <c r="FI28" s="191"/>
      <c r="FJ28" s="191"/>
      <c r="FK28" s="191"/>
      <c r="FL28" s="191"/>
      <c r="FM28" s="191"/>
      <c r="FN28" s="192"/>
      <c r="FO28" s="145"/>
      <c r="FP28" s="191"/>
      <c r="FQ28" s="191"/>
      <c r="FR28" s="191"/>
      <c r="FS28" s="191"/>
      <c r="FT28" s="191"/>
      <c r="FU28" s="191"/>
      <c r="FV28" s="192"/>
      <c r="FW28" s="191"/>
      <c r="FX28" s="191"/>
      <c r="FY28" s="191"/>
      <c r="FZ28" s="191"/>
      <c r="GA28" s="191"/>
      <c r="GB28" s="191"/>
      <c r="GC28" s="191"/>
      <c r="GD28" s="210"/>
      <c r="GE28" s="145"/>
      <c r="GF28" s="191"/>
      <c r="GG28" s="191"/>
      <c r="GH28" s="191"/>
      <c r="GI28" s="191"/>
      <c r="GJ28" s="191"/>
      <c r="GK28" s="191"/>
      <c r="GL28" s="210"/>
      <c r="GM28" s="145"/>
      <c r="GN28" s="191"/>
      <c r="GO28" s="191"/>
      <c r="GP28" s="191"/>
      <c r="GQ28" s="191"/>
      <c r="GR28" s="191"/>
      <c r="GS28" s="191"/>
      <c r="GT28" s="210"/>
      <c r="GU28" s="145"/>
      <c r="GV28" s="191"/>
      <c r="GW28" s="191"/>
      <c r="GX28" s="191"/>
      <c r="GY28" s="191"/>
      <c r="GZ28" s="191"/>
      <c r="HA28" s="191"/>
      <c r="HB28" s="210"/>
      <c r="HC28" s="145"/>
      <c r="HD28" s="191"/>
      <c r="HE28" s="191"/>
      <c r="HF28" s="191"/>
      <c r="HG28" s="191"/>
      <c r="HH28" s="191"/>
      <c r="HI28" s="191"/>
      <c r="HJ28" s="210"/>
      <c r="HR28" s="165"/>
    </row>
    <row r="29" spans="1:226" s="164" customFormat="1" ht="14.45" customHeight="1" x14ac:dyDescent="0.25">
      <c r="A29" s="211" t="s">
        <v>431</v>
      </c>
      <c r="B29" s="194" t="s">
        <v>0</v>
      </c>
      <c r="C29" s="31">
        <f t="shared" si="64"/>
        <v>19</v>
      </c>
      <c r="D29" s="173" t="str">
        <f t="shared" si="28"/>
        <v>Dw_19</v>
      </c>
      <c r="E29" s="4">
        <v>439.92282182794338</v>
      </c>
      <c r="F29" s="195" t="s">
        <v>360</v>
      </c>
      <c r="G29" s="195">
        <v>17.5</v>
      </c>
      <c r="H29" s="3">
        <f t="shared" si="29"/>
        <v>54.653121533789175</v>
      </c>
      <c r="I29" s="196">
        <f t="shared" si="30"/>
        <v>200.81840018309674</v>
      </c>
      <c r="J29" s="1">
        <f t="shared" si="31"/>
        <v>0.30000000000000004</v>
      </c>
      <c r="K29" s="280">
        <f t="shared" si="32"/>
        <v>0.65833351495451486</v>
      </c>
      <c r="L29" s="280">
        <f t="shared" si="33"/>
        <v>0.83488257472691874</v>
      </c>
      <c r="M29" s="225">
        <f t="shared" si="34"/>
        <v>1.1023253267918534</v>
      </c>
      <c r="N29" s="15" t="s">
        <v>432</v>
      </c>
      <c r="O29" s="197">
        <f t="shared" si="35"/>
        <v>0.62616193104518902</v>
      </c>
      <c r="P29" s="198">
        <f t="shared" si="36"/>
        <v>0</v>
      </c>
      <c r="Q29" s="198">
        <f t="shared" si="37"/>
        <v>0</v>
      </c>
      <c r="R29" s="198">
        <f t="shared" si="38"/>
        <v>0.77234034310697086</v>
      </c>
      <c r="S29" s="77">
        <f t="shared" si="39"/>
        <v>0.85557813252597403</v>
      </c>
      <c r="T29" s="199"/>
      <c r="U29" s="3">
        <f t="shared" si="40"/>
        <v>2.3857225959559818</v>
      </c>
      <c r="V29" s="98">
        <f t="shared" si="41"/>
        <v>19.351685836506825</v>
      </c>
      <c r="W29" s="49">
        <f t="shared" si="42"/>
        <v>2.8242046711344617</v>
      </c>
      <c r="X29" s="317">
        <f t="shared" si="43"/>
        <v>0.14884192352665451</v>
      </c>
      <c r="Y29" s="318">
        <v>0.14884192352665451</v>
      </c>
      <c r="Z29" s="200"/>
      <c r="AA29" s="66"/>
      <c r="AB29" s="66"/>
      <c r="AC29" s="66">
        <v>250</v>
      </c>
      <c r="AD29" s="66"/>
      <c r="AE29" s="66"/>
      <c r="AF29" s="66"/>
      <c r="AG29" s="66"/>
      <c r="AH29" s="195"/>
      <c r="AI29" s="34"/>
      <c r="AJ29" s="229">
        <v>180</v>
      </c>
      <c r="AK29" s="34"/>
      <c r="AL29" s="34"/>
      <c r="AM29" s="34"/>
      <c r="AN29" s="201"/>
      <c r="AO29" s="201"/>
      <c r="AP29" s="202">
        <v>240</v>
      </c>
      <c r="AQ29" s="18"/>
      <c r="AR29" s="18"/>
      <c r="AS29" s="18"/>
      <c r="AT29" s="51"/>
      <c r="AU29" s="17"/>
      <c r="AV29" s="18"/>
      <c r="AW29" s="112"/>
      <c r="AX29" s="103"/>
      <c r="AY29" s="18"/>
      <c r="AZ29" s="18"/>
      <c r="BA29" s="18"/>
      <c r="BB29" s="17"/>
      <c r="BC29" s="19"/>
      <c r="BD29" s="19"/>
      <c r="BE29" s="19"/>
      <c r="BF29" s="17"/>
      <c r="BG29" s="18"/>
      <c r="BH29" s="18"/>
      <c r="BI29" s="128"/>
      <c r="BJ29" s="331"/>
      <c r="BK29" s="332"/>
      <c r="BL29" s="332"/>
      <c r="BM29" s="332"/>
      <c r="BN29" s="333"/>
      <c r="BO29" s="203">
        <f t="shared" si="44"/>
        <v>6.9363999999999999</v>
      </c>
      <c r="BP29" s="285">
        <v>7.8791767392003313</v>
      </c>
      <c r="BQ29" s="204">
        <v>3.0883764677681298</v>
      </c>
      <c r="BR29" s="204"/>
      <c r="BS29" s="47"/>
      <c r="BT29" s="42"/>
      <c r="BU29" s="42"/>
      <c r="BV29" s="42"/>
      <c r="BW29" s="43"/>
      <c r="BX29" s="191"/>
      <c r="BY29" s="191"/>
      <c r="BZ29" s="205"/>
      <c r="CA29" s="191"/>
      <c r="CB29" s="206"/>
      <c r="CC29" s="191"/>
      <c r="CD29" s="207">
        <f t="shared" si="45"/>
        <v>60.245520054929031</v>
      </c>
      <c r="CE29" s="47" t="s">
        <v>356</v>
      </c>
      <c r="CF29" s="42">
        <v>31.8</v>
      </c>
      <c r="CG29" s="42" t="s">
        <v>353</v>
      </c>
      <c r="CH29" s="42">
        <v>175</v>
      </c>
      <c r="CI29" s="191"/>
      <c r="CJ29" s="192"/>
      <c r="CK29" s="191" t="s">
        <v>357</v>
      </c>
      <c r="CL29" s="191" t="s">
        <v>358</v>
      </c>
      <c r="CM29" s="208">
        <v>0.13</v>
      </c>
      <c r="CN29" s="191">
        <v>470</v>
      </c>
      <c r="CO29" s="205">
        <f t="shared" si="46"/>
        <v>81.540603264090521</v>
      </c>
      <c r="CP29" s="191">
        <f t="shared" si="47"/>
        <v>45.18414004119677</v>
      </c>
      <c r="CQ29" s="145" t="s">
        <v>353</v>
      </c>
      <c r="CR29" s="191">
        <v>175</v>
      </c>
      <c r="CS29" s="191"/>
      <c r="CT29" s="191"/>
      <c r="CU29" s="191"/>
      <c r="CV29" s="192"/>
      <c r="CW29" s="191" t="s">
        <v>357</v>
      </c>
      <c r="CX29" s="209" t="s">
        <v>358</v>
      </c>
      <c r="CY29" s="208">
        <v>0.13</v>
      </c>
      <c r="CZ29" s="191">
        <v>470</v>
      </c>
      <c r="DA29" s="191"/>
      <c r="DB29" s="191">
        <f t="shared" si="48"/>
        <v>54.653121533789175</v>
      </c>
      <c r="DC29" s="43">
        <f t="shared" si="49"/>
        <v>0</v>
      </c>
      <c r="DD29" s="191" t="s">
        <v>362</v>
      </c>
      <c r="DE29" s="191">
        <v>100</v>
      </c>
      <c r="DF29" s="191" t="s">
        <v>361</v>
      </c>
      <c r="DG29" s="191">
        <v>20</v>
      </c>
      <c r="DH29" s="191" t="s">
        <v>353</v>
      </c>
      <c r="DI29" s="192">
        <v>175</v>
      </c>
      <c r="DJ29" s="191"/>
      <c r="DK29" s="209"/>
      <c r="DL29" s="208"/>
      <c r="DM29" s="191"/>
      <c r="DN29" s="191">
        <f t="shared" si="50"/>
        <v>54.653121533789175</v>
      </c>
      <c r="DO29" s="192">
        <f t="shared" si="51"/>
        <v>0</v>
      </c>
      <c r="DP29" s="191">
        <v>1</v>
      </c>
      <c r="DQ29" s="191" t="s">
        <v>363</v>
      </c>
      <c r="DR29" s="191" t="s">
        <v>371</v>
      </c>
      <c r="DS29" s="208">
        <v>0.13400000000000001</v>
      </c>
      <c r="DT29" s="191">
        <v>580</v>
      </c>
      <c r="DU29" s="191">
        <f t="shared" si="52"/>
        <v>7.8791767392003313</v>
      </c>
      <c r="DV29" s="191">
        <v>0.375</v>
      </c>
      <c r="DW29" s="191">
        <v>0.45</v>
      </c>
      <c r="DX29" s="192">
        <f t="shared" si="53"/>
        <v>10.040920009154839</v>
      </c>
      <c r="DY29" s="191">
        <v>1</v>
      </c>
      <c r="DZ29" s="191" t="s">
        <v>363</v>
      </c>
      <c r="EA29" s="191" t="s">
        <v>371</v>
      </c>
      <c r="EB29" s="208">
        <v>0.13400000000000001</v>
      </c>
      <c r="EC29" s="191">
        <v>580</v>
      </c>
      <c r="ED29" s="191">
        <f t="shared" si="54"/>
        <v>3.0883764677681298</v>
      </c>
      <c r="EE29" s="191">
        <v>0.47499999999999998</v>
      </c>
      <c r="EF29" s="191">
        <v>0.47499999999999998</v>
      </c>
      <c r="EG29" s="191">
        <f t="shared" si="55"/>
        <v>5.0204600045774193</v>
      </c>
      <c r="EH29" s="166">
        <f t="shared" si="65"/>
        <v>2</v>
      </c>
      <c r="EI29" s="205">
        <f t="shared" si="66"/>
        <v>4.055728413125169</v>
      </c>
      <c r="EJ29" s="205">
        <f t="shared" si="57"/>
        <v>2.3857225959559818</v>
      </c>
      <c r="EK29" s="51">
        <f t="shared" si="58"/>
        <v>0.452653871812148</v>
      </c>
      <c r="EL29" s="220">
        <f t="shared" si="59"/>
        <v>1.4403357934374155</v>
      </c>
      <c r="EM29" s="221">
        <f t="shared" si="67"/>
        <v>9.6758429182534123</v>
      </c>
      <c r="EN29" s="191"/>
      <c r="EO29" s="313"/>
      <c r="EP29" s="192" t="s">
        <v>354</v>
      </c>
      <c r="EQ29" s="222">
        <f t="shared" si="68"/>
        <v>4.055728413125169</v>
      </c>
      <c r="ER29" s="191">
        <f t="shared" si="69"/>
        <v>2.3857225959559818</v>
      </c>
      <c r="ES29" s="51">
        <f t="shared" si="70"/>
        <v>0.452653871812148</v>
      </c>
      <c r="ET29" s="191">
        <f t="shared" si="62"/>
        <v>1.4403357934374155</v>
      </c>
      <c r="EU29" s="191">
        <f t="shared" si="71"/>
        <v>9.6758429182534123</v>
      </c>
      <c r="EV29" s="191"/>
      <c r="EW29" s="191"/>
      <c r="EX29" s="192" t="str">
        <f t="shared" si="63"/>
        <v>Rear</v>
      </c>
      <c r="EY29" s="145"/>
      <c r="EZ29" s="191"/>
      <c r="FA29" s="191"/>
      <c r="FB29" s="191"/>
      <c r="FC29" s="191"/>
      <c r="FD29" s="191"/>
      <c r="FE29" s="191"/>
      <c r="FF29" s="192"/>
      <c r="FG29" s="145"/>
      <c r="FH29" s="191"/>
      <c r="FI29" s="191"/>
      <c r="FJ29" s="191"/>
      <c r="FK29" s="191"/>
      <c r="FL29" s="191"/>
      <c r="FM29" s="191"/>
      <c r="FN29" s="192"/>
      <c r="FO29" s="145"/>
      <c r="FP29" s="191"/>
      <c r="FQ29" s="191"/>
      <c r="FR29" s="191"/>
      <c r="FS29" s="191"/>
      <c r="FT29" s="191"/>
      <c r="FU29" s="191"/>
      <c r="FV29" s="192"/>
      <c r="FW29" s="191"/>
      <c r="FX29" s="191"/>
      <c r="FY29" s="191"/>
      <c r="FZ29" s="191"/>
      <c r="GA29" s="191"/>
      <c r="GB29" s="191"/>
      <c r="GC29" s="191"/>
      <c r="GD29" s="210"/>
      <c r="GE29" s="145"/>
      <c r="GF29" s="191"/>
      <c r="GG29" s="191"/>
      <c r="GH29" s="191"/>
      <c r="GI29" s="191"/>
      <c r="GJ29" s="191"/>
      <c r="GK29" s="191"/>
      <c r="GL29" s="210"/>
      <c r="GM29" s="145"/>
      <c r="GN29" s="191"/>
      <c r="GO29" s="191"/>
      <c r="GP29" s="191"/>
      <c r="GQ29" s="191"/>
      <c r="GR29" s="191"/>
      <c r="GS29" s="191"/>
      <c r="GT29" s="210"/>
      <c r="GU29" s="145"/>
      <c r="GV29" s="191"/>
      <c r="GW29" s="191"/>
      <c r="GX29" s="191"/>
      <c r="GY29" s="191"/>
      <c r="GZ29" s="191"/>
      <c r="HA29" s="191"/>
      <c r="HB29" s="210"/>
      <c r="HC29" s="145"/>
      <c r="HD29" s="191"/>
      <c r="HE29" s="191"/>
      <c r="HF29" s="191"/>
      <c r="HG29" s="191"/>
      <c r="HH29" s="191"/>
      <c r="HI29" s="191"/>
      <c r="HJ29" s="210"/>
      <c r="HR29" s="165"/>
    </row>
    <row r="30" spans="1:226" s="164" customFormat="1" ht="14.45" customHeight="1" x14ac:dyDescent="0.25">
      <c r="A30" s="211" t="s">
        <v>431</v>
      </c>
      <c r="B30" s="194" t="s">
        <v>0</v>
      </c>
      <c r="C30" s="31">
        <f t="shared" si="64"/>
        <v>20</v>
      </c>
      <c r="D30" s="173" t="str">
        <f t="shared" si="28"/>
        <v>Dw_20</v>
      </c>
      <c r="E30" s="4">
        <v>493.37075913884161</v>
      </c>
      <c r="F30" s="195" t="s">
        <v>360</v>
      </c>
      <c r="G30" s="195">
        <v>17.5</v>
      </c>
      <c r="H30" s="3">
        <f t="shared" si="29"/>
        <v>46.039739650871574</v>
      </c>
      <c r="I30" s="196">
        <f t="shared" si="30"/>
        <v>170.06896980235493</v>
      </c>
      <c r="J30" s="1">
        <f t="shared" si="31"/>
        <v>0.3</v>
      </c>
      <c r="K30" s="280">
        <f t="shared" si="32"/>
        <v>0.6541995673161406</v>
      </c>
      <c r="L30" s="280">
        <f t="shared" si="33"/>
        <v>0.80293162475745539</v>
      </c>
      <c r="M30" s="225">
        <f t="shared" si="34"/>
        <v>1.1081880855019259</v>
      </c>
      <c r="N30" s="15" t="s">
        <v>432</v>
      </c>
      <c r="O30" s="197">
        <f t="shared" si="35"/>
        <v>0.6021987185680916</v>
      </c>
      <c r="P30" s="198">
        <f t="shared" si="36"/>
        <v>0</v>
      </c>
      <c r="Q30" s="198">
        <f t="shared" si="37"/>
        <v>0</v>
      </c>
      <c r="R30" s="198">
        <f t="shared" si="38"/>
        <v>0.77644806427025859</v>
      </c>
      <c r="S30" s="77">
        <f t="shared" si="39"/>
        <v>0.77894574304915687</v>
      </c>
      <c r="T30" s="199"/>
      <c r="U30" s="3">
        <f t="shared" si="40"/>
        <v>2.0613018548609396</v>
      </c>
      <c r="V30" s="98">
        <f t="shared" si="41"/>
        <v>14.446482145300712</v>
      </c>
      <c r="W30" s="49">
        <f t="shared" si="42"/>
        <v>3.1869170077400342</v>
      </c>
      <c r="X30" s="317">
        <f t="shared" si="43"/>
        <v>0.12195730567990049</v>
      </c>
      <c r="Y30" s="318">
        <v>0.1219573056799005</v>
      </c>
      <c r="Z30" s="200"/>
      <c r="AA30" s="66"/>
      <c r="AB30" s="66"/>
      <c r="AC30" s="66">
        <v>250</v>
      </c>
      <c r="AD30" s="66"/>
      <c r="AE30" s="66"/>
      <c r="AF30" s="66"/>
      <c r="AG30" s="66"/>
      <c r="AH30" s="195"/>
      <c r="AI30" s="34"/>
      <c r="AJ30" s="229">
        <v>180</v>
      </c>
      <c r="AK30" s="34"/>
      <c r="AL30" s="34"/>
      <c r="AM30" s="34"/>
      <c r="AN30" s="201"/>
      <c r="AO30" s="201"/>
      <c r="AP30" s="202">
        <v>240</v>
      </c>
      <c r="AQ30" s="18"/>
      <c r="AR30" s="18"/>
      <c r="AS30" s="18"/>
      <c r="AT30" s="51"/>
      <c r="AU30" s="17"/>
      <c r="AV30" s="18"/>
      <c r="AW30" s="112"/>
      <c r="AX30" s="103"/>
      <c r="AY30" s="18"/>
      <c r="AZ30" s="18"/>
      <c r="BA30" s="18"/>
      <c r="BB30" s="17"/>
      <c r="BC30" s="19"/>
      <c r="BD30" s="19"/>
      <c r="BE30" s="19"/>
      <c r="BF30" s="17"/>
      <c r="BG30" s="18"/>
      <c r="BH30" s="18"/>
      <c r="BI30" s="128"/>
      <c r="BJ30" s="331"/>
      <c r="BK30" s="332"/>
      <c r="BL30" s="332"/>
      <c r="BM30" s="332"/>
      <c r="BN30" s="333"/>
      <c r="BO30" s="203">
        <f t="shared" si="44"/>
        <v>6.9363999999999999</v>
      </c>
      <c r="BP30" s="285">
        <v>6.6374112869603215</v>
      </c>
      <c r="BQ30" s="204">
        <v>2.872792646510872</v>
      </c>
      <c r="BR30" s="204"/>
      <c r="BS30" s="47"/>
      <c r="BT30" s="42"/>
      <c r="BU30" s="42"/>
      <c r="BV30" s="42"/>
      <c r="BW30" s="43"/>
      <c r="BX30" s="191"/>
      <c r="BY30" s="191"/>
      <c r="BZ30" s="205"/>
      <c r="CA30" s="191"/>
      <c r="CB30" s="206"/>
      <c r="CC30" s="191"/>
      <c r="CD30" s="207">
        <f t="shared" si="45"/>
        <v>51.02069094070648</v>
      </c>
      <c r="CE30" s="47" t="s">
        <v>356</v>
      </c>
      <c r="CF30" s="42">
        <v>31.8</v>
      </c>
      <c r="CG30" s="42" t="s">
        <v>353</v>
      </c>
      <c r="CH30" s="42">
        <v>175</v>
      </c>
      <c r="CI30" s="191"/>
      <c r="CJ30" s="192"/>
      <c r="CK30" s="191" t="s">
        <v>357</v>
      </c>
      <c r="CL30" s="191" t="s">
        <v>358</v>
      </c>
      <c r="CM30" s="208">
        <v>0.13</v>
      </c>
      <c r="CN30" s="191">
        <v>470</v>
      </c>
      <c r="CO30" s="205">
        <f t="shared" si="46"/>
        <v>68.017936649183923</v>
      </c>
      <c r="CP30" s="191">
        <f t="shared" si="47"/>
        <v>38.265518205529858</v>
      </c>
      <c r="CQ30" s="145" t="s">
        <v>353</v>
      </c>
      <c r="CR30" s="191">
        <v>175</v>
      </c>
      <c r="CS30" s="191"/>
      <c r="CT30" s="191"/>
      <c r="CU30" s="191"/>
      <c r="CV30" s="192"/>
      <c r="CW30" s="191" t="s">
        <v>357</v>
      </c>
      <c r="CX30" s="209" t="s">
        <v>358</v>
      </c>
      <c r="CY30" s="208">
        <v>0.13</v>
      </c>
      <c r="CZ30" s="191">
        <v>470</v>
      </c>
      <c r="DA30" s="191"/>
      <c r="DB30" s="191">
        <f t="shared" si="48"/>
        <v>46.039739650871574</v>
      </c>
      <c r="DC30" s="43">
        <f t="shared" si="49"/>
        <v>0</v>
      </c>
      <c r="DD30" s="191" t="s">
        <v>362</v>
      </c>
      <c r="DE30" s="191">
        <v>100</v>
      </c>
      <c r="DF30" s="191" t="s">
        <v>361</v>
      </c>
      <c r="DG30" s="191">
        <v>20</v>
      </c>
      <c r="DH30" s="191" t="s">
        <v>353</v>
      </c>
      <c r="DI30" s="192">
        <v>175</v>
      </c>
      <c r="DJ30" s="191"/>
      <c r="DK30" s="209"/>
      <c r="DL30" s="208"/>
      <c r="DM30" s="191"/>
      <c r="DN30" s="191">
        <f t="shared" si="50"/>
        <v>46.039739650871574</v>
      </c>
      <c r="DO30" s="192">
        <f t="shared" si="51"/>
        <v>0</v>
      </c>
      <c r="DP30" s="191">
        <v>1</v>
      </c>
      <c r="DQ30" s="191" t="s">
        <v>363</v>
      </c>
      <c r="DR30" s="191" t="s">
        <v>371</v>
      </c>
      <c r="DS30" s="208">
        <v>0.13400000000000001</v>
      </c>
      <c r="DT30" s="191">
        <v>580</v>
      </c>
      <c r="DU30" s="191">
        <f t="shared" si="52"/>
        <v>6.6374112869603215</v>
      </c>
      <c r="DV30" s="191">
        <v>0.375</v>
      </c>
      <c r="DW30" s="191">
        <v>0.45</v>
      </c>
      <c r="DX30" s="192">
        <f t="shared" si="53"/>
        <v>8.5034484901177461</v>
      </c>
      <c r="DY30" s="191">
        <v>1</v>
      </c>
      <c r="DZ30" s="191" t="s">
        <v>363</v>
      </c>
      <c r="EA30" s="191" t="s">
        <v>371</v>
      </c>
      <c r="EB30" s="208">
        <v>0.13400000000000001</v>
      </c>
      <c r="EC30" s="191">
        <v>580</v>
      </c>
      <c r="ED30" s="191">
        <f t="shared" si="54"/>
        <v>2.872792646510872</v>
      </c>
      <c r="EE30" s="191">
        <v>0.47499999999999998</v>
      </c>
      <c r="EF30" s="191">
        <v>0.47499999999999998</v>
      </c>
      <c r="EG30" s="191">
        <f t="shared" si="55"/>
        <v>4.251724245058873</v>
      </c>
      <c r="EH30" s="166">
        <f t="shared" si="65"/>
        <v>2</v>
      </c>
      <c r="EI30" s="205">
        <f t="shared" si="66"/>
        <v>3.5042131532635974</v>
      </c>
      <c r="EJ30" s="205">
        <f t="shared" si="57"/>
        <v>2.0613018548609396</v>
      </c>
      <c r="EK30" s="51">
        <f t="shared" si="58"/>
        <v>0.56149079164993232</v>
      </c>
      <c r="EL30" s="220">
        <f t="shared" si="59"/>
        <v>1.7160934233682013</v>
      </c>
      <c r="EM30" s="221">
        <f t="shared" si="67"/>
        <v>7.2232410726503558</v>
      </c>
      <c r="EN30" s="191"/>
      <c r="EO30" s="313"/>
      <c r="EP30" s="192" t="s">
        <v>354</v>
      </c>
      <c r="EQ30" s="222">
        <f t="shared" si="68"/>
        <v>3.5042131532635974</v>
      </c>
      <c r="ER30" s="191">
        <f t="shared" si="69"/>
        <v>2.0613018548609396</v>
      </c>
      <c r="ES30" s="51">
        <f t="shared" si="70"/>
        <v>0.56149079164993232</v>
      </c>
      <c r="ET30" s="191">
        <f t="shared" si="62"/>
        <v>1.7160934233682013</v>
      </c>
      <c r="EU30" s="191">
        <f t="shared" si="71"/>
        <v>7.2232410726503558</v>
      </c>
      <c r="EV30" s="191"/>
      <c r="EW30" s="191"/>
      <c r="EX30" s="192" t="str">
        <f t="shared" si="63"/>
        <v>Rear</v>
      </c>
      <c r="EY30" s="145"/>
      <c r="EZ30" s="191"/>
      <c r="FA30" s="191"/>
      <c r="FB30" s="191"/>
      <c r="FC30" s="191"/>
      <c r="FD30" s="191"/>
      <c r="FE30" s="191"/>
      <c r="FF30" s="192"/>
      <c r="FG30" s="145"/>
      <c r="FH30" s="191"/>
      <c r="FI30" s="191"/>
      <c r="FJ30" s="191"/>
      <c r="FK30" s="191"/>
      <c r="FL30" s="191"/>
      <c r="FM30" s="191"/>
      <c r="FN30" s="192"/>
      <c r="FO30" s="145"/>
      <c r="FP30" s="191"/>
      <c r="FQ30" s="191"/>
      <c r="FR30" s="191"/>
      <c r="FS30" s="191"/>
      <c r="FT30" s="191"/>
      <c r="FU30" s="191"/>
      <c r="FV30" s="192"/>
      <c r="FW30" s="191"/>
      <c r="FX30" s="191"/>
      <c r="FY30" s="191"/>
      <c r="FZ30" s="191"/>
      <c r="GA30" s="191"/>
      <c r="GB30" s="191"/>
      <c r="GC30" s="191"/>
      <c r="GD30" s="210"/>
      <c r="GE30" s="145"/>
      <c r="GF30" s="191"/>
      <c r="GG30" s="191"/>
      <c r="GH30" s="191"/>
      <c r="GI30" s="191"/>
      <c r="GJ30" s="191"/>
      <c r="GK30" s="191"/>
      <c r="GL30" s="210"/>
      <c r="GM30" s="145"/>
      <c r="GN30" s="191"/>
      <c r="GO30" s="191"/>
      <c r="GP30" s="191"/>
      <c r="GQ30" s="191"/>
      <c r="GR30" s="191"/>
      <c r="GS30" s="191"/>
      <c r="GT30" s="210"/>
      <c r="GU30" s="145"/>
      <c r="GV30" s="191"/>
      <c r="GW30" s="191"/>
      <c r="GX30" s="191"/>
      <c r="GY30" s="191"/>
      <c r="GZ30" s="191"/>
      <c r="HA30" s="191"/>
      <c r="HB30" s="210"/>
      <c r="HC30" s="145"/>
      <c r="HD30" s="191"/>
      <c r="HE30" s="191"/>
      <c r="HF30" s="191"/>
      <c r="HG30" s="191"/>
      <c r="HH30" s="191"/>
      <c r="HI30" s="191"/>
      <c r="HJ30" s="210"/>
      <c r="HR30" s="165"/>
    </row>
    <row r="31" spans="1:226" s="164" customFormat="1" ht="14.45" customHeight="1" x14ac:dyDescent="0.25">
      <c r="A31" s="211" t="s">
        <v>431</v>
      </c>
      <c r="B31" s="194" t="s">
        <v>0</v>
      </c>
      <c r="C31" s="31">
        <f t="shared" si="64"/>
        <v>21</v>
      </c>
      <c r="D31" s="173" t="str">
        <f t="shared" si="28"/>
        <v>Dw_21</v>
      </c>
      <c r="E31" s="4">
        <v>484.0606756764617</v>
      </c>
      <c r="F31" s="195" t="s">
        <v>360</v>
      </c>
      <c r="G31" s="195">
        <v>17.5</v>
      </c>
      <c r="H31" s="3">
        <f t="shared" si="29"/>
        <v>50.800996379105982</v>
      </c>
      <c r="I31" s="196">
        <f t="shared" si="30"/>
        <v>183.40084276403346</v>
      </c>
      <c r="J31" s="1">
        <f t="shared" si="31"/>
        <v>0.3</v>
      </c>
      <c r="K31" s="280">
        <f t="shared" si="32"/>
        <v>0.67262868396431408</v>
      </c>
      <c r="L31" s="280">
        <f t="shared" si="33"/>
        <v>0.76164387322509075</v>
      </c>
      <c r="M31" s="225">
        <f t="shared" si="34"/>
        <v>1.0830546003195993</v>
      </c>
      <c r="N31" s="15" t="s">
        <v>432</v>
      </c>
      <c r="O31" s="197">
        <f t="shared" si="35"/>
        <v>0.57123290491881817</v>
      </c>
      <c r="P31" s="198">
        <f t="shared" si="36"/>
        <v>0</v>
      </c>
      <c r="Q31" s="198">
        <f t="shared" si="37"/>
        <v>0</v>
      </c>
      <c r="R31" s="198">
        <f t="shared" si="38"/>
        <v>0.75883837673301702</v>
      </c>
      <c r="S31" s="77">
        <f t="shared" si="39"/>
        <v>0.84138929730378609</v>
      </c>
      <c r="T31" s="199"/>
      <c r="U31" s="3">
        <f t="shared" si="40"/>
        <v>1.6768345890042546</v>
      </c>
      <c r="V31" s="98">
        <f t="shared" si="41"/>
        <v>9.5600324121956302</v>
      </c>
      <c r="W31" s="49">
        <f t="shared" si="42"/>
        <v>5.313893738927046</v>
      </c>
      <c r="X31" s="317">
        <f t="shared" si="43"/>
        <v>6.7499903136275102E-2</v>
      </c>
      <c r="Y31" s="318">
        <v>6.7499903136275088E-2</v>
      </c>
      <c r="Z31" s="200"/>
      <c r="AA31" s="66"/>
      <c r="AB31" s="66"/>
      <c r="AC31" s="66">
        <v>250</v>
      </c>
      <c r="AD31" s="66"/>
      <c r="AE31" s="66"/>
      <c r="AF31" s="66"/>
      <c r="AG31" s="66"/>
      <c r="AH31" s="195"/>
      <c r="AI31" s="34"/>
      <c r="AJ31" s="229">
        <v>180</v>
      </c>
      <c r="AK31" s="34"/>
      <c r="AL31" s="34"/>
      <c r="AM31" s="34"/>
      <c r="AN31" s="201"/>
      <c r="AO31" s="201"/>
      <c r="AP31" s="202">
        <v>240</v>
      </c>
      <c r="AQ31" s="18"/>
      <c r="AR31" s="18"/>
      <c r="AS31" s="18"/>
      <c r="AT31" s="51"/>
      <c r="AU31" s="17"/>
      <c r="AV31" s="18"/>
      <c r="AW31" s="112"/>
      <c r="AX31" s="103"/>
      <c r="AY31" s="18"/>
      <c r="AZ31" s="18"/>
      <c r="BA31" s="18"/>
      <c r="BB31" s="17"/>
      <c r="BC31" s="19"/>
      <c r="BD31" s="19"/>
      <c r="BE31" s="19"/>
      <c r="BF31" s="17"/>
      <c r="BG31" s="18"/>
      <c r="BH31" s="18"/>
      <c r="BI31" s="128"/>
      <c r="BJ31" s="331"/>
      <c r="BK31" s="332"/>
      <c r="BL31" s="332"/>
      <c r="BM31" s="332"/>
      <c r="BN31" s="333"/>
      <c r="BO31" s="203">
        <f t="shared" si="44"/>
        <v>6.9363999999999999</v>
      </c>
      <c r="BP31" s="285">
        <v>7.3238274002517132</v>
      </c>
      <c r="BQ31" s="204">
        <v>2.8680766340506474</v>
      </c>
      <c r="BR31" s="204"/>
      <c r="BS31" s="47"/>
      <c r="BT31" s="42"/>
      <c r="BU31" s="42"/>
      <c r="BV31" s="42"/>
      <c r="BW31" s="43"/>
      <c r="BX31" s="191"/>
      <c r="BY31" s="191"/>
      <c r="BZ31" s="205"/>
      <c r="CA31" s="191"/>
      <c r="CB31" s="206"/>
      <c r="CC31" s="191"/>
      <c r="CD31" s="207">
        <f t="shared" si="45"/>
        <v>55.020252829210037</v>
      </c>
      <c r="CE31" s="47" t="s">
        <v>356</v>
      </c>
      <c r="CF31" s="42">
        <v>31.8</v>
      </c>
      <c r="CG31" s="42" t="s">
        <v>353</v>
      </c>
      <c r="CH31" s="42">
        <v>175</v>
      </c>
      <c r="CI31" s="191"/>
      <c r="CJ31" s="192"/>
      <c r="CK31" s="191" t="s">
        <v>357</v>
      </c>
      <c r="CL31" s="191" t="s">
        <v>358</v>
      </c>
      <c r="CM31" s="208">
        <v>0.13</v>
      </c>
      <c r="CN31" s="191">
        <v>470</v>
      </c>
      <c r="CO31" s="205">
        <f t="shared" si="46"/>
        <v>71.827296154393622</v>
      </c>
      <c r="CP31" s="191">
        <f t="shared" si="47"/>
        <v>41.265189621907531</v>
      </c>
      <c r="CQ31" s="145" t="s">
        <v>353</v>
      </c>
      <c r="CR31" s="191">
        <v>175</v>
      </c>
      <c r="CS31" s="191"/>
      <c r="CT31" s="191"/>
      <c r="CU31" s="191"/>
      <c r="CV31" s="192"/>
      <c r="CW31" s="191" t="s">
        <v>357</v>
      </c>
      <c r="CX31" s="209" t="s">
        <v>358</v>
      </c>
      <c r="CY31" s="208">
        <v>0.13</v>
      </c>
      <c r="CZ31" s="191">
        <v>470</v>
      </c>
      <c r="DA31" s="191"/>
      <c r="DB31" s="191">
        <f t="shared" si="48"/>
        <v>50.800996379105982</v>
      </c>
      <c r="DC31" s="43">
        <f t="shared" si="49"/>
        <v>0</v>
      </c>
      <c r="DD31" s="191" t="s">
        <v>362</v>
      </c>
      <c r="DE31" s="191">
        <v>100</v>
      </c>
      <c r="DF31" s="191" t="s">
        <v>361</v>
      </c>
      <c r="DG31" s="191">
        <v>20</v>
      </c>
      <c r="DH31" s="191" t="s">
        <v>353</v>
      </c>
      <c r="DI31" s="192">
        <v>175</v>
      </c>
      <c r="DJ31" s="191"/>
      <c r="DK31" s="209"/>
      <c r="DL31" s="208"/>
      <c r="DM31" s="191"/>
      <c r="DN31" s="191">
        <f t="shared" si="50"/>
        <v>50.800996379105982</v>
      </c>
      <c r="DO31" s="192">
        <f t="shared" si="51"/>
        <v>0</v>
      </c>
      <c r="DP31" s="191">
        <v>1</v>
      </c>
      <c r="DQ31" s="191" t="s">
        <v>363</v>
      </c>
      <c r="DR31" s="191" t="s">
        <v>371</v>
      </c>
      <c r="DS31" s="208">
        <v>0.13400000000000001</v>
      </c>
      <c r="DT31" s="191">
        <v>580</v>
      </c>
      <c r="DU31" s="191">
        <f t="shared" si="52"/>
        <v>7.3238274002517132</v>
      </c>
      <c r="DV31" s="191">
        <v>0.375</v>
      </c>
      <c r="DW31" s="191">
        <v>0.45</v>
      </c>
      <c r="DX31" s="192">
        <f t="shared" si="53"/>
        <v>9.1700421382016728</v>
      </c>
      <c r="DY31" s="191">
        <v>1</v>
      </c>
      <c r="DZ31" s="191" t="s">
        <v>363</v>
      </c>
      <c r="EA31" s="191" t="s">
        <v>371</v>
      </c>
      <c r="EB31" s="208">
        <v>0.13400000000000001</v>
      </c>
      <c r="EC31" s="191">
        <v>580</v>
      </c>
      <c r="ED31" s="191">
        <f t="shared" si="54"/>
        <v>2.8680766340506474</v>
      </c>
      <c r="EE31" s="191">
        <v>0.47499999999999998</v>
      </c>
      <c r="EF31" s="191">
        <v>0.47499999999999998</v>
      </c>
      <c r="EG31" s="191">
        <f t="shared" si="55"/>
        <v>4.5850210691008364</v>
      </c>
      <c r="EH31" s="166">
        <f t="shared" si="65"/>
        <v>2</v>
      </c>
      <c r="EI31" s="205">
        <f t="shared" si="66"/>
        <v>2.8506188013072329</v>
      </c>
      <c r="EJ31" s="205">
        <f t="shared" si="57"/>
        <v>1.6768345890042546</v>
      </c>
      <c r="EK31" s="51">
        <f t="shared" si="58"/>
        <v>0.94124204504639275</v>
      </c>
      <c r="EL31" s="220">
        <f t="shared" si="59"/>
        <v>0.30879059934638353</v>
      </c>
      <c r="EM31" s="221">
        <f t="shared" si="67"/>
        <v>4.7800162060978151</v>
      </c>
      <c r="EN31" s="191"/>
      <c r="EO31" s="313"/>
      <c r="EP31" s="192" t="s">
        <v>354</v>
      </c>
      <c r="EQ31" s="222">
        <f t="shared" si="68"/>
        <v>2.8506188013072329</v>
      </c>
      <c r="ER31" s="191">
        <f t="shared" si="69"/>
        <v>1.6768345890042546</v>
      </c>
      <c r="ES31" s="51">
        <f t="shared" si="70"/>
        <v>0.94124204504639275</v>
      </c>
      <c r="ET31" s="191">
        <f t="shared" si="62"/>
        <v>3.7769905993463837</v>
      </c>
      <c r="EU31" s="191">
        <f t="shared" si="71"/>
        <v>4.7800162060978151</v>
      </c>
      <c r="EV31" s="191"/>
      <c r="EW31" s="191"/>
      <c r="EX31" s="192" t="str">
        <f t="shared" si="63"/>
        <v>Front</v>
      </c>
      <c r="EY31" s="145"/>
      <c r="EZ31" s="191"/>
      <c r="FA31" s="191"/>
      <c r="FB31" s="191"/>
      <c r="FC31" s="191"/>
      <c r="FD31" s="191"/>
      <c r="FE31" s="191"/>
      <c r="FF31" s="192"/>
      <c r="FG31" s="145"/>
      <c r="FH31" s="191"/>
      <c r="FI31" s="191"/>
      <c r="FJ31" s="191"/>
      <c r="FK31" s="191"/>
      <c r="FL31" s="191"/>
      <c r="FM31" s="191"/>
      <c r="FN31" s="192"/>
      <c r="FO31" s="145"/>
      <c r="FP31" s="191"/>
      <c r="FQ31" s="191"/>
      <c r="FR31" s="191"/>
      <c r="FS31" s="191"/>
      <c r="FT31" s="191"/>
      <c r="FU31" s="191"/>
      <c r="FV31" s="192"/>
      <c r="FW31" s="191"/>
      <c r="FX31" s="191"/>
      <c r="FY31" s="191"/>
      <c r="FZ31" s="191"/>
      <c r="GA31" s="191"/>
      <c r="GB31" s="191"/>
      <c r="GC31" s="191"/>
      <c r="GD31" s="210"/>
      <c r="GE31" s="145"/>
      <c r="GF31" s="191"/>
      <c r="GG31" s="191"/>
      <c r="GH31" s="191"/>
      <c r="GI31" s="191"/>
      <c r="GJ31" s="191"/>
      <c r="GK31" s="191"/>
      <c r="GL31" s="210"/>
      <c r="GM31" s="145"/>
      <c r="GN31" s="191"/>
      <c r="GO31" s="191"/>
      <c r="GP31" s="191"/>
      <c r="GQ31" s="191"/>
      <c r="GR31" s="191"/>
      <c r="GS31" s="191"/>
      <c r="GT31" s="210"/>
      <c r="GU31" s="145"/>
      <c r="GV31" s="191"/>
      <c r="GW31" s="191"/>
      <c r="GX31" s="191"/>
      <c r="GY31" s="191"/>
      <c r="GZ31" s="191"/>
      <c r="HA31" s="191"/>
      <c r="HB31" s="210"/>
      <c r="HC31" s="145"/>
      <c r="HD31" s="191"/>
      <c r="HE31" s="191"/>
      <c r="HF31" s="191"/>
      <c r="HG31" s="191"/>
      <c r="HH31" s="191"/>
      <c r="HI31" s="191"/>
      <c r="HJ31" s="210"/>
      <c r="HR31" s="165"/>
    </row>
    <row r="32" spans="1:226" s="164" customFormat="1" ht="14.45" customHeight="1" x14ac:dyDescent="0.25">
      <c r="A32" s="211" t="s">
        <v>431</v>
      </c>
      <c r="B32" s="194" t="s">
        <v>0</v>
      </c>
      <c r="C32" s="31">
        <f t="shared" si="64"/>
        <v>22</v>
      </c>
      <c r="D32" s="173" t="str">
        <f t="shared" si="28"/>
        <v>Dw_22</v>
      </c>
      <c r="E32" s="4">
        <v>642.51515955954767</v>
      </c>
      <c r="F32" s="195" t="s">
        <v>360</v>
      </c>
      <c r="G32" s="195">
        <v>17.5</v>
      </c>
      <c r="H32" s="3">
        <f t="shared" si="29"/>
        <v>67.207105355784066</v>
      </c>
      <c r="I32" s="196">
        <f t="shared" si="30"/>
        <v>234.27627580563058</v>
      </c>
      <c r="J32" s="1">
        <f t="shared" si="31"/>
        <v>0.30000000000000004</v>
      </c>
      <c r="K32" s="280">
        <f t="shared" si="32"/>
        <v>0.70379961275072844</v>
      </c>
      <c r="L32" s="280">
        <f t="shared" si="33"/>
        <v>0.79593369133853309</v>
      </c>
      <c r="M32" s="225">
        <f t="shared" si="34"/>
        <v>1.0457656578069003</v>
      </c>
      <c r="N32" s="15" t="s">
        <v>432</v>
      </c>
      <c r="O32" s="197">
        <f t="shared" si="35"/>
        <v>0.59695026850389987</v>
      </c>
      <c r="P32" s="198">
        <f t="shared" si="36"/>
        <v>0</v>
      </c>
      <c r="Q32" s="198">
        <f t="shared" si="37"/>
        <v>0</v>
      </c>
      <c r="R32" s="198">
        <f t="shared" si="38"/>
        <v>0.73271201099108918</v>
      </c>
      <c r="S32" s="77">
        <f t="shared" si="39"/>
        <v>1.0264020293449694</v>
      </c>
      <c r="T32" s="199"/>
      <c r="U32" s="3">
        <f t="shared" si="40"/>
        <v>1.8438794200673929</v>
      </c>
      <c r="V32" s="98">
        <f t="shared" si="41"/>
        <v>11.559630473543422</v>
      </c>
      <c r="W32" s="49">
        <f t="shared" si="42"/>
        <v>5.8139492875314023</v>
      </c>
      <c r="X32" s="317">
        <f t="shared" si="43"/>
        <v>6.700109464829393E-2</v>
      </c>
      <c r="Y32" s="318">
        <v>6.700109464829393E-2</v>
      </c>
      <c r="Z32" s="200"/>
      <c r="AA32" s="66"/>
      <c r="AB32" s="66"/>
      <c r="AC32" s="66">
        <v>250</v>
      </c>
      <c r="AD32" s="66"/>
      <c r="AE32" s="66"/>
      <c r="AF32" s="66"/>
      <c r="AG32" s="66"/>
      <c r="AH32" s="195"/>
      <c r="AI32" s="34"/>
      <c r="AJ32" s="229">
        <v>180</v>
      </c>
      <c r="AK32" s="34"/>
      <c r="AL32" s="34"/>
      <c r="AM32" s="34"/>
      <c r="AN32" s="201"/>
      <c r="AO32" s="201"/>
      <c r="AP32" s="202">
        <v>240</v>
      </c>
      <c r="AQ32" s="18"/>
      <c r="AR32" s="18"/>
      <c r="AS32" s="18"/>
      <c r="AT32" s="51"/>
      <c r="AU32" s="17"/>
      <c r="AV32" s="18"/>
      <c r="AW32" s="112"/>
      <c r="AX32" s="103"/>
      <c r="AY32" s="18"/>
      <c r="AZ32" s="18"/>
      <c r="BA32" s="18"/>
      <c r="BB32" s="17"/>
      <c r="BC32" s="19"/>
      <c r="BD32" s="19"/>
      <c r="BE32" s="19"/>
      <c r="BF32" s="17"/>
      <c r="BG32" s="18"/>
      <c r="BH32" s="18"/>
      <c r="BI32" s="128"/>
      <c r="BJ32" s="331"/>
      <c r="BK32" s="332"/>
      <c r="BL32" s="332"/>
      <c r="BM32" s="332"/>
      <c r="BN32" s="333"/>
      <c r="BO32" s="203">
        <f t="shared" si="44"/>
        <v>6.9363999999999999</v>
      </c>
      <c r="BP32" s="285">
        <v>9.6890469632351177</v>
      </c>
      <c r="BQ32" s="204">
        <v>3.0032896353070573</v>
      </c>
      <c r="BR32" s="204"/>
      <c r="BS32" s="47"/>
      <c r="BT32" s="42"/>
      <c r="BU32" s="42"/>
      <c r="BV32" s="42"/>
      <c r="BW32" s="43"/>
      <c r="BX32" s="191"/>
      <c r="BY32" s="191"/>
      <c r="BZ32" s="205"/>
      <c r="CA32" s="191"/>
      <c r="CB32" s="206"/>
      <c r="CC32" s="191"/>
      <c r="CD32" s="207">
        <f t="shared" si="45"/>
        <v>70.282882741689178</v>
      </c>
      <c r="CE32" s="47" t="s">
        <v>356</v>
      </c>
      <c r="CF32" s="42">
        <v>31.8</v>
      </c>
      <c r="CG32" s="42" t="s">
        <v>353</v>
      </c>
      <c r="CH32" s="42">
        <v>175</v>
      </c>
      <c r="CI32" s="191"/>
      <c r="CJ32" s="192"/>
      <c r="CK32" s="191" t="s">
        <v>357</v>
      </c>
      <c r="CL32" s="191" t="s">
        <v>358</v>
      </c>
      <c r="CM32" s="208">
        <v>0.13</v>
      </c>
      <c r="CN32" s="191">
        <v>470</v>
      </c>
      <c r="CO32" s="205">
        <f t="shared" si="46"/>
        <v>89.890511242634574</v>
      </c>
      <c r="CP32" s="191">
        <f t="shared" si="47"/>
        <v>52.712162056266884</v>
      </c>
      <c r="CQ32" s="145" t="s">
        <v>353</v>
      </c>
      <c r="CR32" s="191">
        <v>175</v>
      </c>
      <c r="CS32" s="191"/>
      <c r="CT32" s="191"/>
      <c r="CU32" s="191"/>
      <c r="CV32" s="192"/>
      <c r="CW32" s="191" t="s">
        <v>357</v>
      </c>
      <c r="CX32" s="209" t="s">
        <v>358</v>
      </c>
      <c r="CY32" s="208">
        <v>0.13</v>
      </c>
      <c r="CZ32" s="191">
        <v>470</v>
      </c>
      <c r="DA32" s="191"/>
      <c r="DB32" s="191">
        <f t="shared" si="48"/>
        <v>67.207105355784066</v>
      </c>
      <c r="DC32" s="43">
        <f t="shared" si="49"/>
        <v>0</v>
      </c>
      <c r="DD32" s="191" t="s">
        <v>362</v>
      </c>
      <c r="DE32" s="191">
        <v>100</v>
      </c>
      <c r="DF32" s="191" t="s">
        <v>361</v>
      </c>
      <c r="DG32" s="191">
        <v>20</v>
      </c>
      <c r="DH32" s="191" t="s">
        <v>353</v>
      </c>
      <c r="DI32" s="192">
        <v>175</v>
      </c>
      <c r="DJ32" s="191"/>
      <c r="DK32" s="209"/>
      <c r="DL32" s="208"/>
      <c r="DM32" s="191"/>
      <c r="DN32" s="191">
        <f t="shared" si="50"/>
        <v>67.207105355784066</v>
      </c>
      <c r="DO32" s="192">
        <f t="shared" si="51"/>
        <v>0</v>
      </c>
      <c r="DP32" s="191">
        <v>1</v>
      </c>
      <c r="DQ32" s="191" t="s">
        <v>363</v>
      </c>
      <c r="DR32" s="191" t="s">
        <v>371</v>
      </c>
      <c r="DS32" s="208">
        <v>0.13400000000000001</v>
      </c>
      <c r="DT32" s="191">
        <v>580</v>
      </c>
      <c r="DU32" s="191">
        <f t="shared" si="52"/>
        <v>9.6890469632351177</v>
      </c>
      <c r="DV32" s="191">
        <v>0.375</v>
      </c>
      <c r="DW32" s="191">
        <v>0.45</v>
      </c>
      <c r="DX32" s="192">
        <f t="shared" si="53"/>
        <v>11.713813790281529</v>
      </c>
      <c r="DY32" s="191">
        <v>1</v>
      </c>
      <c r="DZ32" s="191" t="s">
        <v>363</v>
      </c>
      <c r="EA32" s="191" t="s">
        <v>371</v>
      </c>
      <c r="EB32" s="208">
        <v>0.13400000000000001</v>
      </c>
      <c r="EC32" s="191">
        <v>580</v>
      </c>
      <c r="ED32" s="191">
        <f t="shared" si="54"/>
        <v>3.0032896353070573</v>
      </c>
      <c r="EE32" s="191">
        <v>0.47499999999999998</v>
      </c>
      <c r="EF32" s="191">
        <v>0.47499999999999998</v>
      </c>
      <c r="EG32" s="191">
        <f t="shared" si="55"/>
        <v>5.8569068951407646</v>
      </c>
      <c r="EH32" s="166">
        <f t="shared" si="65"/>
        <v>2</v>
      </c>
      <c r="EI32" s="205">
        <f t="shared" si="66"/>
        <v>3.1345950141145678</v>
      </c>
      <c r="EJ32" s="205">
        <f t="shared" si="57"/>
        <v>1.8438794200673929</v>
      </c>
      <c r="EK32" s="51">
        <f t="shared" si="58"/>
        <v>0.90941021523966437</v>
      </c>
      <c r="EL32" s="220">
        <f t="shared" si="59"/>
        <v>0.1668024929427161</v>
      </c>
      <c r="EM32" s="221">
        <f t="shared" si="67"/>
        <v>5.7798152367717108</v>
      </c>
      <c r="EN32" s="191"/>
      <c r="EO32" s="313"/>
      <c r="EP32" s="192" t="s">
        <v>354</v>
      </c>
      <c r="EQ32" s="222">
        <f t="shared" si="68"/>
        <v>3.1345950141145678</v>
      </c>
      <c r="ER32" s="191">
        <f t="shared" si="69"/>
        <v>1.8438794200673929</v>
      </c>
      <c r="ES32" s="51">
        <f t="shared" si="70"/>
        <v>0.90941021523966437</v>
      </c>
      <c r="ET32" s="191">
        <f t="shared" si="62"/>
        <v>3.635002492942716</v>
      </c>
      <c r="EU32" s="191">
        <f t="shared" si="71"/>
        <v>5.7798152367717108</v>
      </c>
      <c r="EV32" s="191"/>
      <c r="EW32" s="191"/>
      <c r="EX32" s="192" t="str">
        <f t="shared" si="63"/>
        <v>Front</v>
      </c>
      <c r="EY32" s="145"/>
      <c r="EZ32" s="191"/>
      <c r="FA32" s="191"/>
      <c r="FB32" s="191"/>
      <c r="FC32" s="191"/>
      <c r="FD32" s="191"/>
      <c r="FE32" s="191"/>
      <c r="FF32" s="192"/>
      <c r="FG32" s="145"/>
      <c r="FH32" s="191"/>
      <c r="FI32" s="191"/>
      <c r="FJ32" s="191"/>
      <c r="FK32" s="191"/>
      <c r="FL32" s="191"/>
      <c r="FM32" s="191"/>
      <c r="FN32" s="192"/>
      <c r="FO32" s="145"/>
      <c r="FP32" s="191"/>
      <c r="FQ32" s="191"/>
      <c r="FR32" s="191"/>
      <c r="FS32" s="191"/>
      <c r="FT32" s="191"/>
      <c r="FU32" s="191"/>
      <c r="FV32" s="192"/>
      <c r="FW32" s="191"/>
      <c r="FX32" s="191"/>
      <c r="FY32" s="191"/>
      <c r="FZ32" s="191"/>
      <c r="GA32" s="191"/>
      <c r="GB32" s="191"/>
      <c r="GC32" s="191"/>
      <c r="GD32" s="210"/>
      <c r="GE32" s="145"/>
      <c r="GF32" s="191"/>
      <c r="GG32" s="191"/>
      <c r="GH32" s="191"/>
      <c r="GI32" s="191"/>
      <c r="GJ32" s="191"/>
      <c r="GK32" s="191"/>
      <c r="GL32" s="210"/>
      <c r="GM32" s="145"/>
      <c r="GN32" s="191"/>
      <c r="GO32" s="191"/>
      <c r="GP32" s="191"/>
      <c r="GQ32" s="191"/>
      <c r="GR32" s="191"/>
      <c r="GS32" s="191"/>
      <c r="GT32" s="210"/>
      <c r="GU32" s="145"/>
      <c r="GV32" s="191"/>
      <c r="GW32" s="191"/>
      <c r="GX32" s="191"/>
      <c r="GY32" s="191"/>
      <c r="GZ32" s="191"/>
      <c r="HA32" s="191"/>
      <c r="HB32" s="210"/>
      <c r="HC32" s="145"/>
      <c r="HD32" s="191"/>
      <c r="HE32" s="191"/>
      <c r="HF32" s="191"/>
      <c r="HG32" s="191"/>
      <c r="HH32" s="191"/>
      <c r="HI32" s="191"/>
      <c r="HJ32" s="210"/>
      <c r="HR32" s="165"/>
    </row>
    <row r="33" spans="1:226" s="164" customFormat="1" ht="14.45" customHeight="1" x14ac:dyDescent="0.25">
      <c r="A33" s="211" t="s">
        <v>431</v>
      </c>
      <c r="B33" s="194" t="s">
        <v>0</v>
      </c>
      <c r="C33" s="31">
        <f t="shared" si="64"/>
        <v>23</v>
      </c>
      <c r="D33" s="173" t="str">
        <f t="shared" si="28"/>
        <v>Dw_23</v>
      </c>
      <c r="E33" s="4">
        <v>685.7181434841325</v>
      </c>
      <c r="F33" s="195" t="s">
        <v>360</v>
      </c>
      <c r="G33" s="195">
        <v>17.5</v>
      </c>
      <c r="H33" s="3">
        <f t="shared" si="29"/>
        <v>51.949520544608667</v>
      </c>
      <c r="I33" s="196">
        <f t="shared" si="30"/>
        <v>185.09216280478671</v>
      </c>
      <c r="J33" s="1">
        <f t="shared" si="31"/>
        <v>0.30000000000000004</v>
      </c>
      <c r="K33" s="280">
        <f t="shared" si="32"/>
        <v>0.68389597133556446</v>
      </c>
      <c r="L33" s="280">
        <f t="shared" si="33"/>
        <v>0.87259790404608284</v>
      </c>
      <c r="M33" s="225">
        <f t="shared" si="34"/>
        <v>1.0688770225271826</v>
      </c>
      <c r="N33" s="15" t="s">
        <v>432</v>
      </c>
      <c r="O33" s="197">
        <f t="shared" si="35"/>
        <v>0.65444842803456216</v>
      </c>
      <c r="P33" s="198">
        <f t="shared" si="36"/>
        <v>0</v>
      </c>
      <c r="Q33" s="198">
        <f t="shared" si="37"/>
        <v>0</v>
      </c>
      <c r="R33" s="198">
        <f t="shared" si="38"/>
        <v>0.74890490697551015</v>
      </c>
      <c r="S33" s="77">
        <f t="shared" si="39"/>
        <v>0.8654167611047251</v>
      </c>
      <c r="T33" s="199"/>
      <c r="U33" s="3">
        <f t="shared" si="40"/>
        <v>2.2724861897423869</v>
      </c>
      <c r="V33" s="98">
        <f t="shared" si="41"/>
        <v>17.558257840737564</v>
      </c>
      <c r="W33" s="49">
        <f t="shared" si="42"/>
        <v>2.9586944795900343</v>
      </c>
      <c r="X33" s="317">
        <f t="shared" si="43"/>
        <v>0.14300262790896259</v>
      </c>
      <c r="Y33" s="318">
        <v>0.14300262790896259</v>
      </c>
      <c r="Z33" s="200"/>
      <c r="AA33" s="66"/>
      <c r="AB33" s="66"/>
      <c r="AC33" s="66">
        <v>250</v>
      </c>
      <c r="AD33" s="66"/>
      <c r="AE33" s="66"/>
      <c r="AF33" s="66"/>
      <c r="AG33" s="66"/>
      <c r="AH33" s="195"/>
      <c r="AI33" s="34"/>
      <c r="AJ33" s="229">
        <v>180</v>
      </c>
      <c r="AK33" s="34"/>
      <c r="AL33" s="34"/>
      <c r="AM33" s="34"/>
      <c r="AN33" s="201"/>
      <c r="AO33" s="201"/>
      <c r="AP33" s="202">
        <v>240</v>
      </c>
      <c r="AQ33" s="18"/>
      <c r="AR33" s="18"/>
      <c r="AS33" s="18"/>
      <c r="AT33" s="51"/>
      <c r="AU33" s="17"/>
      <c r="AV33" s="18"/>
      <c r="AW33" s="112"/>
      <c r="AX33" s="103"/>
      <c r="AY33" s="18"/>
      <c r="AZ33" s="18"/>
      <c r="BA33" s="18"/>
      <c r="BB33" s="17"/>
      <c r="BC33" s="19"/>
      <c r="BD33" s="19"/>
      <c r="BE33" s="19"/>
      <c r="BF33" s="17"/>
      <c r="BG33" s="18"/>
      <c r="BH33" s="18"/>
      <c r="BI33" s="128"/>
      <c r="BJ33" s="331"/>
      <c r="BK33" s="332"/>
      <c r="BL33" s="332"/>
      <c r="BM33" s="332"/>
      <c r="BN33" s="333"/>
      <c r="BO33" s="203">
        <f t="shared" si="44"/>
        <v>6.9363999999999999</v>
      </c>
      <c r="BP33" s="285">
        <v>7.4894066871300193</v>
      </c>
      <c r="BQ33" s="204">
        <v>2.8141622675425766</v>
      </c>
      <c r="BR33" s="204"/>
      <c r="BS33" s="47"/>
      <c r="BT33" s="42"/>
      <c r="BU33" s="42"/>
      <c r="BV33" s="42"/>
      <c r="BW33" s="43"/>
      <c r="BX33" s="191"/>
      <c r="BY33" s="191"/>
      <c r="BZ33" s="205"/>
      <c r="CA33" s="191"/>
      <c r="CB33" s="206"/>
      <c r="CC33" s="191"/>
      <c r="CD33" s="207">
        <f t="shared" si="45"/>
        <v>55.527648841436019</v>
      </c>
      <c r="CE33" s="47" t="s">
        <v>356</v>
      </c>
      <c r="CF33" s="42">
        <v>31.8</v>
      </c>
      <c r="CG33" s="42" t="s">
        <v>353</v>
      </c>
      <c r="CH33" s="42">
        <v>175</v>
      </c>
      <c r="CI33" s="191"/>
      <c r="CJ33" s="192"/>
      <c r="CK33" s="191" t="s">
        <v>357</v>
      </c>
      <c r="CL33" s="191" t="s">
        <v>358</v>
      </c>
      <c r="CM33" s="208">
        <v>0.13</v>
      </c>
      <c r="CN33" s="191">
        <v>470</v>
      </c>
      <c r="CO33" s="205">
        <f t="shared" si="46"/>
        <v>71.221567864141491</v>
      </c>
      <c r="CP33" s="191">
        <f t="shared" si="47"/>
        <v>41.645736631077014</v>
      </c>
      <c r="CQ33" s="145" t="s">
        <v>353</v>
      </c>
      <c r="CR33" s="191">
        <v>175</v>
      </c>
      <c r="CS33" s="191"/>
      <c r="CT33" s="191"/>
      <c r="CU33" s="191"/>
      <c r="CV33" s="192"/>
      <c r="CW33" s="191" t="s">
        <v>357</v>
      </c>
      <c r="CX33" s="209" t="s">
        <v>358</v>
      </c>
      <c r="CY33" s="208">
        <v>0.13</v>
      </c>
      <c r="CZ33" s="191">
        <v>470</v>
      </c>
      <c r="DA33" s="191"/>
      <c r="DB33" s="191">
        <f t="shared" si="48"/>
        <v>51.949520544608667</v>
      </c>
      <c r="DC33" s="43">
        <f t="shared" si="49"/>
        <v>0</v>
      </c>
      <c r="DD33" s="191" t="s">
        <v>362</v>
      </c>
      <c r="DE33" s="191">
        <v>100</v>
      </c>
      <c r="DF33" s="191" t="s">
        <v>361</v>
      </c>
      <c r="DG33" s="191">
        <v>20</v>
      </c>
      <c r="DH33" s="191" t="s">
        <v>353</v>
      </c>
      <c r="DI33" s="192">
        <v>175</v>
      </c>
      <c r="DJ33" s="191"/>
      <c r="DK33" s="209"/>
      <c r="DL33" s="208"/>
      <c r="DM33" s="191"/>
      <c r="DN33" s="191">
        <f t="shared" si="50"/>
        <v>51.949520544608667</v>
      </c>
      <c r="DO33" s="192">
        <f t="shared" si="51"/>
        <v>0</v>
      </c>
      <c r="DP33" s="191">
        <v>1</v>
      </c>
      <c r="DQ33" s="191" t="s">
        <v>363</v>
      </c>
      <c r="DR33" s="191" t="s">
        <v>371</v>
      </c>
      <c r="DS33" s="208">
        <v>0.13400000000000001</v>
      </c>
      <c r="DT33" s="191">
        <v>580</v>
      </c>
      <c r="DU33" s="191">
        <f t="shared" si="52"/>
        <v>7.4894066871300193</v>
      </c>
      <c r="DV33" s="191">
        <v>0.375</v>
      </c>
      <c r="DW33" s="191">
        <v>0.45</v>
      </c>
      <c r="DX33" s="192">
        <f t="shared" si="53"/>
        <v>9.2546081402393359</v>
      </c>
      <c r="DY33" s="191">
        <v>1</v>
      </c>
      <c r="DZ33" s="191" t="s">
        <v>363</v>
      </c>
      <c r="EA33" s="191" t="s">
        <v>371</v>
      </c>
      <c r="EB33" s="208">
        <v>0.13400000000000001</v>
      </c>
      <c r="EC33" s="191">
        <v>580</v>
      </c>
      <c r="ED33" s="191">
        <f t="shared" si="54"/>
        <v>2.8141622675425766</v>
      </c>
      <c r="EE33" s="191">
        <v>0.47499999999999998</v>
      </c>
      <c r="EF33" s="191">
        <v>0.47499999999999998</v>
      </c>
      <c r="EG33" s="191">
        <f t="shared" si="55"/>
        <v>4.6273040701196679</v>
      </c>
      <c r="EH33" s="166">
        <f t="shared" si="65"/>
        <v>2</v>
      </c>
      <c r="EI33" s="205">
        <f t="shared" si="66"/>
        <v>3.8632265225620577</v>
      </c>
      <c r="EJ33" s="205">
        <f t="shared" si="57"/>
        <v>2.2724861897423869</v>
      </c>
      <c r="EK33" s="51">
        <f t="shared" si="58"/>
        <v>0.29167607780018967</v>
      </c>
      <c r="EL33" s="220">
        <f t="shared" si="59"/>
        <v>1.5365867387189711</v>
      </c>
      <c r="EM33" s="221">
        <f t="shared" si="67"/>
        <v>8.7791289203687821</v>
      </c>
      <c r="EN33" s="191"/>
      <c r="EO33" s="313"/>
      <c r="EP33" s="192" t="s">
        <v>354</v>
      </c>
      <c r="EQ33" s="222">
        <f t="shared" si="68"/>
        <v>3.8632265225620577</v>
      </c>
      <c r="ER33" s="191">
        <f t="shared" si="69"/>
        <v>2.2724861897423869</v>
      </c>
      <c r="ES33" s="51">
        <f t="shared" si="70"/>
        <v>0.29167607780018967</v>
      </c>
      <c r="ET33" s="191">
        <f t="shared" si="62"/>
        <v>1.5365867387189711</v>
      </c>
      <c r="EU33" s="191">
        <f t="shared" si="71"/>
        <v>8.7791289203687821</v>
      </c>
      <c r="EV33" s="191"/>
      <c r="EW33" s="191"/>
      <c r="EX33" s="192" t="str">
        <f t="shared" si="63"/>
        <v>Rear</v>
      </c>
      <c r="EY33" s="145"/>
      <c r="EZ33" s="191"/>
      <c r="FA33" s="191"/>
      <c r="FB33" s="191"/>
      <c r="FC33" s="191"/>
      <c r="FD33" s="191"/>
      <c r="FE33" s="191"/>
      <c r="FF33" s="192"/>
      <c r="FG33" s="145"/>
      <c r="FH33" s="191"/>
      <c r="FI33" s="191"/>
      <c r="FJ33" s="191"/>
      <c r="FK33" s="191"/>
      <c r="FL33" s="191"/>
      <c r="FM33" s="191"/>
      <c r="FN33" s="192"/>
      <c r="FO33" s="145"/>
      <c r="FP33" s="191"/>
      <c r="FQ33" s="191"/>
      <c r="FR33" s="191"/>
      <c r="FS33" s="191"/>
      <c r="FT33" s="191"/>
      <c r="FU33" s="191"/>
      <c r="FV33" s="192"/>
      <c r="FW33" s="191"/>
      <c r="FX33" s="191"/>
      <c r="FY33" s="191"/>
      <c r="FZ33" s="191"/>
      <c r="GA33" s="191"/>
      <c r="GB33" s="191"/>
      <c r="GC33" s="191"/>
      <c r="GD33" s="210"/>
      <c r="GE33" s="145"/>
      <c r="GF33" s="191"/>
      <c r="GG33" s="191"/>
      <c r="GH33" s="191"/>
      <c r="GI33" s="191"/>
      <c r="GJ33" s="191"/>
      <c r="GK33" s="191"/>
      <c r="GL33" s="210"/>
      <c r="GM33" s="145"/>
      <c r="GN33" s="191"/>
      <c r="GO33" s="191"/>
      <c r="GP33" s="191"/>
      <c r="GQ33" s="191"/>
      <c r="GR33" s="191"/>
      <c r="GS33" s="191"/>
      <c r="GT33" s="210"/>
      <c r="GU33" s="145"/>
      <c r="GV33" s="191"/>
      <c r="GW33" s="191"/>
      <c r="GX33" s="191"/>
      <c r="GY33" s="191"/>
      <c r="GZ33" s="191"/>
      <c r="HA33" s="191"/>
      <c r="HB33" s="210"/>
      <c r="HC33" s="145"/>
      <c r="HD33" s="191"/>
      <c r="HE33" s="191"/>
      <c r="HF33" s="191"/>
      <c r="HG33" s="191"/>
      <c r="HH33" s="191"/>
      <c r="HI33" s="191"/>
      <c r="HJ33" s="210"/>
      <c r="HR33" s="165"/>
    </row>
    <row r="34" spans="1:226" s="164" customFormat="1" ht="14.45" customHeight="1" x14ac:dyDescent="0.25">
      <c r="A34" s="211" t="s">
        <v>431</v>
      </c>
      <c r="B34" s="194" t="s">
        <v>0</v>
      </c>
      <c r="C34" s="31">
        <f t="shared" si="64"/>
        <v>24</v>
      </c>
      <c r="D34" s="173" t="str">
        <f t="shared" si="28"/>
        <v>Dw_24</v>
      </c>
      <c r="E34" s="4">
        <v>494.76557303635099</v>
      </c>
      <c r="F34" s="195" t="s">
        <v>360</v>
      </c>
      <c r="G34" s="195">
        <v>17.5</v>
      </c>
      <c r="H34" s="3">
        <f t="shared" si="29"/>
        <v>38.383062336342192</v>
      </c>
      <c r="I34" s="196">
        <f t="shared" si="30"/>
        <v>147.52129208962671</v>
      </c>
      <c r="J34" s="1">
        <f t="shared" si="31"/>
        <v>0.3</v>
      </c>
      <c r="K34" s="280">
        <f t="shared" si="32"/>
        <v>0.62548629651451892</v>
      </c>
      <c r="L34" s="280">
        <f t="shared" si="33"/>
        <v>0.77159520133890436</v>
      </c>
      <c r="M34" s="225">
        <f t="shared" si="34"/>
        <v>1.1530186736816146</v>
      </c>
      <c r="N34" s="15" t="s">
        <v>432</v>
      </c>
      <c r="O34" s="197">
        <f t="shared" si="35"/>
        <v>0.57869640100417841</v>
      </c>
      <c r="P34" s="198">
        <f t="shared" si="36"/>
        <v>0</v>
      </c>
      <c r="Q34" s="198">
        <f t="shared" si="37"/>
        <v>0</v>
      </c>
      <c r="R34" s="198">
        <f t="shared" si="38"/>
        <v>0.80785845738637907</v>
      </c>
      <c r="S34" s="77">
        <f t="shared" si="39"/>
        <v>0.68419263326202684</v>
      </c>
      <c r="T34" s="199"/>
      <c r="U34" s="3">
        <f t="shared" si="40"/>
        <v>1.9851037356780239</v>
      </c>
      <c r="V34" s="98">
        <f t="shared" si="41"/>
        <v>13.398165260769677</v>
      </c>
      <c r="W34" s="49">
        <f t="shared" si="42"/>
        <v>2.864799887842048</v>
      </c>
      <c r="X34" s="317">
        <f t="shared" si="43"/>
        <v>0.1279623555622921</v>
      </c>
      <c r="Y34" s="318">
        <v>0.1279623555622921</v>
      </c>
      <c r="Z34" s="200"/>
      <c r="AA34" s="66"/>
      <c r="AB34" s="66"/>
      <c r="AC34" s="66">
        <v>250</v>
      </c>
      <c r="AD34" s="66"/>
      <c r="AE34" s="66"/>
      <c r="AF34" s="66"/>
      <c r="AG34" s="66"/>
      <c r="AH34" s="195"/>
      <c r="AI34" s="34"/>
      <c r="AJ34" s="229">
        <v>180</v>
      </c>
      <c r="AK34" s="34"/>
      <c r="AL34" s="34"/>
      <c r="AM34" s="34"/>
      <c r="AN34" s="201"/>
      <c r="AO34" s="201"/>
      <c r="AP34" s="202">
        <v>240</v>
      </c>
      <c r="AQ34" s="18"/>
      <c r="AR34" s="18"/>
      <c r="AS34" s="18"/>
      <c r="AT34" s="51"/>
      <c r="AU34" s="17"/>
      <c r="AV34" s="18"/>
      <c r="AW34" s="112"/>
      <c r="AX34" s="103"/>
      <c r="AY34" s="18"/>
      <c r="AZ34" s="18"/>
      <c r="BA34" s="18"/>
      <c r="BB34" s="17"/>
      <c r="BC34" s="19"/>
      <c r="BD34" s="19"/>
      <c r="BE34" s="19"/>
      <c r="BF34" s="17"/>
      <c r="BG34" s="18"/>
      <c r="BH34" s="18"/>
      <c r="BI34" s="128"/>
      <c r="BJ34" s="331"/>
      <c r="BK34" s="332"/>
      <c r="BL34" s="332"/>
      <c r="BM34" s="332"/>
      <c r="BN34" s="333"/>
      <c r="BO34" s="203">
        <f t="shared" si="44"/>
        <v>6.9363999999999999</v>
      </c>
      <c r="BP34" s="285">
        <v>5.5335710651551517</v>
      </c>
      <c r="BQ34" s="204">
        <v>2.837022116861744</v>
      </c>
      <c r="BR34" s="204"/>
      <c r="BS34" s="47"/>
      <c r="BT34" s="42"/>
      <c r="BU34" s="42"/>
      <c r="BV34" s="42"/>
      <c r="BW34" s="43"/>
      <c r="BX34" s="191"/>
      <c r="BY34" s="191"/>
      <c r="BZ34" s="205"/>
      <c r="CA34" s="191"/>
      <c r="CB34" s="206"/>
      <c r="CC34" s="191"/>
      <c r="CD34" s="207">
        <f t="shared" si="45"/>
        <v>44.256387626888014</v>
      </c>
      <c r="CE34" s="47" t="s">
        <v>356</v>
      </c>
      <c r="CF34" s="42">
        <v>31.8</v>
      </c>
      <c r="CG34" s="42" t="s">
        <v>353</v>
      </c>
      <c r="CH34" s="42">
        <v>175</v>
      </c>
      <c r="CI34" s="191"/>
      <c r="CJ34" s="192"/>
      <c r="CK34" s="191" t="s">
        <v>357</v>
      </c>
      <c r="CL34" s="191" t="s">
        <v>358</v>
      </c>
      <c r="CM34" s="208">
        <v>0.13</v>
      </c>
      <c r="CN34" s="191">
        <v>470</v>
      </c>
      <c r="CO34" s="205">
        <f t="shared" si="46"/>
        <v>60.783613565514464</v>
      </c>
      <c r="CP34" s="191">
        <f t="shared" si="47"/>
        <v>33.192290720166014</v>
      </c>
      <c r="CQ34" s="145" t="s">
        <v>353</v>
      </c>
      <c r="CR34" s="191">
        <v>175</v>
      </c>
      <c r="CS34" s="191"/>
      <c r="CT34" s="191"/>
      <c r="CU34" s="191"/>
      <c r="CV34" s="192"/>
      <c r="CW34" s="191" t="s">
        <v>357</v>
      </c>
      <c r="CX34" s="209" t="s">
        <v>358</v>
      </c>
      <c r="CY34" s="208">
        <v>0.13</v>
      </c>
      <c r="CZ34" s="191">
        <v>470</v>
      </c>
      <c r="DA34" s="191"/>
      <c r="DB34" s="191">
        <f t="shared" si="48"/>
        <v>38.383062336342192</v>
      </c>
      <c r="DC34" s="43">
        <f t="shared" si="49"/>
        <v>0</v>
      </c>
      <c r="DD34" s="191" t="s">
        <v>362</v>
      </c>
      <c r="DE34" s="191">
        <v>100</v>
      </c>
      <c r="DF34" s="191" t="s">
        <v>361</v>
      </c>
      <c r="DG34" s="191">
        <v>20</v>
      </c>
      <c r="DH34" s="191" t="s">
        <v>353</v>
      </c>
      <c r="DI34" s="192">
        <v>175</v>
      </c>
      <c r="DJ34" s="191"/>
      <c r="DK34" s="209"/>
      <c r="DL34" s="208"/>
      <c r="DM34" s="191"/>
      <c r="DN34" s="191">
        <f t="shared" si="50"/>
        <v>38.383062336342192</v>
      </c>
      <c r="DO34" s="192">
        <f t="shared" si="51"/>
        <v>0</v>
      </c>
      <c r="DP34" s="191">
        <v>1</v>
      </c>
      <c r="DQ34" s="191" t="s">
        <v>363</v>
      </c>
      <c r="DR34" s="191" t="s">
        <v>371</v>
      </c>
      <c r="DS34" s="208">
        <v>0.13400000000000001</v>
      </c>
      <c r="DT34" s="191">
        <v>580</v>
      </c>
      <c r="DU34" s="191">
        <f t="shared" si="52"/>
        <v>5.5335710651551517</v>
      </c>
      <c r="DV34" s="191">
        <v>0.375</v>
      </c>
      <c r="DW34" s="191">
        <v>0.45</v>
      </c>
      <c r="DX34" s="192">
        <f t="shared" si="53"/>
        <v>7.3760646044813356</v>
      </c>
      <c r="DY34" s="191">
        <v>1</v>
      </c>
      <c r="DZ34" s="191" t="s">
        <v>363</v>
      </c>
      <c r="EA34" s="191" t="s">
        <v>371</v>
      </c>
      <c r="EB34" s="208">
        <v>0.13400000000000001</v>
      </c>
      <c r="EC34" s="191">
        <v>580</v>
      </c>
      <c r="ED34" s="191">
        <f t="shared" si="54"/>
        <v>2.837022116861744</v>
      </c>
      <c r="EE34" s="191">
        <v>0.47499999999999998</v>
      </c>
      <c r="EF34" s="191">
        <v>0.47499999999999998</v>
      </c>
      <c r="EG34" s="191">
        <f t="shared" si="55"/>
        <v>3.6880323022406678</v>
      </c>
      <c r="EH34" s="166">
        <f t="shared" si="65"/>
        <v>2</v>
      </c>
      <c r="EI34" s="205">
        <f t="shared" si="66"/>
        <v>3.3746763506526407</v>
      </c>
      <c r="EJ34" s="205">
        <f t="shared" si="57"/>
        <v>1.9851037356780239</v>
      </c>
      <c r="EK34" s="51">
        <f t="shared" si="58"/>
        <v>0.6019183811837201</v>
      </c>
      <c r="EL34" s="220">
        <f t="shared" si="59"/>
        <v>4.6761824673679619E-2</v>
      </c>
      <c r="EM34" s="221">
        <f t="shared" si="67"/>
        <v>6.6990826303848383</v>
      </c>
      <c r="EN34" s="191"/>
      <c r="EO34" s="313"/>
      <c r="EP34" s="192" t="s">
        <v>354</v>
      </c>
      <c r="EQ34" s="222">
        <f t="shared" si="68"/>
        <v>3.3746763506526407</v>
      </c>
      <c r="ER34" s="191">
        <f t="shared" si="69"/>
        <v>1.9851037356780239</v>
      </c>
      <c r="ES34" s="51">
        <f t="shared" si="70"/>
        <v>0.6019183811837201</v>
      </c>
      <c r="ET34" s="191">
        <f t="shared" si="62"/>
        <v>3.5149618246736796</v>
      </c>
      <c r="EU34" s="191">
        <f t="shared" si="71"/>
        <v>6.6990826303848383</v>
      </c>
      <c r="EV34" s="191"/>
      <c r="EW34" s="191"/>
      <c r="EX34" s="192" t="str">
        <f t="shared" si="63"/>
        <v>Front</v>
      </c>
      <c r="EY34" s="145"/>
      <c r="EZ34" s="191"/>
      <c r="FA34" s="191"/>
      <c r="FB34" s="191"/>
      <c r="FC34" s="191"/>
      <c r="FD34" s="191"/>
      <c r="FE34" s="191"/>
      <c r="FF34" s="192"/>
      <c r="FG34" s="145"/>
      <c r="FH34" s="191"/>
      <c r="FI34" s="191"/>
      <c r="FJ34" s="191"/>
      <c r="FK34" s="191"/>
      <c r="FL34" s="191"/>
      <c r="FM34" s="191"/>
      <c r="FN34" s="192"/>
      <c r="FO34" s="145"/>
      <c r="FP34" s="191"/>
      <c r="FQ34" s="191"/>
      <c r="FR34" s="191"/>
      <c r="FS34" s="191"/>
      <c r="FT34" s="191"/>
      <c r="FU34" s="191"/>
      <c r="FV34" s="192"/>
      <c r="FW34" s="191"/>
      <c r="FX34" s="191"/>
      <c r="FY34" s="191"/>
      <c r="FZ34" s="191"/>
      <c r="GA34" s="191"/>
      <c r="GB34" s="191"/>
      <c r="GC34" s="191"/>
      <c r="GD34" s="210"/>
      <c r="GE34" s="145"/>
      <c r="GF34" s="191"/>
      <c r="GG34" s="191"/>
      <c r="GH34" s="191"/>
      <c r="GI34" s="191"/>
      <c r="GJ34" s="191"/>
      <c r="GK34" s="191"/>
      <c r="GL34" s="210"/>
      <c r="GM34" s="145"/>
      <c r="GN34" s="191"/>
      <c r="GO34" s="191"/>
      <c r="GP34" s="191"/>
      <c r="GQ34" s="191"/>
      <c r="GR34" s="191"/>
      <c r="GS34" s="191"/>
      <c r="GT34" s="210"/>
      <c r="GU34" s="145"/>
      <c r="GV34" s="191"/>
      <c r="GW34" s="191"/>
      <c r="GX34" s="191"/>
      <c r="GY34" s="191"/>
      <c r="GZ34" s="191"/>
      <c r="HA34" s="191"/>
      <c r="HB34" s="210"/>
      <c r="HC34" s="145"/>
      <c r="HD34" s="191"/>
      <c r="HE34" s="191"/>
      <c r="HF34" s="191"/>
      <c r="HG34" s="191"/>
      <c r="HH34" s="191"/>
      <c r="HI34" s="191"/>
      <c r="HJ34" s="210"/>
      <c r="HR34" s="165"/>
    </row>
    <row r="35" spans="1:226" s="164" customFormat="1" ht="14.45" customHeight="1" x14ac:dyDescent="0.25">
      <c r="A35" s="211" t="s">
        <v>431</v>
      </c>
      <c r="B35" s="194" t="s">
        <v>0</v>
      </c>
      <c r="C35" s="31">
        <f t="shared" si="64"/>
        <v>25</v>
      </c>
      <c r="D35" s="173" t="str">
        <f t="shared" si="28"/>
        <v>Dw_25</v>
      </c>
      <c r="E35" s="4">
        <v>421.52847272845651</v>
      </c>
      <c r="F35" s="195" t="s">
        <v>360</v>
      </c>
      <c r="G35" s="195">
        <v>17.5</v>
      </c>
      <c r="H35" s="3">
        <f t="shared" si="29"/>
        <v>54.085620711659317</v>
      </c>
      <c r="I35" s="196">
        <f t="shared" si="30"/>
        <v>190.46810718004201</v>
      </c>
      <c r="J35" s="1">
        <f t="shared" si="31"/>
        <v>0.30000000000000004</v>
      </c>
      <c r="K35" s="280">
        <f t="shared" si="32"/>
        <v>0.69432087879172266</v>
      </c>
      <c r="L35" s="280">
        <f t="shared" si="33"/>
        <v>0.78326070826040683</v>
      </c>
      <c r="M35" s="225">
        <f t="shared" si="34"/>
        <v>1.0564810277141696</v>
      </c>
      <c r="N35" s="15" t="s">
        <v>432</v>
      </c>
      <c r="O35" s="197">
        <f t="shared" si="35"/>
        <v>0.58744553119530507</v>
      </c>
      <c r="P35" s="198">
        <f t="shared" si="36"/>
        <v>0</v>
      </c>
      <c r="Q35" s="198">
        <f t="shared" si="37"/>
        <v>0</v>
      </c>
      <c r="R35" s="198">
        <f t="shared" si="38"/>
        <v>0.74021969703399659</v>
      </c>
      <c r="S35" s="77">
        <f t="shared" si="39"/>
        <v>0.89736477834469019</v>
      </c>
      <c r="T35" s="199"/>
      <c r="U35" s="3">
        <f t="shared" si="40"/>
        <v>1.6578573726661083</v>
      </c>
      <c r="V35" s="98">
        <f t="shared" si="41"/>
        <v>9.3448696315514646</v>
      </c>
      <c r="W35" s="49">
        <f t="shared" si="42"/>
        <v>5.7877341091038694</v>
      </c>
      <c r="X35" s="317">
        <f t="shared" si="43"/>
        <v>6.3171990817697032E-2</v>
      </c>
      <c r="Y35" s="318">
        <v>6.3171990817697019E-2</v>
      </c>
      <c r="Z35" s="200"/>
      <c r="AA35" s="66"/>
      <c r="AB35" s="66"/>
      <c r="AC35" s="66">
        <v>250</v>
      </c>
      <c r="AD35" s="66"/>
      <c r="AE35" s="66"/>
      <c r="AF35" s="66"/>
      <c r="AG35" s="66"/>
      <c r="AH35" s="195"/>
      <c r="AI35" s="34"/>
      <c r="AJ35" s="229">
        <v>180</v>
      </c>
      <c r="AK35" s="34"/>
      <c r="AL35" s="34"/>
      <c r="AM35" s="34"/>
      <c r="AN35" s="201"/>
      <c r="AO35" s="201"/>
      <c r="AP35" s="202">
        <v>240</v>
      </c>
      <c r="AQ35" s="18"/>
      <c r="AR35" s="18"/>
      <c r="AS35" s="18"/>
      <c r="AT35" s="51"/>
      <c r="AU35" s="17"/>
      <c r="AV35" s="18"/>
      <c r="AW35" s="112"/>
      <c r="AX35" s="103"/>
      <c r="AY35" s="18"/>
      <c r="AZ35" s="18"/>
      <c r="BA35" s="18"/>
      <c r="BB35" s="17"/>
      <c r="BC35" s="19"/>
      <c r="BD35" s="19"/>
      <c r="BE35" s="19"/>
      <c r="BF35" s="17"/>
      <c r="BG35" s="18"/>
      <c r="BH35" s="18"/>
      <c r="BI35" s="128"/>
      <c r="BJ35" s="331"/>
      <c r="BK35" s="332"/>
      <c r="BL35" s="332"/>
      <c r="BM35" s="332"/>
      <c r="BN35" s="333"/>
      <c r="BO35" s="203">
        <f t="shared" si="44"/>
        <v>6.9363999999999999</v>
      </c>
      <c r="BP35" s="285">
        <v>7.7973618464418601</v>
      </c>
      <c r="BQ35" s="204">
        <v>2.7927988321800421</v>
      </c>
      <c r="BR35" s="204"/>
      <c r="BS35" s="47"/>
      <c r="BT35" s="42"/>
      <c r="BU35" s="42"/>
      <c r="BV35" s="42"/>
      <c r="BW35" s="43"/>
      <c r="BX35" s="191"/>
      <c r="BY35" s="191"/>
      <c r="BZ35" s="205"/>
      <c r="CA35" s="191"/>
      <c r="CB35" s="206"/>
      <c r="CC35" s="191"/>
      <c r="CD35" s="207">
        <f t="shared" si="45"/>
        <v>57.140432154012608</v>
      </c>
      <c r="CE35" s="47" t="s">
        <v>356</v>
      </c>
      <c r="CF35" s="42">
        <v>31.8</v>
      </c>
      <c r="CG35" s="42" t="s">
        <v>353</v>
      </c>
      <c r="CH35" s="42">
        <v>175</v>
      </c>
      <c r="CI35" s="191"/>
      <c r="CJ35" s="192"/>
      <c r="CK35" s="191" t="s">
        <v>357</v>
      </c>
      <c r="CL35" s="191" t="s">
        <v>358</v>
      </c>
      <c r="CM35" s="208">
        <v>0.13</v>
      </c>
      <c r="CN35" s="191">
        <v>470</v>
      </c>
      <c r="CO35" s="205">
        <f t="shared" si="46"/>
        <v>72.325311905295507</v>
      </c>
      <c r="CP35" s="191">
        <f t="shared" si="47"/>
        <v>42.855324115509454</v>
      </c>
      <c r="CQ35" s="145" t="s">
        <v>353</v>
      </c>
      <c r="CR35" s="191">
        <v>175</v>
      </c>
      <c r="CS35" s="191"/>
      <c r="CT35" s="191"/>
      <c r="CU35" s="191"/>
      <c r="CV35" s="192"/>
      <c r="CW35" s="191" t="s">
        <v>357</v>
      </c>
      <c r="CX35" s="209" t="s">
        <v>358</v>
      </c>
      <c r="CY35" s="208">
        <v>0.13</v>
      </c>
      <c r="CZ35" s="191">
        <v>470</v>
      </c>
      <c r="DA35" s="191"/>
      <c r="DB35" s="191">
        <f t="shared" si="48"/>
        <v>54.085620711659317</v>
      </c>
      <c r="DC35" s="43">
        <f t="shared" si="49"/>
        <v>0</v>
      </c>
      <c r="DD35" s="191" t="s">
        <v>362</v>
      </c>
      <c r="DE35" s="191">
        <v>100</v>
      </c>
      <c r="DF35" s="191" t="s">
        <v>361</v>
      </c>
      <c r="DG35" s="191">
        <v>20</v>
      </c>
      <c r="DH35" s="191" t="s">
        <v>353</v>
      </c>
      <c r="DI35" s="192">
        <v>175</v>
      </c>
      <c r="DJ35" s="191"/>
      <c r="DK35" s="209"/>
      <c r="DL35" s="208"/>
      <c r="DM35" s="191"/>
      <c r="DN35" s="191">
        <f t="shared" si="50"/>
        <v>54.085620711659317</v>
      </c>
      <c r="DO35" s="192">
        <f t="shared" si="51"/>
        <v>0</v>
      </c>
      <c r="DP35" s="191">
        <v>1</v>
      </c>
      <c r="DQ35" s="191" t="s">
        <v>363</v>
      </c>
      <c r="DR35" s="191" t="s">
        <v>371</v>
      </c>
      <c r="DS35" s="208">
        <v>0.13400000000000001</v>
      </c>
      <c r="DT35" s="191">
        <v>580</v>
      </c>
      <c r="DU35" s="191">
        <f t="shared" si="52"/>
        <v>7.7973618464418601</v>
      </c>
      <c r="DV35" s="191">
        <v>0.375</v>
      </c>
      <c r="DW35" s="191">
        <v>0.45</v>
      </c>
      <c r="DX35" s="192">
        <f t="shared" si="53"/>
        <v>9.5234053590021013</v>
      </c>
      <c r="DY35" s="191">
        <v>1</v>
      </c>
      <c r="DZ35" s="191" t="s">
        <v>363</v>
      </c>
      <c r="EA35" s="191" t="s">
        <v>371</v>
      </c>
      <c r="EB35" s="208">
        <v>0.13400000000000001</v>
      </c>
      <c r="EC35" s="191">
        <v>580</v>
      </c>
      <c r="ED35" s="191">
        <f t="shared" si="54"/>
        <v>2.7927988321800421</v>
      </c>
      <c r="EE35" s="191">
        <v>0.47499999999999998</v>
      </c>
      <c r="EF35" s="191">
        <v>0.47499999999999998</v>
      </c>
      <c r="EG35" s="191">
        <f t="shared" si="55"/>
        <v>4.7617026795010506</v>
      </c>
      <c r="EH35" s="166">
        <f t="shared" si="65"/>
        <v>2</v>
      </c>
      <c r="EI35" s="205">
        <f t="shared" si="66"/>
        <v>2.8183575335323843</v>
      </c>
      <c r="EJ35" s="205">
        <f t="shared" si="57"/>
        <v>1.6578573726661083</v>
      </c>
      <c r="EK35" s="51">
        <f t="shared" si="58"/>
        <v>0.88494145951393377</v>
      </c>
      <c r="EL35" s="220">
        <f t="shared" si="59"/>
        <v>0.32492123323380784</v>
      </c>
      <c r="EM35" s="221">
        <f t="shared" si="67"/>
        <v>4.6724348157757323</v>
      </c>
      <c r="EN35" s="191"/>
      <c r="EO35" s="313"/>
      <c r="EP35" s="192" t="s">
        <v>354</v>
      </c>
      <c r="EQ35" s="222">
        <f t="shared" si="68"/>
        <v>2.8183575335323843</v>
      </c>
      <c r="ER35" s="191">
        <f t="shared" si="69"/>
        <v>1.6578573726661083</v>
      </c>
      <c r="ES35" s="51">
        <f t="shared" si="70"/>
        <v>0.88494145951393377</v>
      </c>
      <c r="ET35" s="191">
        <f t="shared" si="62"/>
        <v>3.7931212332338076</v>
      </c>
      <c r="EU35" s="191">
        <f t="shared" si="71"/>
        <v>4.6724348157757323</v>
      </c>
      <c r="EV35" s="191"/>
      <c r="EW35" s="191"/>
      <c r="EX35" s="192" t="str">
        <f t="shared" si="63"/>
        <v>Front</v>
      </c>
      <c r="EY35" s="145"/>
      <c r="EZ35" s="191"/>
      <c r="FA35" s="191"/>
      <c r="FB35" s="191"/>
      <c r="FC35" s="191"/>
      <c r="FD35" s="191"/>
      <c r="FE35" s="191"/>
      <c r="FF35" s="192"/>
      <c r="FG35" s="145"/>
      <c r="FH35" s="191"/>
      <c r="FI35" s="191"/>
      <c r="FJ35" s="191"/>
      <c r="FK35" s="191"/>
      <c r="FL35" s="191"/>
      <c r="FM35" s="191"/>
      <c r="FN35" s="192"/>
      <c r="FO35" s="145"/>
      <c r="FP35" s="191"/>
      <c r="FQ35" s="191"/>
      <c r="FR35" s="191"/>
      <c r="FS35" s="191"/>
      <c r="FT35" s="191"/>
      <c r="FU35" s="191"/>
      <c r="FV35" s="192"/>
      <c r="FW35" s="191"/>
      <c r="FX35" s="191"/>
      <c r="FY35" s="191"/>
      <c r="FZ35" s="191"/>
      <c r="GA35" s="191"/>
      <c r="GB35" s="191"/>
      <c r="GC35" s="191"/>
      <c r="GD35" s="210"/>
      <c r="GE35" s="145"/>
      <c r="GF35" s="191"/>
      <c r="GG35" s="191"/>
      <c r="GH35" s="191"/>
      <c r="GI35" s="191"/>
      <c r="GJ35" s="191"/>
      <c r="GK35" s="191"/>
      <c r="GL35" s="210"/>
      <c r="GM35" s="145"/>
      <c r="GN35" s="191"/>
      <c r="GO35" s="191"/>
      <c r="GP35" s="191"/>
      <c r="GQ35" s="191"/>
      <c r="GR35" s="191"/>
      <c r="GS35" s="191"/>
      <c r="GT35" s="210"/>
      <c r="GU35" s="145"/>
      <c r="GV35" s="191"/>
      <c r="GW35" s="191"/>
      <c r="GX35" s="191"/>
      <c r="GY35" s="191"/>
      <c r="GZ35" s="191"/>
      <c r="HA35" s="191"/>
      <c r="HB35" s="210"/>
      <c r="HC35" s="145"/>
      <c r="HD35" s="191"/>
      <c r="HE35" s="191"/>
      <c r="HF35" s="191"/>
      <c r="HG35" s="191"/>
      <c r="HH35" s="191"/>
      <c r="HI35" s="191"/>
      <c r="HJ35" s="210"/>
      <c r="HR35" s="165"/>
    </row>
    <row r="36" spans="1:226" s="164" customFormat="1" ht="14.45" customHeight="1" x14ac:dyDescent="0.25">
      <c r="A36" s="211" t="s">
        <v>431</v>
      </c>
      <c r="B36" s="194" t="s">
        <v>0</v>
      </c>
      <c r="C36" s="31">
        <f t="shared" si="64"/>
        <v>26</v>
      </c>
      <c r="D36" s="173" t="str">
        <f t="shared" si="28"/>
        <v>Dw_26</v>
      </c>
      <c r="E36" s="4">
        <v>515.30947405848747</v>
      </c>
      <c r="F36" s="195" t="s">
        <v>360</v>
      </c>
      <c r="G36" s="195">
        <v>17.5</v>
      </c>
      <c r="H36" s="3">
        <f t="shared" si="29"/>
        <v>61.822369958973674</v>
      </c>
      <c r="I36" s="196">
        <f t="shared" si="30"/>
        <v>223.07165176304784</v>
      </c>
      <c r="J36" s="1">
        <f t="shared" si="31"/>
        <v>0.30000000000000004</v>
      </c>
      <c r="K36" s="280">
        <f t="shared" si="32"/>
        <v>0.67307225264295556</v>
      </c>
      <c r="L36" s="280">
        <f t="shared" si="33"/>
        <v>0.75880579866720799</v>
      </c>
      <c r="M36" s="225">
        <f t="shared" si="34"/>
        <v>1.0824802668245257</v>
      </c>
      <c r="N36" s="15" t="s">
        <v>432</v>
      </c>
      <c r="O36" s="197">
        <f t="shared" si="35"/>
        <v>0.56910434900040596</v>
      </c>
      <c r="P36" s="198">
        <f t="shared" si="36"/>
        <v>0</v>
      </c>
      <c r="Q36" s="198">
        <f t="shared" si="37"/>
        <v>0</v>
      </c>
      <c r="R36" s="198">
        <f t="shared" si="38"/>
        <v>0.75843597200016555</v>
      </c>
      <c r="S36" s="77">
        <f t="shared" si="39"/>
        <v>0.93575616362124214</v>
      </c>
      <c r="T36" s="199"/>
      <c r="U36" s="3">
        <f t="shared" si="40"/>
        <v>1.8177016010697151</v>
      </c>
      <c r="V36" s="98">
        <f t="shared" si="41"/>
        <v>11.233732975806779</v>
      </c>
      <c r="W36" s="49">
        <f t="shared" si="42"/>
        <v>5.5032792832191868</v>
      </c>
      <c r="X36" s="317">
        <f t="shared" si="43"/>
        <v>6.7895502723130635E-2</v>
      </c>
      <c r="Y36" s="318">
        <v>6.7895502723130607E-2</v>
      </c>
      <c r="Z36" s="200"/>
      <c r="AA36" s="66"/>
      <c r="AB36" s="66"/>
      <c r="AC36" s="66">
        <v>250</v>
      </c>
      <c r="AD36" s="66"/>
      <c r="AE36" s="66"/>
      <c r="AF36" s="66"/>
      <c r="AG36" s="66"/>
      <c r="AH36" s="195"/>
      <c r="AI36" s="34"/>
      <c r="AJ36" s="229">
        <v>180</v>
      </c>
      <c r="AK36" s="34"/>
      <c r="AL36" s="34"/>
      <c r="AM36" s="34"/>
      <c r="AN36" s="201"/>
      <c r="AO36" s="201"/>
      <c r="AP36" s="202">
        <v>240</v>
      </c>
      <c r="AQ36" s="18"/>
      <c r="AR36" s="18"/>
      <c r="AS36" s="18"/>
      <c r="AT36" s="51"/>
      <c r="AU36" s="17"/>
      <c r="AV36" s="18"/>
      <c r="AW36" s="112"/>
      <c r="AX36" s="103"/>
      <c r="AY36" s="18"/>
      <c r="AZ36" s="18"/>
      <c r="BA36" s="18"/>
      <c r="BB36" s="17"/>
      <c r="BC36" s="19"/>
      <c r="BD36" s="19"/>
      <c r="BE36" s="19"/>
      <c r="BF36" s="17"/>
      <c r="BG36" s="18"/>
      <c r="BH36" s="18"/>
      <c r="BI36" s="128"/>
      <c r="BJ36" s="331"/>
      <c r="BK36" s="332"/>
      <c r="BL36" s="332"/>
      <c r="BM36" s="332"/>
      <c r="BN36" s="333"/>
      <c r="BO36" s="203">
        <f t="shared" si="44"/>
        <v>6.9363999999999999</v>
      </c>
      <c r="BP36" s="285">
        <v>8.9127457988255685</v>
      </c>
      <c r="BQ36" s="204">
        <v>3.1366646855021076</v>
      </c>
      <c r="BR36" s="204"/>
      <c r="BS36" s="47"/>
      <c r="BT36" s="42"/>
      <c r="BU36" s="42"/>
      <c r="BV36" s="42"/>
      <c r="BW36" s="43"/>
      <c r="BX36" s="191"/>
      <c r="BY36" s="191"/>
      <c r="BZ36" s="205"/>
      <c r="CA36" s="191"/>
      <c r="CB36" s="206"/>
      <c r="CC36" s="191"/>
      <c r="CD36" s="207">
        <f t="shared" si="45"/>
        <v>66.921495528914363</v>
      </c>
      <c r="CE36" s="47" t="s">
        <v>356</v>
      </c>
      <c r="CF36" s="42">
        <v>31.8</v>
      </c>
      <c r="CG36" s="42" t="s">
        <v>353</v>
      </c>
      <c r="CH36" s="42">
        <v>175</v>
      </c>
      <c r="CI36" s="191"/>
      <c r="CJ36" s="192"/>
      <c r="CK36" s="191" t="s">
        <v>357</v>
      </c>
      <c r="CL36" s="191" t="s">
        <v>358</v>
      </c>
      <c r="CM36" s="208">
        <v>0.13</v>
      </c>
      <c r="CN36" s="191">
        <v>470</v>
      </c>
      <c r="CO36" s="205">
        <f t="shared" si="46"/>
        <v>89.455357993672635</v>
      </c>
      <c r="CP36" s="191">
        <f t="shared" si="47"/>
        <v>50.191121646685765</v>
      </c>
      <c r="CQ36" s="145" t="s">
        <v>353</v>
      </c>
      <c r="CR36" s="191">
        <v>175</v>
      </c>
      <c r="CS36" s="191"/>
      <c r="CT36" s="191"/>
      <c r="CU36" s="191"/>
      <c r="CV36" s="192"/>
      <c r="CW36" s="191" t="s">
        <v>357</v>
      </c>
      <c r="CX36" s="209" t="s">
        <v>358</v>
      </c>
      <c r="CY36" s="208">
        <v>0.13</v>
      </c>
      <c r="CZ36" s="191">
        <v>470</v>
      </c>
      <c r="DA36" s="191"/>
      <c r="DB36" s="191">
        <f t="shared" si="48"/>
        <v>61.822369958973674</v>
      </c>
      <c r="DC36" s="43">
        <f t="shared" si="49"/>
        <v>0</v>
      </c>
      <c r="DD36" s="191" t="s">
        <v>362</v>
      </c>
      <c r="DE36" s="191">
        <v>100</v>
      </c>
      <c r="DF36" s="191" t="s">
        <v>361</v>
      </c>
      <c r="DG36" s="191">
        <v>20</v>
      </c>
      <c r="DH36" s="191" t="s">
        <v>353</v>
      </c>
      <c r="DI36" s="192">
        <v>175</v>
      </c>
      <c r="DJ36" s="191"/>
      <c r="DK36" s="209"/>
      <c r="DL36" s="208"/>
      <c r="DM36" s="191"/>
      <c r="DN36" s="191">
        <f t="shared" si="50"/>
        <v>61.822369958973674</v>
      </c>
      <c r="DO36" s="192">
        <f t="shared" si="51"/>
        <v>0</v>
      </c>
      <c r="DP36" s="191">
        <v>1</v>
      </c>
      <c r="DQ36" s="191" t="s">
        <v>363</v>
      </c>
      <c r="DR36" s="191" t="s">
        <v>371</v>
      </c>
      <c r="DS36" s="208">
        <v>0.13400000000000001</v>
      </c>
      <c r="DT36" s="191">
        <v>580</v>
      </c>
      <c r="DU36" s="191">
        <f t="shared" si="52"/>
        <v>8.9127457988255685</v>
      </c>
      <c r="DV36" s="191">
        <v>0.375</v>
      </c>
      <c r="DW36" s="191">
        <v>0.45</v>
      </c>
      <c r="DX36" s="192">
        <f t="shared" si="53"/>
        <v>11.153582588152393</v>
      </c>
      <c r="DY36" s="191">
        <v>1</v>
      </c>
      <c r="DZ36" s="191" t="s">
        <v>363</v>
      </c>
      <c r="EA36" s="191" t="s">
        <v>371</v>
      </c>
      <c r="EB36" s="208">
        <v>0.13400000000000001</v>
      </c>
      <c r="EC36" s="191">
        <v>580</v>
      </c>
      <c r="ED36" s="191">
        <f t="shared" si="54"/>
        <v>3.1366646855021076</v>
      </c>
      <c r="EE36" s="191">
        <v>0.47499999999999998</v>
      </c>
      <c r="EF36" s="191">
        <v>0.47499999999999998</v>
      </c>
      <c r="EG36" s="191">
        <f t="shared" si="55"/>
        <v>5.5767912940761963</v>
      </c>
      <c r="EH36" s="166">
        <f t="shared" si="65"/>
        <v>2</v>
      </c>
      <c r="EI36" s="205">
        <f t="shared" si="66"/>
        <v>3.0900927218185155</v>
      </c>
      <c r="EJ36" s="205">
        <f t="shared" si="57"/>
        <v>1.8177016010697151</v>
      </c>
      <c r="EK36" s="51">
        <f t="shared" si="58"/>
        <v>1.0689630844323925</v>
      </c>
      <c r="EL36" s="220">
        <f t="shared" si="59"/>
        <v>0.18905363909074224</v>
      </c>
      <c r="EM36" s="221">
        <f t="shared" si="67"/>
        <v>5.6168664879033896</v>
      </c>
      <c r="EN36" s="191"/>
      <c r="EO36" s="313"/>
      <c r="EP36" s="192" t="s">
        <v>354</v>
      </c>
      <c r="EQ36" s="222">
        <f t="shared" si="68"/>
        <v>3.0900927218185155</v>
      </c>
      <c r="ER36" s="191">
        <f t="shared" si="69"/>
        <v>1.8177016010697151</v>
      </c>
      <c r="ES36" s="51">
        <f t="shared" si="70"/>
        <v>1.0689630844323925</v>
      </c>
      <c r="ET36" s="191">
        <f t="shared" si="62"/>
        <v>3.657253639090742</v>
      </c>
      <c r="EU36" s="191">
        <f t="shared" si="71"/>
        <v>5.6168664879033896</v>
      </c>
      <c r="EV36" s="191"/>
      <c r="EW36" s="191"/>
      <c r="EX36" s="192" t="str">
        <f t="shared" si="63"/>
        <v>Front</v>
      </c>
      <c r="EY36" s="145"/>
      <c r="EZ36" s="191"/>
      <c r="FA36" s="191"/>
      <c r="FB36" s="191"/>
      <c r="FC36" s="191"/>
      <c r="FD36" s="191"/>
      <c r="FE36" s="191"/>
      <c r="FF36" s="192"/>
      <c r="FG36" s="145"/>
      <c r="FH36" s="191"/>
      <c r="FI36" s="191"/>
      <c r="FJ36" s="191"/>
      <c r="FK36" s="191"/>
      <c r="FL36" s="191"/>
      <c r="FM36" s="191"/>
      <c r="FN36" s="192"/>
      <c r="FO36" s="145"/>
      <c r="FP36" s="191"/>
      <c r="FQ36" s="191"/>
      <c r="FR36" s="191"/>
      <c r="FS36" s="191"/>
      <c r="FT36" s="191"/>
      <c r="FU36" s="191"/>
      <c r="FV36" s="192"/>
      <c r="FW36" s="191"/>
      <c r="FX36" s="191"/>
      <c r="FY36" s="191"/>
      <c r="FZ36" s="191"/>
      <c r="GA36" s="191"/>
      <c r="GB36" s="191"/>
      <c r="GC36" s="191"/>
      <c r="GD36" s="210"/>
      <c r="GE36" s="145"/>
      <c r="GF36" s="191"/>
      <c r="GG36" s="191"/>
      <c r="GH36" s="191"/>
      <c r="GI36" s="191"/>
      <c r="GJ36" s="191"/>
      <c r="GK36" s="191"/>
      <c r="GL36" s="210"/>
      <c r="GM36" s="145"/>
      <c r="GN36" s="191"/>
      <c r="GO36" s="191"/>
      <c r="GP36" s="191"/>
      <c r="GQ36" s="191"/>
      <c r="GR36" s="191"/>
      <c r="GS36" s="191"/>
      <c r="GT36" s="210"/>
      <c r="GU36" s="145"/>
      <c r="GV36" s="191"/>
      <c r="GW36" s="191"/>
      <c r="GX36" s="191"/>
      <c r="GY36" s="191"/>
      <c r="GZ36" s="191"/>
      <c r="HA36" s="191"/>
      <c r="HB36" s="210"/>
      <c r="HC36" s="145"/>
      <c r="HD36" s="191"/>
      <c r="HE36" s="191"/>
      <c r="HF36" s="191"/>
      <c r="HG36" s="191"/>
      <c r="HH36" s="191"/>
      <c r="HI36" s="191"/>
      <c r="HJ36" s="210"/>
      <c r="HR36" s="165"/>
    </row>
    <row r="37" spans="1:226" s="164" customFormat="1" ht="14.45" customHeight="1" x14ac:dyDescent="0.25">
      <c r="A37" s="211" t="s">
        <v>431</v>
      </c>
      <c r="B37" s="194" t="s">
        <v>0</v>
      </c>
      <c r="C37" s="31">
        <f t="shared" si="64"/>
        <v>27</v>
      </c>
      <c r="D37" s="173" t="str">
        <f t="shared" si="28"/>
        <v>Dw_27</v>
      </c>
      <c r="E37" s="4">
        <v>563.38942494169942</v>
      </c>
      <c r="F37" s="195" t="s">
        <v>360</v>
      </c>
      <c r="G37" s="195">
        <v>17.5</v>
      </c>
      <c r="H37" s="3">
        <f t="shared" si="29"/>
        <v>46.554444300800156</v>
      </c>
      <c r="I37" s="196">
        <f t="shared" si="30"/>
        <v>167.16667013353856</v>
      </c>
      <c r="J37" s="1">
        <f t="shared" si="31"/>
        <v>0.3</v>
      </c>
      <c r="K37" s="280">
        <f t="shared" si="32"/>
        <v>0.67717395799162328</v>
      </c>
      <c r="L37" s="280">
        <f t="shared" si="33"/>
        <v>0.79641611804749946</v>
      </c>
      <c r="M37" s="225">
        <f t="shared" si="34"/>
        <v>1.0772333725224943</v>
      </c>
      <c r="N37" s="15" t="s">
        <v>432</v>
      </c>
      <c r="O37" s="197">
        <f t="shared" si="35"/>
        <v>0.59731208853562456</v>
      </c>
      <c r="P37" s="198">
        <f t="shared" si="36"/>
        <v>0</v>
      </c>
      <c r="Q37" s="198">
        <f t="shared" si="37"/>
        <v>0</v>
      </c>
      <c r="R37" s="198">
        <f t="shared" si="38"/>
        <v>0.75475975405707385</v>
      </c>
      <c r="S37" s="77">
        <f t="shared" si="39"/>
        <v>0.8107087844273374</v>
      </c>
      <c r="T37" s="199"/>
      <c r="U37" s="3">
        <f t="shared" si="40"/>
        <v>1.8058878975078958</v>
      </c>
      <c r="V37" s="98">
        <f t="shared" si="41"/>
        <v>11.088185734442662</v>
      </c>
      <c r="W37" s="49">
        <f t="shared" si="42"/>
        <v>4.1985628141302209</v>
      </c>
      <c r="X37" s="317">
        <f t="shared" si="43"/>
        <v>8.9136626618171552E-2</v>
      </c>
      <c r="Y37" s="318">
        <v>8.9136626618171552E-2</v>
      </c>
      <c r="Z37" s="200"/>
      <c r="AA37" s="66"/>
      <c r="AB37" s="66"/>
      <c r="AC37" s="66">
        <v>250</v>
      </c>
      <c r="AD37" s="66"/>
      <c r="AE37" s="66"/>
      <c r="AF37" s="66"/>
      <c r="AG37" s="66"/>
      <c r="AH37" s="195"/>
      <c r="AI37" s="34"/>
      <c r="AJ37" s="229">
        <v>180</v>
      </c>
      <c r="AK37" s="34"/>
      <c r="AL37" s="34"/>
      <c r="AM37" s="34"/>
      <c r="AN37" s="201"/>
      <c r="AO37" s="201"/>
      <c r="AP37" s="202">
        <v>240</v>
      </c>
      <c r="AQ37" s="18"/>
      <c r="AR37" s="18"/>
      <c r="AS37" s="18"/>
      <c r="AT37" s="51"/>
      <c r="AU37" s="17"/>
      <c r="AV37" s="18"/>
      <c r="AW37" s="112"/>
      <c r="AX37" s="103"/>
      <c r="AY37" s="18"/>
      <c r="AZ37" s="18"/>
      <c r="BA37" s="18"/>
      <c r="BB37" s="17"/>
      <c r="BC37" s="19"/>
      <c r="BD37" s="19"/>
      <c r="BE37" s="19"/>
      <c r="BF37" s="17"/>
      <c r="BG37" s="18"/>
      <c r="BH37" s="18"/>
      <c r="BI37" s="128"/>
      <c r="BJ37" s="331"/>
      <c r="BK37" s="332"/>
      <c r="BL37" s="332"/>
      <c r="BM37" s="332"/>
      <c r="BN37" s="333"/>
      <c r="BO37" s="203">
        <f t="shared" si="44"/>
        <v>6.9363999999999999</v>
      </c>
      <c r="BP37" s="285">
        <v>6.7116147137996878</v>
      </c>
      <c r="BQ37" s="204">
        <v>2.7131338544446852</v>
      </c>
      <c r="BR37" s="204"/>
      <c r="BS37" s="47"/>
      <c r="BT37" s="42"/>
      <c r="BU37" s="42"/>
      <c r="BV37" s="42"/>
      <c r="BW37" s="43"/>
      <c r="BX37" s="191"/>
      <c r="BY37" s="191"/>
      <c r="BZ37" s="205"/>
      <c r="CA37" s="191"/>
      <c r="CB37" s="206"/>
      <c r="CC37" s="191"/>
      <c r="CD37" s="207">
        <f t="shared" si="45"/>
        <v>50.150001040061568</v>
      </c>
      <c r="CE37" s="47" t="s">
        <v>356</v>
      </c>
      <c r="CF37" s="42">
        <v>31.8</v>
      </c>
      <c r="CG37" s="42" t="s">
        <v>353</v>
      </c>
      <c r="CH37" s="42">
        <v>175</v>
      </c>
      <c r="CI37" s="191"/>
      <c r="CJ37" s="192"/>
      <c r="CK37" s="191" t="s">
        <v>357</v>
      </c>
      <c r="CL37" s="191" t="s">
        <v>358</v>
      </c>
      <c r="CM37" s="208">
        <v>0.13</v>
      </c>
      <c r="CN37" s="191">
        <v>470</v>
      </c>
      <c r="CO37" s="205">
        <f t="shared" si="46"/>
        <v>64.086227680510376</v>
      </c>
      <c r="CP37" s="191">
        <f t="shared" si="47"/>
        <v>37.612500780046176</v>
      </c>
      <c r="CQ37" s="145" t="s">
        <v>353</v>
      </c>
      <c r="CR37" s="191">
        <v>175</v>
      </c>
      <c r="CS37" s="191"/>
      <c r="CT37" s="191"/>
      <c r="CU37" s="191"/>
      <c r="CV37" s="192"/>
      <c r="CW37" s="191" t="s">
        <v>357</v>
      </c>
      <c r="CX37" s="209" t="s">
        <v>358</v>
      </c>
      <c r="CY37" s="208">
        <v>0.13</v>
      </c>
      <c r="CZ37" s="191">
        <v>470</v>
      </c>
      <c r="DA37" s="191"/>
      <c r="DB37" s="191">
        <f t="shared" si="48"/>
        <v>46.554444300800156</v>
      </c>
      <c r="DC37" s="43">
        <f t="shared" si="49"/>
        <v>0</v>
      </c>
      <c r="DD37" s="191" t="s">
        <v>362</v>
      </c>
      <c r="DE37" s="191">
        <v>100</v>
      </c>
      <c r="DF37" s="191" t="s">
        <v>361</v>
      </c>
      <c r="DG37" s="191">
        <v>20</v>
      </c>
      <c r="DH37" s="191" t="s">
        <v>353</v>
      </c>
      <c r="DI37" s="192">
        <v>175</v>
      </c>
      <c r="DJ37" s="191"/>
      <c r="DK37" s="209"/>
      <c r="DL37" s="208"/>
      <c r="DM37" s="191"/>
      <c r="DN37" s="191">
        <f t="shared" si="50"/>
        <v>46.554444300800156</v>
      </c>
      <c r="DO37" s="192">
        <f t="shared" si="51"/>
        <v>0</v>
      </c>
      <c r="DP37" s="191">
        <v>1</v>
      </c>
      <c r="DQ37" s="191" t="s">
        <v>363</v>
      </c>
      <c r="DR37" s="191" t="s">
        <v>371</v>
      </c>
      <c r="DS37" s="208">
        <v>0.13400000000000001</v>
      </c>
      <c r="DT37" s="191">
        <v>580</v>
      </c>
      <c r="DU37" s="191">
        <f t="shared" si="52"/>
        <v>6.7116147137996878</v>
      </c>
      <c r="DV37" s="191">
        <v>0.375</v>
      </c>
      <c r="DW37" s="191">
        <v>0.45</v>
      </c>
      <c r="DX37" s="192">
        <f t="shared" si="53"/>
        <v>8.358333506676928</v>
      </c>
      <c r="DY37" s="191">
        <v>1</v>
      </c>
      <c r="DZ37" s="191" t="s">
        <v>363</v>
      </c>
      <c r="EA37" s="191" t="s">
        <v>371</v>
      </c>
      <c r="EB37" s="208">
        <v>0.13400000000000001</v>
      </c>
      <c r="EC37" s="191">
        <v>580</v>
      </c>
      <c r="ED37" s="191">
        <f t="shared" si="54"/>
        <v>2.7131338544446852</v>
      </c>
      <c r="EE37" s="191">
        <v>0.47499999999999998</v>
      </c>
      <c r="EF37" s="191">
        <v>0.47499999999999998</v>
      </c>
      <c r="EG37" s="191">
        <f t="shared" si="55"/>
        <v>4.179166753338464</v>
      </c>
      <c r="EH37" s="166">
        <f t="shared" si="65"/>
        <v>2</v>
      </c>
      <c r="EI37" s="205">
        <f t="shared" si="66"/>
        <v>3.0700094257634229</v>
      </c>
      <c r="EJ37" s="205">
        <f t="shared" si="57"/>
        <v>1.805887897507896</v>
      </c>
      <c r="EK37" s="51">
        <f t="shared" si="58"/>
        <v>0.65724595693678922</v>
      </c>
      <c r="EL37" s="220">
        <f t="shared" si="59"/>
        <v>0.1990952871182885</v>
      </c>
      <c r="EM37" s="221">
        <f t="shared" si="67"/>
        <v>5.5440928672213312</v>
      </c>
      <c r="EN37" s="191"/>
      <c r="EO37" s="313"/>
      <c r="EP37" s="192" t="s">
        <v>354</v>
      </c>
      <c r="EQ37" s="222">
        <f t="shared" si="68"/>
        <v>3.0700094257634229</v>
      </c>
      <c r="ER37" s="191">
        <f t="shared" si="69"/>
        <v>1.805887897507896</v>
      </c>
      <c r="ES37" s="51">
        <f t="shared" si="70"/>
        <v>0.65724595693678922</v>
      </c>
      <c r="ET37" s="191">
        <f t="shared" si="62"/>
        <v>3.6672952871182884</v>
      </c>
      <c r="EU37" s="191">
        <f t="shared" si="71"/>
        <v>5.5440928672213312</v>
      </c>
      <c r="EV37" s="191"/>
      <c r="EW37" s="191"/>
      <c r="EX37" s="192" t="str">
        <f t="shared" si="63"/>
        <v>Front</v>
      </c>
      <c r="EY37" s="145"/>
      <c r="EZ37" s="191"/>
      <c r="FA37" s="191"/>
      <c r="FB37" s="191"/>
      <c r="FC37" s="191"/>
      <c r="FD37" s="191"/>
      <c r="FE37" s="191"/>
      <c r="FF37" s="192"/>
      <c r="FG37" s="145"/>
      <c r="FH37" s="191"/>
      <c r="FI37" s="191"/>
      <c r="FJ37" s="191"/>
      <c r="FK37" s="191"/>
      <c r="FL37" s="191"/>
      <c r="FM37" s="191"/>
      <c r="FN37" s="192"/>
      <c r="FO37" s="145"/>
      <c r="FP37" s="191"/>
      <c r="FQ37" s="191"/>
      <c r="FR37" s="191"/>
      <c r="FS37" s="191"/>
      <c r="FT37" s="191"/>
      <c r="FU37" s="191"/>
      <c r="FV37" s="192"/>
      <c r="FW37" s="191"/>
      <c r="FX37" s="191"/>
      <c r="FY37" s="191"/>
      <c r="FZ37" s="191"/>
      <c r="GA37" s="191"/>
      <c r="GB37" s="191"/>
      <c r="GC37" s="191"/>
      <c r="GD37" s="210"/>
      <c r="GE37" s="145"/>
      <c r="GF37" s="191"/>
      <c r="GG37" s="191"/>
      <c r="GH37" s="191"/>
      <c r="GI37" s="191"/>
      <c r="GJ37" s="191"/>
      <c r="GK37" s="191"/>
      <c r="GL37" s="210"/>
      <c r="GM37" s="145"/>
      <c r="GN37" s="191"/>
      <c r="GO37" s="191"/>
      <c r="GP37" s="191"/>
      <c r="GQ37" s="191"/>
      <c r="GR37" s="191"/>
      <c r="GS37" s="191"/>
      <c r="GT37" s="210"/>
      <c r="GU37" s="145"/>
      <c r="GV37" s="191"/>
      <c r="GW37" s="191"/>
      <c r="GX37" s="191"/>
      <c r="GY37" s="191"/>
      <c r="GZ37" s="191"/>
      <c r="HA37" s="191"/>
      <c r="HB37" s="210"/>
      <c r="HC37" s="145"/>
      <c r="HD37" s="191"/>
      <c r="HE37" s="191"/>
      <c r="HF37" s="191"/>
      <c r="HG37" s="191"/>
      <c r="HH37" s="191"/>
      <c r="HI37" s="191"/>
      <c r="HJ37" s="210"/>
      <c r="HR37" s="165"/>
    </row>
    <row r="38" spans="1:226" s="164" customFormat="1" ht="14.45" customHeight="1" x14ac:dyDescent="0.25">
      <c r="A38" s="211" t="s">
        <v>431</v>
      </c>
      <c r="B38" s="194" t="s">
        <v>0</v>
      </c>
      <c r="C38" s="31">
        <f t="shared" si="64"/>
        <v>28</v>
      </c>
      <c r="D38" s="173" t="str">
        <f t="shared" si="28"/>
        <v>Dw_28</v>
      </c>
      <c r="E38" s="4">
        <v>497.33309759156492</v>
      </c>
      <c r="F38" s="195" t="s">
        <v>360</v>
      </c>
      <c r="G38" s="195">
        <v>17.5</v>
      </c>
      <c r="H38" s="3">
        <f t="shared" si="29"/>
        <v>45.209453767697141</v>
      </c>
      <c r="I38" s="196">
        <f t="shared" si="30"/>
        <v>166.10140723821635</v>
      </c>
      <c r="J38" s="1">
        <f t="shared" si="31"/>
        <v>0.3</v>
      </c>
      <c r="K38" s="280">
        <f t="shared" si="32"/>
        <v>0.65841406358314047</v>
      </c>
      <c r="L38" s="280">
        <f t="shared" si="33"/>
        <v>0.7504630639924994</v>
      </c>
      <c r="M38" s="225">
        <f t="shared" si="34"/>
        <v>1.1022124360871954</v>
      </c>
      <c r="N38" s="15" t="s">
        <v>432</v>
      </c>
      <c r="O38" s="197">
        <f t="shared" si="35"/>
        <v>0.56284729799437461</v>
      </c>
      <c r="P38" s="198">
        <f t="shared" si="36"/>
        <v>0</v>
      </c>
      <c r="Q38" s="198">
        <f t="shared" si="37"/>
        <v>0</v>
      </c>
      <c r="R38" s="198">
        <f t="shared" si="38"/>
        <v>0.77226124663386098</v>
      </c>
      <c r="S38" s="77">
        <f t="shared" si="39"/>
        <v>0.77705054367999304</v>
      </c>
      <c r="T38" s="199"/>
      <c r="U38" s="3">
        <f t="shared" si="40"/>
        <v>1.6523542152234447</v>
      </c>
      <c r="V38" s="98">
        <f t="shared" si="41"/>
        <v>9.2829331387267313</v>
      </c>
      <c r="W38" s="49">
        <f t="shared" si="42"/>
        <v>4.8701690610149297</v>
      </c>
      <c r="X38" s="317">
        <f t="shared" si="43"/>
        <v>7.1839530747430685E-2</v>
      </c>
      <c r="Y38" s="318">
        <v>7.1839530747430672E-2</v>
      </c>
      <c r="Z38" s="200"/>
      <c r="AA38" s="66"/>
      <c r="AB38" s="66"/>
      <c r="AC38" s="66">
        <v>250</v>
      </c>
      <c r="AD38" s="66"/>
      <c r="AE38" s="66"/>
      <c r="AF38" s="66"/>
      <c r="AG38" s="66"/>
      <c r="AH38" s="195"/>
      <c r="AI38" s="34"/>
      <c r="AJ38" s="229">
        <v>180</v>
      </c>
      <c r="AK38" s="34"/>
      <c r="AL38" s="34"/>
      <c r="AM38" s="34"/>
      <c r="AN38" s="201"/>
      <c r="AO38" s="201"/>
      <c r="AP38" s="202">
        <v>240</v>
      </c>
      <c r="AQ38" s="18"/>
      <c r="AR38" s="18"/>
      <c r="AS38" s="18"/>
      <c r="AT38" s="51"/>
      <c r="AU38" s="17"/>
      <c r="AV38" s="18"/>
      <c r="AW38" s="112"/>
      <c r="AX38" s="103"/>
      <c r="AY38" s="18"/>
      <c r="AZ38" s="18"/>
      <c r="BA38" s="18"/>
      <c r="BB38" s="17"/>
      <c r="BC38" s="19"/>
      <c r="BD38" s="19"/>
      <c r="BE38" s="19"/>
      <c r="BF38" s="17"/>
      <c r="BG38" s="18"/>
      <c r="BH38" s="18"/>
      <c r="BI38" s="128"/>
      <c r="BJ38" s="331"/>
      <c r="BK38" s="332"/>
      <c r="BL38" s="332"/>
      <c r="BM38" s="332"/>
      <c r="BN38" s="333"/>
      <c r="BO38" s="203">
        <f t="shared" si="44"/>
        <v>6.9363999999999999</v>
      </c>
      <c r="BP38" s="285">
        <v>6.5177114595030767</v>
      </c>
      <c r="BQ38" s="204">
        <v>2.8126160516295209</v>
      </c>
      <c r="BR38" s="204"/>
      <c r="BS38" s="47"/>
      <c r="BT38" s="42"/>
      <c r="BU38" s="42"/>
      <c r="BV38" s="42"/>
      <c r="BW38" s="43"/>
      <c r="BX38" s="191"/>
      <c r="BY38" s="191"/>
      <c r="BZ38" s="205"/>
      <c r="CA38" s="191"/>
      <c r="CB38" s="206"/>
      <c r="CC38" s="191"/>
      <c r="CD38" s="207">
        <f t="shared" si="45"/>
        <v>49.830422171464903</v>
      </c>
      <c r="CE38" s="47" t="s">
        <v>356</v>
      </c>
      <c r="CF38" s="42">
        <v>31.8</v>
      </c>
      <c r="CG38" s="42" t="s">
        <v>353</v>
      </c>
      <c r="CH38" s="42">
        <v>175</v>
      </c>
      <c r="CI38" s="191"/>
      <c r="CJ38" s="192"/>
      <c r="CK38" s="191" t="s">
        <v>357</v>
      </c>
      <c r="CL38" s="191" t="s">
        <v>358</v>
      </c>
      <c r="CM38" s="208">
        <v>0.13</v>
      </c>
      <c r="CN38" s="191">
        <v>470</v>
      </c>
      <c r="CO38" s="205">
        <f t="shared" si="46"/>
        <v>65.7109458513942</v>
      </c>
      <c r="CP38" s="191">
        <f t="shared" si="47"/>
        <v>37.372816628598677</v>
      </c>
      <c r="CQ38" s="145" t="s">
        <v>353</v>
      </c>
      <c r="CR38" s="191">
        <v>175</v>
      </c>
      <c r="CS38" s="191"/>
      <c r="CT38" s="191"/>
      <c r="CU38" s="191"/>
      <c r="CV38" s="192"/>
      <c r="CW38" s="191" t="s">
        <v>357</v>
      </c>
      <c r="CX38" s="209" t="s">
        <v>358</v>
      </c>
      <c r="CY38" s="208">
        <v>0.13</v>
      </c>
      <c r="CZ38" s="191">
        <v>470</v>
      </c>
      <c r="DA38" s="191"/>
      <c r="DB38" s="191">
        <f t="shared" si="48"/>
        <v>45.209453767697141</v>
      </c>
      <c r="DC38" s="43">
        <f t="shared" si="49"/>
        <v>0</v>
      </c>
      <c r="DD38" s="191" t="s">
        <v>362</v>
      </c>
      <c r="DE38" s="191">
        <v>100</v>
      </c>
      <c r="DF38" s="191" t="s">
        <v>361</v>
      </c>
      <c r="DG38" s="191">
        <v>20</v>
      </c>
      <c r="DH38" s="191" t="s">
        <v>353</v>
      </c>
      <c r="DI38" s="192">
        <v>175</v>
      </c>
      <c r="DJ38" s="191"/>
      <c r="DK38" s="209"/>
      <c r="DL38" s="208"/>
      <c r="DM38" s="191"/>
      <c r="DN38" s="191">
        <f t="shared" si="50"/>
        <v>45.209453767697141</v>
      </c>
      <c r="DO38" s="192">
        <f t="shared" si="51"/>
        <v>0</v>
      </c>
      <c r="DP38" s="191">
        <v>1</v>
      </c>
      <c r="DQ38" s="191" t="s">
        <v>363</v>
      </c>
      <c r="DR38" s="191" t="s">
        <v>371</v>
      </c>
      <c r="DS38" s="208">
        <v>0.13400000000000001</v>
      </c>
      <c r="DT38" s="191">
        <v>580</v>
      </c>
      <c r="DU38" s="191">
        <f t="shared" si="52"/>
        <v>6.5177114595030767</v>
      </c>
      <c r="DV38" s="191">
        <v>0.375</v>
      </c>
      <c r="DW38" s="191">
        <v>0.45</v>
      </c>
      <c r="DX38" s="192">
        <f t="shared" si="53"/>
        <v>8.3050703619108184</v>
      </c>
      <c r="DY38" s="191">
        <v>1</v>
      </c>
      <c r="DZ38" s="191" t="s">
        <v>363</v>
      </c>
      <c r="EA38" s="191" t="s">
        <v>371</v>
      </c>
      <c r="EB38" s="208">
        <v>0.13400000000000001</v>
      </c>
      <c r="EC38" s="191">
        <v>580</v>
      </c>
      <c r="ED38" s="191">
        <f t="shared" si="54"/>
        <v>2.8126160516295209</v>
      </c>
      <c r="EE38" s="191">
        <v>0.47499999999999998</v>
      </c>
      <c r="EF38" s="191">
        <v>0.47499999999999998</v>
      </c>
      <c r="EG38" s="191">
        <f t="shared" si="55"/>
        <v>4.1525351809554092</v>
      </c>
      <c r="EH38" s="166">
        <f t="shared" si="65"/>
        <v>2</v>
      </c>
      <c r="EI38" s="205">
        <f t="shared" si="66"/>
        <v>2.8090021658798561</v>
      </c>
      <c r="EJ38" s="205">
        <f t="shared" si="57"/>
        <v>1.6523542152234447</v>
      </c>
      <c r="EK38" s="51">
        <f t="shared" si="58"/>
        <v>0.91026183640607616</v>
      </c>
      <c r="EL38" s="220">
        <f t="shared" si="59"/>
        <v>0.32959891706007194</v>
      </c>
      <c r="EM38" s="221">
        <f t="shared" si="67"/>
        <v>4.6414665693633657</v>
      </c>
      <c r="EN38" s="191"/>
      <c r="EO38" s="313"/>
      <c r="EP38" s="192" t="s">
        <v>354</v>
      </c>
      <c r="EQ38" s="222">
        <f t="shared" si="68"/>
        <v>2.8090021658798561</v>
      </c>
      <c r="ER38" s="191">
        <f t="shared" si="69"/>
        <v>1.6523542152234447</v>
      </c>
      <c r="ES38" s="51">
        <f t="shared" si="70"/>
        <v>0.91026183640607616</v>
      </c>
      <c r="ET38" s="191">
        <f t="shared" si="62"/>
        <v>3.7977989170600717</v>
      </c>
      <c r="EU38" s="191">
        <f t="shared" si="71"/>
        <v>4.6414665693633657</v>
      </c>
      <c r="EV38" s="191"/>
      <c r="EW38" s="191"/>
      <c r="EX38" s="192" t="str">
        <f t="shared" si="63"/>
        <v>Front</v>
      </c>
      <c r="EY38" s="145"/>
      <c r="EZ38" s="191"/>
      <c r="FA38" s="191"/>
      <c r="FB38" s="191"/>
      <c r="FC38" s="191"/>
      <c r="FD38" s="191"/>
      <c r="FE38" s="191"/>
      <c r="FF38" s="192"/>
      <c r="FG38" s="145"/>
      <c r="FH38" s="191"/>
      <c r="FI38" s="191"/>
      <c r="FJ38" s="191"/>
      <c r="FK38" s="191"/>
      <c r="FL38" s="191"/>
      <c r="FM38" s="191"/>
      <c r="FN38" s="192"/>
      <c r="FO38" s="145"/>
      <c r="FP38" s="191"/>
      <c r="FQ38" s="191"/>
      <c r="FR38" s="191"/>
      <c r="FS38" s="191"/>
      <c r="FT38" s="191"/>
      <c r="FU38" s="191"/>
      <c r="FV38" s="192"/>
      <c r="FW38" s="191"/>
      <c r="FX38" s="191"/>
      <c r="FY38" s="191"/>
      <c r="FZ38" s="191"/>
      <c r="GA38" s="191"/>
      <c r="GB38" s="191"/>
      <c r="GC38" s="191"/>
      <c r="GD38" s="210"/>
      <c r="GE38" s="145"/>
      <c r="GF38" s="191"/>
      <c r="GG38" s="191"/>
      <c r="GH38" s="191"/>
      <c r="GI38" s="191"/>
      <c r="GJ38" s="191"/>
      <c r="GK38" s="191"/>
      <c r="GL38" s="210"/>
      <c r="GM38" s="145"/>
      <c r="GN38" s="191"/>
      <c r="GO38" s="191"/>
      <c r="GP38" s="191"/>
      <c r="GQ38" s="191"/>
      <c r="GR38" s="191"/>
      <c r="GS38" s="191"/>
      <c r="GT38" s="210"/>
      <c r="GU38" s="145"/>
      <c r="GV38" s="191"/>
      <c r="GW38" s="191"/>
      <c r="GX38" s="191"/>
      <c r="GY38" s="191"/>
      <c r="GZ38" s="191"/>
      <c r="HA38" s="191"/>
      <c r="HB38" s="210"/>
      <c r="HC38" s="145"/>
      <c r="HD38" s="191"/>
      <c r="HE38" s="191"/>
      <c r="HF38" s="191"/>
      <c r="HG38" s="191"/>
      <c r="HH38" s="191"/>
      <c r="HI38" s="191"/>
      <c r="HJ38" s="210"/>
      <c r="HR38" s="165"/>
    </row>
    <row r="39" spans="1:226" s="164" customFormat="1" ht="14.45" customHeight="1" x14ac:dyDescent="0.25">
      <c r="A39" s="211" t="s">
        <v>431</v>
      </c>
      <c r="B39" s="194" t="s">
        <v>0</v>
      </c>
      <c r="C39" s="31">
        <f t="shared" si="64"/>
        <v>29</v>
      </c>
      <c r="D39" s="173" t="str">
        <f t="shared" si="28"/>
        <v>Dw_29</v>
      </c>
      <c r="E39" s="4">
        <v>396.59529099680879</v>
      </c>
      <c r="F39" s="195" t="s">
        <v>360</v>
      </c>
      <c r="G39" s="195">
        <v>17.5</v>
      </c>
      <c r="H39" s="3">
        <f t="shared" si="29"/>
        <v>42.63173883312723</v>
      </c>
      <c r="I39" s="196">
        <f t="shared" si="30"/>
        <v>159.52215678207199</v>
      </c>
      <c r="J39" s="1">
        <f t="shared" si="31"/>
        <v>0.30000000000000004</v>
      </c>
      <c r="K39" s="280">
        <f t="shared" si="32"/>
        <v>0.64445863573713702</v>
      </c>
      <c r="L39" s="280">
        <f t="shared" si="33"/>
        <v>0.7218751524386654</v>
      </c>
      <c r="M39" s="225">
        <f t="shared" si="34"/>
        <v>1.1225591154502552</v>
      </c>
      <c r="N39" s="15" t="s">
        <v>432</v>
      </c>
      <c r="O39" s="197">
        <f t="shared" si="35"/>
        <v>0.54140636432899902</v>
      </c>
      <c r="P39" s="198">
        <f t="shared" si="36"/>
        <v>0</v>
      </c>
      <c r="Q39" s="198">
        <f t="shared" si="37"/>
        <v>0</v>
      </c>
      <c r="R39" s="198">
        <f t="shared" si="38"/>
        <v>0.786517075596884</v>
      </c>
      <c r="S39" s="77">
        <f t="shared" si="39"/>
        <v>0.73957225193362941</v>
      </c>
      <c r="T39" s="199"/>
      <c r="U39" s="3">
        <f t="shared" si="40"/>
        <v>1.5304527219766926</v>
      </c>
      <c r="V39" s="98">
        <f t="shared" si="41"/>
        <v>7.9637708162999497</v>
      </c>
      <c r="W39" s="49">
        <f t="shared" si="42"/>
        <v>5.3532101584176903</v>
      </c>
      <c r="X39" s="317">
        <f t="shared" si="43"/>
        <v>6.1760058622443728E-2</v>
      </c>
      <c r="Y39" s="318">
        <v>6.1760058622443728E-2</v>
      </c>
      <c r="Z39" s="200"/>
      <c r="AA39" s="66"/>
      <c r="AB39" s="66"/>
      <c r="AC39" s="66">
        <v>250</v>
      </c>
      <c r="AD39" s="66"/>
      <c r="AE39" s="66"/>
      <c r="AF39" s="66"/>
      <c r="AG39" s="66"/>
      <c r="AH39" s="195"/>
      <c r="AI39" s="34"/>
      <c r="AJ39" s="229">
        <v>180</v>
      </c>
      <c r="AK39" s="34"/>
      <c r="AL39" s="34"/>
      <c r="AM39" s="34"/>
      <c r="AN39" s="201"/>
      <c r="AO39" s="201"/>
      <c r="AP39" s="202">
        <v>240</v>
      </c>
      <c r="AQ39" s="18"/>
      <c r="AR39" s="18"/>
      <c r="AS39" s="18"/>
      <c r="AT39" s="51"/>
      <c r="AU39" s="17"/>
      <c r="AV39" s="18"/>
      <c r="AW39" s="112"/>
      <c r="AX39" s="103"/>
      <c r="AY39" s="18"/>
      <c r="AZ39" s="18"/>
      <c r="BA39" s="18"/>
      <c r="BB39" s="17"/>
      <c r="BC39" s="19"/>
      <c r="BD39" s="19"/>
      <c r="BE39" s="19"/>
      <c r="BF39" s="17"/>
      <c r="BG39" s="18"/>
      <c r="BH39" s="18"/>
      <c r="BI39" s="128"/>
      <c r="BJ39" s="331"/>
      <c r="BK39" s="332"/>
      <c r="BL39" s="332"/>
      <c r="BM39" s="332"/>
      <c r="BN39" s="333"/>
      <c r="BO39" s="203">
        <f t="shared" si="44"/>
        <v>6.9363999999999999</v>
      </c>
      <c r="BP39" s="285">
        <v>6.1460900226525617</v>
      </c>
      <c r="BQ39" s="204">
        <v>2.8380942384529759</v>
      </c>
      <c r="BR39" s="204"/>
      <c r="BS39" s="47"/>
      <c r="BT39" s="42"/>
      <c r="BU39" s="42"/>
      <c r="BV39" s="42"/>
      <c r="BW39" s="43"/>
      <c r="BX39" s="191"/>
      <c r="BY39" s="191"/>
      <c r="BZ39" s="205"/>
      <c r="CA39" s="191"/>
      <c r="CB39" s="206"/>
      <c r="CC39" s="191"/>
      <c r="CD39" s="207">
        <f t="shared" si="45"/>
        <v>47.856647034621602</v>
      </c>
      <c r="CE39" s="47" t="s">
        <v>356</v>
      </c>
      <c r="CF39" s="42">
        <v>31.8</v>
      </c>
      <c r="CG39" s="42" t="s">
        <v>353</v>
      </c>
      <c r="CH39" s="42">
        <v>175</v>
      </c>
      <c r="CI39" s="191"/>
      <c r="CJ39" s="192"/>
      <c r="CK39" s="191" t="s">
        <v>357</v>
      </c>
      <c r="CL39" s="191" t="s">
        <v>358</v>
      </c>
      <c r="CM39" s="208">
        <v>0.13</v>
      </c>
      <c r="CN39" s="191">
        <v>470</v>
      </c>
      <c r="CO39" s="205">
        <f t="shared" si="46"/>
        <v>64.287125264389687</v>
      </c>
      <c r="CP39" s="191">
        <f t="shared" si="47"/>
        <v>35.892485275966202</v>
      </c>
      <c r="CQ39" s="145" t="s">
        <v>353</v>
      </c>
      <c r="CR39" s="191">
        <v>175</v>
      </c>
      <c r="CS39" s="191"/>
      <c r="CT39" s="191"/>
      <c r="CU39" s="191"/>
      <c r="CV39" s="192"/>
      <c r="CW39" s="191" t="s">
        <v>357</v>
      </c>
      <c r="CX39" s="209" t="s">
        <v>358</v>
      </c>
      <c r="CY39" s="208">
        <v>0.13</v>
      </c>
      <c r="CZ39" s="191">
        <v>470</v>
      </c>
      <c r="DA39" s="191"/>
      <c r="DB39" s="191">
        <f t="shared" si="48"/>
        <v>42.63173883312723</v>
      </c>
      <c r="DC39" s="43">
        <f t="shared" si="49"/>
        <v>0</v>
      </c>
      <c r="DD39" s="191" t="s">
        <v>362</v>
      </c>
      <c r="DE39" s="191">
        <v>100</v>
      </c>
      <c r="DF39" s="191" t="s">
        <v>361</v>
      </c>
      <c r="DG39" s="191">
        <v>20</v>
      </c>
      <c r="DH39" s="191" t="s">
        <v>353</v>
      </c>
      <c r="DI39" s="192">
        <v>175</v>
      </c>
      <c r="DJ39" s="191"/>
      <c r="DK39" s="209"/>
      <c r="DL39" s="208"/>
      <c r="DM39" s="191"/>
      <c r="DN39" s="191">
        <f t="shared" si="50"/>
        <v>42.63173883312723</v>
      </c>
      <c r="DO39" s="192">
        <f t="shared" si="51"/>
        <v>0</v>
      </c>
      <c r="DP39" s="191">
        <v>1</v>
      </c>
      <c r="DQ39" s="191" t="s">
        <v>363</v>
      </c>
      <c r="DR39" s="191" t="s">
        <v>371</v>
      </c>
      <c r="DS39" s="208">
        <v>0.13400000000000001</v>
      </c>
      <c r="DT39" s="191">
        <v>580</v>
      </c>
      <c r="DU39" s="191">
        <f t="shared" si="52"/>
        <v>6.1460900226525617</v>
      </c>
      <c r="DV39" s="191">
        <v>0.375</v>
      </c>
      <c r="DW39" s="191">
        <v>0.45</v>
      </c>
      <c r="DX39" s="192">
        <f t="shared" si="53"/>
        <v>7.9761078391035998</v>
      </c>
      <c r="DY39" s="191">
        <v>1</v>
      </c>
      <c r="DZ39" s="191" t="s">
        <v>363</v>
      </c>
      <c r="EA39" s="191" t="s">
        <v>371</v>
      </c>
      <c r="EB39" s="208">
        <v>0.13400000000000001</v>
      </c>
      <c r="EC39" s="191">
        <v>580</v>
      </c>
      <c r="ED39" s="191">
        <f t="shared" si="54"/>
        <v>2.8380942384529759</v>
      </c>
      <c r="EE39" s="191">
        <v>0.47499999999999998</v>
      </c>
      <c r="EF39" s="191">
        <v>0.47499999999999998</v>
      </c>
      <c r="EG39" s="191">
        <f t="shared" si="55"/>
        <v>3.9880539195517999</v>
      </c>
      <c r="EH39" s="166">
        <f t="shared" si="65"/>
        <v>2</v>
      </c>
      <c r="EI39" s="205">
        <f t="shared" si="66"/>
        <v>2.6017696273603774</v>
      </c>
      <c r="EJ39" s="205">
        <f t="shared" si="57"/>
        <v>1.5304527219766926</v>
      </c>
      <c r="EK39" s="51">
        <f t="shared" si="58"/>
        <v>1.0576415164762833</v>
      </c>
      <c r="EL39" s="220">
        <f t="shared" si="59"/>
        <v>0.43321518631981126</v>
      </c>
      <c r="EM39" s="221">
        <f t="shared" si="67"/>
        <v>3.9818854081499748</v>
      </c>
      <c r="EN39" s="191"/>
      <c r="EO39" s="313"/>
      <c r="EP39" s="192" t="s">
        <v>354</v>
      </c>
      <c r="EQ39" s="222">
        <f t="shared" si="68"/>
        <v>2.6017696273603774</v>
      </c>
      <c r="ER39" s="191">
        <f t="shared" si="69"/>
        <v>1.5304527219766926</v>
      </c>
      <c r="ES39" s="51">
        <f t="shared" si="70"/>
        <v>1.0576415164762833</v>
      </c>
      <c r="ET39" s="191">
        <f t="shared" si="62"/>
        <v>3.9014151863198112</v>
      </c>
      <c r="EU39" s="191">
        <f t="shared" si="71"/>
        <v>3.9818854081499748</v>
      </c>
      <c r="EV39" s="191"/>
      <c r="EW39" s="191"/>
      <c r="EX39" s="192" t="str">
        <f t="shared" si="63"/>
        <v>Front</v>
      </c>
      <c r="EY39" s="145"/>
      <c r="EZ39" s="191"/>
      <c r="FA39" s="191"/>
      <c r="FB39" s="191"/>
      <c r="FC39" s="191"/>
      <c r="FD39" s="191"/>
      <c r="FE39" s="191"/>
      <c r="FF39" s="192"/>
      <c r="FG39" s="145"/>
      <c r="FH39" s="191"/>
      <c r="FI39" s="191"/>
      <c r="FJ39" s="191"/>
      <c r="FK39" s="191"/>
      <c r="FL39" s="191"/>
      <c r="FM39" s="191"/>
      <c r="FN39" s="192"/>
      <c r="FO39" s="145"/>
      <c r="FP39" s="191"/>
      <c r="FQ39" s="191"/>
      <c r="FR39" s="191"/>
      <c r="FS39" s="191"/>
      <c r="FT39" s="191"/>
      <c r="FU39" s="191"/>
      <c r="FV39" s="192"/>
      <c r="FW39" s="191"/>
      <c r="FX39" s="191"/>
      <c r="FY39" s="191"/>
      <c r="FZ39" s="191"/>
      <c r="GA39" s="191"/>
      <c r="GB39" s="191"/>
      <c r="GC39" s="191"/>
      <c r="GD39" s="210"/>
      <c r="GE39" s="145"/>
      <c r="GF39" s="191"/>
      <c r="GG39" s="191"/>
      <c r="GH39" s="191"/>
      <c r="GI39" s="191"/>
      <c r="GJ39" s="191"/>
      <c r="GK39" s="191"/>
      <c r="GL39" s="210"/>
      <c r="GM39" s="145"/>
      <c r="GN39" s="191"/>
      <c r="GO39" s="191"/>
      <c r="GP39" s="191"/>
      <c r="GQ39" s="191"/>
      <c r="GR39" s="191"/>
      <c r="GS39" s="191"/>
      <c r="GT39" s="210"/>
      <c r="GU39" s="145"/>
      <c r="GV39" s="191"/>
      <c r="GW39" s="191"/>
      <c r="GX39" s="191"/>
      <c r="GY39" s="191"/>
      <c r="GZ39" s="191"/>
      <c r="HA39" s="191"/>
      <c r="HB39" s="210"/>
      <c r="HC39" s="145"/>
      <c r="HD39" s="191"/>
      <c r="HE39" s="191"/>
      <c r="HF39" s="191"/>
      <c r="HG39" s="191"/>
      <c r="HH39" s="191"/>
      <c r="HI39" s="191"/>
      <c r="HJ39" s="210"/>
      <c r="HR39" s="165"/>
    </row>
    <row r="40" spans="1:226" s="164" customFormat="1" ht="14.45" customHeight="1" x14ac:dyDescent="0.25">
      <c r="A40" s="211" t="s">
        <v>431</v>
      </c>
      <c r="B40" s="194" t="s">
        <v>0</v>
      </c>
      <c r="C40" s="31">
        <f t="shared" si="64"/>
        <v>30</v>
      </c>
      <c r="D40" s="173" t="str">
        <f t="shared" si="28"/>
        <v>Dw_30</v>
      </c>
      <c r="E40" s="4">
        <v>468.40172293473421</v>
      </c>
      <c r="F40" s="195" t="s">
        <v>360</v>
      </c>
      <c r="G40" s="195">
        <v>17.5</v>
      </c>
      <c r="H40" s="3">
        <f t="shared" si="29"/>
        <v>50.514128947344766</v>
      </c>
      <c r="I40" s="196">
        <f t="shared" si="30"/>
        <v>191.55709554905019</v>
      </c>
      <c r="J40" s="1">
        <f t="shared" si="31"/>
        <v>0.30000000000000004</v>
      </c>
      <c r="K40" s="280">
        <f t="shared" si="32"/>
        <v>0.63479362105724479</v>
      </c>
      <c r="L40" s="280">
        <f t="shared" si="33"/>
        <v>0.76445225716852594</v>
      </c>
      <c r="M40" s="225">
        <f t="shared" si="34"/>
        <v>1.1376446523430703</v>
      </c>
      <c r="N40" s="15" t="s">
        <v>432</v>
      </c>
      <c r="O40" s="197">
        <f t="shared" si="35"/>
        <v>0.57333919287639445</v>
      </c>
      <c r="P40" s="198">
        <f t="shared" si="36"/>
        <v>0</v>
      </c>
      <c r="Q40" s="198">
        <f t="shared" si="37"/>
        <v>0</v>
      </c>
      <c r="R40" s="198">
        <f t="shared" si="38"/>
        <v>0.79708670368812862</v>
      </c>
      <c r="S40" s="77">
        <f t="shared" si="39"/>
        <v>0.79175862669369212</v>
      </c>
      <c r="T40" s="199"/>
      <c r="U40" s="3">
        <f t="shared" si="40"/>
        <v>2.1251008960612268</v>
      </c>
      <c r="V40" s="98">
        <f t="shared" si="41"/>
        <v>15.354582982696778</v>
      </c>
      <c r="W40" s="49">
        <f t="shared" si="42"/>
        <v>3.2898404993655386</v>
      </c>
      <c r="X40" s="317">
        <f t="shared" si="43"/>
        <v>0.11685022677412704</v>
      </c>
      <c r="Y40" s="318">
        <v>0.116850226774127</v>
      </c>
      <c r="Z40" s="200"/>
      <c r="AA40" s="66"/>
      <c r="AB40" s="66"/>
      <c r="AC40" s="66">
        <v>250</v>
      </c>
      <c r="AD40" s="66"/>
      <c r="AE40" s="66"/>
      <c r="AF40" s="66"/>
      <c r="AG40" s="66"/>
      <c r="AH40" s="195"/>
      <c r="AI40" s="34"/>
      <c r="AJ40" s="229">
        <v>180</v>
      </c>
      <c r="AK40" s="34"/>
      <c r="AL40" s="34"/>
      <c r="AM40" s="34"/>
      <c r="AN40" s="201"/>
      <c r="AO40" s="201"/>
      <c r="AP40" s="202">
        <v>240</v>
      </c>
      <c r="AQ40" s="18"/>
      <c r="AR40" s="18"/>
      <c r="AS40" s="18"/>
      <c r="AT40" s="51"/>
      <c r="AU40" s="17"/>
      <c r="AV40" s="18"/>
      <c r="AW40" s="112"/>
      <c r="AX40" s="103"/>
      <c r="AY40" s="18"/>
      <c r="AZ40" s="18"/>
      <c r="BA40" s="18"/>
      <c r="BB40" s="17"/>
      <c r="BC40" s="19"/>
      <c r="BD40" s="19"/>
      <c r="BE40" s="19"/>
      <c r="BF40" s="17"/>
      <c r="BG40" s="18"/>
      <c r="BH40" s="18"/>
      <c r="BI40" s="128"/>
      <c r="BJ40" s="331"/>
      <c r="BK40" s="332"/>
      <c r="BL40" s="332"/>
      <c r="BM40" s="332"/>
      <c r="BN40" s="333"/>
      <c r="BO40" s="203">
        <f t="shared" si="44"/>
        <v>6.9363999999999999</v>
      </c>
      <c r="BP40" s="285">
        <v>7.2824705823402294</v>
      </c>
      <c r="BQ40" s="204">
        <v>3.1834046568648375</v>
      </c>
      <c r="BR40" s="204"/>
      <c r="BS40" s="47"/>
      <c r="BT40" s="42"/>
      <c r="BU40" s="42"/>
      <c r="BV40" s="42"/>
      <c r="BW40" s="43"/>
      <c r="BX40" s="191"/>
      <c r="BY40" s="191"/>
      <c r="BZ40" s="205"/>
      <c r="CA40" s="191"/>
      <c r="CB40" s="206"/>
      <c r="CC40" s="191"/>
      <c r="CD40" s="207">
        <f t="shared" si="45"/>
        <v>57.467128664715062</v>
      </c>
      <c r="CE40" s="47" t="s">
        <v>356</v>
      </c>
      <c r="CF40" s="42">
        <v>31.8</v>
      </c>
      <c r="CG40" s="42" t="s">
        <v>353</v>
      </c>
      <c r="CH40" s="42">
        <v>175</v>
      </c>
      <c r="CI40" s="191"/>
      <c r="CJ40" s="192"/>
      <c r="CK40" s="191" t="s">
        <v>357</v>
      </c>
      <c r="CL40" s="191" t="s">
        <v>358</v>
      </c>
      <c r="CM40" s="208">
        <v>0.13</v>
      </c>
      <c r="CN40" s="191">
        <v>470</v>
      </c>
      <c r="CO40" s="205">
        <f t="shared" si="46"/>
        <v>80.557283802932801</v>
      </c>
      <c r="CP40" s="191">
        <f t="shared" si="47"/>
        <v>43.100346498536297</v>
      </c>
      <c r="CQ40" s="145" t="s">
        <v>353</v>
      </c>
      <c r="CR40" s="191">
        <v>175</v>
      </c>
      <c r="CS40" s="191"/>
      <c r="CT40" s="191"/>
      <c r="CU40" s="191"/>
      <c r="CV40" s="192"/>
      <c r="CW40" s="191" t="s">
        <v>357</v>
      </c>
      <c r="CX40" s="209" t="s">
        <v>358</v>
      </c>
      <c r="CY40" s="208">
        <v>0.13</v>
      </c>
      <c r="CZ40" s="191">
        <v>470</v>
      </c>
      <c r="DA40" s="191"/>
      <c r="DB40" s="191">
        <f t="shared" si="48"/>
        <v>50.514128947344766</v>
      </c>
      <c r="DC40" s="43">
        <f t="shared" si="49"/>
        <v>0</v>
      </c>
      <c r="DD40" s="191" t="s">
        <v>362</v>
      </c>
      <c r="DE40" s="191">
        <v>100</v>
      </c>
      <c r="DF40" s="191" t="s">
        <v>361</v>
      </c>
      <c r="DG40" s="191">
        <v>20</v>
      </c>
      <c r="DH40" s="191" t="s">
        <v>353</v>
      </c>
      <c r="DI40" s="192">
        <v>175</v>
      </c>
      <c r="DJ40" s="191"/>
      <c r="DK40" s="209"/>
      <c r="DL40" s="208"/>
      <c r="DM40" s="191"/>
      <c r="DN40" s="191">
        <f t="shared" si="50"/>
        <v>50.514128947344766</v>
      </c>
      <c r="DO40" s="192">
        <f t="shared" si="51"/>
        <v>0</v>
      </c>
      <c r="DP40" s="191">
        <v>1</v>
      </c>
      <c r="DQ40" s="191" t="s">
        <v>363</v>
      </c>
      <c r="DR40" s="191" t="s">
        <v>371</v>
      </c>
      <c r="DS40" s="208">
        <v>0.13400000000000001</v>
      </c>
      <c r="DT40" s="191">
        <v>580</v>
      </c>
      <c r="DU40" s="191">
        <f t="shared" si="52"/>
        <v>7.2824705823402294</v>
      </c>
      <c r="DV40" s="191">
        <v>0.375</v>
      </c>
      <c r="DW40" s="191">
        <v>0.45</v>
      </c>
      <c r="DX40" s="192">
        <f t="shared" si="53"/>
        <v>9.5778547774525098</v>
      </c>
      <c r="DY40" s="191">
        <v>1</v>
      </c>
      <c r="DZ40" s="191" t="s">
        <v>363</v>
      </c>
      <c r="EA40" s="191" t="s">
        <v>371</v>
      </c>
      <c r="EB40" s="208">
        <v>0.13400000000000001</v>
      </c>
      <c r="EC40" s="191">
        <v>580</v>
      </c>
      <c r="ED40" s="191">
        <f t="shared" si="54"/>
        <v>3.1834046568648375</v>
      </c>
      <c r="EE40" s="191">
        <v>0.47499999999999998</v>
      </c>
      <c r="EF40" s="191">
        <v>0.47499999999999998</v>
      </c>
      <c r="EG40" s="191">
        <f t="shared" si="55"/>
        <v>4.7889273887262549</v>
      </c>
      <c r="EH40" s="166">
        <f t="shared" si="65"/>
        <v>2</v>
      </c>
      <c r="EI40" s="205">
        <f t="shared" si="66"/>
        <v>3.6126715233040856</v>
      </c>
      <c r="EJ40" s="205">
        <f t="shared" si="57"/>
        <v>2.1251008960612268</v>
      </c>
      <c r="EK40" s="51">
        <f t="shared" si="58"/>
        <v>0.80830376080361077</v>
      </c>
      <c r="EL40" s="220">
        <f t="shared" si="59"/>
        <v>1.6618642383479572</v>
      </c>
      <c r="EM40" s="221">
        <f t="shared" si="67"/>
        <v>7.677291491348389</v>
      </c>
      <c r="EN40" s="191"/>
      <c r="EO40" s="313"/>
      <c r="EP40" s="192" t="s">
        <v>354</v>
      </c>
      <c r="EQ40" s="222">
        <f t="shared" si="68"/>
        <v>3.6126715233040856</v>
      </c>
      <c r="ER40" s="191">
        <f t="shared" si="69"/>
        <v>2.1251008960612268</v>
      </c>
      <c r="ES40" s="51">
        <f t="shared" si="70"/>
        <v>0.80830376080361077</v>
      </c>
      <c r="ET40" s="191">
        <f t="shared" si="62"/>
        <v>1.6618642383479572</v>
      </c>
      <c r="EU40" s="191">
        <f t="shared" si="71"/>
        <v>7.677291491348389</v>
      </c>
      <c r="EV40" s="191"/>
      <c r="EW40" s="191"/>
      <c r="EX40" s="192" t="str">
        <f t="shared" si="63"/>
        <v>Rear</v>
      </c>
      <c r="EY40" s="145"/>
      <c r="EZ40" s="191"/>
      <c r="FA40" s="191"/>
      <c r="FB40" s="191"/>
      <c r="FC40" s="191"/>
      <c r="FD40" s="191"/>
      <c r="FE40" s="191"/>
      <c r="FF40" s="192"/>
      <c r="FG40" s="145"/>
      <c r="FH40" s="191"/>
      <c r="FI40" s="191"/>
      <c r="FJ40" s="191"/>
      <c r="FK40" s="191"/>
      <c r="FL40" s="191"/>
      <c r="FM40" s="191"/>
      <c r="FN40" s="192"/>
      <c r="FO40" s="145"/>
      <c r="FP40" s="191"/>
      <c r="FQ40" s="191"/>
      <c r="FR40" s="191"/>
      <c r="FS40" s="191"/>
      <c r="FT40" s="191"/>
      <c r="FU40" s="191"/>
      <c r="FV40" s="192"/>
      <c r="FW40" s="191"/>
      <c r="FX40" s="191"/>
      <c r="FY40" s="191"/>
      <c r="FZ40" s="191"/>
      <c r="GA40" s="191"/>
      <c r="GB40" s="191"/>
      <c r="GC40" s="191"/>
      <c r="GD40" s="210"/>
      <c r="GE40" s="145"/>
      <c r="GF40" s="191"/>
      <c r="GG40" s="191"/>
      <c r="GH40" s="191"/>
      <c r="GI40" s="191"/>
      <c r="GJ40" s="191"/>
      <c r="GK40" s="191"/>
      <c r="GL40" s="210"/>
      <c r="GM40" s="145"/>
      <c r="GN40" s="191"/>
      <c r="GO40" s="191"/>
      <c r="GP40" s="191"/>
      <c r="GQ40" s="191"/>
      <c r="GR40" s="191"/>
      <c r="GS40" s="191"/>
      <c r="GT40" s="210"/>
      <c r="GU40" s="145"/>
      <c r="GV40" s="191"/>
      <c r="GW40" s="191"/>
      <c r="GX40" s="191"/>
      <c r="GY40" s="191"/>
      <c r="GZ40" s="191"/>
      <c r="HA40" s="191"/>
      <c r="HB40" s="210"/>
      <c r="HC40" s="145"/>
      <c r="HD40" s="191"/>
      <c r="HE40" s="191"/>
      <c r="HF40" s="191"/>
      <c r="HG40" s="191"/>
      <c r="HH40" s="191"/>
      <c r="HI40" s="191"/>
      <c r="HJ40" s="210"/>
      <c r="HR40" s="165"/>
    </row>
    <row r="41" spans="1:226" s="164" customFormat="1" ht="14.45" customHeight="1" x14ac:dyDescent="0.25">
      <c r="A41" s="211" t="s">
        <v>431</v>
      </c>
      <c r="B41" s="194" t="s">
        <v>0</v>
      </c>
      <c r="C41" s="31">
        <f t="shared" si="64"/>
        <v>31</v>
      </c>
      <c r="D41" s="173" t="str">
        <f t="shared" si="28"/>
        <v>Dw_31</v>
      </c>
      <c r="E41" s="4">
        <v>539.12092437042941</v>
      </c>
      <c r="F41" s="195" t="s">
        <v>360</v>
      </c>
      <c r="G41" s="195">
        <v>17.5</v>
      </c>
      <c r="H41" s="3">
        <f t="shared" si="29"/>
        <v>48.77410029280982</v>
      </c>
      <c r="I41" s="196">
        <f t="shared" si="30"/>
        <v>172.72828348137631</v>
      </c>
      <c r="J41" s="1">
        <f t="shared" si="31"/>
        <v>0.3</v>
      </c>
      <c r="K41" s="280">
        <f t="shared" si="32"/>
        <v>0.68925815253839851</v>
      </c>
      <c r="L41" s="280">
        <f t="shared" si="33"/>
        <v>0.83458439331085232</v>
      </c>
      <c r="M41" s="225">
        <f t="shared" si="34"/>
        <v>1.0624180606782381</v>
      </c>
      <c r="N41" s="15" t="s">
        <v>432</v>
      </c>
      <c r="O41" s="197">
        <f t="shared" si="35"/>
        <v>0.62593829498313913</v>
      </c>
      <c r="P41" s="198">
        <f t="shared" si="36"/>
        <v>0</v>
      </c>
      <c r="Q41" s="198">
        <f t="shared" si="37"/>
        <v>0</v>
      </c>
      <c r="R41" s="198">
        <f t="shared" si="38"/>
        <v>0.74437945819076079</v>
      </c>
      <c r="S41" s="77">
        <f t="shared" si="39"/>
        <v>0.84452357986096593</v>
      </c>
      <c r="T41" s="199"/>
      <c r="U41" s="3">
        <f t="shared" si="40"/>
        <v>1.9622251229295951</v>
      </c>
      <c r="V41" s="98">
        <f t="shared" si="41"/>
        <v>13.091113272390619</v>
      </c>
      <c r="W41" s="49">
        <f t="shared" si="42"/>
        <v>3.7257412168050847</v>
      </c>
      <c r="X41" s="317">
        <f t="shared" si="43"/>
        <v>0.10616650959052432</v>
      </c>
      <c r="Y41" s="318">
        <v>0.1061665095905243</v>
      </c>
      <c r="Z41" s="200"/>
      <c r="AA41" s="66"/>
      <c r="AB41" s="66"/>
      <c r="AC41" s="66">
        <v>250</v>
      </c>
      <c r="AD41" s="66"/>
      <c r="AE41" s="66"/>
      <c r="AF41" s="66"/>
      <c r="AG41" s="66"/>
      <c r="AH41" s="195"/>
      <c r="AI41" s="34"/>
      <c r="AJ41" s="229">
        <v>180</v>
      </c>
      <c r="AK41" s="34"/>
      <c r="AL41" s="34"/>
      <c r="AM41" s="34"/>
      <c r="AN41" s="201"/>
      <c r="AO41" s="201"/>
      <c r="AP41" s="202">
        <v>240</v>
      </c>
      <c r="AQ41" s="18"/>
      <c r="AR41" s="18"/>
      <c r="AS41" s="18"/>
      <c r="AT41" s="51"/>
      <c r="AU41" s="17"/>
      <c r="AV41" s="18"/>
      <c r="AW41" s="112"/>
      <c r="AX41" s="103"/>
      <c r="AY41" s="18"/>
      <c r="AZ41" s="18"/>
      <c r="BA41" s="18"/>
      <c r="BB41" s="17"/>
      <c r="BC41" s="19"/>
      <c r="BD41" s="19"/>
      <c r="BE41" s="19"/>
      <c r="BF41" s="17"/>
      <c r="BG41" s="18"/>
      <c r="BH41" s="18"/>
      <c r="BI41" s="128"/>
      <c r="BJ41" s="331"/>
      <c r="BK41" s="332"/>
      <c r="BL41" s="332"/>
      <c r="BM41" s="332"/>
      <c r="BN41" s="333"/>
      <c r="BO41" s="203">
        <f t="shared" si="44"/>
        <v>6.9363999999999999</v>
      </c>
      <c r="BP41" s="285">
        <v>7.0316158659837695</v>
      </c>
      <c r="BQ41" s="204">
        <v>2.6911511132673578</v>
      </c>
      <c r="BR41" s="204"/>
      <c r="BS41" s="47"/>
      <c r="BT41" s="42"/>
      <c r="BU41" s="42"/>
      <c r="BV41" s="42"/>
      <c r="BW41" s="43"/>
      <c r="BX41" s="191"/>
      <c r="BY41" s="191"/>
      <c r="BZ41" s="205"/>
      <c r="CA41" s="191"/>
      <c r="CB41" s="206"/>
      <c r="CC41" s="191"/>
      <c r="CD41" s="207">
        <f t="shared" si="45"/>
        <v>51.818485044412895</v>
      </c>
      <c r="CE41" s="47" t="s">
        <v>356</v>
      </c>
      <c r="CF41" s="42">
        <v>31.8</v>
      </c>
      <c r="CG41" s="42" t="s">
        <v>353</v>
      </c>
      <c r="CH41" s="42">
        <v>175</v>
      </c>
      <c r="CI41" s="191"/>
      <c r="CJ41" s="192"/>
      <c r="CK41" s="191" t="s">
        <v>357</v>
      </c>
      <c r="CL41" s="191" t="s">
        <v>358</v>
      </c>
      <c r="CM41" s="208">
        <v>0.13</v>
      </c>
      <c r="CN41" s="191">
        <v>470</v>
      </c>
      <c r="CO41" s="205">
        <f t="shared" si="46"/>
        <v>65.208529044328799</v>
      </c>
      <c r="CP41" s="191">
        <f t="shared" si="47"/>
        <v>38.863863783309668</v>
      </c>
      <c r="CQ41" s="145" t="s">
        <v>353</v>
      </c>
      <c r="CR41" s="191">
        <v>175</v>
      </c>
      <c r="CS41" s="191"/>
      <c r="CT41" s="191"/>
      <c r="CU41" s="191"/>
      <c r="CV41" s="192"/>
      <c r="CW41" s="191" t="s">
        <v>357</v>
      </c>
      <c r="CX41" s="209" t="s">
        <v>358</v>
      </c>
      <c r="CY41" s="208">
        <v>0.13</v>
      </c>
      <c r="CZ41" s="191">
        <v>470</v>
      </c>
      <c r="DA41" s="191"/>
      <c r="DB41" s="191">
        <f t="shared" si="48"/>
        <v>48.77410029280982</v>
      </c>
      <c r="DC41" s="43">
        <f t="shared" si="49"/>
        <v>0</v>
      </c>
      <c r="DD41" s="191" t="s">
        <v>362</v>
      </c>
      <c r="DE41" s="191">
        <v>100</v>
      </c>
      <c r="DF41" s="191" t="s">
        <v>361</v>
      </c>
      <c r="DG41" s="191">
        <v>20</v>
      </c>
      <c r="DH41" s="191" t="s">
        <v>353</v>
      </c>
      <c r="DI41" s="192">
        <v>175</v>
      </c>
      <c r="DJ41" s="191"/>
      <c r="DK41" s="209"/>
      <c r="DL41" s="208"/>
      <c r="DM41" s="191"/>
      <c r="DN41" s="191">
        <f t="shared" si="50"/>
        <v>48.77410029280982</v>
      </c>
      <c r="DO41" s="192">
        <f t="shared" si="51"/>
        <v>0</v>
      </c>
      <c r="DP41" s="191">
        <v>1</v>
      </c>
      <c r="DQ41" s="191" t="s">
        <v>363</v>
      </c>
      <c r="DR41" s="191" t="s">
        <v>371</v>
      </c>
      <c r="DS41" s="208">
        <v>0.13400000000000001</v>
      </c>
      <c r="DT41" s="191">
        <v>580</v>
      </c>
      <c r="DU41" s="191">
        <f t="shared" si="52"/>
        <v>7.0316158659837695</v>
      </c>
      <c r="DV41" s="191">
        <v>0.375</v>
      </c>
      <c r="DW41" s="191">
        <v>0.45</v>
      </c>
      <c r="DX41" s="192">
        <f t="shared" si="53"/>
        <v>8.6364141740688165</v>
      </c>
      <c r="DY41" s="191">
        <v>1</v>
      </c>
      <c r="DZ41" s="191" t="s">
        <v>363</v>
      </c>
      <c r="EA41" s="191" t="s">
        <v>371</v>
      </c>
      <c r="EB41" s="208">
        <v>0.13400000000000001</v>
      </c>
      <c r="EC41" s="191">
        <v>580</v>
      </c>
      <c r="ED41" s="191">
        <f t="shared" si="54"/>
        <v>2.6911511132673578</v>
      </c>
      <c r="EE41" s="191">
        <v>0.47499999999999998</v>
      </c>
      <c r="EF41" s="191">
        <v>0.47499999999999998</v>
      </c>
      <c r="EG41" s="191">
        <f t="shared" si="55"/>
        <v>4.3182070870344083</v>
      </c>
      <c r="EH41" s="166">
        <f t="shared" si="65"/>
        <v>2</v>
      </c>
      <c r="EI41" s="205">
        <f t="shared" si="66"/>
        <v>3.3357827089803114</v>
      </c>
      <c r="EJ41" s="205">
        <f t="shared" si="57"/>
        <v>1.9622251229295951</v>
      </c>
      <c r="EK41" s="51">
        <f t="shared" si="58"/>
        <v>0.47892599033776273</v>
      </c>
      <c r="EL41" s="220">
        <f t="shared" si="59"/>
        <v>6.6208645509844288E-2</v>
      </c>
      <c r="EM41" s="221">
        <f t="shared" si="67"/>
        <v>6.5455566361953093</v>
      </c>
      <c r="EN41" s="191"/>
      <c r="EO41" s="313"/>
      <c r="EP41" s="192" t="s">
        <v>354</v>
      </c>
      <c r="EQ41" s="222">
        <f t="shared" si="68"/>
        <v>3.3357827089803114</v>
      </c>
      <c r="ER41" s="191">
        <f t="shared" si="69"/>
        <v>1.9622251229295951</v>
      </c>
      <c r="ES41" s="51">
        <f t="shared" si="70"/>
        <v>0.47892599033776273</v>
      </c>
      <c r="ET41" s="191">
        <f t="shared" si="62"/>
        <v>3.5344086455098442</v>
      </c>
      <c r="EU41" s="191">
        <f t="shared" si="71"/>
        <v>6.5455566361953093</v>
      </c>
      <c r="EV41" s="191"/>
      <c r="EW41" s="191"/>
      <c r="EX41" s="192" t="str">
        <f t="shared" si="63"/>
        <v>Front</v>
      </c>
      <c r="EY41" s="145"/>
      <c r="EZ41" s="191"/>
      <c r="FA41" s="191"/>
      <c r="FB41" s="191"/>
      <c r="FC41" s="191"/>
      <c r="FD41" s="191"/>
      <c r="FE41" s="191"/>
      <c r="FF41" s="192"/>
      <c r="FG41" s="145"/>
      <c r="FH41" s="191"/>
      <c r="FI41" s="191"/>
      <c r="FJ41" s="191"/>
      <c r="FK41" s="191"/>
      <c r="FL41" s="191"/>
      <c r="FM41" s="191"/>
      <c r="FN41" s="192"/>
      <c r="FO41" s="145"/>
      <c r="FP41" s="191"/>
      <c r="FQ41" s="191"/>
      <c r="FR41" s="191"/>
      <c r="FS41" s="191"/>
      <c r="FT41" s="191"/>
      <c r="FU41" s="191"/>
      <c r="FV41" s="192"/>
      <c r="FW41" s="191"/>
      <c r="FX41" s="191"/>
      <c r="FY41" s="191"/>
      <c r="FZ41" s="191"/>
      <c r="GA41" s="191"/>
      <c r="GB41" s="191"/>
      <c r="GC41" s="191"/>
      <c r="GD41" s="210"/>
      <c r="GE41" s="145"/>
      <c r="GF41" s="191"/>
      <c r="GG41" s="191"/>
      <c r="GH41" s="191"/>
      <c r="GI41" s="191"/>
      <c r="GJ41" s="191"/>
      <c r="GK41" s="191"/>
      <c r="GL41" s="210"/>
      <c r="GM41" s="145"/>
      <c r="GN41" s="191"/>
      <c r="GO41" s="191"/>
      <c r="GP41" s="191"/>
      <c r="GQ41" s="191"/>
      <c r="GR41" s="191"/>
      <c r="GS41" s="191"/>
      <c r="GT41" s="210"/>
      <c r="GU41" s="145"/>
      <c r="GV41" s="191"/>
      <c r="GW41" s="191"/>
      <c r="GX41" s="191"/>
      <c r="GY41" s="191"/>
      <c r="GZ41" s="191"/>
      <c r="HA41" s="191"/>
      <c r="HB41" s="210"/>
      <c r="HC41" s="145"/>
      <c r="HD41" s="191"/>
      <c r="HE41" s="191"/>
      <c r="HF41" s="191"/>
      <c r="HG41" s="191"/>
      <c r="HH41" s="191"/>
      <c r="HI41" s="191"/>
      <c r="HJ41" s="210"/>
      <c r="HR41" s="165"/>
    </row>
    <row r="42" spans="1:226" s="164" customFormat="1" ht="14.45" customHeight="1" x14ac:dyDescent="0.25">
      <c r="A42" s="211" t="s">
        <v>431</v>
      </c>
      <c r="B42" s="194" t="s">
        <v>0</v>
      </c>
      <c r="C42" s="31">
        <f t="shared" si="64"/>
        <v>32</v>
      </c>
      <c r="D42" s="173" t="str">
        <f t="shared" si="28"/>
        <v>Dw_32</v>
      </c>
      <c r="E42" s="4">
        <v>587.61560827935705</v>
      </c>
      <c r="F42" s="195" t="s">
        <v>360</v>
      </c>
      <c r="G42" s="195">
        <v>17.5</v>
      </c>
      <c r="H42" s="3">
        <f t="shared" si="29"/>
        <v>51.162306316520329</v>
      </c>
      <c r="I42" s="196">
        <f t="shared" si="30"/>
        <v>185.58103166770127</v>
      </c>
      <c r="J42" s="1">
        <f t="shared" si="31"/>
        <v>0.30000000000000004</v>
      </c>
      <c r="K42" s="280">
        <f t="shared" si="32"/>
        <v>0.66870891332874327</v>
      </c>
      <c r="L42" s="280">
        <f t="shared" si="33"/>
        <v>0.78107228314697663</v>
      </c>
      <c r="M42" s="225">
        <f t="shared" si="34"/>
        <v>1.0881899880720023</v>
      </c>
      <c r="N42" s="15" t="s">
        <v>432</v>
      </c>
      <c r="O42" s="197">
        <f t="shared" si="35"/>
        <v>0.58580421236023239</v>
      </c>
      <c r="P42" s="198">
        <f t="shared" si="36"/>
        <v>0</v>
      </c>
      <c r="Q42" s="198">
        <f t="shared" si="37"/>
        <v>0</v>
      </c>
      <c r="R42" s="198">
        <f t="shared" si="38"/>
        <v>0.76243646800632703</v>
      </c>
      <c r="S42" s="77">
        <f t="shared" si="39"/>
        <v>0.83954153752084315</v>
      </c>
      <c r="T42" s="199"/>
      <c r="U42" s="3">
        <f t="shared" si="40"/>
        <v>1.8768785432837019</v>
      </c>
      <c r="V42" s="98">
        <f t="shared" si="41"/>
        <v>11.977088425211752</v>
      </c>
      <c r="W42" s="49">
        <f t="shared" si="42"/>
        <v>4.2716814387730286</v>
      </c>
      <c r="X42" s="317">
        <f t="shared" si="43"/>
        <v>8.841699608638498E-2</v>
      </c>
      <c r="Y42" s="318">
        <v>8.841699608638498E-2</v>
      </c>
      <c r="Z42" s="200"/>
      <c r="AA42" s="66"/>
      <c r="AB42" s="66"/>
      <c r="AC42" s="66">
        <v>250</v>
      </c>
      <c r="AD42" s="66"/>
      <c r="AE42" s="66"/>
      <c r="AF42" s="66"/>
      <c r="AG42" s="66"/>
      <c r="AH42" s="195"/>
      <c r="AI42" s="34"/>
      <c r="AJ42" s="229">
        <v>180</v>
      </c>
      <c r="AK42" s="34"/>
      <c r="AL42" s="34"/>
      <c r="AM42" s="34"/>
      <c r="AN42" s="201"/>
      <c r="AO42" s="201"/>
      <c r="AP42" s="202">
        <v>240</v>
      </c>
      <c r="AQ42" s="18"/>
      <c r="AR42" s="18"/>
      <c r="AS42" s="18"/>
      <c r="AT42" s="51"/>
      <c r="AU42" s="17"/>
      <c r="AV42" s="18"/>
      <c r="AW42" s="112"/>
      <c r="AX42" s="103"/>
      <c r="AY42" s="18"/>
      <c r="AZ42" s="18"/>
      <c r="BA42" s="18"/>
      <c r="BB42" s="17"/>
      <c r="BC42" s="19"/>
      <c r="BD42" s="19"/>
      <c r="BE42" s="19"/>
      <c r="BF42" s="17"/>
      <c r="BG42" s="18"/>
      <c r="BH42" s="18"/>
      <c r="BI42" s="128"/>
      <c r="BJ42" s="331"/>
      <c r="BK42" s="332"/>
      <c r="BL42" s="332"/>
      <c r="BM42" s="332"/>
      <c r="BN42" s="333"/>
      <c r="BO42" s="203">
        <f t="shared" si="44"/>
        <v>6.9363999999999999</v>
      </c>
      <c r="BP42" s="285">
        <v>7.3759163711032132</v>
      </c>
      <c r="BQ42" s="204">
        <v>2.908558505692223</v>
      </c>
      <c r="BR42" s="204"/>
      <c r="BS42" s="47"/>
      <c r="BT42" s="42"/>
      <c r="BU42" s="42"/>
      <c r="BV42" s="42"/>
      <c r="BW42" s="43"/>
      <c r="BX42" s="191"/>
      <c r="BY42" s="191"/>
      <c r="BZ42" s="205"/>
      <c r="CA42" s="191"/>
      <c r="CB42" s="206"/>
      <c r="CC42" s="191"/>
      <c r="CD42" s="207">
        <f t="shared" si="45"/>
        <v>55.674309500310386</v>
      </c>
      <c r="CE42" s="47" t="s">
        <v>356</v>
      </c>
      <c r="CF42" s="42">
        <v>31.8</v>
      </c>
      <c r="CG42" s="42" t="s">
        <v>353</v>
      </c>
      <c r="CH42" s="42">
        <v>175</v>
      </c>
      <c r="CI42" s="191"/>
      <c r="CJ42" s="192"/>
      <c r="CK42" s="191" t="s">
        <v>357</v>
      </c>
      <c r="CL42" s="191" t="s">
        <v>358</v>
      </c>
      <c r="CM42" s="208">
        <v>0.13</v>
      </c>
      <c r="CN42" s="191">
        <v>470</v>
      </c>
      <c r="CO42" s="205">
        <f t="shared" si="46"/>
        <v>73.284865183232739</v>
      </c>
      <c r="CP42" s="191">
        <f t="shared" si="47"/>
        <v>41.75573212523279</v>
      </c>
      <c r="CQ42" s="145" t="s">
        <v>353</v>
      </c>
      <c r="CR42" s="191">
        <v>175</v>
      </c>
      <c r="CS42" s="191"/>
      <c r="CT42" s="191"/>
      <c r="CU42" s="191"/>
      <c r="CV42" s="192"/>
      <c r="CW42" s="191" t="s">
        <v>357</v>
      </c>
      <c r="CX42" s="209" t="s">
        <v>358</v>
      </c>
      <c r="CY42" s="208">
        <v>0.13</v>
      </c>
      <c r="CZ42" s="191">
        <v>470</v>
      </c>
      <c r="DA42" s="191"/>
      <c r="DB42" s="191">
        <f t="shared" si="48"/>
        <v>51.162306316520329</v>
      </c>
      <c r="DC42" s="43">
        <f t="shared" si="49"/>
        <v>0</v>
      </c>
      <c r="DD42" s="191" t="s">
        <v>362</v>
      </c>
      <c r="DE42" s="191">
        <v>100</v>
      </c>
      <c r="DF42" s="191" t="s">
        <v>361</v>
      </c>
      <c r="DG42" s="191">
        <v>20</v>
      </c>
      <c r="DH42" s="191" t="s">
        <v>353</v>
      </c>
      <c r="DI42" s="192">
        <v>175</v>
      </c>
      <c r="DJ42" s="191"/>
      <c r="DK42" s="209"/>
      <c r="DL42" s="208"/>
      <c r="DM42" s="191"/>
      <c r="DN42" s="191">
        <f t="shared" si="50"/>
        <v>51.162306316520329</v>
      </c>
      <c r="DO42" s="192">
        <f t="shared" si="51"/>
        <v>0</v>
      </c>
      <c r="DP42" s="191">
        <v>1</v>
      </c>
      <c r="DQ42" s="191" t="s">
        <v>363</v>
      </c>
      <c r="DR42" s="191" t="s">
        <v>371</v>
      </c>
      <c r="DS42" s="208">
        <v>0.13400000000000001</v>
      </c>
      <c r="DT42" s="191">
        <v>580</v>
      </c>
      <c r="DU42" s="191">
        <f t="shared" si="52"/>
        <v>7.3759163711032132</v>
      </c>
      <c r="DV42" s="191">
        <v>0.375</v>
      </c>
      <c r="DW42" s="191">
        <v>0.45</v>
      </c>
      <c r="DX42" s="192">
        <f t="shared" si="53"/>
        <v>9.2790515833850638</v>
      </c>
      <c r="DY42" s="191">
        <v>1</v>
      </c>
      <c r="DZ42" s="191" t="s">
        <v>363</v>
      </c>
      <c r="EA42" s="191" t="s">
        <v>371</v>
      </c>
      <c r="EB42" s="208">
        <v>0.13400000000000001</v>
      </c>
      <c r="EC42" s="191">
        <v>580</v>
      </c>
      <c r="ED42" s="191">
        <f t="shared" si="54"/>
        <v>2.908558505692223</v>
      </c>
      <c r="EE42" s="191">
        <v>0.47499999999999998</v>
      </c>
      <c r="EF42" s="191">
        <v>0.47499999999999998</v>
      </c>
      <c r="EG42" s="191">
        <f t="shared" si="55"/>
        <v>4.6395257916925319</v>
      </c>
      <c r="EH42" s="166">
        <f t="shared" si="65"/>
        <v>2</v>
      </c>
      <c r="EI42" s="205">
        <f t="shared" si="66"/>
        <v>3.1906935235822931</v>
      </c>
      <c r="EJ42" s="205">
        <f t="shared" si="57"/>
        <v>1.8768785432837019</v>
      </c>
      <c r="EK42" s="51">
        <f t="shared" si="58"/>
        <v>0.78167996240852111</v>
      </c>
      <c r="EL42" s="220">
        <f t="shared" si="59"/>
        <v>0.13875323820885344</v>
      </c>
      <c r="EM42" s="221">
        <f t="shared" si="67"/>
        <v>5.9885442126058761</v>
      </c>
      <c r="EN42" s="191"/>
      <c r="EO42" s="313"/>
      <c r="EP42" s="192" t="s">
        <v>354</v>
      </c>
      <c r="EQ42" s="222">
        <f t="shared" si="68"/>
        <v>3.1906935235822931</v>
      </c>
      <c r="ER42" s="191">
        <f t="shared" si="69"/>
        <v>1.8768785432837019</v>
      </c>
      <c r="ES42" s="51">
        <f t="shared" si="70"/>
        <v>0.78167996240852111</v>
      </c>
      <c r="ET42" s="191">
        <f t="shared" si="62"/>
        <v>3.6069532382088534</v>
      </c>
      <c r="EU42" s="191">
        <f t="shared" si="71"/>
        <v>5.9885442126058761</v>
      </c>
      <c r="EV42" s="191"/>
      <c r="EW42" s="191"/>
      <c r="EX42" s="192" t="str">
        <f t="shared" si="63"/>
        <v>Front</v>
      </c>
      <c r="EY42" s="145"/>
      <c r="EZ42" s="191"/>
      <c r="FA42" s="191"/>
      <c r="FB42" s="191"/>
      <c r="FC42" s="191"/>
      <c r="FD42" s="191"/>
      <c r="FE42" s="191"/>
      <c r="FF42" s="192"/>
      <c r="FG42" s="145"/>
      <c r="FH42" s="191"/>
      <c r="FI42" s="191"/>
      <c r="FJ42" s="191"/>
      <c r="FK42" s="191"/>
      <c r="FL42" s="191"/>
      <c r="FM42" s="191"/>
      <c r="FN42" s="192"/>
      <c r="FO42" s="145"/>
      <c r="FP42" s="191"/>
      <c r="FQ42" s="191"/>
      <c r="FR42" s="191"/>
      <c r="FS42" s="191"/>
      <c r="FT42" s="191"/>
      <c r="FU42" s="191"/>
      <c r="FV42" s="192"/>
      <c r="FW42" s="191"/>
      <c r="FX42" s="191"/>
      <c r="FY42" s="191"/>
      <c r="FZ42" s="191"/>
      <c r="GA42" s="191"/>
      <c r="GB42" s="191"/>
      <c r="GC42" s="191"/>
      <c r="GD42" s="210"/>
      <c r="GE42" s="145"/>
      <c r="GF42" s="191"/>
      <c r="GG42" s="191"/>
      <c r="GH42" s="191"/>
      <c r="GI42" s="191"/>
      <c r="GJ42" s="191"/>
      <c r="GK42" s="191"/>
      <c r="GL42" s="210"/>
      <c r="GM42" s="145"/>
      <c r="GN42" s="191"/>
      <c r="GO42" s="191"/>
      <c r="GP42" s="191"/>
      <c r="GQ42" s="191"/>
      <c r="GR42" s="191"/>
      <c r="GS42" s="191"/>
      <c r="GT42" s="210"/>
      <c r="GU42" s="145"/>
      <c r="GV42" s="191"/>
      <c r="GW42" s="191"/>
      <c r="GX42" s="191"/>
      <c r="GY42" s="191"/>
      <c r="GZ42" s="191"/>
      <c r="HA42" s="191"/>
      <c r="HB42" s="210"/>
      <c r="HC42" s="145"/>
      <c r="HD42" s="191"/>
      <c r="HE42" s="191"/>
      <c r="HF42" s="191"/>
      <c r="HG42" s="191"/>
      <c r="HH42" s="191"/>
      <c r="HI42" s="191"/>
      <c r="HJ42" s="210"/>
      <c r="HR42" s="165"/>
    </row>
    <row r="43" spans="1:226" s="164" customFormat="1" ht="14.45" customHeight="1" x14ac:dyDescent="0.25">
      <c r="A43" s="211" t="s">
        <v>431</v>
      </c>
      <c r="B43" s="194" t="s">
        <v>0</v>
      </c>
      <c r="C43" s="31">
        <f t="shared" si="64"/>
        <v>33</v>
      </c>
      <c r="D43" s="173" t="str">
        <f t="shared" si="28"/>
        <v>Dw_33</v>
      </c>
      <c r="E43" s="4">
        <v>566.87136549850595</v>
      </c>
      <c r="F43" s="195" t="s">
        <v>360</v>
      </c>
      <c r="G43" s="195">
        <v>17.5</v>
      </c>
      <c r="H43" s="3">
        <f t="shared" si="29"/>
        <v>38.656777185163165</v>
      </c>
      <c r="I43" s="196">
        <f t="shared" si="30"/>
        <v>151.49046142498713</v>
      </c>
      <c r="J43" s="1">
        <f t="shared" si="31"/>
        <v>0.30000000000000004</v>
      </c>
      <c r="K43" s="280">
        <f t="shared" si="32"/>
        <v>0.61268581061227367</v>
      </c>
      <c r="L43" s="280">
        <f t="shared" si="33"/>
        <v>0.68182260636903713</v>
      </c>
      <c r="M43" s="225">
        <f t="shared" si="34"/>
        <v>1.1756577173986242</v>
      </c>
      <c r="N43" s="15" t="s">
        <v>432</v>
      </c>
      <c r="O43" s="197">
        <f t="shared" si="35"/>
        <v>0.51136695477677774</v>
      </c>
      <c r="P43" s="198">
        <f t="shared" si="36"/>
        <v>0</v>
      </c>
      <c r="Q43" s="198">
        <f t="shared" si="37"/>
        <v>0</v>
      </c>
      <c r="R43" s="198">
        <f t="shared" si="38"/>
        <v>0.82372042332967854</v>
      </c>
      <c r="S43" s="77">
        <f t="shared" si="39"/>
        <v>0.67231151845259818</v>
      </c>
      <c r="T43" s="199"/>
      <c r="U43" s="3">
        <f t="shared" si="40"/>
        <v>1.487352224702355</v>
      </c>
      <c r="V43" s="98">
        <f t="shared" si="41"/>
        <v>7.5215365771119513</v>
      </c>
      <c r="W43" s="49">
        <f t="shared" si="42"/>
        <v>5.1394787207172277</v>
      </c>
      <c r="X43" s="317">
        <f t="shared" si="43"/>
        <v>6.0551958850876393E-2</v>
      </c>
      <c r="Y43" s="318">
        <v>6.05519588508764E-2</v>
      </c>
      <c r="Z43" s="200"/>
      <c r="AA43" s="66"/>
      <c r="AB43" s="66"/>
      <c r="AC43" s="66">
        <v>250</v>
      </c>
      <c r="AD43" s="66"/>
      <c r="AE43" s="66"/>
      <c r="AF43" s="66"/>
      <c r="AG43" s="66"/>
      <c r="AH43" s="195"/>
      <c r="AI43" s="34"/>
      <c r="AJ43" s="229">
        <v>180</v>
      </c>
      <c r="AK43" s="34"/>
      <c r="AL43" s="34"/>
      <c r="AM43" s="34"/>
      <c r="AN43" s="201"/>
      <c r="AO43" s="201"/>
      <c r="AP43" s="202">
        <v>240</v>
      </c>
      <c r="AQ43" s="18"/>
      <c r="AR43" s="18"/>
      <c r="AS43" s="18"/>
      <c r="AT43" s="51"/>
      <c r="AU43" s="17"/>
      <c r="AV43" s="18"/>
      <c r="AW43" s="112"/>
      <c r="AX43" s="103"/>
      <c r="AY43" s="18"/>
      <c r="AZ43" s="18"/>
      <c r="BA43" s="18"/>
      <c r="BB43" s="17"/>
      <c r="BC43" s="19"/>
      <c r="BD43" s="19"/>
      <c r="BE43" s="19"/>
      <c r="BF43" s="17"/>
      <c r="BG43" s="18"/>
      <c r="BH43" s="18"/>
      <c r="BI43" s="128"/>
      <c r="BJ43" s="331"/>
      <c r="BK43" s="332"/>
      <c r="BL43" s="332"/>
      <c r="BM43" s="332"/>
      <c r="BN43" s="333"/>
      <c r="BO43" s="203">
        <f t="shared" si="44"/>
        <v>6.9363999999999999</v>
      </c>
      <c r="BP43" s="285">
        <v>5.5730317146016901</v>
      </c>
      <c r="BQ43" s="204">
        <v>2.964839200811876</v>
      </c>
      <c r="BR43" s="204"/>
      <c r="BS43" s="47"/>
      <c r="BT43" s="42"/>
      <c r="BU43" s="42"/>
      <c r="BV43" s="42"/>
      <c r="BW43" s="43"/>
      <c r="BX43" s="191"/>
      <c r="BY43" s="191"/>
      <c r="BZ43" s="205"/>
      <c r="CA43" s="191"/>
      <c r="CB43" s="206"/>
      <c r="CC43" s="191"/>
      <c r="CD43" s="207">
        <f t="shared" si="45"/>
        <v>45.447138427496142</v>
      </c>
      <c r="CE43" s="47" t="s">
        <v>356</v>
      </c>
      <c r="CF43" s="42">
        <v>31.8</v>
      </c>
      <c r="CG43" s="42" t="s">
        <v>353</v>
      </c>
      <c r="CH43" s="42">
        <v>175</v>
      </c>
      <c r="CI43" s="191"/>
      <c r="CJ43" s="192"/>
      <c r="CK43" s="191" t="s">
        <v>357</v>
      </c>
      <c r="CL43" s="191" t="s">
        <v>358</v>
      </c>
      <c r="CM43" s="208">
        <v>0.13</v>
      </c>
      <c r="CN43" s="191">
        <v>470</v>
      </c>
      <c r="CO43" s="205">
        <f t="shared" si="46"/>
        <v>64.20535320323296</v>
      </c>
      <c r="CP43" s="191">
        <f t="shared" si="47"/>
        <v>34.085353820622103</v>
      </c>
      <c r="CQ43" s="145" t="s">
        <v>353</v>
      </c>
      <c r="CR43" s="191">
        <v>175</v>
      </c>
      <c r="CS43" s="191"/>
      <c r="CT43" s="191"/>
      <c r="CU43" s="191"/>
      <c r="CV43" s="192"/>
      <c r="CW43" s="191" t="s">
        <v>357</v>
      </c>
      <c r="CX43" s="209" t="s">
        <v>358</v>
      </c>
      <c r="CY43" s="208">
        <v>0.13</v>
      </c>
      <c r="CZ43" s="191">
        <v>470</v>
      </c>
      <c r="DA43" s="191"/>
      <c r="DB43" s="191">
        <f t="shared" si="48"/>
        <v>38.656777185163165</v>
      </c>
      <c r="DC43" s="43">
        <f t="shared" si="49"/>
        <v>0</v>
      </c>
      <c r="DD43" s="191" t="s">
        <v>362</v>
      </c>
      <c r="DE43" s="191">
        <v>100</v>
      </c>
      <c r="DF43" s="191" t="s">
        <v>361</v>
      </c>
      <c r="DG43" s="191">
        <v>20</v>
      </c>
      <c r="DH43" s="191" t="s">
        <v>353</v>
      </c>
      <c r="DI43" s="192">
        <v>175</v>
      </c>
      <c r="DJ43" s="191"/>
      <c r="DK43" s="209"/>
      <c r="DL43" s="208"/>
      <c r="DM43" s="191"/>
      <c r="DN43" s="191">
        <f t="shared" si="50"/>
        <v>38.656777185163165</v>
      </c>
      <c r="DO43" s="192">
        <f t="shared" si="51"/>
        <v>0</v>
      </c>
      <c r="DP43" s="191">
        <v>1</v>
      </c>
      <c r="DQ43" s="191" t="s">
        <v>363</v>
      </c>
      <c r="DR43" s="191" t="s">
        <v>371</v>
      </c>
      <c r="DS43" s="208">
        <v>0.13400000000000001</v>
      </c>
      <c r="DT43" s="191">
        <v>580</v>
      </c>
      <c r="DU43" s="191">
        <f t="shared" si="52"/>
        <v>5.5730317146016901</v>
      </c>
      <c r="DV43" s="191">
        <v>0.375</v>
      </c>
      <c r="DW43" s="191">
        <v>0.45</v>
      </c>
      <c r="DX43" s="192">
        <f t="shared" si="53"/>
        <v>7.5745230712493568</v>
      </c>
      <c r="DY43" s="191">
        <v>1</v>
      </c>
      <c r="DZ43" s="191" t="s">
        <v>363</v>
      </c>
      <c r="EA43" s="191" t="s">
        <v>371</v>
      </c>
      <c r="EB43" s="208">
        <v>0.13400000000000001</v>
      </c>
      <c r="EC43" s="191">
        <v>580</v>
      </c>
      <c r="ED43" s="191">
        <f t="shared" si="54"/>
        <v>2.964839200811876</v>
      </c>
      <c r="EE43" s="191">
        <v>0.47499999999999998</v>
      </c>
      <c r="EF43" s="191">
        <v>0.47499999999999998</v>
      </c>
      <c r="EG43" s="191">
        <f t="shared" si="55"/>
        <v>3.7872615356246784</v>
      </c>
      <c r="EH43" s="166">
        <f t="shared" si="65"/>
        <v>2</v>
      </c>
      <c r="EI43" s="205">
        <f t="shared" si="66"/>
        <v>2.5284987819940032</v>
      </c>
      <c r="EJ43" s="205">
        <f t="shared" si="57"/>
        <v>1.487352224702355</v>
      </c>
      <c r="EK43" s="51">
        <f t="shared" si="58"/>
        <v>1.2274869761095211</v>
      </c>
      <c r="EL43" s="220">
        <f t="shared" si="59"/>
        <v>0.46985060900299835</v>
      </c>
      <c r="EM43" s="221">
        <f t="shared" si="67"/>
        <v>3.7607682885559757</v>
      </c>
      <c r="EN43" s="191"/>
      <c r="EO43" s="313"/>
      <c r="EP43" s="192" t="s">
        <v>354</v>
      </c>
      <c r="EQ43" s="222">
        <f t="shared" si="68"/>
        <v>2.5284987819940032</v>
      </c>
      <c r="ER43" s="191">
        <f t="shared" si="69"/>
        <v>1.487352224702355</v>
      </c>
      <c r="ES43" s="51">
        <f t="shared" si="70"/>
        <v>1.2274869761095211</v>
      </c>
      <c r="ET43" s="191">
        <f t="shared" si="62"/>
        <v>3.9380506090029983</v>
      </c>
      <c r="EU43" s="191">
        <f t="shared" si="71"/>
        <v>3.7607682885559757</v>
      </c>
      <c r="EV43" s="191"/>
      <c r="EW43" s="191"/>
      <c r="EX43" s="192" t="str">
        <f t="shared" si="63"/>
        <v>Front</v>
      </c>
      <c r="EY43" s="145"/>
      <c r="EZ43" s="191"/>
      <c r="FA43" s="191"/>
      <c r="FB43" s="191"/>
      <c r="FC43" s="191"/>
      <c r="FD43" s="191"/>
      <c r="FE43" s="191"/>
      <c r="FF43" s="192"/>
      <c r="FG43" s="145"/>
      <c r="FH43" s="191"/>
      <c r="FI43" s="191"/>
      <c r="FJ43" s="191"/>
      <c r="FK43" s="191"/>
      <c r="FL43" s="191"/>
      <c r="FM43" s="191"/>
      <c r="FN43" s="192"/>
      <c r="FO43" s="145"/>
      <c r="FP43" s="191"/>
      <c r="FQ43" s="191"/>
      <c r="FR43" s="191"/>
      <c r="FS43" s="191"/>
      <c r="FT43" s="191"/>
      <c r="FU43" s="191"/>
      <c r="FV43" s="192"/>
      <c r="FW43" s="191"/>
      <c r="FX43" s="191"/>
      <c r="FY43" s="191"/>
      <c r="FZ43" s="191"/>
      <c r="GA43" s="191"/>
      <c r="GB43" s="191"/>
      <c r="GC43" s="191"/>
      <c r="GD43" s="210"/>
      <c r="GE43" s="145"/>
      <c r="GF43" s="191"/>
      <c r="GG43" s="191"/>
      <c r="GH43" s="191"/>
      <c r="GI43" s="191"/>
      <c r="GJ43" s="191"/>
      <c r="GK43" s="191"/>
      <c r="GL43" s="210"/>
      <c r="GM43" s="145"/>
      <c r="GN43" s="191"/>
      <c r="GO43" s="191"/>
      <c r="GP43" s="191"/>
      <c r="GQ43" s="191"/>
      <c r="GR43" s="191"/>
      <c r="GS43" s="191"/>
      <c r="GT43" s="210"/>
      <c r="GU43" s="145"/>
      <c r="GV43" s="191"/>
      <c r="GW43" s="191"/>
      <c r="GX43" s="191"/>
      <c r="GY43" s="191"/>
      <c r="GZ43" s="191"/>
      <c r="HA43" s="191"/>
      <c r="HB43" s="210"/>
      <c r="HC43" s="145"/>
      <c r="HD43" s="191"/>
      <c r="HE43" s="191"/>
      <c r="HF43" s="191"/>
      <c r="HG43" s="191"/>
      <c r="HH43" s="191"/>
      <c r="HI43" s="191"/>
      <c r="HJ43" s="210"/>
      <c r="HR43" s="165"/>
    </row>
    <row r="44" spans="1:226" s="164" customFormat="1" ht="14.45" customHeight="1" x14ac:dyDescent="0.25">
      <c r="A44" s="211" t="s">
        <v>431</v>
      </c>
      <c r="B44" s="194" t="s">
        <v>0</v>
      </c>
      <c r="C44" s="31">
        <f t="shared" si="64"/>
        <v>34</v>
      </c>
      <c r="D44" s="173" t="str">
        <f t="shared" si="28"/>
        <v>Dw_34</v>
      </c>
      <c r="E44" s="4">
        <v>459.81751268472311</v>
      </c>
      <c r="F44" s="195" t="s">
        <v>360</v>
      </c>
      <c r="G44" s="195">
        <v>17.5</v>
      </c>
      <c r="H44" s="3">
        <f t="shared" si="29"/>
        <v>53.016471598655684</v>
      </c>
      <c r="I44" s="196">
        <f t="shared" si="30"/>
        <v>191.38237874130516</v>
      </c>
      <c r="J44" s="1">
        <f t="shared" si="31"/>
        <v>0.30000000000000004</v>
      </c>
      <c r="K44" s="280">
        <f t="shared" si="32"/>
        <v>0.67270173793705823</v>
      </c>
      <c r="L44" s="280">
        <f t="shared" si="33"/>
        <v>0.79673316851044651</v>
      </c>
      <c r="M44" s="225">
        <f t="shared" si="34"/>
        <v>1.0829599158735299</v>
      </c>
      <c r="N44" s="15" t="s">
        <v>432</v>
      </c>
      <c r="O44" s="197">
        <f t="shared" si="35"/>
        <v>0.59754987638283485</v>
      </c>
      <c r="P44" s="198">
        <f t="shared" si="36"/>
        <v>0</v>
      </c>
      <c r="Q44" s="198">
        <f t="shared" si="37"/>
        <v>0</v>
      </c>
      <c r="R44" s="198">
        <f t="shared" si="38"/>
        <v>0.75877203641062163</v>
      </c>
      <c r="S44" s="77">
        <f t="shared" si="39"/>
        <v>0.86032803768455846</v>
      </c>
      <c r="T44" s="199"/>
      <c r="U44" s="3">
        <f t="shared" si="40"/>
        <v>1.9768344270089979</v>
      </c>
      <c r="V44" s="98">
        <f t="shared" si="41"/>
        <v>13.286772796147176</v>
      </c>
      <c r="W44" s="49">
        <f t="shared" si="42"/>
        <v>3.9901692015106258</v>
      </c>
      <c r="X44" s="317">
        <f t="shared" si="43"/>
        <v>9.7611886955433547E-2</v>
      </c>
      <c r="Y44" s="318">
        <v>9.7611886955433519E-2</v>
      </c>
      <c r="Z44" s="200"/>
      <c r="AA44" s="66"/>
      <c r="AB44" s="66"/>
      <c r="AC44" s="66">
        <v>250</v>
      </c>
      <c r="AD44" s="66"/>
      <c r="AE44" s="66"/>
      <c r="AF44" s="66"/>
      <c r="AG44" s="66"/>
      <c r="AH44" s="195"/>
      <c r="AI44" s="34"/>
      <c r="AJ44" s="229">
        <v>180</v>
      </c>
      <c r="AK44" s="34"/>
      <c r="AL44" s="34"/>
      <c r="AM44" s="34"/>
      <c r="AN44" s="201"/>
      <c r="AO44" s="201"/>
      <c r="AP44" s="202">
        <v>240</v>
      </c>
      <c r="AQ44" s="18"/>
      <c r="AR44" s="18"/>
      <c r="AS44" s="18"/>
      <c r="AT44" s="51"/>
      <c r="AU44" s="17"/>
      <c r="AV44" s="18"/>
      <c r="AW44" s="112"/>
      <c r="AX44" s="103"/>
      <c r="AY44" s="18"/>
      <c r="AZ44" s="18"/>
      <c r="BA44" s="18"/>
      <c r="BB44" s="17"/>
      <c r="BC44" s="19"/>
      <c r="BD44" s="19"/>
      <c r="BE44" s="19"/>
      <c r="BF44" s="17"/>
      <c r="BG44" s="18"/>
      <c r="BH44" s="18"/>
      <c r="BI44" s="128"/>
      <c r="BJ44" s="331"/>
      <c r="BK44" s="332"/>
      <c r="BL44" s="332"/>
      <c r="BM44" s="332"/>
      <c r="BN44" s="333"/>
      <c r="BO44" s="203">
        <f t="shared" si="44"/>
        <v>6.9363999999999999</v>
      </c>
      <c r="BP44" s="285">
        <v>7.6432258229997814</v>
      </c>
      <c r="BQ44" s="204">
        <v>2.9270104932786611</v>
      </c>
      <c r="BR44" s="204"/>
      <c r="BS44" s="47"/>
      <c r="BT44" s="42"/>
      <c r="BU44" s="42"/>
      <c r="BV44" s="42"/>
      <c r="BW44" s="43"/>
      <c r="BX44" s="191"/>
      <c r="BY44" s="191"/>
      <c r="BZ44" s="205"/>
      <c r="CA44" s="191"/>
      <c r="CB44" s="206"/>
      <c r="CC44" s="191"/>
      <c r="CD44" s="207">
        <f t="shared" si="45"/>
        <v>57.414713622391552</v>
      </c>
      <c r="CE44" s="47" t="s">
        <v>356</v>
      </c>
      <c r="CF44" s="42">
        <v>31.8</v>
      </c>
      <c r="CG44" s="42" t="s">
        <v>353</v>
      </c>
      <c r="CH44" s="42">
        <v>175</v>
      </c>
      <c r="CI44" s="191"/>
      <c r="CJ44" s="192"/>
      <c r="CK44" s="191" t="s">
        <v>357</v>
      </c>
      <c r="CL44" s="191" t="s">
        <v>358</v>
      </c>
      <c r="CM44" s="208">
        <v>0.13</v>
      </c>
      <c r="CN44" s="191">
        <v>470</v>
      </c>
      <c r="CO44" s="205">
        <f t="shared" si="46"/>
        <v>75.377881692565921</v>
      </c>
      <c r="CP44" s="191">
        <f t="shared" si="47"/>
        <v>43.061035216793663</v>
      </c>
      <c r="CQ44" s="145" t="s">
        <v>353</v>
      </c>
      <c r="CR44" s="191">
        <v>175</v>
      </c>
      <c r="CS44" s="191"/>
      <c r="CT44" s="191"/>
      <c r="CU44" s="191"/>
      <c r="CV44" s="192"/>
      <c r="CW44" s="191" t="s">
        <v>357</v>
      </c>
      <c r="CX44" s="209" t="s">
        <v>358</v>
      </c>
      <c r="CY44" s="208">
        <v>0.13</v>
      </c>
      <c r="CZ44" s="191">
        <v>470</v>
      </c>
      <c r="DA44" s="191"/>
      <c r="DB44" s="191">
        <f t="shared" si="48"/>
        <v>53.016471598655684</v>
      </c>
      <c r="DC44" s="43">
        <f t="shared" si="49"/>
        <v>0</v>
      </c>
      <c r="DD44" s="191" t="s">
        <v>362</v>
      </c>
      <c r="DE44" s="191">
        <v>100</v>
      </c>
      <c r="DF44" s="191" t="s">
        <v>361</v>
      </c>
      <c r="DG44" s="191">
        <v>20</v>
      </c>
      <c r="DH44" s="191" t="s">
        <v>353</v>
      </c>
      <c r="DI44" s="192">
        <v>175</v>
      </c>
      <c r="DJ44" s="191"/>
      <c r="DK44" s="209"/>
      <c r="DL44" s="208"/>
      <c r="DM44" s="191"/>
      <c r="DN44" s="191">
        <f t="shared" si="50"/>
        <v>53.016471598655684</v>
      </c>
      <c r="DO44" s="192">
        <f t="shared" si="51"/>
        <v>0</v>
      </c>
      <c r="DP44" s="191">
        <v>1</v>
      </c>
      <c r="DQ44" s="191" t="s">
        <v>363</v>
      </c>
      <c r="DR44" s="191" t="s">
        <v>371</v>
      </c>
      <c r="DS44" s="208">
        <v>0.13400000000000001</v>
      </c>
      <c r="DT44" s="191">
        <v>580</v>
      </c>
      <c r="DU44" s="191">
        <f t="shared" si="52"/>
        <v>7.6432258229997814</v>
      </c>
      <c r="DV44" s="191">
        <v>0.375</v>
      </c>
      <c r="DW44" s="191">
        <v>0.45</v>
      </c>
      <c r="DX44" s="192">
        <f t="shared" si="53"/>
        <v>9.5691189370652587</v>
      </c>
      <c r="DY44" s="191">
        <v>1</v>
      </c>
      <c r="DZ44" s="191" t="s">
        <v>363</v>
      </c>
      <c r="EA44" s="191" t="s">
        <v>371</v>
      </c>
      <c r="EB44" s="208">
        <v>0.13400000000000001</v>
      </c>
      <c r="EC44" s="191">
        <v>580</v>
      </c>
      <c r="ED44" s="191">
        <f t="shared" si="54"/>
        <v>2.9270104932786611</v>
      </c>
      <c r="EE44" s="191">
        <v>0.47499999999999998</v>
      </c>
      <c r="EF44" s="191">
        <v>0.47499999999999998</v>
      </c>
      <c r="EG44" s="191">
        <f t="shared" si="55"/>
        <v>4.7845594685326294</v>
      </c>
      <c r="EH44" s="166">
        <f t="shared" si="65"/>
        <v>2</v>
      </c>
      <c r="EI44" s="205">
        <f t="shared" si="66"/>
        <v>3.3606185259152963</v>
      </c>
      <c r="EJ44" s="205">
        <f t="shared" si="57"/>
        <v>1.9768344270089979</v>
      </c>
      <c r="EK44" s="51">
        <f t="shared" si="58"/>
        <v>0.70017606626966322</v>
      </c>
      <c r="EL44" s="220">
        <f t="shared" si="59"/>
        <v>5.3790737042351822E-2</v>
      </c>
      <c r="EM44" s="221">
        <f t="shared" si="67"/>
        <v>6.6433863980735879</v>
      </c>
      <c r="EN44" s="191"/>
      <c r="EO44" s="313"/>
      <c r="EP44" s="192" t="s">
        <v>354</v>
      </c>
      <c r="EQ44" s="222">
        <f t="shared" si="68"/>
        <v>3.3606185259152963</v>
      </c>
      <c r="ER44" s="191">
        <f t="shared" si="69"/>
        <v>1.9768344270089979</v>
      </c>
      <c r="ES44" s="51">
        <f t="shared" si="70"/>
        <v>0.70017606626966322</v>
      </c>
      <c r="ET44" s="191">
        <f t="shared" si="62"/>
        <v>3.5219907370423518</v>
      </c>
      <c r="EU44" s="191">
        <f t="shared" si="71"/>
        <v>6.6433863980735879</v>
      </c>
      <c r="EV44" s="191"/>
      <c r="EW44" s="191"/>
      <c r="EX44" s="192" t="str">
        <f t="shared" si="63"/>
        <v>Front</v>
      </c>
      <c r="EY44" s="145"/>
      <c r="EZ44" s="191"/>
      <c r="FA44" s="191"/>
      <c r="FB44" s="191"/>
      <c r="FC44" s="191"/>
      <c r="FD44" s="191"/>
      <c r="FE44" s="191"/>
      <c r="FF44" s="192"/>
      <c r="FG44" s="145"/>
      <c r="FH44" s="191"/>
      <c r="FI44" s="191"/>
      <c r="FJ44" s="191"/>
      <c r="FK44" s="191"/>
      <c r="FL44" s="191"/>
      <c r="FM44" s="191"/>
      <c r="FN44" s="192"/>
      <c r="FO44" s="145"/>
      <c r="FP44" s="191"/>
      <c r="FQ44" s="191"/>
      <c r="FR44" s="191"/>
      <c r="FS44" s="191"/>
      <c r="FT44" s="191"/>
      <c r="FU44" s="191"/>
      <c r="FV44" s="192"/>
      <c r="FW44" s="191"/>
      <c r="FX44" s="191"/>
      <c r="FY44" s="191"/>
      <c r="FZ44" s="191"/>
      <c r="GA44" s="191"/>
      <c r="GB44" s="191"/>
      <c r="GC44" s="191"/>
      <c r="GD44" s="210"/>
      <c r="GE44" s="145"/>
      <c r="GF44" s="191"/>
      <c r="GG44" s="191"/>
      <c r="GH44" s="191"/>
      <c r="GI44" s="191"/>
      <c r="GJ44" s="191"/>
      <c r="GK44" s="191"/>
      <c r="GL44" s="210"/>
      <c r="GM44" s="145"/>
      <c r="GN44" s="191"/>
      <c r="GO44" s="191"/>
      <c r="GP44" s="191"/>
      <c r="GQ44" s="191"/>
      <c r="GR44" s="191"/>
      <c r="GS44" s="191"/>
      <c r="GT44" s="210"/>
      <c r="GU44" s="145"/>
      <c r="GV44" s="191"/>
      <c r="GW44" s="191"/>
      <c r="GX44" s="191"/>
      <c r="GY44" s="191"/>
      <c r="GZ44" s="191"/>
      <c r="HA44" s="191"/>
      <c r="HB44" s="210"/>
      <c r="HC44" s="145"/>
      <c r="HD44" s="191"/>
      <c r="HE44" s="191"/>
      <c r="HF44" s="191"/>
      <c r="HG44" s="191"/>
      <c r="HH44" s="191"/>
      <c r="HI44" s="191"/>
      <c r="HJ44" s="210"/>
      <c r="HR44" s="165"/>
    </row>
    <row r="45" spans="1:226" s="164" customFormat="1" ht="14.45" customHeight="1" x14ac:dyDescent="0.25">
      <c r="A45" s="211" t="s">
        <v>431</v>
      </c>
      <c r="B45" s="194" t="s">
        <v>0</v>
      </c>
      <c r="C45" s="31">
        <f t="shared" si="64"/>
        <v>35</v>
      </c>
      <c r="D45" s="173" t="str">
        <f t="shared" si="28"/>
        <v>Dw_35</v>
      </c>
      <c r="E45" s="4">
        <v>473.38450662632488</v>
      </c>
      <c r="F45" s="195" t="s">
        <v>360</v>
      </c>
      <c r="G45" s="195">
        <v>17.5</v>
      </c>
      <c r="H45" s="3">
        <f t="shared" si="29"/>
        <v>45.290324085666157</v>
      </c>
      <c r="I45" s="196">
        <f t="shared" si="30"/>
        <v>166.82714731020673</v>
      </c>
      <c r="J45" s="1">
        <f t="shared" si="31"/>
        <v>0.3</v>
      </c>
      <c r="K45" s="280">
        <f t="shared" si="32"/>
        <v>0.65639924138556116</v>
      </c>
      <c r="L45" s="280">
        <f t="shared" si="33"/>
        <v>0.81869136688747801</v>
      </c>
      <c r="M45" s="225">
        <f t="shared" si="34"/>
        <v>1.1050515800769385</v>
      </c>
      <c r="N45" s="15" t="s">
        <v>432</v>
      </c>
      <c r="O45" s="197">
        <f t="shared" si="35"/>
        <v>0.61401852516560851</v>
      </c>
      <c r="P45" s="198">
        <f t="shared" si="36"/>
        <v>0</v>
      </c>
      <c r="Q45" s="198">
        <f t="shared" si="37"/>
        <v>0</v>
      </c>
      <c r="R45" s="198">
        <f t="shared" si="38"/>
        <v>0.77425048283289677</v>
      </c>
      <c r="S45" s="77">
        <f t="shared" si="39"/>
        <v>0.77534398277249472</v>
      </c>
      <c r="T45" s="199"/>
      <c r="U45" s="3">
        <f t="shared" si="40"/>
        <v>2.1084296460376986</v>
      </c>
      <c r="V45" s="98">
        <f t="shared" si="41"/>
        <v>15.114616945788226</v>
      </c>
      <c r="W45" s="49">
        <f t="shared" si="42"/>
        <v>2.9964586101063291</v>
      </c>
      <c r="X45" s="317">
        <f t="shared" si="43"/>
        <v>0.13155579356601671</v>
      </c>
      <c r="Y45" s="318">
        <v>0.13155579356601671</v>
      </c>
      <c r="Z45" s="200"/>
      <c r="AA45" s="66"/>
      <c r="AB45" s="66"/>
      <c r="AC45" s="66">
        <v>250</v>
      </c>
      <c r="AD45" s="66"/>
      <c r="AE45" s="66"/>
      <c r="AF45" s="66"/>
      <c r="AG45" s="66"/>
      <c r="AH45" s="195"/>
      <c r="AI45" s="34"/>
      <c r="AJ45" s="229">
        <v>180</v>
      </c>
      <c r="AK45" s="34"/>
      <c r="AL45" s="34"/>
      <c r="AM45" s="34"/>
      <c r="AN45" s="201"/>
      <c r="AO45" s="201"/>
      <c r="AP45" s="202">
        <v>240</v>
      </c>
      <c r="AQ45" s="18"/>
      <c r="AR45" s="18"/>
      <c r="AS45" s="18"/>
      <c r="AT45" s="51"/>
      <c r="AU45" s="17"/>
      <c r="AV45" s="18"/>
      <c r="AW45" s="112"/>
      <c r="AX45" s="103"/>
      <c r="AY45" s="18"/>
      <c r="AZ45" s="18"/>
      <c r="BA45" s="18"/>
      <c r="BB45" s="17"/>
      <c r="BC45" s="19"/>
      <c r="BD45" s="19"/>
      <c r="BE45" s="19"/>
      <c r="BF45" s="17"/>
      <c r="BG45" s="18"/>
      <c r="BH45" s="18"/>
      <c r="BI45" s="128"/>
      <c r="BJ45" s="331"/>
      <c r="BK45" s="332"/>
      <c r="BL45" s="332"/>
      <c r="BM45" s="332"/>
      <c r="BN45" s="333"/>
      <c r="BO45" s="203">
        <f t="shared" si="44"/>
        <v>6.9363999999999999</v>
      </c>
      <c r="BP45" s="285">
        <v>6.5293702908808831</v>
      </c>
      <c r="BQ45" s="204">
        <v>2.8311228207460628</v>
      </c>
      <c r="BR45" s="204"/>
      <c r="BS45" s="47"/>
      <c r="BT45" s="42"/>
      <c r="BU45" s="42"/>
      <c r="BV45" s="42"/>
      <c r="BW45" s="43"/>
      <c r="BX45" s="191"/>
      <c r="BY45" s="191"/>
      <c r="BZ45" s="205"/>
      <c r="CA45" s="191"/>
      <c r="CB45" s="206"/>
      <c r="CC45" s="191"/>
      <c r="CD45" s="207">
        <f t="shared" si="45"/>
        <v>50.048144193062015</v>
      </c>
      <c r="CE45" s="47" t="s">
        <v>356</v>
      </c>
      <c r="CF45" s="42">
        <v>31.8</v>
      </c>
      <c r="CG45" s="42" t="s">
        <v>353</v>
      </c>
      <c r="CH45" s="42">
        <v>175</v>
      </c>
      <c r="CI45" s="191"/>
      <c r="CJ45" s="192"/>
      <c r="CK45" s="191" t="s">
        <v>357</v>
      </c>
      <c r="CL45" s="191" t="s">
        <v>358</v>
      </c>
      <c r="CM45" s="208">
        <v>0.13</v>
      </c>
      <c r="CN45" s="191">
        <v>470</v>
      </c>
      <c r="CO45" s="205">
        <f t="shared" si="46"/>
        <v>66.27494528744657</v>
      </c>
      <c r="CP45" s="191">
        <f t="shared" si="47"/>
        <v>37.536108144796515</v>
      </c>
      <c r="CQ45" s="145" t="s">
        <v>353</v>
      </c>
      <c r="CR45" s="191">
        <v>175</v>
      </c>
      <c r="CS45" s="191"/>
      <c r="CT45" s="191"/>
      <c r="CU45" s="191"/>
      <c r="CV45" s="192"/>
      <c r="CW45" s="191" t="s">
        <v>357</v>
      </c>
      <c r="CX45" s="209" t="s">
        <v>358</v>
      </c>
      <c r="CY45" s="208">
        <v>0.13</v>
      </c>
      <c r="CZ45" s="191">
        <v>470</v>
      </c>
      <c r="DA45" s="191"/>
      <c r="DB45" s="191">
        <f t="shared" si="48"/>
        <v>45.290324085666157</v>
      </c>
      <c r="DC45" s="43">
        <f t="shared" si="49"/>
        <v>0</v>
      </c>
      <c r="DD45" s="191" t="s">
        <v>362</v>
      </c>
      <c r="DE45" s="191">
        <v>100</v>
      </c>
      <c r="DF45" s="191" t="s">
        <v>361</v>
      </c>
      <c r="DG45" s="191">
        <v>20</v>
      </c>
      <c r="DH45" s="191" t="s">
        <v>353</v>
      </c>
      <c r="DI45" s="192">
        <v>175</v>
      </c>
      <c r="DJ45" s="191"/>
      <c r="DK45" s="209"/>
      <c r="DL45" s="208"/>
      <c r="DM45" s="191"/>
      <c r="DN45" s="191">
        <f t="shared" si="50"/>
        <v>45.290324085666157</v>
      </c>
      <c r="DO45" s="192">
        <f t="shared" si="51"/>
        <v>0</v>
      </c>
      <c r="DP45" s="191">
        <v>1</v>
      </c>
      <c r="DQ45" s="191" t="s">
        <v>363</v>
      </c>
      <c r="DR45" s="191" t="s">
        <v>371</v>
      </c>
      <c r="DS45" s="208">
        <v>0.13400000000000001</v>
      </c>
      <c r="DT45" s="191">
        <v>580</v>
      </c>
      <c r="DU45" s="191">
        <f t="shared" si="52"/>
        <v>6.5293702908808831</v>
      </c>
      <c r="DV45" s="191">
        <v>0.375</v>
      </c>
      <c r="DW45" s="191">
        <v>0.45</v>
      </c>
      <c r="DX45" s="192">
        <f t="shared" si="53"/>
        <v>8.341357365510337</v>
      </c>
      <c r="DY45" s="191">
        <v>1</v>
      </c>
      <c r="DZ45" s="191" t="s">
        <v>363</v>
      </c>
      <c r="EA45" s="191" t="s">
        <v>371</v>
      </c>
      <c r="EB45" s="208">
        <v>0.13400000000000001</v>
      </c>
      <c r="EC45" s="191">
        <v>580</v>
      </c>
      <c r="ED45" s="191">
        <f t="shared" si="54"/>
        <v>2.8311228207460628</v>
      </c>
      <c r="EE45" s="191">
        <v>0.47499999999999998</v>
      </c>
      <c r="EF45" s="191">
        <v>0.47499999999999998</v>
      </c>
      <c r="EG45" s="191">
        <f t="shared" si="55"/>
        <v>4.1706786827551685</v>
      </c>
      <c r="EH45" s="166">
        <f t="shared" si="65"/>
        <v>2</v>
      </c>
      <c r="EI45" s="205">
        <f t="shared" si="66"/>
        <v>3.5843303982640875</v>
      </c>
      <c r="EJ45" s="205">
        <f t="shared" si="57"/>
        <v>2.1084296460376986</v>
      </c>
      <c r="EK45" s="51">
        <f t="shared" si="58"/>
        <v>0.47269317470836425</v>
      </c>
      <c r="EL45" s="220">
        <f t="shared" si="59"/>
        <v>1.6760348008679562</v>
      </c>
      <c r="EM45" s="221">
        <f t="shared" si="67"/>
        <v>7.5573084728941131</v>
      </c>
      <c r="EN45" s="191"/>
      <c r="EO45" s="313"/>
      <c r="EP45" s="192" t="s">
        <v>354</v>
      </c>
      <c r="EQ45" s="222">
        <f t="shared" si="68"/>
        <v>3.5843303982640875</v>
      </c>
      <c r="ER45" s="191">
        <f t="shared" si="69"/>
        <v>2.1084296460376986</v>
      </c>
      <c r="ES45" s="51">
        <f t="shared" si="70"/>
        <v>0.47269317470836425</v>
      </c>
      <c r="ET45" s="191">
        <f t="shared" si="62"/>
        <v>1.6760348008679562</v>
      </c>
      <c r="EU45" s="191">
        <f t="shared" si="71"/>
        <v>7.5573084728941131</v>
      </c>
      <c r="EV45" s="191"/>
      <c r="EW45" s="191"/>
      <c r="EX45" s="192" t="str">
        <f t="shared" si="63"/>
        <v>Rear</v>
      </c>
      <c r="EY45" s="145"/>
      <c r="EZ45" s="191"/>
      <c r="FA45" s="191"/>
      <c r="FB45" s="191"/>
      <c r="FC45" s="191"/>
      <c r="FD45" s="191"/>
      <c r="FE45" s="191"/>
      <c r="FF45" s="192"/>
      <c r="FG45" s="145"/>
      <c r="FH45" s="191"/>
      <c r="FI45" s="191"/>
      <c r="FJ45" s="191"/>
      <c r="FK45" s="191"/>
      <c r="FL45" s="191"/>
      <c r="FM45" s="191"/>
      <c r="FN45" s="192"/>
      <c r="FO45" s="145"/>
      <c r="FP45" s="191"/>
      <c r="FQ45" s="191"/>
      <c r="FR45" s="191"/>
      <c r="FS45" s="191"/>
      <c r="FT45" s="191"/>
      <c r="FU45" s="191"/>
      <c r="FV45" s="192"/>
      <c r="FW45" s="191"/>
      <c r="FX45" s="191"/>
      <c r="FY45" s="191"/>
      <c r="FZ45" s="191"/>
      <c r="GA45" s="191"/>
      <c r="GB45" s="191"/>
      <c r="GC45" s="191"/>
      <c r="GD45" s="210"/>
      <c r="GE45" s="145"/>
      <c r="GF45" s="191"/>
      <c r="GG45" s="191"/>
      <c r="GH45" s="191"/>
      <c r="GI45" s="191"/>
      <c r="GJ45" s="191"/>
      <c r="GK45" s="191"/>
      <c r="GL45" s="210"/>
      <c r="GM45" s="145"/>
      <c r="GN45" s="191"/>
      <c r="GO45" s="191"/>
      <c r="GP45" s="191"/>
      <c r="GQ45" s="191"/>
      <c r="GR45" s="191"/>
      <c r="GS45" s="191"/>
      <c r="GT45" s="210"/>
      <c r="GU45" s="145"/>
      <c r="GV45" s="191"/>
      <c r="GW45" s="191"/>
      <c r="GX45" s="191"/>
      <c r="GY45" s="191"/>
      <c r="GZ45" s="191"/>
      <c r="HA45" s="191"/>
      <c r="HB45" s="210"/>
      <c r="HC45" s="145"/>
      <c r="HD45" s="191"/>
      <c r="HE45" s="191"/>
      <c r="HF45" s="191"/>
      <c r="HG45" s="191"/>
      <c r="HH45" s="191"/>
      <c r="HI45" s="191"/>
      <c r="HJ45" s="210"/>
      <c r="HR45" s="165"/>
    </row>
    <row r="46" spans="1:226" s="164" customFormat="1" ht="14.45" customHeight="1" x14ac:dyDescent="0.25">
      <c r="A46" s="211" t="s">
        <v>431</v>
      </c>
      <c r="B46" s="194" t="s">
        <v>0</v>
      </c>
      <c r="C46" s="31">
        <f t="shared" si="64"/>
        <v>36</v>
      </c>
      <c r="D46" s="173" t="str">
        <f t="shared" si="28"/>
        <v>Dw_36</v>
      </c>
      <c r="E46" s="4">
        <v>494.5161121592123</v>
      </c>
      <c r="F46" s="195" t="s">
        <v>360</v>
      </c>
      <c r="G46" s="195">
        <v>17.5</v>
      </c>
      <c r="H46" s="3">
        <f t="shared" si="29"/>
        <v>52.386856734942256</v>
      </c>
      <c r="I46" s="196">
        <f t="shared" si="30"/>
        <v>189.96986677604542</v>
      </c>
      <c r="J46" s="1">
        <f t="shared" si="31"/>
        <v>0.30000000000000004</v>
      </c>
      <c r="K46" s="280">
        <f t="shared" si="32"/>
        <v>0.6689381834882957</v>
      </c>
      <c r="L46" s="280">
        <f t="shared" si="33"/>
        <v>0.76662817284693452</v>
      </c>
      <c r="M46" s="225">
        <f t="shared" si="34"/>
        <v>1.087886610971267</v>
      </c>
      <c r="N46" s="15" t="s">
        <v>432</v>
      </c>
      <c r="O46" s="197">
        <f t="shared" si="35"/>
        <v>0.57497112963520081</v>
      </c>
      <c r="P46" s="198">
        <f t="shared" si="36"/>
        <v>0</v>
      </c>
      <c r="Q46" s="198">
        <f t="shared" si="37"/>
        <v>0</v>
      </c>
      <c r="R46" s="198">
        <f t="shared" si="38"/>
        <v>0.76222390791324224</v>
      </c>
      <c r="S46" s="77">
        <f t="shared" si="39"/>
        <v>0.85018851787565941</v>
      </c>
      <c r="T46" s="199"/>
      <c r="U46" s="3">
        <f t="shared" si="40"/>
        <v>1.7869120531070282</v>
      </c>
      <c r="V46" s="98">
        <f t="shared" si="41"/>
        <v>10.856385930833193</v>
      </c>
      <c r="W46" s="49">
        <f t="shared" si="42"/>
        <v>4.8254416404043337</v>
      </c>
      <c r="X46" s="317">
        <f t="shared" si="43"/>
        <v>7.6392750069313786E-2</v>
      </c>
      <c r="Y46" s="318">
        <v>7.6392750069313772E-2</v>
      </c>
      <c r="Z46" s="200"/>
      <c r="AA46" s="66"/>
      <c r="AB46" s="66"/>
      <c r="AC46" s="66">
        <v>250</v>
      </c>
      <c r="AD46" s="66"/>
      <c r="AE46" s="66"/>
      <c r="AF46" s="66"/>
      <c r="AG46" s="66"/>
      <c r="AH46" s="195"/>
      <c r="AI46" s="34"/>
      <c r="AJ46" s="229">
        <v>180</v>
      </c>
      <c r="AK46" s="34"/>
      <c r="AL46" s="34"/>
      <c r="AM46" s="34"/>
      <c r="AN46" s="201"/>
      <c r="AO46" s="201"/>
      <c r="AP46" s="202">
        <v>240</v>
      </c>
      <c r="AQ46" s="18"/>
      <c r="AR46" s="18"/>
      <c r="AS46" s="18"/>
      <c r="AT46" s="51"/>
      <c r="AU46" s="17"/>
      <c r="AV46" s="18"/>
      <c r="AW46" s="112"/>
      <c r="AX46" s="103"/>
      <c r="AY46" s="18"/>
      <c r="AZ46" s="18"/>
      <c r="BA46" s="18"/>
      <c r="BB46" s="17"/>
      <c r="BC46" s="19"/>
      <c r="BD46" s="19"/>
      <c r="BE46" s="19"/>
      <c r="BF46" s="17"/>
      <c r="BG46" s="18"/>
      <c r="BH46" s="18"/>
      <c r="BI46" s="128"/>
      <c r="BJ46" s="331"/>
      <c r="BK46" s="332"/>
      <c r="BL46" s="332"/>
      <c r="BM46" s="332"/>
      <c r="BN46" s="333"/>
      <c r="BO46" s="203">
        <f t="shared" si="44"/>
        <v>6.9363999999999999</v>
      </c>
      <c r="BP46" s="285">
        <v>7.55245613501849</v>
      </c>
      <c r="BQ46" s="204">
        <v>2.9400579490967589</v>
      </c>
      <c r="BR46" s="204"/>
      <c r="BS46" s="47"/>
      <c r="BT46" s="42"/>
      <c r="BU46" s="42"/>
      <c r="BV46" s="42"/>
      <c r="BW46" s="43"/>
      <c r="BX46" s="191"/>
      <c r="BY46" s="191"/>
      <c r="BZ46" s="205"/>
      <c r="CA46" s="191"/>
      <c r="CB46" s="206"/>
      <c r="CC46" s="191"/>
      <c r="CD46" s="207">
        <f t="shared" si="45"/>
        <v>56.990960032813632</v>
      </c>
      <c r="CE46" s="47" t="s">
        <v>356</v>
      </c>
      <c r="CF46" s="42">
        <v>31.8</v>
      </c>
      <c r="CG46" s="42" t="s">
        <v>353</v>
      </c>
      <c r="CH46" s="42">
        <v>175</v>
      </c>
      <c r="CI46" s="191"/>
      <c r="CJ46" s="192"/>
      <c r="CK46" s="191" t="s">
        <v>357</v>
      </c>
      <c r="CL46" s="191" t="s">
        <v>358</v>
      </c>
      <c r="CM46" s="208">
        <v>0.13</v>
      </c>
      <c r="CN46" s="191">
        <v>470</v>
      </c>
      <c r="CO46" s="205">
        <f t="shared" si="46"/>
        <v>75.224599454733038</v>
      </c>
      <c r="CP46" s="191">
        <f t="shared" si="47"/>
        <v>42.743220024610224</v>
      </c>
      <c r="CQ46" s="145" t="s">
        <v>353</v>
      </c>
      <c r="CR46" s="191">
        <v>175</v>
      </c>
      <c r="CS46" s="191"/>
      <c r="CT46" s="191"/>
      <c r="CU46" s="191"/>
      <c r="CV46" s="192"/>
      <c r="CW46" s="191" t="s">
        <v>357</v>
      </c>
      <c r="CX46" s="209" t="s">
        <v>358</v>
      </c>
      <c r="CY46" s="208">
        <v>0.13</v>
      </c>
      <c r="CZ46" s="191">
        <v>470</v>
      </c>
      <c r="DA46" s="191"/>
      <c r="DB46" s="191">
        <f t="shared" si="48"/>
        <v>52.386856734942256</v>
      </c>
      <c r="DC46" s="43">
        <f t="shared" si="49"/>
        <v>0</v>
      </c>
      <c r="DD46" s="191" t="s">
        <v>362</v>
      </c>
      <c r="DE46" s="191">
        <v>100</v>
      </c>
      <c r="DF46" s="191" t="s">
        <v>361</v>
      </c>
      <c r="DG46" s="191">
        <v>20</v>
      </c>
      <c r="DH46" s="191" t="s">
        <v>353</v>
      </c>
      <c r="DI46" s="192">
        <v>175</v>
      </c>
      <c r="DJ46" s="191"/>
      <c r="DK46" s="209"/>
      <c r="DL46" s="208"/>
      <c r="DM46" s="191"/>
      <c r="DN46" s="191">
        <f t="shared" si="50"/>
        <v>52.386856734942256</v>
      </c>
      <c r="DO46" s="192">
        <f t="shared" si="51"/>
        <v>0</v>
      </c>
      <c r="DP46" s="191">
        <v>1</v>
      </c>
      <c r="DQ46" s="191" t="s">
        <v>363</v>
      </c>
      <c r="DR46" s="191" t="s">
        <v>371</v>
      </c>
      <c r="DS46" s="208">
        <v>0.13400000000000001</v>
      </c>
      <c r="DT46" s="191">
        <v>580</v>
      </c>
      <c r="DU46" s="191">
        <f t="shared" si="52"/>
        <v>7.55245613501849</v>
      </c>
      <c r="DV46" s="191">
        <v>0.375</v>
      </c>
      <c r="DW46" s="191">
        <v>0.45</v>
      </c>
      <c r="DX46" s="192">
        <f t="shared" si="53"/>
        <v>9.4984933388022714</v>
      </c>
      <c r="DY46" s="191">
        <v>1</v>
      </c>
      <c r="DZ46" s="191" t="s">
        <v>363</v>
      </c>
      <c r="EA46" s="191" t="s">
        <v>371</v>
      </c>
      <c r="EB46" s="208">
        <v>0.13400000000000001</v>
      </c>
      <c r="EC46" s="191">
        <v>580</v>
      </c>
      <c r="ED46" s="191">
        <f t="shared" si="54"/>
        <v>2.9400579490967589</v>
      </c>
      <c r="EE46" s="191">
        <v>0.47499999999999998</v>
      </c>
      <c r="EF46" s="191">
        <v>0.47499999999999998</v>
      </c>
      <c r="EG46" s="191">
        <f t="shared" si="55"/>
        <v>4.7492466694011357</v>
      </c>
      <c r="EH46" s="166">
        <f t="shared" si="65"/>
        <v>2</v>
      </c>
      <c r="EI46" s="205">
        <f t="shared" si="66"/>
        <v>3.0377504902819479</v>
      </c>
      <c r="EJ46" s="205">
        <f t="shared" si="57"/>
        <v>1.7869120531070282</v>
      </c>
      <c r="EK46" s="51">
        <f t="shared" si="58"/>
        <v>0.90314589598973072</v>
      </c>
      <c r="EL46" s="220">
        <f t="shared" si="59"/>
        <v>0.21522475485902604</v>
      </c>
      <c r="EM46" s="221">
        <f t="shared" si="67"/>
        <v>5.4281929654165966</v>
      </c>
      <c r="EN46" s="191"/>
      <c r="EO46" s="313"/>
      <c r="EP46" s="192" t="s">
        <v>354</v>
      </c>
      <c r="EQ46" s="222">
        <f t="shared" si="68"/>
        <v>3.0377504902819479</v>
      </c>
      <c r="ER46" s="191">
        <f t="shared" si="69"/>
        <v>1.7869120531070282</v>
      </c>
      <c r="ES46" s="51">
        <f t="shared" si="70"/>
        <v>0.90314589598973072</v>
      </c>
      <c r="ET46" s="191">
        <f t="shared" si="62"/>
        <v>3.683424754859026</v>
      </c>
      <c r="EU46" s="191">
        <f t="shared" si="71"/>
        <v>5.4281929654165966</v>
      </c>
      <c r="EV46" s="191"/>
      <c r="EW46" s="191"/>
      <c r="EX46" s="192" t="str">
        <f t="shared" si="63"/>
        <v>Front</v>
      </c>
      <c r="EY46" s="145"/>
      <c r="EZ46" s="191"/>
      <c r="FA46" s="191"/>
      <c r="FB46" s="191"/>
      <c r="FC46" s="191"/>
      <c r="FD46" s="191"/>
      <c r="FE46" s="191"/>
      <c r="FF46" s="192"/>
      <c r="FG46" s="145"/>
      <c r="FH46" s="191"/>
      <c r="FI46" s="191"/>
      <c r="FJ46" s="191"/>
      <c r="FK46" s="191"/>
      <c r="FL46" s="191"/>
      <c r="FM46" s="191"/>
      <c r="FN46" s="192"/>
      <c r="FO46" s="145"/>
      <c r="FP46" s="191"/>
      <c r="FQ46" s="191"/>
      <c r="FR46" s="191"/>
      <c r="FS46" s="191"/>
      <c r="FT46" s="191"/>
      <c r="FU46" s="191"/>
      <c r="FV46" s="192"/>
      <c r="FW46" s="191"/>
      <c r="FX46" s="191"/>
      <c r="FY46" s="191"/>
      <c r="FZ46" s="191"/>
      <c r="GA46" s="191"/>
      <c r="GB46" s="191"/>
      <c r="GC46" s="191"/>
      <c r="GD46" s="210"/>
      <c r="GE46" s="145"/>
      <c r="GF46" s="191"/>
      <c r="GG46" s="191"/>
      <c r="GH46" s="191"/>
      <c r="GI46" s="191"/>
      <c r="GJ46" s="191"/>
      <c r="GK46" s="191"/>
      <c r="GL46" s="210"/>
      <c r="GM46" s="145"/>
      <c r="GN46" s="191"/>
      <c r="GO46" s="191"/>
      <c r="GP46" s="191"/>
      <c r="GQ46" s="191"/>
      <c r="GR46" s="191"/>
      <c r="GS46" s="191"/>
      <c r="GT46" s="210"/>
      <c r="GU46" s="145"/>
      <c r="GV46" s="191"/>
      <c r="GW46" s="191"/>
      <c r="GX46" s="191"/>
      <c r="GY46" s="191"/>
      <c r="GZ46" s="191"/>
      <c r="HA46" s="191"/>
      <c r="HB46" s="210"/>
      <c r="HC46" s="145"/>
      <c r="HD46" s="191"/>
      <c r="HE46" s="191"/>
      <c r="HF46" s="191"/>
      <c r="HG46" s="191"/>
      <c r="HH46" s="191"/>
      <c r="HI46" s="191"/>
      <c r="HJ46" s="210"/>
      <c r="HR46" s="165"/>
    </row>
    <row r="47" spans="1:226" s="164" customFormat="1" ht="14.45" customHeight="1" x14ac:dyDescent="0.25">
      <c r="A47" s="211" t="s">
        <v>431</v>
      </c>
      <c r="B47" s="194" t="s">
        <v>0</v>
      </c>
      <c r="C47" s="31">
        <f t="shared" si="64"/>
        <v>37</v>
      </c>
      <c r="D47" s="173" t="str">
        <f t="shared" si="28"/>
        <v>Dw_37</v>
      </c>
      <c r="E47" s="4">
        <v>538.78095083551614</v>
      </c>
      <c r="F47" s="195" t="s">
        <v>360</v>
      </c>
      <c r="G47" s="195">
        <v>17.5</v>
      </c>
      <c r="H47" s="3">
        <f t="shared" si="29"/>
        <v>49.929713782034625</v>
      </c>
      <c r="I47" s="196">
        <f t="shared" si="30"/>
        <v>183.90093956772643</v>
      </c>
      <c r="J47" s="1">
        <f t="shared" si="31"/>
        <v>0.3</v>
      </c>
      <c r="K47" s="280">
        <f t="shared" si="32"/>
        <v>0.65646465127753928</v>
      </c>
      <c r="L47" s="280">
        <f t="shared" si="33"/>
        <v>0.73860003369636407</v>
      </c>
      <c r="M47" s="225">
        <f t="shared" si="34"/>
        <v>1.1049589050552284</v>
      </c>
      <c r="N47" s="15" t="s">
        <v>432</v>
      </c>
      <c r="O47" s="197">
        <f t="shared" si="35"/>
        <v>0.55395002527227311</v>
      </c>
      <c r="P47" s="198">
        <f t="shared" si="36"/>
        <v>0</v>
      </c>
      <c r="Q47" s="198">
        <f t="shared" si="37"/>
        <v>0</v>
      </c>
      <c r="R47" s="198">
        <f t="shared" si="38"/>
        <v>0.77418555040657444</v>
      </c>
      <c r="S47" s="77">
        <f t="shared" si="39"/>
        <v>0.81393653954005718</v>
      </c>
      <c r="T47" s="199"/>
      <c r="U47" s="3">
        <f t="shared" si="40"/>
        <v>1.6579367196282551</v>
      </c>
      <c r="V47" s="98">
        <f t="shared" si="41"/>
        <v>9.3457641653917776</v>
      </c>
      <c r="W47" s="49">
        <f t="shared" si="42"/>
        <v>5.3424966539310867</v>
      </c>
      <c r="X47" s="317">
        <f t="shared" si="43"/>
        <v>6.5435713874473334E-2</v>
      </c>
      <c r="Y47" s="318">
        <v>6.5435713874473334E-2</v>
      </c>
      <c r="Z47" s="200"/>
      <c r="AA47" s="66"/>
      <c r="AB47" s="66"/>
      <c r="AC47" s="66">
        <v>250</v>
      </c>
      <c r="AD47" s="66"/>
      <c r="AE47" s="66"/>
      <c r="AF47" s="66"/>
      <c r="AG47" s="66"/>
      <c r="AH47" s="195"/>
      <c r="AI47" s="34"/>
      <c r="AJ47" s="229">
        <v>180</v>
      </c>
      <c r="AK47" s="34"/>
      <c r="AL47" s="34"/>
      <c r="AM47" s="34"/>
      <c r="AN47" s="201"/>
      <c r="AO47" s="201"/>
      <c r="AP47" s="202">
        <v>240</v>
      </c>
      <c r="AQ47" s="18"/>
      <c r="AR47" s="18"/>
      <c r="AS47" s="18"/>
      <c r="AT47" s="51"/>
      <c r="AU47" s="17"/>
      <c r="AV47" s="18"/>
      <c r="AW47" s="112"/>
      <c r="AX47" s="103"/>
      <c r="AY47" s="18"/>
      <c r="AZ47" s="18"/>
      <c r="BA47" s="18"/>
      <c r="BB47" s="17"/>
      <c r="BC47" s="19"/>
      <c r="BD47" s="19"/>
      <c r="BE47" s="19"/>
      <c r="BF47" s="17"/>
      <c r="BG47" s="18"/>
      <c r="BH47" s="18"/>
      <c r="BI47" s="128"/>
      <c r="BJ47" s="331"/>
      <c r="BK47" s="332"/>
      <c r="BL47" s="332"/>
      <c r="BM47" s="332"/>
      <c r="BN47" s="333"/>
      <c r="BO47" s="203">
        <f t="shared" si="44"/>
        <v>6.9363999999999999</v>
      </c>
      <c r="BP47" s="285">
        <v>7.1982171994167903</v>
      </c>
      <c r="BQ47" s="204">
        <v>2.972896641556193</v>
      </c>
      <c r="BR47" s="204"/>
      <c r="BS47" s="47"/>
      <c r="BT47" s="42"/>
      <c r="BU47" s="42"/>
      <c r="BV47" s="42"/>
      <c r="BW47" s="43"/>
      <c r="BX47" s="191"/>
      <c r="BY47" s="191"/>
      <c r="BZ47" s="205"/>
      <c r="CA47" s="191"/>
      <c r="CB47" s="206"/>
      <c r="CC47" s="191"/>
      <c r="CD47" s="207">
        <f t="shared" si="45"/>
        <v>55.170281870317929</v>
      </c>
      <c r="CE47" s="47" t="s">
        <v>356</v>
      </c>
      <c r="CF47" s="42">
        <v>31.8</v>
      </c>
      <c r="CG47" s="42" t="s">
        <v>353</v>
      </c>
      <c r="CH47" s="42">
        <v>175</v>
      </c>
      <c r="CI47" s="191"/>
      <c r="CJ47" s="192"/>
      <c r="CK47" s="191" t="s">
        <v>357</v>
      </c>
      <c r="CL47" s="191" t="s">
        <v>358</v>
      </c>
      <c r="CM47" s="208">
        <v>0.13</v>
      </c>
      <c r="CN47" s="191">
        <v>470</v>
      </c>
      <c r="CO47" s="205">
        <f t="shared" si="46"/>
        <v>74.069958152229304</v>
      </c>
      <c r="CP47" s="191">
        <f t="shared" si="47"/>
        <v>41.377711402738448</v>
      </c>
      <c r="CQ47" s="145" t="s">
        <v>353</v>
      </c>
      <c r="CR47" s="191">
        <v>175</v>
      </c>
      <c r="CS47" s="191"/>
      <c r="CT47" s="191"/>
      <c r="CU47" s="191"/>
      <c r="CV47" s="192"/>
      <c r="CW47" s="191" t="s">
        <v>357</v>
      </c>
      <c r="CX47" s="209" t="s">
        <v>358</v>
      </c>
      <c r="CY47" s="208">
        <v>0.13</v>
      </c>
      <c r="CZ47" s="191">
        <v>470</v>
      </c>
      <c r="DA47" s="191"/>
      <c r="DB47" s="191">
        <f t="shared" si="48"/>
        <v>49.929713782034625</v>
      </c>
      <c r="DC47" s="43">
        <f t="shared" si="49"/>
        <v>0</v>
      </c>
      <c r="DD47" s="191" t="s">
        <v>362</v>
      </c>
      <c r="DE47" s="191">
        <v>100</v>
      </c>
      <c r="DF47" s="191" t="s">
        <v>361</v>
      </c>
      <c r="DG47" s="191">
        <v>20</v>
      </c>
      <c r="DH47" s="191" t="s">
        <v>353</v>
      </c>
      <c r="DI47" s="192">
        <v>175</v>
      </c>
      <c r="DJ47" s="191"/>
      <c r="DK47" s="209"/>
      <c r="DL47" s="208"/>
      <c r="DM47" s="191"/>
      <c r="DN47" s="191">
        <f t="shared" si="50"/>
        <v>49.929713782034625</v>
      </c>
      <c r="DO47" s="192">
        <f t="shared" si="51"/>
        <v>0</v>
      </c>
      <c r="DP47" s="191">
        <v>1</v>
      </c>
      <c r="DQ47" s="191" t="s">
        <v>363</v>
      </c>
      <c r="DR47" s="191" t="s">
        <v>371</v>
      </c>
      <c r="DS47" s="208">
        <v>0.13400000000000001</v>
      </c>
      <c r="DT47" s="191">
        <v>580</v>
      </c>
      <c r="DU47" s="191">
        <f t="shared" si="52"/>
        <v>7.1982171994167903</v>
      </c>
      <c r="DV47" s="191">
        <v>0.375</v>
      </c>
      <c r="DW47" s="191">
        <v>0.45</v>
      </c>
      <c r="DX47" s="192">
        <f t="shared" si="53"/>
        <v>9.1950469783863209</v>
      </c>
      <c r="DY47" s="191">
        <v>1</v>
      </c>
      <c r="DZ47" s="191" t="s">
        <v>363</v>
      </c>
      <c r="EA47" s="191" t="s">
        <v>371</v>
      </c>
      <c r="EB47" s="208">
        <v>0.13400000000000001</v>
      </c>
      <c r="EC47" s="191">
        <v>580</v>
      </c>
      <c r="ED47" s="191">
        <f t="shared" si="54"/>
        <v>2.972896641556193</v>
      </c>
      <c r="EE47" s="191">
        <v>0.47499999999999998</v>
      </c>
      <c r="EF47" s="191">
        <v>0.47499999999999998</v>
      </c>
      <c r="EG47" s="191">
        <f t="shared" si="55"/>
        <v>4.5975234891931605</v>
      </c>
      <c r="EH47" s="166">
        <f t="shared" si="65"/>
        <v>2</v>
      </c>
      <c r="EI47" s="205">
        <f t="shared" si="66"/>
        <v>2.8184924233680335</v>
      </c>
      <c r="EJ47" s="205">
        <f t="shared" si="57"/>
        <v>1.6579367196282551</v>
      </c>
      <c r="EK47" s="51">
        <f t="shared" si="58"/>
        <v>1.064959921927938</v>
      </c>
      <c r="EL47" s="220">
        <f t="shared" si="59"/>
        <v>0.32485378831598322</v>
      </c>
      <c r="EM47" s="221">
        <f t="shared" si="67"/>
        <v>4.6728820826958888</v>
      </c>
      <c r="EN47" s="191"/>
      <c r="EO47" s="313"/>
      <c r="EP47" s="192" t="s">
        <v>354</v>
      </c>
      <c r="EQ47" s="222">
        <f t="shared" si="68"/>
        <v>2.8184924233680335</v>
      </c>
      <c r="ER47" s="191">
        <f t="shared" si="69"/>
        <v>1.6579367196282551</v>
      </c>
      <c r="ES47" s="51">
        <f t="shared" si="70"/>
        <v>1.064959921927938</v>
      </c>
      <c r="ET47" s="191">
        <f t="shared" si="62"/>
        <v>3.7930537883159832</v>
      </c>
      <c r="EU47" s="191">
        <f t="shared" si="71"/>
        <v>4.6728820826958888</v>
      </c>
      <c r="EV47" s="191"/>
      <c r="EW47" s="191"/>
      <c r="EX47" s="192" t="str">
        <f t="shared" si="63"/>
        <v>Front</v>
      </c>
      <c r="EY47" s="145"/>
      <c r="EZ47" s="191"/>
      <c r="FA47" s="191"/>
      <c r="FB47" s="191"/>
      <c r="FC47" s="191"/>
      <c r="FD47" s="191"/>
      <c r="FE47" s="191"/>
      <c r="FF47" s="192"/>
      <c r="FG47" s="145"/>
      <c r="FH47" s="191"/>
      <c r="FI47" s="191"/>
      <c r="FJ47" s="191"/>
      <c r="FK47" s="191"/>
      <c r="FL47" s="191"/>
      <c r="FM47" s="191"/>
      <c r="FN47" s="192"/>
      <c r="FO47" s="145"/>
      <c r="FP47" s="191"/>
      <c r="FQ47" s="191"/>
      <c r="FR47" s="191"/>
      <c r="FS47" s="191"/>
      <c r="FT47" s="191"/>
      <c r="FU47" s="191"/>
      <c r="FV47" s="192"/>
      <c r="FW47" s="191"/>
      <c r="FX47" s="191"/>
      <c r="FY47" s="191"/>
      <c r="FZ47" s="191"/>
      <c r="GA47" s="191"/>
      <c r="GB47" s="191"/>
      <c r="GC47" s="191"/>
      <c r="GD47" s="210"/>
      <c r="GE47" s="145"/>
      <c r="GF47" s="191"/>
      <c r="GG47" s="191"/>
      <c r="GH47" s="191"/>
      <c r="GI47" s="191"/>
      <c r="GJ47" s="191"/>
      <c r="GK47" s="191"/>
      <c r="GL47" s="210"/>
      <c r="GM47" s="145"/>
      <c r="GN47" s="191"/>
      <c r="GO47" s="191"/>
      <c r="GP47" s="191"/>
      <c r="GQ47" s="191"/>
      <c r="GR47" s="191"/>
      <c r="GS47" s="191"/>
      <c r="GT47" s="210"/>
      <c r="GU47" s="145"/>
      <c r="GV47" s="191"/>
      <c r="GW47" s="191"/>
      <c r="GX47" s="191"/>
      <c r="GY47" s="191"/>
      <c r="GZ47" s="191"/>
      <c r="HA47" s="191"/>
      <c r="HB47" s="210"/>
      <c r="HC47" s="145"/>
      <c r="HD47" s="191"/>
      <c r="HE47" s="191"/>
      <c r="HF47" s="191"/>
      <c r="HG47" s="191"/>
      <c r="HH47" s="191"/>
      <c r="HI47" s="191"/>
      <c r="HJ47" s="210"/>
      <c r="HR47" s="165"/>
    </row>
    <row r="48" spans="1:226" s="164" customFormat="1" ht="14.45" customHeight="1" x14ac:dyDescent="0.25">
      <c r="A48" s="211" t="s">
        <v>431</v>
      </c>
      <c r="B48" s="194" t="s">
        <v>0</v>
      </c>
      <c r="C48" s="31">
        <f t="shared" si="64"/>
        <v>38</v>
      </c>
      <c r="D48" s="173" t="str">
        <f t="shared" si="28"/>
        <v>Dw_38</v>
      </c>
      <c r="E48" s="4">
        <v>620.68851103263592</v>
      </c>
      <c r="F48" s="195" t="s">
        <v>360</v>
      </c>
      <c r="G48" s="195">
        <v>17.5</v>
      </c>
      <c r="H48" s="3">
        <f t="shared" si="29"/>
        <v>56.104751916037785</v>
      </c>
      <c r="I48" s="196">
        <f t="shared" si="30"/>
        <v>191.88866821422195</v>
      </c>
      <c r="J48" s="1">
        <f t="shared" si="31"/>
        <v>0.3</v>
      </c>
      <c r="K48" s="280">
        <f t="shared" si="32"/>
        <v>0.7224799721565035</v>
      </c>
      <c r="L48" s="280">
        <f t="shared" si="33"/>
        <v>0.94868695001750203</v>
      </c>
      <c r="M48" s="225">
        <f t="shared" si="34"/>
        <v>1.0260556993535324</v>
      </c>
      <c r="N48" s="15" t="s">
        <v>432</v>
      </c>
      <c r="O48" s="197">
        <f t="shared" si="35"/>
        <v>0.71151521251312666</v>
      </c>
      <c r="P48" s="198">
        <f t="shared" si="36"/>
        <v>0</v>
      </c>
      <c r="Q48" s="198">
        <f t="shared" si="37"/>
        <v>0</v>
      </c>
      <c r="R48" s="198">
        <f t="shared" si="38"/>
        <v>0.71890229828240826</v>
      </c>
      <c r="S48" s="77">
        <f t="shared" si="39"/>
        <v>0.95220667165933714</v>
      </c>
      <c r="T48" s="199"/>
      <c r="U48" s="3">
        <f t="shared" si="40"/>
        <v>2.3638747539653502</v>
      </c>
      <c r="V48" s="98">
        <f t="shared" si="41"/>
        <v>18.998873098278132</v>
      </c>
      <c r="W48" s="49">
        <f t="shared" si="42"/>
        <v>2.9530568274137563</v>
      </c>
      <c r="X48" s="317">
        <f t="shared" si="43"/>
        <v>0.15222666904562368</v>
      </c>
      <c r="Y48" s="318">
        <v>0.15222666904562371</v>
      </c>
      <c r="Z48" s="200"/>
      <c r="AA48" s="66"/>
      <c r="AB48" s="66"/>
      <c r="AC48" s="66">
        <v>250</v>
      </c>
      <c r="AD48" s="66"/>
      <c r="AE48" s="66"/>
      <c r="AF48" s="66"/>
      <c r="AG48" s="66"/>
      <c r="AH48" s="195"/>
      <c r="AI48" s="34"/>
      <c r="AJ48" s="229">
        <v>180</v>
      </c>
      <c r="AK48" s="34"/>
      <c r="AL48" s="34"/>
      <c r="AM48" s="34"/>
      <c r="AN48" s="201"/>
      <c r="AO48" s="201"/>
      <c r="AP48" s="202">
        <v>240</v>
      </c>
      <c r="AQ48" s="18"/>
      <c r="AR48" s="18"/>
      <c r="AS48" s="18"/>
      <c r="AT48" s="51"/>
      <c r="AU48" s="17"/>
      <c r="AV48" s="18"/>
      <c r="AW48" s="112"/>
      <c r="AX48" s="103"/>
      <c r="AY48" s="18"/>
      <c r="AZ48" s="18"/>
      <c r="BA48" s="18"/>
      <c r="BB48" s="17"/>
      <c r="BC48" s="19"/>
      <c r="BD48" s="19"/>
      <c r="BE48" s="19"/>
      <c r="BF48" s="17"/>
      <c r="BG48" s="18"/>
      <c r="BH48" s="18"/>
      <c r="BI48" s="128"/>
      <c r="BJ48" s="331"/>
      <c r="BK48" s="332"/>
      <c r="BL48" s="332"/>
      <c r="BM48" s="332"/>
      <c r="BN48" s="333"/>
      <c r="BO48" s="203">
        <f t="shared" si="44"/>
        <v>6.9363999999999999</v>
      </c>
      <c r="BP48" s="285">
        <v>8.0884539409546434</v>
      </c>
      <c r="BQ48" s="204">
        <v>2.6515786674290878</v>
      </c>
      <c r="BR48" s="204"/>
      <c r="BS48" s="47"/>
      <c r="BT48" s="42"/>
      <c r="BU48" s="42"/>
      <c r="BV48" s="42"/>
      <c r="BW48" s="43"/>
      <c r="BX48" s="191"/>
      <c r="BY48" s="191"/>
      <c r="BZ48" s="205"/>
      <c r="CA48" s="191"/>
      <c r="CB48" s="206"/>
      <c r="CC48" s="191"/>
      <c r="CD48" s="207">
        <f t="shared" si="45"/>
        <v>57.566600464266585</v>
      </c>
      <c r="CE48" s="47" t="s">
        <v>356</v>
      </c>
      <c r="CF48" s="42">
        <v>31.8</v>
      </c>
      <c r="CG48" s="42" t="s">
        <v>353</v>
      </c>
      <c r="CH48" s="42">
        <v>175</v>
      </c>
      <c r="CI48" s="191"/>
      <c r="CJ48" s="192"/>
      <c r="CK48" s="191" t="s">
        <v>357</v>
      </c>
      <c r="CL48" s="191" t="s">
        <v>358</v>
      </c>
      <c r="CM48" s="208">
        <v>0.13</v>
      </c>
      <c r="CN48" s="191">
        <v>470</v>
      </c>
      <c r="CO48" s="205">
        <f t="shared" si="46"/>
        <v>69.707610530718512</v>
      </c>
      <c r="CP48" s="191">
        <f t="shared" si="47"/>
        <v>43.174950348199943</v>
      </c>
      <c r="CQ48" s="145" t="s">
        <v>353</v>
      </c>
      <c r="CR48" s="191">
        <v>175</v>
      </c>
      <c r="CS48" s="191"/>
      <c r="CT48" s="191"/>
      <c r="CU48" s="191"/>
      <c r="CV48" s="192"/>
      <c r="CW48" s="191" t="s">
        <v>357</v>
      </c>
      <c r="CX48" s="209" t="s">
        <v>358</v>
      </c>
      <c r="CY48" s="208">
        <v>0.13</v>
      </c>
      <c r="CZ48" s="191">
        <v>470</v>
      </c>
      <c r="DA48" s="191"/>
      <c r="DB48" s="191">
        <f t="shared" si="48"/>
        <v>56.104751916037785</v>
      </c>
      <c r="DC48" s="43">
        <f t="shared" si="49"/>
        <v>0</v>
      </c>
      <c r="DD48" s="191" t="s">
        <v>362</v>
      </c>
      <c r="DE48" s="191">
        <v>100</v>
      </c>
      <c r="DF48" s="191" t="s">
        <v>361</v>
      </c>
      <c r="DG48" s="191">
        <v>20</v>
      </c>
      <c r="DH48" s="191" t="s">
        <v>353</v>
      </c>
      <c r="DI48" s="192">
        <v>175</v>
      </c>
      <c r="DJ48" s="191"/>
      <c r="DK48" s="209"/>
      <c r="DL48" s="208"/>
      <c r="DM48" s="191"/>
      <c r="DN48" s="191">
        <f t="shared" si="50"/>
        <v>56.104751916037785</v>
      </c>
      <c r="DO48" s="192">
        <f t="shared" si="51"/>
        <v>0</v>
      </c>
      <c r="DP48" s="191">
        <v>1</v>
      </c>
      <c r="DQ48" s="191" t="s">
        <v>363</v>
      </c>
      <c r="DR48" s="191" t="s">
        <v>371</v>
      </c>
      <c r="DS48" s="208">
        <v>0.13400000000000001</v>
      </c>
      <c r="DT48" s="191">
        <v>580</v>
      </c>
      <c r="DU48" s="191">
        <f t="shared" si="52"/>
        <v>8.0884539409546434</v>
      </c>
      <c r="DV48" s="191">
        <v>0.375</v>
      </c>
      <c r="DW48" s="191">
        <v>0.45</v>
      </c>
      <c r="DX48" s="192">
        <f t="shared" si="53"/>
        <v>9.5944334107110976</v>
      </c>
      <c r="DY48" s="191">
        <v>1</v>
      </c>
      <c r="DZ48" s="191" t="s">
        <v>363</v>
      </c>
      <c r="EA48" s="191" t="s">
        <v>371</v>
      </c>
      <c r="EB48" s="208">
        <v>0.13400000000000001</v>
      </c>
      <c r="EC48" s="191">
        <v>580</v>
      </c>
      <c r="ED48" s="191">
        <f t="shared" si="54"/>
        <v>2.6515786674290878</v>
      </c>
      <c r="EE48" s="191">
        <v>0.47499999999999998</v>
      </c>
      <c r="EF48" s="191">
        <v>0.47499999999999998</v>
      </c>
      <c r="EG48" s="191">
        <f t="shared" si="55"/>
        <v>4.7972167053555488</v>
      </c>
      <c r="EH48" s="166">
        <f t="shared" si="65"/>
        <v>2</v>
      </c>
      <c r="EI48" s="205">
        <f t="shared" si="66"/>
        <v>4.0185870817410949</v>
      </c>
      <c r="EJ48" s="205">
        <f t="shared" si="57"/>
        <v>2.3638747539653502</v>
      </c>
      <c r="EK48" s="51">
        <f t="shared" si="58"/>
        <v>0.14385195673186879</v>
      </c>
      <c r="EL48" s="220">
        <f t="shared" si="59"/>
        <v>1.4589064591294525</v>
      </c>
      <c r="EM48" s="221">
        <f t="shared" si="67"/>
        <v>9.499436549139066</v>
      </c>
      <c r="EN48" s="191"/>
      <c r="EO48" s="313"/>
      <c r="EP48" s="192" t="s">
        <v>354</v>
      </c>
      <c r="EQ48" s="222">
        <f t="shared" si="68"/>
        <v>4.0185870817410949</v>
      </c>
      <c r="ER48" s="191">
        <f t="shared" si="69"/>
        <v>2.3638747539653502</v>
      </c>
      <c r="ES48" s="51">
        <f t="shared" si="70"/>
        <v>0.14385195673186879</v>
      </c>
      <c r="ET48" s="191">
        <f t="shared" si="62"/>
        <v>1.4589064591294525</v>
      </c>
      <c r="EU48" s="191">
        <f t="shared" si="71"/>
        <v>9.499436549139066</v>
      </c>
      <c r="EV48" s="191"/>
      <c r="EW48" s="191"/>
      <c r="EX48" s="192" t="str">
        <f t="shared" si="63"/>
        <v>Rear</v>
      </c>
      <c r="EY48" s="145"/>
      <c r="EZ48" s="191"/>
      <c r="FA48" s="191"/>
      <c r="FB48" s="191"/>
      <c r="FC48" s="191"/>
      <c r="FD48" s="191"/>
      <c r="FE48" s="191"/>
      <c r="FF48" s="192"/>
      <c r="FG48" s="145"/>
      <c r="FH48" s="191"/>
      <c r="FI48" s="191"/>
      <c r="FJ48" s="191"/>
      <c r="FK48" s="191"/>
      <c r="FL48" s="191"/>
      <c r="FM48" s="191"/>
      <c r="FN48" s="192"/>
      <c r="FO48" s="145"/>
      <c r="FP48" s="191"/>
      <c r="FQ48" s="191"/>
      <c r="FR48" s="191"/>
      <c r="FS48" s="191"/>
      <c r="FT48" s="191"/>
      <c r="FU48" s="191"/>
      <c r="FV48" s="192"/>
      <c r="FW48" s="191"/>
      <c r="FX48" s="191"/>
      <c r="FY48" s="191"/>
      <c r="FZ48" s="191"/>
      <c r="GA48" s="191"/>
      <c r="GB48" s="191"/>
      <c r="GC48" s="191"/>
      <c r="GD48" s="210"/>
      <c r="GE48" s="145"/>
      <c r="GF48" s="191"/>
      <c r="GG48" s="191"/>
      <c r="GH48" s="191"/>
      <c r="GI48" s="191"/>
      <c r="GJ48" s="191"/>
      <c r="GK48" s="191"/>
      <c r="GL48" s="210"/>
      <c r="GM48" s="145"/>
      <c r="GN48" s="191"/>
      <c r="GO48" s="191"/>
      <c r="GP48" s="191"/>
      <c r="GQ48" s="191"/>
      <c r="GR48" s="191"/>
      <c r="GS48" s="191"/>
      <c r="GT48" s="210"/>
      <c r="GU48" s="145"/>
      <c r="GV48" s="191"/>
      <c r="GW48" s="191"/>
      <c r="GX48" s="191"/>
      <c r="GY48" s="191"/>
      <c r="GZ48" s="191"/>
      <c r="HA48" s="191"/>
      <c r="HB48" s="210"/>
      <c r="HC48" s="145"/>
      <c r="HD48" s="191"/>
      <c r="HE48" s="191"/>
      <c r="HF48" s="191"/>
      <c r="HG48" s="191"/>
      <c r="HH48" s="191"/>
      <c r="HI48" s="191"/>
      <c r="HJ48" s="210"/>
      <c r="HR48" s="165"/>
    </row>
    <row r="49" spans="1:226" s="164" customFormat="1" ht="14.45" customHeight="1" x14ac:dyDescent="0.25">
      <c r="A49" s="211" t="s">
        <v>431</v>
      </c>
      <c r="B49" s="194" t="s">
        <v>0</v>
      </c>
      <c r="C49" s="31">
        <f t="shared" si="64"/>
        <v>39</v>
      </c>
      <c r="D49" s="173" t="str">
        <f t="shared" si="28"/>
        <v>Dw_39</v>
      </c>
      <c r="E49" s="4">
        <v>524.75564624327546</v>
      </c>
      <c r="F49" s="195" t="s">
        <v>360</v>
      </c>
      <c r="G49" s="195">
        <v>17.5</v>
      </c>
      <c r="H49" s="3">
        <f t="shared" si="29"/>
        <v>44.771390358954172</v>
      </c>
      <c r="I49" s="196">
        <f t="shared" si="30"/>
        <v>165.90070231337899</v>
      </c>
      <c r="J49" s="1">
        <f t="shared" si="31"/>
        <v>0.30000000000000004</v>
      </c>
      <c r="K49" s="280">
        <f t="shared" si="32"/>
        <v>0.65180153747094571</v>
      </c>
      <c r="L49" s="280">
        <f t="shared" si="33"/>
        <v>0.73967041565492431</v>
      </c>
      <c r="M49" s="225">
        <f t="shared" si="34"/>
        <v>1.111652112989602</v>
      </c>
      <c r="N49" s="15" t="s">
        <v>432</v>
      </c>
      <c r="O49" s="197">
        <f t="shared" si="35"/>
        <v>0.55475281174119317</v>
      </c>
      <c r="P49" s="198">
        <f t="shared" si="36"/>
        <v>0</v>
      </c>
      <c r="Q49" s="198">
        <f t="shared" si="37"/>
        <v>0</v>
      </c>
      <c r="R49" s="198">
        <f t="shared" si="38"/>
        <v>0.77887512288293703</v>
      </c>
      <c r="S49" s="77">
        <f t="shared" si="39"/>
        <v>0.76563565544563561</v>
      </c>
      <c r="T49" s="199"/>
      <c r="U49" s="3">
        <f t="shared" si="40"/>
        <v>1.6333753884445521</v>
      </c>
      <c r="V49" s="98">
        <f t="shared" si="41"/>
        <v>9.0709115425597311</v>
      </c>
      <c r="W49" s="49">
        <f t="shared" si="42"/>
        <v>4.9357101707906281</v>
      </c>
      <c r="X49" s="317">
        <f t="shared" si="43"/>
        <v>6.9878843856001044E-2</v>
      </c>
      <c r="Y49" s="318">
        <v>6.9878843856001044E-2</v>
      </c>
      <c r="Z49" s="200"/>
      <c r="AA49" s="66"/>
      <c r="AB49" s="66"/>
      <c r="AC49" s="66">
        <v>250</v>
      </c>
      <c r="AD49" s="66"/>
      <c r="AE49" s="66"/>
      <c r="AF49" s="66"/>
      <c r="AG49" s="66"/>
      <c r="AH49" s="195"/>
      <c r="AI49" s="34"/>
      <c r="AJ49" s="229">
        <v>180</v>
      </c>
      <c r="AK49" s="34"/>
      <c r="AL49" s="34"/>
      <c r="AM49" s="34"/>
      <c r="AN49" s="201"/>
      <c r="AO49" s="201"/>
      <c r="AP49" s="202">
        <v>240</v>
      </c>
      <c r="AQ49" s="18"/>
      <c r="AR49" s="18"/>
      <c r="AS49" s="18"/>
      <c r="AT49" s="51"/>
      <c r="AU49" s="17"/>
      <c r="AV49" s="18"/>
      <c r="AW49" s="112"/>
      <c r="AX49" s="103"/>
      <c r="AY49" s="18"/>
      <c r="AZ49" s="18"/>
      <c r="BA49" s="18"/>
      <c r="BB49" s="17"/>
      <c r="BC49" s="19"/>
      <c r="BD49" s="19"/>
      <c r="BE49" s="19"/>
      <c r="BF49" s="17"/>
      <c r="BG49" s="18"/>
      <c r="BH49" s="18"/>
      <c r="BI49" s="128"/>
      <c r="BJ49" s="331"/>
      <c r="BK49" s="332"/>
      <c r="BL49" s="332"/>
      <c r="BM49" s="332"/>
      <c r="BN49" s="333"/>
      <c r="BO49" s="203">
        <f t="shared" si="44"/>
        <v>6.9363999999999999</v>
      </c>
      <c r="BP49" s="285">
        <v>6.4545571707159581</v>
      </c>
      <c r="BQ49" s="204">
        <v>2.8511002097166789</v>
      </c>
      <c r="BR49" s="204"/>
      <c r="BS49" s="47"/>
      <c r="BT49" s="42"/>
      <c r="BU49" s="42"/>
      <c r="BV49" s="42"/>
      <c r="BW49" s="43"/>
      <c r="BX49" s="191"/>
      <c r="BY49" s="191"/>
      <c r="BZ49" s="205"/>
      <c r="CA49" s="191"/>
      <c r="CB49" s="206"/>
      <c r="CC49" s="191"/>
      <c r="CD49" s="207">
        <f t="shared" si="45"/>
        <v>49.770210694013699</v>
      </c>
      <c r="CE49" s="47" t="s">
        <v>356</v>
      </c>
      <c r="CF49" s="42">
        <v>31.8</v>
      </c>
      <c r="CG49" s="42" t="s">
        <v>353</v>
      </c>
      <c r="CH49" s="42">
        <v>175</v>
      </c>
      <c r="CI49" s="191"/>
      <c r="CJ49" s="192"/>
      <c r="CK49" s="191" t="s">
        <v>357</v>
      </c>
      <c r="CL49" s="191" t="s">
        <v>358</v>
      </c>
      <c r="CM49" s="208">
        <v>0.13</v>
      </c>
      <c r="CN49" s="191">
        <v>470</v>
      </c>
      <c r="CO49" s="205">
        <f t="shared" si="46"/>
        <v>66.386367744042786</v>
      </c>
      <c r="CP49" s="191">
        <f t="shared" si="47"/>
        <v>37.32765802051027</v>
      </c>
      <c r="CQ49" s="145" t="s">
        <v>353</v>
      </c>
      <c r="CR49" s="191">
        <v>175</v>
      </c>
      <c r="CS49" s="191"/>
      <c r="CT49" s="191"/>
      <c r="CU49" s="191"/>
      <c r="CV49" s="192"/>
      <c r="CW49" s="191" t="s">
        <v>357</v>
      </c>
      <c r="CX49" s="209" t="s">
        <v>358</v>
      </c>
      <c r="CY49" s="208">
        <v>0.13</v>
      </c>
      <c r="CZ49" s="191">
        <v>470</v>
      </c>
      <c r="DA49" s="191"/>
      <c r="DB49" s="191">
        <f t="shared" si="48"/>
        <v>44.771390358954172</v>
      </c>
      <c r="DC49" s="43">
        <f t="shared" si="49"/>
        <v>0</v>
      </c>
      <c r="DD49" s="191" t="s">
        <v>362</v>
      </c>
      <c r="DE49" s="191">
        <v>100</v>
      </c>
      <c r="DF49" s="191" t="s">
        <v>361</v>
      </c>
      <c r="DG49" s="191">
        <v>20</v>
      </c>
      <c r="DH49" s="191" t="s">
        <v>353</v>
      </c>
      <c r="DI49" s="192">
        <v>175</v>
      </c>
      <c r="DJ49" s="191"/>
      <c r="DK49" s="209"/>
      <c r="DL49" s="208"/>
      <c r="DM49" s="191"/>
      <c r="DN49" s="191">
        <f t="shared" si="50"/>
        <v>44.771390358954172</v>
      </c>
      <c r="DO49" s="192">
        <f t="shared" si="51"/>
        <v>0</v>
      </c>
      <c r="DP49" s="191">
        <v>1</v>
      </c>
      <c r="DQ49" s="191" t="s">
        <v>363</v>
      </c>
      <c r="DR49" s="191" t="s">
        <v>371</v>
      </c>
      <c r="DS49" s="208">
        <v>0.13400000000000001</v>
      </c>
      <c r="DT49" s="191">
        <v>580</v>
      </c>
      <c r="DU49" s="191">
        <f t="shared" si="52"/>
        <v>6.4545571707159581</v>
      </c>
      <c r="DV49" s="191">
        <v>0.375</v>
      </c>
      <c r="DW49" s="191">
        <v>0.45</v>
      </c>
      <c r="DX49" s="192">
        <f t="shared" si="53"/>
        <v>8.2950351156689504</v>
      </c>
      <c r="DY49" s="191">
        <v>1</v>
      </c>
      <c r="DZ49" s="191" t="s">
        <v>363</v>
      </c>
      <c r="EA49" s="191" t="s">
        <v>371</v>
      </c>
      <c r="EB49" s="208">
        <v>0.13400000000000001</v>
      </c>
      <c r="EC49" s="191">
        <v>580</v>
      </c>
      <c r="ED49" s="191">
        <f t="shared" si="54"/>
        <v>2.8511002097166789</v>
      </c>
      <c r="EE49" s="191">
        <v>0.47499999999999998</v>
      </c>
      <c r="EF49" s="191">
        <v>0.47499999999999998</v>
      </c>
      <c r="EG49" s="191">
        <f t="shared" si="55"/>
        <v>4.1475175578344752</v>
      </c>
      <c r="EH49" s="166">
        <f t="shared" si="65"/>
        <v>2</v>
      </c>
      <c r="EI49" s="205">
        <f t="shared" si="66"/>
        <v>2.7767381603557384</v>
      </c>
      <c r="EJ49" s="205">
        <f t="shared" si="57"/>
        <v>1.6333753884445521</v>
      </c>
      <c r="EK49" s="51">
        <f t="shared" si="58"/>
        <v>0.96772482127212678</v>
      </c>
      <c r="EL49" s="220">
        <f t="shared" si="59"/>
        <v>0.34573091982213078</v>
      </c>
      <c r="EM49" s="221">
        <f t="shared" si="67"/>
        <v>4.5354557712798655</v>
      </c>
      <c r="EN49" s="191"/>
      <c r="EO49" s="313"/>
      <c r="EP49" s="192" t="s">
        <v>354</v>
      </c>
      <c r="EQ49" s="222">
        <f t="shared" si="68"/>
        <v>2.7767381603557384</v>
      </c>
      <c r="ER49" s="191">
        <f t="shared" si="69"/>
        <v>1.6333753884445521</v>
      </c>
      <c r="ES49" s="51">
        <f t="shared" si="70"/>
        <v>0.96772482127212678</v>
      </c>
      <c r="ET49" s="191">
        <f t="shared" si="62"/>
        <v>3.8139309198221305</v>
      </c>
      <c r="EU49" s="191">
        <f t="shared" si="71"/>
        <v>4.5354557712798655</v>
      </c>
      <c r="EV49" s="191"/>
      <c r="EW49" s="191"/>
      <c r="EX49" s="192" t="str">
        <f t="shared" si="63"/>
        <v>Front</v>
      </c>
      <c r="EY49" s="145"/>
      <c r="EZ49" s="191"/>
      <c r="FA49" s="191"/>
      <c r="FB49" s="191"/>
      <c r="FC49" s="191"/>
      <c r="FD49" s="191"/>
      <c r="FE49" s="191"/>
      <c r="FF49" s="192"/>
      <c r="FG49" s="145"/>
      <c r="FH49" s="191"/>
      <c r="FI49" s="191"/>
      <c r="FJ49" s="191"/>
      <c r="FK49" s="191"/>
      <c r="FL49" s="191"/>
      <c r="FM49" s="191"/>
      <c r="FN49" s="192"/>
      <c r="FO49" s="145"/>
      <c r="FP49" s="191"/>
      <c r="FQ49" s="191"/>
      <c r="FR49" s="191"/>
      <c r="FS49" s="191"/>
      <c r="FT49" s="191"/>
      <c r="FU49" s="191"/>
      <c r="FV49" s="192"/>
      <c r="FW49" s="191"/>
      <c r="FX49" s="191"/>
      <c r="FY49" s="191"/>
      <c r="FZ49" s="191"/>
      <c r="GA49" s="191"/>
      <c r="GB49" s="191"/>
      <c r="GC49" s="191"/>
      <c r="GD49" s="210"/>
      <c r="GE49" s="145"/>
      <c r="GF49" s="191"/>
      <c r="GG49" s="191"/>
      <c r="GH49" s="191"/>
      <c r="GI49" s="191"/>
      <c r="GJ49" s="191"/>
      <c r="GK49" s="191"/>
      <c r="GL49" s="210"/>
      <c r="GM49" s="145"/>
      <c r="GN49" s="191"/>
      <c r="GO49" s="191"/>
      <c r="GP49" s="191"/>
      <c r="GQ49" s="191"/>
      <c r="GR49" s="191"/>
      <c r="GS49" s="191"/>
      <c r="GT49" s="210"/>
      <c r="GU49" s="145"/>
      <c r="GV49" s="191"/>
      <c r="GW49" s="191"/>
      <c r="GX49" s="191"/>
      <c r="GY49" s="191"/>
      <c r="GZ49" s="191"/>
      <c r="HA49" s="191"/>
      <c r="HB49" s="210"/>
      <c r="HC49" s="145"/>
      <c r="HD49" s="191"/>
      <c r="HE49" s="191"/>
      <c r="HF49" s="191"/>
      <c r="HG49" s="191"/>
      <c r="HH49" s="191"/>
      <c r="HI49" s="191"/>
      <c r="HJ49" s="210"/>
      <c r="HR49" s="165"/>
    </row>
    <row r="50" spans="1:226" s="164" customFormat="1" ht="14.45" customHeight="1" x14ac:dyDescent="0.25">
      <c r="A50" s="211" t="s">
        <v>431</v>
      </c>
      <c r="B50" s="194" t="s">
        <v>0</v>
      </c>
      <c r="C50" s="31">
        <f t="shared" si="64"/>
        <v>40</v>
      </c>
      <c r="D50" s="173" t="str">
        <f t="shared" si="28"/>
        <v>Dw_40</v>
      </c>
      <c r="E50" s="4">
        <v>450.80069915204467</v>
      </c>
      <c r="F50" s="195" t="s">
        <v>360</v>
      </c>
      <c r="G50" s="195">
        <v>17.5</v>
      </c>
      <c r="H50" s="3">
        <f t="shared" si="29"/>
        <v>55.326615797693037</v>
      </c>
      <c r="I50" s="196">
        <f t="shared" si="30"/>
        <v>186.14974575641907</v>
      </c>
      <c r="J50" s="1">
        <f t="shared" si="31"/>
        <v>0.3</v>
      </c>
      <c r="K50" s="280">
        <f t="shared" si="32"/>
        <v>0.73970201601373653</v>
      </c>
      <c r="L50" s="280">
        <f t="shared" si="33"/>
        <v>0.85652651632998511</v>
      </c>
      <c r="M50" s="225">
        <f t="shared" si="34"/>
        <v>1.009368148074119</v>
      </c>
      <c r="N50" s="15" t="s">
        <v>432</v>
      </c>
      <c r="O50" s="197">
        <f t="shared" si="35"/>
        <v>0.64239488724748883</v>
      </c>
      <c r="P50" s="198">
        <f t="shared" si="36"/>
        <v>0</v>
      </c>
      <c r="Q50" s="198">
        <f t="shared" si="37"/>
        <v>0</v>
      </c>
      <c r="R50" s="198">
        <f t="shared" si="38"/>
        <v>0.7072102244748808</v>
      </c>
      <c r="S50" s="77">
        <f t="shared" si="39"/>
        <v>0.96762577457455723</v>
      </c>
      <c r="T50" s="199"/>
      <c r="U50" s="3">
        <f t="shared" si="40"/>
        <v>1.74028569858185</v>
      </c>
      <c r="V50" s="98">
        <f t="shared" si="41"/>
        <v>10.297220663140958</v>
      </c>
      <c r="W50" s="49">
        <f t="shared" si="42"/>
        <v>5.3729659300917394</v>
      </c>
      <c r="X50" s="317">
        <f t="shared" si="43"/>
        <v>7.2973948816118531E-2</v>
      </c>
      <c r="Y50" s="318">
        <v>7.2973948816118545E-2</v>
      </c>
      <c r="Z50" s="200"/>
      <c r="AA50" s="66"/>
      <c r="AB50" s="66"/>
      <c r="AC50" s="66">
        <v>250</v>
      </c>
      <c r="AD50" s="66"/>
      <c r="AE50" s="66"/>
      <c r="AF50" s="66"/>
      <c r="AG50" s="66"/>
      <c r="AH50" s="195"/>
      <c r="AI50" s="34"/>
      <c r="AJ50" s="229">
        <v>180</v>
      </c>
      <c r="AK50" s="34"/>
      <c r="AL50" s="34"/>
      <c r="AM50" s="34"/>
      <c r="AN50" s="201"/>
      <c r="AO50" s="201"/>
      <c r="AP50" s="202">
        <v>240</v>
      </c>
      <c r="AQ50" s="18"/>
      <c r="AR50" s="18"/>
      <c r="AS50" s="18"/>
      <c r="AT50" s="51"/>
      <c r="AU50" s="17"/>
      <c r="AV50" s="18"/>
      <c r="AW50" s="112"/>
      <c r="AX50" s="103"/>
      <c r="AY50" s="18"/>
      <c r="AZ50" s="18"/>
      <c r="BA50" s="18"/>
      <c r="BB50" s="17"/>
      <c r="BC50" s="19"/>
      <c r="BD50" s="19"/>
      <c r="BE50" s="19"/>
      <c r="BF50" s="17"/>
      <c r="BG50" s="18"/>
      <c r="BH50" s="18"/>
      <c r="BI50" s="128"/>
      <c r="BJ50" s="331"/>
      <c r="BK50" s="332"/>
      <c r="BL50" s="332"/>
      <c r="BM50" s="332"/>
      <c r="BN50" s="333"/>
      <c r="BO50" s="203">
        <f t="shared" si="44"/>
        <v>6.9363999999999999</v>
      </c>
      <c r="BP50" s="285">
        <v>7.9762723888029869</v>
      </c>
      <c r="BQ50" s="204">
        <v>2.5312872231310708</v>
      </c>
      <c r="BR50" s="204"/>
      <c r="BS50" s="47"/>
      <c r="BT50" s="42"/>
      <c r="BU50" s="42"/>
      <c r="BV50" s="42"/>
      <c r="BW50" s="43"/>
      <c r="BX50" s="191"/>
      <c r="BY50" s="191"/>
      <c r="BZ50" s="205"/>
      <c r="CA50" s="191"/>
      <c r="CB50" s="206"/>
      <c r="CC50" s="191"/>
      <c r="CD50" s="207">
        <f t="shared" si="45"/>
        <v>55.844923726925721</v>
      </c>
      <c r="CE50" s="47" t="s">
        <v>356</v>
      </c>
      <c r="CF50" s="42">
        <v>31.8</v>
      </c>
      <c r="CG50" s="42" t="s">
        <v>353</v>
      </c>
      <c r="CH50" s="42">
        <v>175</v>
      </c>
      <c r="CI50" s="191"/>
      <c r="CJ50" s="192"/>
      <c r="CK50" s="191" t="s">
        <v>357</v>
      </c>
      <c r="CL50" s="191" t="s">
        <v>358</v>
      </c>
      <c r="CM50" s="208">
        <v>0.13</v>
      </c>
      <c r="CN50" s="191">
        <v>470</v>
      </c>
      <c r="CO50" s="205">
        <f t="shared" si="46"/>
        <v>65.524960309605149</v>
      </c>
      <c r="CP50" s="191">
        <f t="shared" si="47"/>
        <v>41.883692795194293</v>
      </c>
      <c r="CQ50" s="145" t="s">
        <v>353</v>
      </c>
      <c r="CR50" s="191">
        <v>175</v>
      </c>
      <c r="CS50" s="191"/>
      <c r="CT50" s="191"/>
      <c r="CU50" s="191"/>
      <c r="CV50" s="192"/>
      <c r="CW50" s="191" t="s">
        <v>357</v>
      </c>
      <c r="CX50" s="209" t="s">
        <v>358</v>
      </c>
      <c r="CY50" s="208">
        <v>0.13</v>
      </c>
      <c r="CZ50" s="191">
        <v>470</v>
      </c>
      <c r="DA50" s="191"/>
      <c r="DB50" s="191">
        <f t="shared" si="48"/>
        <v>55.326615797693037</v>
      </c>
      <c r="DC50" s="43">
        <f t="shared" si="49"/>
        <v>0</v>
      </c>
      <c r="DD50" s="191" t="s">
        <v>362</v>
      </c>
      <c r="DE50" s="191">
        <v>100</v>
      </c>
      <c r="DF50" s="191" t="s">
        <v>361</v>
      </c>
      <c r="DG50" s="191">
        <v>20</v>
      </c>
      <c r="DH50" s="191" t="s">
        <v>353</v>
      </c>
      <c r="DI50" s="192">
        <v>175</v>
      </c>
      <c r="DJ50" s="191"/>
      <c r="DK50" s="209"/>
      <c r="DL50" s="208"/>
      <c r="DM50" s="191"/>
      <c r="DN50" s="191">
        <f t="shared" si="50"/>
        <v>55.326615797693037</v>
      </c>
      <c r="DO50" s="192">
        <f t="shared" si="51"/>
        <v>0</v>
      </c>
      <c r="DP50" s="191">
        <v>1</v>
      </c>
      <c r="DQ50" s="191" t="s">
        <v>363</v>
      </c>
      <c r="DR50" s="191" t="s">
        <v>371</v>
      </c>
      <c r="DS50" s="208">
        <v>0.13400000000000001</v>
      </c>
      <c r="DT50" s="191">
        <v>580</v>
      </c>
      <c r="DU50" s="191">
        <f t="shared" si="52"/>
        <v>7.9762723888029869</v>
      </c>
      <c r="DV50" s="191">
        <v>0.375</v>
      </c>
      <c r="DW50" s="191">
        <v>0.45</v>
      </c>
      <c r="DX50" s="192">
        <f t="shared" si="53"/>
        <v>9.3074872878209529</v>
      </c>
      <c r="DY50" s="191">
        <v>1</v>
      </c>
      <c r="DZ50" s="191" t="s">
        <v>363</v>
      </c>
      <c r="EA50" s="191" t="s">
        <v>371</v>
      </c>
      <c r="EB50" s="208">
        <v>0.13400000000000001</v>
      </c>
      <c r="EC50" s="191">
        <v>580</v>
      </c>
      <c r="ED50" s="191">
        <f t="shared" si="54"/>
        <v>2.5312872231310708</v>
      </c>
      <c r="EE50" s="191">
        <v>0.47499999999999998</v>
      </c>
      <c r="EF50" s="191">
        <v>0.47499999999999998</v>
      </c>
      <c r="EG50" s="191">
        <f t="shared" si="55"/>
        <v>4.6537436439104765</v>
      </c>
      <c r="EH50" s="166">
        <f t="shared" si="65"/>
        <v>2</v>
      </c>
      <c r="EI50" s="205">
        <f t="shared" si="66"/>
        <v>2.9584856875891448</v>
      </c>
      <c r="EJ50" s="205">
        <f t="shared" si="57"/>
        <v>1.74028569858185</v>
      </c>
      <c r="EK50" s="51">
        <f t="shared" si="58"/>
        <v>0.54100152454922079</v>
      </c>
      <c r="EL50" s="220">
        <f t="shared" si="59"/>
        <v>0.25485715620542759</v>
      </c>
      <c r="EM50" s="221">
        <f t="shared" si="67"/>
        <v>5.1486103315704792</v>
      </c>
      <c r="EN50" s="191"/>
      <c r="EO50" s="313"/>
      <c r="EP50" s="192" t="s">
        <v>354</v>
      </c>
      <c r="EQ50" s="222">
        <f t="shared" si="68"/>
        <v>2.9584856875891448</v>
      </c>
      <c r="ER50" s="191">
        <f t="shared" si="69"/>
        <v>1.74028569858185</v>
      </c>
      <c r="ES50" s="51">
        <f t="shared" si="70"/>
        <v>0.54100152454922079</v>
      </c>
      <c r="ET50" s="191">
        <f t="shared" si="62"/>
        <v>3.7230571562054275</v>
      </c>
      <c r="EU50" s="191">
        <f t="shared" si="71"/>
        <v>5.1486103315704792</v>
      </c>
      <c r="EV50" s="191"/>
      <c r="EW50" s="191"/>
      <c r="EX50" s="192" t="str">
        <f t="shared" si="63"/>
        <v>Front</v>
      </c>
      <c r="EY50" s="145"/>
      <c r="EZ50" s="191"/>
      <c r="FA50" s="191"/>
      <c r="FB50" s="191"/>
      <c r="FC50" s="191"/>
      <c r="FD50" s="191"/>
      <c r="FE50" s="191"/>
      <c r="FF50" s="192"/>
      <c r="FG50" s="145"/>
      <c r="FH50" s="191"/>
      <c r="FI50" s="191"/>
      <c r="FJ50" s="191"/>
      <c r="FK50" s="191"/>
      <c r="FL50" s="191"/>
      <c r="FM50" s="191"/>
      <c r="FN50" s="192"/>
      <c r="FO50" s="145"/>
      <c r="FP50" s="191"/>
      <c r="FQ50" s="191"/>
      <c r="FR50" s="191"/>
      <c r="FS50" s="191"/>
      <c r="FT50" s="191"/>
      <c r="FU50" s="191"/>
      <c r="FV50" s="192"/>
      <c r="FW50" s="191"/>
      <c r="FX50" s="191"/>
      <c r="FY50" s="191"/>
      <c r="FZ50" s="191"/>
      <c r="GA50" s="191"/>
      <c r="GB50" s="191"/>
      <c r="GC50" s="191"/>
      <c r="GD50" s="210"/>
      <c r="GE50" s="145"/>
      <c r="GF50" s="191"/>
      <c r="GG50" s="191"/>
      <c r="GH50" s="191"/>
      <c r="GI50" s="191"/>
      <c r="GJ50" s="191"/>
      <c r="GK50" s="191"/>
      <c r="GL50" s="210"/>
      <c r="GM50" s="145"/>
      <c r="GN50" s="191"/>
      <c r="GO50" s="191"/>
      <c r="GP50" s="191"/>
      <c r="GQ50" s="191"/>
      <c r="GR50" s="191"/>
      <c r="GS50" s="191"/>
      <c r="GT50" s="210"/>
      <c r="GU50" s="145"/>
      <c r="GV50" s="191"/>
      <c r="GW50" s="191"/>
      <c r="GX50" s="191"/>
      <c r="GY50" s="191"/>
      <c r="GZ50" s="191"/>
      <c r="HA50" s="191"/>
      <c r="HB50" s="210"/>
      <c r="HC50" s="145"/>
      <c r="HD50" s="191"/>
      <c r="HE50" s="191"/>
      <c r="HF50" s="191"/>
      <c r="HG50" s="191"/>
      <c r="HH50" s="191"/>
      <c r="HI50" s="191"/>
      <c r="HJ50" s="210"/>
      <c r="HR50" s="165"/>
    </row>
    <row r="51" spans="1:226" s="164" customFormat="1" ht="14.45" customHeight="1" x14ac:dyDescent="0.25">
      <c r="A51" s="211" t="s">
        <v>431</v>
      </c>
      <c r="B51" s="194" t="s">
        <v>0</v>
      </c>
      <c r="C51" s="31">
        <f t="shared" si="64"/>
        <v>41</v>
      </c>
      <c r="D51" s="173" t="str">
        <f t="shared" si="28"/>
        <v>Dw_41</v>
      </c>
      <c r="E51" s="4">
        <v>463.40713020877553</v>
      </c>
      <c r="F51" s="195" t="s">
        <v>360</v>
      </c>
      <c r="G51" s="195">
        <v>17.5</v>
      </c>
      <c r="H51" s="3">
        <f t="shared" si="29"/>
        <v>53.297808661675063</v>
      </c>
      <c r="I51" s="196">
        <f t="shared" si="30"/>
        <v>194.24624765558639</v>
      </c>
      <c r="J51" s="1">
        <f t="shared" si="31"/>
        <v>0.3</v>
      </c>
      <c r="K51" s="280">
        <f t="shared" si="32"/>
        <v>0.66484261523038768</v>
      </c>
      <c r="L51" s="280">
        <f t="shared" si="33"/>
        <v>0.75858483638275798</v>
      </c>
      <c r="M51" s="225">
        <f t="shared" si="34"/>
        <v>1.0933634188712715</v>
      </c>
      <c r="N51" s="15" t="s">
        <v>432</v>
      </c>
      <c r="O51" s="197">
        <f t="shared" si="35"/>
        <v>0.56893862728706857</v>
      </c>
      <c r="P51" s="198">
        <f t="shared" si="36"/>
        <v>0</v>
      </c>
      <c r="Q51" s="198">
        <f t="shared" si="37"/>
        <v>0</v>
      </c>
      <c r="R51" s="198">
        <f t="shared" si="38"/>
        <v>0.76606121400592808</v>
      </c>
      <c r="S51" s="77">
        <f t="shared" si="39"/>
        <v>0.85264230345674075</v>
      </c>
      <c r="T51" s="199"/>
      <c r="U51" s="3">
        <f t="shared" si="40"/>
        <v>1.7848577301500383</v>
      </c>
      <c r="V51" s="98">
        <f t="shared" si="41"/>
        <v>10.831438197379581</v>
      </c>
      <c r="W51" s="49">
        <f t="shared" si="42"/>
        <v>4.9206585210973408</v>
      </c>
      <c r="X51" s="317">
        <f t="shared" si="43"/>
        <v>7.4496400685817768E-2</v>
      </c>
      <c r="Y51" s="318">
        <v>7.4496400685817754E-2</v>
      </c>
      <c r="Z51" s="200"/>
      <c r="AA51" s="66"/>
      <c r="AB51" s="66"/>
      <c r="AC51" s="66">
        <v>250</v>
      </c>
      <c r="AD51" s="66"/>
      <c r="AE51" s="66"/>
      <c r="AF51" s="66"/>
      <c r="AG51" s="66"/>
      <c r="AH51" s="195"/>
      <c r="AI51" s="34"/>
      <c r="AJ51" s="229">
        <v>180</v>
      </c>
      <c r="AK51" s="34"/>
      <c r="AL51" s="34"/>
      <c r="AM51" s="34"/>
      <c r="AN51" s="201"/>
      <c r="AO51" s="201"/>
      <c r="AP51" s="202">
        <v>240</v>
      </c>
      <c r="AQ51" s="18"/>
      <c r="AR51" s="18"/>
      <c r="AS51" s="18"/>
      <c r="AT51" s="51"/>
      <c r="AU51" s="17"/>
      <c r="AV51" s="18"/>
      <c r="AW51" s="112"/>
      <c r="AX51" s="103"/>
      <c r="AY51" s="18"/>
      <c r="AZ51" s="18"/>
      <c r="BA51" s="18"/>
      <c r="BB51" s="17"/>
      <c r="BC51" s="19"/>
      <c r="BD51" s="19"/>
      <c r="BE51" s="19"/>
      <c r="BF51" s="17"/>
      <c r="BG51" s="18"/>
      <c r="BH51" s="18"/>
      <c r="BI51" s="128"/>
      <c r="BJ51" s="331"/>
      <c r="BK51" s="332"/>
      <c r="BL51" s="332"/>
      <c r="BM51" s="332"/>
      <c r="BN51" s="333"/>
      <c r="BO51" s="203">
        <f t="shared" si="44"/>
        <v>6.9363999999999999</v>
      </c>
      <c r="BP51" s="285">
        <v>7.6837853442239581</v>
      </c>
      <c r="BQ51" s="204">
        <v>2.9975895745694046</v>
      </c>
      <c r="BR51" s="204"/>
      <c r="BS51" s="47"/>
      <c r="BT51" s="42"/>
      <c r="BU51" s="42"/>
      <c r="BV51" s="42"/>
      <c r="BW51" s="43"/>
      <c r="BX51" s="191"/>
      <c r="BY51" s="191"/>
      <c r="BZ51" s="205"/>
      <c r="CA51" s="191"/>
      <c r="CB51" s="206"/>
      <c r="CC51" s="191"/>
      <c r="CD51" s="207">
        <f t="shared" si="45"/>
        <v>58.273874296675913</v>
      </c>
      <c r="CE51" s="47" t="s">
        <v>356</v>
      </c>
      <c r="CF51" s="42">
        <v>31.8</v>
      </c>
      <c r="CG51" s="42" t="s">
        <v>353</v>
      </c>
      <c r="CH51" s="42">
        <v>175</v>
      </c>
      <c r="CI51" s="191"/>
      <c r="CJ51" s="192"/>
      <c r="CK51" s="191" t="s">
        <v>357</v>
      </c>
      <c r="CL51" s="191" t="s">
        <v>358</v>
      </c>
      <c r="CM51" s="208">
        <v>0.13</v>
      </c>
      <c r="CN51" s="191">
        <v>470</v>
      </c>
      <c r="CO51" s="205">
        <f t="shared" si="46"/>
        <v>77.679076480808419</v>
      </c>
      <c r="CP51" s="191">
        <f t="shared" si="47"/>
        <v>43.705405722506939</v>
      </c>
      <c r="CQ51" s="145" t="s">
        <v>353</v>
      </c>
      <c r="CR51" s="191">
        <v>175</v>
      </c>
      <c r="CS51" s="191"/>
      <c r="CT51" s="191"/>
      <c r="CU51" s="191"/>
      <c r="CV51" s="192"/>
      <c r="CW51" s="191" t="s">
        <v>357</v>
      </c>
      <c r="CX51" s="209" t="s">
        <v>358</v>
      </c>
      <c r="CY51" s="208">
        <v>0.13</v>
      </c>
      <c r="CZ51" s="191">
        <v>470</v>
      </c>
      <c r="DA51" s="191"/>
      <c r="DB51" s="191">
        <f t="shared" si="48"/>
        <v>53.297808661675063</v>
      </c>
      <c r="DC51" s="43">
        <f t="shared" si="49"/>
        <v>0</v>
      </c>
      <c r="DD51" s="191" t="s">
        <v>362</v>
      </c>
      <c r="DE51" s="191">
        <v>100</v>
      </c>
      <c r="DF51" s="191" t="s">
        <v>361</v>
      </c>
      <c r="DG51" s="191">
        <v>20</v>
      </c>
      <c r="DH51" s="191" t="s">
        <v>353</v>
      </c>
      <c r="DI51" s="192">
        <v>175</v>
      </c>
      <c r="DJ51" s="191"/>
      <c r="DK51" s="209"/>
      <c r="DL51" s="208"/>
      <c r="DM51" s="191"/>
      <c r="DN51" s="191">
        <f t="shared" si="50"/>
        <v>53.297808661675063</v>
      </c>
      <c r="DO51" s="192">
        <f t="shared" si="51"/>
        <v>0</v>
      </c>
      <c r="DP51" s="191">
        <v>1</v>
      </c>
      <c r="DQ51" s="191" t="s">
        <v>363</v>
      </c>
      <c r="DR51" s="191" t="s">
        <v>371</v>
      </c>
      <c r="DS51" s="208">
        <v>0.13400000000000001</v>
      </c>
      <c r="DT51" s="191">
        <v>580</v>
      </c>
      <c r="DU51" s="191">
        <f t="shared" si="52"/>
        <v>7.6837853442239581</v>
      </c>
      <c r="DV51" s="191">
        <v>0.375</v>
      </c>
      <c r="DW51" s="191">
        <v>0.45</v>
      </c>
      <c r="DX51" s="192">
        <f t="shared" si="53"/>
        <v>9.7123123827793201</v>
      </c>
      <c r="DY51" s="191">
        <v>1</v>
      </c>
      <c r="DZ51" s="191" t="s">
        <v>363</v>
      </c>
      <c r="EA51" s="191" t="s">
        <v>371</v>
      </c>
      <c r="EB51" s="208">
        <v>0.13400000000000001</v>
      </c>
      <c r="EC51" s="191">
        <v>580</v>
      </c>
      <c r="ED51" s="191">
        <f t="shared" si="54"/>
        <v>2.9975895745694046</v>
      </c>
      <c r="EE51" s="191">
        <v>0.47499999999999998</v>
      </c>
      <c r="EF51" s="191">
        <v>0.47499999999999998</v>
      </c>
      <c r="EG51" s="191">
        <f t="shared" si="55"/>
        <v>4.85615619138966</v>
      </c>
      <c r="EH51" s="166">
        <f t="shared" si="65"/>
        <v>2</v>
      </c>
      <c r="EI51" s="205">
        <f t="shared" si="66"/>
        <v>3.0342581412550653</v>
      </c>
      <c r="EJ51" s="205">
        <f t="shared" si="57"/>
        <v>1.7848577301500386</v>
      </c>
      <c r="EK51" s="51">
        <f t="shared" si="58"/>
        <v>0.96273184441936599</v>
      </c>
      <c r="EL51" s="220">
        <f t="shared" si="59"/>
        <v>0.21697092937246731</v>
      </c>
      <c r="EM51" s="221">
        <f t="shared" si="67"/>
        <v>5.4157190986897907</v>
      </c>
      <c r="EN51" s="191"/>
      <c r="EO51" s="313"/>
      <c r="EP51" s="192" t="s">
        <v>354</v>
      </c>
      <c r="EQ51" s="222">
        <f t="shared" si="68"/>
        <v>3.0342581412550653</v>
      </c>
      <c r="ER51" s="191">
        <f t="shared" si="69"/>
        <v>1.7848577301500386</v>
      </c>
      <c r="ES51" s="51">
        <f t="shared" si="70"/>
        <v>0.96273184441936599</v>
      </c>
      <c r="ET51" s="191">
        <f t="shared" si="62"/>
        <v>3.6851709293724673</v>
      </c>
      <c r="EU51" s="191">
        <f t="shared" si="71"/>
        <v>5.4157190986897907</v>
      </c>
      <c r="EV51" s="191"/>
      <c r="EW51" s="191"/>
      <c r="EX51" s="192" t="str">
        <f t="shared" si="63"/>
        <v>Front</v>
      </c>
      <c r="EY51" s="145"/>
      <c r="EZ51" s="191"/>
      <c r="FA51" s="191"/>
      <c r="FB51" s="191"/>
      <c r="FC51" s="191"/>
      <c r="FD51" s="191"/>
      <c r="FE51" s="191"/>
      <c r="FF51" s="192"/>
      <c r="FG51" s="145"/>
      <c r="FH51" s="191"/>
      <c r="FI51" s="191"/>
      <c r="FJ51" s="191"/>
      <c r="FK51" s="191"/>
      <c r="FL51" s="191"/>
      <c r="FM51" s="191"/>
      <c r="FN51" s="192"/>
      <c r="FO51" s="145"/>
      <c r="FP51" s="191"/>
      <c r="FQ51" s="191"/>
      <c r="FR51" s="191"/>
      <c r="FS51" s="191"/>
      <c r="FT51" s="191"/>
      <c r="FU51" s="191"/>
      <c r="FV51" s="192"/>
      <c r="FW51" s="191"/>
      <c r="FX51" s="191"/>
      <c r="FY51" s="191"/>
      <c r="FZ51" s="191"/>
      <c r="GA51" s="191"/>
      <c r="GB51" s="191"/>
      <c r="GC51" s="191"/>
      <c r="GD51" s="210"/>
      <c r="GE51" s="145"/>
      <c r="GF51" s="191"/>
      <c r="GG51" s="191"/>
      <c r="GH51" s="191"/>
      <c r="GI51" s="191"/>
      <c r="GJ51" s="191"/>
      <c r="GK51" s="191"/>
      <c r="GL51" s="210"/>
      <c r="GM51" s="145"/>
      <c r="GN51" s="191"/>
      <c r="GO51" s="191"/>
      <c r="GP51" s="191"/>
      <c r="GQ51" s="191"/>
      <c r="GR51" s="191"/>
      <c r="GS51" s="191"/>
      <c r="GT51" s="210"/>
      <c r="GU51" s="145"/>
      <c r="GV51" s="191"/>
      <c r="GW51" s="191"/>
      <c r="GX51" s="191"/>
      <c r="GY51" s="191"/>
      <c r="GZ51" s="191"/>
      <c r="HA51" s="191"/>
      <c r="HB51" s="210"/>
      <c r="HC51" s="145"/>
      <c r="HD51" s="191"/>
      <c r="HE51" s="191"/>
      <c r="HF51" s="191"/>
      <c r="HG51" s="191"/>
      <c r="HH51" s="191"/>
      <c r="HI51" s="191"/>
      <c r="HJ51" s="210"/>
      <c r="HR51" s="165"/>
    </row>
    <row r="52" spans="1:226" s="164" customFormat="1" ht="14.45" customHeight="1" x14ac:dyDescent="0.25">
      <c r="A52" s="211" t="s">
        <v>431</v>
      </c>
      <c r="B52" s="194" t="s">
        <v>0</v>
      </c>
      <c r="C52" s="31">
        <f t="shared" si="64"/>
        <v>42</v>
      </c>
      <c r="D52" s="173" t="str">
        <f t="shared" si="28"/>
        <v>Dw_42</v>
      </c>
      <c r="E52" s="4">
        <v>581.87559867285074</v>
      </c>
      <c r="F52" s="195" t="s">
        <v>360</v>
      </c>
      <c r="G52" s="195">
        <v>17.5</v>
      </c>
      <c r="H52" s="3">
        <f t="shared" si="29"/>
        <v>51.530608781607143</v>
      </c>
      <c r="I52" s="196">
        <f t="shared" si="30"/>
        <v>188.38175415402384</v>
      </c>
      <c r="J52" s="1">
        <f t="shared" si="31"/>
        <v>0.3</v>
      </c>
      <c r="K52" s="280">
        <f t="shared" si="32"/>
        <v>0.66237893600278541</v>
      </c>
      <c r="L52" s="280">
        <f t="shared" si="33"/>
        <v>0.74524810862449364</v>
      </c>
      <c r="M52" s="225">
        <f t="shared" si="34"/>
        <v>1.0967176127439606</v>
      </c>
      <c r="N52" s="15" t="s">
        <v>432</v>
      </c>
      <c r="O52" s="197">
        <f t="shared" si="35"/>
        <v>0.55893608146837015</v>
      </c>
      <c r="P52" s="198">
        <f t="shared" si="36"/>
        <v>0</v>
      </c>
      <c r="Q52" s="198">
        <f t="shared" si="37"/>
        <v>0</v>
      </c>
      <c r="R52" s="198">
        <f t="shared" si="38"/>
        <v>0.76841131808456653</v>
      </c>
      <c r="S52" s="77">
        <f t="shared" si="39"/>
        <v>0.83467958468973391</v>
      </c>
      <c r="T52" s="199"/>
      <c r="U52" s="3">
        <f t="shared" si="40"/>
        <v>1.6704496532258502</v>
      </c>
      <c r="V52" s="98">
        <f t="shared" si="41"/>
        <v>9.487366949472035</v>
      </c>
      <c r="W52" s="49">
        <f t="shared" si="42"/>
        <v>5.4314973855285302</v>
      </c>
      <c r="X52" s="317">
        <f t="shared" si="43"/>
        <v>6.5091391699065901E-2</v>
      </c>
      <c r="Y52" s="318">
        <v>6.5091391699065901E-2</v>
      </c>
      <c r="Z52" s="200"/>
      <c r="AA52" s="66"/>
      <c r="AB52" s="66"/>
      <c r="AC52" s="66">
        <v>250</v>
      </c>
      <c r="AD52" s="66"/>
      <c r="AE52" s="66"/>
      <c r="AF52" s="66"/>
      <c r="AG52" s="66"/>
      <c r="AH52" s="195"/>
      <c r="AI52" s="34"/>
      <c r="AJ52" s="229">
        <v>180</v>
      </c>
      <c r="AK52" s="34"/>
      <c r="AL52" s="34"/>
      <c r="AM52" s="34"/>
      <c r="AN52" s="201"/>
      <c r="AO52" s="201"/>
      <c r="AP52" s="202">
        <v>240</v>
      </c>
      <c r="AQ52" s="18"/>
      <c r="AR52" s="18"/>
      <c r="AS52" s="18"/>
      <c r="AT52" s="51"/>
      <c r="AU52" s="17"/>
      <c r="AV52" s="18"/>
      <c r="AW52" s="112"/>
      <c r="AX52" s="103"/>
      <c r="AY52" s="18"/>
      <c r="AZ52" s="18"/>
      <c r="BA52" s="18"/>
      <c r="BB52" s="17"/>
      <c r="BC52" s="19"/>
      <c r="BD52" s="19"/>
      <c r="BE52" s="19"/>
      <c r="BF52" s="17"/>
      <c r="BG52" s="18"/>
      <c r="BH52" s="18"/>
      <c r="BI52" s="128"/>
      <c r="BJ52" s="331"/>
      <c r="BK52" s="332"/>
      <c r="BL52" s="332"/>
      <c r="BM52" s="332"/>
      <c r="BN52" s="333"/>
      <c r="BO52" s="203">
        <f t="shared" si="44"/>
        <v>6.9363999999999999</v>
      </c>
      <c r="BP52" s="285">
        <v>7.4290134337130418</v>
      </c>
      <c r="BQ52" s="204">
        <v>2.9696512733346609</v>
      </c>
      <c r="BR52" s="204"/>
      <c r="BS52" s="47"/>
      <c r="BT52" s="42"/>
      <c r="BU52" s="42"/>
      <c r="BV52" s="42"/>
      <c r="BW52" s="43"/>
      <c r="BX52" s="191"/>
      <c r="BY52" s="191"/>
      <c r="BZ52" s="205"/>
      <c r="CA52" s="191"/>
      <c r="CB52" s="206"/>
      <c r="CC52" s="191"/>
      <c r="CD52" s="207">
        <f t="shared" si="45"/>
        <v>56.514526246207154</v>
      </c>
      <c r="CE52" s="47" t="s">
        <v>356</v>
      </c>
      <c r="CF52" s="42">
        <v>31.8</v>
      </c>
      <c r="CG52" s="42" t="s">
        <v>353</v>
      </c>
      <c r="CH52" s="42">
        <v>175</v>
      </c>
      <c r="CI52" s="191"/>
      <c r="CJ52" s="192"/>
      <c r="CK52" s="191" t="s">
        <v>357</v>
      </c>
      <c r="CL52" s="191" t="s">
        <v>358</v>
      </c>
      <c r="CM52" s="208">
        <v>0.13</v>
      </c>
      <c r="CN52" s="191">
        <v>470</v>
      </c>
      <c r="CO52" s="205">
        <f t="shared" si="46"/>
        <v>75.348982739381682</v>
      </c>
      <c r="CP52" s="191">
        <f t="shared" si="47"/>
        <v>42.385894684655362</v>
      </c>
      <c r="CQ52" s="145" t="s">
        <v>353</v>
      </c>
      <c r="CR52" s="191">
        <v>175</v>
      </c>
      <c r="CS52" s="191"/>
      <c r="CT52" s="191"/>
      <c r="CU52" s="191"/>
      <c r="CV52" s="192"/>
      <c r="CW52" s="191" t="s">
        <v>357</v>
      </c>
      <c r="CX52" s="209" t="s">
        <v>358</v>
      </c>
      <c r="CY52" s="208">
        <v>0.13</v>
      </c>
      <c r="CZ52" s="191">
        <v>470</v>
      </c>
      <c r="DA52" s="191"/>
      <c r="DB52" s="191">
        <f t="shared" si="48"/>
        <v>51.530608781607143</v>
      </c>
      <c r="DC52" s="43">
        <f t="shared" si="49"/>
        <v>0</v>
      </c>
      <c r="DD52" s="191" t="s">
        <v>362</v>
      </c>
      <c r="DE52" s="191">
        <v>100</v>
      </c>
      <c r="DF52" s="191" t="s">
        <v>361</v>
      </c>
      <c r="DG52" s="191">
        <v>20</v>
      </c>
      <c r="DH52" s="191" t="s">
        <v>353</v>
      </c>
      <c r="DI52" s="192">
        <v>175</v>
      </c>
      <c r="DJ52" s="191"/>
      <c r="DK52" s="209"/>
      <c r="DL52" s="208"/>
      <c r="DM52" s="191"/>
      <c r="DN52" s="191">
        <f t="shared" si="50"/>
        <v>51.530608781607143</v>
      </c>
      <c r="DO52" s="192">
        <f t="shared" si="51"/>
        <v>0</v>
      </c>
      <c r="DP52" s="191">
        <v>1</v>
      </c>
      <c r="DQ52" s="191" t="s">
        <v>363</v>
      </c>
      <c r="DR52" s="191" t="s">
        <v>371</v>
      </c>
      <c r="DS52" s="208">
        <v>0.13400000000000001</v>
      </c>
      <c r="DT52" s="191">
        <v>580</v>
      </c>
      <c r="DU52" s="191">
        <f t="shared" si="52"/>
        <v>7.4290134337130418</v>
      </c>
      <c r="DV52" s="191">
        <v>0.375</v>
      </c>
      <c r="DW52" s="191">
        <v>0.45</v>
      </c>
      <c r="DX52" s="192">
        <f t="shared" si="53"/>
        <v>9.419087707701193</v>
      </c>
      <c r="DY52" s="191">
        <v>1</v>
      </c>
      <c r="DZ52" s="191" t="s">
        <v>363</v>
      </c>
      <c r="EA52" s="191" t="s">
        <v>371</v>
      </c>
      <c r="EB52" s="208">
        <v>0.13400000000000001</v>
      </c>
      <c r="EC52" s="191">
        <v>580</v>
      </c>
      <c r="ED52" s="191">
        <f t="shared" si="54"/>
        <v>2.9696512733346609</v>
      </c>
      <c r="EE52" s="191">
        <v>0.47499999999999998</v>
      </c>
      <c r="EF52" s="191">
        <v>0.47499999999999998</v>
      </c>
      <c r="EG52" s="191">
        <f t="shared" si="55"/>
        <v>4.7095438538505965</v>
      </c>
      <c r="EH52" s="166">
        <f t="shared" si="65"/>
        <v>2</v>
      </c>
      <c r="EI52" s="205">
        <f t="shared" si="66"/>
        <v>2.8397644104839452</v>
      </c>
      <c r="EJ52" s="205">
        <f t="shared" si="57"/>
        <v>1.6704496532258502</v>
      </c>
      <c r="EK52" s="51">
        <f t="shared" si="58"/>
        <v>1.0492016201088108</v>
      </c>
      <c r="EL52" s="220">
        <f t="shared" si="59"/>
        <v>0.31421779475802736</v>
      </c>
      <c r="EM52" s="221">
        <f t="shared" si="67"/>
        <v>4.7436834747360175</v>
      </c>
      <c r="EN52" s="191"/>
      <c r="EO52" s="313"/>
      <c r="EP52" s="192" t="s">
        <v>354</v>
      </c>
      <c r="EQ52" s="222">
        <f t="shared" si="68"/>
        <v>2.8397644104839452</v>
      </c>
      <c r="ER52" s="191">
        <f t="shared" si="69"/>
        <v>1.6704496532258502</v>
      </c>
      <c r="ES52" s="51">
        <f t="shared" si="70"/>
        <v>1.0492016201088108</v>
      </c>
      <c r="ET52" s="191">
        <f t="shared" si="62"/>
        <v>3.7824177947580271</v>
      </c>
      <c r="EU52" s="191">
        <f t="shared" si="71"/>
        <v>4.7436834747360175</v>
      </c>
      <c r="EV52" s="191"/>
      <c r="EW52" s="191"/>
      <c r="EX52" s="192" t="str">
        <f t="shared" si="63"/>
        <v>Front</v>
      </c>
      <c r="EY52" s="145"/>
      <c r="EZ52" s="191"/>
      <c r="FA52" s="191"/>
      <c r="FB52" s="191"/>
      <c r="FC52" s="191"/>
      <c r="FD52" s="191"/>
      <c r="FE52" s="191"/>
      <c r="FF52" s="192"/>
      <c r="FG52" s="145"/>
      <c r="FH52" s="191"/>
      <c r="FI52" s="191"/>
      <c r="FJ52" s="191"/>
      <c r="FK52" s="191"/>
      <c r="FL52" s="191"/>
      <c r="FM52" s="191"/>
      <c r="FN52" s="192"/>
      <c r="FO52" s="145"/>
      <c r="FP52" s="191"/>
      <c r="FQ52" s="191"/>
      <c r="FR52" s="191"/>
      <c r="FS52" s="191"/>
      <c r="FT52" s="191"/>
      <c r="FU52" s="191"/>
      <c r="FV52" s="192"/>
      <c r="FW52" s="191"/>
      <c r="FX52" s="191"/>
      <c r="FY52" s="191"/>
      <c r="FZ52" s="191"/>
      <c r="GA52" s="191"/>
      <c r="GB52" s="191"/>
      <c r="GC52" s="191"/>
      <c r="GD52" s="210"/>
      <c r="GE52" s="145"/>
      <c r="GF52" s="191"/>
      <c r="GG52" s="191"/>
      <c r="GH52" s="191"/>
      <c r="GI52" s="191"/>
      <c r="GJ52" s="191"/>
      <c r="GK52" s="191"/>
      <c r="GL52" s="210"/>
      <c r="GM52" s="145"/>
      <c r="GN52" s="191"/>
      <c r="GO52" s="191"/>
      <c r="GP52" s="191"/>
      <c r="GQ52" s="191"/>
      <c r="GR52" s="191"/>
      <c r="GS52" s="191"/>
      <c r="GT52" s="210"/>
      <c r="GU52" s="145"/>
      <c r="GV52" s="191"/>
      <c r="GW52" s="191"/>
      <c r="GX52" s="191"/>
      <c r="GY52" s="191"/>
      <c r="GZ52" s="191"/>
      <c r="HA52" s="191"/>
      <c r="HB52" s="210"/>
      <c r="HC52" s="145"/>
      <c r="HD52" s="191"/>
      <c r="HE52" s="191"/>
      <c r="HF52" s="191"/>
      <c r="HG52" s="191"/>
      <c r="HH52" s="191"/>
      <c r="HI52" s="191"/>
      <c r="HJ52" s="210"/>
      <c r="HR52" s="165"/>
    </row>
    <row r="53" spans="1:226" s="164" customFormat="1" ht="14.45" customHeight="1" x14ac:dyDescent="0.25">
      <c r="A53" s="211" t="s">
        <v>431</v>
      </c>
      <c r="B53" s="194" t="s">
        <v>0</v>
      </c>
      <c r="C53" s="31">
        <f t="shared" si="64"/>
        <v>43</v>
      </c>
      <c r="D53" s="173" t="str">
        <f t="shared" si="28"/>
        <v>Dw_43</v>
      </c>
      <c r="E53" s="4">
        <v>354.11304978120609</v>
      </c>
      <c r="F53" s="195" t="s">
        <v>360</v>
      </c>
      <c r="G53" s="195">
        <v>17.5</v>
      </c>
      <c r="H53" s="3">
        <f t="shared" si="29"/>
        <v>52.178603535546529</v>
      </c>
      <c r="I53" s="196">
        <f t="shared" si="30"/>
        <v>190.61370546253914</v>
      </c>
      <c r="J53" s="1">
        <f t="shared" si="31"/>
        <v>0.30000000000000004</v>
      </c>
      <c r="K53" s="280">
        <f t="shared" si="32"/>
        <v>0.66295424350813448</v>
      </c>
      <c r="L53" s="280">
        <f t="shared" si="33"/>
        <v>0.75457534476227384</v>
      </c>
      <c r="M53" s="225">
        <f t="shared" si="34"/>
        <v>1.0959302810740275</v>
      </c>
      <c r="N53" s="15" t="s">
        <v>432</v>
      </c>
      <c r="O53" s="197">
        <f t="shared" si="35"/>
        <v>0.56593150857170538</v>
      </c>
      <c r="P53" s="198">
        <f t="shared" si="36"/>
        <v>0</v>
      </c>
      <c r="Q53" s="198">
        <f t="shared" si="37"/>
        <v>0</v>
      </c>
      <c r="R53" s="198">
        <f t="shared" si="38"/>
        <v>0.76785967693352364</v>
      </c>
      <c r="S53" s="77">
        <f t="shared" si="39"/>
        <v>0.84083724773423707</v>
      </c>
      <c r="T53" s="199"/>
      <c r="U53" s="3">
        <f t="shared" si="40"/>
        <v>1.7551041849198832</v>
      </c>
      <c r="V53" s="98">
        <f t="shared" si="41"/>
        <v>10.473328379739177</v>
      </c>
      <c r="W53" s="49">
        <f t="shared" si="42"/>
        <v>4.9820459784768021</v>
      </c>
      <c r="X53" s="317">
        <f t="shared" si="43"/>
        <v>7.2791731065536047E-2</v>
      </c>
      <c r="Y53" s="318">
        <v>7.2791731065536033E-2</v>
      </c>
      <c r="Z53" s="200"/>
      <c r="AA53" s="66"/>
      <c r="AB53" s="66"/>
      <c r="AC53" s="66">
        <v>250</v>
      </c>
      <c r="AD53" s="66"/>
      <c r="AE53" s="66"/>
      <c r="AF53" s="66"/>
      <c r="AG53" s="66"/>
      <c r="AH53" s="195"/>
      <c r="AI53" s="34"/>
      <c r="AJ53" s="229">
        <v>180</v>
      </c>
      <c r="AK53" s="34"/>
      <c r="AL53" s="34"/>
      <c r="AM53" s="34"/>
      <c r="AN53" s="201"/>
      <c r="AO53" s="201"/>
      <c r="AP53" s="202">
        <v>240</v>
      </c>
      <c r="AQ53" s="18"/>
      <c r="AR53" s="18"/>
      <c r="AS53" s="18"/>
      <c r="AT53" s="51"/>
      <c r="AU53" s="17"/>
      <c r="AV53" s="18"/>
      <c r="AW53" s="112"/>
      <c r="AX53" s="103"/>
      <c r="AY53" s="18"/>
      <c r="AZ53" s="18"/>
      <c r="BA53" s="18"/>
      <c r="BB53" s="17"/>
      <c r="BC53" s="19"/>
      <c r="BD53" s="19"/>
      <c r="BE53" s="19"/>
      <c r="BF53" s="17"/>
      <c r="BG53" s="18"/>
      <c r="BH53" s="18"/>
      <c r="BI53" s="128"/>
      <c r="BJ53" s="331"/>
      <c r="BK53" s="332"/>
      <c r="BL53" s="332"/>
      <c r="BM53" s="332"/>
      <c r="BN53" s="333"/>
      <c r="BO53" s="203">
        <f t="shared" si="44"/>
        <v>6.9363999999999999</v>
      </c>
      <c r="BP53" s="285">
        <v>7.5224328953847142</v>
      </c>
      <c r="BQ53" s="204">
        <v>2.9828305996599251</v>
      </c>
      <c r="BR53" s="204"/>
      <c r="BS53" s="47"/>
      <c r="BT53" s="42"/>
      <c r="BU53" s="42"/>
      <c r="BV53" s="42"/>
      <c r="BW53" s="43"/>
      <c r="BX53" s="191"/>
      <c r="BY53" s="191"/>
      <c r="BZ53" s="205"/>
      <c r="CA53" s="191"/>
      <c r="CB53" s="206"/>
      <c r="CC53" s="191"/>
      <c r="CD53" s="207">
        <f t="shared" si="45"/>
        <v>57.184111638761749</v>
      </c>
      <c r="CE53" s="47" t="s">
        <v>356</v>
      </c>
      <c r="CF53" s="42">
        <v>31.8</v>
      </c>
      <c r="CG53" s="42" t="s">
        <v>353</v>
      </c>
      <c r="CH53" s="42">
        <v>175</v>
      </c>
      <c r="CI53" s="191"/>
      <c r="CJ53" s="192"/>
      <c r="CK53" s="191" t="s">
        <v>357</v>
      </c>
      <c r="CL53" s="191" t="s">
        <v>358</v>
      </c>
      <c r="CM53" s="208">
        <v>0.13</v>
      </c>
      <c r="CN53" s="191">
        <v>470</v>
      </c>
      <c r="CO53" s="205">
        <f t="shared" si="46"/>
        <v>76.284944540018216</v>
      </c>
      <c r="CP53" s="191">
        <f t="shared" si="47"/>
        <v>42.888083729071312</v>
      </c>
      <c r="CQ53" s="145" t="s">
        <v>353</v>
      </c>
      <c r="CR53" s="191">
        <v>175</v>
      </c>
      <c r="CS53" s="191"/>
      <c r="CT53" s="191"/>
      <c r="CU53" s="191"/>
      <c r="CV53" s="192"/>
      <c r="CW53" s="191" t="s">
        <v>357</v>
      </c>
      <c r="CX53" s="209" t="s">
        <v>358</v>
      </c>
      <c r="CY53" s="208">
        <v>0.13</v>
      </c>
      <c r="CZ53" s="191">
        <v>470</v>
      </c>
      <c r="DA53" s="191"/>
      <c r="DB53" s="191">
        <f t="shared" si="48"/>
        <v>52.178603535546529</v>
      </c>
      <c r="DC53" s="43">
        <f t="shared" si="49"/>
        <v>0</v>
      </c>
      <c r="DD53" s="191" t="s">
        <v>362</v>
      </c>
      <c r="DE53" s="191">
        <v>100</v>
      </c>
      <c r="DF53" s="191" t="s">
        <v>361</v>
      </c>
      <c r="DG53" s="191">
        <v>20</v>
      </c>
      <c r="DH53" s="191" t="s">
        <v>353</v>
      </c>
      <c r="DI53" s="192">
        <v>175</v>
      </c>
      <c r="DJ53" s="191"/>
      <c r="DK53" s="209"/>
      <c r="DL53" s="208"/>
      <c r="DM53" s="191"/>
      <c r="DN53" s="191">
        <f t="shared" si="50"/>
        <v>52.178603535546529</v>
      </c>
      <c r="DO53" s="192">
        <f t="shared" si="51"/>
        <v>0</v>
      </c>
      <c r="DP53" s="191">
        <v>1</v>
      </c>
      <c r="DQ53" s="191" t="s">
        <v>363</v>
      </c>
      <c r="DR53" s="191" t="s">
        <v>371</v>
      </c>
      <c r="DS53" s="208">
        <v>0.13400000000000001</v>
      </c>
      <c r="DT53" s="191">
        <v>580</v>
      </c>
      <c r="DU53" s="191">
        <f t="shared" si="52"/>
        <v>7.5224328953847142</v>
      </c>
      <c r="DV53" s="191">
        <v>0.375</v>
      </c>
      <c r="DW53" s="191">
        <v>0.45</v>
      </c>
      <c r="DX53" s="192">
        <f t="shared" si="53"/>
        <v>9.5306852731269576</v>
      </c>
      <c r="DY53" s="191">
        <v>1</v>
      </c>
      <c r="DZ53" s="191" t="s">
        <v>363</v>
      </c>
      <c r="EA53" s="191" t="s">
        <v>371</v>
      </c>
      <c r="EB53" s="208">
        <v>0.13400000000000001</v>
      </c>
      <c r="EC53" s="191">
        <v>580</v>
      </c>
      <c r="ED53" s="191">
        <f t="shared" si="54"/>
        <v>2.9828305996599251</v>
      </c>
      <c r="EE53" s="191">
        <v>0.47499999999999998</v>
      </c>
      <c r="EF53" s="191">
        <v>0.47499999999999998</v>
      </c>
      <c r="EG53" s="191">
        <f t="shared" si="55"/>
        <v>4.7653426365634788</v>
      </c>
      <c r="EH53" s="166">
        <f t="shared" si="65"/>
        <v>2</v>
      </c>
      <c r="EI53" s="205">
        <f t="shared" si="66"/>
        <v>2.9836771143638012</v>
      </c>
      <c r="EJ53" s="205">
        <f t="shared" si="57"/>
        <v>1.7551041849198832</v>
      </c>
      <c r="EK53" s="51">
        <f t="shared" si="58"/>
        <v>0.97772641474004196</v>
      </c>
      <c r="EL53" s="220">
        <f t="shared" si="59"/>
        <v>0.24226144281809936</v>
      </c>
      <c r="EM53" s="221">
        <f t="shared" si="67"/>
        <v>5.2366641898695887</v>
      </c>
      <c r="EN53" s="191"/>
      <c r="EO53" s="313"/>
      <c r="EP53" s="192" t="s">
        <v>354</v>
      </c>
      <c r="EQ53" s="222">
        <f t="shared" si="68"/>
        <v>2.9836771143638012</v>
      </c>
      <c r="ER53" s="191">
        <f t="shared" si="69"/>
        <v>1.7551041849198832</v>
      </c>
      <c r="ES53" s="51">
        <f t="shared" si="70"/>
        <v>0.97772641474004196</v>
      </c>
      <c r="ET53" s="191">
        <f t="shared" si="62"/>
        <v>3.7104614428180991</v>
      </c>
      <c r="EU53" s="191">
        <f t="shared" si="71"/>
        <v>5.2366641898695887</v>
      </c>
      <c r="EV53" s="191"/>
      <c r="EW53" s="191"/>
      <c r="EX53" s="192" t="str">
        <f t="shared" si="63"/>
        <v>Front</v>
      </c>
      <c r="EY53" s="145"/>
      <c r="EZ53" s="191"/>
      <c r="FA53" s="191"/>
      <c r="FB53" s="191"/>
      <c r="FC53" s="191"/>
      <c r="FD53" s="191"/>
      <c r="FE53" s="191"/>
      <c r="FF53" s="192"/>
      <c r="FG53" s="145"/>
      <c r="FH53" s="191"/>
      <c r="FI53" s="191"/>
      <c r="FJ53" s="191"/>
      <c r="FK53" s="191"/>
      <c r="FL53" s="191"/>
      <c r="FM53" s="191"/>
      <c r="FN53" s="192"/>
      <c r="FO53" s="145"/>
      <c r="FP53" s="191"/>
      <c r="FQ53" s="191"/>
      <c r="FR53" s="191"/>
      <c r="FS53" s="191"/>
      <c r="FT53" s="191"/>
      <c r="FU53" s="191"/>
      <c r="FV53" s="192"/>
      <c r="FW53" s="191"/>
      <c r="FX53" s="191"/>
      <c r="FY53" s="191"/>
      <c r="FZ53" s="191"/>
      <c r="GA53" s="191"/>
      <c r="GB53" s="191"/>
      <c r="GC53" s="191"/>
      <c r="GD53" s="210"/>
      <c r="GE53" s="145"/>
      <c r="GF53" s="191"/>
      <c r="GG53" s="191"/>
      <c r="GH53" s="191"/>
      <c r="GI53" s="191"/>
      <c r="GJ53" s="191"/>
      <c r="GK53" s="191"/>
      <c r="GL53" s="210"/>
      <c r="GM53" s="145"/>
      <c r="GN53" s="191"/>
      <c r="GO53" s="191"/>
      <c r="GP53" s="191"/>
      <c r="GQ53" s="191"/>
      <c r="GR53" s="191"/>
      <c r="GS53" s="191"/>
      <c r="GT53" s="210"/>
      <c r="GU53" s="145"/>
      <c r="GV53" s="191"/>
      <c r="GW53" s="191"/>
      <c r="GX53" s="191"/>
      <c r="GY53" s="191"/>
      <c r="GZ53" s="191"/>
      <c r="HA53" s="191"/>
      <c r="HB53" s="210"/>
      <c r="HC53" s="145"/>
      <c r="HD53" s="191"/>
      <c r="HE53" s="191"/>
      <c r="HF53" s="191"/>
      <c r="HG53" s="191"/>
      <c r="HH53" s="191"/>
      <c r="HI53" s="191"/>
      <c r="HJ53" s="210"/>
      <c r="HR53" s="165"/>
    </row>
    <row r="54" spans="1:226" s="164" customFormat="1" ht="14.45" customHeight="1" x14ac:dyDescent="0.25">
      <c r="A54" s="211" t="s">
        <v>431</v>
      </c>
      <c r="B54" s="194" t="s">
        <v>0</v>
      </c>
      <c r="C54" s="31">
        <f t="shared" si="64"/>
        <v>44</v>
      </c>
      <c r="D54" s="173" t="str">
        <f t="shared" si="28"/>
        <v>Dw_44</v>
      </c>
      <c r="E54" s="4">
        <v>570.36522173804462</v>
      </c>
      <c r="F54" s="195" t="s">
        <v>360</v>
      </c>
      <c r="G54" s="195">
        <v>17.5</v>
      </c>
      <c r="H54" s="3">
        <f t="shared" si="29"/>
        <v>54.812459777824841</v>
      </c>
      <c r="I54" s="196">
        <f t="shared" si="30"/>
        <v>192.33406900139317</v>
      </c>
      <c r="J54" s="1">
        <f t="shared" si="31"/>
        <v>0.30000000000000004</v>
      </c>
      <c r="K54" s="280">
        <f t="shared" si="32"/>
        <v>0.6976280264890018</v>
      </c>
      <c r="L54" s="280">
        <f t="shared" si="33"/>
        <v>0.79326543899297042</v>
      </c>
      <c r="M54" s="225">
        <f t="shared" si="34"/>
        <v>1.0526843884455885</v>
      </c>
      <c r="N54" s="15" t="s">
        <v>432</v>
      </c>
      <c r="O54" s="197">
        <f t="shared" si="35"/>
        <v>0.59494907924472784</v>
      </c>
      <c r="P54" s="198">
        <f t="shared" si="36"/>
        <v>0</v>
      </c>
      <c r="Q54" s="198">
        <f t="shared" si="37"/>
        <v>0</v>
      </c>
      <c r="R54" s="198">
        <f t="shared" si="38"/>
        <v>0.73755959515292724</v>
      </c>
      <c r="S54" s="77">
        <f t="shared" si="39"/>
        <v>0.90805149092012238</v>
      </c>
      <c r="T54" s="199"/>
      <c r="U54" s="3">
        <f t="shared" si="40"/>
        <v>1.7125448771644827</v>
      </c>
      <c r="V54" s="98">
        <f t="shared" si="41"/>
        <v>9.9715538514278634</v>
      </c>
      <c r="W54" s="49">
        <f t="shared" si="42"/>
        <v>5.4968824913858381</v>
      </c>
      <c r="X54" s="317">
        <f t="shared" si="43"/>
        <v>6.7846523635726214E-2</v>
      </c>
      <c r="Y54" s="318">
        <v>6.7846523635726227E-2</v>
      </c>
      <c r="Z54" s="200"/>
      <c r="AA54" s="66"/>
      <c r="AB54" s="66"/>
      <c r="AC54" s="66">
        <v>250</v>
      </c>
      <c r="AD54" s="66"/>
      <c r="AE54" s="66"/>
      <c r="AF54" s="66"/>
      <c r="AG54" s="66"/>
      <c r="AH54" s="195"/>
      <c r="AI54" s="34"/>
      <c r="AJ54" s="229">
        <v>180</v>
      </c>
      <c r="AK54" s="34"/>
      <c r="AL54" s="34"/>
      <c r="AM54" s="34"/>
      <c r="AN54" s="201"/>
      <c r="AO54" s="201"/>
      <c r="AP54" s="202">
        <v>240</v>
      </c>
      <c r="AQ54" s="18"/>
      <c r="AR54" s="18"/>
      <c r="AS54" s="18"/>
      <c r="AT54" s="51"/>
      <c r="AU54" s="17"/>
      <c r="AV54" s="18"/>
      <c r="AW54" s="112"/>
      <c r="AX54" s="103"/>
      <c r="AY54" s="18"/>
      <c r="AZ54" s="18"/>
      <c r="BA54" s="18"/>
      <c r="BB54" s="17"/>
      <c r="BC54" s="19"/>
      <c r="BD54" s="19"/>
      <c r="BE54" s="19"/>
      <c r="BF54" s="17"/>
      <c r="BG54" s="18"/>
      <c r="BH54" s="18"/>
      <c r="BI54" s="128"/>
      <c r="BJ54" s="331"/>
      <c r="BK54" s="332"/>
      <c r="BL54" s="332"/>
      <c r="BM54" s="332"/>
      <c r="BN54" s="333"/>
      <c r="BO54" s="203">
        <f t="shared" si="44"/>
        <v>6.9363999999999999</v>
      </c>
      <c r="BP54" s="285">
        <v>7.9021480563152124</v>
      </c>
      <c r="BQ54" s="204">
        <v>2.7869690865927716</v>
      </c>
      <c r="BR54" s="204"/>
      <c r="BS54" s="47"/>
      <c r="BT54" s="42"/>
      <c r="BU54" s="42"/>
      <c r="BV54" s="42"/>
      <c r="BW54" s="43"/>
      <c r="BX54" s="191"/>
      <c r="BY54" s="191"/>
      <c r="BZ54" s="205"/>
      <c r="CA54" s="191"/>
      <c r="CB54" s="206"/>
      <c r="CC54" s="191"/>
      <c r="CD54" s="207">
        <f t="shared" si="45"/>
        <v>57.700220700417958</v>
      </c>
      <c r="CE54" s="47" t="s">
        <v>356</v>
      </c>
      <c r="CF54" s="42">
        <v>31.8</v>
      </c>
      <c r="CG54" s="42" t="s">
        <v>353</v>
      </c>
      <c r="CH54" s="42">
        <v>175</v>
      </c>
      <c r="CI54" s="191"/>
      <c r="CJ54" s="192"/>
      <c r="CK54" s="191" t="s">
        <v>357</v>
      </c>
      <c r="CL54" s="191" t="s">
        <v>358</v>
      </c>
      <c r="CM54" s="208">
        <v>0.13</v>
      </c>
      <c r="CN54" s="191">
        <v>470</v>
      </c>
      <c r="CO54" s="205">
        <f t="shared" si="46"/>
        <v>72.73759559431565</v>
      </c>
      <c r="CP54" s="191">
        <f t="shared" si="47"/>
        <v>43.275165525313469</v>
      </c>
      <c r="CQ54" s="145" t="s">
        <v>353</v>
      </c>
      <c r="CR54" s="191">
        <v>175</v>
      </c>
      <c r="CS54" s="191"/>
      <c r="CT54" s="191"/>
      <c r="CU54" s="191"/>
      <c r="CV54" s="192"/>
      <c r="CW54" s="191" t="s">
        <v>357</v>
      </c>
      <c r="CX54" s="209" t="s">
        <v>358</v>
      </c>
      <c r="CY54" s="208">
        <v>0.13</v>
      </c>
      <c r="CZ54" s="191">
        <v>470</v>
      </c>
      <c r="DA54" s="191"/>
      <c r="DB54" s="191">
        <f t="shared" si="48"/>
        <v>54.812459777824841</v>
      </c>
      <c r="DC54" s="43">
        <f t="shared" si="49"/>
        <v>0</v>
      </c>
      <c r="DD54" s="191" t="s">
        <v>362</v>
      </c>
      <c r="DE54" s="191">
        <v>100</v>
      </c>
      <c r="DF54" s="191" t="s">
        <v>361</v>
      </c>
      <c r="DG54" s="191">
        <v>20</v>
      </c>
      <c r="DH54" s="191" t="s">
        <v>353</v>
      </c>
      <c r="DI54" s="192">
        <v>175</v>
      </c>
      <c r="DJ54" s="191"/>
      <c r="DK54" s="209"/>
      <c r="DL54" s="208"/>
      <c r="DM54" s="191"/>
      <c r="DN54" s="191">
        <f t="shared" si="50"/>
        <v>54.812459777824841</v>
      </c>
      <c r="DO54" s="192">
        <f t="shared" si="51"/>
        <v>0</v>
      </c>
      <c r="DP54" s="191">
        <v>1</v>
      </c>
      <c r="DQ54" s="191" t="s">
        <v>363</v>
      </c>
      <c r="DR54" s="191" t="s">
        <v>371</v>
      </c>
      <c r="DS54" s="208">
        <v>0.13400000000000001</v>
      </c>
      <c r="DT54" s="191">
        <v>580</v>
      </c>
      <c r="DU54" s="191">
        <f t="shared" si="52"/>
        <v>7.9021480563152124</v>
      </c>
      <c r="DV54" s="191">
        <v>0.375</v>
      </c>
      <c r="DW54" s="191">
        <v>0.45</v>
      </c>
      <c r="DX54" s="192">
        <f t="shared" si="53"/>
        <v>9.6167034500696591</v>
      </c>
      <c r="DY54" s="191">
        <v>1</v>
      </c>
      <c r="DZ54" s="191" t="s">
        <v>363</v>
      </c>
      <c r="EA54" s="191" t="s">
        <v>371</v>
      </c>
      <c r="EB54" s="208">
        <v>0.13400000000000001</v>
      </c>
      <c r="EC54" s="191">
        <v>580</v>
      </c>
      <c r="ED54" s="191">
        <f t="shared" si="54"/>
        <v>2.7869690865927716</v>
      </c>
      <c r="EE54" s="191">
        <v>0.47499999999999998</v>
      </c>
      <c r="EF54" s="191">
        <v>0.47499999999999998</v>
      </c>
      <c r="EG54" s="191">
        <f t="shared" si="55"/>
        <v>4.8083517250348295</v>
      </c>
      <c r="EH54" s="166">
        <f t="shared" si="65"/>
        <v>2</v>
      </c>
      <c r="EI54" s="205">
        <f t="shared" si="66"/>
        <v>2.9113262911796203</v>
      </c>
      <c r="EJ54" s="205">
        <f t="shared" si="57"/>
        <v>1.7125448771644827</v>
      </c>
      <c r="EK54" s="51">
        <f t="shared" si="58"/>
        <v>0.82442420942828898</v>
      </c>
      <c r="EL54" s="220">
        <f t="shared" si="59"/>
        <v>0.27843685441018984</v>
      </c>
      <c r="EM54" s="221">
        <f t="shared" si="67"/>
        <v>4.9857769257139317</v>
      </c>
      <c r="EN54" s="191"/>
      <c r="EO54" s="313"/>
      <c r="EP54" s="192" t="s">
        <v>354</v>
      </c>
      <c r="EQ54" s="222">
        <f t="shared" si="68"/>
        <v>2.9113262911796203</v>
      </c>
      <c r="ER54" s="191">
        <f t="shared" si="69"/>
        <v>1.7125448771644827</v>
      </c>
      <c r="ES54" s="51">
        <f t="shared" si="70"/>
        <v>0.82442420942828898</v>
      </c>
      <c r="ET54" s="191">
        <f t="shared" si="62"/>
        <v>3.7466368544101898</v>
      </c>
      <c r="EU54" s="191">
        <f t="shared" si="71"/>
        <v>4.9857769257139317</v>
      </c>
      <c r="EV54" s="191"/>
      <c r="EW54" s="191"/>
      <c r="EX54" s="192" t="str">
        <f t="shared" si="63"/>
        <v>Front</v>
      </c>
      <c r="EY54" s="145"/>
      <c r="EZ54" s="191"/>
      <c r="FA54" s="191"/>
      <c r="FB54" s="191"/>
      <c r="FC54" s="191"/>
      <c r="FD54" s="191"/>
      <c r="FE54" s="191"/>
      <c r="FF54" s="192"/>
      <c r="FG54" s="145"/>
      <c r="FH54" s="191"/>
      <c r="FI54" s="191"/>
      <c r="FJ54" s="191"/>
      <c r="FK54" s="191"/>
      <c r="FL54" s="191"/>
      <c r="FM54" s="191"/>
      <c r="FN54" s="192"/>
      <c r="FO54" s="145"/>
      <c r="FP54" s="191"/>
      <c r="FQ54" s="191"/>
      <c r="FR54" s="191"/>
      <c r="FS54" s="191"/>
      <c r="FT54" s="191"/>
      <c r="FU54" s="191"/>
      <c r="FV54" s="192"/>
      <c r="FW54" s="191"/>
      <c r="FX54" s="191"/>
      <c r="FY54" s="191"/>
      <c r="FZ54" s="191"/>
      <c r="GA54" s="191"/>
      <c r="GB54" s="191"/>
      <c r="GC54" s="191"/>
      <c r="GD54" s="210"/>
      <c r="GE54" s="145"/>
      <c r="GF54" s="191"/>
      <c r="GG54" s="191"/>
      <c r="GH54" s="191"/>
      <c r="GI54" s="191"/>
      <c r="GJ54" s="191"/>
      <c r="GK54" s="191"/>
      <c r="GL54" s="210"/>
      <c r="GM54" s="145"/>
      <c r="GN54" s="191"/>
      <c r="GO54" s="191"/>
      <c r="GP54" s="191"/>
      <c r="GQ54" s="191"/>
      <c r="GR54" s="191"/>
      <c r="GS54" s="191"/>
      <c r="GT54" s="210"/>
      <c r="GU54" s="145"/>
      <c r="GV54" s="191"/>
      <c r="GW54" s="191"/>
      <c r="GX54" s="191"/>
      <c r="GY54" s="191"/>
      <c r="GZ54" s="191"/>
      <c r="HA54" s="191"/>
      <c r="HB54" s="210"/>
      <c r="HC54" s="145"/>
      <c r="HD54" s="191"/>
      <c r="HE54" s="191"/>
      <c r="HF54" s="191"/>
      <c r="HG54" s="191"/>
      <c r="HH54" s="191"/>
      <c r="HI54" s="191"/>
      <c r="HJ54" s="210"/>
      <c r="HR54" s="165"/>
    </row>
    <row r="55" spans="1:226" s="164" customFormat="1" ht="14.45" customHeight="1" x14ac:dyDescent="0.25">
      <c r="A55" s="211" t="s">
        <v>431</v>
      </c>
      <c r="B55" s="194" t="s">
        <v>0</v>
      </c>
      <c r="C55" s="31">
        <f t="shared" si="64"/>
        <v>45</v>
      </c>
      <c r="D55" s="173" t="str">
        <f t="shared" si="28"/>
        <v>Dw_45</v>
      </c>
      <c r="E55" s="4">
        <v>431.40725517965228</v>
      </c>
      <c r="F55" s="195" t="s">
        <v>360</v>
      </c>
      <c r="G55" s="195">
        <v>17.5</v>
      </c>
      <c r="H55" s="3">
        <f t="shared" si="29"/>
        <v>59.089526456511699</v>
      </c>
      <c r="I55" s="196">
        <f t="shared" si="30"/>
        <v>206.66431319979171</v>
      </c>
      <c r="J55" s="1">
        <f t="shared" si="31"/>
        <v>0.30000000000000004</v>
      </c>
      <c r="K55" s="280">
        <f t="shared" si="32"/>
        <v>0.70067369140359093</v>
      </c>
      <c r="L55" s="280">
        <f t="shared" si="33"/>
        <v>0.80201450959505105</v>
      </c>
      <c r="M55" s="225">
        <f t="shared" si="34"/>
        <v>1.0492433715062404</v>
      </c>
      <c r="N55" s="15" t="s">
        <v>432</v>
      </c>
      <c r="O55" s="197">
        <f t="shared" si="35"/>
        <v>0.60151088219628834</v>
      </c>
      <c r="P55" s="198">
        <f t="shared" si="36"/>
        <v>0</v>
      </c>
      <c r="Q55" s="198">
        <f t="shared" si="37"/>
        <v>0</v>
      </c>
      <c r="R55" s="198">
        <f t="shared" si="38"/>
        <v>0.73514865879958435</v>
      </c>
      <c r="S55" s="77">
        <f t="shared" si="39"/>
        <v>0.94991438309395515</v>
      </c>
      <c r="T55" s="199"/>
      <c r="U55" s="3">
        <f t="shared" si="40"/>
        <v>1.8134145597596822</v>
      </c>
      <c r="V55" s="98">
        <f t="shared" si="41"/>
        <v>11.180806042864567</v>
      </c>
      <c r="W55" s="49">
        <f t="shared" si="42"/>
        <v>5.2849075665901388</v>
      </c>
      <c r="X55" s="317">
        <f t="shared" si="43"/>
        <v>7.2854465066260379E-2</v>
      </c>
      <c r="Y55" s="318">
        <v>7.2854465066260365E-2</v>
      </c>
      <c r="Z55" s="200"/>
      <c r="AA55" s="66"/>
      <c r="AB55" s="66"/>
      <c r="AC55" s="66">
        <v>250</v>
      </c>
      <c r="AD55" s="66"/>
      <c r="AE55" s="66"/>
      <c r="AF55" s="66"/>
      <c r="AG55" s="66"/>
      <c r="AH55" s="195"/>
      <c r="AI55" s="34"/>
      <c r="AJ55" s="229">
        <v>180</v>
      </c>
      <c r="AK55" s="34"/>
      <c r="AL55" s="34"/>
      <c r="AM55" s="34"/>
      <c r="AN55" s="201"/>
      <c r="AO55" s="201"/>
      <c r="AP55" s="202">
        <v>240</v>
      </c>
      <c r="AQ55" s="18"/>
      <c r="AR55" s="18"/>
      <c r="AS55" s="18"/>
      <c r="AT55" s="51"/>
      <c r="AU55" s="17"/>
      <c r="AV55" s="18"/>
      <c r="AW55" s="112"/>
      <c r="AX55" s="103"/>
      <c r="AY55" s="18"/>
      <c r="AZ55" s="18"/>
      <c r="BA55" s="18"/>
      <c r="BB55" s="17"/>
      <c r="BC55" s="19"/>
      <c r="BD55" s="19"/>
      <c r="BE55" s="19"/>
      <c r="BF55" s="17"/>
      <c r="BG55" s="18"/>
      <c r="BH55" s="18"/>
      <c r="BI55" s="128"/>
      <c r="BJ55" s="331"/>
      <c r="BK55" s="332"/>
      <c r="BL55" s="332"/>
      <c r="BM55" s="332"/>
      <c r="BN55" s="333"/>
      <c r="BO55" s="203">
        <f t="shared" si="44"/>
        <v>6.9363999999999999</v>
      </c>
      <c r="BP55" s="285">
        <v>8.5187599412536326</v>
      </c>
      <c r="BQ55" s="204">
        <v>2.8626445997035375</v>
      </c>
      <c r="BR55" s="204"/>
      <c r="BS55" s="47"/>
      <c r="BT55" s="42"/>
      <c r="BU55" s="42"/>
      <c r="BV55" s="42"/>
      <c r="BW55" s="43"/>
      <c r="BX55" s="191"/>
      <c r="BY55" s="191"/>
      <c r="BZ55" s="205"/>
      <c r="CA55" s="191"/>
      <c r="CB55" s="206"/>
      <c r="CC55" s="191"/>
      <c r="CD55" s="207">
        <f t="shared" si="45"/>
        <v>61.999293959937518</v>
      </c>
      <c r="CE55" s="47" t="s">
        <v>356</v>
      </c>
      <c r="CF55" s="42">
        <v>31.8</v>
      </c>
      <c r="CG55" s="42" t="s">
        <v>353</v>
      </c>
      <c r="CH55" s="42">
        <v>175</v>
      </c>
      <c r="CI55" s="191"/>
      <c r="CJ55" s="192"/>
      <c r="CK55" s="191" t="s">
        <v>357</v>
      </c>
      <c r="CL55" s="191" t="s">
        <v>358</v>
      </c>
      <c r="CM55" s="208">
        <v>0.13</v>
      </c>
      <c r="CN55" s="191">
        <v>470</v>
      </c>
      <c r="CO55" s="205">
        <f t="shared" si="46"/>
        <v>78.513706435340453</v>
      </c>
      <c r="CP55" s="191">
        <f t="shared" si="47"/>
        <v>46.499470469953138</v>
      </c>
      <c r="CQ55" s="145" t="s">
        <v>353</v>
      </c>
      <c r="CR55" s="191">
        <v>175</v>
      </c>
      <c r="CS55" s="191"/>
      <c r="CT55" s="191"/>
      <c r="CU55" s="191"/>
      <c r="CV55" s="192"/>
      <c r="CW55" s="191" t="s">
        <v>357</v>
      </c>
      <c r="CX55" s="209" t="s">
        <v>358</v>
      </c>
      <c r="CY55" s="208">
        <v>0.13</v>
      </c>
      <c r="CZ55" s="191">
        <v>470</v>
      </c>
      <c r="DA55" s="191"/>
      <c r="DB55" s="191">
        <f t="shared" si="48"/>
        <v>59.089526456511699</v>
      </c>
      <c r="DC55" s="43">
        <f t="shared" si="49"/>
        <v>0</v>
      </c>
      <c r="DD55" s="191" t="s">
        <v>362</v>
      </c>
      <c r="DE55" s="191">
        <v>100</v>
      </c>
      <c r="DF55" s="191" t="s">
        <v>361</v>
      </c>
      <c r="DG55" s="191">
        <v>20</v>
      </c>
      <c r="DH55" s="191" t="s">
        <v>353</v>
      </c>
      <c r="DI55" s="192">
        <v>175</v>
      </c>
      <c r="DJ55" s="191"/>
      <c r="DK55" s="209"/>
      <c r="DL55" s="208"/>
      <c r="DM55" s="191"/>
      <c r="DN55" s="191">
        <f t="shared" si="50"/>
        <v>59.089526456511699</v>
      </c>
      <c r="DO55" s="192">
        <f t="shared" si="51"/>
        <v>0</v>
      </c>
      <c r="DP55" s="191">
        <v>1</v>
      </c>
      <c r="DQ55" s="191" t="s">
        <v>363</v>
      </c>
      <c r="DR55" s="191" t="s">
        <v>371</v>
      </c>
      <c r="DS55" s="208">
        <v>0.13400000000000001</v>
      </c>
      <c r="DT55" s="191">
        <v>580</v>
      </c>
      <c r="DU55" s="191">
        <f t="shared" si="52"/>
        <v>8.5187599412536326</v>
      </c>
      <c r="DV55" s="191">
        <v>0.375</v>
      </c>
      <c r="DW55" s="191">
        <v>0.45</v>
      </c>
      <c r="DX55" s="192">
        <f t="shared" si="53"/>
        <v>10.333215659989586</v>
      </c>
      <c r="DY55" s="191">
        <v>1</v>
      </c>
      <c r="DZ55" s="191" t="s">
        <v>363</v>
      </c>
      <c r="EA55" s="191" t="s">
        <v>371</v>
      </c>
      <c r="EB55" s="208">
        <v>0.13400000000000001</v>
      </c>
      <c r="EC55" s="191">
        <v>580</v>
      </c>
      <c r="ED55" s="191">
        <f t="shared" si="54"/>
        <v>2.8626445997035375</v>
      </c>
      <c r="EE55" s="191">
        <v>0.47499999999999998</v>
      </c>
      <c r="EF55" s="191">
        <v>0.47499999999999998</v>
      </c>
      <c r="EG55" s="191">
        <f t="shared" si="55"/>
        <v>5.1666078299947928</v>
      </c>
      <c r="EH55" s="166">
        <f t="shared" si="65"/>
        <v>2</v>
      </c>
      <c r="EI55" s="205">
        <f t="shared" si="66"/>
        <v>3.0828047515914596</v>
      </c>
      <c r="EJ55" s="205">
        <f t="shared" si="57"/>
        <v>1.8134145597596822</v>
      </c>
      <c r="EK55" s="51">
        <f t="shared" si="58"/>
        <v>0.79923003994385522</v>
      </c>
      <c r="EL55" s="220">
        <f t="shared" si="59"/>
        <v>0.19269762420427017</v>
      </c>
      <c r="EM55" s="221">
        <f t="shared" si="67"/>
        <v>5.5904030214322837</v>
      </c>
      <c r="EN55" s="191"/>
      <c r="EO55" s="313"/>
      <c r="EP55" s="192" t="s">
        <v>354</v>
      </c>
      <c r="EQ55" s="222">
        <f t="shared" si="68"/>
        <v>3.0828047515914596</v>
      </c>
      <c r="ER55" s="191">
        <f t="shared" si="69"/>
        <v>1.8134145597596822</v>
      </c>
      <c r="ES55" s="51">
        <f t="shared" si="70"/>
        <v>0.79923003994385522</v>
      </c>
      <c r="ET55" s="191">
        <f t="shared" si="62"/>
        <v>3.6608976242042699</v>
      </c>
      <c r="EU55" s="191">
        <f t="shared" si="71"/>
        <v>5.5904030214322837</v>
      </c>
      <c r="EV55" s="191"/>
      <c r="EW55" s="191"/>
      <c r="EX55" s="192" t="str">
        <f t="shared" si="63"/>
        <v>Front</v>
      </c>
      <c r="EY55" s="145"/>
      <c r="EZ55" s="191"/>
      <c r="FA55" s="191"/>
      <c r="FB55" s="191"/>
      <c r="FC55" s="191"/>
      <c r="FD55" s="191"/>
      <c r="FE55" s="191"/>
      <c r="FF55" s="192"/>
      <c r="FG55" s="145"/>
      <c r="FH55" s="191"/>
      <c r="FI55" s="191"/>
      <c r="FJ55" s="191"/>
      <c r="FK55" s="191"/>
      <c r="FL55" s="191"/>
      <c r="FM55" s="191"/>
      <c r="FN55" s="192"/>
      <c r="FO55" s="145"/>
      <c r="FP55" s="191"/>
      <c r="FQ55" s="191"/>
      <c r="FR55" s="191"/>
      <c r="FS55" s="191"/>
      <c r="FT55" s="191"/>
      <c r="FU55" s="191"/>
      <c r="FV55" s="192"/>
      <c r="FW55" s="191"/>
      <c r="FX55" s="191"/>
      <c r="FY55" s="191"/>
      <c r="FZ55" s="191"/>
      <c r="GA55" s="191"/>
      <c r="GB55" s="191"/>
      <c r="GC55" s="191"/>
      <c r="GD55" s="210"/>
      <c r="GE55" s="145"/>
      <c r="GF55" s="191"/>
      <c r="GG55" s="191"/>
      <c r="GH55" s="191"/>
      <c r="GI55" s="191"/>
      <c r="GJ55" s="191"/>
      <c r="GK55" s="191"/>
      <c r="GL55" s="210"/>
      <c r="GM55" s="145"/>
      <c r="GN55" s="191"/>
      <c r="GO55" s="191"/>
      <c r="GP55" s="191"/>
      <c r="GQ55" s="191"/>
      <c r="GR55" s="191"/>
      <c r="GS55" s="191"/>
      <c r="GT55" s="210"/>
      <c r="GU55" s="145"/>
      <c r="GV55" s="191"/>
      <c r="GW55" s="191"/>
      <c r="GX55" s="191"/>
      <c r="GY55" s="191"/>
      <c r="GZ55" s="191"/>
      <c r="HA55" s="191"/>
      <c r="HB55" s="210"/>
      <c r="HC55" s="145"/>
      <c r="HD55" s="191"/>
      <c r="HE55" s="191"/>
      <c r="HF55" s="191"/>
      <c r="HG55" s="191"/>
      <c r="HH55" s="191"/>
      <c r="HI55" s="191"/>
      <c r="HJ55" s="210"/>
      <c r="HR55" s="165"/>
    </row>
    <row r="56" spans="1:226" s="164" customFormat="1" ht="14.45" customHeight="1" x14ac:dyDescent="0.25">
      <c r="A56" s="211" t="s">
        <v>431</v>
      </c>
      <c r="B56" s="194" t="s">
        <v>0</v>
      </c>
      <c r="C56" s="31">
        <f t="shared" si="64"/>
        <v>46</v>
      </c>
      <c r="D56" s="173" t="str">
        <f t="shared" si="28"/>
        <v>Dw_46</v>
      </c>
      <c r="E56" s="4">
        <v>534.86979908923342</v>
      </c>
      <c r="F56" s="195" t="s">
        <v>360</v>
      </c>
      <c r="G56" s="195">
        <v>17.5</v>
      </c>
      <c r="H56" s="3">
        <f t="shared" si="29"/>
        <v>53.211305532377693</v>
      </c>
      <c r="I56" s="196">
        <f t="shared" si="30"/>
        <v>191.45632464563033</v>
      </c>
      <c r="J56" s="1">
        <f t="shared" si="31"/>
        <v>0.3</v>
      </c>
      <c r="K56" s="280">
        <f t="shared" si="32"/>
        <v>0.67546029656885764</v>
      </c>
      <c r="L56" s="280">
        <f t="shared" si="33"/>
        <v>0.76229761896145354</v>
      </c>
      <c r="M56" s="225">
        <f t="shared" si="34"/>
        <v>1.0794115426982005</v>
      </c>
      <c r="N56" s="15" t="s">
        <v>432</v>
      </c>
      <c r="O56" s="197">
        <f t="shared" si="35"/>
        <v>0.57172321422109018</v>
      </c>
      <c r="P56" s="198">
        <f t="shared" si="36"/>
        <v>0</v>
      </c>
      <c r="Q56" s="198">
        <f t="shared" si="37"/>
        <v>0</v>
      </c>
      <c r="R56" s="198">
        <f t="shared" si="38"/>
        <v>0.75628588129008067</v>
      </c>
      <c r="S56" s="77">
        <f t="shared" si="39"/>
        <v>0.86552027480515015</v>
      </c>
      <c r="T56" s="199"/>
      <c r="U56" s="3">
        <f t="shared" si="40"/>
        <v>1.6879012882096727</v>
      </c>
      <c r="V56" s="98">
        <f t="shared" si="41"/>
        <v>9.6866365797155662</v>
      </c>
      <c r="W56" s="49">
        <f t="shared" si="42"/>
        <v>5.4932695259576017</v>
      </c>
      <c r="X56" s="317">
        <f t="shared" si="43"/>
        <v>6.5731994623097534E-2</v>
      </c>
      <c r="Y56" s="318">
        <v>6.573199462309752E-2</v>
      </c>
      <c r="Z56" s="200"/>
      <c r="AA56" s="66"/>
      <c r="AB56" s="66"/>
      <c r="AC56" s="66">
        <v>250</v>
      </c>
      <c r="AD56" s="66"/>
      <c r="AE56" s="66"/>
      <c r="AF56" s="66"/>
      <c r="AG56" s="66"/>
      <c r="AH56" s="195"/>
      <c r="AI56" s="34"/>
      <c r="AJ56" s="229">
        <v>180</v>
      </c>
      <c r="AK56" s="34"/>
      <c r="AL56" s="34"/>
      <c r="AM56" s="34"/>
      <c r="AN56" s="201"/>
      <c r="AO56" s="201"/>
      <c r="AP56" s="202">
        <v>240</v>
      </c>
      <c r="AQ56" s="18"/>
      <c r="AR56" s="18"/>
      <c r="AS56" s="18"/>
      <c r="AT56" s="51"/>
      <c r="AU56" s="17"/>
      <c r="AV56" s="18"/>
      <c r="AW56" s="112"/>
      <c r="AX56" s="103"/>
      <c r="AY56" s="18"/>
      <c r="AZ56" s="18"/>
      <c r="BA56" s="18"/>
      <c r="BB56" s="17"/>
      <c r="BC56" s="19"/>
      <c r="BD56" s="19"/>
      <c r="BE56" s="19"/>
      <c r="BF56" s="17"/>
      <c r="BG56" s="18"/>
      <c r="BH56" s="18"/>
      <c r="BI56" s="128"/>
      <c r="BJ56" s="331"/>
      <c r="BK56" s="332"/>
      <c r="BL56" s="332"/>
      <c r="BM56" s="332"/>
      <c r="BN56" s="333"/>
      <c r="BO56" s="203">
        <f t="shared" si="44"/>
        <v>6.9363999999999999</v>
      </c>
      <c r="BP56" s="285">
        <v>7.6713144473181609</v>
      </c>
      <c r="BQ56" s="204">
        <v>2.9105755690783766</v>
      </c>
      <c r="BR56" s="204"/>
      <c r="BS56" s="47"/>
      <c r="BT56" s="42"/>
      <c r="BU56" s="42"/>
      <c r="BV56" s="42"/>
      <c r="BW56" s="43"/>
      <c r="BX56" s="191"/>
      <c r="BY56" s="191"/>
      <c r="BZ56" s="205"/>
      <c r="CA56" s="191"/>
      <c r="CB56" s="206"/>
      <c r="CC56" s="191"/>
      <c r="CD56" s="207">
        <f t="shared" si="45"/>
        <v>57.436897393689101</v>
      </c>
      <c r="CE56" s="47" t="s">
        <v>356</v>
      </c>
      <c r="CF56" s="42">
        <v>31.8</v>
      </c>
      <c r="CG56" s="42" t="s">
        <v>353</v>
      </c>
      <c r="CH56" s="42">
        <v>175</v>
      </c>
      <c r="CI56" s="191"/>
      <c r="CJ56" s="192"/>
      <c r="CK56" s="191" t="s">
        <v>357</v>
      </c>
      <c r="CL56" s="191" t="s">
        <v>358</v>
      </c>
      <c r="CM56" s="208">
        <v>0.13</v>
      </c>
      <c r="CN56" s="191">
        <v>470</v>
      </c>
      <c r="CO56" s="205">
        <f t="shared" si="46"/>
        <v>75.062159729447103</v>
      </c>
      <c r="CP56" s="191">
        <f t="shared" si="47"/>
        <v>43.077673045266828</v>
      </c>
      <c r="CQ56" s="145" t="s">
        <v>353</v>
      </c>
      <c r="CR56" s="191">
        <v>175</v>
      </c>
      <c r="CS56" s="191"/>
      <c r="CT56" s="191"/>
      <c r="CU56" s="191"/>
      <c r="CV56" s="192"/>
      <c r="CW56" s="191" t="s">
        <v>357</v>
      </c>
      <c r="CX56" s="209" t="s">
        <v>358</v>
      </c>
      <c r="CY56" s="208">
        <v>0.13</v>
      </c>
      <c r="CZ56" s="191">
        <v>470</v>
      </c>
      <c r="DA56" s="191"/>
      <c r="DB56" s="191">
        <f t="shared" si="48"/>
        <v>53.211305532377693</v>
      </c>
      <c r="DC56" s="43">
        <f t="shared" si="49"/>
        <v>0</v>
      </c>
      <c r="DD56" s="191" t="s">
        <v>362</v>
      </c>
      <c r="DE56" s="191">
        <v>100</v>
      </c>
      <c r="DF56" s="191" t="s">
        <v>361</v>
      </c>
      <c r="DG56" s="191">
        <v>20</v>
      </c>
      <c r="DH56" s="191" t="s">
        <v>353</v>
      </c>
      <c r="DI56" s="192">
        <v>175</v>
      </c>
      <c r="DJ56" s="191"/>
      <c r="DK56" s="209"/>
      <c r="DL56" s="208"/>
      <c r="DM56" s="191"/>
      <c r="DN56" s="191">
        <f t="shared" si="50"/>
        <v>53.211305532377693</v>
      </c>
      <c r="DO56" s="192">
        <f t="shared" si="51"/>
        <v>0</v>
      </c>
      <c r="DP56" s="191">
        <v>1</v>
      </c>
      <c r="DQ56" s="191" t="s">
        <v>363</v>
      </c>
      <c r="DR56" s="191" t="s">
        <v>371</v>
      </c>
      <c r="DS56" s="208">
        <v>0.13400000000000001</v>
      </c>
      <c r="DT56" s="191">
        <v>580</v>
      </c>
      <c r="DU56" s="191">
        <f t="shared" si="52"/>
        <v>7.6713144473181609</v>
      </c>
      <c r="DV56" s="191">
        <v>0.375</v>
      </c>
      <c r="DW56" s="191">
        <v>0.45</v>
      </c>
      <c r="DX56" s="192">
        <f t="shared" si="53"/>
        <v>9.5728162322815162</v>
      </c>
      <c r="DY56" s="191">
        <v>1</v>
      </c>
      <c r="DZ56" s="191" t="s">
        <v>363</v>
      </c>
      <c r="EA56" s="191" t="s">
        <v>371</v>
      </c>
      <c r="EB56" s="208">
        <v>0.13400000000000001</v>
      </c>
      <c r="EC56" s="191">
        <v>580</v>
      </c>
      <c r="ED56" s="191">
        <f t="shared" si="54"/>
        <v>2.9105755690783766</v>
      </c>
      <c r="EE56" s="191">
        <v>0.47499999999999998</v>
      </c>
      <c r="EF56" s="191">
        <v>0.47499999999999998</v>
      </c>
      <c r="EG56" s="191">
        <f t="shared" si="55"/>
        <v>4.7864081161407581</v>
      </c>
      <c r="EH56" s="166">
        <f t="shared" si="65"/>
        <v>2</v>
      </c>
      <c r="EI56" s="205">
        <f t="shared" si="66"/>
        <v>2.8694321899564437</v>
      </c>
      <c r="EJ56" s="205">
        <f t="shared" si="57"/>
        <v>1.6879012882096727</v>
      </c>
      <c r="EK56" s="51">
        <f t="shared" si="58"/>
        <v>0.97267428086870389</v>
      </c>
      <c r="EL56" s="220">
        <f t="shared" si="59"/>
        <v>0.29938390502177814</v>
      </c>
      <c r="EM56" s="221">
        <f t="shared" si="67"/>
        <v>4.8433182898577831</v>
      </c>
      <c r="EN56" s="191"/>
      <c r="EO56" s="313"/>
      <c r="EP56" s="192" t="s">
        <v>354</v>
      </c>
      <c r="EQ56" s="222">
        <f t="shared" si="68"/>
        <v>2.8694321899564437</v>
      </c>
      <c r="ER56" s="191">
        <f t="shared" si="69"/>
        <v>1.6879012882096727</v>
      </c>
      <c r="ES56" s="51">
        <f t="shared" si="70"/>
        <v>0.97267428086870389</v>
      </c>
      <c r="ET56" s="191">
        <f t="shared" si="62"/>
        <v>3.7675839050217781</v>
      </c>
      <c r="EU56" s="191">
        <f t="shared" si="71"/>
        <v>4.8433182898577831</v>
      </c>
      <c r="EV56" s="191"/>
      <c r="EW56" s="191"/>
      <c r="EX56" s="192" t="str">
        <f t="shared" si="63"/>
        <v>Front</v>
      </c>
      <c r="EY56" s="145"/>
      <c r="EZ56" s="191"/>
      <c r="FA56" s="191"/>
      <c r="FB56" s="191"/>
      <c r="FC56" s="191"/>
      <c r="FD56" s="191"/>
      <c r="FE56" s="191"/>
      <c r="FF56" s="192"/>
      <c r="FG56" s="145"/>
      <c r="FH56" s="191"/>
      <c r="FI56" s="191"/>
      <c r="FJ56" s="191"/>
      <c r="FK56" s="191"/>
      <c r="FL56" s="191"/>
      <c r="FM56" s="191"/>
      <c r="FN56" s="192"/>
      <c r="FO56" s="145"/>
      <c r="FP56" s="191"/>
      <c r="FQ56" s="191"/>
      <c r="FR56" s="191"/>
      <c r="FS56" s="191"/>
      <c r="FT56" s="191"/>
      <c r="FU56" s="191"/>
      <c r="FV56" s="192"/>
      <c r="FW56" s="191"/>
      <c r="FX56" s="191"/>
      <c r="FY56" s="191"/>
      <c r="FZ56" s="191"/>
      <c r="GA56" s="191"/>
      <c r="GB56" s="191"/>
      <c r="GC56" s="191"/>
      <c r="GD56" s="210"/>
      <c r="GE56" s="145"/>
      <c r="GF56" s="191"/>
      <c r="GG56" s="191"/>
      <c r="GH56" s="191"/>
      <c r="GI56" s="191"/>
      <c r="GJ56" s="191"/>
      <c r="GK56" s="191"/>
      <c r="GL56" s="210"/>
      <c r="GM56" s="145"/>
      <c r="GN56" s="191"/>
      <c r="GO56" s="191"/>
      <c r="GP56" s="191"/>
      <c r="GQ56" s="191"/>
      <c r="GR56" s="191"/>
      <c r="GS56" s="191"/>
      <c r="GT56" s="210"/>
      <c r="GU56" s="145"/>
      <c r="GV56" s="191"/>
      <c r="GW56" s="191"/>
      <c r="GX56" s="191"/>
      <c r="GY56" s="191"/>
      <c r="GZ56" s="191"/>
      <c r="HA56" s="191"/>
      <c r="HB56" s="210"/>
      <c r="HC56" s="145"/>
      <c r="HD56" s="191"/>
      <c r="HE56" s="191"/>
      <c r="HF56" s="191"/>
      <c r="HG56" s="191"/>
      <c r="HH56" s="191"/>
      <c r="HI56" s="191"/>
      <c r="HJ56" s="210"/>
      <c r="HR56" s="165"/>
    </row>
    <row r="57" spans="1:226" s="164" customFormat="1" ht="14.45" customHeight="1" x14ac:dyDescent="0.25">
      <c r="A57" s="211" t="s">
        <v>431</v>
      </c>
      <c r="B57" s="194" t="s">
        <v>0</v>
      </c>
      <c r="C57" s="31">
        <f t="shared" si="64"/>
        <v>47</v>
      </c>
      <c r="D57" s="173" t="str">
        <f t="shared" si="28"/>
        <v>Dw_47</v>
      </c>
      <c r="E57" s="4">
        <v>419.9188105430955</v>
      </c>
      <c r="F57" s="195" t="s">
        <v>360</v>
      </c>
      <c r="G57" s="195">
        <v>17.5</v>
      </c>
      <c r="H57" s="3">
        <f t="shared" si="29"/>
        <v>43.618436018115261</v>
      </c>
      <c r="I57" s="196">
        <f t="shared" si="30"/>
        <v>161.98467982925411</v>
      </c>
      <c r="J57" s="1">
        <f t="shared" si="31"/>
        <v>0.30000000000000004</v>
      </c>
      <c r="K57" s="280">
        <f t="shared" si="32"/>
        <v>0.6501248047746998</v>
      </c>
      <c r="L57" s="280">
        <f t="shared" si="33"/>
        <v>0.80204175961134849</v>
      </c>
      <c r="M57" s="225">
        <f t="shared" si="34"/>
        <v>1.1141023930476091</v>
      </c>
      <c r="N57" s="15" t="s">
        <v>432</v>
      </c>
      <c r="O57" s="197">
        <f t="shared" si="35"/>
        <v>0.60153131970851137</v>
      </c>
      <c r="P57" s="198">
        <f t="shared" si="36"/>
        <v>0</v>
      </c>
      <c r="Q57" s="198">
        <f t="shared" si="37"/>
        <v>0</v>
      </c>
      <c r="R57" s="198">
        <f t="shared" si="38"/>
        <v>0.7805919029429732</v>
      </c>
      <c r="S57" s="77">
        <f t="shared" si="39"/>
        <v>0.75418692892761674</v>
      </c>
      <c r="T57" s="199"/>
      <c r="U57" s="3">
        <f t="shared" si="40"/>
        <v>2.0406306443784619</v>
      </c>
      <c r="V57" s="98">
        <f t="shared" si="41"/>
        <v>14.158189651039951</v>
      </c>
      <c r="W57" s="49">
        <f t="shared" si="42"/>
        <v>3.0807919015911325</v>
      </c>
      <c r="X57" s="317">
        <f t="shared" si="43"/>
        <v>0.12485788836985365</v>
      </c>
      <c r="Y57" s="318">
        <v>0.12485788836985361</v>
      </c>
      <c r="Z57" s="200"/>
      <c r="AA57" s="66"/>
      <c r="AB57" s="66"/>
      <c r="AC57" s="66">
        <v>250</v>
      </c>
      <c r="AD57" s="66"/>
      <c r="AE57" s="66"/>
      <c r="AF57" s="66"/>
      <c r="AG57" s="66"/>
      <c r="AH57" s="195"/>
      <c r="AI57" s="34"/>
      <c r="AJ57" s="229">
        <v>180</v>
      </c>
      <c r="AK57" s="34"/>
      <c r="AL57" s="34"/>
      <c r="AM57" s="34"/>
      <c r="AN57" s="201"/>
      <c r="AO57" s="201"/>
      <c r="AP57" s="202">
        <v>240</v>
      </c>
      <c r="AQ57" s="18"/>
      <c r="AR57" s="18"/>
      <c r="AS57" s="18"/>
      <c r="AT57" s="51"/>
      <c r="AU57" s="17"/>
      <c r="AV57" s="18"/>
      <c r="AW57" s="112"/>
      <c r="AX57" s="103"/>
      <c r="AY57" s="18"/>
      <c r="AZ57" s="18"/>
      <c r="BA57" s="18"/>
      <c r="BB57" s="17"/>
      <c r="BC57" s="19"/>
      <c r="BD57" s="19"/>
      <c r="BE57" s="19"/>
      <c r="BF57" s="17"/>
      <c r="BG57" s="18"/>
      <c r="BH57" s="18"/>
      <c r="BI57" s="128"/>
      <c r="BJ57" s="331"/>
      <c r="BK57" s="332"/>
      <c r="BL57" s="332"/>
      <c r="BM57" s="332"/>
      <c r="BN57" s="333"/>
      <c r="BO57" s="203">
        <f t="shared" si="44"/>
        <v>6.9363999999999999</v>
      </c>
      <c r="BP57" s="285">
        <v>6.2883391987364137</v>
      </c>
      <c r="BQ57" s="204">
        <v>2.8260598061610742</v>
      </c>
      <c r="BR57" s="204"/>
      <c r="BS57" s="47"/>
      <c r="BT57" s="42"/>
      <c r="BU57" s="42"/>
      <c r="BV57" s="42"/>
      <c r="BW57" s="43"/>
      <c r="BX57" s="191"/>
      <c r="BY57" s="191"/>
      <c r="BZ57" s="205"/>
      <c r="CA57" s="191"/>
      <c r="CB57" s="206"/>
      <c r="CC57" s="191"/>
      <c r="CD57" s="207">
        <f t="shared" si="45"/>
        <v>48.595403948776237</v>
      </c>
      <c r="CE57" s="47" t="s">
        <v>356</v>
      </c>
      <c r="CF57" s="42">
        <v>31.8</v>
      </c>
      <c r="CG57" s="42" t="s">
        <v>353</v>
      </c>
      <c r="CH57" s="42">
        <v>175</v>
      </c>
      <c r="CI57" s="191"/>
      <c r="CJ57" s="192"/>
      <c r="CK57" s="191" t="s">
        <v>357</v>
      </c>
      <c r="CL57" s="191" t="s">
        <v>358</v>
      </c>
      <c r="CM57" s="208">
        <v>0.13</v>
      </c>
      <c r="CN57" s="191">
        <v>470</v>
      </c>
      <c r="CO57" s="205">
        <f t="shared" si="46"/>
        <v>64.776253941595712</v>
      </c>
      <c r="CP57" s="191">
        <f t="shared" si="47"/>
        <v>36.446552961582178</v>
      </c>
      <c r="CQ57" s="145" t="s">
        <v>353</v>
      </c>
      <c r="CR57" s="191">
        <v>175</v>
      </c>
      <c r="CS57" s="191"/>
      <c r="CT57" s="191"/>
      <c r="CU57" s="191"/>
      <c r="CV57" s="192"/>
      <c r="CW57" s="191" t="s">
        <v>357</v>
      </c>
      <c r="CX57" s="209" t="s">
        <v>358</v>
      </c>
      <c r="CY57" s="208">
        <v>0.13</v>
      </c>
      <c r="CZ57" s="191">
        <v>470</v>
      </c>
      <c r="DA57" s="191"/>
      <c r="DB57" s="191">
        <f t="shared" si="48"/>
        <v>43.618436018115261</v>
      </c>
      <c r="DC57" s="43">
        <f t="shared" si="49"/>
        <v>0</v>
      </c>
      <c r="DD57" s="191" t="s">
        <v>362</v>
      </c>
      <c r="DE57" s="191">
        <v>100</v>
      </c>
      <c r="DF57" s="191" t="s">
        <v>361</v>
      </c>
      <c r="DG57" s="191">
        <v>20</v>
      </c>
      <c r="DH57" s="191" t="s">
        <v>353</v>
      </c>
      <c r="DI57" s="192">
        <v>175</v>
      </c>
      <c r="DJ57" s="191"/>
      <c r="DK57" s="209"/>
      <c r="DL57" s="208"/>
      <c r="DM57" s="191"/>
      <c r="DN57" s="191">
        <f t="shared" si="50"/>
        <v>43.618436018115261</v>
      </c>
      <c r="DO57" s="192">
        <f t="shared" si="51"/>
        <v>0</v>
      </c>
      <c r="DP57" s="191">
        <v>1</v>
      </c>
      <c r="DQ57" s="191" t="s">
        <v>363</v>
      </c>
      <c r="DR57" s="191" t="s">
        <v>371</v>
      </c>
      <c r="DS57" s="208">
        <v>0.13400000000000001</v>
      </c>
      <c r="DT57" s="191">
        <v>580</v>
      </c>
      <c r="DU57" s="191">
        <f t="shared" si="52"/>
        <v>6.2883391987364137</v>
      </c>
      <c r="DV57" s="191">
        <v>0.375</v>
      </c>
      <c r="DW57" s="191">
        <v>0.45</v>
      </c>
      <c r="DX57" s="192">
        <f t="shared" si="53"/>
        <v>8.0992339914627056</v>
      </c>
      <c r="DY57" s="191">
        <v>1</v>
      </c>
      <c r="DZ57" s="191" t="s">
        <v>363</v>
      </c>
      <c r="EA57" s="191" t="s">
        <v>371</v>
      </c>
      <c r="EB57" s="208">
        <v>0.13400000000000001</v>
      </c>
      <c r="EC57" s="191">
        <v>580</v>
      </c>
      <c r="ED57" s="191">
        <f t="shared" si="54"/>
        <v>2.8260598061610742</v>
      </c>
      <c r="EE57" s="191">
        <v>0.47499999999999998</v>
      </c>
      <c r="EF57" s="191">
        <v>0.47499999999999998</v>
      </c>
      <c r="EG57" s="191">
        <f t="shared" si="55"/>
        <v>4.0496169957313528</v>
      </c>
      <c r="EH57" s="166">
        <f t="shared" si="65"/>
        <v>2</v>
      </c>
      <c r="EI57" s="205">
        <f t="shared" si="66"/>
        <v>3.4690720954433849</v>
      </c>
      <c r="EJ57" s="205">
        <f t="shared" si="57"/>
        <v>2.0406306443784619</v>
      </c>
      <c r="EK57" s="51">
        <f t="shared" si="58"/>
        <v>0.53542916178261235</v>
      </c>
      <c r="EL57" s="220">
        <f t="shared" si="59"/>
        <v>1.7336639522783075</v>
      </c>
      <c r="EM57" s="221">
        <f t="shared" si="67"/>
        <v>7.0790948255199755</v>
      </c>
      <c r="EN57" s="191"/>
      <c r="EO57" s="313"/>
      <c r="EP57" s="192" t="s">
        <v>354</v>
      </c>
      <c r="EQ57" s="222">
        <f t="shared" si="68"/>
        <v>3.4690720954433849</v>
      </c>
      <c r="ER57" s="191">
        <f t="shared" si="69"/>
        <v>2.0406306443784619</v>
      </c>
      <c r="ES57" s="51">
        <f t="shared" si="70"/>
        <v>0.53542916178261235</v>
      </c>
      <c r="ET57" s="191">
        <f t="shared" si="62"/>
        <v>1.7336639522783075</v>
      </c>
      <c r="EU57" s="191">
        <f t="shared" si="71"/>
        <v>7.0790948255199755</v>
      </c>
      <c r="EV57" s="191"/>
      <c r="EW57" s="191"/>
      <c r="EX57" s="192" t="str">
        <f t="shared" si="63"/>
        <v>Rear</v>
      </c>
      <c r="EY57" s="145"/>
      <c r="EZ57" s="191"/>
      <c r="FA57" s="191"/>
      <c r="FB57" s="191"/>
      <c r="FC57" s="191"/>
      <c r="FD57" s="191"/>
      <c r="FE57" s="191"/>
      <c r="FF57" s="192"/>
      <c r="FG57" s="145"/>
      <c r="FH57" s="191"/>
      <c r="FI57" s="191"/>
      <c r="FJ57" s="191"/>
      <c r="FK57" s="191"/>
      <c r="FL57" s="191"/>
      <c r="FM57" s="191"/>
      <c r="FN57" s="192"/>
      <c r="FO57" s="145"/>
      <c r="FP57" s="191"/>
      <c r="FQ57" s="191"/>
      <c r="FR57" s="191"/>
      <c r="FS57" s="191"/>
      <c r="FT57" s="191"/>
      <c r="FU57" s="191"/>
      <c r="FV57" s="192"/>
      <c r="FW57" s="191"/>
      <c r="FX57" s="191"/>
      <c r="FY57" s="191"/>
      <c r="FZ57" s="191"/>
      <c r="GA57" s="191"/>
      <c r="GB57" s="191"/>
      <c r="GC57" s="191"/>
      <c r="GD57" s="210"/>
      <c r="GE57" s="145"/>
      <c r="GF57" s="191"/>
      <c r="GG57" s="191"/>
      <c r="GH57" s="191"/>
      <c r="GI57" s="191"/>
      <c r="GJ57" s="191"/>
      <c r="GK57" s="191"/>
      <c r="GL57" s="210"/>
      <c r="GM57" s="145"/>
      <c r="GN57" s="191"/>
      <c r="GO57" s="191"/>
      <c r="GP57" s="191"/>
      <c r="GQ57" s="191"/>
      <c r="GR57" s="191"/>
      <c r="GS57" s="191"/>
      <c r="GT57" s="210"/>
      <c r="GU57" s="145"/>
      <c r="GV57" s="191"/>
      <c r="GW57" s="191"/>
      <c r="GX57" s="191"/>
      <c r="GY57" s="191"/>
      <c r="GZ57" s="191"/>
      <c r="HA57" s="191"/>
      <c r="HB57" s="210"/>
      <c r="HC57" s="145"/>
      <c r="HD57" s="191"/>
      <c r="HE57" s="191"/>
      <c r="HF57" s="191"/>
      <c r="HG57" s="191"/>
      <c r="HH57" s="191"/>
      <c r="HI57" s="191"/>
      <c r="HJ57" s="210"/>
      <c r="HR57" s="165"/>
    </row>
    <row r="58" spans="1:226" s="164" customFormat="1" ht="14.45" customHeight="1" x14ac:dyDescent="0.25">
      <c r="A58" s="211" t="s">
        <v>431</v>
      </c>
      <c r="B58" s="194" t="s">
        <v>0</v>
      </c>
      <c r="C58" s="31">
        <f t="shared" si="64"/>
        <v>48</v>
      </c>
      <c r="D58" s="173" t="str">
        <f t="shared" si="28"/>
        <v>Dw_48</v>
      </c>
      <c r="E58" s="4">
        <v>510.54095931111812</v>
      </c>
      <c r="F58" s="195" t="s">
        <v>360</v>
      </c>
      <c r="G58" s="195">
        <v>17.5</v>
      </c>
      <c r="H58" s="3">
        <f t="shared" si="29"/>
        <v>55.627699876756012</v>
      </c>
      <c r="I58" s="196">
        <f t="shared" si="30"/>
        <v>200.27677442720716</v>
      </c>
      <c r="J58" s="1">
        <f t="shared" si="31"/>
        <v>0.3</v>
      </c>
      <c r="K58" s="280">
        <f t="shared" si="32"/>
        <v>0.67492815684316831</v>
      </c>
      <c r="L58" s="280">
        <f t="shared" si="33"/>
        <v>0.87814486075865539</v>
      </c>
      <c r="M58" s="225">
        <f t="shared" si="34"/>
        <v>1.0800919768618331</v>
      </c>
      <c r="N58" s="15" t="s">
        <v>432</v>
      </c>
      <c r="O58" s="197">
        <f t="shared" si="35"/>
        <v>0.65860864556899157</v>
      </c>
      <c r="P58" s="198">
        <f t="shared" si="36"/>
        <v>0</v>
      </c>
      <c r="Q58" s="198">
        <f t="shared" si="37"/>
        <v>0</v>
      </c>
      <c r="R58" s="198">
        <f t="shared" si="38"/>
        <v>0.75676262508125436</v>
      </c>
      <c r="S58" s="77">
        <f t="shared" si="39"/>
        <v>0.88546304239803952</v>
      </c>
      <c r="T58" s="199"/>
      <c r="U58" s="3">
        <f t="shared" si="40"/>
        <v>2.4615253300110185</v>
      </c>
      <c r="V58" s="98">
        <f t="shared" si="41"/>
        <v>20.600963630971901</v>
      </c>
      <c r="W58" s="49">
        <f t="shared" si="42"/>
        <v>2.7002474677021522</v>
      </c>
      <c r="X58" s="317">
        <f t="shared" si="43"/>
        <v>0.16138348952046244</v>
      </c>
      <c r="Y58" s="318">
        <v>0.16138348952046239</v>
      </c>
      <c r="Z58" s="200"/>
      <c r="AA58" s="66"/>
      <c r="AB58" s="66"/>
      <c r="AC58" s="66">
        <v>250</v>
      </c>
      <c r="AD58" s="66"/>
      <c r="AE58" s="66"/>
      <c r="AF58" s="66"/>
      <c r="AG58" s="66"/>
      <c r="AH58" s="195"/>
      <c r="AI58" s="34"/>
      <c r="AJ58" s="229">
        <v>180</v>
      </c>
      <c r="AK58" s="34"/>
      <c r="AL58" s="34"/>
      <c r="AM58" s="34"/>
      <c r="AN58" s="201"/>
      <c r="AO58" s="201"/>
      <c r="AP58" s="202">
        <v>240</v>
      </c>
      <c r="AQ58" s="18"/>
      <c r="AR58" s="18"/>
      <c r="AS58" s="18"/>
      <c r="AT58" s="51"/>
      <c r="AU58" s="17"/>
      <c r="AV58" s="18"/>
      <c r="AW58" s="112"/>
      <c r="AX58" s="103"/>
      <c r="AY58" s="18"/>
      <c r="AZ58" s="18"/>
      <c r="BA58" s="18"/>
      <c r="BB58" s="17"/>
      <c r="BC58" s="19"/>
      <c r="BD58" s="19"/>
      <c r="BE58" s="19"/>
      <c r="BF58" s="17"/>
      <c r="BG58" s="18"/>
      <c r="BH58" s="18"/>
      <c r="BI58" s="128"/>
      <c r="BJ58" s="331"/>
      <c r="BK58" s="332"/>
      <c r="BL58" s="332"/>
      <c r="BM58" s="332"/>
      <c r="BN58" s="333"/>
      <c r="BO58" s="203">
        <f t="shared" si="44"/>
        <v>6.9363999999999999</v>
      </c>
      <c r="BP58" s="285">
        <v>8.0196787781494745</v>
      </c>
      <c r="BQ58" s="204">
        <v>2.9760933996868726</v>
      </c>
      <c r="BR58" s="204"/>
      <c r="BS58" s="47"/>
      <c r="BT58" s="42"/>
      <c r="BU58" s="42"/>
      <c r="BV58" s="42"/>
      <c r="BW58" s="43"/>
      <c r="BX58" s="191"/>
      <c r="BY58" s="191"/>
      <c r="BZ58" s="205"/>
      <c r="CA58" s="191"/>
      <c r="CB58" s="206"/>
      <c r="CC58" s="191"/>
      <c r="CD58" s="207">
        <f t="shared" si="45"/>
        <v>60.083032328162147</v>
      </c>
      <c r="CE58" s="47" t="s">
        <v>356</v>
      </c>
      <c r="CF58" s="42">
        <v>31.8</v>
      </c>
      <c r="CG58" s="42" t="s">
        <v>353</v>
      </c>
      <c r="CH58" s="42">
        <v>175</v>
      </c>
      <c r="CI58" s="191"/>
      <c r="CJ58" s="192"/>
      <c r="CK58" s="191" t="s">
        <v>357</v>
      </c>
      <c r="CL58" s="191" t="s">
        <v>358</v>
      </c>
      <c r="CM58" s="208">
        <v>0.13</v>
      </c>
      <c r="CN58" s="191">
        <v>470</v>
      </c>
      <c r="CO58" s="205">
        <f t="shared" si="46"/>
        <v>79.049820822267264</v>
      </c>
      <c r="CP58" s="191">
        <f t="shared" si="47"/>
        <v>45.062274246121611</v>
      </c>
      <c r="CQ58" s="145" t="s">
        <v>353</v>
      </c>
      <c r="CR58" s="191">
        <v>175</v>
      </c>
      <c r="CS58" s="191"/>
      <c r="CT58" s="191"/>
      <c r="CU58" s="191"/>
      <c r="CV58" s="192"/>
      <c r="CW58" s="191" t="s">
        <v>357</v>
      </c>
      <c r="CX58" s="209" t="s">
        <v>358</v>
      </c>
      <c r="CY58" s="208">
        <v>0.13</v>
      </c>
      <c r="CZ58" s="191">
        <v>470</v>
      </c>
      <c r="DA58" s="191"/>
      <c r="DB58" s="191">
        <f t="shared" si="48"/>
        <v>55.627699876756012</v>
      </c>
      <c r="DC58" s="43">
        <f t="shared" si="49"/>
        <v>0</v>
      </c>
      <c r="DD58" s="191" t="s">
        <v>362</v>
      </c>
      <c r="DE58" s="191">
        <v>100</v>
      </c>
      <c r="DF58" s="191" t="s">
        <v>361</v>
      </c>
      <c r="DG58" s="191">
        <v>20</v>
      </c>
      <c r="DH58" s="191" t="s">
        <v>353</v>
      </c>
      <c r="DI58" s="192">
        <v>175</v>
      </c>
      <c r="DJ58" s="191"/>
      <c r="DK58" s="209"/>
      <c r="DL58" s="208"/>
      <c r="DM58" s="191"/>
      <c r="DN58" s="191">
        <f t="shared" si="50"/>
        <v>55.627699876756012</v>
      </c>
      <c r="DO58" s="192">
        <f t="shared" si="51"/>
        <v>0</v>
      </c>
      <c r="DP58" s="191">
        <v>1</v>
      </c>
      <c r="DQ58" s="191" t="s">
        <v>363</v>
      </c>
      <c r="DR58" s="191" t="s">
        <v>371</v>
      </c>
      <c r="DS58" s="208">
        <v>0.13400000000000001</v>
      </c>
      <c r="DT58" s="191">
        <v>580</v>
      </c>
      <c r="DU58" s="191">
        <f t="shared" si="52"/>
        <v>8.0196787781494745</v>
      </c>
      <c r="DV58" s="191">
        <v>0.375</v>
      </c>
      <c r="DW58" s="191">
        <v>0.45</v>
      </c>
      <c r="DX58" s="192">
        <f t="shared" si="53"/>
        <v>10.013838721360358</v>
      </c>
      <c r="DY58" s="191">
        <v>1</v>
      </c>
      <c r="DZ58" s="191" t="s">
        <v>363</v>
      </c>
      <c r="EA58" s="191" t="s">
        <v>371</v>
      </c>
      <c r="EB58" s="208">
        <v>0.13400000000000001</v>
      </c>
      <c r="EC58" s="191">
        <v>580</v>
      </c>
      <c r="ED58" s="191">
        <f t="shared" si="54"/>
        <v>2.9760933996868726</v>
      </c>
      <c r="EE58" s="191">
        <v>0.47499999999999998</v>
      </c>
      <c r="EF58" s="191">
        <v>0.47499999999999998</v>
      </c>
      <c r="EG58" s="191">
        <f t="shared" si="55"/>
        <v>5.006919360680179</v>
      </c>
      <c r="EH58" s="166">
        <f t="shared" si="65"/>
        <v>2</v>
      </c>
      <c r="EI58" s="205">
        <f t="shared" si="66"/>
        <v>4.184593061018731</v>
      </c>
      <c r="EJ58" s="205">
        <f t="shared" si="57"/>
        <v>2.4615253300110185</v>
      </c>
      <c r="EK58" s="51">
        <f t="shared" si="58"/>
        <v>0.26456806967585411</v>
      </c>
      <c r="EL58" s="220">
        <f t="shared" si="59"/>
        <v>1.3759034694906345</v>
      </c>
      <c r="EM58" s="221">
        <f t="shared" si="67"/>
        <v>10.30048181548595</v>
      </c>
      <c r="EN58" s="191"/>
      <c r="EO58" s="313"/>
      <c r="EP58" s="192" t="s">
        <v>354</v>
      </c>
      <c r="EQ58" s="222">
        <f t="shared" si="68"/>
        <v>4.184593061018731</v>
      </c>
      <c r="ER58" s="191">
        <f t="shared" si="69"/>
        <v>2.4615253300110185</v>
      </c>
      <c r="ES58" s="51">
        <f t="shared" si="70"/>
        <v>0.26456806967585411</v>
      </c>
      <c r="ET58" s="191">
        <f t="shared" si="62"/>
        <v>1.3759034694906345</v>
      </c>
      <c r="EU58" s="191">
        <f t="shared" si="71"/>
        <v>10.30048181548595</v>
      </c>
      <c r="EV58" s="191"/>
      <c r="EW58" s="191"/>
      <c r="EX58" s="192" t="str">
        <f t="shared" si="63"/>
        <v>Rear</v>
      </c>
      <c r="EY58" s="145"/>
      <c r="EZ58" s="191"/>
      <c r="FA58" s="191"/>
      <c r="FB58" s="191"/>
      <c r="FC58" s="191"/>
      <c r="FD58" s="191"/>
      <c r="FE58" s="191"/>
      <c r="FF58" s="192"/>
      <c r="FG58" s="145"/>
      <c r="FH58" s="191"/>
      <c r="FI58" s="191"/>
      <c r="FJ58" s="191"/>
      <c r="FK58" s="191"/>
      <c r="FL58" s="191"/>
      <c r="FM58" s="191"/>
      <c r="FN58" s="192"/>
      <c r="FO58" s="145"/>
      <c r="FP58" s="191"/>
      <c r="FQ58" s="191"/>
      <c r="FR58" s="191"/>
      <c r="FS58" s="191"/>
      <c r="FT58" s="191"/>
      <c r="FU58" s="191"/>
      <c r="FV58" s="192"/>
      <c r="FW58" s="191"/>
      <c r="FX58" s="191"/>
      <c r="FY58" s="191"/>
      <c r="FZ58" s="191"/>
      <c r="GA58" s="191"/>
      <c r="GB58" s="191"/>
      <c r="GC58" s="191"/>
      <c r="GD58" s="210"/>
      <c r="GE58" s="145"/>
      <c r="GF58" s="191"/>
      <c r="GG58" s="191"/>
      <c r="GH58" s="191"/>
      <c r="GI58" s="191"/>
      <c r="GJ58" s="191"/>
      <c r="GK58" s="191"/>
      <c r="GL58" s="210"/>
      <c r="GM58" s="145"/>
      <c r="GN58" s="191"/>
      <c r="GO58" s="191"/>
      <c r="GP58" s="191"/>
      <c r="GQ58" s="191"/>
      <c r="GR58" s="191"/>
      <c r="GS58" s="191"/>
      <c r="GT58" s="210"/>
      <c r="GU58" s="145"/>
      <c r="GV58" s="191"/>
      <c r="GW58" s="191"/>
      <c r="GX58" s="191"/>
      <c r="GY58" s="191"/>
      <c r="GZ58" s="191"/>
      <c r="HA58" s="191"/>
      <c r="HB58" s="210"/>
      <c r="HC58" s="145"/>
      <c r="HD58" s="191"/>
      <c r="HE58" s="191"/>
      <c r="HF58" s="191"/>
      <c r="HG58" s="191"/>
      <c r="HH58" s="191"/>
      <c r="HI58" s="191"/>
      <c r="HJ58" s="210"/>
      <c r="HR58" s="165"/>
    </row>
    <row r="59" spans="1:226" s="164" customFormat="1" ht="14.45" customHeight="1" x14ac:dyDescent="0.25">
      <c r="A59" s="211" t="s">
        <v>431</v>
      </c>
      <c r="B59" s="194" t="s">
        <v>0</v>
      </c>
      <c r="C59" s="31">
        <f t="shared" si="64"/>
        <v>49</v>
      </c>
      <c r="D59" s="173" t="str">
        <f t="shared" si="28"/>
        <v>Dw_49</v>
      </c>
      <c r="E59" s="4">
        <v>459.43284386593172</v>
      </c>
      <c r="F59" s="195" t="s">
        <v>360</v>
      </c>
      <c r="G59" s="195">
        <v>17.5</v>
      </c>
      <c r="H59" s="3">
        <f t="shared" si="29"/>
        <v>51.037992512905767</v>
      </c>
      <c r="I59" s="196">
        <f t="shared" si="30"/>
        <v>180.54117732623109</v>
      </c>
      <c r="J59" s="1">
        <f t="shared" si="31"/>
        <v>0.3</v>
      </c>
      <c r="K59" s="280">
        <f t="shared" si="32"/>
        <v>0.6902723565692418</v>
      </c>
      <c r="L59" s="280">
        <f t="shared" si="33"/>
        <v>0.83161267058853972</v>
      </c>
      <c r="M59" s="225">
        <f t="shared" si="34"/>
        <v>1.0612163710038853</v>
      </c>
      <c r="N59" s="15" t="s">
        <v>432</v>
      </c>
      <c r="O59" s="197">
        <f t="shared" si="35"/>
        <v>0.62370950294140481</v>
      </c>
      <c r="P59" s="198">
        <f t="shared" si="36"/>
        <v>0</v>
      </c>
      <c r="Q59" s="198">
        <f t="shared" si="37"/>
        <v>0</v>
      </c>
      <c r="R59" s="198">
        <f t="shared" si="38"/>
        <v>0.74353749856882323</v>
      </c>
      <c r="S59" s="77">
        <f t="shared" si="39"/>
        <v>0.86552853717689893</v>
      </c>
      <c r="T59" s="199"/>
      <c r="U59" s="3">
        <f t="shared" si="40"/>
        <v>1.9804849217284317</v>
      </c>
      <c r="V59" s="98">
        <f t="shared" si="41"/>
        <v>13.335889785658489</v>
      </c>
      <c r="W59" s="49">
        <f t="shared" si="42"/>
        <v>3.827115650565168</v>
      </c>
      <c r="X59" s="317">
        <f t="shared" si="43"/>
        <v>0.10395167641781711</v>
      </c>
      <c r="Y59" s="318">
        <v>0.10395167641781709</v>
      </c>
      <c r="Z59" s="200"/>
      <c r="AA59" s="66"/>
      <c r="AB59" s="66"/>
      <c r="AC59" s="66">
        <v>250</v>
      </c>
      <c r="AD59" s="66"/>
      <c r="AE59" s="66"/>
      <c r="AF59" s="66"/>
      <c r="AG59" s="66"/>
      <c r="AH59" s="195"/>
      <c r="AI59" s="34"/>
      <c r="AJ59" s="229">
        <v>180</v>
      </c>
      <c r="AK59" s="34"/>
      <c r="AL59" s="34"/>
      <c r="AM59" s="34"/>
      <c r="AN59" s="201"/>
      <c r="AO59" s="201"/>
      <c r="AP59" s="202">
        <v>240</v>
      </c>
      <c r="AQ59" s="18"/>
      <c r="AR59" s="18"/>
      <c r="AS59" s="18"/>
      <c r="AT59" s="51"/>
      <c r="AU59" s="17"/>
      <c r="AV59" s="18"/>
      <c r="AW59" s="112"/>
      <c r="AX59" s="103"/>
      <c r="AY59" s="18"/>
      <c r="AZ59" s="18"/>
      <c r="BA59" s="18"/>
      <c r="BB59" s="17"/>
      <c r="BC59" s="19"/>
      <c r="BD59" s="19"/>
      <c r="BE59" s="19"/>
      <c r="BF59" s="17"/>
      <c r="BG59" s="18"/>
      <c r="BH59" s="18"/>
      <c r="BI59" s="128"/>
      <c r="BJ59" s="331"/>
      <c r="BK59" s="332"/>
      <c r="BL59" s="332"/>
      <c r="BM59" s="332"/>
      <c r="BN59" s="333"/>
      <c r="BO59" s="203">
        <f t="shared" si="44"/>
        <v>6.9363999999999999</v>
      </c>
      <c r="BP59" s="285">
        <v>7.3579944225975673</v>
      </c>
      <c r="BQ59" s="204">
        <v>2.7446140767032547</v>
      </c>
      <c r="BR59" s="204"/>
      <c r="BS59" s="47"/>
      <c r="BT59" s="42"/>
      <c r="BU59" s="42"/>
      <c r="BV59" s="42"/>
      <c r="BW59" s="43"/>
      <c r="BX59" s="191"/>
      <c r="BY59" s="191"/>
      <c r="BZ59" s="205"/>
      <c r="CA59" s="191"/>
      <c r="CB59" s="206"/>
      <c r="CC59" s="191"/>
      <c r="CD59" s="207">
        <f t="shared" si="45"/>
        <v>54.162353197869329</v>
      </c>
      <c r="CE59" s="47" t="s">
        <v>356</v>
      </c>
      <c r="CF59" s="42">
        <v>31.8</v>
      </c>
      <c r="CG59" s="42" t="s">
        <v>353</v>
      </c>
      <c r="CH59" s="42">
        <v>175</v>
      </c>
      <c r="CI59" s="191"/>
      <c r="CJ59" s="192"/>
      <c r="CK59" s="191" t="s">
        <v>357</v>
      </c>
      <c r="CL59" s="191" t="s">
        <v>358</v>
      </c>
      <c r="CM59" s="208">
        <v>0.13</v>
      </c>
      <c r="CN59" s="191">
        <v>470</v>
      </c>
      <c r="CO59" s="205">
        <f t="shared" si="46"/>
        <v>68.493638448991675</v>
      </c>
      <c r="CP59" s="191">
        <f t="shared" si="47"/>
        <v>40.621764898401999</v>
      </c>
      <c r="CQ59" s="145" t="s">
        <v>353</v>
      </c>
      <c r="CR59" s="191">
        <v>175</v>
      </c>
      <c r="CS59" s="191"/>
      <c r="CT59" s="191"/>
      <c r="CU59" s="191"/>
      <c r="CV59" s="192"/>
      <c r="CW59" s="191" t="s">
        <v>357</v>
      </c>
      <c r="CX59" s="209" t="s">
        <v>358</v>
      </c>
      <c r="CY59" s="208">
        <v>0.13</v>
      </c>
      <c r="CZ59" s="191">
        <v>470</v>
      </c>
      <c r="DA59" s="191"/>
      <c r="DB59" s="191">
        <f t="shared" si="48"/>
        <v>51.037992512905767</v>
      </c>
      <c r="DC59" s="43">
        <f t="shared" si="49"/>
        <v>0</v>
      </c>
      <c r="DD59" s="191" t="s">
        <v>362</v>
      </c>
      <c r="DE59" s="191">
        <v>100</v>
      </c>
      <c r="DF59" s="191" t="s">
        <v>361</v>
      </c>
      <c r="DG59" s="191">
        <v>20</v>
      </c>
      <c r="DH59" s="191" t="s">
        <v>353</v>
      </c>
      <c r="DI59" s="192">
        <v>175</v>
      </c>
      <c r="DJ59" s="191"/>
      <c r="DK59" s="209"/>
      <c r="DL59" s="208"/>
      <c r="DM59" s="191"/>
      <c r="DN59" s="191">
        <f t="shared" si="50"/>
        <v>51.037992512905767</v>
      </c>
      <c r="DO59" s="192">
        <f t="shared" si="51"/>
        <v>0</v>
      </c>
      <c r="DP59" s="191">
        <v>1</v>
      </c>
      <c r="DQ59" s="191" t="s">
        <v>363</v>
      </c>
      <c r="DR59" s="191" t="s">
        <v>371</v>
      </c>
      <c r="DS59" s="208">
        <v>0.13400000000000001</v>
      </c>
      <c r="DT59" s="191">
        <v>580</v>
      </c>
      <c r="DU59" s="191">
        <f t="shared" si="52"/>
        <v>7.3579944225975673</v>
      </c>
      <c r="DV59" s="191">
        <v>0.375</v>
      </c>
      <c r="DW59" s="191">
        <v>0.45</v>
      </c>
      <c r="DX59" s="192">
        <f t="shared" si="53"/>
        <v>9.0270588663115543</v>
      </c>
      <c r="DY59" s="191">
        <v>1</v>
      </c>
      <c r="DZ59" s="191" t="s">
        <v>363</v>
      </c>
      <c r="EA59" s="191" t="s">
        <v>371</v>
      </c>
      <c r="EB59" s="208">
        <v>0.13400000000000001</v>
      </c>
      <c r="EC59" s="191">
        <v>580</v>
      </c>
      <c r="ED59" s="191">
        <f t="shared" si="54"/>
        <v>2.7446140767032547</v>
      </c>
      <c r="EE59" s="191">
        <v>0.47499999999999998</v>
      </c>
      <c r="EF59" s="191">
        <v>0.47499999999999998</v>
      </c>
      <c r="EG59" s="191">
        <f t="shared" si="55"/>
        <v>4.5135294331557771</v>
      </c>
      <c r="EH59" s="166">
        <f t="shared" si="65"/>
        <v>2</v>
      </c>
      <c r="EI59" s="205">
        <f t="shared" si="66"/>
        <v>3.3668243669383342</v>
      </c>
      <c r="EJ59" s="205">
        <f t="shared" si="57"/>
        <v>1.9804849217284319</v>
      </c>
      <c r="EK59" s="51">
        <f t="shared" si="58"/>
        <v>0.51412915497482281</v>
      </c>
      <c r="EL59" s="220">
        <f t="shared" si="59"/>
        <v>5.0687816530832874E-2</v>
      </c>
      <c r="EM59" s="221">
        <f t="shared" si="67"/>
        <v>6.6679448928292446</v>
      </c>
      <c r="EN59" s="191"/>
      <c r="EO59" s="313"/>
      <c r="EP59" s="192" t="s">
        <v>354</v>
      </c>
      <c r="EQ59" s="222">
        <f t="shared" si="68"/>
        <v>3.3668243669383342</v>
      </c>
      <c r="ER59" s="191">
        <f t="shared" si="69"/>
        <v>1.9804849217284319</v>
      </c>
      <c r="ES59" s="51">
        <f t="shared" si="70"/>
        <v>0.51412915497482281</v>
      </c>
      <c r="ET59" s="191">
        <f t="shared" si="62"/>
        <v>3.5188878165308326</v>
      </c>
      <c r="EU59" s="191">
        <f t="shared" si="71"/>
        <v>6.6679448928292446</v>
      </c>
      <c r="EV59" s="191"/>
      <c r="EW59" s="191"/>
      <c r="EX59" s="192" t="str">
        <f t="shared" si="63"/>
        <v>Front</v>
      </c>
      <c r="EY59" s="145"/>
      <c r="EZ59" s="191"/>
      <c r="FA59" s="191"/>
      <c r="FB59" s="191"/>
      <c r="FC59" s="191"/>
      <c r="FD59" s="191"/>
      <c r="FE59" s="191"/>
      <c r="FF59" s="192"/>
      <c r="FG59" s="145"/>
      <c r="FH59" s="191"/>
      <c r="FI59" s="191"/>
      <c r="FJ59" s="191"/>
      <c r="FK59" s="191"/>
      <c r="FL59" s="191"/>
      <c r="FM59" s="191"/>
      <c r="FN59" s="192"/>
      <c r="FO59" s="145"/>
      <c r="FP59" s="191"/>
      <c r="FQ59" s="191"/>
      <c r="FR59" s="191"/>
      <c r="FS59" s="191"/>
      <c r="FT59" s="191"/>
      <c r="FU59" s="191"/>
      <c r="FV59" s="192"/>
      <c r="FW59" s="191"/>
      <c r="FX59" s="191"/>
      <c r="FY59" s="191"/>
      <c r="FZ59" s="191"/>
      <c r="GA59" s="191"/>
      <c r="GB59" s="191"/>
      <c r="GC59" s="191"/>
      <c r="GD59" s="210"/>
      <c r="GE59" s="145"/>
      <c r="GF59" s="191"/>
      <c r="GG59" s="191"/>
      <c r="GH59" s="191"/>
      <c r="GI59" s="191"/>
      <c r="GJ59" s="191"/>
      <c r="GK59" s="191"/>
      <c r="GL59" s="210"/>
      <c r="GM59" s="145"/>
      <c r="GN59" s="191"/>
      <c r="GO59" s="191"/>
      <c r="GP59" s="191"/>
      <c r="GQ59" s="191"/>
      <c r="GR59" s="191"/>
      <c r="GS59" s="191"/>
      <c r="GT59" s="210"/>
      <c r="GU59" s="145"/>
      <c r="GV59" s="191"/>
      <c r="GW59" s="191"/>
      <c r="GX59" s="191"/>
      <c r="GY59" s="191"/>
      <c r="GZ59" s="191"/>
      <c r="HA59" s="191"/>
      <c r="HB59" s="210"/>
      <c r="HC59" s="145"/>
      <c r="HD59" s="191"/>
      <c r="HE59" s="191"/>
      <c r="HF59" s="191"/>
      <c r="HG59" s="191"/>
      <c r="HH59" s="191"/>
      <c r="HI59" s="191"/>
      <c r="HJ59" s="210"/>
      <c r="HR59" s="165"/>
    </row>
    <row r="60" spans="1:226" s="164" customFormat="1" ht="14.45" customHeight="1" x14ac:dyDescent="0.25">
      <c r="A60" s="211" t="s">
        <v>431</v>
      </c>
      <c r="B60" s="194" t="s">
        <v>0</v>
      </c>
      <c r="C60" s="31">
        <f t="shared" si="64"/>
        <v>50</v>
      </c>
      <c r="D60" s="173" t="str">
        <f t="shared" si="28"/>
        <v>Dw_50</v>
      </c>
      <c r="E60" s="4">
        <v>807.8897214560277</v>
      </c>
      <c r="F60" s="195" t="s">
        <v>360</v>
      </c>
      <c r="G60" s="195">
        <v>17.5</v>
      </c>
      <c r="H60" s="3">
        <f t="shared" si="29"/>
        <v>54.053602441940804</v>
      </c>
      <c r="I60" s="196">
        <f t="shared" si="30"/>
        <v>195.08489085318936</v>
      </c>
      <c r="J60" s="1">
        <f t="shared" si="31"/>
        <v>0.3</v>
      </c>
      <c r="K60" s="280">
        <f t="shared" si="32"/>
        <v>0.67287910230917136</v>
      </c>
      <c r="L60" s="280">
        <f t="shared" si="33"/>
        <v>0.77569523472518065</v>
      </c>
      <c r="M60" s="225">
        <f t="shared" si="34"/>
        <v>1.0827301902554831</v>
      </c>
      <c r="N60" s="15" t="s">
        <v>432</v>
      </c>
      <c r="O60" s="197">
        <f t="shared" si="35"/>
        <v>0.58177142604388554</v>
      </c>
      <c r="P60" s="198">
        <f t="shared" si="36"/>
        <v>0</v>
      </c>
      <c r="Q60" s="198">
        <f t="shared" si="37"/>
        <v>0</v>
      </c>
      <c r="R60" s="198">
        <f t="shared" si="38"/>
        <v>0.75861107996849841</v>
      </c>
      <c r="S60" s="77">
        <f t="shared" si="39"/>
        <v>0.86938021488998496</v>
      </c>
      <c r="T60" s="199"/>
      <c r="U60" s="3">
        <f t="shared" si="40"/>
        <v>1.8414059236286398</v>
      </c>
      <c r="V60" s="98">
        <f t="shared" si="41"/>
        <v>11.528637636953789</v>
      </c>
      <c r="W60" s="49">
        <f t="shared" si="42"/>
        <v>4.6886374734060405</v>
      </c>
      <c r="X60" s="317">
        <f t="shared" si="43"/>
        <v>8.019164489021241E-2</v>
      </c>
      <c r="Y60" s="318">
        <v>8.019164489021241E-2</v>
      </c>
      <c r="Z60" s="200"/>
      <c r="AA60" s="66"/>
      <c r="AB60" s="66"/>
      <c r="AC60" s="66">
        <v>250</v>
      </c>
      <c r="AD60" s="66"/>
      <c r="AE60" s="66"/>
      <c r="AF60" s="66"/>
      <c r="AG60" s="66"/>
      <c r="AH60" s="195"/>
      <c r="AI60" s="34"/>
      <c r="AJ60" s="229">
        <v>180</v>
      </c>
      <c r="AK60" s="34"/>
      <c r="AL60" s="34"/>
      <c r="AM60" s="34"/>
      <c r="AN60" s="201"/>
      <c r="AO60" s="201"/>
      <c r="AP60" s="202">
        <v>240</v>
      </c>
      <c r="AQ60" s="18"/>
      <c r="AR60" s="18"/>
      <c r="AS60" s="18"/>
      <c r="AT60" s="51"/>
      <c r="AU60" s="17"/>
      <c r="AV60" s="18"/>
      <c r="AW60" s="112"/>
      <c r="AX60" s="103"/>
      <c r="AY60" s="18"/>
      <c r="AZ60" s="18"/>
      <c r="BA60" s="18"/>
      <c r="BB60" s="17"/>
      <c r="BC60" s="19"/>
      <c r="BD60" s="19"/>
      <c r="BE60" s="19"/>
      <c r="BF60" s="17"/>
      <c r="BG60" s="18"/>
      <c r="BH60" s="18"/>
      <c r="BI60" s="128"/>
      <c r="BJ60" s="331"/>
      <c r="BK60" s="332"/>
      <c r="BL60" s="332"/>
      <c r="BM60" s="332"/>
      <c r="BN60" s="333"/>
      <c r="BO60" s="203">
        <f t="shared" si="44"/>
        <v>6.9363999999999999</v>
      </c>
      <c r="BP60" s="285">
        <v>7.7927458684534923</v>
      </c>
      <c r="BQ60" s="204">
        <v>2.9525705952710513</v>
      </c>
      <c r="BR60" s="204"/>
      <c r="BS60" s="47"/>
      <c r="BT60" s="42"/>
      <c r="BU60" s="42"/>
      <c r="BV60" s="42"/>
      <c r="BW60" s="43"/>
      <c r="BX60" s="191"/>
      <c r="BY60" s="191"/>
      <c r="BZ60" s="205"/>
      <c r="CA60" s="191"/>
      <c r="CB60" s="206"/>
      <c r="CC60" s="191"/>
      <c r="CD60" s="207">
        <f t="shared" si="45"/>
        <v>58.525467255956812</v>
      </c>
      <c r="CE60" s="47" t="s">
        <v>356</v>
      </c>
      <c r="CF60" s="42">
        <v>31.8</v>
      </c>
      <c r="CG60" s="42" t="s">
        <v>353</v>
      </c>
      <c r="CH60" s="42">
        <v>175</v>
      </c>
      <c r="CI60" s="191"/>
      <c r="CJ60" s="192"/>
      <c r="CK60" s="191" t="s">
        <v>357</v>
      </c>
      <c r="CL60" s="191" t="s">
        <v>358</v>
      </c>
      <c r="CM60" s="208">
        <v>0.13</v>
      </c>
      <c r="CN60" s="191">
        <v>470</v>
      </c>
      <c r="CO60" s="205">
        <f t="shared" si="46"/>
        <v>77.006132117879901</v>
      </c>
      <c r="CP60" s="191">
        <f t="shared" si="47"/>
        <v>43.894100441967609</v>
      </c>
      <c r="CQ60" s="145" t="s">
        <v>353</v>
      </c>
      <c r="CR60" s="191">
        <v>175</v>
      </c>
      <c r="CS60" s="191"/>
      <c r="CT60" s="191"/>
      <c r="CU60" s="191"/>
      <c r="CV60" s="192"/>
      <c r="CW60" s="191" t="s">
        <v>357</v>
      </c>
      <c r="CX60" s="209" t="s">
        <v>358</v>
      </c>
      <c r="CY60" s="208">
        <v>0.13</v>
      </c>
      <c r="CZ60" s="191">
        <v>470</v>
      </c>
      <c r="DA60" s="191"/>
      <c r="DB60" s="191">
        <f t="shared" si="48"/>
        <v>54.053602441940804</v>
      </c>
      <c r="DC60" s="43">
        <f t="shared" si="49"/>
        <v>0</v>
      </c>
      <c r="DD60" s="191" t="s">
        <v>362</v>
      </c>
      <c r="DE60" s="191">
        <v>100</v>
      </c>
      <c r="DF60" s="191" t="s">
        <v>361</v>
      </c>
      <c r="DG60" s="191">
        <v>20</v>
      </c>
      <c r="DH60" s="191" t="s">
        <v>353</v>
      </c>
      <c r="DI60" s="192">
        <v>175</v>
      </c>
      <c r="DJ60" s="191"/>
      <c r="DK60" s="209"/>
      <c r="DL60" s="208"/>
      <c r="DM60" s="191"/>
      <c r="DN60" s="191">
        <f t="shared" si="50"/>
        <v>54.053602441940804</v>
      </c>
      <c r="DO60" s="192">
        <f t="shared" si="51"/>
        <v>0</v>
      </c>
      <c r="DP60" s="191">
        <v>1</v>
      </c>
      <c r="DQ60" s="191" t="s">
        <v>363</v>
      </c>
      <c r="DR60" s="191" t="s">
        <v>371</v>
      </c>
      <c r="DS60" s="208">
        <v>0.13400000000000001</v>
      </c>
      <c r="DT60" s="191">
        <v>580</v>
      </c>
      <c r="DU60" s="191">
        <f t="shared" si="52"/>
        <v>7.7927458684534923</v>
      </c>
      <c r="DV60" s="191">
        <v>0.375</v>
      </c>
      <c r="DW60" s="191">
        <v>0.45</v>
      </c>
      <c r="DX60" s="192">
        <f t="shared" si="53"/>
        <v>9.7542445426594693</v>
      </c>
      <c r="DY60" s="191">
        <v>1</v>
      </c>
      <c r="DZ60" s="191" t="s">
        <v>363</v>
      </c>
      <c r="EA60" s="191" t="s">
        <v>371</v>
      </c>
      <c r="EB60" s="208">
        <v>0.13400000000000001</v>
      </c>
      <c r="EC60" s="191">
        <v>580</v>
      </c>
      <c r="ED60" s="191">
        <f t="shared" si="54"/>
        <v>2.9525705952710513</v>
      </c>
      <c r="EE60" s="191">
        <v>0.47499999999999998</v>
      </c>
      <c r="EF60" s="191">
        <v>0.47499999999999998</v>
      </c>
      <c r="EG60" s="191">
        <f t="shared" si="55"/>
        <v>4.8771222713297346</v>
      </c>
      <c r="EH60" s="166">
        <f t="shared" si="65"/>
        <v>2</v>
      </c>
      <c r="EI60" s="205">
        <f t="shared" si="66"/>
        <v>3.1303900701686875</v>
      </c>
      <c r="EJ60" s="205">
        <f t="shared" si="57"/>
        <v>1.8414059236286398</v>
      </c>
      <c r="EK60" s="51">
        <f t="shared" si="58"/>
        <v>0.86116467164241151</v>
      </c>
      <c r="EL60" s="220">
        <f t="shared" si="59"/>
        <v>0.16890496491565621</v>
      </c>
      <c r="EM60" s="221">
        <f t="shared" si="67"/>
        <v>5.7643188184768945</v>
      </c>
      <c r="EN60" s="191"/>
      <c r="EO60" s="313"/>
      <c r="EP60" s="192" t="s">
        <v>354</v>
      </c>
      <c r="EQ60" s="222">
        <f t="shared" si="68"/>
        <v>3.1303900701686875</v>
      </c>
      <c r="ER60" s="191">
        <f t="shared" si="69"/>
        <v>1.8414059236286398</v>
      </c>
      <c r="ES60" s="51">
        <f t="shared" si="70"/>
        <v>0.86116467164241151</v>
      </c>
      <c r="ET60" s="191">
        <f t="shared" si="62"/>
        <v>3.6371049649156562</v>
      </c>
      <c r="EU60" s="191">
        <f t="shared" si="71"/>
        <v>5.7643188184768945</v>
      </c>
      <c r="EV60" s="191"/>
      <c r="EW60" s="191"/>
      <c r="EX60" s="192" t="str">
        <f t="shared" si="63"/>
        <v>Front</v>
      </c>
      <c r="EY60" s="145"/>
      <c r="EZ60" s="191"/>
      <c r="FA60" s="191"/>
      <c r="FB60" s="191"/>
      <c r="FC60" s="191"/>
      <c r="FD60" s="191"/>
      <c r="FE60" s="191"/>
      <c r="FF60" s="192"/>
      <c r="FG60" s="145"/>
      <c r="FH60" s="191"/>
      <c r="FI60" s="191"/>
      <c r="FJ60" s="191"/>
      <c r="FK60" s="191"/>
      <c r="FL60" s="191"/>
      <c r="FM60" s="191"/>
      <c r="FN60" s="192"/>
      <c r="FO60" s="145"/>
      <c r="FP60" s="191"/>
      <c r="FQ60" s="191"/>
      <c r="FR60" s="191"/>
      <c r="FS60" s="191"/>
      <c r="FT60" s="191"/>
      <c r="FU60" s="191"/>
      <c r="FV60" s="192"/>
      <c r="FW60" s="191"/>
      <c r="FX60" s="191"/>
      <c r="FY60" s="191"/>
      <c r="FZ60" s="191"/>
      <c r="GA60" s="191"/>
      <c r="GB60" s="191"/>
      <c r="GC60" s="191"/>
      <c r="GD60" s="210"/>
      <c r="GE60" s="145"/>
      <c r="GF60" s="191"/>
      <c r="GG60" s="191"/>
      <c r="GH60" s="191"/>
      <c r="GI60" s="191"/>
      <c r="GJ60" s="191"/>
      <c r="GK60" s="191"/>
      <c r="GL60" s="210"/>
      <c r="GM60" s="145"/>
      <c r="GN60" s="191"/>
      <c r="GO60" s="191"/>
      <c r="GP60" s="191"/>
      <c r="GQ60" s="191"/>
      <c r="GR60" s="191"/>
      <c r="GS60" s="191"/>
      <c r="GT60" s="210"/>
      <c r="GU60" s="145"/>
      <c r="GV60" s="191"/>
      <c r="GW60" s="191"/>
      <c r="GX60" s="191"/>
      <c r="GY60" s="191"/>
      <c r="GZ60" s="191"/>
      <c r="HA60" s="191"/>
      <c r="HB60" s="210"/>
      <c r="HC60" s="145"/>
      <c r="HD60" s="191"/>
      <c r="HE60" s="191"/>
      <c r="HF60" s="191"/>
      <c r="HG60" s="191"/>
      <c r="HH60" s="191"/>
      <c r="HI60" s="191"/>
      <c r="HJ60" s="210"/>
      <c r="HR60" s="165"/>
    </row>
    <row r="61" spans="1:226" s="164" customFormat="1" ht="14.45" customHeight="1" x14ac:dyDescent="0.25">
      <c r="A61" s="211" t="s">
        <v>431</v>
      </c>
      <c r="B61" s="194" t="s">
        <v>0</v>
      </c>
      <c r="C61" s="31">
        <f t="shared" si="64"/>
        <v>51</v>
      </c>
      <c r="D61" s="173" t="str">
        <f t="shared" si="28"/>
        <v>Dw_51</v>
      </c>
      <c r="E61" s="4">
        <v>406.29790083866669</v>
      </c>
      <c r="F61" s="195" t="s">
        <v>360</v>
      </c>
      <c r="G61" s="195">
        <v>17.5</v>
      </c>
      <c r="H61" s="3">
        <f t="shared" si="29"/>
        <v>47.89588494925944</v>
      </c>
      <c r="I61" s="196">
        <f t="shared" si="30"/>
        <v>175.32292033462463</v>
      </c>
      <c r="J61" s="1">
        <f t="shared" si="31"/>
        <v>0.3</v>
      </c>
      <c r="K61" s="280">
        <f t="shared" si="32"/>
        <v>0.66133679460154438</v>
      </c>
      <c r="L61" s="280">
        <f t="shared" si="33"/>
        <v>0.82756537026962274</v>
      </c>
      <c r="M61" s="225">
        <f t="shared" si="34"/>
        <v>1.0981502096914619</v>
      </c>
      <c r="N61" s="15" t="s">
        <v>432</v>
      </c>
      <c r="O61" s="197">
        <f t="shared" si="35"/>
        <v>0.62067402770221702</v>
      </c>
      <c r="P61" s="198">
        <f t="shared" si="36"/>
        <v>0</v>
      </c>
      <c r="Q61" s="198">
        <f t="shared" si="37"/>
        <v>0</v>
      </c>
      <c r="R61" s="198">
        <f t="shared" si="38"/>
        <v>0.76941506207109678</v>
      </c>
      <c r="S61" s="77">
        <f t="shared" si="39"/>
        <v>0.80296764944795096</v>
      </c>
      <c r="T61" s="199"/>
      <c r="U61" s="3">
        <f t="shared" si="40"/>
        <v>2.1676085781774175</v>
      </c>
      <c r="V61" s="98">
        <f t="shared" si="41"/>
        <v>15.974991623840307</v>
      </c>
      <c r="W61" s="49">
        <f t="shared" si="42"/>
        <v>2.9981790336454344</v>
      </c>
      <c r="X61" s="317">
        <f t="shared" si="43"/>
        <v>0.13415052406380193</v>
      </c>
      <c r="Y61" s="318">
        <v>0.1341505240638019</v>
      </c>
      <c r="Z61" s="200"/>
      <c r="AA61" s="66"/>
      <c r="AB61" s="66"/>
      <c r="AC61" s="66">
        <v>250</v>
      </c>
      <c r="AD61" s="66"/>
      <c r="AE61" s="66"/>
      <c r="AF61" s="66"/>
      <c r="AG61" s="66"/>
      <c r="AH61" s="195"/>
      <c r="AI61" s="34"/>
      <c r="AJ61" s="229">
        <v>180</v>
      </c>
      <c r="AK61" s="34"/>
      <c r="AL61" s="34"/>
      <c r="AM61" s="34"/>
      <c r="AN61" s="201"/>
      <c r="AO61" s="201"/>
      <c r="AP61" s="202">
        <v>240</v>
      </c>
      <c r="AQ61" s="18"/>
      <c r="AR61" s="18"/>
      <c r="AS61" s="18"/>
      <c r="AT61" s="51"/>
      <c r="AU61" s="17"/>
      <c r="AV61" s="18"/>
      <c r="AW61" s="112"/>
      <c r="AX61" s="103"/>
      <c r="AY61" s="18"/>
      <c r="AZ61" s="18"/>
      <c r="BA61" s="18"/>
      <c r="BB61" s="17"/>
      <c r="BC61" s="19"/>
      <c r="BD61" s="19"/>
      <c r="BE61" s="19"/>
      <c r="BF61" s="17"/>
      <c r="BG61" s="18"/>
      <c r="BH61" s="18"/>
      <c r="BI61" s="128"/>
      <c r="BJ61" s="331"/>
      <c r="BK61" s="332"/>
      <c r="BL61" s="332"/>
      <c r="BM61" s="332"/>
      <c r="BN61" s="333"/>
      <c r="BO61" s="203">
        <f t="shared" si="44"/>
        <v>6.9363999999999999</v>
      </c>
      <c r="BP61" s="285">
        <v>6.9050061918660166</v>
      </c>
      <c r="BQ61" s="204">
        <v>2.8729433026408362</v>
      </c>
      <c r="BR61" s="204"/>
      <c r="BS61" s="47"/>
      <c r="BT61" s="42"/>
      <c r="BU61" s="42"/>
      <c r="BV61" s="42"/>
      <c r="BW61" s="43"/>
      <c r="BX61" s="191"/>
      <c r="BY61" s="191"/>
      <c r="BZ61" s="205"/>
      <c r="CA61" s="191"/>
      <c r="CB61" s="206"/>
      <c r="CC61" s="191"/>
      <c r="CD61" s="207">
        <f t="shared" si="45"/>
        <v>52.596876100387391</v>
      </c>
      <c r="CE61" s="47" t="s">
        <v>356</v>
      </c>
      <c r="CF61" s="42">
        <v>31.8</v>
      </c>
      <c r="CG61" s="42" t="s">
        <v>353</v>
      </c>
      <c r="CH61" s="42">
        <v>175</v>
      </c>
      <c r="CI61" s="191"/>
      <c r="CJ61" s="192"/>
      <c r="CK61" s="191" t="s">
        <v>357</v>
      </c>
      <c r="CL61" s="191" t="s">
        <v>358</v>
      </c>
      <c r="CM61" s="208">
        <v>0.13</v>
      </c>
      <c r="CN61" s="191">
        <v>470</v>
      </c>
      <c r="CO61" s="205">
        <f t="shared" si="46"/>
        <v>69.559596584677877</v>
      </c>
      <c r="CP61" s="191">
        <f t="shared" si="47"/>
        <v>39.447657075290543</v>
      </c>
      <c r="CQ61" s="145" t="s">
        <v>353</v>
      </c>
      <c r="CR61" s="191">
        <v>175</v>
      </c>
      <c r="CS61" s="191"/>
      <c r="CT61" s="191"/>
      <c r="CU61" s="191"/>
      <c r="CV61" s="192"/>
      <c r="CW61" s="191" t="s">
        <v>357</v>
      </c>
      <c r="CX61" s="209" t="s">
        <v>358</v>
      </c>
      <c r="CY61" s="208">
        <v>0.13</v>
      </c>
      <c r="CZ61" s="191">
        <v>470</v>
      </c>
      <c r="DA61" s="191"/>
      <c r="DB61" s="191">
        <f t="shared" si="48"/>
        <v>47.89588494925944</v>
      </c>
      <c r="DC61" s="43">
        <f t="shared" si="49"/>
        <v>0</v>
      </c>
      <c r="DD61" s="191" t="s">
        <v>362</v>
      </c>
      <c r="DE61" s="191">
        <v>100</v>
      </c>
      <c r="DF61" s="191" t="s">
        <v>361</v>
      </c>
      <c r="DG61" s="191">
        <v>20</v>
      </c>
      <c r="DH61" s="191" t="s">
        <v>353</v>
      </c>
      <c r="DI61" s="192">
        <v>175</v>
      </c>
      <c r="DJ61" s="191"/>
      <c r="DK61" s="209"/>
      <c r="DL61" s="208"/>
      <c r="DM61" s="191"/>
      <c r="DN61" s="191">
        <f t="shared" si="50"/>
        <v>47.89588494925944</v>
      </c>
      <c r="DO61" s="192">
        <f t="shared" si="51"/>
        <v>0</v>
      </c>
      <c r="DP61" s="191">
        <v>1</v>
      </c>
      <c r="DQ61" s="191" t="s">
        <v>363</v>
      </c>
      <c r="DR61" s="191" t="s">
        <v>371</v>
      </c>
      <c r="DS61" s="208">
        <v>0.13400000000000001</v>
      </c>
      <c r="DT61" s="191">
        <v>580</v>
      </c>
      <c r="DU61" s="191">
        <f t="shared" si="52"/>
        <v>6.9050061918660166</v>
      </c>
      <c r="DV61" s="191">
        <v>0.375</v>
      </c>
      <c r="DW61" s="191">
        <v>0.45</v>
      </c>
      <c r="DX61" s="192">
        <f t="shared" si="53"/>
        <v>8.7661460167312324</v>
      </c>
      <c r="DY61" s="191">
        <v>1</v>
      </c>
      <c r="DZ61" s="191" t="s">
        <v>363</v>
      </c>
      <c r="EA61" s="191" t="s">
        <v>371</v>
      </c>
      <c r="EB61" s="208">
        <v>0.13400000000000001</v>
      </c>
      <c r="EC61" s="191">
        <v>580</v>
      </c>
      <c r="ED61" s="191">
        <f t="shared" si="54"/>
        <v>2.8729433026408362</v>
      </c>
      <c r="EE61" s="191">
        <v>0.47499999999999998</v>
      </c>
      <c r="EF61" s="191">
        <v>0.47499999999999998</v>
      </c>
      <c r="EG61" s="191">
        <f t="shared" si="55"/>
        <v>4.3830730083656162</v>
      </c>
      <c r="EH61" s="166">
        <f t="shared" si="65"/>
        <v>2</v>
      </c>
      <c r="EI61" s="205">
        <f t="shared" si="66"/>
        <v>3.6849345829016098</v>
      </c>
      <c r="EJ61" s="205">
        <f t="shared" si="57"/>
        <v>2.1676085781774175</v>
      </c>
      <c r="EK61" s="51">
        <f t="shared" si="58"/>
        <v>0.45533472446341872</v>
      </c>
      <c r="EL61" s="220">
        <f t="shared" si="59"/>
        <v>1.625732708549195</v>
      </c>
      <c r="EM61" s="221">
        <f t="shared" si="67"/>
        <v>7.9874958119201533</v>
      </c>
      <c r="EN61" s="191"/>
      <c r="EO61" s="313"/>
      <c r="EP61" s="192" t="s">
        <v>354</v>
      </c>
      <c r="EQ61" s="222">
        <f t="shared" si="68"/>
        <v>3.6849345829016098</v>
      </c>
      <c r="ER61" s="191">
        <f t="shared" si="69"/>
        <v>2.1676085781774175</v>
      </c>
      <c r="ES61" s="51">
        <f t="shared" si="70"/>
        <v>0.45533472446341872</v>
      </c>
      <c r="ET61" s="191">
        <f t="shared" si="62"/>
        <v>1.625732708549195</v>
      </c>
      <c r="EU61" s="191">
        <f t="shared" si="71"/>
        <v>7.9874958119201533</v>
      </c>
      <c r="EV61" s="191"/>
      <c r="EW61" s="191"/>
      <c r="EX61" s="192" t="str">
        <f t="shared" si="63"/>
        <v>Rear</v>
      </c>
      <c r="EY61" s="145"/>
      <c r="EZ61" s="191"/>
      <c r="FA61" s="191"/>
      <c r="FB61" s="191"/>
      <c r="FC61" s="191"/>
      <c r="FD61" s="191"/>
      <c r="FE61" s="191"/>
      <c r="FF61" s="192"/>
      <c r="FG61" s="145"/>
      <c r="FH61" s="191"/>
      <c r="FI61" s="191"/>
      <c r="FJ61" s="191"/>
      <c r="FK61" s="191"/>
      <c r="FL61" s="191"/>
      <c r="FM61" s="191"/>
      <c r="FN61" s="192"/>
      <c r="FO61" s="145"/>
      <c r="FP61" s="191"/>
      <c r="FQ61" s="191"/>
      <c r="FR61" s="191"/>
      <c r="FS61" s="191"/>
      <c r="FT61" s="191"/>
      <c r="FU61" s="191"/>
      <c r="FV61" s="192"/>
      <c r="FW61" s="191"/>
      <c r="FX61" s="191"/>
      <c r="FY61" s="191"/>
      <c r="FZ61" s="191"/>
      <c r="GA61" s="191"/>
      <c r="GB61" s="191"/>
      <c r="GC61" s="191"/>
      <c r="GD61" s="210"/>
      <c r="GE61" s="145"/>
      <c r="GF61" s="191"/>
      <c r="GG61" s="191"/>
      <c r="GH61" s="191"/>
      <c r="GI61" s="191"/>
      <c r="GJ61" s="191"/>
      <c r="GK61" s="191"/>
      <c r="GL61" s="210"/>
      <c r="GM61" s="145"/>
      <c r="GN61" s="191"/>
      <c r="GO61" s="191"/>
      <c r="GP61" s="191"/>
      <c r="GQ61" s="191"/>
      <c r="GR61" s="191"/>
      <c r="GS61" s="191"/>
      <c r="GT61" s="210"/>
      <c r="GU61" s="145"/>
      <c r="GV61" s="191"/>
      <c r="GW61" s="191"/>
      <c r="GX61" s="191"/>
      <c r="GY61" s="191"/>
      <c r="GZ61" s="191"/>
      <c r="HA61" s="191"/>
      <c r="HB61" s="210"/>
      <c r="HC61" s="145"/>
      <c r="HD61" s="191"/>
      <c r="HE61" s="191"/>
      <c r="HF61" s="191"/>
      <c r="HG61" s="191"/>
      <c r="HH61" s="191"/>
      <c r="HI61" s="191"/>
      <c r="HJ61" s="210"/>
      <c r="HR61" s="165"/>
    </row>
    <row r="62" spans="1:226" s="164" customFormat="1" ht="14.45" customHeight="1" x14ac:dyDescent="0.25">
      <c r="A62" s="211" t="s">
        <v>431</v>
      </c>
      <c r="B62" s="194" t="s">
        <v>0</v>
      </c>
      <c r="C62" s="31">
        <f t="shared" si="64"/>
        <v>52</v>
      </c>
      <c r="D62" s="173" t="str">
        <f t="shared" si="28"/>
        <v>Dw_52</v>
      </c>
      <c r="E62" s="4">
        <v>563.93703405865631</v>
      </c>
      <c r="F62" s="195" t="s">
        <v>360</v>
      </c>
      <c r="G62" s="195">
        <v>17.5</v>
      </c>
      <c r="H62" s="3">
        <f t="shared" si="29"/>
        <v>46.968670608592632</v>
      </c>
      <c r="I62" s="196">
        <f t="shared" si="30"/>
        <v>172.33009055472311</v>
      </c>
      <c r="J62" s="1">
        <f t="shared" si="31"/>
        <v>0.3</v>
      </c>
      <c r="K62" s="280">
        <f t="shared" si="32"/>
        <v>0.65948735824808224</v>
      </c>
      <c r="L62" s="280">
        <f t="shared" si="33"/>
        <v>0.75150538397244038</v>
      </c>
      <c r="M62" s="225">
        <f t="shared" si="34"/>
        <v>1.1007130177739992</v>
      </c>
      <c r="N62" s="15" t="s">
        <v>432</v>
      </c>
      <c r="O62" s="197">
        <f t="shared" si="35"/>
        <v>0.56362903797933028</v>
      </c>
      <c r="P62" s="198">
        <f t="shared" si="36"/>
        <v>0</v>
      </c>
      <c r="Q62" s="198">
        <f t="shared" si="37"/>
        <v>0</v>
      </c>
      <c r="R62" s="198">
        <f t="shared" si="38"/>
        <v>0.77121068449369379</v>
      </c>
      <c r="S62" s="77">
        <f t="shared" si="39"/>
        <v>0.79298914739181237</v>
      </c>
      <c r="T62" s="199"/>
      <c r="U62" s="3">
        <f t="shared" si="40"/>
        <v>1.6802306276329446</v>
      </c>
      <c r="V62" s="98">
        <f t="shared" si="41"/>
        <v>9.5987948709217168</v>
      </c>
      <c r="W62" s="49">
        <f t="shared" si="42"/>
        <v>4.8931841174018649</v>
      </c>
      <c r="X62" s="317">
        <f t="shared" si="43"/>
        <v>7.2200473041877905E-2</v>
      </c>
      <c r="Y62" s="318">
        <v>7.2200473041877891E-2</v>
      </c>
      <c r="Z62" s="200"/>
      <c r="AA62" s="66"/>
      <c r="AB62" s="66"/>
      <c r="AC62" s="66">
        <v>250</v>
      </c>
      <c r="AD62" s="66"/>
      <c r="AE62" s="66"/>
      <c r="AF62" s="66"/>
      <c r="AG62" s="66"/>
      <c r="AH62" s="195"/>
      <c r="AI62" s="34"/>
      <c r="AJ62" s="229">
        <v>180</v>
      </c>
      <c r="AK62" s="34"/>
      <c r="AL62" s="34"/>
      <c r="AM62" s="34"/>
      <c r="AN62" s="201"/>
      <c r="AO62" s="201"/>
      <c r="AP62" s="202">
        <v>240</v>
      </c>
      <c r="AQ62" s="18"/>
      <c r="AR62" s="18"/>
      <c r="AS62" s="18"/>
      <c r="AT62" s="51"/>
      <c r="AU62" s="17"/>
      <c r="AV62" s="18"/>
      <c r="AW62" s="112"/>
      <c r="AX62" s="103"/>
      <c r="AY62" s="18"/>
      <c r="AZ62" s="18"/>
      <c r="BA62" s="18"/>
      <c r="BB62" s="17"/>
      <c r="BC62" s="19"/>
      <c r="BD62" s="19"/>
      <c r="BE62" s="19"/>
      <c r="BF62" s="17"/>
      <c r="BG62" s="18"/>
      <c r="BH62" s="18"/>
      <c r="BI62" s="128"/>
      <c r="BJ62" s="331"/>
      <c r="BK62" s="332"/>
      <c r="BL62" s="332"/>
      <c r="BM62" s="332"/>
      <c r="BN62" s="333"/>
      <c r="BO62" s="203">
        <f t="shared" si="44"/>
        <v>6.9363999999999999</v>
      </c>
      <c r="BP62" s="285">
        <v>6.7713324791812228</v>
      </c>
      <c r="BQ62" s="204">
        <v>2.8594353390175122</v>
      </c>
      <c r="BR62" s="204"/>
      <c r="BS62" s="47"/>
      <c r="BT62" s="42"/>
      <c r="BU62" s="42"/>
      <c r="BV62" s="42"/>
      <c r="BW62" s="43"/>
      <c r="BX62" s="191"/>
      <c r="BY62" s="191"/>
      <c r="BZ62" s="205"/>
      <c r="CA62" s="191"/>
      <c r="CB62" s="206"/>
      <c r="CC62" s="191"/>
      <c r="CD62" s="207">
        <f t="shared" si="45"/>
        <v>51.699027166416933</v>
      </c>
      <c r="CE62" s="47" t="s">
        <v>356</v>
      </c>
      <c r="CF62" s="42">
        <v>31.8</v>
      </c>
      <c r="CG62" s="42" t="s">
        <v>353</v>
      </c>
      <c r="CH62" s="42">
        <v>175</v>
      </c>
      <c r="CI62" s="191"/>
      <c r="CJ62" s="192"/>
      <c r="CK62" s="191" t="s">
        <v>357</v>
      </c>
      <c r="CL62" s="191" t="s">
        <v>358</v>
      </c>
      <c r="CM62" s="208">
        <v>0.13</v>
      </c>
      <c r="CN62" s="191">
        <v>470</v>
      </c>
      <c r="CO62" s="205">
        <f t="shared" si="46"/>
        <v>68.42119548610998</v>
      </c>
      <c r="CP62" s="191">
        <f t="shared" si="47"/>
        <v>38.774270374812701</v>
      </c>
      <c r="CQ62" s="145" t="s">
        <v>353</v>
      </c>
      <c r="CR62" s="191">
        <v>175</v>
      </c>
      <c r="CS62" s="191"/>
      <c r="CT62" s="191"/>
      <c r="CU62" s="191"/>
      <c r="CV62" s="192"/>
      <c r="CW62" s="191" t="s">
        <v>357</v>
      </c>
      <c r="CX62" s="209" t="s">
        <v>358</v>
      </c>
      <c r="CY62" s="208">
        <v>0.13</v>
      </c>
      <c r="CZ62" s="191">
        <v>470</v>
      </c>
      <c r="DA62" s="191"/>
      <c r="DB62" s="191">
        <f t="shared" si="48"/>
        <v>46.968670608592632</v>
      </c>
      <c r="DC62" s="43">
        <f t="shared" si="49"/>
        <v>0</v>
      </c>
      <c r="DD62" s="191" t="s">
        <v>362</v>
      </c>
      <c r="DE62" s="191">
        <v>100</v>
      </c>
      <c r="DF62" s="191" t="s">
        <v>361</v>
      </c>
      <c r="DG62" s="191">
        <v>20</v>
      </c>
      <c r="DH62" s="191" t="s">
        <v>353</v>
      </c>
      <c r="DI62" s="192">
        <v>175</v>
      </c>
      <c r="DJ62" s="191"/>
      <c r="DK62" s="209"/>
      <c r="DL62" s="208"/>
      <c r="DM62" s="191"/>
      <c r="DN62" s="191">
        <f t="shared" si="50"/>
        <v>46.968670608592632</v>
      </c>
      <c r="DO62" s="192">
        <f t="shared" si="51"/>
        <v>0</v>
      </c>
      <c r="DP62" s="191">
        <v>1</v>
      </c>
      <c r="DQ62" s="191" t="s">
        <v>363</v>
      </c>
      <c r="DR62" s="191" t="s">
        <v>371</v>
      </c>
      <c r="DS62" s="208">
        <v>0.13400000000000001</v>
      </c>
      <c r="DT62" s="191">
        <v>580</v>
      </c>
      <c r="DU62" s="191">
        <f t="shared" si="52"/>
        <v>6.7713324791812228</v>
      </c>
      <c r="DV62" s="191">
        <v>0.375</v>
      </c>
      <c r="DW62" s="191">
        <v>0.45</v>
      </c>
      <c r="DX62" s="192">
        <f t="shared" si="53"/>
        <v>8.616504527736156</v>
      </c>
      <c r="DY62" s="191">
        <v>1</v>
      </c>
      <c r="DZ62" s="191" t="s">
        <v>363</v>
      </c>
      <c r="EA62" s="191" t="s">
        <v>371</v>
      </c>
      <c r="EB62" s="208">
        <v>0.13400000000000001</v>
      </c>
      <c r="EC62" s="191">
        <v>580</v>
      </c>
      <c r="ED62" s="191">
        <f t="shared" si="54"/>
        <v>2.8594353390175122</v>
      </c>
      <c r="EE62" s="191">
        <v>0.47499999999999998</v>
      </c>
      <c r="EF62" s="191">
        <v>0.47499999999999998</v>
      </c>
      <c r="EG62" s="191">
        <f t="shared" si="55"/>
        <v>4.308252263868078</v>
      </c>
      <c r="EH62" s="166">
        <f t="shared" si="65"/>
        <v>2</v>
      </c>
      <c r="EI62" s="205">
        <f t="shared" si="66"/>
        <v>2.8563920669760057</v>
      </c>
      <c r="EJ62" s="205">
        <f t="shared" si="57"/>
        <v>1.6802306276329446</v>
      </c>
      <c r="EK62" s="51">
        <f t="shared" si="58"/>
        <v>0.92920471138456762</v>
      </c>
      <c r="EL62" s="220">
        <f t="shared" si="59"/>
        <v>0.30590396651199714</v>
      </c>
      <c r="EM62" s="221">
        <f t="shared" si="67"/>
        <v>4.7993974354608584</v>
      </c>
      <c r="EN62" s="191"/>
      <c r="EO62" s="313"/>
      <c r="EP62" s="192" t="s">
        <v>354</v>
      </c>
      <c r="EQ62" s="222">
        <f t="shared" si="68"/>
        <v>2.8563920669760057</v>
      </c>
      <c r="ER62" s="191">
        <f t="shared" si="69"/>
        <v>1.6802306276329446</v>
      </c>
      <c r="ES62" s="51">
        <f t="shared" si="70"/>
        <v>0.92920471138456762</v>
      </c>
      <c r="ET62" s="191">
        <f t="shared" si="62"/>
        <v>3.7741039665119969</v>
      </c>
      <c r="EU62" s="191">
        <f t="shared" si="71"/>
        <v>4.7993974354608584</v>
      </c>
      <c r="EV62" s="191"/>
      <c r="EW62" s="191"/>
      <c r="EX62" s="192" t="str">
        <f t="shared" si="63"/>
        <v>Front</v>
      </c>
      <c r="EY62" s="145"/>
      <c r="EZ62" s="191"/>
      <c r="FA62" s="191"/>
      <c r="FB62" s="191"/>
      <c r="FC62" s="191"/>
      <c r="FD62" s="191"/>
      <c r="FE62" s="191"/>
      <c r="FF62" s="192"/>
      <c r="FG62" s="145"/>
      <c r="FH62" s="191"/>
      <c r="FI62" s="191"/>
      <c r="FJ62" s="191"/>
      <c r="FK62" s="191"/>
      <c r="FL62" s="191"/>
      <c r="FM62" s="191"/>
      <c r="FN62" s="192"/>
      <c r="FO62" s="145"/>
      <c r="FP62" s="191"/>
      <c r="FQ62" s="191"/>
      <c r="FR62" s="191"/>
      <c r="FS62" s="191"/>
      <c r="FT62" s="191"/>
      <c r="FU62" s="191"/>
      <c r="FV62" s="192"/>
      <c r="FW62" s="191"/>
      <c r="FX62" s="191"/>
      <c r="FY62" s="191"/>
      <c r="FZ62" s="191"/>
      <c r="GA62" s="191"/>
      <c r="GB62" s="191"/>
      <c r="GC62" s="191"/>
      <c r="GD62" s="210"/>
      <c r="GE62" s="145"/>
      <c r="GF62" s="191"/>
      <c r="GG62" s="191"/>
      <c r="GH62" s="191"/>
      <c r="GI62" s="191"/>
      <c r="GJ62" s="191"/>
      <c r="GK62" s="191"/>
      <c r="GL62" s="210"/>
      <c r="GM62" s="145"/>
      <c r="GN62" s="191"/>
      <c r="GO62" s="191"/>
      <c r="GP62" s="191"/>
      <c r="GQ62" s="191"/>
      <c r="GR62" s="191"/>
      <c r="GS62" s="191"/>
      <c r="GT62" s="210"/>
      <c r="GU62" s="145"/>
      <c r="GV62" s="191"/>
      <c r="GW62" s="191"/>
      <c r="GX62" s="191"/>
      <c r="GY62" s="191"/>
      <c r="GZ62" s="191"/>
      <c r="HA62" s="191"/>
      <c r="HB62" s="210"/>
      <c r="HC62" s="145"/>
      <c r="HD62" s="191"/>
      <c r="HE62" s="191"/>
      <c r="HF62" s="191"/>
      <c r="HG62" s="191"/>
      <c r="HH62" s="191"/>
      <c r="HI62" s="191"/>
      <c r="HJ62" s="210"/>
      <c r="HR62" s="165"/>
    </row>
    <row r="63" spans="1:226" s="164" customFormat="1" ht="14.45" customHeight="1" x14ac:dyDescent="0.25">
      <c r="A63" s="211" t="s">
        <v>431</v>
      </c>
      <c r="B63" s="194" t="s">
        <v>0</v>
      </c>
      <c r="C63" s="31">
        <f t="shared" si="64"/>
        <v>53</v>
      </c>
      <c r="D63" s="173" t="str">
        <f t="shared" si="28"/>
        <v>Dw_53</v>
      </c>
      <c r="E63" s="4">
        <v>694.84664023067842</v>
      </c>
      <c r="F63" s="195" t="s">
        <v>360</v>
      </c>
      <c r="G63" s="195">
        <v>17.5</v>
      </c>
      <c r="H63" s="3">
        <f t="shared" si="29"/>
        <v>59.369583921341423</v>
      </c>
      <c r="I63" s="196">
        <f t="shared" si="30"/>
        <v>213.26915199327516</v>
      </c>
      <c r="J63" s="1">
        <f t="shared" si="31"/>
        <v>0.3</v>
      </c>
      <c r="K63" s="280">
        <f t="shared" si="32"/>
        <v>0.6768301737579594</v>
      </c>
      <c r="L63" s="280">
        <f t="shared" si="33"/>
        <v>0.77186609365493786</v>
      </c>
      <c r="M63" s="225">
        <f t="shared" si="34"/>
        <v>1.0776687551448978</v>
      </c>
      <c r="N63" s="15" t="s">
        <v>432</v>
      </c>
      <c r="O63" s="197">
        <f t="shared" si="35"/>
        <v>0.57889957024120342</v>
      </c>
      <c r="P63" s="198">
        <f t="shared" si="36"/>
        <v>0</v>
      </c>
      <c r="Q63" s="198">
        <f t="shared" si="37"/>
        <v>0</v>
      </c>
      <c r="R63" s="198">
        <f t="shared" si="38"/>
        <v>0.75506480335222914</v>
      </c>
      <c r="S63" s="77">
        <f t="shared" si="39"/>
        <v>0.91998645942817847</v>
      </c>
      <c r="T63" s="199"/>
      <c r="U63" s="3">
        <f t="shared" si="40"/>
        <v>1.8501981549726376</v>
      </c>
      <c r="V63" s="98">
        <f t="shared" si="41"/>
        <v>11.638992923058117</v>
      </c>
      <c r="W63" s="49">
        <f t="shared" si="42"/>
        <v>5.1009210430675482</v>
      </c>
      <c r="X63" s="317">
        <f t="shared" si="43"/>
        <v>7.4232909684549597E-2</v>
      </c>
      <c r="Y63" s="318">
        <v>7.4232909684549597E-2</v>
      </c>
      <c r="Z63" s="200"/>
      <c r="AA63" s="66"/>
      <c r="AB63" s="66"/>
      <c r="AC63" s="66">
        <v>250</v>
      </c>
      <c r="AD63" s="66"/>
      <c r="AE63" s="66"/>
      <c r="AF63" s="66"/>
      <c r="AG63" s="66"/>
      <c r="AH63" s="195"/>
      <c r="AI63" s="34"/>
      <c r="AJ63" s="229">
        <v>180</v>
      </c>
      <c r="AK63" s="34"/>
      <c r="AL63" s="34"/>
      <c r="AM63" s="34"/>
      <c r="AN63" s="201"/>
      <c r="AO63" s="201"/>
      <c r="AP63" s="202">
        <v>240</v>
      </c>
      <c r="AQ63" s="18"/>
      <c r="AR63" s="18"/>
      <c r="AS63" s="18"/>
      <c r="AT63" s="51"/>
      <c r="AU63" s="17"/>
      <c r="AV63" s="18"/>
      <c r="AW63" s="112"/>
      <c r="AX63" s="103"/>
      <c r="AY63" s="18"/>
      <c r="AZ63" s="18"/>
      <c r="BA63" s="18"/>
      <c r="BB63" s="17"/>
      <c r="BC63" s="19"/>
      <c r="BD63" s="19"/>
      <c r="BE63" s="19"/>
      <c r="BF63" s="17"/>
      <c r="BG63" s="18"/>
      <c r="BH63" s="18"/>
      <c r="BI63" s="128"/>
      <c r="BJ63" s="331"/>
      <c r="BK63" s="332"/>
      <c r="BL63" s="332"/>
      <c r="BM63" s="332"/>
      <c r="BN63" s="333"/>
      <c r="BO63" s="203">
        <f t="shared" si="44"/>
        <v>6.9363999999999999</v>
      </c>
      <c r="BP63" s="285">
        <v>8.5591349866416913</v>
      </c>
      <c r="BQ63" s="204">
        <v>3.0502329939587187</v>
      </c>
      <c r="BR63" s="204"/>
      <c r="BS63" s="47"/>
      <c r="BT63" s="42"/>
      <c r="BU63" s="42"/>
      <c r="BV63" s="42"/>
      <c r="BW63" s="43"/>
      <c r="BX63" s="191"/>
      <c r="BY63" s="191"/>
      <c r="BZ63" s="205"/>
      <c r="CA63" s="191"/>
      <c r="CB63" s="206"/>
      <c r="CC63" s="191"/>
      <c r="CD63" s="207">
        <f t="shared" si="45"/>
        <v>63.980745597982548</v>
      </c>
      <c r="CE63" s="47" t="s">
        <v>356</v>
      </c>
      <c r="CF63" s="42">
        <v>31.8</v>
      </c>
      <c r="CG63" s="42" t="s">
        <v>353</v>
      </c>
      <c r="CH63" s="42">
        <v>175</v>
      </c>
      <c r="CI63" s="191"/>
      <c r="CJ63" s="192"/>
      <c r="CK63" s="191" t="s">
        <v>357</v>
      </c>
      <c r="CL63" s="191" t="s">
        <v>358</v>
      </c>
      <c r="CM63" s="208">
        <v>0.13</v>
      </c>
      <c r="CN63" s="191">
        <v>470</v>
      </c>
      <c r="CO63" s="205">
        <f t="shared" si="46"/>
        <v>84.558430299164456</v>
      </c>
      <c r="CP63" s="191">
        <f t="shared" si="47"/>
        <v>47.985559198486911</v>
      </c>
      <c r="CQ63" s="145" t="s">
        <v>353</v>
      </c>
      <c r="CR63" s="191">
        <v>175</v>
      </c>
      <c r="CS63" s="191"/>
      <c r="CT63" s="191"/>
      <c r="CU63" s="191"/>
      <c r="CV63" s="192"/>
      <c r="CW63" s="191" t="s">
        <v>357</v>
      </c>
      <c r="CX63" s="209" t="s">
        <v>358</v>
      </c>
      <c r="CY63" s="208">
        <v>0.13</v>
      </c>
      <c r="CZ63" s="191">
        <v>470</v>
      </c>
      <c r="DA63" s="191"/>
      <c r="DB63" s="191">
        <f t="shared" si="48"/>
        <v>59.369583921341423</v>
      </c>
      <c r="DC63" s="43">
        <f t="shared" si="49"/>
        <v>0</v>
      </c>
      <c r="DD63" s="191" t="s">
        <v>362</v>
      </c>
      <c r="DE63" s="191">
        <v>100</v>
      </c>
      <c r="DF63" s="191" t="s">
        <v>361</v>
      </c>
      <c r="DG63" s="191">
        <v>20</v>
      </c>
      <c r="DH63" s="191" t="s">
        <v>353</v>
      </c>
      <c r="DI63" s="192">
        <v>175</v>
      </c>
      <c r="DJ63" s="191"/>
      <c r="DK63" s="209"/>
      <c r="DL63" s="208"/>
      <c r="DM63" s="191"/>
      <c r="DN63" s="191">
        <f t="shared" si="50"/>
        <v>59.369583921341423</v>
      </c>
      <c r="DO63" s="192">
        <f t="shared" si="51"/>
        <v>0</v>
      </c>
      <c r="DP63" s="191">
        <v>1</v>
      </c>
      <c r="DQ63" s="191" t="s">
        <v>363</v>
      </c>
      <c r="DR63" s="191" t="s">
        <v>371</v>
      </c>
      <c r="DS63" s="208">
        <v>0.13400000000000001</v>
      </c>
      <c r="DT63" s="191">
        <v>580</v>
      </c>
      <c r="DU63" s="191">
        <f t="shared" si="52"/>
        <v>8.5591349866416913</v>
      </c>
      <c r="DV63" s="191">
        <v>0.375</v>
      </c>
      <c r="DW63" s="191">
        <v>0.45</v>
      </c>
      <c r="DX63" s="192">
        <f t="shared" si="53"/>
        <v>10.663457599663758</v>
      </c>
      <c r="DY63" s="191">
        <v>1</v>
      </c>
      <c r="DZ63" s="191" t="s">
        <v>363</v>
      </c>
      <c r="EA63" s="191" t="s">
        <v>371</v>
      </c>
      <c r="EB63" s="208">
        <v>0.13400000000000001</v>
      </c>
      <c r="EC63" s="191">
        <v>580</v>
      </c>
      <c r="ED63" s="191">
        <f t="shared" si="54"/>
        <v>3.0502329939587187</v>
      </c>
      <c r="EE63" s="191">
        <v>0.47499999999999998</v>
      </c>
      <c r="EF63" s="191">
        <v>0.47499999999999998</v>
      </c>
      <c r="EG63" s="191">
        <f t="shared" si="55"/>
        <v>5.331728799831879</v>
      </c>
      <c r="EH63" s="166">
        <f t="shared" si="65"/>
        <v>2</v>
      </c>
      <c r="EI63" s="205">
        <f t="shared" si="66"/>
        <v>3.1453368634534837</v>
      </c>
      <c r="EJ63" s="205">
        <f t="shared" si="57"/>
        <v>1.8501981549726376</v>
      </c>
      <c r="EK63" s="51">
        <f t="shared" si="58"/>
        <v>0.9500348389860811</v>
      </c>
      <c r="EL63" s="220">
        <f t="shared" si="59"/>
        <v>0.16143156827325811</v>
      </c>
      <c r="EM63" s="221">
        <f t="shared" si="67"/>
        <v>5.8194964615290585</v>
      </c>
      <c r="EN63" s="191"/>
      <c r="EO63" s="313"/>
      <c r="EP63" s="192" t="s">
        <v>354</v>
      </c>
      <c r="EQ63" s="222">
        <f t="shared" si="68"/>
        <v>3.1453368634534837</v>
      </c>
      <c r="ER63" s="191">
        <f t="shared" si="69"/>
        <v>1.8501981549726376</v>
      </c>
      <c r="ES63" s="51">
        <f t="shared" si="70"/>
        <v>0.9500348389860811</v>
      </c>
      <c r="ET63" s="191">
        <f t="shared" si="62"/>
        <v>3.6296315682732581</v>
      </c>
      <c r="EU63" s="191">
        <f t="shared" si="71"/>
        <v>5.8194964615290585</v>
      </c>
      <c r="EV63" s="191"/>
      <c r="EW63" s="191"/>
      <c r="EX63" s="192" t="str">
        <f t="shared" si="63"/>
        <v>Front</v>
      </c>
      <c r="EY63" s="145"/>
      <c r="EZ63" s="191"/>
      <c r="FA63" s="191"/>
      <c r="FB63" s="191"/>
      <c r="FC63" s="191"/>
      <c r="FD63" s="191"/>
      <c r="FE63" s="191"/>
      <c r="FF63" s="192"/>
      <c r="FG63" s="145"/>
      <c r="FH63" s="191"/>
      <c r="FI63" s="191"/>
      <c r="FJ63" s="191"/>
      <c r="FK63" s="191"/>
      <c r="FL63" s="191"/>
      <c r="FM63" s="191"/>
      <c r="FN63" s="192"/>
      <c r="FO63" s="145"/>
      <c r="FP63" s="191"/>
      <c r="FQ63" s="191"/>
      <c r="FR63" s="191"/>
      <c r="FS63" s="191"/>
      <c r="FT63" s="191"/>
      <c r="FU63" s="191"/>
      <c r="FV63" s="192"/>
      <c r="FW63" s="191"/>
      <c r="FX63" s="191"/>
      <c r="FY63" s="191"/>
      <c r="FZ63" s="191"/>
      <c r="GA63" s="191"/>
      <c r="GB63" s="191"/>
      <c r="GC63" s="191"/>
      <c r="GD63" s="210"/>
      <c r="GE63" s="145"/>
      <c r="GF63" s="191"/>
      <c r="GG63" s="191"/>
      <c r="GH63" s="191"/>
      <c r="GI63" s="191"/>
      <c r="GJ63" s="191"/>
      <c r="GK63" s="191"/>
      <c r="GL63" s="210"/>
      <c r="GM63" s="145"/>
      <c r="GN63" s="191"/>
      <c r="GO63" s="191"/>
      <c r="GP63" s="191"/>
      <c r="GQ63" s="191"/>
      <c r="GR63" s="191"/>
      <c r="GS63" s="191"/>
      <c r="GT63" s="210"/>
      <c r="GU63" s="145"/>
      <c r="GV63" s="191"/>
      <c r="GW63" s="191"/>
      <c r="GX63" s="191"/>
      <c r="GY63" s="191"/>
      <c r="GZ63" s="191"/>
      <c r="HA63" s="191"/>
      <c r="HB63" s="210"/>
      <c r="HC63" s="145"/>
      <c r="HD63" s="191"/>
      <c r="HE63" s="191"/>
      <c r="HF63" s="191"/>
      <c r="HG63" s="191"/>
      <c r="HH63" s="191"/>
      <c r="HI63" s="191"/>
      <c r="HJ63" s="210"/>
      <c r="HR63" s="165"/>
    </row>
    <row r="64" spans="1:226" s="164" customFormat="1" ht="14.45" customHeight="1" x14ac:dyDescent="0.25">
      <c r="A64" s="211" t="s">
        <v>431</v>
      </c>
      <c r="B64" s="194" t="s">
        <v>0</v>
      </c>
      <c r="C64" s="31">
        <f t="shared" si="64"/>
        <v>54</v>
      </c>
      <c r="D64" s="173" t="str">
        <f t="shared" si="28"/>
        <v>Dw_54</v>
      </c>
      <c r="E64" s="4">
        <v>480.92482268485082</v>
      </c>
      <c r="F64" s="195" t="s">
        <v>360</v>
      </c>
      <c r="G64" s="195">
        <v>17.5</v>
      </c>
      <c r="H64" s="3">
        <f t="shared" si="29"/>
        <v>58.758252127313121</v>
      </c>
      <c r="I64" s="196">
        <f t="shared" si="30"/>
        <v>203.65393056232654</v>
      </c>
      <c r="J64" s="1">
        <f t="shared" si="31"/>
        <v>0.30000000000000004</v>
      </c>
      <c r="K64" s="280">
        <f t="shared" si="32"/>
        <v>0.7092872609224482</v>
      </c>
      <c r="L64" s="280">
        <f t="shared" si="33"/>
        <v>0.871446326051315</v>
      </c>
      <c r="M64" s="225">
        <f t="shared" si="34"/>
        <v>1.0397889140119279</v>
      </c>
      <c r="N64" s="15" t="s">
        <v>432</v>
      </c>
      <c r="O64" s="197">
        <f t="shared" si="35"/>
        <v>0.65358474453848614</v>
      </c>
      <c r="P64" s="198">
        <f t="shared" si="36"/>
        <v>0</v>
      </c>
      <c r="Q64" s="198">
        <f t="shared" si="37"/>
        <v>0</v>
      </c>
      <c r="R64" s="198">
        <f t="shared" si="38"/>
        <v>0.72852442658104422</v>
      </c>
      <c r="S64" s="77">
        <f t="shared" si="39"/>
        <v>0.95862046790344391</v>
      </c>
      <c r="T64" s="199"/>
      <c r="U64" s="3">
        <f t="shared" si="40"/>
        <v>2.1712347517457786</v>
      </c>
      <c r="V64" s="98">
        <f t="shared" si="41"/>
        <v>16.028485180441081</v>
      </c>
      <c r="W64" s="49">
        <f t="shared" si="42"/>
        <v>3.6658643325205471</v>
      </c>
      <c r="X64" s="317">
        <f t="shared" si="43"/>
        <v>0.1159719806132217</v>
      </c>
      <c r="Y64" s="318">
        <v>0.1159719806132217</v>
      </c>
      <c r="Z64" s="200"/>
      <c r="AA64" s="66"/>
      <c r="AB64" s="66"/>
      <c r="AC64" s="66">
        <v>250</v>
      </c>
      <c r="AD64" s="66"/>
      <c r="AE64" s="66"/>
      <c r="AF64" s="66"/>
      <c r="AG64" s="66"/>
      <c r="AH64" s="195"/>
      <c r="AI64" s="34"/>
      <c r="AJ64" s="229">
        <v>180</v>
      </c>
      <c r="AK64" s="34"/>
      <c r="AL64" s="34"/>
      <c r="AM64" s="34"/>
      <c r="AN64" s="201"/>
      <c r="AO64" s="201"/>
      <c r="AP64" s="202">
        <v>240</v>
      </c>
      <c r="AQ64" s="18"/>
      <c r="AR64" s="18"/>
      <c r="AS64" s="18"/>
      <c r="AT64" s="51"/>
      <c r="AU64" s="17"/>
      <c r="AV64" s="18"/>
      <c r="AW64" s="112"/>
      <c r="AX64" s="103"/>
      <c r="AY64" s="18"/>
      <c r="AZ64" s="18"/>
      <c r="BA64" s="18"/>
      <c r="BB64" s="17"/>
      <c r="BC64" s="19"/>
      <c r="BD64" s="19"/>
      <c r="BE64" s="19"/>
      <c r="BF64" s="17"/>
      <c r="BG64" s="18"/>
      <c r="BH64" s="18"/>
      <c r="BI64" s="128"/>
      <c r="BJ64" s="331"/>
      <c r="BK64" s="332"/>
      <c r="BL64" s="332"/>
      <c r="BM64" s="332"/>
      <c r="BN64" s="333"/>
      <c r="BO64" s="203">
        <f t="shared" si="44"/>
        <v>6.9363999999999999</v>
      </c>
      <c r="BP64" s="285">
        <v>8.4710011140235739</v>
      </c>
      <c r="BQ64" s="204">
        <v>2.7953262743740521</v>
      </c>
      <c r="BR64" s="204"/>
      <c r="BS64" s="47"/>
      <c r="BT64" s="42"/>
      <c r="BU64" s="42"/>
      <c r="BV64" s="42"/>
      <c r="BW64" s="43"/>
      <c r="BX64" s="191"/>
      <c r="BY64" s="191"/>
      <c r="BZ64" s="205"/>
      <c r="CA64" s="191"/>
      <c r="CB64" s="206"/>
      <c r="CC64" s="191"/>
      <c r="CD64" s="207">
        <f t="shared" si="45"/>
        <v>61.096179168697965</v>
      </c>
      <c r="CE64" s="47" t="s">
        <v>356</v>
      </c>
      <c r="CF64" s="42">
        <v>31.8</v>
      </c>
      <c r="CG64" s="42" t="s">
        <v>353</v>
      </c>
      <c r="CH64" s="42">
        <v>175</v>
      </c>
      <c r="CI64" s="191"/>
      <c r="CJ64" s="192"/>
      <c r="CK64" s="191" t="s">
        <v>357</v>
      </c>
      <c r="CL64" s="191" t="s">
        <v>358</v>
      </c>
      <c r="CM64" s="208">
        <v>0.13</v>
      </c>
      <c r="CN64" s="191">
        <v>470</v>
      </c>
      <c r="CO64" s="205">
        <f t="shared" si="46"/>
        <v>76.16587245627241</v>
      </c>
      <c r="CP64" s="191">
        <f t="shared" si="47"/>
        <v>45.822134376523472</v>
      </c>
      <c r="CQ64" s="145" t="s">
        <v>353</v>
      </c>
      <c r="CR64" s="191">
        <v>175</v>
      </c>
      <c r="CS64" s="191"/>
      <c r="CT64" s="191"/>
      <c r="CU64" s="191"/>
      <c r="CV64" s="192"/>
      <c r="CW64" s="191" t="s">
        <v>357</v>
      </c>
      <c r="CX64" s="209" t="s">
        <v>358</v>
      </c>
      <c r="CY64" s="208">
        <v>0.13</v>
      </c>
      <c r="CZ64" s="191">
        <v>470</v>
      </c>
      <c r="DA64" s="191"/>
      <c r="DB64" s="191">
        <f t="shared" si="48"/>
        <v>58.758252127313121</v>
      </c>
      <c r="DC64" s="43">
        <f t="shared" si="49"/>
        <v>0</v>
      </c>
      <c r="DD64" s="191" t="s">
        <v>362</v>
      </c>
      <c r="DE64" s="191">
        <v>100</v>
      </c>
      <c r="DF64" s="191" t="s">
        <v>361</v>
      </c>
      <c r="DG64" s="191">
        <v>20</v>
      </c>
      <c r="DH64" s="191" t="s">
        <v>353</v>
      </c>
      <c r="DI64" s="192">
        <v>175</v>
      </c>
      <c r="DJ64" s="191"/>
      <c r="DK64" s="209"/>
      <c r="DL64" s="208"/>
      <c r="DM64" s="191"/>
      <c r="DN64" s="191">
        <f t="shared" si="50"/>
        <v>58.758252127313121</v>
      </c>
      <c r="DO64" s="192">
        <f t="shared" si="51"/>
        <v>0</v>
      </c>
      <c r="DP64" s="191">
        <v>1</v>
      </c>
      <c r="DQ64" s="191" t="s">
        <v>363</v>
      </c>
      <c r="DR64" s="191" t="s">
        <v>371</v>
      </c>
      <c r="DS64" s="208">
        <v>0.13400000000000001</v>
      </c>
      <c r="DT64" s="191">
        <v>580</v>
      </c>
      <c r="DU64" s="191">
        <f t="shared" si="52"/>
        <v>8.4710011140235739</v>
      </c>
      <c r="DV64" s="191">
        <v>0.375</v>
      </c>
      <c r="DW64" s="191">
        <v>0.45</v>
      </c>
      <c r="DX64" s="192">
        <f t="shared" si="53"/>
        <v>10.182696528116328</v>
      </c>
      <c r="DY64" s="191">
        <v>1</v>
      </c>
      <c r="DZ64" s="191" t="s">
        <v>363</v>
      </c>
      <c r="EA64" s="191" t="s">
        <v>371</v>
      </c>
      <c r="EB64" s="208">
        <v>0.13400000000000001</v>
      </c>
      <c r="EC64" s="191">
        <v>580</v>
      </c>
      <c r="ED64" s="191">
        <f t="shared" si="54"/>
        <v>2.7953262743740521</v>
      </c>
      <c r="EE64" s="191">
        <v>0.47499999999999998</v>
      </c>
      <c r="EF64" s="191">
        <v>0.47499999999999998</v>
      </c>
      <c r="EG64" s="191">
        <f t="shared" si="55"/>
        <v>5.0913482640581638</v>
      </c>
      <c r="EH64" s="166">
        <f t="shared" si="65"/>
        <v>2</v>
      </c>
      <c r="EI64" s="205">
        <f t="shared" si="66"/>
        <v>3.6910990779678237</v>
      </c>
      <c r="EJ64" s="205">
        <f t="shared" si="57"/>
        <v>2.1712347517457786</v>
      </c>
      <c r="EK64" s="51">
        <f t="shared" si="58"/>
        <v>0.3740915226282735</v>
      </c>
      <c r="EL64" s="220">
        <f t="shared" si="59"/>
        <v>1.6226504610160881</v>
      </c>
      <c r="EM64" s="221">
        <f t="shared" si="67"/>
        <v>8.0142425902205403</v>
      </c>
      <c r="EN64" s="191"/>
      <c r="EO64" s="313"/>
      <c r="EP64" s="192" t="s">
        <v>354</v>
      </c>
      <c r="EQ64" s="222">
        <f t="shared" si="68"/>
        <v>3.6910990779678237</v>
      </c>
      <c r="ER64" s="191">
        <f t="shared" si="69"/>
        <v>2.1712347517457786</v>
      </c>
      <c r="ES64" s="51">
        <f t="shared" si="70"/>
        <v>0.3740915226282735</v>
      </c>
      <c r="ET64" s="191">
        <f t="shared" si="62"/>
        <v>1.6226504610160881</v>
      </c>
      <c r="EU64" s="191">
        <f t="shared" si="71"/>
        <v>8.0142425902205403</v>
      </c>
      <c r="EV64" s="191"/>
      <c r="EW64" s="191"/>
      <c r="EX64" s="192" t="str">
        <f t="shared" si="63"/>
        <v>Rear</v>
      </c>
      <c r="EY64" s="145"/>
      <c r="EZ64" s="191"/>
      <c r="FA64" s="191"/>
      <c r="FB64" s="191"/>
      <c r="FC64" s="191"/>
      <c r="FD64" s="191"/>
      <c r="FE64" s="191"/>
      <c r="FF64" s="192"/>
      <c r="FG64" s="145"/>
      <c r="FH64" s="191"/>
      <c r="FI64" s="191"/>
      <c r="FJ64" s="191"/>
      <c r="FK64" s="191"/>
      <c r="FL64" s="191"/>
      <c r="FM64" s="191"/>
      <c r="FN64" s="192"/>
      <c r="FO64" s="145"/>
      <c r="FP64" s="191"/>
      <c r="FQ64" s="191"/>
      <c r="FR64" s="191"/>
      <c r="FS64" s="191"/>
      <c r="FT64" s="191"/>
      <c r="FU64" s="191"/>
      <c r="FV64" s="192"/>
      <c r="FW64" s="191"/>
      <c r="FX64" s="191"/>
      <c r="FY64" s="191"/>
      <c r="FZ64" s="191"/>
      <c r="GA64" s="191"/>
      <c r="GB64" s="191"/>
      <c r="GC64" s="191"/>
      <c r="GD64" s="210"/>
      <c r="GE64" s="145"/>
      <c r="GF64" s="191"/>
      <c r="GG64" s="191"/>
      <c r="GH64" s="191"/>
      <c r="GI64" s="191"/>
      <c r="GJ64" s="191"/>
      <c r="GK64" s="191"/>
      <c r="GL64" s="210"/>
      <c r="GM64" s="145"/>
      <c r="GN64" s="191"/>
      <c r="GO64" s="191"/>
      <c r="GP64" s="191"/>
      <c r="GQ64" s="191"/>
      <c r="GR64" s="191"/>
      <c r="GS64" s="191"/>
      <c r="GT64" s="210"/>
      <c r="GU64" s="145"/>
      <c r="GV64" s="191"/>
      <c r="GW64" s="191"/>
      <c r="GX64" s="191"/>
      <c r="GY64" s="191"/>
      <c r="GZ64" s="191"/>
      <c r="HA64" s="191"/>
      <c r="HB64" s="210"/>
      <c r="HC64" s="145"/>
      <c r="HD64" s="191"/>
      <c r="HE64" s="191"/>
      <c r="HF64" s="191"/>
      <c r="HG64" s="191"/>
      <c r="HH64" s="191"/>
      <c r="HI64" s="191"/>
      <c r="HJ64" s="210"/>
      <c r="HR64" s="165"/>
    </row>
    <row r="65" spans="1:226" s="164" customFormat="1" ht="14.45" customHeight="1" x14ac:dyDescent="0.25">
      <c r="A65" s="211" t="s">
        <v>431</v>
      </c>
      <c r="B65" s="194" t="s">
        <v>0</v>
      </c>
      <c r="C65" s="31">
        <f t="shared" si="64"/>
        <v>55</v>
      </c>
      <c r="D65" s="173" t="str">
        <f t="shared" si="28"/>
        <v>Dw_55</v>
      </c>
      <c r="E65" s="4">
        <v>470.66612233226408</v>
      </c>
      <c r="F65" s="195" t="s">
        <v>360</v>
      </c>
      <c r="G65" s="195">
        <v>17.5</v>
      </c>
      <c r="H65" s="3">
        <f t="shared" si="29"/>
        <v>42.343610597708945</v>
      </c>
      <c r="I65" s="196">
        <f t="shared" si="30"/>
        <v>162.85736641188146</v>
      </c>
      <c r="J65" s="1">
        <f t="shared" si="31"/>
        <v>0.30000000000000004</v>
      </c>
      <c r="K65" s="280">
        <f t="shared" si="32"/>
        <v>0.62501111886478267</v>
      </c>
      <c r="L65" s="280">
        <f t="shared" si="33"/>
        <v>0.73257192206422883</v>
      </c>
      <c r="M65" s="225">
        <f t="shared" si="34"/>
        <v>1.1538272063697828</v>
      </c>
      <c r="N65" s="15" t="s">
        <v>432</v>
      </c>
      <c r="O65" s="197">
        <f t="shared" si="35"/>
        <v>0.54942894154817157</v>
      </c>
      <c r="P65" s="198">
        <f t="shared" si="36"/>
        <v>0</v>
      </c>
      <c r="Q65" s="198">
        <f t="shared" si="37"/>
        <v>0</v>
      </c>
      <c r="R65" s="198">
        <f t="shared" si="38"/>
        <v>0.80842495295589512</v>
      </c>
      <c r="S65" s="77">
        <f t="shared" si="39"/>
        <v>0.71497716224657282</v>
      </c>
      <c r="T65" s="199"/>
      <c r="U65" s="3">
        <f t="shared" si="40"/>
        <v>1.8373118861385156</v>
      </c>
      <c r="V65" s="98">
        <f t="shared" si="41"/>
        <v>11.477430887615958</v>
      </c>
      <c r="W65" s="49">
        <f t="shared" si="42"/>
        <v>3.6892934501045276</v>
      </c>
      <c r="X65" s="317">
        <f t="shared" si="43"/>
        <v>9.5527567953655065E-2</v>
      </c>
      <c r="Y65" s="318">
        <v>9.5527567953655038E-2</v>
      </c>
      <c r="Z65" s="200"/>
      <c r="AA65" s="66"/>
      <c r="AB65" s="66"/>
      <c r="AC65" s="66">
        <v>250</v>
      </c>
      <c r="AD65" s="66"/>
      <c r="AE65" s="66"/>
      <c r="AF65" s="66"/>
      <c r="AG65" s="66"/>
      <c r="AH65" s="195"/>
      <c r="AI65" s="34"/>
      <c r="AJ65" s="229">
        <v>180</v>
      </c>
      <c r="AK65" s="34"/>
      <c r="AL65" s="34"/>
      <c r="AM65" s="34"/>
      <c r="AN65" s="201"/>
      <c r="AO65" s="201"/>
      <c r="AP65" s="202">
        <v>240</v>
      </c>
      <c r="AQ65" s="18"/>
      <c r="AR65" s="18"/>
      <c r="AS65" s="18"/>
      <c r="AT65" s="51"/>
      <c r="AU65" s="17"/>
      <c r="AV65" s="18"/>
      <c r="AW65" s="112"/>
      <c r="AX65" s="103"/>
      <c r="AY65" s="18"/>
      <c r="AZ65" s="18"/>
      <c r="BA65" s="18"/>
      <c r="BB65" s="17"/>
      <c r="BC65" s="19"/>
      <c r="BD65" s="19"/>
      <c r="BE65" s="19"/>
      <c r="BF65" s="17"/>
      <c r="BG65" s="18"/>
      <c r="BH65" s="18"/>
      <c r="BI65" s="128"/>
      <c r="BJ65" s="331"/>
      <c r="BK65" s="332"/>
      <c r="BL65" s="332"/>
      <c r="BM65" s="332"/>
      <c r="BN65" s="333"/>
      <c r="BO65" s="203">
        <f t="shared" si="44"/>
        <v>6.9363999999999999</v>
      </c>
      <c r="BP65" s="285">
        <v>6.1045514384563964</v>
      </c>
      <c r="BQ65" s="204">
        <v>2.9971028412063565</v>
      </c>
      <c r="BR65" s="204"/>
      <c r="BS65" s="47"/>
      <c r="BT65" s="42"/>
      <c r="BU65" s="42"/>
      <c r="BV65" s="42"/>
      <c r="BW65" s="43"/>
      <c r="BX65" s="191"/>
      <c r="BY65" s="191"/>
      <c r="BZ65" s="205"/>
      <c r="CA65" s="191"/>
      <c r="CB65" s="206"/>
      <c r="CC65" s="191"/>
      <c r="CD65" s="207">
        <f t="shared" si="45"/>
        <v>48.85720992356444</v>
      </c>
      <c r="CE65" s="47" t="s">
        <v>356</v>
      </c>
      <c r="CF65" s="42">
        <v>31.8</v>
      </c>
      <c r="CG65" s="42" t="s">
        <v>353</v>
      </c>
      <c r="CH65" s="42">
        <v>175</v>
      </c>
      <c r="CI65" s="191"/>
      <c r="CJ65" s="192"/>
      <c r="CK65" s="191" t="s">
        <v>357</v>
      </c>
      <c r="CL65" s="191" t="s">
        <v>358</v>
      </c>
      <c r="CM65" s="208">
        <v>0.13</v>
      </c>
      <c r="CN65" s="191">
        <v>470</v>
      </c>
      <c r="CO65" s="205">
        <f t="shared" si="46"/>
        <v>68.198591365035725</v>
      </c>
      <c r="CP65" s="191">
        <f t="shared" si="47"/>
        <v>36.642907442673327</v>
      </c>
      <c r="CQ65" s="145" t="s">
        <v>353</v>
      </c>
      <c r="CR65" s="191">
        <v>175</v>
      </c>
      <c r="CS65" s="191"/>
      <c r="CT65" s="191"/>
      <c r="CU65" s="191"/>
      <c r="CV65" s="192"/>
      <c r="CW65" s="191" t="s">
        <v>357</v>
      </c>
      <c r="CX65" s="209" t="s">
        <v>358</v>
      </c>
      <c r="CY65" s="208">
        <v>0.13</v>
      </c>
      <c r="CZ65" s="191">
        <v>470</v>
      </c>
      <c r="DA65" s="191"/>
      <c r="DB65" s="191">
        <f t="shared" si="48"/>
        <v>42.343610597708945</v>
      </c>
      <c r="DC65" s="43">
        <f t="shared" si="49"/>
        <v>0</v>
      </c>
      <c r="DD65" s="191" t="s">
        <v>362</v>
      </c>
      <c r="DE65" s="191">
        <v>100</v>
      </c>
      <c r="DF65" s="191" t="s">
        <v>361</v>
      </c>
      <c r="DG65" s="191">
        <v>20</v>
      </c>
      <c r="DH65" s="191" t="s">
        <v>353</v>
      </c>
      <c r="DI65" s="192">
        <v>175</v>
      </c>
      <c r="DJ65" s="191"/>
      <c r="DK65" s="209"/>
      <c r="DL65" s="208"/>
      <c r="DM65" s="191"/>
      <c r="DN65" s="191">
        <f t="shared" si="50"/>
        <v>42.343610597708945</v>
      </c>
      <c r="DO65" s="192">
        <f t="shared" si="51"/>
        <v>0</v>
      </c>
      <c r="DP65" s="191">
        <v>1</v>
      </c>
      <c r="DQ65" s="191" t="s">
        <v>363</v>
      </c>
      <c r="DR65" s="191" t="s">
        <v>371</v>
      </c>
      <c r="DS65" s="208">
        <v>0.13400000000000001</v>
      </c>
      <c r="DT65" s="191">
        <v>580</v>
      </c>
      <c r="DU65" s="191">
        <f t="shared" si="52"/>
        <v>6.1045514384563964</v>
      </c>
      <c r="DV65" s="191">
        <v>0.375</v>
      </c>
      <c r="DW65" s="191">
        <v>0.45</v>
      </c>
      <c r="DX65" s="192">
        <f t="shared" si="53"/>
        <v>8.1428683205940739</v>
      </c>
      <c r="DY65" s="191">
        <v>1</v>
      </c>
      <c r="DZ65" s="191" t="s">
        <v>363</v>
      </c>
      <c r="EA65" s="191" t="s">
        <v>371</v>
      </c>
      <c r="EB65" s="208">
        <v>0.13400000000000001</v>
      </c>
      <c r="EC65" s="191">
        <v>580</v>
      </c>
      <c r="ED65" s="191">
        <f t="shared" si="54"/>
        <v>2.9971028412063565</v>
      </c>
      <c r="EE65" s="191">
        <v>0.47499999999999998</v>
      </c>
      <c r="EF65" s="191">
        <v>0.47499999999999998</v>
      </c>
      <c r="EG65" s="191">
        <f t="shared" si="55"/>
        <v>4.071434160297037</v>
      </c>
      <c r="EH65" s="166">
        <f t="shared" si="65"/>
        <v>2</v>
      </c>
      <c r="EI65" s="205">
        <f t="shared" si="66"/>
        <v>3.1234302064354766</v>
      </c>
      <c r="EJ65" s="205">
        <f t="shared" si="57"/>
        <v>1.8373118861385156</v>
      </c>
      <c r="EK65" s="51">
        <f t="shared" si="58"/>
        <v>0.90979095506784091</v>
      </c>
      <c r="EL65" s="220">
        <f t="shared" si="59"/>
        <v>0.17238489678226165</v>
      </c>
      <c r="EM65" s="221">
        <f t="shared" si="67"/>
        <v>5.7387154438079788</v>
      </c>
      <c r="EN65" s="191"/>
      <c r="EO65" s="313"/>
      <c r="EP65" s="192" t="s">
        <v>354</v>
      </c>
      <c r="EQ65" s="222">
        <f t="shared" si="68"/>
        <v>3.1234302064354766</v>
      </c>
      <c r="ER65" s="191">
        <f t="shared" si="69"/>
        <v>1.8373118861385156</v>
      </c>
      <c r="ES65" s="51">
        <f t="shared" si="70"/>
        <v>0.90979095506784091</v>
      </c>
      <c r="ET65" s="191">
        <f t="shared" si="62"/>
        <v>3.6405848967822614</v>
      </c>
      <c r="EU65" s="191">
        <f t="shared" si="71"/>
        <v>5.7387154438079788</v>
      </c>
      <c r="EV65" s="191"/>
      <c r="EW65" s="191"/>
      <c r="EX65" s="192" t="str">
        <f t="shared" si="63"/>
        <v>Front</v>
      </c>
      <c r="EY65" s="145"/>
      <c r="EZ65" s="191"/>
      <c r="FA65" s="191"/>
      <c r="FB65" s="191"/>
      <c r="FC65" s="191"/>
      <c r="FD65" s="191"/>
      <c r="FE65" s="191"/>
      <c r="FF65" s="192"/>
      <c r="FG65" s="145"/>
      <c r="FH65" s="191"/>
      <c r="FI65" s="191"/>
      <c r="FJ65" s="191"/>
      <c r="FK65" s="191"/>
      <c r="FL65" s="191"/>
      <c r="FM65" s="191"/>
      <c r="FN65" s="192"/>
      <c r="FO65" s="145"/>
      <c r="FP65" s="191"/>
      <c r="FQ65" s="191"/>
      <c r="FR65" s="191"/>
      <c r="FS65" s="191"/>
      <c r="FT65" s="191"/>
      <c r="FU65" s="191"/>
      <c r="FV65" s="192"/>
      <c r="FW65" s="191"/>
      <c r="FX65" s="191"/>
      <c r="FY65" s="191"/>
      <c r="FZ65" s="191"/>
      <c r="GA65" s="191"/>
      <c r="GB65" s="191"/>
      <c r="GC65" s="191"/>
      <c r="GD65" s="210"/>
      <c r="GE65" s="145"/>
      <c r="GF65" s="191"/>
      <c r="GG65" s="191"/>
      <c r="GH65" s="191"/>
      <c r="GI65" s="191"/>
      <c r="GJ65" s="191"/>
      <c r="GK65" s="191"/>
      <c r="GL65" s="210"/>
      <c r="GM65" s="145"/>
      <c r="GN65" s="191"/>
      <c r="GO65" s="191"/>
      <c r="GP65" s="191"/>
      <c r="GQ65" s="191"/>
      <c r="GR65" s="191"/>
      <c r="GS65" s="191"/>
      <c r="GT65" s="210"/>
      <c r="GU65" s="145"/>
      <c r="GV65" s="191"/>
      <c r="GW65" s="191"/>
      <c r="GX65" s="191"/>
      <c r="GY65" s="191"/>
      <c r="GZ65" s="191"/>
      <c r="HA65" s="191"/>
      <c r="HB65" s="210"/>
      <c r="HC65" s="145"/>
      <c r="HD65" s="191"/>
      <c r="HE65" s="191"/>
      <c r="HF65" s="191"/>
      <c r="HG65" s="191"/>
      <c r="HH65" s="191"/>
      <c r="HI65" s="191"/>
      <c r="HJ65" s="210"/>
      <c r="HR65" s="165"/>
    </row>
    <row r="66" spans="1:226" s="164" customFormat="1" ht="14.45" customHeight="1" x14ac:dyDescent="0.25">
      <c r="A66" s="211" t="s">
        <v>431</v>
      </c>
      <c r="B66" s="194" t="s">
        <v>0</v>
      </c>
      <c r="C66" s="31">
        <f t="shared" si="64"/>
        <v>56</v>
      </c>
      <c r="D66" s="173" t="str">
        <f t="shared" si="28"/>
        <v>Dw_56</v>
      </c>
      <c r="E66" s="4">
        <v>522.58847580710813</v>
      </c>
      <c r="F66" s="195" t="s">
        <v>360</v>
      </c>
      <c r="G66" s="195">
        <v>17.5</v>
      </c>
      <c r="H66" s="3">
        <f t="shared" si="29"/>
        <v>59.413910384556623</v>
      </c>
      <c r="I66" s="196">
        <f t="shared" si="30"/>
        <v>210.68130221601501</v>
      </c>
      <c r="J66" s="1">
        <f t="shared" si="31"/>
        <v>0.3</v>
      </c>
      <c r="K66" s="280">
        <f t="shared" si="32"/>
        <v>0.68810010975295921</v>
      </c>
      <c r="L66" s="280">
        <f t="shared" si="33"/>
        <v>0.84347760950937134</v>
      </c>
      <c r="M66" s="225">
        <f t="shared" si="34"/>
        <v>1.0637978590487311</v>
      </c>
      <c r="N66" s="15" t="s">
        <v>432</v>
      </c>
      <c r="O66" s="197">
        <f t="shared" si="35"/>
        <v>0.63260820713202848</v>
      </c>
      <c r="P66" s="198">
        <f t="shared" si="36"/>
        <v>0</v>
      </c>
      <c r="Q66" s="198">
        <f t="shared" si="37"/>
        <v>0</v>
      </c>
      <c r="R66" s="198">
        <f t="shared" si="38"/>
        <v>0.7453462090409716</v>
      </c>
      <c r="S66" s="77">
        <f t="shared" si="39"/>
        <v>0.93569092711595214</v>
      </c>
      <c r="T66" s="199"/>
      <c r="U66" s="3">
        <f t="shared" si="40"/>
        <v>2.2308256913961482</v>
      </c>
      <c r="V66" s="98">
        <f t="shared" si="41"/>
        <v>16.920383102336547</v>
      </c>
      <c r="W66" s="49">
        <f t="shared" si="42"/>
        <v>3.5113809199953701</v>
      </c>
      <c r="X66" s="317">
        <f t="shared" si="43"/>
        <v>0.11995463028659238</v>
      </c>
      <c r="Y66" s="318">
        <v>0.1199546302865924</v>
      </c>
      <c r="Z66" s="200"/>
      <c r="AA66" s="66"/>
      <c r="AB66" s="66"/>
      <c r="AC66" s="66">
        <v>250</v>
      </c>
      <c r="AD66" s="66"/>
      <c r="AE66" s="66"/>
      <c r="AF66" s="66"/>
      <c r="AG66" s="66"/>
      <c r="AH66" s="195"/>
      <c r="AI66" s="34"/>
      <c r="AJ66" s="229">
        <v>180</v>
      </c>
      <c r="AK66" s="34"/>
      <c r="AL66" s="34"/>
      <c r="AM66" s="34"/>
      <c r="AN66" s="201"/>
      <c r="AO66" s="201"/>
      <c r="AP66" s="202">
        <v>240</v>
      </c>
      <c r="AQ66" s="18"/>
      <c r="AR66" s="18"/>
      <c r="AS66" s="18"/>
      <c r="AT66" s="51"/>
      <c r="AU66" s="17"/>
      <c r="AV66" s="18"/>
      <c r="AW66" s="112"/>
      <c r="AX66" s="103"/>
      <c r="AY66" s="18"/>
      <c r="AZ66" s="18"/>
      <c r="BA66" s="18"/>
      <c r="BB66" s="17"/>
      <c r="BC66" s="19"/>
      <c r="BD66" s="19"/>
      <c r="BE66" s="19"/>
      <c r="BF66" s="17"/>
      <c r="BG66" s="18"/>
      <c r="BH66" s="18"/>
      <c r="BI66" s="128"/>
      <c r="BJ66" s="331"/>
      <c r="BK66" s="332"/>
      <c r="BL66" s="332"/>
      <c r="BM66" s="332"/>
      <c r="BN66" s="333"/>
      <c r="BO66" s="203">
        <f t="shared" si="44"/>
        <v>6.9363999999999999</v>
      </c>
      <c r="BP66" s="285">
        <v>8.5655253999995136</v>
      </c>
      <c r="BQ66" s="204">
        <v>2.9626475123827083</v>
      </c>
      <c r="BR66" s="204"/>
      <c r="BS66" s="47"/>
      <c r="BT66" s="42"/>
      <c r="BU66" s="42"/>
      <c r="BV66" s="42"/>
      <c r="BW66" s="43"/>
      <c r="BX66" s="191"/>
      <c r="BY66" s="191"/>
      <c r="BZ66" s="205"/>
      <c r="CA66" s="191"/>
      <c r="CB66" s="206"/>
      <c r="CC66" s="191"/>
      <c r="CD66" s="207">
        <f t="shared" si="45"/>
        <v>63.204390664804507</v>
      </c>
      <c r="CE66" s="47" t="s">
        <v>356</v>
      </c>
      <c r="CF66" s="42">
        <v>31.8</v>
      </c>
      <c r="CG66" s="42" t="s">
        <v>353</v>
      </c>
      <c r="CH66" s="42">
        <v>175</v>
      </c>
      <c r="CI66" s="191"/>
      <c r="CJ66" s="192"/>
      <c r="CK66" s="191" t="s">
        <v>357</v>
      </c>
      <c r="CL66" s="191" t="s">
        <v>358</v>
      </c>
      <c r="CM66" s="208">
        <v>0.13</v>
      </c>
      <c r="CN66" s="191">
        <v>470</v>
      </c>
      <c r="CO66" s="205">
        <f t="shared" si="46"/>
        <v>81.881927595473911</v>
      </c>
      <c r="CP66" s="191">
        <f t="shared" si="47"/>
        <v>47.403292998603376</v>
      </c>
      <c r="CQ66" s="145" t="s">
        <v>353</v>
      </c>
      <c r="CR66" s="191">
        <v>175</v>
      </c>
      <c r="CS66" s="191"/>
      <c r="CT66" s="191"/>
      <c r="CU66" s="191"/>
      <c r="CV66" s="192"/>
      <c r="CW66" s="191" t="s">
        <v>357</v>
      </c>
      <c r="CX66" s="209" t="s">
        <v>358</v>
      </c>
      <c r="CY66" s="208">
        <v>0.13</v>
      </c>
      <c r="CZ66" s="191">
        <v>470</v>
      </c>
      <c r="DA66" s="191"/>
      <c r="DB66" s="191">
        <f t="shared" si="48"/>
        <v>59.413910384556623</v>
      </c>
      <c r="DC66" s="43">
        <f t="shared" si="49"/>
        <v>0</v>
      </c>
      <c r="DD66" s="191" t="s">
        <v>362</v>
      </c>
      <c r="DE66" s="191">
        <v>100</v>
      </c>
      <c r="DF66" s="191" t="s">
        <v>361</v>
      </c>
      <c r="DG66" s="191">
        <v>20</v>
      </c>
      <c r="DH66" s="191" t="s">
        <v>353</v>
      </c>
      <c r="DI66" s="192">
        <v>175</v>
      </c>
      <c r="DJ66" s="191"/>
      <c r="DK66" s="209"/>
      <c r="DL66" s="208"/>
      <c r="DM66" s="191"/>
      <c r="DN66" s="191">
        <f t="shared" si="50"/>
        <v>59.413910384556623</v>
      </c>
      <c r="DO66" s="192">
        <f t="shared" si="51"/>
        <v>0</v>
      </c>
      <c r="DP66" s="191">
        <v>1</v>
      </c>
      <c r="DQ66" s="191" t="s">
        <v>363</v>
      </c>
      <c r="DR66" s="191" t="s">
        <v>371</v>
      </c>
      <c r="DS66" s="208">
        <v>0.13400000000000001</v>
      </c>
      <c r="DT66" s="191">
        <v>580</v>
      </c>
      <c r="DU66" s="191">
        <f t="shared" si="52"/>
        <v>8.5655253999995136</v>
      </c>
      <c r="DV66" s="191">
        <v>0.375</v>
      </c>
      <c r="DW66" s="191">
        <v>0.45</v>
      </c>
      <c r="DX66" s="192">
        <f t="shared" si="53"/>
        <v>10.534065110800752</v>
      </c>
      <c r="DY66" s="191">
        <v>1</v>
      </c>
      <c r="DZ66" s="191" t="s">
        <v>363</v>
      </c>
      <c r="EA66" s="191" t="s">
        <v>371</v>
      </c>
      <c r="EB66" s="208">
        <v>0.13400000000000001</v>
      </c>
      <c r="EC66" s="191">
        <v>580</v>
      </c>
      <c r="ED66" s="191">
        <f t="shared" si="54"/>
        <v>2.9626475123827083</v>
      </c>
      <c r="EE66" s="191">
        <v>0.47499999999999998</v>
      </c>
      <c r="EF66" s="191">
        <v>0.47499999999999998</v>
      </c>
      <c r="EG66" s="191">
        <f t="shared" si="55"/>
        <v>5.2670325554003758</v>
      </c>
      <c r="EH66" s="166">
        <f t="shared" si="65"/>
        <v>2</v>
      </c>
      <c r="EI66" s="205">
        <f t="shared" si="66"/>
        <v>3.7924036753734516</v>
      </c>
      <c r="EJ66" s="205">
        <f t="shared" si="57"/>
        <v>2.2308256913961482</v>
      </c>
      <c r="EK66" s="51">
        <f t="shared" si="58"/>
        <v>0.48182182098656012</v>
      </c>
      <c r="EL66" s="220">
        <f t="shared" si="59"/>
        <v>1.5719981623132742</v>
      </c>
      <c r="EM66" s="221">
        <f t="shared" si="67"/>
        <v>8.4601915511682737</v>
      </c>
      <c r="EN66" s="191"/>
      <c r="EO66" s="313"/>
      <c r="EP66" s="192" t="s">
        <v>354</v>
      </c>
      <c r="EQ66" s="222">
        <f t="shared" si="68"/>
        <v>3.7924036753734516</v>
      </c>
      <c r="ER66" s="191">
        <f t="shared" si="69"/>
        <v>2.2308256913961482</v>
      </c>
      <c r="ES66" s="51">
        <f t="shared" si="70"/>
        <v>0.48182182098656012</v>
      </c>
      <c r="ET66" s="191">
        <f t="shared" si="62"/>
        <v>1.5719981623132742</v>
      </c>
      <c r="EU66" s="191">
        <f t="shared" si="71"/>
        <v>8.4601915511682737</v>
      </c>
      <c r="EV66" s="191"/>
      <c r="EW66" s="191"/>
      <c r="EX66" s="192" t="str">
        <f t="shared" si="63"/>
        <v>Rear</v>
      </c>
      <c r="EY66" s="145"/>
      <c r="EZ66" s="191"/>
      <c r="FA66" s="191"/>
      <c r="FB66" s="191"/>
      <c r="FC66" s="191"/>
      <c r="FD66" s="191"/>
      <c r="FE66" s="191"/>
      <c r="FF66" s="192"/>
      <c r="FG66" s="145"/>
      <c r="FH66" s="191"/>
      <c r="FI66" s="191"/>
      <c r="FJ66" s="191"/>
      <c r="FK66" s="191"/>
      <c r="FL66" s="191"/>
      <c r="FM66" s="191"/>
      <c r="FN66" s="192"/>
      <c r="FO66" s="145"/>
      <c r="FP66" s="191"/>
      <c r="FQ66" s="191"/>
      <c r="FR66" s="191"/>
      <c r="FS66" s="191"/>
      <c r="FT66" s="191"/>
      <c r="FU66" s="191"/>
      <c r="FV66" s="192"/>
      <c r="FW66" s="191"/>
      <c r="FX66" s="191"/>
      <c r="FY66" s="191"/>
      <c r="FZ66" s="191"/>
      <c r="GA66" s="191"/>
      <c r="GB66" s="191"/>
      <c r="GC66" s="191"/>
      <c r="GD66" s="210"/>
      <c r="GE66" s="145"/>
      <c r="GF66" s="191"/>
      <c r="GG66" s="191"/>
      <c r="GH66" s="191"/>
      <c r="GI66" s="191"/>
      <c r="GJ66" s="191"/>
      <c r="GK66" s="191"/>
      <c r="GL66" s="210"/>
      <c r="GM66" s="145"/>
      <c r="GN66" s="191"/>
      <c r="GO66" s="191"/>
      <c r="GP66" s="191"/>
      <c r="GQ66" s="191"/>
      <c r="GR66" s="191"/>
      <c r="GS66" s="191"/>
      <c r="GT66" s="210"/>
      <c r="GU66" s="145"/>
      <c r="GV66" s="191"/>
      <c r="GW66" s="191"/>
      <c r="GX66" s="191"/>
      <c r="GY66" s="191"/>
      <c r="GZ66" s="191"/>
      <c r="HA66" s="191"/>
      <c r="HB66" s="210"/>
      <c r="HC66" s="145"/>
      <c r="HD66" s="191"/>
      <c r="HE66" s="191"/>
      <c r="HF66" s="191"/>
      <c r="HG66" s="191"/>
      <c r="HH66" s="191"/>
      <c r="HI66" s="191"/>
      <c r="HJ66" s="210"/>
      <c r="HR66" s="165"/>
    </row>
    <row r="67" spans="1:226" s="164" customFormat="1" ht="14.45" customHeight="1" x14ac:dyDescent="0.25">
      <c r="A67" s="211" t="s">
        <v>431</v>
      </c>
      <c r="B67" s="194" t="s">
        <v>0</v>
      </c>
      <c r="C67" s="31">
        <f t="shared" si="64"/>
        <v>57</v>
      </c>
      <c r="D67" s="173" t="str">
        <f t="shared" si="28"/>
        <v>Dw_57</v>
      </c>
      <c r="E67" s="4">
        <v>461.54172272546458</v>
      </c>
      <c r="F67" s="195" t="s">
        <v>360</v>
      </c>
      <c r="G67" s="195">
        <v>17.5</v>
      </c>
      <c r="H67" s="3">
        <f t="shared" si="29"/>
        <v>52.776047668686431</v>
      </c>
      <c r="I67" s="196">
        <f t="shared" si="30"/>
        <v>193.04293195893251</v>
      </c>
      <c r="J67" s="1">
        <f t="shared" si="31"/>
        <v>0.3</v>
      </c>
      <c r="K67" s="280">
        <f t="shared" si="32"/>
        <v>0.66193080125843451</v>
      </c>
      <c r="L67" s="280">
        <f t="shared" si="33"/>
        <v>0.7518412417981144</v>
      </c>
      <c r="M67" s="225">
        <f t="shared" si="34"/>
        <v>1.0973326375487786</v>
      </c>
      <c r="N67" s="15" t="s">
        <v>432</v>
      </c>
      <c r="O67" s="197">
        <f t="shared" si="35"/>
        <v>0.56388093134858575</v>
      </c>
      <c r="P67" s="198">
        <f t="shared" si="36"/>
        <v>0</v>
      </c>
      <c r="Q67" s="198">
        <f t="shared" si="37"/>
        <v>0</v>
      </c>
      <c r="R67" s="198">
        <f t="shared" si="38"/>
        <v>0.7688422330397322</v>
      </c>
      <c r="S67" s="77">
        <f t="shared" si="39"/>
        <v>0.84454035867262633</v>
      </c>
      <c r="T67" s="199"/>
      <c r="U67" s="3">
        <f t="shared" si="40"/>
        <v>1.7542190240514122</v>
      </c>
      <c r="V67" s="98">
        <f t="shared" si="41"/>
        <v>10.462766906769223</v>
      </c>
      <c r="W67" s="49">
        <f t="shared" si="42"/>
        <v>5.0441769504146432</v>
      </c>
      <c r="X67" s="317">
        <f t="shared" si="43"/>
        <v>7.1785140254527396E-2</v>
      </c>
      <c r="Y67" s="318">
        <v>7.1785140254527369E-2</v>
      </c>
      <c r="Z67" s="200"/>
      <c r="AA67" s="66"/>
      <c r="AB67" s="66"/>
      <c r="AC67" s="66">
        <v>250</v>
      </c>
      <c r="AD67" s="66"/>
      <c r="AE67" s="66"/>
      <c r="AF67" s="66"/>
      <c r="AG67" s="66"/>
      <c r="AH67" s="195"/>
      <c r="AI67" s="34"/>
      <c r="AJ67" s="229">
        <v>180</v>
      </c>
      <c r="AK67" s="34"/>
      <c r="AL67" s="34"/>
      <c r="AM67" s="34"/>
      <c r="AN67" s="201"/>
      <c r="AO67" s="201"/>
      <c r="AP67" s="202">
        <v>240</v>
      </c>
      <c r="AQ67" s="18"/>
      <c r="AR67" s="18"/>
      <c r="AS67" s="18"/>
      <c r="AT67" s="51"/>
      <c r="AU67" s="17"/>
      <c r="AV67" s="18"/>
      <c r="AW67" s="112"/>
      <c r="AX67" s="103"/>
      <c r="AY67" s="18"/>
      <c r="AZ67" s="18"/>
      <c r="BA67" s="18"/>
      <c r="BB67" s="17"/>
      <c r="BC67" s="19"/>
      <c r="BD67" s="19"/>
      <c r="BE67" s="19"/>
      <c r="BF67" s="17"/>
      <c r="BG67" s="18"/>
      <c r="BH67" s="18"/>
      <c r="BI67" s="128"/>
      <c r="BJ67" s="331"/>
      <c r="BK67" s="332"/>
      <c r="BL67" s="332"/>
      <c r="BM67" s="332"/>
      <c r="BN67" s="333"/>
      <c r="BO67" s="203">
        <f t="shared" si="44"/>
        <v>6.9363999999999999</v>
      </c>
      <c r="BP67" s="285">
        <v>7.608564625553087</v>
      </c>
      <c r="BQ67" s="204">
        <v>3.007598810788882</v>
      </c>
      <c r="BR67" s="204"/>
      <c r="BS67" s="47"/>
      <c r="BT67" s="42"/>
      <c r="BU67" s="42"/>
      <c r="BV67" s="42"/>
      <c r="BW67" s="43"/>
      <c r="BX67" s="191"/>
      <c r="BY67" s="191"/>
      <c r="BZ67" s="205"/>
      <c r="CA67" s="191"/>
      <c r="CB67" s="206"/>
      <c r="CC67" s="191"/>
      <c r="CD67" s="207">
        <f t="shared" si="45"/>
        <v>57.912879587679754</v>
      </c>
      <c r="CE67" s="47" t="s">
        <v>356</v>
      </c>
      <c r="CF67" s="42">
        <v>31.8</v>
      </c>
      <c r="CG67" s="42" t="s">
        <v>353</v>
      </c>
      <c r="CH67" s="42">
        <v>175</v>
      </c>
      <c r="CI67" s="191"/>
      <c r="CJ67" s="192"/>
      <c r="CK67" s="191" t="s">
        <v>357</v>
      </c>
      <c r="CL67" s="191" t="s">
        <v>358</v>
      </c>
      <c r="CM67" s="208">
        <v>0.13</v>
      </c>
      <c r="CN67" s="191">
        <v>470</v>
      </c>
      <c r="CO67" s="205">
        <f t="shared" si="46"/>
        <v>77.519282770131781</v>
      </c>
      <c r="CP67" s="191">
        <f t="shared" si="47"/>
        <v>43.434659690759815</v>
      </c>
      <c r="CQ67" s="145" t="s">
        <v>353</v>
      </c>
      <c r="CR67" s="191">
        <v>175</v>
      </c>
      <c r="CS67" s="191"/>
      <c r="CT67" s="191"/>
      <c r="CU67" s="191"/>
      <c r="CV67" s="192"/>
      <c r="CW67" s="191" t="s">
        <v>357</v>
      </c>
      <c r="CX67" s="209" t="s">
        <v>358</v>
      </c>
      <c r="CY67" s="208">
        <v>0.13</v>
      </c>
      <c r="CZ67" s="191">
        <v>470</v>
      </c>
      <c r="DA67" s="191"/>
      <c r="DB67" s="191">
        <f t="shared" si="48"/>
        <v>52.776047668686431</v>
      </c>
      <c r="DC67" s="43">
        <f t="shared" si="49"/>
        <v>0</v>
      </c>
      <c r="DD67" s="191" t="s">
        <v>362</v>
      </c>
      <c r="DE67" s="191">
        <v>100</v>
      </c>
      <c r="DF67" s="191" t="s">
        <v>361</v>
      </c>
      <c r="DG67" s="191">
        <v>20</v>
      </c>
      <c r="DH67" s="191" t="s">
        <v>353</v>
      </c>
      <c r="DI67" s="192">
        <v>175</v>
      </c>
      <c r="DJ67" s="191"/>
      <c r="DK67" s="209"/>
      <c r="DL67" s="208"/>
      <c r="DM67" s="191"/>
      <c r="DN67" s="191">
        <f t="shared" si="50"/>
        <v>52.776047668686431</v>
      </c>
      <c r="DO67" s="192">
        <f t="shared" si="51"/>
        <v>0</v>
      </c>
      <c r="DP67" s="191">
        <v>1</v>
      </c>
      <c r="DQ67" s="191" t="s">
        <v>363</v>
      </c>
      <c r="DR67" s="191" t="s">
        <v>371</v>
      </c>
      <c r="DS67" s="208">
        <v>0.13400000000000001</v>
      </c>
      <c r="DT67" s="191">
        <v>580</v>
      </c>
      <c r="DU67" s="191">
        <f t="shared" si="52"/>
        <v>7.608564625553087</v>
      </c>
      <c r="DV67" s="191">
        <v>0.375</v>
      </c>
      <c r="DW67" s="191">
        <v>0.45</v>
      </c>
      <c r="DX67" s="192">
        <f t="shared" si="53"/>
        <v>9.6521465979466257</v>
      </c>
      <c r="DY67" s="191">
        <v>1</v>
      </c>
      <c r="DZ67" s="191" t="s">
        <v>363</v>
      </c>
      <c r="EA67" s="191" t="s">
        <v>371</v>
      </c>
      <c r="EB67" s="208">
        <v>0.13400000000000001</v>
      </c>
      <c r="EC67" s="191">
        <v>580</v>
      </c>
      <c r="ED67" s="191">
        <f t="shared" si="54"/>
        <v>3.007598810788882</v>
      </c>
      <c r="EE67" s="191">
        <v>0.47499999999999998</v>
      </c>
      <c r="EF67" s="191">
        <v>0.47499999999999998</v>
      </c>
      <c r="EG67" s="191">
        <f t="shared" si="55"/>
        <v>4.8260732989733128</v>
      </c>
      <c r="EH67" s="166">
        <f t="shared" si="65"/>
        <v>2</v>
      </c>
      <c r="EI67" s="205">
        <f t="shared" si="66"/>
        <v>2.9821723408874008</v>
      </c>
      <c r="EJ67" s="205">
        <f t="shared" si="57"/>
        <v>1.7542190240514122</v>
      </c>
      <c r="EK67" s="51">
        <f t="shared" si="58"/>
        <v>1.0033797867374699</v>
      </c>
      <c r="EL67" s="220">
        <f t="shared" si="59"/>
        <v>0.24301382955629958</v>
      </c>
      <c r="EM67" s="221">
        <f t="shared" si="67"/>
        <v>5.2313834533846117</v>
      </c>
      <c r="EN67" s="191"/>
      <c r="EO67" s="313"/>
      <c r="EP67" s="192" t="s">
        <v>354</v>
      </c>
      <c r="EQ67" s="222">
        <f t="shared" si="68"/>
        <v>2.9821723408874008</v>
      </c>
      <c r="ER67" s="191">
        <f t="shared" si="69"/>
        <v>1.7542190240514122</v>
      </c>
      <c r="ES67" s="51">
        <f t="shared" si="70"/>
        <v>1.0033797867374699</v>
      </c>
      <c r="ET67" s="191">
        <f t="shared" si="62"/>
        <v>3.7112138295562995</v>
      </c>
      <c r="EU67" s="191">
        <f t="shared" si="71"/>
        <v>5.2313834533846117</v>
      </c>
      <c r="EV67" s="191"/>
      <c r="EW67" s="191"/>
      <c r="EX67" s="192" t="str">
        <f t="shared" si="63"/>
        <v>Front</v>
      </c>
      <c r="EY67" s="145"/>
      <c r="EZ67" s="191"/>
      <c r="FA67" s="191"/>
      <c r="FB67" s="191"/>
      <c r="FC67" s="191"/>
      <c r="FD67" s="191"/>
      <c r="FE67" s="191"/>
      <c r="FF67" s="192"/>
      <c r="FG67" s="145"/>
      <c r="FH67" s="191"/>
      <c r="FI67" s="191"/>
      <c r="FJ67" s="191"/>
      <c r="FK67" s="191"/>
      <c r="FL67" s="191"/>
      <c r="FM67" s="191"/>
      <c r="FN67" s="192"/>
      <c r="FO67" s="145"/>
      <c r="FP67" s="191"/>
      <c r="FQ67" s="191"/>
      <c r="FR67" s="191"/>
      <c r="FS67" s="191"/>
      <c r="FT67" s="191"/>
      <c r="FU67" s="191"/>
      <c r="FV67" s="192"/>
      <c r="FW67" s="191"/>
      <c r="FX67" s="191"/>
      <c r="FY67" s="191"/>
      <c r="FZ67" s="191"/>
      <c r="GA67" s="191"/>
      <c r="GB67" s="191"/>
      <c r="GC67" s="191"/>
      <c r="GD67" s="210"/>
      <c r="GE67" s="145"/>
      <c r="GF67" s="191"/>
      <c r="GG67" s="191"/>
      <c r="GH67" s="191"/>
      <c r="GI67" s="191"/>
      <c r="GJ67" s="191"/>
      <c r="GK67" s="191"/>
      <c r="GL67" s="210"/>
      <c r="GM67" s="145"/>
      <c r="GN67" s="191"/>
      <c r="GO67" s="191"/>
      <c r="GP67" s="191"/>
      <c r="GQ67" s="191"/>
      <c r="GR67" s="191"/>
      <c r="GS67" s="191"/>
      <c r="GT67" s="210"/>
      <c r="GU67" s="145"/>
      <c r="GV67" s="191"/>
      <c r="GW67" s="191"/>
      <c r="GX67" s="191"/>
      <c r="GY67" s="191"/>
      <c r="GZ67" s="191"/>
      <c r="HA67" s="191"/>
      <c r="HB67" s="210"/>
      <c r="HC67" s="145"/>
      <c r="HD67" s="191"/>
      <c r="HE67" s="191"/>
      <c r="HF67" s="191"/>
      <c r="HG67" s="191"/>
      <c r="HH67" s="191"/>
      <c r="HI67" s="191"/>
      <c r="HJ67" s="210"/>
      <c r="HR67" s="165"/>
    </row>
    <row r="68" spans="1:226" s="164" customFormat="1" ht="14.45" customHeight="1" x14ac:dyDescent="0.25">
      <c r="A68" s="211" t="s">
        <v>431</v>
      </c>
      <c r="B68" s="194" t="s">
        <v>0</v>
      </c>
      <c r="C68" s="31">
        <f t="shared" si="64"/>
        <v>58</v>
      </c>
      <c r="D68" s="173" t="str">
        <f t="shared" si="28"/>
        <v>Dw_58</v>
      </c>
      <c r="E68" s="4">
        <v>551.70204096550424</v>
      </c>
      <c r="F68" s="195" t="s">
        <v>360</v>
      </c>
      <c r="G68" s="195">
        <v>17.5</v>
      </c>
      <c r="H68" s="3">
        <f t="shared" si="29"/>
        <v>49.265322355439892</v>
      </c>
      <c r="I68" s="196">
        <f t="shared" si="30"/>
        <v>179.54044473586922</v>
      </c>
      <c r="J68" s="1">
        <f t="shared" si="31"/>
        <v>0.3</v>
      </c>
      <c r="K68" s="280">
        <f t="shared" si="32"/>
        <v>0.66488416715194565</v>
      </c>
      <c r="L68" s="280">
        <f t="shared" si="33"/>
        <v>0.75377221603873923</v>
      </c>
      <c r="M68" s="225">
        <f t="shared" si="34"/>
        <v>1.093307236115411</v>
      </c>
      <c r="N68" s="15" t="s">
        <v>432</v>
      </c>
      <c r="O68" s="197">
        <f t="shared" si="35"/>
        <v>0.56532916202905448</v>
      </c>
      <c r="P68" s="198">
        <f t="shared" si="36"/>
        <v>0</v>
      </c>
      <c r="Q68" s="198">
        <f t="shared" si="37"/>
        <v>0</v>
      </c>
      <c r="R68" s="198">
        <f t="shared" si="38"/>
        <v>0.76602184975666043</v>
      </c>
      <c r="S68" s="77">
        <f t="shared" si="39"/>
        <v>0.81878933080260552</v>
      </c>
      <c r="T68" s="199"/>
      <c r="U68" s="3">
        <f t="shared" si="40"/>
        <v>1.6762197197465012</v>
      </c>
      <c r="V68" s="98">
        <f t="shared" si="41"/>
        <v>9.5530226661479354</v>
      </c>
      <c r="W68" s="49">
        <f t="shared" si="42"/>
        <v>5.1570402454938531</v>
      </c>
      <c r="X68" s="317">
        <f t="shared" si="43"/>
        <v>6.8888064735464841E-2</v>
      </c>
      <c r="Y68" s="318">
        <v>6.8888064735464841E-2</v>
      </c>
      <c r="Z68" s="200"/>
      <c r="AA68" s="66"/>
      <c r="AB68" s="66"/>
      <c r="AC68" s="66">
        <v>250</v>
      </c>
      <c r="AD68" s="66"/>
      <c r="AE68" s="66"/>
      <c r="AF68" s="66"/>
      <c r="AG68" s="66"/>
      <c r="AH68" s="195"/>
      <c r="AI68" s="34"/>
      <c r="AJ68" s="229">
        <v>180</v>
      </c>
      <c r="AK68" s="34"/>
      <c r="AL68" s="34"/>
      <c r="AM68" s="34"/>
      <c r="AN68" s="201"/>
      <c r="AO68" s="201"/>
      <c r="AP68" s="202">
        <v>240</v>
      </c>
      <c r="AQ68" s="18"/>
      <c r="AR68" s="18"/>
      <c r="AS68" s="18"/>
      <c r="AT68" s="51"/>
      <c r="AU68" s="17"/>
      <c r="AV68" s="18"/>
      <c r="AW68" s="112"/>
      <c r="AX68" s="103"/>
      <c r="AY68" s="18"/>
      <c r="AZ68" s="18"/>
      <c r="BA68" s="18"/>
      <c r="BB68" s="17"/>
      <c r="BC68" s="19"/>
      <c r="BD68" s="19"/>
      <c r="BE68" s="19"/>
      <c r="BF68" s="17"/>
      <c r="BG68" s="18"/>
      <c r="BH68" s="18"/>
      <c r="BI68" s="128"/>
      <c r="BJ68" s="331"/>
      <c r="BK68" s="332"/>
      <c r="BL68" s="332"/>
      <c r="BM68" s="332"/>
      <c r="BN68" s="333"/>
      <c r="BO68" s="203">
        <f t="shared" si="44"/>
        <v>6.9363999999999999</v>
      </c>
      <c r="BP68" s="285">
        <v>7.1024338785883012</v>
      </c>
      <c r="BQ68" s="204">
        <v>2.8852040249775897</v>
      </c>
      <c r="BR68" s="204"/>
      <c r="BS68" s="47"/>
      <c r="BT68" s="42"/>
      <c r="BU68" s="42"/>
      <c r="BV68" s="42"/>
      <c r="BW68" s="43"/>
      <c r="BX68" s="191"/>
      <c r="BY68" s="191"/>
      <c r="BZ68" s="205"/>
      <c r="CA68" s="191"/>
      <c r="CB68" s="206"/>
      <c r="CC68" s="191"/>
      <c r="CD68" s="207">
        <f t="shared" si="45"/>
        <v>53.862133420760763</v>
      </c>
      <c r="CE68" s="47" t="s">
        <v>356</v>
      </c>
      <c r="CF68" s="42">
        <v>31.8</v>
      </c>
      <c r="CG68" s="42" t="s">
        <v>353</v>
      </c>
      <c r="CH68" s="42">
        <v>175</v>
      </c>
      <c r="CI68" s="191"/>
      <c r="CJ68" s="192"/>
      <c r="CK68" s="191" t="s">
        <v>357</v>
      </c>
      <c r="CL68" s="191" t="s">
        <v>358</v>
      </c>
      <c r="CM68" s="208">
        <v>0.13</v>
      </c>
      <c r="CN68" s="191">
        <v>470</v>
      </c>
      <c r="CO68" s="205">
        <f t="shared" si="46"/>
        <v>71.038246173561561</v>
      </c>
      <c r="CP68" s="191">
        <f t="shared" si="47"/>
        <v>40.396600065570574</v>
      </c>
      <c r="CQ68" s="145" t="s">
        <v>353</v>
      </c>
      <c r="CR68" s="191">
        <v>175</v>
      </c>
      <c r="CS68" s="191"/>
      <c r="CT68" s="191"/>
      <c r="CU68" s="191"/>
      <c r="CV68" s="192"/>
      <c r="CW68" s="191" t="s">
        <v>357</v>
      </c>
      <c r="CX68" s="209" t="s">
        <v>358</v>
      </c>
      <c r="CY68" s="208">
        <v>0.13</v>
      </c>
      <c r="CZ68" s="191">
        <v>470</v>
      </c>
      <c r="DA68" s="191"/>
      <c r="DB68" s="191">
        <f t="shared" si="48"/>
        <v>49.265322355439892</v>
      </c>
      <c r="DC68" s="43">
        <f t="shared" si="49"/>
        <v>0</v>
      </c>
      <c r="DD68" s="191" t="s">
        <v>362</v>
      </c>
      <c r="DE68" s="191">
        <v>100</v>
      </c>
      <c r="DF68" s="191" t="s">
        <v>361</v>
      </c>
      <c r="DG68" s="191">
        <v>20</v>
      </c>
      <c r="DH68" s="191" t="s">
        <v>353</v>
      </c>
      <c r="DI68" s="192">
        <v>175</v>
      </c>
      <c r="DJ68" s="191"/>
      <c r="DK68" s="209"/>
      <c r="DL68" s="208"/>
      <c r="DM68" s="191"/>
      <c r="DN68" s="191">
        <f t="shared" si="50"/>
        <v>49.265322355439892</v>
      </c>
      <c r="DO68" s="192">
        <f t="shared" si="51"/>
        <v>0</v>
      </c>
      <c r="DP68" s="191">
        <v>1</v>
      </c>
      <c r="DQ68" s="191" t="s">
        <v>363</v>
      </c>
      <c r="DR68" s="191" t="s">
        <v>371</v>
      </c>
      <c r="DS68" s="208">
        <v>0.13400000000000001</v>
      </c>
      <c r="DT68" s="191">
        <v>580</v>
      </c>
      <c r="DU68" s="191">
        <f t="shared" si="52"/>
        <v>7.1024338785883012</v>
      </c>
      <c r="DV68" s="191">
        <v>0.375</v>
      </c>
      <c r="DW68" s="191">
        <v>0.45</v>
      </c>
      <c r="DX68" s="192">
        <f t="shared" si="53"/>
        <v>8.9770222367934611</v>
      </c>
      <c r="DY68" s="191">
        <v>1</v>
      </c>
      <c r="DZ68" s="191" t="s">
        <v>363</v>
      </c>
      <c r="EA68" s="191" t="s">
        <v>371</v>
      </c>
      <c r="EB68" s="208">
        <v>0.13400000000000001</v>
      </c>
      <c r="EC68" s="191">
        <v>580</v>
      </c>
      <c r="ED68" s="191">
        <f t="shared" si="54"/>
        <v>2.8852040249775897</v>
      </c>
      <c r="EE68" s="191">
        <v>0.47499999999999998</v>
      </c>
      <c r="EF68" s="191">
        <v>0.47499999999999998</v>
      </c>
      <c r="EG68" s="191">
        <f t="shared" si="55"/>
        <v>4.4885111183967306</v>
      </c>
      <c r="EH68" s="166">
        <f t="shared" si="65"/>
        <v>2</v>
      </c>
      <c r="EI68" s="205">
        <f t="shared" si="66"/>
        <v>2.8495735235690525</v>
      </c>
      <c r="EJ68" s="205">
        <f t="shared" si="57"/>
        <v>1.6762197197465014</v>
      </c>
      <c r="EK68" s="51">
        <f t="shared" si="58"/>
        <v>0.95898430523108824</v>
      </c>
      <c r="EL68" s="220">
        <f t="shared" si="59"/>
        <v>0.30931323821547374</v>
      </c>
      <c r="EM68" s="221">
        <f t="shared" si="67"/>
        <v>4.7765113330739677</v>
      </c>
      <c r="EN68" s="191"/>
      <c r="EO68" s="313"/>
      <c r="EP68" s="192" t="s">
        <v>354</v>
      </c>
      <c r="EQ68" s="222">
        <f t="shared" si="68"/>
        <v>2.8495735235690525</v>
      </c>
      <c r="ER68" s="191">
        <f t="shared" si="69"/>
        <v>1.6762197197465014</v>
      </c>
      <c r="ES68" s="51">
        <f t="shared" si="70"/>
        <v>0.95898430523108824</v>
      </c>
      <c r="ET68" s="191">
        <f t="shared" si="62"/>
        <v>3.7775132382154739</v>
      </c>
      <c r="EU68" s="191">
        <f t="shared" si="71"/>
        <v>4.7765113330739677</v>
      </c>
      <c r="EV68" s="191"/>
      <c r="EW68" s="191"/>
      <c r="EX68" s="192" t="str">
        <f t="shared" si="63"/>
        <v>Front</v>
      </c>
      <c r="EY68" s="145"/>
      <c r="EZ68" s="191"/>
      <c r="FA68" s="191"/>
      <c r="FB68" s="191"/>
      <c r="FC68" s="191"/>
      <c r="FD68" s="191"/>
      <c r="FE68" s="191"/>
      <c r="FF68" s="192"/>
      <c r="FG68" s="145"/>
      <c r="FH68" s="191"/>
      <c r="FI68" s="191"/>
      <c r="FJ68" s="191"/>
      <c r="FK68" s="191"/>
      <c r="FL68" s="191"/>
      <c r="FM68" s="191"/>
      <c r="FN68" s="192"/>
      <c r="FO68" s="145"/>
      <c r="FP68" s="191"/>
      <c r="FQ68" s="191"/>
      <c r="FR68" s="191"/>
      <c r="FS68" s="191"/>
      <c r="FT68" s="191"/>
      <c r="FU68" s="191"/>
      <c r="FV68" s="192"/>
      <c r="FW68" s="191"/>
      <c r="FX68" s="191"/>
      <c r="FY68" s="191"/>
      <c r="FZ68" s="191"/>
      <c r="GA68" s="191"/>
      <c r="GB68" s="191"/>
      <c r="GC68" s="191"/>
      <c r="GD68" s="210"/>
      <c r="GE68" s="145"/>
      <c r="GF68" s="191"/>
      <c r="GG68" s="191"/>
      <c r="GH68" s="191"/>
      <c r="GI68" s="191"/>
      <c r="GJ68" s="191"/>
      <c r="GK68" s="191"/>
      <c r="GL68" s="210"/>
      <c r="GM68" s="145"/>
      <c r="GN68" s="191"/>
      <c r="GO68" s="191"/>
      <c r="GP68" s="191"/>
      <c r="GQ68" s="191"/>
      <c r="GR68" s="191"/>
      <c r="GS68" s="191"/>
      <c r="GT68" s="210"/>
      <c r="GU68" s="145"/>
      <c r="GV68" s="191"/>
      <c r="GW68" s="191"/>
      <c r="GX68" s="191"/>
      <c r="GY68" s="191"/>
      <c r="GZ68" s="191"/>
      <c r="HA68" s="191"/>
      <c r="HB68" s="210"/>
      <c r="HC68" s="145"/>
      <c r="HD68" s="191"/>
      <c r="HE68" s="191"/>
      <c r="HF68" s="191"/>
      <c r="HG68" s="191"/>
      <c r="HH68" s="191"/>
      <c r="HI68" s="191"/>
      <c r="HJ68" s="210"/>
      <c r="HR68" s="165"/>
    </row>
    <row r="69" spans="1:226" s="303" customFormat="1" ht="14.45" customHeight="1" x14ac:dyDescent="0.25">
      <c r="A69" s="211" t="s">
        <v>431</v>
      </c>
      <c r="B69" s="194" t="s">
        <v>0</v>
      </c>
      <c r="C69" s="31">
        <f t="shared" si="64"/>
        <v>59</v>
      </c>
      <c r="D69" s="173" t="str">
        <f t="shared" ref="D69:D86" si="72">CONCATENATE(A69,"_",C69)</f>
        <v>Dw_59</v>
      </c>
      <c r="E69" s="4">
        <v>691.02997994435248</v>
      </c>
      <c r="F69" s="195" t="s">
        <v>360</v>
      </c>
      <c r="G69" s="195">
        <v>17.5</v>
      </c>
      <c r="H69" s="3">
        <f t="shared" ref="H69:H86" si="73">BO69*BP69</f>
        <v>47.871866043198793</v>
      </c>
      <c r="I69" s="196">
        <f t="shared" ref="I69:I86" si="74">2*H69+2*(BO69+BP69)*BQ69</f>
        <v>177.10259821666961</v>
      </c>
      <c r="J69" s="1">
        <f t="shared" ref="J69:J86" si="75">CD69/I69</f>
        <v>0.3</v>
      </c>
      <c r="K69" s="280">
        <f t="shared" ref="K69:K86" si="76">CD69/(2*(BO69+BP69)*BQ69)</f>
        <v>0.65304228035734591</v>
      </c>
      <c r="L69" s="280">
        <f t="shared" ref="L69:L86" si="77">CD69/(2*(BO69+BP69)*BQ69 - V69)</f>
        <v>0.80159737475744297</v>
      </c>
      <c r="M69" s="225">
        <f t="shared" ref="M69:M86" si="78">CD69/H69</f>
        <v>1.1098539467222048</v>
      </c>
      <c r="N69" s="15" t="s">
        <v>432</v>
      </c>
      <c r="O69" s="197">
        <f t="shared" ref="O69:O86" si="79">CP69/(2*(BO69+BP69)*BQ69-V69)</f>
        <v>0.60119803106808212</v>
      </c>
      <c r="P69" s="198">
        <f t="shared" ref="P69:P86" si="80">DC69/H69</f>
        <v>0</v>
      </c>
      <c r="Q69" s="198">
        <f t="shared" ref="Q69:Q86" si="81">DO69/H69</f>
        <v>0</v>
      </c>
      <c r="R69" s="198">
        <f t="shared" ref="R69:R86" si="82">DX69/(DU69*2*(DV69+DW69))</f>
        <v>0.77761524404483873</v>
      </c>
      <c r="S69" s="77">
        <f t="shared" ref="S69:S86" si="83">EG69/(ED69*2*(EE69+EF69))</f>
        <v>0.79269843433109632</v>
      </c>
      <c r="T69" s="199"/>
      <c r="U69" s="3">
        <f t="shared" ref="U69:U86" si="84">(EJ69*(EN69+1)*EM69+ER69*(EV69+1)*EU69+EZ69*(FD69+1)*FC69+FH69*(FL69+1)*FK69+FP69*(FT69+1)*FS69+FX69*(GB69+1)*GA69+GF69*(GJ69+1)*GI69+GN69*(GR69+1)*GQ69+GV69*(GZ69+1)*GY69+HD69*(HH69+1)*HG69)/V69</f>
        <v>2.1058557400679745</v>
      </c>
      <c r="V69" s="98">
        <f t="shared" ref="V69:V86" si="85">(EN69+1)*EM69+(EV69+1)*EU69+(FD69+1)*FC69+(FL69+1)*FK69+(FT69+1)*FS69+(GB69+1)*GA69+(GJ69+1)*GI69+(GR69+1)*GQ69+(GZ69+1)*GY69+(HH69+1)*HG69</f>
        <v>15.077736553122604</v>
      </c>
      <c r="W69" s="49">
        <f t="shared" ref="W69:W86" si="86">H69/V69</f>
        <v>3.1750034810950796</v>
      </c>
      <c r="X69" s="317">
        <f t="shared" si="43"/>
        <v>0.12354510038444314</v>
      </c>
      <c r="Y69" s="318">
        <v>0.12354510038444309</v>
      </c>
      <c r="Z69" s="200"/>
      <c r="AA69" s="66"/>
      <c r="AB69" s="66"/>
      <c r="AC69" s="66">
        <v>250</v>
      </c>
      <c r="AD69" s="66"/>
      <c r="AE69" s="66"/>
      <c r="AF69" s="66"/>
      <c r="AG69" s="66"/>
      <c r="AH69" s="195"/>
      <c r="AI69" s="34"/>
      <c r="AJ69" s="229">
        <v>180</v>
      </c>
      <c r="AK69" s="34"/>
      <c r="AL69" s="34"/>
      <c r="AM69" s="34"/>
      <c r="AN69" s="201"/>
      <c r="AO69" s="201"/>
      <c r="AP69" s="202">
        <v>240</v>
      </c>
      <c r="AQ69" s="18"/>
      <c r="AR69" s="18"/>
      <c r="AS69" s="18"/>
      <c r="AT69" s="51"/>
      <c r="AU69" s="17"/>
      <c r="AV69" s="18"/>
      <c r="AW69" s="112"/>
      <c r="AX69" s="103"/>
      <c r="AY69" s="18"/>
      <c r="AZ69" s="18"/>
      <c r="BA69" s="18"/>
      <c r="BB69" s="17"/>
      <c r="BC69" s="19"/>
      <c r="BD69" s="19"/>
      <c r="BE69" s="19"/>
      <c r="BF69" s="17"/>
      <c r="BG69" s="18"/>
      <c r="BH69" s="18"/>
      <c r="BI69" s="128"/>
      <c r="BJ69" s="331"/>
      <c r="BK69" s="332"/>
      <c r="BL69" s="332"/>
      <c r="BM69" s="332"/>
      <c r="BN69" s="333"/>
      <c r="BO69" s="203">
        <f t="shared" ref="BO69:BO86" si="87">7-2*CF69/1000</f>
        <v>6.9363999999999999</v>
      </c>
      <c r="BP69" s="285">
        <v>6.9015434581625614</v>
      </c>
      <c r="BQ69" s="204">
        <v>2.9397022171774028</v>
      </c>
      <c r="BR69" s="204"/>
      <c r="BS69" s="47"/>
      <c r="BT69" s="42"/>
      <c r="BU69" s="42"/>
      <c r="BV69" s="42"/>
      <c r="BW69" s="43"/>
      <c r="BX69" s="191"/>
      <c r="BY69" s="191"/>
      <c r="BZ69" s="205"/>
      <c r="CA69" s="191"/>
      <c r="CB69" s="206"/>
      <c r="CC69" s="191"/>
      <c r="CD69" s="207">
        <f t="shared" ref="CD69:CD86" si="88">CP69+DC69+IF(ISNUMBER(DO69),DO69,0)+DX69+EG69</f>
        <v>53.130779465000884</v>
      </c>
      <c r="CE69" s="47" t="s">
        <v>356</v>
      </c>
      <c r="CF69" s="42">
        <v>31.8</v>
      </c>
      <c r="CG69" s="42" t="s">
        <v>353</v>
      </c>
      <c r="CH69" s="42">
        <v>175</v>
      </c>
      <c r="CI69" s="191"/>
      <c r="CJ69" s="192"/>
      <c r="CK69" s="191" t="s">
        <v>357</v>
      </c>
      <c r="CL69" s="191" t="s">
        <v>358</v>
      </c>
      <c r="CM69" s="208">
        <v>0.13</v>
      </c>
      <c r="CN69" s="191">
        <v>470</v>
      </c>
      <c r="CO69" s="205">
        <f t="shared" ref="CO69:CO86" si="89">2*(BO69+BP69)*BQ69-$V$54</f>
        <v>71.387312278844178</v>
      </c>
      <c r="CP69" s="191">
        <f t="shared" ref="CP69:CP86" si="90">$CP$2*I69</f>
        <v>39.84808459875066</v>
      </c>
      <c r="CQ69" s="145" t="s">
        <v>353</v>
      </c>
      <c r="CR69" s="191">
        <v>175</v>
      </c>
      <c r="CS69" s="191"/>
      <c r="CT69" s="191"/>
      <c r="CU69" s="191"/>
      <c r="CV69" s="192"/>
      <c r="CW69" s="191" t="s">
        <v>357</v>
      </c>
      <c r="CX69" s="209" t="s">
        <v>358</v>
      </c>
      <c r="CY69" s="208">
        <v>0.13</v>
      </c>
      <c r="CZ69" s="191">
        <v>470</v>
      </c>
      <c r="DA69" s="191"/>
      <c r="DB69" s="191">
        <f t="shared" ref="DB69:DB86" si="91">BO69*BP69</f>
        <v>47.871866043198793</v>
      </c>
      <c r="DC69" s="43">
        <f t="shared" ref="DC69:DC86" si="92">$DC$2*I69</f>
        <v>0</v>
      </c>
      <c r="DD69" s="191" t="s">
        <v>362</v>
      </c>
      <c r="DE69" s="191">
        <v>100</v>
      </c>
      <c r="DF69" s="191" t="s">
        <v>361</v>
      </c>
      <c r="DG69" s="191">
        <v>20</v>
      </c>
      <c r="DH69" s="191" t="s">
        <v>353</v>
      </c>
      <c r="DI69" s="192">
        <v>175</v>
      </c>
      <c r="DJ69" s="191"/>
      <c r="DK69" s="209"/>
      <c r="DL69" s="208"/>
      <c r="DM69" s="191"/>
      <c r="DN69" s="191">
        <f t="shared" ref="DN69:DN86" si="93">BO69*BP69</f>
        <v>47.871866043198793</v>
      </c>
      <c r="DO69" s="192">
        <f t="shared" ref="DO69:DO86" si="94">I69*$DO$2</f>
        <v>0</v>
      </c>
      <c r="DP69" s="191">
        <v>1</v>
      </c>
      <c r="DQ69" s="191" t="s">
        <v>363</v>
      </c>
      <c r="DR69" s="191" t="s">
        <v>371</v>
      </c>
      <c r="DS69" s="208">
        <v>0.13400000000000001</v>
      </c>
      <c r="DT69" s="191">
        <v>580</v>
      </c>
      <c r="DU69" s="191">
        <f t="shared" ref="DU69:DU86" si="95">BP69</f>
        <v>6.9015434581625614</v>
      </c>
      <c r="DV69" s="191">
        <v>0.375</v>
      </c>
      <c r="DW69" s="191">
        <v>0.45</v>
      </c>
      <c r="DX69" s="192">
        <f t="shared" ref="DX69:DX86" si="96">I69*$DX$2</f>
        <v>8.8551299108334813</v>
      </c>
      <c r="DY69" s="191">
        <v>1</v>
      </c>
      <c r="DZ69" s="191" t="s">
        <v>363</v>
      </c>
      <c r="EA69" s="191" t="s">
        <v>371</v>
      </c>
      <c r="EB69" s="208">
        <v>0.13400000000000001</v>
      </c>
      <c r="EC69" s="191">
        <v>580</v>
      </c>
      <c r="ED69" s="191">
        <f t="shared" ref="ED69:ED86" si="97">BQ69</f>
        <v>2.9397022171774028</v>
      </c>
      <c r="EE69" s="191">
        <v>0.47499999999999998</v>
      </c>
      <c r="EF69" s="191">
        <v>0.47499999999999998</v>
      </c>
      <c r="EG69" s="191">
        <f t="shared" ref="EG69:EG86" si="98">I69*$EG$2</f>
        <v>4.4275649554167407</v>
      </c>
      <c r="EH69" s="166">
        <f t="shared" ref="EH69:EH86" si="99">EN69+1+EV69+1</f>
        <v>2</v>
      </c>
      <c r="EI69" s="205">
        <f t="shared" ref="EI69:EI86" si="100">$EI$2*EJ69</f>
        <v>3.5799547581155564</v>
      </c>
      <c r="EJ69" s="205">
        <f t="shared" si="57"/>
        <v>2.1058557400679745</v>
      </c>
      <c r="EK69" s="51">
        <f t="shared" si="58"/>
        <v>0.58384647710942827</v>
      </c>
      <c r="EL69" s="220">
        <f t="shared" si="59"/>
        <v>1.6782226209422217</v>
      </c>
      <c r="EM69" s="221">
        <f t="shared" ref="EM69:EM86" si="101">EI69*EJ69</f>
        <v>7.5388682765613018</v>
      </c>
      <c r="EN69" s="191"/>
      <c r="EO69" s="313"/>
      <c r="EP69" s="192" t="s">
        <v>354</v>
      </c>
      <c r="EQ69" s="222">
        <f t="shared" ref="EQ69:EQ86" si="102">EI69</f>
        <v>3.5799547581155564</v>
      </c>
      <c r="ER69" s="191">
        <f t="shared" ref="ER69:ER86" si="103">EJ69</f>
        <v>2.1058557400679745</v>
      </c>
      <c r="ES69" s="51">
        <f t="shared" ref="ES69:ES86" si="104">EK69</f>
        <v>0.58384647710942827</v>
      </c>
      <c r="ET69" s="191">
        <f t="shared" si="62"/>
        <v>1.6782226209422217</v>
      </c>
      <c r="EU69" s="191">
        <f t="shared" ref="EU69:EU86" si="105">EM69</f>
        <v>7.5388682765613018</v>
      </c>
      <c r="EV69" s="191"/>
      <c r="EW69" s="191"/>
      <c r="EX69" s="192" t="str">
        <f t="shared" si="63"/>
        <v>Rear</v>
      </c>
      <c r="EY69" s="145"/>
      <c r="EZ69" s="191"/>
      <c r="FA69" s="191"/>
      <c r="FB69" s="191"/>
      <c r="FC69" s="191"/>
      <c r="FD69" s="191"/>
      <c r="FE69" s="191"/>
      <c r="FF69" s="192"/>
      <c r="FG69" s="145"/>
      <c r="FH69" s="191"/>
      <c r="FI69" s="191"/>
      <c r="FJ69" s="191"/>
      <c r="FK69" s="191"/>
      <c r="FL69" s="191"/>
      <c r="FM69" s="191"/>
      <c r="FN69" s="192"/>
      <c r="FO69" s="145"/>
      <c r="FP69" s="191"/>
      <c r="FQ69" s="191"/>
      <c r="FR69" s="191"/>
      <c r="FS69" s="191"/>
      <c r="FT69" s="191"/>
      <c r="FU69" s="191"/>
      <c r="FV69" s="192"/>
      <c r="FW69" s="191"/>
      <c r="FX69" s="191"/>
      <c r="FY69" s="191"/>
      <c r="FZ69" s="191"/>
      <c r="GA69" s="191"/>
      <c r="GB69" s="191"/>
      <c r="GC69" s="191"/>
      <c r="GD69" s="210"/>
      <c r="GE69" s="145"/>
      <c r="GF69" s="191"/>
      <c r="GG69" s="191"/>
      <c r="GH69" s="191"/>
      <c r="GI69" s="191"/>
      <c r="GJ69" s="191"/>
      <c r="GK69" s="191"/>
      <c r="GL69" s="210"/>
      <c r="GM69" s="145"/>
      <c r="GN69" s="191"/>
      <c r="GO69" s="191"/>
      <c r="GP69" s="191"/>
      <c r="GQ69" s="191"/>
      <c r="GR69" s="191"/>
      <c r="GS69" s="191"/>
      <c r="GT69" s="210"/>
      <c r="GU69" s="145"/>
      <c r="GV69" s="191"/>
      <c r="GW69" s="191"/>
      <c r="GX69" s="191"/>
      <c r="GY69" s="191"/>
      <c r="GZ69" s="191"/>
      <c r="HA69" s="191"/>
      <c r="HB69" s="210"/>
      <c r="HC69" s="145"/>
      <c r="HD69" s="191"/>
      <c r="HE69" s="191"/>
      <c r="HF69" s="191"/>
      <c r="HG69" s="191"/>
      <c r="HH69" s="191"/>
      <c r="HI69" s="191"/>
      <c r="HJ69" s="210"/>
      <c r="HR69" s="304"/>
    </row>
    <row r="70" spans="1:226" s="303" customFormat="1" ht="14.45" customHeight="1" x14ac:dyDescent="0.25">
      <c r="A70" s="211" t="s">
        <v>431</v>
      </c>
      <c r="B70" s="194" t="s">
        <v>0</v>
      </c>
      <c r="C70" s="31">
        <f t="shared" si="64"/>
        <v>60</v>
      </c>
      <c r="D70" s="173" t="str">
        <f t="shared" si="72"/>
        <v>Dw_60</v>
      </c>
      <c r="E70" s="4">
        <v>652.97837183992033</v>
      </c>
      <c r="F70" s="195" t="s">
        <v>360</v>
      </c>
      <c r="G70" s="195">
        <v>17.5</v>
      </c>
      <c r="H70" s="3">
        <f t="shared" si="73"/>
        <v>60.68341551161754</v>
      </c>
      <c r="I70" s="196">
        <f t="shared" si="74"/>
        <v>208.76913670367094</v>
      </c>
      <c r="J70" s="1">
        <f t="shared" si="75"/>
        <v>0.30000000000000004</v>
      </c>
      <c r="K70" s="280">
        <f t="shared" si="76"/>
        <v>0.71657996346337283</v>
      </c>
      <c r="L70" s="280">
        <f t="shared" si="77"/>
        <v>0.82505181538559935</v>
      </c>
      <c r="M70" s="225">
        <f t="shared" si="78"/>
        <v>1.0320899125908782</v>
      </c>
      <c r="N70" s="15" t="s">
        <v>432</v>
      </c>
      <c r="O70" s="197">
        <f t="shared" si="79"/>
        <v>0.61878886153919954</v>
      </c>
      <c r="P70" s="198">
        <f t="shared" si="80"/>
        <v>0</v>
      </c>
      <c r="Q70" s="198">
        <f t="shared" si="81"/>
        <v>0</v>
      </c>
      <c r="R70" s="198">
        <f t="shared" si="82"/>
        <v>0.72313014845407753</v>
      </c>
      <c r="S70" s="77">
        <f t="shared" si="83"/>
        <v>0.98592264375061411</v>
      </c>
      <c r="T70" s="199"/>
      <c r="U70" s="3">
        <f t="shared" si="84"/>
        <v>1.8383995352469913</v>
      </c>
      <c r="V70" s="98">
        <f t="shared" si="85"/>
        <v>11.491023694067602</v>
      </c>
      <c r="W70" s="49">
        <f t="shared" si="86"/>
        <v>5.2809407697023705</v>
      </c>
      <c r="X70" s="317">
        <f t="shared" si="43"/>
        <v>7.4629816811417352E-2</v>
      </c>
      <c r="Y70" s="318">
        <v>7.4629816811417338E-2</v>
      </c>
      <c r="Z70" s="200"/>
      <c r="AA70" s="66"/>
      <c r="AB70" s="66"/>
      <c r="AC70" s="66">
        <v>250</v>
      </c>
      <c r="AD70" s="66"/>
      <c r="AE70" s="66"/>
      <c r="AF70" s="66"/>
      <c r="AG70" s="66"/>
      <c r="AH70" s="195"/>
      <c r="AI70" s="34"/>
      <c r="AJ70" s="229">
        <v>180</v>
      </c>
      <c r="AK70" s="34"/>
      <c r="AL70" s="34"/>
      <c r="AM70" s="34"/>
      <c r="AN70" s="201"/>
      <c r="AO70" s="201"/>
      <c r="AP70" s="202">
        <v>240</v>
      </c>
      <c r="AQ70" s="18"/>
      <c r="AR70" s="18"/>
      <c r="AS70" s="18"/>
      <c r="AT70" s="51"/>
      <c r="AU70" s="17"/>
      <c r="AV70" s="18"/>
      <c r="AW70" s="112"/>
      <c r="AX70" s="103"/>
      <c r="AY70" s="18"/>
      <c r="AZ70" s="18"/>
      <c r="BA70" s="18"/>
      <c r="BB70" s="17"/>
      <c r="BC70" s="19"/>
      <c r="BD70" s="19"/>
      <c r="BE70" s="19"/>
      <c r="BF70" s="17"/>
      <c r="BG70" s="18"/>
      <c r="BH70" s="18"/>
      <c r="BI70" s="128"/>
      <c r="BJ70" s="331"/>
      <c r="BK70" s="332"/>
      <c r="BL70" s="332"/>
      <c r="BM70" s="332"/>
      <c r="BN70" s="333"/>
      <c r="BO70" s="203">
        <f t="shared" si="87"/>
        <v>6.9363999999999999</v>
      </c>
      <c r="BP70" s="285">
        <v>8.7485461495325438</v>
      </c>
      <c r="BQ70" s="204">
        <v>2.7861844359293739</v>
      </c>
      <c r="BR70" s="204"/>
      <c r="BS70" s="47"/>
      <c r="BT70" s="42"/>
      <c r="BU70" s="42"/>
      <c r="BV70" s="42"/>
      <c r="BW70" s="43"/>
      <c r="BX70" s="191"/>
      <c r="BY70" s="191"/>
      <c r="BZ70" s="205"/>
      <c r="CA70" s="191"/>
      <c r="CB70" s="206"/>
      <c r="CC70" s="191"/>
      <c r="CD70" s="207">
        <f t="shared" si="88"/>
        <v>62.630741011101286</v>
      </c>
      <c r="CE70" s="47" t="s">
        <v>356</v>
      </c>
      <c r="CF70" s="42">
        <v>31.8</v>
      </c>
      <c r="CG70" s="42" t="s">
        <v>353</v>
      </c>
      <c r="CH70" s="42">
        <v>175</v>
      </c>
      <c r="CI70" s="191"/>
      <c r="CJ70" s="192"/>
      <c r="CK70" s="191" t="s">
        <v>357</v>
      </c>
      <c r="CL70" s="191" t="s">
        <v>358</v>
      </c>
      <c r="CM70" s="208">
        <v>0.13</v>
      </c>
      <c r="CN70" s="191">
        <v>470</v>
      </c>
      <c r="CO70" s="205">
        <f t="shared" si="89"/>
        <v>77.430751829008017</v>
      </c>
      <c r="CP70" s="191">
        <f t="shared" si="90"/>
        <v>46.973055758325962</v>
      </c>
      <c r="CQ70" s="145" t="s">
        <v>353</v>
      </c>
      <c r="CR70" s="191">
        <v>175</v>
      </c>
      <c r="CS70" s="191"/>
      <c r="CT70" s="191"/>
      <c r="CU70" s="191"/>
      <c r="CV70" s="192"/>
      <c r="CW70" s="191" t="s">
        <v>357</v>
      </c>
      <c r="CX70" s="209" t="s">
        <v>358</v>
      </c>
      <c r="CY70" s="208">
        <v>0.13</v>
      </c>
      <c r="CZ70" s="191">
        <v>470</v>
      </c>
      <c r="DA70" s="191"/>
      <c r="DB70" s="191">
        <f t="shared" si="91"/>
        <v>60.68341551161754</v>
      </c>
      <c r="DC70" s="43">
        <f t="shared" si="92"/>
        <v>0</v>
      </c>
      <c r="DD70" s="191" t="s">
        <v>362</v>
      </c>
      <c r="DE70" s="191">
        <v>100</v>
      </c>
      <c r="DF70" s="191" t="s">
        <v>361</v>
      </c>
      <c r="DG70" s="191">
        <v>20</v>
      </c>
      <c r="DH70" s="191" t="s">
        <v>353</v>
      </c>
      <c r="DI70" s="192">
        <v>175</v>
      </c>
      <c r="DJ70" s="191"/>
      <c r="DK70" s="209"/>
      <c r="DL70" s="208"/>
      <c r="DM70" s="191"/>
      <c r="DN70" s="191">
        <f t="shared" si="93"/>
        <v>60.68341551161754</v>
      </c>
      <c r="DO70" s="192">
        <f t="shared" si="94"/>
        <v>0</v>
      </c>
      <c r="DP70" s="191">
        <v>1</v>
      </c>
      <c r="DQ70" s="191" t="s">
        <v>363</v>
      </c>
      <c r="DR70" s="191" t="s">
        <v>371</v>
      </c>
      <c r="DS70" s="208">
        <v>0.13400000000000001</v>
      </c>
      <c r="DT70" s="191">
        <v>580</v>
      </c>
      <c r="DU70" s="191">
        <f t="shared" si="95"/>
        <v>8.7485461495325438</v>
      </c>
      <c r="DV70" s="191">
        <v>0.375</v>
      </c>
      <c r="DW70" s="191">
        <v>0.45</v>
      </c>
      <c r="DX70" s="192">
        <f t="shared" si="96"/>
        <v>10.438456835183548</v>
      </c>
      <c r="DY70" s="191">
        <v>1</v>
      </c>
      <c r="DZ70" s="191" t="s">
        <v>363</v>
      </c>
      <c r="EA70" s="191" t="s">
        <v>371</v>
      </c>
      <c r="EB70" s="208">
        <v>0.13400000000000001</v>
      </c>
      <c r="EC70" s="191">
        <v>580</v>
      </c>
      <c r="ED70" s="191">
        <f t="shared" si="97"/>
        <v>2.7861844359293739</v>
      </c>
      <c r="EE70" s="191">
        <v>0.47499999999999998</v>
      </c>
      <c r="EF70" s="191">
        <v>0.47499999999999998</v>
      </c>
      <c r="EG70" s="191">
        <f t="shared" si="98"/>
        <v>5.2192284175917738</v>
      </c>
      <c r="EH70" s="166">
        <f t="shared" si="99"/>
        <v>2</v>
      </c>
      <c r="EI70" s="205">
        <f t="shared" si="100"/>
        <v>3.1252792099198849</v>
      </c>
      <c r="EJ70" s="205">
        <f t="shared" si="57"/>
        <v>1.8383995352469913</v>
      </c>
      <c r="EK70" s="51">
        <f t="shared" si="58"/>
        <v>0.69778490068238264</v>
      </c>
      <c r="EL70" s="220">
        <f t="shared" si="59"/>
        <v>0.1714603950400575</v>
      </c>
      <c r="EM70" s="221">
        <f t="shared" si="101"/>
        <v>5.7455118470338009</v>
      </c>
      <c r="EN70" s="191"/>
      <c r="EO70" s="313"/>
      <c r="EP70" s="192" t="s">
        <v>354</v>
      </c>
      <c r="EQ70" s="222">
        <f t="shared" si="102"/>
        <v>3.1252792099198849</v>
      </c>
      <c r="ER70" s="191">
        <f t="shared" si="103"/>
        <v>1.8383995352469913</v>
      </c>
      <c r="ES70" s="51">
        <f t="shared" si="104"/>
        <v>0.69778490068238264</v>
      </c>
      <c r="ET70" s="191">
        <f t="shared" si="62"/>
        <v>3.6396603950400577</v>
      </c>
      <c r="EU70" s="191">
        <f t="shared" si="105"/>
        <v>5.7455118470338009</v>
      </c>
      <c r="EV70" s="191"/>
      <c r="EW70" s="191"/>
      <c r="EX70" s="192" t="str">
        <f t="shared" si="63"/>
        <v>Front</v>
      </c>
      <c r="EY70" s="145"/>
      <c r="EZ70" s="191"/>
      <c r="FA70" s="191"/>
      <c r="FB70" s="191"/>
      <c r="FC70" s="191"/>
      <c r="FD70" s="191"/>
      <c r="FE70" s="191"/>
      <c r="FF70" s="192"/>
      <c r="FG70" s="145"/>
      <c r="FH70" s="191"/>
      <c r="FI70" s="191"/>
      <c r="FJ70" s="191"/>
      <c r="FK70" s="191"/>
      <c r="FL70" s="191"/>
      <c r="FM70" s="191"/>
      <c r="FN70" s="192"/>
      <c r="FO70" s="145"/>
      <c r="FP70" s="191"/>
      <c r="FQ70" s="191"/>
      <c r="FR70" s="191"/>
      <c r="FS70" s="191"/>
      <c r="FT70" s="191"/>
      <c r="FU70" s="191"/>
      <c r="FV70" s="192"/>
      <c r="FW70" s="191"/>
      <c r="FX70" s="191"/>
      <c r="FY70" s="191"/>
      <c r="FZ70" s="191"/>
      <c r="GA70" s="191"/>
      <c r="GB70" s="191"/>
      <c r="GC70" s="191"/>
      <c r="GD70" s="210"/>
      <c r="GE70" s="145"/>
      <c r="GF70" s="191"/>
      <c r="GG70" s="191"/>
      <c r="GH70" s="191"/>
      <c r="GI70" s="191"/>
      <c r="GJ70" s="191"/>
      <c r="GK70" s="191"/>
      <c r="GL70" s="210"/>
      <c r="GM70" s="145"/>
      <c r="GN70" s="191"/>
      <c r="GO70" s="191"/>
      <c r="GP70" s="191"/>
      <c r="GQ70" s="191"/>
      <c r="GR70" s="191"/>
      <c r="GS70" s="191"/>
      <c r="GT70" s="210"/>
      <c r="GU70" s="145"/>
      <c r="GV70" s="191"/>
      <c r="GW70" s="191"/>
      <c r="GX70" s="191"/>
      <c r="GY70" s="191"/>
      <c r="GZ70" s="191"/>
      <c r="HA70" s="191"/>
      <c r="HB70" s="210"/>
      <c r="HC70" s="145"/>
      <c r="HD70" s="191"/>
      <c r="HE70" s="191"/>
      <c r="HF70" s="191"/>
      <c r="HG70" s="191"/>
      <c r="HH70" s="191"/>
      <c r="HI70" s="191"/>
      <c r="HJ70" s="210"/>
      <c r="HR70" s="304"/>
    </row>
    <row r="71" spans="1:226" s="303" customFormat="1" ht="14.45" customHeight="1" x14ac:dyDescent="0.25">
      <c r="A71" s="211" t="s">
        <v>431</v>
      </c>
      <c r="B71" s="194" t="s">
        <v>0</v>
      </c>
      <c r="C71" s="31">
        <f t="shared" si="64"/>
        <v>61</v>
      </c>
      <c r="D71" s="173" t="str">
        <f t="shared" si="72"/>
        <v>Dw_61</v>
      </c>
      <c r="E71" s="4">
        <v>455.41252378171322</v>
      </c>
      <c r="F71" s="195" t="s">
        <v>360</v>
      </c>
      <c r="G71" s="195">
        <v>17.5</v>
      </c>
      <c r="H71" s="3">
        <f t="shared" si="73"/>
        <v>47.400351714623852</v>
      </c>
      <c r="I71" s="196">
        <f t="shared" si="74"/>
        <v>177.01381243689514</v>
      </c>
      <c r="J71" s="1">
        <f t="shared" si="75"/>
        <v>0.30000000000000004</v>
      </c>
      <c r="K71" s="280">
        <f t="shared" si="76"/>
        <v>0.64593280040204804</v>
      </c>
      <c r="L71" s="280">
        <f t="shared" si="77"/>
        <v>0.86104415135263546</v>
      </c>
      <c r="M71" s="225">
        <f t="shared" si="78"/>
        <v>1.1203322720216224</v>
      </c>
      <c r="N71" s="15" t="s">
        <v>432</v>
      </c>
      <c r="O71" s="197">
        <f t="shared" si="79"/>
        <v>0.64578311351447659</v>
      </c>
      <c r="P71" s="198">
        <f t="shared" si="80"/>
        <v>0</v>
      </c>
      <c r="Q71" s="198">
        <f t="shared" si="81"/>
        <v>0</v>
      </c>
      <c r="R71" s="198">
        <f t="shared" si="82"/>
        <v>0.78495684562129109</v>
      </c>
      <c r="S71" s="77">
        <f t="shared" si="83"/>
        <v>0.78021694035168265</v>
      </c>
      <c r="T71" s="199"/>
      <c r="U71" s="3">
        <f t="shared" si="84"/>
        <v>2.4578197560657777</v>
      </c>
      <c r="V71" s="98">
        <f t="shared" si="85"/>
        <v>20.538985041244612</v>
      </c>
      <c r="W71" s="49">
        <f t="shared" si="86"/>
        <v>2.307823469340796</v>
      </c>
      <c r="X71" s="317">
        <f t="shared" si="43"/>
        <v>0.18190592213257836</v>
      </c>
      <c r="Y71" s="318">
        <v>0.18190592213257839</v>
      </c>
      <c r="Z71" s="200"/>
      <c r="AA71" s="66"/>
      <c r="AB71" s="66"/>
      <c r="AC71" s="66">
        <v>250</v>
      </c>
      <c r="AD71" s="66"/>
      <c r="AE71" s="66"/>
      <c r="AF71" s="66"/>
      <c r="AG71" s="66"/>
      <c r="AH71" s="195"/>
      <c r="AI71" s="34"/>
      <c r="AJ71" s="229">
        <v>180</v>
      </c>
      <c r="AK71" s="34"/>
      <c r="AL71" s="34"/>
      <c r="AM71" s="34"/>
      <c r="AN71" s="201"/>
      <c r="AO71" s="201"/>
      <c r="AP71" s="202">
        <v>240</v>
      </c>
      <c r="AQ71" s="18"/>
      <c r="AR71" s="18"/>
      <c r="AS71" s="18"/>
      <c r="AT71" s="51"/>
      <c r="AU71" s="17"/>
      <c r="AV71" s="18"/>
      <c r="AW71" s="112"/>
      <c r="AX71" s="103"/>
      <c r="AY71" s="18"/>
      <c r="AZ71" s="18"/>
      <c r="BA71" s="18"/>
      <c r="BB71" s="17"/>
      <c r="BC71" s="19"/>
      <c r="BD71" s="19"/>
      <c r="BE71" s="19"/>
      <c r="BF71" s="17"/>
      <c r="BG71" s="18"/>
      <c r="BH71" s="18"/>
      <c r="BI71" s="128"/>
      <c r="BJ71" s="331"/>
      <c r="BK71" s="332"/>
      <c r="BL71" s="332"/>
      <c r="BM71" s="332"/>
      <c r="BN71" s="333"/>
      <c r="BO71" s="203">
        <f t="shared" si="87"/>
        <v>6.9363999999999999</v>
      </c>
      <c r="BP71" s="285">
        <v>6.8335666505137898</v>
      </c>
      <c r="BQ71" s="204">
        <v>2.9852326840813324</v>
      </c>
      <c r="BR71" s="204"/>
      <c r="BS71" s="47"/>
      <c r="BT71" s="42"/>
      <c r="BU71" s="42"/>
      <c r="BV71" s="42"/>
      <c r="BW71" s="43"/>
      <c r="BX71" s="191"/>
      <c r="BY71" s="191"/>
      <c r="BZ71" s="205"/>
      <c r="CA71" s="191"/>
      <c r="CB71" s="206"/>
      <c r="CC71" s="191"/>
      <c r="CD71" s="207">
        <f t="shared" si="88"/>
        <v>53.104143731068547</v>
      </c>
      <c r="CE71" s="47" t="s">
        <v>356</v>
      </c>
      <c r="CF71" s="42">
        <v>31.8</v>
      </c>
      <c r="CG71" s="42" t="s">
        <v>353</v>
      </c>
      <c r="CH71" s="42">
        <v>175</v>
      </c>
      <c r="CI71" s="191"/>
      <c r="CJ71" s="192"/>
      <c r="CK71" s="191" t="s">
        <v>357</v>
      </c>
      <c r="CL71" s="191" t="s">
        <v>358</v>
      </c>
      <c r="CM71" s="208">
        <v>0.13</v>
      </c>
      <c r="CN71" s="191">
        <v>470</v>
      </c>
      <c r="CO71" s="205">
        <f t="shared" si="89"/>
        <v>72.241555156219562</v>
      </c>
      <c r="CP71" s="191">
        <f t="shared" si="90"/>
        <v>39.82810779830141</v>
      </c>
      <c r="CQ71" s="145" t="s">
        <v>353</v>
      </c>
      <c r="CR71" s="191">
        <v>175</v>
      </c>
      <c r="CS71" s="191"/>
      <c r="CT71" s="191"/>
      <c r="CU71" s="191"/>
      <c r="CV71" s="192"/>
      <c r="CW71" s="191" t="s">
        <v>357</v>
      </c>
      <c r="CX71" s="209" t="s">
        <v>358</v>
      </c>
      <c r="CY71" s="208">
        <v>0.13</v>
      </c>
      <c r="CZ71" s="191">
        <v>470</v>
      </c>
      <c r="DA71" s="191"/>
      <c r="DB71" s="191">
        <f t="shared" si="91"/>
        <v>47.400351714623852</v>
      </c>
      <c r="DC71" s="43">
        <f t="shared" si="92"/>
        <v>0</v>
      </c>
      <c r="DD71" s="191" t="s">
        <v>362</v>
      </c>
      <c r="DE71" s="191">
        <v>100</v>
      </c>
      <c r="DF71" s="191" t="s">
        <v>361</v>
      </c>
      <c r="DG71" s="191">
        <v>20</v>
      </c>
      <c r="DH71" s="191" t="s">
        <v>353</v>
      </c>
      <c r="DI71" s="192">
        <v>175</v>
      </c>
      <c r="DJ71" s="191"/>
      <c r="DK71" s="209"/>
      <c r="DL71" s="208"/>
      <c r="DM71" s="191"/>
      <c r="DN71" s="191">
        <f t="shared" si="93"/>
        <v>47.400351714623852</v>
      </c>
      <c r="DO71" s="192">
        <f t="shared" si="94"/>
        <v>0</v>
      </c>
      <c r="DP71" s="191">
        <v>1</v>
      </c>
      <c r="DQ71" s="191" t="s">
        <v>363</v>
      </c>
      <c r="DR71" s="191" t="s">
        <v>371</v>
      </c>
      <c r="DS71" s="208">
        <v>0.13400000000000001</v>
      </c>
      <c r="DT71" s="191">
        <v>580</v>
      </c>
      <c r="DU71" s="191">
        <f t="shared" si="95"/>
        <v>6.8335666505137898</v>
      </c>
      <c r="DV71" s="191">
        <v>0.375</v>
      </c>
      <c r="DW71" s="191">
        <v>0.45</v>
      </c>
      <c r="DX71" s="192">
        <f t="shared" si="96"/>
        <v>8.8506906218447572</v>
      </c>
      <c r="DY71" s="191">
        <v>1</v>
      </c>
      <c r="DZ71" s="191" t="s">
        <v>363</v>
      </c>
      <c r="EA71" s="191" t="s">
        <v>371</v>
      </c>
      <c r="EB71" s="208">
        <v>0.13400000000000001</v>
      </c>
      <c r="EC71" s="191">
        <v>580</v>
      </c>
      <c r="ED71" s="191">
        <f t="shared" si="97"/>
        <v>2.9852326840813324</v>
      </c>
      <c r="EE71" s="191">
        <v>0.47499999999999998</v>
      </c>
      <c r="EF71" s="191">
        <v>0.47499999999999998</v>
      </c>
      <c r="EG71" s="191">
        <f t="shared" si="98"/>
        <v>4.4253453109223786</v>
      </c>
      <c r="EH71" s="166">
        <f t="shared" si="99"/>
        <v>2</v>
      </c>
      <c r="EI71" s="205">
        <f t="shared" si="100"/>
        <v>4.1782935853118222</v>
      </c>
      <c r="EJ71" s="205">
        <f t="shared" si="57"/>
        <v>2.4578197560657777</v>
      </c>
      <c r="EK71" s="51">
        <f t="shared" si="58"/>
        <v>0.27741292801555462</v>
      </c>
      <c r="EL71" s="220">
        <f t="shared" si="59"/>
        <v>1.3790532073440889</v>
      </c>
      <c r="EM71" s="221">
        <f t="shared" si="101"/>
        <v>10.269492520622306</v>
      </c>
      <c r="EN71" s="191"/>
      <c r="EO71" s="313"/>
      <c r="EP71" s="192" t="s">
        <v>354</v>
      </c>
      <c r="EQ71" s="222">
        <f t="shared" si="102"/>
        <v>4.1782935853118222</v>
      </c>
      <c r="ER71" s="191">
        <f t="shared" si="103"/>
        <v>2.4578197560657777</v>
      </c>
      <c r="ES71" s="51">
        <f t="shared" si="104"/>
        <v>0.27741292801555462</v>
      </c>
      <c r="ET71" s="191">
        <f t="shared" si="62"/>
        <v>1.3790532073440889</v>
      </c>
      <c r="EU71" s="191">
        <f t="shared" si="105"/>
        <v>10.269492520622306</v>
      </c>
      <c r="EV71" s="191"/>
      <c r="EW71" s="191"/>
      <c r="EX71" s="192" t="str">
        <f t="shared" si="63"/>
        <v>Rear</v>
      </c>
      <c r="EY71" s="145"/>
      <c r="EZ71" s="191"/>
      <c r="FA71" s="191"/>
      <c r="FB71" s="191"/>
      <c r="FC71" s="191"/>
      <c r="FD71" s="191"/>
      <c r="FE71" s="191"/>
      <c r="FF71" s="192"/>
      <c r="FG71" s="145"/>
      <c r="FH71" s="191"/>
      <c r="FI71" s="191"/>
      <c r="FJ71" s="191"/>
      <c r="FK71" s="191"/>
      <c r="FL71" s="191"/>
      <c r="FM71" s="191"/>
      <c r="FN71" s="192"/>
      <c r="FO71" s="145"/>
      <c r="FP71" s="191"/>
      <c r="FQ71" s="191"/>
      <c r="FR71" s="191"/>
      <c r="FS71" s="191"/>
      <c r="FT71" s="191"/>
      <c r="FU71" s="191"/>
      <c r="FV71" s="192"/>
      <c r="FW71" s="191"/>
      <c r="FX71" s="191"/>
      <c r="FY71" s="191"/>
      <c r="FZ71" s="191"/>
      <c r="GA71" s="191"/>
      <c r="GB71" s="191"/>
      <c r="GC71" s="191"/>
      <c r="GD71" s="210"/>
      <c r="GE71" s="145"/>
      <c r="GF71" s="191"/>
      <c r="GG71" s="191"/>
      <c r="GH71" s="191"/>
      <c r="GI71" s="191"/>
      <c r="GJ71" s="191"/>
      <c r="GK71" s="191"/>
      <c r="GL71" s="210"/>
      <c r="GM71" s="145"/>
      <c r="GN71" s="191"/>
      <c r="GO71" s="191"/>
      <c r="GP71" s="191"/>
      <c r="GQ71" s="191"/>
      <c r="GR71" s="191"/>
      <c r="GS71" s="191"/>
      <c r="GT71" s="210"/>
      <c r="GU71" s="145"/>
      <c r="GV71" s="191"/>
      <c r="GW71" s="191"/>
      <c r="GX71" s="191"/>
      <c r="GY71" s="191"/>
      <c r="GZ71" s="191"/>
      <c r="HA71" s="191"/>
      <c r="HB71" s="210"/>
      <c r="HC71" s="145"/>
      <c r="HD71" s="191"/>
      <c r="HE71" s="191"/>
      <c r="HF71" s="191"/>
      <c r="HG71" s="191"/>
      <c r="HH71" s="191"/>
      <c r="HI71" s="191"/>
      <c r="HJ71" s="210"/>
      <c r="HR71" s="304"/>
    </row>
    <row r="72" spans="1:226" s="303" customFormat="1" ht="14.45" customHeight="1" x14ac:dyDescent="0.25">
      <c r="A72" s="211" t="s">
        <v>431</v>
      </c>
      <c r="B72" s="194" t="s">
        <v>0</v>
      </c>
      <c r="C72" s="31">
        <f t="shared" si="64"/>
        <v>62</v>
      </c>
      <c r="D72" s="173" t="str">
        <f t="shared" si="72"/>
        <v>Dw_62</v>
      </c>
      <c r="E72" s="4">
        <v>483.42618638590551</v>
      </c>
      <c r="F72" s="195" t="s">
        <v>360</v>
      </c>
      <c r="G72" s="195">
        <v>17.5</v>
      </c>
      <c r="H72" s="3">
        <f t="shared" si="73"/>
        <v>47.244253594522299</v>
      </c>
      <c r="I72" s="196">
        <f t="shared" si="74"/>
        <v>172.12398803089582</v>
      </c>
      <c r="J72" s="1">
        <f t="shared" si="75"/>
        <v>0.3</v>
      </c>
      <c r="K72" s="280">
        <f t="shared" si="76"/>
        <v>0.66512367604777578</v>
      </c>
      <c r="L72" s="280">
        <f t="shared" si="77"/>
        <v>0.76605874014786435</v>
      </c>
      <c r="M72" s="225">
        <f t="shared" si="78"/>
        <v>1.0929836430997353</v>
      </c>
      <c r="N72" s="15" t="s">
        <v>432</v>
      </c>
      <c r="O72" s="197">
        <f t="shared" si="79"/>
        <v>0.57454405511089823</v>
      </c>
      <c r="P72" s="198">
        <f t="shared" si="80"/>
        <v>0</v>
      </c>
      <c r="Q72" s="198">
        <f t="shared" si="81"/>
        <v>0</v>
      </c>
      <c r="R72" s="198">
        <f t="shared" si="82"/>
        <v>0.76579512545424278</v>
      </c>
      <c r="S72" s="77">
        <f t="shared" si="83"/>
        <v>0.8020844528631409</v>
      </c>
      <c r="T72" s="199"/>
      <c r="U72" s="3">
        <f t="shared" si="84"/>
        <v>1.734525387076385</v>
      </c>
      <c r="V72" s="98">
        <f t="shared" si="85"/>
        <v>10.229166282602444</v>
      </c>
      <c r="W72" s="49">
        <f t="shared" si="86"/>
        <v>4.6185830095336664</v>
      </c>
      <c r="X72" s="317">
        <f t="shared" si="43"/>
        <v>7.8268888939618114E-2</v>
      </c>
      <c r="Y72" s="318">
        <v>7.8268888939618114E-2</v>
      </c>
      <c r="Z72" s="200"/>
      <c r="AA72" s="66"/>
      <c r="AB72" s="66"/>
      <c r="AC72" s="66">
        <v>250</v>
      </c>
      <c r="AD72" s="66"/>
      <c r="AE72" s="66"/>
      <c r="AF72" s="66"/>
      <c r="AG72" s="66"/>
      <c r="AH72" s="195"/>
      <c r="AI72" s="34"/>
      <c r="AJ72" s="229">
        <v>180</v>
      </c>
      <c r="AK72" s="34"/>
      <c r="AL72" s="34"/>
      <c r="AM72" s="34"/>
      <c r="AN72" s="201"/>
      <c r="AO72" s="201"/>
      <c r="AP72" s="202">
        <v>240</v>
      </c>
      <c r="AQ72" s="18"/>
      <c r="AR72" s="18"/>
      <c r="AS72" s="18"/>
      <c r="AT72" s="51"/>
      <c r="AU72" s="17"/>
      <c r="AV72" s="18"/>
      <c r="AW72" s="112"/>
      <c r="AX72" s="103"/>
      <c r="AY72" s="18"/>
      <c r="AZ72" s="18"/>
      <c r="BA72" s="18"/>
      <c r="BB72" s="17"/>
      <c r="BC72" s="19"/>
      <c r="BD72" s="19"/>
      <c r="BE72" s="19"/>
      <c r="BF72" s="17"/>
      <c r="BG72" s="18"/>
      <c r="BH72" s="18"/>
      <c r="BI72" s="128"/>
      <c r="BJ72" s="331"/>
      <c r="BK72" s="332"/>
      <c r="BL72" s="332"/>
      <c r="BM72" s="332"/>
      <c r="BN72" s="333"/>
      <c r="BO72" s="203">
        <f t="shared" si="87"/>
        <v>6.9363999999999999</v>
      </c>
      <c r="BP72" s="285">
        <v>6.8110624523560199</v>
      </c>
      <c r="BQ72" s="204">
        <v>2.8236294920211313</v>
      </c>
      <c r="BR72" s="204"/>
      <c r="BS72" s="47"/>
      <c r="BT72" s="42"/>
      <c r="BU72" s="42"/>
      <c r="BV72" s="42"/>
      <c r="BW72" s="43"/>
      <c r="BX72" s="191"/>
      <c r="BY72" s="191"/>
      <c r="BZ72" s="205"/>
      <c r="CA72" s="191"/>
      <c r="CB72" s="206"/>
      <c r="CC72" s="191"/>
      <c r="CD72" s="207">
        <f t="shared" si="88"/>
        <v>51.637196409268746</v>
      </c>
      <c r="CE72" s="47" t="s">
        <v>356</v>
      </c>
      <c r="CF72" s="42">
        <v>31.8</v>
      </c>
      <c r="CG72" s="42" t="s">
        <v>353</v>
      </c>
      <c r="CH72" s="42">
        <v>175</v>
      </c>
      <c r="CI72" s="191"/>
      <c r="CJ72" s="192"/>
      <c r="CK72" s="191" t="s">
        <v>357</v>
      </c>
      <c r="CL72" s="191" t="s">
        <v>358</v>
      </c>
      <c r="CM72" s="208">
        <v>0.13</v>
      </c>
      <c r="CN72" s="191">
        <v>470</v>
      </c>
      <c r="CO72" s="205">
        <f t="shared" si="89"/>
        <v>67.663926990423334</v>
      </c>
      <c r="CP72" s="191">
        <f t="shared" si="90"/>
        <v>38.727897306951562</v>
      </c>
      <c r="CQ72" s="145" t="s">
        <v>353</v>
      </c>
      <c r="CR72" s="191">
        <v>175</v>
      </c>
      <c r="CS72" s="191"/>
      <c r="CT72" s="191"/>
      <c r="CU72" s="191"/>
      <c r="CV72" s="192"/>
      <c r="CW72" s="191" t="s">
        <v>357</v>
      </c>
      <c r="CX72" s="209" t="s">
        <v>358</v>
      </c>
      <c r="CY72" s="208">
        <v>0.13</v>
      </c>
      <c r="CZ72" s="191">
        <v>470</v>
      </c>
      <c r="DA72" s="191"/>
      <c r="DB72" s="191">
        <f t="shared" si="91"/>
        <v>47.244253594522299</v>
      </c>
      <c r="DC72" s="43">
        <f t="shared" si="92"/>
        <v>0</v>
      </c>
      <c r="DD72" s="191" t="s">
        <v>362</v>
      </c>
      <c r="DE72" s="191">
        <v>100</v>
      </c>
      <c r="DF72" s="191" t="s">
        <v>361</v>
      </c>
      <c r="DG72" s="191">
        <v>20</v>
      </c>
      <c r="DH72" s="191" t="s">
        <v>353</v>
      </c>
      <c r="DI72" s="192">
        <v>175</v>
      </c>
      <c r="DJ72" s="191"/>
      <c r="DK72" s="209"/>
      <c r="DL72" s="208"/>
      <c r="DM72" s="191"/>
      <c r="DN72" s="191">
        <f t="shared" si="93"/>
        <v>47.244253594522299</v>
      </c>
      <c r="DO72" s="192">
        <f t="shared" si="94"/>
        <v>0</v>
      </c>
      <c r="DP72" s="191">
        <v>1</v>
      </c>
      <c r="DQ72" s="191" t="s">
        <v>363</v>
      </c>
      <c r="DR72" s="191" t="s">
        <v>371</v>
      </c>
      <c r="DS72" s="208">
        <v>0.13400000000000001</v>
      </c>
      <c r="DT72" s="191">
        <v>580</v>
      </c>
      <c r="DU72" s="191">
        <f t="shared" si="95"/>
        <v>6.8110624523560199</v>
      </c>
      <c r="DV72" s="191">
        <v>0.375</v>
      </c>
      <c r="DW72" s="191">
        <v>0.45</v>
      </c>
      <c r="DX72" s="192">
        <f t="shared" si="96"/>
        <v>8.6061994015447905</v>
      </c>
      <c r="DY72" s="191">
        <v>1</v>
      </c>
      <c r="DZ72" s="191" t="s">
        <v>363</v>
      </c>
      <c r="EA72" s="191" t="s">
        <v>371</v>
      </c>
      <c r="EB72" s="208">
        <v>0.13400000000000001</v>
      </c>
      <c r="EC72" s="191">
        <v>580</v>
      </c>
      <c r="ED72" s="191">
        <f t="shared" si="97"/>
        <v>2.8236294920211313</v>
      </c>
      <c r="EE72" s="191">
        <v>0.47499999999999998</v>
      </c>
      <c r="EF72" s="191">
        <v>0.47499999999999998</v>
      </c>
      <c r="EG72" s="191">
        <f t="shared" si="98"/>
        <v>4.3030997007723952</v>
      </c>
      <c r="EH72" s="166">
        <f t="shared" si="99"/>
        <v>2</v>
      </c>
      <c r="EI72" s="205">
        <f t="shared" si="100"/>
        <v>2.9486931580298545</v>
      </c>
      <c r="EJ72" s="205">
        <f t="shared" si="57"/>
        <v>1.734525387076385</v>
      </c>
      <c r="EK72" s="51">
        <f t="shared" si="58"/>
        <v>0.8391041049447463</v>
      </c>
      <c r="EL72" s="220">
        <f t="shared" si="59"/>
        <v>0.2597534209850727</v>
      </c>
      <c r="EM72" s="221">
        <f t="shared" si="101"/>
        <v>5.1145831413012219</v>
      </c>
      <c r="EN72" s="191"/>
      <c r="EO72" s="313"/>
      <c r="EP72" s="192" t="s">
        <v>354</v>
      </c>
      <c r="EQ72" s="222">
        <f t="shared" si="102"/>
        <v>2.9486931580298545</v>
      </c>
      <c r="ER72" s="191">
        <f t="shared" si="103"/>
        <v>1.734525387076385</v>
      </c>
      <c r="ES72" s="51">
        <f t="shared" si="104"/>
        <v>0.8391041049447463</v>
      </c>
      <c r="ET72" s="191">
        <f t="shared" si="62"/>
        <v>3.7279534209850729</v>
      </c>
      <c r="EU72" s="191">
        <f t="shared" si="105"/>
        <v>5.1145831413012219</v>
      </c>
      <c r="EV72" s="191"/>
      <c r="EW72" s="191"/>
      <c r="EX72" s="192" t="str">
        <f t="shared" si="63"/>
        <v>Front</v>
      </c>
      <c r="EY72" s="145"/>
      <c r="EZ72" s="191"/>
      <c r="FA72" s="191"/>
      <c r="FB72" s="191"/>
      <c r="FC72" s="191"/>
      <c r="FD72" s="191"/>
      <c r="FE72" s="191"/>
      <c r="FF72" s="192"/>
      <c r="FG72" s="145"/>
      <c r="FH72" s="191"/>
      <c r="FI72" s="191"/>
      <c r="FJ72" s="191"/>
      <c r="FK72" s="191"/>
      <c r="FL72" s="191"/>
      <c r="FM72" s="191"/>
      <c r="FN72" s="192"/>
      <c r="FO72" s="145"/>
      <c r="FP72" s="191"/>
      <c r="FQ72" s="191"/>
      <c r="FR72" s="191"/>
      <c r="FS72" s="191"/>
      <c r="FT72" s="191"/>
      <c r="FU72" s="191"/>
      <c r="FV72" s="192"/>
      <c r="FW72" s="191"/>
      <c r="FX72" s="191"/>
      <c r="FY72" s="191"/>
      <c r="FZ72" s="191"/>
      <c r="GA72" s="191"/>
      <c r="GB72" s="191"/>
      <c r="GC72" s="191"/>
      <c r="GD72" s="210"/>
      <c r="GE72" s="145"/>
      <c r="GF72" s="191"/>
      <c r="GG72" s="191"/>
      <c r="GH72" s="191"/>
      <c r="GI72" s="191"/>
      <c r="GJ72" s="191"/>
      <c r="GK72" s="191"/>
      <c r="GL72" s="210"/>
      <c r="GM72" s="145"/>
      <c r="GN72" s="191"/>
      <c r="GO72" s="191"/>
      <c r="GP72" s="191"/>
      <c r="GQ72" s="191"/>
      <c r="GR72" s="191"/>
      <c r="GS72" s="191"/>
      <c r="GT72" s="210"/>
      <c r="GU72" s="145"/>
      <c r="GV72" s="191"/>
      <c r="GW72" s="191"/>
      <c r="GX72" s="191"/>
      <c r="GY72" s="191"/>
      <c r="GZ72" s="191"/>
      <c r="HA72" s="191"/>
      <c r="HB72" s="210"/>
      <c r="HC72" s="145"/>
      <c r="HD72" s="191"/>
      <c r="HE72" s="191"/>
      <c r="HF72" s="191"/>
      <c r="HG72" s="191"/>
      <c r="HH72" s="191"/>
      <c r="HI72" s="191"/>
      <c r="HJ72" s="210"/>
      <c r="HR72" s="304"/>
    </row>
    <row r="73" spans="1:226" s="303" customFormat="1" ht="14.45" customHeight="1" x14ac:dyDescent="0.25">
      <c r="A73" s="211" t="s">
        <v>431</v>
      </c>
      <c r="B73" s="194" t="s">
        <v>0</v>
      </c>
      <c r="C73" s="31">
        <f t="shared" si="64"/>
        <v>63</v>
      </c>
      <c r="D73" s="173" t="str">
        <f t="shared" si="72"/>
        <v>Dw_63</v>
      </c>
      <c r="E73" s="4">
        <v>713.92468969631943</v>
      </c>
      <c r="F73" s="195" t="s">
        <v>360</v>
      </c>
      <c r="G73" s="195">
        <v>17.5</v>
      </c>
      <c r="H73" s="3">
        <f t="shared" si="73"/>
        <v>48.997612037626141</v>
      </c>
      <c r="I73" s="196">
        <f t="shared" si="74"/>
        <v>178.72677583287532</v>
      </c>
      <c r="J73" s="1">
        <f t="shared" si="75"/>
        <v>0.30000000000000004</v>
      </c>
      <c r="K73" s="280">
        <f t="shared" si="76"/>
        <v>0.66415213856953692</v>
      </c>
      <c r="L73" s="280">
        <f t="shared" si="77"/>
        <v>0.77442998455966539</v>
      </c>
      <c r="M73" s="225">
        <f t="shared" si="78"/>
        <v>1.0942988958051334</v>
      </c>
      <c r="N73" s="15" t="s">
        <v>432</v>
      </c>
      <c r="O73" s="197">
        <f t="shared" si="79"/>
        <v>0.58082248841974904</v>
      </c>
      <c r="P73" s="198">
        <f t="shared" si="80"/>
        <v>0</v>
      </c>
      <c r="Q73" s="198">
        <f t="shared" si="81"/>
        <v>0</v>
      </c>
      <c r="R73" s="198">
        <f t="shared" si="82"/>
        <v>0.76671665261239674</v>
      </c>
      <c r="S73" s="77">
        <f t="shared" si="83"/>
        <v>0.81563935048654235</v>
      </c>
      <c r="T73" s="199"/>
      <c r="U73" s="3">
        <f t="shared" si="84"/>
        <v>1.8388031922562025</v>
      </c>
      <c r="V73" s="98">
        <f t="shared" si="85"/>
        <v>11.496070411495442</v>
      </c>
      <c r="W73" s="49">
        <f t="shared" si="86"/>
        <v>4.2621182964077189</v>
      </c>
      <c r="X73" s="317">
        <f t="shared" si="43"/>
        <v>8.72222767310422E-2</v>
      </c>
      <c r="Y73" s="318">
        <v>8.72222767310422E-2</v>
      </c>
      <c r="Z73" s="200"/>
      <c r="AA73" s="66"/>
      <c r="AB73" s="66"/>
      <c r="AC73" s="66">
        <v>250</v>
      </c>
      <c r="AD73" s="66"/>
      <c r="AE73" s="66"/>
      <c r="AF73" s="66"/>
      <c r="AG73" s="66"/>
      <c r="AH73" s="195"/>
      <c r="AI73" s="34"/>
      <c r="AJ73" s="229">
        <v>180</v>
      </c>
      <c r="AK73" s="34"/>
      <c r="AL73" s="34"/>
      <c r="AM73" s="34"/>
      <c r="AN73" s="201"/>
      <c r="AO73" s="201"/>
      <c r="AP73" s="202">
        <v>240</v>
      </c>
      <c r="AQ73" s="18"/>
      <c r="AR73" s="18"/>
      <c r="AS73" s="18"/>
      <c r="AT73" s="51"/>
      <c r="AU73" s="17"/>
      <c r="AV73" s="18"/>
      <c r="AW73" s="112"/>
      <c r="AX73" s="103"/>
      <c r="AY73" s="18"/>
      <c r="AZ73" s="18"/>
      <c r="BA73" s="18"/>
      <c r="BB73" s="17"/>
      <c r="BC73" s="19"/>
      <c r="BD73" s="19"/>
      <c r="BE73" s="19"/>
      <c r="BF73" s="17"/>
      <c r="BG73" s="18"/>
      <c r="BH73" s="18"/>
      <c r="BI73" s="128"/>
      <c r="BJ73" s="331"/>
      <c r="BK73" s="332"/>
      <c r="BL73" s="332"/>
      <c r="BM73" s="332"/>
      <c r="BN73" s="333"/>
      <c r="BO73" s="203">
        <f t="shared" si="87"/>
        <v>6.9363999999999999</v>
      </c>
      <c r="BP73" s="285">
        <v>7.0638388843818323</v>
      </c>
      <c r="BQ73" s="204">
        <v>2.8832205087473284</v>
      </c>
      <c r="BR73" s="204"/>
      <c r="BS73" s="47"/>
      <c r="BT73" s="42"/>
      <c r="BU73" s="42"/>
      <c r="BV73" s="42"/>
      <c r="BW73" s="43"/>
      <c r="BX73" s="191"/>
      <c r="BY73" s="191"/>
      <c r="BZ73" s="205"/>
      <c r="CA73" s="191"/>
      <c r="CB73" s="206"/>
      <c r="CC73" s="191"/>
      <c r="CD73" s="207">
        <f t="shared" si="88"/>
        <v>53.6180327498626</v>
      </c>
      <c r="CE73" s="47" t="s">
        <v>356</v>
      </c>
      <c r="CF73" s="42">
        <v>31.8</v>
      </c>
      <c r="CG73" s="42" t="s">
        <v>353</v>
      </c>
      <c r="CH73" s="42">
        <v>175</v>
      </c>
      <c r="CI73" s="191"/>
      <c r="CJ73" s="192"/>
      <c r="CK73" s="191" t="s">
        <v>357</v>
      </c>
      <c r="CL73" s="191" t="s">
        <v>358</v>
      </c>
      <c r="CM73" s="208">
        <v>0.13</v>
      </c>
      <c r="CN73" s="191">
        <v>470</v>
      </c>
      <c r="CO73" s="205">
        <f t="shared" si="89"/>
        <v>70.759997906195167</v>
      </c>
      <c r="CP73" s="191">
        <f t="shared" si="90"/>
        <v>40.213524562396948</v>
      </c>
      <c r="CQ73" s="145" t="s">
        <v>353</v>
      </c>
      <c r="CR73" s="191">
        <v>175</v>
      </c>
      <c r="CS73" s="191"/>
      <c r="CT73" s="191"/>
      <c r="CU73" s="191"/>
      <c r="CV73" s="192"/>
      <c r="CW73" s="191" t="s">
        <v>357</v>
      </c>
      <c r="CX73" s="209" t="s">
        <v>358</v>
      </c>
      <c r="CY73" s="208">
        <v>0.13</v>
      </c>
      <c r="CZ73" s="191">
        <v>470</v>
      </c>
      <c r="DA73" s="191"/>
      <c r="DB73" s="191">
        <f t="shared" si="91"/>
        <v>48.997612037626141</v>
      </c>
      <c r="DC73" s="43">
        <f t="shared" si="92"/>
        <v>0</v>
      </c>
      <c r="DD73" s="191" t="s">
        <v>362</v>
      </c>
      <c r="DE73" s="191">
        <v>100</v>
      </c>
      <c r="DF73" s="191" t="s">
        <v>361</v>
      </c>
      <c r="DG73" s="191">
        <v>20</v>
      </c>
      <c r="DH73" s="191" t="s">
        <v>353</v>
      </c>
      <c r="DI73" s="192">
        <v>175</v>
      </c>
      <c r="DJ73" s="191"/>
      <c r="DK73" s="209"/>
      <c r="DL73" s="208"/>
      <c r="DM73" s="191"/>
      <c r="DN73" s="191">
        <f t="shared" si="93"/>
        <v>48.997612037626141</v>
      </c>
      <c r="DO73" s="192">
        <f t="shared" si="94"/>
        <v>0</v>
      </c>
      <c r="DP73" s="191">
        <v>1</v>
      </c>
      <c r="DQ73" s="191" t="s">
        <v>363</v>
      </c>
      <c r="DR73" s="191" t="s">
        <v>371</v>
      </c>
      <c r="DS73" s="208">
        <v>0.13400000000000001</v>
      </c>
      <c r="DT73" s="191">
        <v>580</v>
      </c>
      <c r="DU73" s="191">
        <f t="shared" si="95"/>
        <v>7.0638388843818323</v>
      </c>
      <c r="DV73" s="191">
        <v>0.375</v>
      </c>
      <c r="DW73" s="191">
        <v>0.45</v>
      </c>
      <c r="DX73" s="192">
        <f t="shared" si="96"/>
        <v>8.9363387916437667</v>
      </c>
      <c r="DY73" s="191">
        <v>1</v>
      </c>
      <c r="DZ73" s="191" t="s">
        <v>363</v>
      </c>
      <c r="EA73" s="191" t="s">
        <v>371</v>
      </c>
      <c r="EB73" s="208">
        <v>0.13400000000000001</v>
      </c>
      <c r="EC73" s="191">
        <v>580</v>
      </c>
      <c r="ED73" s="191">
        <f t="shared" si="97"/>
        <v>2.8832205087473284</v>
      </c>
      <c r="EE73" s="191">
        <v>0.47499999999999998</v>
      </c>
      <c r="EF73" s="191">
        <v>0.47499999999999998</v>
      </c>
      <c r="EG73" s="191">
        <f t="shared" si="98"/>
        <v>4.4681693958218833</v>
      </c>
      <c r="EH73" s="166">
        <f t="shared" si="99"/>
        <v>2</v>
      </c>
      <c r="EI73" s="205">
        <f t="shared" si="100"/>
        <v>3.1259654268355441</v>
      </c>
      <c r="EJ73" s="205">
        <f t="shared" si="57"/>
        <v>1.8388031922562025</v>
      </c>
      <c r="EK73" s="51">
        <f t="shared" si="58"/>
        <v>0.7944173164911259</v>
      </c>
      <c r="EL73" s="220">
        <f t="shared" si="59"/>
        <v>0.17111728658222791</v>
      </c>
      <c r="EM73" s="221">
        <f t="shared" si="101"/>
        <v>5.7480352057477209</v>
      </c>
      <c r="EN73" s="191"/>
      <c r="EO73" s="313"/>
      <c r="EP73" s="192" t="s">
        <v>354</v>
      </c>
      <c r="EQ73" s="222">
        <f t="shared" si="102"/>
        <v>3.1259654268355441</v>
      </c>
      <c r="ER73" s="191">
        <f t="shared" si="103"/>
        <v>1.8388031922562025</v>
      </c>
      <c r="ES73" s="51">
        <f t="shared" si="104"/>
        <v>0.7944173164911259</v>
      </c>
      <c r="ET73" s="191">
        <f t="shared" si="62"/>
        <v>3.6393172865822279</v>
      </c>
      <c r="EU73" s="191">
        <f t="shared" si="105"/>
        <v>5.7480352057477209</v>
      </c>
      <c r="EV73" s="191"/>
      <c r="EW73" s="191"/>
      <c r="EX73" s="192" t="str">
        <f t="shared" si="63"/>
        <v>Front</v>
      </c>
      <c r="EY73" s="145"/>
      <c r="EZ73" s="191"/>
      <c r="FA73" s="191"/>
      <c r="FB73" s="191"/>
      <c r="FC73" s="191"/>
      <c r="FD73" s="191"/>
      <c r="FE73" s="191"/>
      <c r="FF73" s="192"/>
      <c r="FG73" s="145"/>
      <c r="FH73" s="191"/>
      <c r="FI73" s="191"/>
      <c r="FJ73" s="191"/>
      <c r="FK73" s="191"/>
      <c r="FL73" s="191"/>
      <c r="FM73" s="191"/>
      <c r="FN73" s="192"/>
      <c r="FO73" s="145"/>
      <c r="FP73" s="191"/>
      <c r="FQ73" s="191"/>
      <c r="FR73" s="191"/>
      <c r="FS73" s="191"/>
      <c r="FT73" s="191"/>
      <c r="FU73" s="191"/>
      <c r="FV73" s="192"/>
      <c r="FW73" s="191"/>
      <c r="FX73" s="191"/>
      <c r="FY73" s="191"/>
      <c r="FZ73" s="191"/>
      <c r="GA73" s="191"/>
      <c r="GB73" s="191"/>
      <c r="GC73" s="191"/>
      <c r="GD73" s="210"/>
      <c r="GE73" s="145"/>
      <c r="GF73" s="191"/>
      <c r="GG73" s="191"/>
      <c r="GH73" s="191"/>
      <c r="GI73" s="191"/>
      <c r="GJ73" s="191"/>
      <c r="GK73" s="191"/>
      <c r="GL73" s="210"/>
      <c r="GM73" s="145"/>
      <c r="GN73" s="191"/>
      <c r="GO73" s="191"/>
      <c r="GP73" s="191"/>
      <c r="GQ73" s="191"/>
      <c r="GR73" s="191"/>
      <c r="GS73" s="191"/>
      <c r="GT73" s="210"/>
      <c r="GU73" s="145"/>
      <c r="GV73" s="191"/>
      <c r="GW73" s="191"/>
      <c r="GX73" s="191"/>
      <c r="GY73" s="191"/>
      <c r="GZ73" s="191"/>
      <c r="HA73" s="191"/>
      <c r="HB73" s="210"/>
      <c r="HC73" s="145"/>
      <c r="HD73" s="191"/>
      <c r="HE73" s="191"/>
      <c r="HF73" s="191"/>
      <c r="HG73" s="191"/>
      <c r="HH73" s="191"/>
      <c r="HI73" s="191"/>
      <c r="HJ73" s="210"/>
      <c r="HR73" s="304"/>
    </row>
    <row r="74" spans="1:226" s="303" customFormat="1" ht="14.45" customHeight="1" x14ac:dyDescent="0.25">
      <c r="A74" s="211" t="s">
        <v>431</v>
      </c>
      <c r="B74" s="194" t="s">
        <v>0</v>
      </c>
      <c r="C74" s="31">
        <f t="shared" si="64"/>
        <v>64</v>
      </c>
      <c r="D74" s="173" t="str">
        <f t="shared" si="72"/>
        <v>Dw_64</v>
      </c>
      <c r="E74" s="4">
        <v>427.26227479341588</v>
      </c>
      <c r="F74" s="195" t="s">
        <v>360</v>
      </c>
      <c r="G74" s="195">
        <v>17.5</v>
      </c>
      <c r="H74" s="3">
        <f t="shared" si="73"/>
        <v>45.29832509760864</v>
      </c>
      <c r="I74" s="196">
        <f t="shared" si="74"/>
        <v>169.93807735651029</v>
      </c>
      <c r="J74" s="1">
        <f t="shared" si="75"/>
        <v>0.3</v>
      </c>
      <c r="K74" s="280">
        <f t="shared" si="76"/>
        <v>0.64255742593731102</v>
      </c>
      <c r="L74" s="280">
        <f t="shared" si="77"/>
        <v>0.7207802697089436</v>
      </c>
      <c r="M74" s="225">
        <f t="shared" si="78"/>
        <v>1.1254593430794302</v>
      </c>
      <c r="N74" s="15" t="s">
        <v>432</v>
      </c>
      <c r="O74" s="197">
        <f t="shared" si="79"/>
        <v>0.5405852022817077</v>
      </c>
      <c r="P74" s="198">
        <f t="shared" si="80"/>
        <v>0</v>
      </c>
      <c r="Q74" s="198">
        <f t="shared" si="81"/>
        <v>0</v>
      </c>
      <c r="R74" s="198">
        <f t="shared" si="82"/>
        <v>0.78854910983193538</v>
      </c>
      <c r="S74" s="77">
        <f t="shared" si="83"/>
        <v>0.75905893638074784</v>
      </c>
      <c r="T74" s="199"/>
      <c r="U74" s="3">
        <f t="shared" si="84"/>
        <v>1.5913873475282672</v>
      </c>
      <c r="V74" s="98">
        <f t="shared" si="85"/>
        <v>8.6105465455683827</v>
      </c>
      <c r="W74" s="49">
        <f t="shared" si="86"/>
        <v>5.2607955671434672</v>
      </c>
      <c r="X74" s="317">
        <f t="shared" si="43"/>
        <v>6.3918705172724383E-2</v>
      </c>
      <c r="Y74" s="318">
        <v>6.3918705172724369E-2</v>
      </c>
      <c r="Z74" s="200"/>
      <c r="AA74" s="66"/>
      <c r="AB74" s="66"/>
      <c r="AC74" s="66">
        <v>250</v>
      </c>
      <c r="AD74" s="66"/>
      <c r="AE74" s="66"/>
      <c r="AF74" s="66"/>
      <c r="AG74" s="66"/>
      <c r="AH74" s="195"/>
      <c r="AI74" s="34"/>
      <c r="AJ74" s="229">
        <v>180</v>
      </c>
      <c r="AK74" s="34"/>
      <c r="AL74" s="34"/>
      <c r="AM74" s="34"/>
      <c r="AN74" s="201"/>
      <c r="AO74" s="201"/>
      <c r="AP74" s="202">
        <v>240</v>
      </c>
      <c r="AQ74" s="18"/>
      <c r="AR74" s="18"/>
      <c r="AS74" s="18"/>
      <c r="AT74" s="51"/>
      <c r="AU74" s="17"/>
      <c r="AV74" s="18"/>
      <c r="AW74" s="112"/>
      <c r="AX74" s="103"/>
      <c r="AY74" s="18"/>
      <c r="AZ74" s="18"/>
      <c r="BA74" s="18"/>
      <c r="BB74" s="17"/>
      <c r="BC74" s="19"/>
      <c r="BD74" s="19"/>
      <c r="BE74" s="19"/>
      <c r="BF74" s="17"/>
      <c r="BG74" s="18"/>
      <c r="BH74" s="18"/>
      <c r="BI74" s="128"/>
      <c r="BJ74" s="331"/>
      <c r="BK74" s="332"/>
      <c r="BL74" s="332"/>
      <c r="BM74" s="332"/>
      <c r="BN74" s="333"/>
      <c r="BO74" s="203">
        <f t="shared" si="87"/>
        <v>6.9363999999999999</v>
      </c>
      <c r="BP74" s="285">
        <v>6.5305237727940488</v>
      </c>
      <c r="BQ74" s="204">
        <v>2.9457888267541463</v>
      </c>
      <c r="BR74" s="204"/>
      <c r="BS74" s="47"/>
      <c r="BT74" s="42"/>
      <c r="BU74" s="42"/>
      <c r="BV74" s="42"/>
      <c r="BW74" s="43"/>
      <c r="BX74" s="191"/>
      <c r="BY74" s="191"/>
      <c r="BZ74" s="205"/>
      <c r="CA74" s="191"/>
      <c r="CB74" s="206"/>
      <c r="CC74" s="191"/>
      <c r="CD74" s="207">
        <f t="shared" si="88"/>
        <v>50.981423206953089</v>
      </c>
      <c r="CE74" s="47" t="s">
        <v>356</v>
      </c>
      <c r="CF74" s="42">
        <v>31.8</v>
      </c>
      <c r="CG74" s="42" t="s">
        <v>353</v>
      </c>
      <c r="CH74" s="42">
        <v>175</v>
      </c>
      <c r="CI74" s="191"/>
      <c r="CJ74" s="192"/>
      <c r="CK74" s="191" t="s">
        <v>357</v>
      </c>
      <c r="CL74" s="191" t="s">
        <v>358</v>
      </c>
      <c r="CM74" s="208">
        <v>0.13</v>
      </c>
      <c r="CN74" s="191">
        <v>470</v>
      </c>
      <c r="CO74" s="205">
        <f t="shared" si="89"/>
        <v>69.369873309865142</v>
      </c>
      <c r="CP74" s="191">
        <f t="shared" si="90"/>
        <v>38.236067405214818</v>
      </c>
      <c r="CQ74" s="145" t="s">
        <v>353</v>
      </c>
      <c r="CR74" s="191">
        <v>175</v>
      </c>
      <c r="CS74" s="191"/>
      <c r="CT74" s="191"/>
      <c r="CU74" s="191"/>
      <c r="CV74" s="192"/>
      <c r="CW74" s="191" t="s">
        <v>357</v>
      </c>
      <c r="CX74" s="209" t="s">
        <v>358</v>
      </c>
      <c r="CY74" s="208">
        <v>0.13</v>
      </c>
      <c r="CZ74" s="191">
        <v>470</v>
      </c>
      <c r="DA74" s="191"/>
      <c r="DB74" s="191">
        <f t="shared" si="91"/>
        <v>45.29832509760864</v>
      </c>
      <c r="DC74" s="43">
        <f t="shared" si="92"/>
        <v>0</v>
      </c>
      <c r="DD74" s="191" t="s">
        <v>362</v>
      </c>
      <c r="DE74" s="191">
        <v>100</v>
      </c>
      <c r="DF74" s="191" t="s">
        <v>361</v>
      </c>
      <c r="DG74" s="191">
        <v>20</v>
      </c>
      <c r="DH74" s="191" t="s">
        <v>353</v>
      </c>
      <c r="DI74" s="192">
        <v>175</v>
      </c>
      <c r="DJ74" s="191"/>
      <c r="DK74" s="209"/>
      <c r="DL74" s="208"/>
      <c r="DM74" s="191"/>
      <c r="DN74" s="191">
        <f t="shared" si="93"/>
        <v>45.29832509760864</v>
      </c>
      <c r="DO74" s="192">
        <f t="shared" si="94"/>
        <v>0</v>
      </c>
      <c r="DP74" s="191">
        <v>1</v>
      </c>
      <c r="DQ74" s="191" t="s">
        <v>363</v>
      </c>
      <c r="DR74" s="191" t="s">
        <v>371</v>
      </c>
      <c r="DS74" s="208">
        <v>0.13400000000000001</v>
      </c>
      <c r="DT74" s="191">
        <v>580</v>
      </c>
      <c r="DU74" s="191">
        <f t="shared" si="95"/>
        <v>6.5305237727940488</v>
      </c>
      <c r="DV74" s="191">
        <v>0.375</v>
      </c>
      <c r="DW74" s="191">
        <v>0.45</v>
      </c>
      <c r="DX74" s="192">
        <f t="shared" si="96"/>
        <v>8.4969038678255142</v>
      </c>
      <c r="DY74" s="191">
        <v>1</v>
      </c>
      <c r="DZ74" s="191" t="s">
        <v>363</v>
      </c>
      <c r="EA74" s="191" t="s">
        <v>371</v>
      </c>
      <c r="EB74" s="208">
        <v>0.13400000000000001</v>
      </c>
      <c r="EC74" s="191">
        <v>580</v>
      </c>
      <c r="ED74" s="191">
        <f t="shared" si="97"/>
        <v>2.9457888267541463</v>
      </c>
      <c r="EE74" s="191">
        <v>0.47499999999999998</v>
      </c>
      <c r="EF74" s="191">
        <v>0.47499999999999998</v>
      </c>
      <c r="EG74" s="191">
        <f t="shared" si="98"/>
        <v>4.2484519339127571</v>
      </c>
      <c r="EH74" s="166">
        <f t="shared" si="99"/>
        <v>2</v>
      </c>
      <c r="EI74" s="205">
        <f t="shared" si="100"/>
        <v>2.7053584907980541</v>
      </c>
      <c r="EJ74" s="205">
        <f t="shared" si="57"/>
        <v>1.5913873475282672</v>
      </c>
      <c r="EK74" s="51">
        <f t="shared" si="58"/>
        <v>1.1044014792258792</v>
      </c>
      <c r="EL74" s="220">
        <f t="shared" si="59"/>
        <v>0.38142075460097291</v>
      </c>
      <c r="EM74" s="221">
        <f t="shared" si="101"/>
        <v>4.3052732727841914</v>
      </c>
      <c r="EN74" s="191"/>
      <c r="EO74" s="313"/>
      <c r="EP74" s="192" t="s">
        <v>354</v>
      </c>
      <c r="EQ74" s="222">
        <f t="shared" si="102"/>
        <v>2.7053584907980541</v>
      </c>
      <c r="ER74" s="191">
        <f t="shared" si="103"/>
        <v>1.5913873475282672</v>
      </c>
      <c r="ES74" s="51">
        <f t="shared" si="104"/>
        <v>1.1044014792258792</v>
      </c>
      <c r="ET74" s="191">
        <f t="shared" si="62"/>
        <v>3.8496207546009726</v>
      </c>
      <c r="EU74" s="191">
        <f t="shared" si="105"/>
        <v>4.3052732727841914</v>
      </c>
      <c r="EV74" s="191"/>
      <c r="EW74" s="191"/>
      <c r="EX74" s="192" t="str">
        <f t="shared" si="63"/>
        <v>Front</v>
      </c>
      <c r="EY74" s="145"/>
      <c r="EZ74" s="191"/>
      <c r="FA74" s="191"/>
      <c r="FB74" s="191"/>
      <c r="FC74" s="191"/>
      <c r="FD74" s="191"/>
      <c r="FE74" s="191"/>
      <c r="FF74" s="192"/>
      <c r="FG74" s="145"/>
      <c r="FH74" s="191"/>
      <c r="FI74" s="191"/>
      <c r="FJ74" s="191"/>
      <c r="FK74" s="191"/>
      <c r="FL74" s="191"/>
      <c r="FM74" s="191"/>
      <c r="FN74" s="192"/>
      <c r="FO74" s="145"/>
      <c r="FP74" s="191"/>
      <c r="FQ74" s="191"/>
      <c r="FR74" s="191"/>
      <c r="FS74" s="191"/>
      <c r="FT74" s="191"/>
      <c r="FU74" s="191"/>
      <c r="FV74" s="192"/>
      <c r="FW74" s="191"/>
      <c r="FX74" s="191"/>
      <c r="FY74" s="191"/>
      <c r="FZ74" s="191"/>
      <c r="GA74" s="191"/>
      <c r="GB74" s="191"/>
      <c r="GC74" s="191"/>
      <c r="GD74" s="210"/>
      <c r="GE74" s="145"/>
      <c r="GF74" s="191"/>
      <c r="GG74" s="191"/>
      <c r="GH74" s="191"/>
      <c r="GI74" s="191"/>
      <c r="GJ74" s="191"/>
      <c r="GK74" s="191"/>
      <c r="GL74" s="210"/>
      <c r="GM74" s="145"/>
      <c r="GN74" s="191"/>
      <c r="GO74" s="191"/>
      <c r="GP74" s="191"/>
      <c r="GQ74" s="191"/>
      <c r="GR74" s="191"/>
      <c r="GS74" s="191"/>
      <c r="GT74" s="210"/>
      <c r="GU74" s="145"/>
      <c r="GV74" s="191"/>
      <c r="GW74" s="191"/>
      <c r="GX74" s="191"/>
      <c r="GY74" s="191"/>
      <c r="GZ74" s="191"/>
      <c r="HA74" s="191"/>
      <c r="HB74" s="210"/>
      <c r="HC74" s="145"/>
      <c r="HD74" s="191"/>
      <c r="HE74" s="191"/>
      <c r="HF74" s="191"/>
      <c r="HG74" s="191"/>
      <c r="HH74" s="191"/>
      <c r="HI74" s="191"/>
      <c r="HJ74" s="210"/>
      <c r="HR74" s="304"/>
    </row>
    <row r="75" spans="1:226" s="303" customFormat="1" ht="14.45" customHeight="1" x14ac:dyDescent="0.25">
      <c r="A75" s="211" t="s">
        <v>431</v>
      </c>
      <c r="B75" s="194" t="s">
        <v>0</v>
      </c>
      <c r="C75" s="31">
        <f t="shared" si="64"/>
        <v>65</v>
      </c>
      <c r="D75" s="173" t="str">
        <f t="shared" si="72"/>
        <v>Dw_65</v>
      </c>
      <c r="E75" s="4">
        <v>488.81098946722409</v>
      </c>
      <c r="F75" s="195" t="s">
        <v>360</v>
      </c>
      <c r="G75" s="195">
        <v>17.5</v>
      </c>
      <c r="H75" s="3">
        <f t="shared" si="73"/>
        <v>46.350735197175851</v>
      </c>
      <c r="I75" s="196">
        <f t="shared" si="74"/>
        <v>170.73969220105164</v>
      </c>
      <c r="J75" s="1">
        <f t="shared" si="75"/>
        <v>0.30000000000000004</v>
      </c>
      <c r="K75" s="280">
        <f t="shared" si="76"/>
        <v>0.65636948759790747</v>
      </c>
      <c r="L75" s="280">
        <f t="shared" si="77"/>
        <v>0.75124214554772639</v>
      </c>
      <c r="M75" s="225">
        <f t="shared" si="78"/>
        <v>1.105093747540739</v>
      </c>
      <c r="N75" s="15" t="s">
        <v>432</v>
      </c>
      <c r="O75" s="197">
        <f t="shared" si="79"/>
        <v>0.56343160916079471</v>
      </c>
      <c r="P75" s="198">
        <f t="shared" si="80"/>
        <v>0</v>
      </c>
      <c r="Q75" s="198">
        <f t="shared" si="81"/>
        <v>0</v>
      </c>
      <c r="R75" s="198">
        <f t="shared" si="82"/>
        <v>0.77428002731733159</v>
      </c>
      <c r="S75" s="77">
        <f t="shared" si="83"/>
        <v>0.78411088415371255</v>
      </c>
      <c r="T75" s="199"/>
      <c r="U75" s="3">
        <f t="shared" si="84"/>
        <v>1.7025300487757906</v>
      </c>
      <c r="V75" s="98">
        <f t="shared" si="85"/>
        <v>9.8552691277472864</v>
      </c>
      <c r="W75" s="49">
        <f t="shared" si="86"/>
        <v>4.7031425115196912</v>
      </c>
      <c r="X75" s="317">
        <f t="shared" si="43"/>
        <v>7.5314983830280693E-2</v>
      </c>
      <c r="Y75" s="318">
        <v>7.531498383028068E-2</v>
      </c>
      <c r="Z75" s="200"/>
      <c r="AA75" s="66"/>
      <c r="AB75" s="66"/>
      <c r="AC75" s="66">
        <v>250</v>
      </c>
      <c r="AD75" s="66"/>
      <c r="AE75" s="66"/>
      <c r="AF75" s="66"/>
      <c r="AG75" s="66"/>
      <c r="AH75" s="195"/>
      <c r="AI75" s="34"/>
      <c r="AJ75" s="229">
        <v>180</v>
      </c>
      <c r="AK75" s="34"/>
      <c r="AL75" s="34"/>
      <c r="AM75" s="34"/>
      <c r="AN75" s="201"/>
      <c r="AO75" s="201"/>
      <c r="AP75" s="202">
        <v>240</v>
      </c>
      <c r="AQ75" s="18"/>
      <c r="AR75" s="18"/>
      <c r="AS75" s="18"/>
      <c r="AT75" s="51"/>
      <c r="AU75" s="17"/>
      <c r="AV75" s="18"/>
      <c r="AW75" s="112"/>
      <c r="AX75" s="103"/>
      <c r="AY75" s="18"/>
      <c r="AZ75" s="18"/>
      <c r="BA75" s="18"/>
      <c r="BB75" s="17"/>
      <c r="BC75" s="19"/>
      <c r="BD75" s="19"/>
      <c r="BE75" s="19"/>
      <c r="BF75" s="17"/>
      <c r="BG75" s="18"/>
      <c r="BH75" s="18"/>
      <c r="BI75" s="128"/>
      <c r="BJ75" s="331"/>
      <c r="BK75" s="332"/>
      <c r="BL75" s="332"/>
      <c r="BM75" s="332"/>
      <c r="BN75" s="333"/>
      <c r="BO75" s="203">
        <f t="shared" si="87"/>
        <v>6.9363999999999999</v>
      </c>
      <c r="BP75" s="285">
        <v>6.6822465828348783</v>
      </c>
      <c r="BQ75" s="204">
        <v>2.8651239802735011</v>
      </c>
      <c r="BR75" s="204"/>
      <c r="BS75" s="47"/>
      <c r="BT75" s="42"/>
      <c r="BU75" s="42"/>
      <c r="BV75" s="42"/>
      <c r="BW75" s="43"/>
      <c r="BX75" s="191"/>
      <c r="BY75" s="191"/>
      <c r="BZ75" s="205"/>
      <c r="CA75" s="191"/>
      <c r="CB75" s="206"/>
      <c r="CC75" s="191"/>
      <c r="CD75" s="207">
        <f t="shared" si="88"/>
        <v>51.221907660315495</v>
      </c>
      <c r="CE75" s="47" t="s">
        <v>356</v>
      </c>
      <c r="CF75" s="42">
        <v>31.8</v>
      </c>
      <c r="CG75" s="42" t="s">
        <v>353</v>
      </c>
      <c r="CH75" s="42">
        <v>175</v>
      </c>
      <c r="CI75" s="191"/>
      <c r="CJ75" s="192"/>
      <c r="CK75" s="191" t="s">
        <v>357</v>
      </c>
      <c r="CL75" s="191" t="s">
        <v>358</v>
      </c>
      <c r="CM75" s="208">
        <v>0.13</v>
      </c>
      <c r="CN75" s="191">
        <v>470</v>
      </c>
      <c r="CO75" s="205">
        <f t="shared" si="89"/>
        <v>68.066667955272095</v>
      </c>
      <c r="CP75" s="191">
        <f t="shared" si="90"/>
        <v>38.416430745236617</v>
      </c>
      <c r="CQ75" s="145" t="s">
        <v>353</v>
      </c>
      <c r="CR75" s="191">
        <v>175</v>
      </c>
      <c r="CS75" s="191"/>
      <c r="CT75" s="191"/>
      <c r="CU75" s="191"/>
      <c r="CV75" s="192"/>
      <c r="CW75" s="191" t="s">
        <v>357</v>
      </c>
      <c r="CX75" s="209" t="s">
        <v>358</v>
      </c>
      <c r="CY75" s="208">
        <v>0.13</v>
      </c>
      <c r="CZ75" s="191">
        <v>470</v>
      </c>
      <c r="DA75" s="191"/>
      <c r="DB75" s="191">
        <f t="shared" si="91"/>
        <v>46.350735197175851</v>
      </c>
      <c r="DC75" s="43">
        <f t="shared" si="92"/>
        <v>0</v>
      </c>
      <c r="DD75" s="191" t="s">
        <v>362</v>
      </c>
      <c r="DE75" s="191">
        <v>100</v>
      </c>
      <c r="DF75" s="191" t="s">
        <v>361</v>
      </c>
      <c r="DG75" s="191">
        <v>20</v>
      </c>
      <c r="DH75" s="191" t="s">
        <v>353</v>
      </c>
      <c r="DI75" s="192">
        <v>175</v>
      </c>
      <c r="DJ75" s="191"/>
      <c r="DK75" s="209"/>
      <c r="DL75" s="208"/>
      <c r="DM75" s="191"/>
      <c r="DN75" s="191">
        <f t="shared" si="93"/>
        <v>46.350735197175851</v>
      </c>
      <c r="DO75" s="192">
        <f t="shared" si="94"/>
        <v>0</v>
      </c>
      <c r="DP75" s="191">
        <v>1</v>
      </c>
      <c r="DQ75" s="191" t="s">
        <v>363</v>
      </c>
      <c r="DR75" s="191" t="s">
        <v>371</v>
      </c>
      <c r="DS75" s="208">
        <v>0.13400000000000001</v>
      </c>
      <c r="DT75" s="191">
        <v>580</v>
      </c>
      <c r="DU75" s="191">
        <f t="shared" si="95"/>
        <v>6.6822465828348783</v>
      </c>
      <c r="DV75" s="191">
        <v>0.375</v>
      </c>
      <c r="DW75" s="191">
        <v>0.45</v>
      </c>
      <c r="DX75" s="192">
        <f t="shared" si="96"/>
        <v>8.536984610052583</v>
      </c>
      <c r="DY75" s="191">
        <v>1</v>
      </c>
      <c r="DZ75" s="191" t="s">
        <v>363</v>
      </c>
      <c r="EA75" s="191" t="s">
        <v>371</v>
      </c>
      <c r="EB75" s="208">
        <v>0.13400000000000001</v>
      </c>
      <c r="EC75" s="191">
        <v>580</v>
      </c>
      <c r="ED75" s="191">
        <f t="shared" si="97"/>
        <v>2.8651239802735011</v>
      </c>
      <c r="EE75" s="191">
        <v>0.47499999999999998</v>
      </c>
      <c r="EF75" s="191">
        <v>0.47499999999999998</v>
      </c>
      <c r="EG75" s="191">
        <f t="shared" si="98"/>
        <v>4.2684923050262915</v>
      </c>
      <c r="EH75" s="166">
        <f t="shared" si="99"/>
        <v>2</v>
      </c>
      <c r="EI75" s="205">
        <f t="shared" si="100"/>
        <v>2.8943010829188438</v>
      </c>
      <c r="EJ75" s="205">
        <f t="shared" si="57"/>
        <v>1.7025300487757906</v>
      </c>
      <c r="EK75" s="51">
        <f t="shared" si="58"/>
        <v>0.91259393149771051</v>
      </c>
      <c r="EL75" s="220">
        <f t="shared" si="59"/>
        <v>0.28694945854057807</v>
      </c>
      <c r="EM75" s="221">
        <f t="shared" si="101"/>
        <v>4.9276345638736432</v>
      </c>
      <c r="EN75" s="191"/>
      <c r="EO75" s="313"/>
      <c r="EP75" s="192" t="s">
        <v>354</v>
      </c>
      <c r="EQ75" s="222">
        <f t="shared" si="102"/>
        <v>2.8943010829188438</v>
      </c>
      <c r="ER75" s="191">
        <f t="shared" si="103"/>
        <v>1.7025300487757906</v>
      </c>
      <c r="ES75" s="51">
        <f t="shared" si="104"/>
        <v>0.91259393149771051</v>
      </c>
      <c r="ET75" s="191">
        <f t="shared" si="62"/>
        <v>3.7551494585405782</v>
      </c>
      <c r="EU75" s="191">
        <f t="shared" si="105"/>
        <v>4.9276345638736432</v>
      </c>
      <c r="EV75" s="191"/>
      <c r="EW75" s="191"/>
      <c r="EX75" s="192" t="str">
        <f t="shared" si="63"/>
        <v>Front</v>
      </c>
      <c r="EY75" s="145"/>
      <c r="EZ75" s="191"/>
      <c r="FA75" s="191"/>
      <c r="FB75" s="191"/>
      <c r="FC75" s="191"/>
      <c r="FD75" s="191"/>
      <c r="FE75" s="191"/>
      <c r="FF75" s="192"/>
      <c r="FG75" s="145"/>
      <c r="FH75" s="191"/>
      <c r="FI75" s="191"/>
      <c r="FJ75" s="191"/>
      <c r="FK75" s="191"/>
      <c r="FL75" s="191"/>
      <c r="FM75" s="191"/>
      <c r="FN75" s="192"/>
      <c r="FO75" s="145"/>
      <c r="FP75" s="191"/>
      <c r="FQ75" s="191"/>
      <c r="FR75" s="191"/>
      <c r="FS75" s="191"/>
      <c r="FT75" s="191"/>
      <c r="FU75" s="191"/>
      <c r="FV75" s="192"/>
      <c r="FW75" s="191"/>
      <c r="FX75" s="191"/>
      <c r="FY75" s="191"/>
      <c r="FZ75" s="191"/>
      <c r="GA75" s="191"/>
      <c r="GB75" s="191"/>
      <c r="GC75" s="191"/>
      <c r="GD75" s="210"/>
      <c r="GE75" s="145"/>
      <c r="GF75" s="191"/>
      <c r="GG75" s="191"/>
      <c r="GH75" s="191"/>
      <c r="GI75" s="191"/>
      <c r="GJ75" s="191"/>
      <c r="GK75" s="191"/>
      <c r="GL75" s="210"/>
      <c r="GM75" s="145"/>
      <c r="GN75" s="191"/>
      <c r="GO75" s="191"/>
      <c r="GP75" s="191"/>
      <c r="GQ75" s="191"/>
      <c r="GR75" s="191"/>
      <c r="GS75" s="191"/>
      <c r="GT75" s="210"/>
      <c r="GU75" s="145"/>
      <c r="GV75" s="191"/>
      <c r="GW75" s="191"/>
      <c r="GX75" s="191"/>
      <c r="GY75" s="191"/>
      <c r="GZ75" s="191"/>
      <c r="HA75" s="191"/>
      <c r="HB75" s="210"/>
      <c r="HC75" s="145"/>
      <c r="HD75" s="191"/>
      <c r="HE75" s="191"/>
      <c r="HF75" s="191"/>
      <c r="HG75" s="191"/>
      <c r="HH75" s="191"/>
      <c r="HI75" s="191"/>
      <c r="HJ75" s="210"/>
      <c r="HR75" s="304"/>
    </row>
    <row r="76" spans="1:226" s="303" customFormat="1" ht="14.45" customHeight="1" x14ac:dyDescent="0.25">
      <c r="A76" s="211" t="s">
        <v>431</v>
      </c>
      <c r="B76" s="194" t="s">
        <v>0</v>
      </c>
      <c r="C76" s="31">
        <f t="shared" si="64"/>
        <v>66</v>
      </c>
      <c r="D76" s="173" t="str">
        <f t="shared" si="72"/>
        <v>Dw_66</v>
      </c>
      <c r="E76" s="4">
        <v>547.14233436864868</v>
      </c>
      <c r="F76" s="195" t="s">
        <v>360</v>
      </c>
      <c r="G76" s="195">
        <v>17.5</v>
      </c>
      <c r="H76" s="3">
        <f t="shared" si="73"/>
        <v>49.797975631675321</v>
      </c>
      <c r="I76" s="196">
        <f t="shared" si="74"/>
        <v>181.9235236927006</v>
      </c>
      <c r="J76" s="1">
        <f t="shared" si="75"/>
        <v>0.3</v>
      </c>
      <c r="K76" s="280">
        <f t="shared" si="76"/>
        <v>0.66292562136027877</v>
      </c>
      <c r="L76" s="280">
        <f t="shared" si="77"/>
        <v>0.78847474184213495</v>
      </c>
      <c r="M76" s="225">
        <f t="shared" si="78"/>
        <v>1.0959693926412342</v>
      </c>
      <c r="N76" s="15" t="s">
        <v>432</v>
      </c>
      <c r="O76" s="197">
        <f t="shared" si="79"/>
        <v>0.59135605638160127</v>
      </c>
      <c r="P76" s="198">
        <f t="shared" si="80"/>
        <v>0</v>
      </c>
      <c r="Q76" s="198">
        <f t="shared" si="81"/>
        <v>0</v>
      </c>
      <c r="R76" s="198">
        <f t="shared" si="82"/>
        <v>0.7678870803148139</v>
      </c>
      <c r="S76" s="77">
        <f t="shared" si="83"/>
        <v>0.82084293079791937</v>
      </c>
      <c r="T76" s="199"/>
      <c r="U76" s="3">
        <f t="shared" si="84"/>
        <v>1.9635688816380288</v>
      </c>
      <c r="V76" s="98">
        <f t="shared" si="85"/>
        <v>13.109049359986546</v>
      </c>
      <c r="W76" s="49">
        <f t="shared" si="86"/>
        <v>3.7987480452759872</v>
      </c>
      <c r="X76" s="317">
        <f t="shared" ref="X76:X139" si="106">V76*SQRT(U76)/I76</f>
        <v>0.10097303489911161</v>
      </c>
      <c r="Y76" s="318">
        <v>0.10097303489911159</v>
      </c>
      <c r="Z76" s="200"/>
      <c r="AA76" s="66"/>
      <c r="AB76" s="66"/>
      <c r="AC76" s="66">
        <v>250</v>
      </c>
      <c r="AD76" s="66"/>
      <c r="AE76" s="66"/>
      <c r="AF76" s="66"/>
      <c r="AG76" s="66"/>
      <c r="AH76" s="195"/>
      <c r="AI76" s="34"/>
      <c r="AJ76" s="229">
        <v>180</v>
      </c>
      <c r="AK76" s="34"/>
      <c r="AL76" s="34"/>
      <c r="AM76" s="34"/>
      <c r="AN76" s="201"/>
      <c r="AO76" s="201"/>
      <c r="AP76" s="202">
        <v>240</v>
      </c>
      <c r="AQ76" s="18"/>
      <c r="AR76" s="18"/>
      <c r="AS76" s="18"/>
      <c r="AT76" s="51"/>
      <c r="AU76" s="17"/>
      <c r="AV76" s="18"/>
      <c r="AW76" s="112"/>
      <c r="AX76" s="103"/>
      <c r="AY76" s="18"/>
      <c r="AZ76" s="18"/>
      <c r="BA76" s="18"/>
      <c r="BB76" s="17"/>
      <c r="BC76" s="19"/>
      <c r="BD76" s="19"/>
      <c r="BE76" s="19"/>
      <c r="BF76" s="17"/>
      <c r="BG76" s="18"/>
      <c r="BH76" s="18"/>
      <c r="BI76" s="128"/>
      <c r="BJ76" s="331"/>
      <c r="BK76" s="332"/>
      <c r="BL76" s="332"/>
      <c r="BM76" s="332"/>
      <c r="BN76" s="333"/>
      <c r="BO76" s="203">
        <f t="shared" si="87"/>
        <v>6.9363999999999999</v>
      </c>
      <c r="BP76" s="285">
        <v>7.1792249050913037</v>
      </c>
      <c r="BQ76" s="204">
        <v>2.9161858926860398</v>
      </c>
      <c r="BR76" s="204"/>
      <c r="BS76" s="47"/>
      <c r="BT76" s="42"/>
      <c r="BU76" s="42"/>
      <c r="BV76" s="42"/>
      <c r="BW76" s="43"/>
      <c r="BX76" s="191"/>
      <c r="BY76" s="191"/>
      <c r="BZ76" s="205"/>
      <c r="CA76" s="191"/>
      <c r="CB76" s="206"/>
      <c r="CC76" s="191"/>
      <c r="CD76" s="207">
        <f t="shared" si="88"/>
        <v>54.577057107810177</v>
      </c>
      <c r="CE76" s="47" t="s">
        <v>356</v>
      </c>
      <c r="CF76" s="42">
        <v>31.8</v>
      </c>
      <c r="CG76" s="42" t="s">
        <v>353</v>
      </c>
      <c r="CH76" s="42">
        <v>175</v>
      </c>
      <c r="CI76" s="191"/>
      <c r="CJ76" s="192"/>
      <c r="CK76" s="191" t="s">
        <v>357</v>
      </c>
      <c r="CL76" s="191" t="s">
        <v>358</v>
      </c>
      <c r="CM76" s="208">
        <v>0.13</v>
      </c>
      <c r="CN76" s="191">
        <v>470</v>
      </c>
      <c r="CO76" s="205">
        <f t="shared" si="89"/>
        <v>72.3560185779221</v>
      </c>
      <c r="CP76" s="191">
        <f t="shared" si="90"/>
        <v>40.932792830857636</v>
      </c>
      <c r="CQ76" s="145" t="s">
        <v>353</v>
      </c>
      <c r="CR76" s="191">
        <v>175</v>
      </c>
      <c r="CS76" s="191"/>
      <c r="CT76" s="191"/>
      <c r="CU76" s="191"/>
      <c r="CV76" s="192"/>
      <c r="CW76" s="191" t="s">
        <v>357</v>
      </c>
      <c r="CX76" s="209" t="s">
        <v>358</v>
      </c>
      <c r="CY76" s="208">
        <v>0.13</v>
      </c>
      <c r="CZ76" s="191">
        <v>470</v>
      </c>
      <c r="DA76" s="191"/>
      <c r="DB76" s="191">
        <f t="shared" si="91"/>
        <v>49.797975631675321</v>
      </c>
      <c r="DC76" s="43">
        <f t="shared" si="92"/>
        <v>0</v>
      </c>
      <c r="DD76" s="191" t="s">
        <v>362</v>
      </c>
      <c r="DE76" s="191">
        <v>100</v>
      </c>
      <c r="DF76" s="191" t="s">
        <v>361</v>
      </c>
      <c r="DG76" s="191">
        <v>20</v>
      </c>
      <c r="DH76" s="191" t="s">
        <v>353</v>
      </c>
      <c r="DI76" s="192">
        <v>175</v>
      </c>
      <c r="DJ76" s="191"/>
      <c r="DK76" s="209"/>
      <c r="DL76" s="208"/>
      <c r="DM76" s="191"/>
      <c r="DN76" s="191">
        <f t="shared" si="93"/>
        <v>49.797975631675321</v>
      </c>
      <c r="DO76" s="192">
        <f t="shared" si="94"/>
        <v>0</v>
      </c>
      <c r="DP76" s="191">
        <v>1</v>
      </c>
      <c r="DQ76" s="191" t="s">
        <v>363</v>
      </c>
      <c r="DR76" s="191" t="s">
        <v>371</v>
      </c>
      <c r="DS76" s="208">
        <v>0.13400000000000001</v>
      </c>
      <c r="DT76" s="191">
        <v>580</v>
      </c>
      <c r="DU76" s="191">
        <f t="shared" si="95"/>
        <v>7.1792249050913037</v>
      </c>
      <c r="DV76" s="191">
        <v>0.375</v>
      </c>
      <c r="DW76" s="191">
        <v>0.45</v>
      </c>
      <c r="DX76" s="192">
        <f t="shared" si="96"/>
        <v>9.0961761846350306</v>
      </c>
      <c r="DY76" s="191">
        <v>1</v>
      </c>
      <c r="DZ76" s="191" t="s">
        <v>363</v>
      </c>
      <c r="EA76" s="191" t="s">
        <v>371</v>
      </c>
      <c r="EB76" s="208">
        <v>0.13400000000000001</v>
      </c>
      <c r="EC76" s="191">
        <v>580</v>
      </c>
      <c r="ED76" s="191">
        <f t="shared" si="97"/>
        <v>2.9161858926860398</v>
      </c>
      <c r="EE76" s="191">
        <v>0.47499999999999998</v>
      </c>
      <c r="EF76" s="191">
        <v>0.47499999999999998</v>
      </c>
      <c r="EG76" s="191">
        <f t="shared" si="98"/>
        <v>4.5480880923175153</v>
      </c>
      <c r="EH76" s="166">
        <f t="shared" si="99"/>
        <v>2</v>
      </c>
      <c r="EI76" s="205">
        <f t="shared" si="100"/>
        <v>3.338067098784649</v>
      </c>
      <c r="EJ76" s="205">
        <f t="shared" ref="EJ76:EJ139" si="107">POWER(Y76*I76/(EH76*$EI$2),2/5)</f>
        <v>1.9635688816380288</v>
      </c>
      <c r="EK76" s="51">
        <f t="shared" ref="EK76:EK139" si="108">IF((BQ76-EJ76)/2&gt;$EK$2,$EK$2,MAX(BQ76-EJ76-$EL$2,(BQ76-EJ76)/2))</f>
        <v>0.702617011048011</v>
      </c>
      <c r="EL76" s="220">
        <f t="shared" ref="EL76:EL139" si="109">IF((BO76/2-($EI$2*POWER(Y76*I76/(EH76*$EI$2),2/5)))/2&gt;0,(BO76/2-($EI$2*POWER(Y76*I76/(EH76*$EI$2),2/5)))/2,(BO76-($EI$2*POWER(Y76*I76/(EH76*$EI$2),2/5)))/2)</f>
        <v>6.5066450607675463E-2</v>
      </c>
      <c r="EM76" s="221">
        <f t="shared" si="101"/>
        <v>6.554524679993273</v>
      </c>
      <c r="EN76" s="191"/>
      <c r="EO76" s="313"/>
      <c r="EP76" s="192" t="s">
        <v>354</v>
      </c>
      <c r="EQ76" s="222">
        <f t="shared" si="102"/>
        <v>3.338067098784649</v>
      </c>
      <c r="ER76" s="191">
        <f t="shared" si="103"/>
        <v>1.9635688816380288</v>
      </c>
      <c r="ES76" s="51">
        <f t="shared" si="104"/>
        <v>0.702617011048011</v>
      </c>
      <c r="ET76" s="191">
        <f t="shared" ref="ET76:ET139" si="110">IF((BO76/2-($EI$2*POWER(Y76*I76/(EH76*$EI$2),2/5)))/2&gt;0,BO76/2+EL76,EL76)</f>
        <v>3.5332664506076754</v>
      </c>
      <c r="EU76" s="191">
        <f t="shared" si="105"/>
        <v>6.554524679993273</v>
      </c>
      <c r="EV76" s="191"/>
      <c r="EW76" s="191"/>
      <c r="EX76" s="192" t="str">
        <f t="shared" ref="EX76:EX139" si="111">IF((BO76/2-($EI$2*POWER(Y76*I76/(EH76*$EI$2),2/5)))/2&gt;0,"Front","Rear")</f>
        <v>Front</v>
      </c>
      <c r="EY76" s="145"/>
      <c r="EZ76" s="191"/>
      <c r="FA76" s="191"/>
      <c r="FB76" s="191"/>
      <c r="FC76" s="191"/>
      <c r="FD76" s="191"/>
      <c r="FE76" s="191"/>
      <c r="FF76" s="192"/>
      <c r="FG76" s="145"/>
      <c r="FH76" s="191"/>
      <c r="FI76" s="191"/>
      <c r="FJ76" s="191"/>
      <c r="FK76" s="191"/>
      <c r="FL76" s="191"/>
      <c r="FM76" s="191"/>
      <c r="FN76" s="192"/>
      <c r="FO76" s="145"/>
      <c r="FP76" s="191"/>
      <c r="FQ76" s="191"/>
      <c r="FR76" s="191"/>
      <c r="FS76" s="191"/>
      <c r="FT76" s="191"/>
      <c r="FU76" s="191"/>
      <c r="FV76" s="192"/>
      <c r="FW76" s="191"/>
      <c r="FX76" s="191"/>
      <c r="FY76" s="191"/>
      <c r="FZ76" s="191"/>
      <c r="GA76" s="191"/>
      <c r="GB76" s="191"/>
      <c r="GC76" s="191"/>
      <c r="GD76" s="210"/>
      <c r="GE76" s="145"/>
      <c r="GF76" s="191"/>
      <c r="GG76" s="191"/>
      <c r="GH76" s="191"/>
      <c r="GI76" s="191"/>
      <c r="GJ76" s="191"/>
      <c r="GK76" s="191"/>
      <c r="GL76" s="210"/>
      <c r="GM76" s="145"/>
      <c r="GN76" s="191"/>
      <c r="GO76" s="191"/>
      <c r="GP76" s="191"/>
      <c r="GQ76" s="191"/>
      <c r="GR76" s="191"/>
      <c r="GS76" s="191"/>
      <c r="GT76" s="210"/>
      <c r="GU76" s="145"/>
      <c r="GV76" s="191"/>
      <c r="GW76" s="191"/>
      <c r="GX76" s="191"/>
      <c r="GY76" s="191"/>
      <c r="GZ76" s="191"/>
      <c r="HA76" s="191"/>
      <c r="HB76" s="210"/>
      <c r="HC76" s="145"/>
      <c r="HD76" s="191"/>
      <c r="HE76" s="191"/>
      <c r="HF76" s="191"/>
      <c r="HG76" s="191"/>
      <c r="HH76" s="191"/>
      <c r="HI76" s="191"/>
      <c r="HJ76" s="210"/>
      <c r="HR76" s="304"/>
    </row>
    <row r="77" spans="1:226" s="303" customFormat="1" ht="14.45" customHeight="1" x14ac:dyDescent="0.25">
      <c r="A77" s="211" t="s">
        <v>431</v>
      </c>
      <c r="B77" s="194" t="s">
        <v>0</v>
      </c>
      <c r="C77" s="31">
        <f t="shared" ref="C77:C140" si="112">C76+1</f>
        <v>67</v>
      </c>
      <c r="D77" s="173" t="str">
        <f t="shared" si="72"/>
        <v>Dw_67</v>
      </c>
      <c r="E77" s="4">
        <v>487.97856280686182</v>
      </c>
      <c r="F77" s="195" t="s">
        <v>360</v>
      </c>
      <c r="G77" s="195">
        <v>17.5</v>
      </c>
      <c r="H77" s="3">
        <f t="shared" si="73"/>
        <v>33.190063645701002</v>
      </c>
      <c r="I77" s="196">
        <f t="shared" si="74"/>
        <v>131.29544315759551</v>
      </c>
      <c r="J77" s="1">
        <f t="shared" si="75"/>
        <v>0.30000000000000004</v>
      </c>
      <c r="K77" s="280">
        <f t="shared" si="76"/>
        <v>0.60676948762705474</v>
      </c>
      <c r="L77" s="280">
        <f t="shared" si="77"/>
        <v>0.68942127907751005</v>
      </c>
      <c r="M77" s="225">
        <f t="shared" si="78"/>
        <v>1.1867597895486572</v>
      </c>
      <c r="N77" s="15" t="s">
        <v>432</v>
      </c>
      <c r="O77" s="197">
        <f t="shared" si="79"/>
        <v>0.51706595930813248</v>
      </c>
      <c r="P77" s="198">
        <f t="shared" si="80"/>
        <v>0</v>
      </c>
      <c r="Q77" s="198">
        <f t="shared" si="81"/>
        <v>0</v>
      </c>
      <c r="R77" s="198">
        <f t="shared" si="82"/>
        <v>0.83149905093184906</v>
      </c>
      <c r="S77" s="77">
        <f t="shared" si="83"/>
        <v>0.6238714456872384</v>
      </c>
      <c r="T77" s="199"/>
      <c r="U77" s="3">
        <f t="shared" si="84"/>
        <v>1.51292682241795</v>
      </c>
      <c r="V77" s="98">
        <f t="shared" si="85"/>
        <v>7.7824217379716956</v>
      </c>
      <c r="W77" s="49">
        <f t="shared" si="86"/>
        <v>4.2647474993241898</v>
      </c>
      <c r="X77" s="317">
        <f t="shared" si="106"/>
        <v>7.2907812808605976E-2</v>
      </c>
      <c r="Y77" s="318">
        <v>7.290781280860599E-2</v>
      </c>
      <c r="Z77" s="200"/>
      <c r="AA77" s="66"/>
      <c r="AB77" s="66"/>
      <c r="AC77" s="66">
        <v>250</v>
      </c>
      <c r="AD77" s="66"/>
      <c r="AE77" s="66"/>
      <c r="AF77" s="66"/>
      <c r="AG77" s="66"/>
      <c r="AH77" s="195"/>
      <c r="AI77" s="34"/>
      <c r="AJ77" s="229">
        <v>180</v>
      </c>
      <c r="AK77" s="34"/>
      <c r="AL77" s="34"/>
      <c r="AM77" s="34"/>
      <c r="AN77" s="201"/>
      <c r="AO77" s="201"/>
      <c r="AP77" s="202">
        <v>240</v>
      </c>
      <c r="AQ77" s="18"/>
      <c r="AR77" s="18"/>
      <c r="AS77" s="18"/>
      <c r="AT77" s="51"/>
      <c r="AU77" s="17"/>
      <c r="AV77" s="18"/>
      <c r="AW77" s="112"/>
      <c r="AX77" s="103"/>
      <c r="AY77" s="18"/>
      <c r="AZ77" s="18"/>
      <c r="BA77" s="18"/>
      <c r="BB77" s="17"/>
      <c r="BC77" s="19"/>
      <c r="BD77" s="19"/>
      <c r="BE77" s="19"/>
      <c r="BF77" s="17"/>
      <c r="BG77" s="18"/>
      <c r="BH77" s="18"/>
      <c r="BI77" s="128"/>
      <c r="BJ77" s="331"/>
      <c r="BK77" s="332"/>
      <c r="BL77" s="332"/>
      <c r="BM77" s="332"/>
      <c r="BN77" s="333"/>
      <c r="BO77" s="203">
        <f t="shared" si="87"/>
        <v>6.9363999999999999</v>
      </c>
      <c r="BP77" s="285">
        <v>4.7849120070499112</v>
      </c>
      <c r="BQ77" s="204">
        <v>2.7691147470159274</v>
      </c>
      <c r="BR77" s="204"/>
      <c r="BS77" s="47"/>
      <c r="BT77" s="42"/>
      <c r="BU77" s="42"/>
      <c r="BV77" s="42"/>
      <c r="BW77" s="43"/>
      <c r="BX77" s="191"/>
      <c r="BY77" s="191"/>
      <c r="BZ77" s="205"/>
      <c r="CA77" s="191"/>
      <c r="CB77" s="206"/>
      <c r="CC77" s="191"/>
      <c r="CD77" s="207">
        <f t="shared" si="88"/>
        <v>39.388632947278658</v>
      </c>
      <c r="CE77" s="47" t="s">
        <v>356</v>
      </c>
      <c r="CF77" s="42">
        <v>31.8</v>
      </c>
      <c r="CG77" s="42" t="s">
        <v>353</v>
      </c>
      <c r="CH77" s="42">
        <v>175</v>
      </c>
      <c r="CI77" s="191"/>
      <c r="CJ77" s="192"/>
      <c r="CK77" s="191" t="s">
        <v>357</v>
      </c>
      <c r="CL77" s="191" t="s">
        <v>358</v>
      </c>
      <c r="CM77" s="208">
        <v>0.13</v>
      </c>
      <c r="CN77" s="191">
        <v>470</v>
      </c>
      <c r="CO77" s="205">
        <f t="shared" si="89"/>
        <v>54.94376201476566</v>
      </c>
      <c r="CP77" s="191">
        <f t="shared" si="90"/>
        <v>29.541474710458992</v>
      </c>
      <c r="CQ77" s="145" t="s">
        <v>353</v>
      </c>
      <c r="CR77" s="191">
        <v>175</v>
      </c>
      <c r="CS77" s="191"/>
      <c r="CT77" s="191"/>
      <c r="CU77" s="191"/>
      <c r="CV77" s="192"/>
      <c r="CW77" s="191" t="s">
        <v>357</v>
      </c>
      <c r="CX77" s="209" t="s">
        <v>358</v>
      </c>
      <c r="CY77" s="208">
        <v>0.13</v>
      </c>
      <c r="CZ77" s="191">
        <v>470</v>
      </c>
      <c r="DA77" s="191"/>
      <c r="DB77" s="191">
        <f t="shared" si="91"/>
        <v>33.190063645701002</v>
      </c>
      <c r="DC77" s="43">
        <f t="shared" si="92"/>
        <v>0</v>
      </c>
      <c r="DD77" s="191" t="s">
        <v>362</v>
      </c>
      <c r="DE77" s="191">
        <v>100</v>
      </c>
      <c r="DF77" s="191" t="s">
        <v>361</v>
      </c>
      <c r="DG77" s="191">
        <v>20</v>
      </c>
      <c r="DH77" s="191" t="s">
        <v>353</v>
      </c>
      <c r="DI77" s="192">
        <v>175</v>
      </c>
      <c r="DJ77" s="191"/>
      <c r="DK77" s="209"/>
      <c r="DL77" s="208"/>
      <c r="DM77" s="191"/>
      <c r="DN77" s="191">
        <f t="shared" si="93"/>
        <v>33.190063645701002</v>
      </c>
      <c r="DO77" s="192">
        <f t="shared" si="94"/>
        <v>0</v>
      </c>
      <c r="DP77" s="191">
        <v>1</v>
      </c>
      <c r="DQ77" s="191" t="s">
        <v>363</v>
      </c>
      <c r="DR77" s="191" t="s">
        <v>371</v>
      </c>
      <c r="DS77" s="208">
        <v>0.13400000000000001</v>
      </c>
      <c r="DT77" s="191">
        <v>580</v>
      </c>
      <c r="DU77" s="191">
        <f t="shared" si="95"/>
        <v>4.7849120070499112</v>
      </c>
      <c r="DV77" s="191">
        <v>0.375</v>
      </c>
      <c r="DW77" s="191">
        <v>0.45</v>
      </c>
      <c r="DX77" s="192">
        <f t="shared" si="96"/>
        <v>6.5647721578797764</v>
      </c>
      <c r="DY77" s="191">
        <v>1</v>
      </c>
      <c r="DZ77" s="191" t="s">
        <v>363</v>
      </c>
      <c r="EA77" s="191" t="s">
        <v>371</v>
      </c>
      <c r="EB77" s="208">
        <v>0.13400000000000001</v>
      </c>
      <c r="EC77" s="191">
        <v>580</v>
      </c>
      <c r="ED77" s="191">
        <f t="shared" si="97"/>
        <v>2.7691147470159274</v>
      </c>
      <c r="EE77" s="191">
        <v>0.47499999999999998</v>
      </c>
      <c r="EF77" s="191">
        <v>0.47499999999999998</v>
      </c>
      <c r="EG77" s="191">
        <f t="shared" si="98"/>
        <v>3.2823860789398882</v>
      </c>
      <c r="EH77" s="166">
        <f t="shared" si="99"/>
        <v>2</v>
      </c>
      <c r="EI77" s="205">
        <f t="shared" si="100"/>
        <v>2.571975598110515</v>
      </c>
      <c r="EJ77" s="205">
        <f t="shared" si="107"/>
        <v>1.51292682241795</v>
      </c>
      <c r="EK77" s="51">
        <f t="shared" si="108"/>
        <v>1.0061879245979775</v>
      </c>
      <c r="EL77" s="220">
        <f t="shared" si="109"/>
        <v>0.44811220094474247</v>
      </c>
      <c r="EM77" s="221">
        <f t="shared" si="101"/>
        <v>3.8912108689858478</v>
      </c>
      <c r="EN77" s="191"/>
      <c r="EO77" s="313"/>
      <c r="EP77" s="192" t="s">
        <v>354</v>
      </c>
      <c r="EQ77" s="222">
        <f t="shared" si="102"/>
        <v>2.571975598110515</v>
      </c>
      <c r="ER77" s="191">
        <f t="shared" si="103"/>
        <v>1.51292682241795</v>
      </c>
      <c r="ES77" s="51">
        <f t="shared" si="104"/>
        <v>1.0061879245979775</v>
      </c>
      <c r="ET77" s="191">
        <f t="shared" si="110"/>
        <v>3.9163122009447422</v>
      </c>
      <c r="EU77" s="191">
        <f t="shared" si="105"/>
        <v>3.8912108689858478</v>
      </c>
      <c r="EV77" s="191"/>
      <c r="EW77" s="191"/>
      <c r="EX77" s="192" t="str">
        <f t="shared" si="111"/>
        <v>Front</v>
      </c>
      <c r="EY77" s="145"/>
      <c r="EZ77" s="191"/>
      <c r="FA77" s="191"/>
      <c r="FB77" s="191"/>
      <c r="FC77" s="191"/>
      <c r="FD77" s="191"/>
      <c r="FE77" s="191"/>
      <c r="FF77" s="192"/>
      <c r="FG77" s="145"/>
      <c r="FH77" s="191"/>
      <c r="FI77" s="191"/>
      <c r="FJ77" s="191"/>
      <c r="FK77" s="191"/>
      <c r="FL77" s="191"/>
      <c r="FM77" s="191"/>
      <c r="FN77" s="192"/>
      <c r="FO77" s="145"/>
      <c r="FP77" s="191"/>
      <c r="FQ77" s="191"/>
      <c r="FR77" s="191"/>
      <c r="FS77" s="191"/>
      <c r="FT77" s="191"/>
      <c r="FU77" s="191"/>
      <c r="FV77" s="192"/>
      <c r="FW77" s="191"/>
      <c r="FX77" s="191"/>
      <c r="FY77" s="191"/>
      <c r="FZ77" s="191"/>
      <c r="GA77" s="191"/>
      <c r="GB77" s="191"/>
      <c r="GC77" s="191"/>
      <c r="GD77" s="210"/>
      <c r="GE77" s="145"/>
      <c r="GF77" s="191"/>
      <c r="GG77" s="191"/>
      <c r="GH77" s="191"/>
      <c r="GI77" s="191"/>
      <c r="GJ77" s="191"/>
      <c r="GK77" s="191"/>
      <c r="GL77" s="210"/>
      <c r="GM77" s="145"/>
      <c r="GN77" s="191"/>
      <c r="GO77" s="191"/>
      <c r="GP77" s="191"/>
      <c r="GQ77" s="191"/>
      <c r="GR77" s="191"/>
      <c r="GS77" s="191"/>
      <c r="GT77" s="210"/>
      <c r="GU77" s="145"/>
      <c r="GV77" s="191"/>
      <c r="GW77" s="191"/>
      <c r="GX77" s="191"/>
      <c r="GY77" s="191"/>
      <c r="GZ77" s="191"/>
      <c r="HA77" s="191"/>
      <c r="HB77" s="210"/>
      <c r="HC77" s="145"/>
      <c r="HD77" s="191"/>
      <c r="HE77" s="191"/>
      <c r="HF77" s="191"/>
      <c r="HG77" s="191"/>
      <c r="HH77" s="191"/>
      <c r="HI77" s="191"/>
      <c r="HJ77" s="210"/>
      <c r="HR77" s="304"/>
    </row>
    <row r="78" spans="1:226" s="303" customFormat="1" ht="14.45" customHeight="1" x14ac:dyDescent="0.25">
      <c r="A78" s="211" t="s">
        <v>431</v>
      </c>
      <c r="B78" s="194" t="s">
        <v>0</v>
      </c>
      <c r="C78" s="31">
        <f t="shared" si="112"/>
        <v>68</v>
      </c>
      <c r="D78" s="173" t="str">
        <f t="shared" si="72"/>
        <v>Dw_68</v>
      </c>
      <c r="E78" s="4">
        <v>730.60940466114596</v>
      </c>
      <c r="F78" s="195" t="s">
        <v>360</v>
      </c>
      <c r="G78" s="195">
        <v>17.5</v>
      </c>
      <c r="H78" s="3">
        <f t="shared" si="73"/>
        <v>45.4647629586918</v>
      </c>
      <c r="I78" s="196">
        <f t="shared" si="74"/>
        <v>169.79772615078872</v>
      </c>
      <c r="J78" s="1">
        <f t="shared" si="75"/>
        <v>0.3</v>
      </c>
      <c r="K78" s="280">
        <f t="shared" si="76"/>
        <v>0.64587904496977411</v>
      </c>
      <c r="L78" s="280">
        <f t="shared" si="77"/>
        <v>0.72407157610130912</v>
      </c>
      <c r="M78" s="225">
        <f t="shared" si="78"/>
        <v>1.1204131404252313</v>
      </c>
      <c r="N78" s="15" t="s">
        <v>432</v>
      </c>
      <c r="O78" s="197">
        <f t="shared" si="79"/>
        <v>0.54305368207598181</v>
      </c>
      <c r="P78" s="198">
        <f t="shared" si="80"/>
        <v>0</v>
      </c>
      <c r="Q78" s="198">
        <f t="shared" si="81"/>
        <v>0</v>
      </c>
      <c r="R78" s="198">
        <f t="shared" si="82"/>
        <v>0.78501350578238127</v>
      </c>
      <c r="S78" s="77">
        <f t="shared" si="83"/>
        <v>0.76434224862480626</v>
      </c>
      <c r="T78" s="199"/>
      <c r="U78" s="3">
        <f t="shared" si="84"/>
        <v>1.5827174581098526</v>
      </c>
      <c r="V78" s="98">
        <f t="shared" si="85"/>
        <v>8.5169814774994244</v>
      </c>
      <c r="W78" s="49">
        <f t="shared" si="86"/>
        <v>5.3381310125897095</v>
      </c>
      <c r="X78" s="317">
        <f t="shared" si="106"/>
        <v>6.3103802414268564E-2</v>
      </c>
      <c r="Y78" s="318">
        <v>6.3103802414268564E-2</v>
      </c>
      <c r="Z78" s="200"/>
      <c r="AA78" s="66"/>
      <c r="AB78" s="66"/>
      <c r="AC78" s="66">
        <v>250</v>
      </c>
      <c r="AD78" s="66"/>
      <c r="AE78" s="66"/>
      <c r="AF78" s="66"/>
      <c r="AG78" s="66"/>
      <c r="AH78" s="195"/>
      <c r="AI78" s="34"/>
      <c r="AJ78" s="229">
        <v>180</v>
      </c>
      <c r="AK78" s="34"/>
      <c r="AL78" s="34"/>
      <c r="AM78" s="34"/>
      <c r="AN78" s="201"/>
      <c r="AO78" s="201"/>
      <c r="AP78" s="202">
        <v>240</v>
      </c>
      <c r="AQ78" s="18"/>
      <c r="AR78" s="18"/>
      <c r="AS78" s="18"/>
      <c r="AT78" s="51"/>
      <c r="AU78" s="17"/>
      <c r="AV78" s="18"/>
      <c r="AW78" s="112"/>
      <c r="AX78" s="103"/>
      <c r="AY78" s="18"/>
      <c r="AZ78" s="18"/>
      <c r="BA78" s="18"/>
      <c r="BB78" s="17"/>
      <c r="BC78" s="19"/>
      <c r="BD78" s="19"/>
      <c r="BE78" s="19"/>
      <c r="BF78" s="17"/>
      <c r="BG78" s="18"/>
      <c r="BH78" s="18"/>
      <c r="BI78" s="128"/>
      <c r="BJ78" s="331"/>
      <c r="BK78" s="332"/>
      <c r="BL78" s="332"/>
      <c r="BM78" s="332"/>
      <c r="BN78" s="333"/>
      <c r="BO78" s="203">
        <f t="shared" si="87"/>
        <v>6.9363999999999999</v>
      </c>
      <c r="BP78" s="285">
        <v>6.5545186204215158</v>
      </c>
      <c r="BQ78" s="204">
        <v>2.923010747171082</v>
      </c>
      <c r="BR78" s="204"/>
      <c r="BS78" s="47"/>
      <c r="BT78" s="42"/>
      <c r="BU78" s="42"/>
      <c r="BV78" s="42"/>
      <c r="BW78" s="43"/>
      <c r="BX78" s="191"/>
      <c r="BY78" s="191"/>
      <c r="BZ78" s="205"/>
      <c r="CA78" s="191"/>
      <c r="CB78" s="206"/>
      <c r="CC78" s="191"/>
      <c r="CD78" s="207">
        <f t="shared" si="88"/>
        <v>50.939317845236616</v>
      </c>
      <c r="CE78" s="47" t="s">
        <v>356</v>
      </c>
      <c r="CF78" s="42">
        <v>31.8</v>
      </c>
      <c r="CG78" s="42" t="s">
        <v>353</v>
      </c>
      <c r="CH78" s="42">
        <v>175</v>
      </c>
      <c r="CI78" s="191"/>
      <c r="CJ78" s="192"/>
      <c r="CK78" s="191" t="s">
        <v>357</v>
      </c>
      <c r="CL78" s="191" t="s">
        <v>358</v>
      </c>
      <c r="CM78" s="208">
        <v>0.13</v>
      </c>
      <c r="CN78" s="191">
        <v>470</v>
      </c>
      <c r="CO78" s="205">
        <f t="shared" si="89"/>
        <v>68.896646381977263</v>
      </c>
      <c r="CP78" s="191">
        <f t="shared" si="90"/>
        <v>38.204488383927462</v>
      </c>
      <c r="CQ78" s="145" t="s">
        <v>353</v>
      </c>
      <c r="CR78" s="191">
        <v>175</v>
      </c>
      <c r="CS78" s="191"/>
      <c r="CT78" s="191"/>
      <c r="CU78" s="191"/>
      <c r="CV78" s="192"/>
      <c r="CW78" s="191" t="s">
        <v>357</v>
      </c>
      <c r="CX78" s="209" t="s">
        <v>358</v>
      </c>
      <c r="CY78" s="208">
        <v>0.13</v>
      </c>
      <c r="CZ78" s="191">
        <v>470</v>
      </c>
      <c r="DA78" s="191"/>
      <c r="DB78" s="191">
        <f t="shared" si="91"/>
        <v>45.4647629586918</v>
      </c>
      <c r="DC78" s="43">
        <f t="shared" si="92"/>
        <v>0</v>
      </c>
      <c r="DD78" s="191" t="s">
        <v>362</v>
      </c>
      <c r="DE78" s="191">
        <v>100</v>
      </c>
      <c r="DF78" s="191" t="s">
        <v>361</v>
      </c>
      <c r="DG78" s="191">
        <v>20</v>
      </c>
      <c r="DH78" s="191" t="s">
        <v>353</v>
      </c>
      <c r="DI78" s="192">
        <v>175</v>
      </c>
      <c r="DJ78" s="191"/>
      <c r="DK78" s="209"/>
      <c r="DL78" s="208"/>
      <c r="DM78" s="191"/>
      <c r="DN78" s="191">
        <f t="shared" si="93"/>
        <v>45.4647629586918</v>
      </c>
      <c r="DO78" s="192">
        <f t="shared" si="94"/>
        <v>0</v>
      </c>
      <c r="DP78" s="191">
        <v>1</v>
      </c>
      <c r="DQ78" s="191" t="s">
        <v>363</v>
      </c>
      <c r="DR78" s="191" t="s">
        <v>371</v>
      </c>
      <c r="DS78" s="208">
        <v>0.13400000000000001</v>
      </c>
      <c r="DT78" s="191">
        <v>580</v>
      </c>
      <c r="DU78" s="191">
        <f t="shared" si="95"/>
        <v>6.5545186204215158</v>
      </c>
      <c r="DV78" s="191">
        <v>0.375</v>
      </c>
      <c r="DW78" s="191">
        <v>0.45</v>
      </c>
      <c r="DX78" s="192">
        <f t="shared" si="96"/>
        <v>8.489886307539436</v>
      </c>
      <c r="DY78" s="191">
        <v>1</v>
      </c>
      <c r="DZ78" s="191" t="s">
        <v>363</v>
      </c>
      <c r="EA78" s="191" t="s">
        <v>371</v>
      </c>
      <c r="EB78" s="208">
        <v>0.13400000000000001</v>
      </c>
      <c r="EC78" s="191">
        <v>580</v>
      </c>
      <c r="ED78" s="191">
        <f t="shared" si="97"/>
        <v>2.923010747171082</v>
      </c>
      <c r="EE78" s="191">
        <v>0.47499999999999998</v>
      </c>
      <c r="EF78" s="191">
        <v>0.47499999999999998</v>
      </c>
      <c r="EG78" s="191">
        <f t="shared" si="98"/>
        <v>4.244943153769718</v>
      </c>
      <c r="EH78" s="166">
        <f t="shared" si="99"/>
        <v>2</v>
      </c>
      <c r="EI78" s="205">
        <f t="shared" si="100"/>
        <v>2.6906196787867493</v>
      </c>
      <c r="EJ78" s="205">
        <f t="shared" si="107"/>
        <v>1.5827174581098526</v>
      </c>
      <c r="EK78" s="51">
        <f t="shared" si="108"/>
        <v>1.0902932890612294</v>
      </c>
      <c r="EL78" s="220">
        <f t="shared" si="109"/>
        <v>0.3887901606066253</v>
      </c>
      <c r="EM78" s="221">
        <f t="shared" si="101"/>
        <v>4.2584907387497122</v>
      </c>
      <c r="EN78" s="191"/>
      <c r="EO78" s="313"/>
      <c r="EP78" s="192" t="s">
        <v>354</v>
      </c>
      <c r="EQ78" s="222">
        <f t="shared" si="102"/>
        <v>2.6906196787867493</v>
      </c>
      <c r="ER78" s="191">
        <f t="shared" si="103"/>
        <v>1.5827174581098526</v>
      </c>
      <c r="ES78" s="51">
        <f t="shared" si="104"/>
        <v>1.0902932890612294</v>
      </c>
      <c r="ET78" s="191">
        <f t="shared" si="110"/>
        <v>3.8569901606066255</v>
      </c>
      <c r="EU78" s="191">
        <f t="shared" si="105"/>
        <v>4.2584907387497122</v>
      </c>
      <c r="EV78" s="191"/>
      <c r="EW78" s="191"/>
      <c r="EX78" s="192" t="str">
        <f t="shared" si="111"/>
        <v>Front</v>
      </c>
      <c r="EY78" s="145"/>
      <c r="EZ78" s="191"/>
      <c r="FA78" s="191"/>
      <c r="FB78" s="191"/>
      <c r="FC78" s="191"/>
      <c r="FD78" s="191"/>
      <c r="FE78" s="191"/>
      <c r="FF78" s="192"/>
      <c r="FG78" s="145"/>
      <c r="FH78" s="191"/>
      <c r="FI78" s="191"/>
      <c r="FJ78" s="191"/>
      <c r="FK78" s="191"/>
      <c r="FL78" s="191"/>
      <c r="FM78" s="191"/>
      <c r="FN78" s="192"/>
      <c r="FO78" s="145"/>
      <c r="FP78" s="191"/>
      <c r="FQ78" s="191"/>
      <c r="FR78" s="191"/>
      <c r="FS78" s="191"/>
      <c r="FT78" s="191"/>
      <c r="FU78" s="191"/>
      <c r="FV78" s="192"/>
      <c r="FW78" s="191"/>
      <c r="FX78" s="191"/>
      <c r="FY78" s="191"/>
      <c r="FZ78" s="191"/>
      <c r="GA78" s="191"/>
      <c r="GB78" s="191"/>
      <c r="GC78" s="191"/>
      <c r="GD78" s="210"/>
      <c r="GE78" s="145"/>
      <c r="GF78" s="191"/>
      <c r="GG78" s="191"/>
      <c r="GH78" s="191"/>
      <c r="GI78" s="191"/>
      <c r="GJ78" s="191"/>
      <c r="GK78" s="191"/>
      <c r="GL78" s="210"/>
      <c r="GM78" s="145"/>
      <c r="GN78" s="191"/>
      <c r="GO78" s="191"/>
      <c r="GP78" s="191"/>
      <c r="GQ78" s="191"/>
      <c r="GR78" s="191"/>
      <c r="GS78" s="191"/>
      <c r="GT78" s="210"/>
      <c r="GU78" s="145"/>
      <c r="GV78" s="191"/>
      <c r="GW78" s="191"/>
      <c r="GX78" s="191"/>
      <c r="GY78" s="191"/>
      <c r="GZ78" s="191"/>
      <c r="HA78" s="191"/>
      <c r="HB78" s="210"/>
      <c r="HC78" s="145"/>
      <c r="HD78" s="191"/>
      <c r="HE78" s="191"/>
      <c r="HF78" s="191"/>
      <c r="HG78" s="191"/>
      <c r="HH78" s="191"/>
      <c r="HI78" s="191"/>
      <c r="HJ78" s="210"/>
      <c r="HR78" s="304"/>
    </row>
    <row r="79" spans="1:226" s="303" customFormat="1" ht="14.45" customHeight="1" x14ac:dyDescent="0.25">
      <c r="A79" s="211" t="s">
        <v>431</v>
      </c>
      <c r="B79" s="194" t="s">
        <v>0</v>
      </c>
      <c r="C79" s="31">
        <f t="shared" si="112"/>
        <v>69</v>
      </c>
      <c r="D79" s="173" t="str">
        <f t="shared" si="72"/>
        <v>Dw_69</v>
      </c>
      <c r="E79" s="4">
        <v>554.03522772067709</v>
      </c>
      <c r="F79" s="195" t="s">
        <v>360</v>
      </c>
      <c r="G79" s="195">
        <v>17.5</v>
      </c>
      <c r="H79" s="3">
        <f t="shared" si="73"/>
        <v>46.430991651095979</v>
      </c>
      <c r="I79" s="196">
        <f t="shared" si="74"/>
        <v>175.2293336114183</v>
      </c>
      <c r="J79" s="1">
        <f t="shared" si="75"/>
        <v>0.3</v>
      </c>
      <c r="K79" s="280">
        <f t="shared" si="76"/>
        <v>0.63822376082355314</v>
      </c>
      <c r="L79" s="280">
        <f t="shared" si="77"/>
        <v>0.72333337980765267</v>
      </c>
      <c r="M79" s="225">
        <f t="shared" si="78"/>
        <v>1.1321920599596891</v>
      </c>
      <c r="N79" s="15" t="s">
        <v>432</v>
      </c>
      <c r="O79" s="197">
        <f t="shared" si="79"/>
        <v>0.5425000348557395</v>
      </c>
      <c r="P79" s="198">
        <f t="shared" si="80"/>
        <v>0</v>
      </c>
      <c r="Q79" s="198">
        <f t="shared" si="81"/>
        <v>0</v>
      </c>
      <c r="R79" s="198">
        <f t="shared" si="82"/>
        <v>0.79326636411155438</v>
      </c>
      <c r="S79" s="77">
        <f t="shared" si="83"/>
        <v>0.76308142986894822</v>
      </c>
      <c r="T79" s="199"/>
      <c r="U79" s="3">
        <f t="shared" si="84"/>
        <v>1.6883331925357119</v>
      </c>
      <c r="V79" s="98">
        <f t="shared" si="85"/>
        <v>9.6915944946606185</v>
      </c>
      <c r="W79" s="49">
        <f t="shared" si="86"/>
        <v>4.7908516680796094</v>
      </c>
      <c r="X79" s="317">
        <f t="shared" si="106"/>
        <v>7.186501235501673E-2</v>
      </c>
      <c r="Y79" s="318">
        <v>7.186501235501673E-2</v>
      </c>
      <c r="Z79" s="200"/>
      <c r="AA79" s="66"/>
      <c r="AB79" s="66"/>
      <c r="AC79" s="66">
        <v>250</v>
      </c>
      <c r="AD79" s="66"/>
      <c r="AE79" s="66"/>
      <c r="AF79" s="66"/>
      <c r="AG79" s="66"/>
      <c r="AH79" s="195"/>
      <c r="AI79" s="34"/>
      <c r="AJ79" s="229">
        <v>180</v>
      </c>
      <c r="AK79" s="34"/>
      <c r="AL79" s="34"/>
      <c r="AM79" s="34"/>
      <c r="AN79" s="201"/>
      <c r="AO79" s="201"/>
      <c r="AP79" s="202">
        <v>240</v>
      </c>
      <c r="AQ79" s="18"/>
      <c r="AR79" s="18"/>
      <c r="AS79" s="18"/>
      <c r="AT79" s="51"/>
      <c r="AU79" s="17"/>
      <c r="AV79" s="18"/>
      <c r="AW79" s="112"/>
      <c r="AX79" s="103"/>
      <c r="AY79" s="18"/>
      <c r="AZ79" s="18"/>
      <c r="BA79" s="18"/>
      <c r="BB79" s="17"/>
      <c r="BC79" s="19"/>
      <c r="BD79" s="19"/>
      <c r="BE79" s="19"/>
      <c r="BF79" s="17"/>
      <c r="BG79" s="18"/>
      <c r="BH79" s="18"/>
      <c r="BI79" s="128"/>
      <c r="BJ79" s="331"/>
      <c r="BK79" s="332"/>
      <c r="BL79" s="332"/>
      <c r="BM79" s="332"/>
      <c r="BN79" s="333"/>
      <c r="BO79" s="203">
        <f t="shared" si="87"/>
        <v>6.9363999999999999</v>
      </c>
      <c r="BP79" s="285">
        <v>6.6938169152724729</v>
      </c>
      <c r="BQ79" s="204">
        <v>3.0214981471400808</v>
      </c>
      <c r="BR79" s="204"/>
      <c r="BS79" s="47"/>
      <c r="BT79" s="42"/>
      <c r="BU79" s="42"/>
      <c r="BV79" s="42"/>
      <c r="BW79" s="43"/>
      <c r="BX79" s="191"/>
      <c r="BY79" s="191"/>
      <c r="BZ79" s="205"/>
      <c r="CA79" s="191"/>
      <c r="CB79" s="206"/>
      <c r="CC79" s="191"/>
      <c r="CD79" s="207">
        <f t="shared" si="88"/>
        <v>52.568800083425486</v>
      </c>
      <c r="CE79" s="47" t="s">
        <v>356</v>
      </c>
      <c r="CF79" s="42">
        <v>31.8</v>
      </c>
      <c r="CG79" s="42" t="s">
        <v>353</v>
      </c>
      <c r="CH79" s="42">
        <v>175</v>
      </c>
      <c r="CI79" s="191"/>
      <c r="CJ79" s="192"/>
      <c r="CK79" s="191" t="s">
        <v>357</v>
      </c>
      <c r="CL79" s="191" t="s">
        <v>358</v>
      </c>
      <c r="CM79" s="208">
        <v>0.13</v>
      </c>
      <c r="CN79" s="191">
        <v>470</v>
      </c>
      <c r="CO79" s="205">
        <f t="shared" si="89"/>
        <v>72.395796457798468</v>
      </c>
      <c r="CP79" s="191">
        <f t="shared" si="90"/>
        <v>39.426600062569115</v>
      </c>
      <c r="CQ79" s="145" t="s">
        <v>353</v>
      </c>
      <c r="CR79" s="191">
        <v>175</v>
      </c>
      <c r="CS79" s="191"/>
      <c r="CT79" s="191"/>
      <c r="CU79" s="191"/>
      <c r="CV79" s="192"/>
      <c r="CW79" s="191" t="s">
        <v>357</v>
      </c>
      <c r="CX79" s="209" t="s">
        <v>358</v>
      </c>
      <c r="CY79" s="208">
        <v>0.13</v>
      </c>
      <c r="CZ79" s="191">
        <v>470</v>
      </c>
      <c r="DA79" s="191"/>
      <c r="DB79" s="191">
        <f t="shared" si="91"/>
        <v>46.430991651095979</v>
      </c>
      <c r="DC79" s="43">
        <f t="shared" si="92"/>
        <v>0</v>
      </c>
      <c r="DD79" s="191" t="s">
        <v>362</v>
      </c>
      <c r="DE79" s="191">
        <v>100</v>
      </c>
      <c r="DF79" s="191" t="s">
        <v>361</v>
      </c>
      <c r="DG79" s="191">
        <v>20</v>
      </c>
      <c r="DH79" s="191" t="s">
        <v>353</v>
      </c>
      <c r="DI79" s="192">
        <v>175</v>
      </c>
      <c r="DJ79" s="191"/>
      <c r="DK79" s="209"/>
      <c r="DL79" s="208"/>
      <c r="DM79" s="191"/>
      <c r="DN79" s="191">
        <f t="shared" si="93"/>
        <v>46.430991651095979</v>
      </c>
      <c r="DO79" s="192">
        <f t="shared" si="94"/>
        <v>0</v>
      </c>
      <c r="DP79" s="191">
        <v>1</v>
      </c>
      <c r="DQ79" s="191" t="s">
        <v>363</v>
      </c>
      <c r="DR79" s="191" t="s">
        <v>371</v>
      </c>
      <c r="DS79" s="208">
        <v>0.13400000000000001</v>
      </c>
      <c r="DT79" s="191">
        <v>580</v>
      </c>
      <c r="DU79" s="191">
        <f t="shared" si="95"/>
        <v>6.6938169152724729</v>
      </c>
      <c r="DV79" s="191">
        <v>0.375</v>
      </c>
      <c r="DW79" s="191">
        <v>0.45</v>
      </c>
      <c r="DX79" s="192">
        <f t="shared" si="96"/>
        <v>8.7614666805709156</v>
      </c>
      <c r="DY79" s="191">
        <v>1</v>
      </c>
      <c r="DZ79" s="191" t="s">
        <v>363</v>
      </c>
      <c r="EA79" s="191" t="s">
        <v>371</v>
      </c>
      <c r="EB79" s="208">
        <v>0.13400000000000001</v>
      </c>
      <c r="EC79" s="191">
        <v>580</v>
      </c>
      <c r="ED79" s="191">
        <f t="shared" si="97"/>
        <v>3.0214981471400808</v>
      </c>
      <c r="EE79" s="191">
        <v>0.47499999999999998</v>
      </c>
      <c r="EF79" s="191">
        <v>0.47499999999999998</v>
      </c>
      <c r="EG79" s="191">
        <f t="shared" si="98"/>
        <v>4.3807333402854578</v>
      </c>
      <c r="EH79" s="166">
        <f t="shared" si="99"/>
        <v>2</v>
      </c>
      <c r="EI79" s="205">
        <f t="shared" si="100"/>
        <v>2.8701664273107101</v>
      </c>
      <c r="EJ79" s="205">
        <f t="shared" si="107"/>
        <v>1.6883331925357119</v>
      </c>
      <c r="EK79" s="51">
        <f t="shared" si="108"/>
        <v>1.0831649546043689</v>
      </c>
      <c r="EL79" s="220">
        <f t="shared" si="109"/>
        <v>0.2990167863446449</v>
      </c>
      <c r="EM79" s="221">
        <f t="shared" si="101"/>
        <v>4.8457972473303093</v>
      </c>
      <c r="EN79" s="191"/>
      <c r="EO79" s="313"/>
      <c r="EP79" s="192" t="s">
        <v>354</v>
      </c>
      <c r="EQ79" s="222">
        <f t="shared" si="102"/>
        <v>2.8701664273107101</v>
      </c>
      <c r="ER79" s="191">
        <f t="shared" si="103"/>
        <v>1.6883331925357119</v>
      </c>
      <c r="ES79" s="51">
        <f t="shared" si="104"/>
        <v>1.0831649546043689</v>
      </c>
      <c r="ET79" s="191">
        <f t="shared" si="110"/>
        <v>3.7672167863446449</v>
      </c>
      <c r="EU79" s="191">
        <f t="shared" si="105"/>
        <v>4.8457972473303093</v>
      </c>
      <c r="EV79" s="191"/>
      <c r="EW79" s="191"/>
      <c r="EX79" s="192" t="str">
        <f t="shared" si="111"/>
        <v>Front</v>
      </c>
      <c r="EY79" s="145"/>
      <c r="EZ79" s="191"/>
      <c r="FA79" s="191"/>
      <c r="FB79" s="191"/>
      <c r="FC79" s="191"/>
      <c r="FD79" s="191"/>
      <c r="FE79" s="191"/>
      <c r="FF79" s="192"/>
      <c r="FG79" s="145"/>
      <c r="FH79" s="191"/>
      <c r="FI79" s="191"/>
      <c r="FJ79" s="191"/>
      <c r="FK79" s="191"/>
      <c r="FL79" s="191"/>
      <c r="FM79" s="191"/>
      <c r="FN79" s="192"/>
      <c r="FO79" s="145"/>
      <c r="FP79" s="191"/>
      <c r="FQ79" s="191"/>
      <c r="FR79" s="191"/>
      <c r="FS79" s="191"/>
      <c r="FT79" s="191"/>
      <c r="FU79" s="191"/>
      <c r="FV79" s="192"/>
      <c r="FW79" s="191"/>
      <c r="FX79" s="191"/>
      <c r="FY79" s="191"/>
      <c r="FZ79" s="191"/>
      <c r="GA79" s="191"/>
      <c r="GB79" s="191"/>
      <c r="GC79" s="191"/>
      <c r="GD79" s="210"/>
      <c r="GE79" s="145"/>
      <c r="GF79" s="191"/>
      <c r="GG79" s="191"/>
      <c r="GH79" s="191"/>
      <c r="GI79" s="191"/>
      <c r="GJ79" s="191"/>
      <c r="GK79" s="191"/>
      <c r="GL79" s="210"/>
      <c r="GM79" s="145"/>
      <c r="GN79" s="191"/>
      <c r="GO79" s="191"/>
      <c r="GP79" s="191"/>
      <c r="GQ79" s="191"/>
      <c r="GR79" s="191"/>
      <c r="GS79" s="191"/>
      <c r="GT79" s="210"/>
      <c r="GU79" s="145"/>
      <c r="GV79" s="191"/>
      <c r="GW79" s="191"/>
      <c r="GX79" s="191"/>
      <c r="GY79" s="191"/>
      <c r="GZ79" s="191"/>
      <c r="HA79" s="191"/>
      <c r="HB79" s="210"/>
      <c r="HC79" s="145"/>
      <c r="HD79" s="191"/>
      <c r="HE79" s="191"/>
      <c r="HF79" s="191"/>
      <c r="HG79" s="191"/>
      <c r="HH79" s="191"/>
      <c r="HI79" s="191"/>
      <c r="HJ79" s="210"/>
      <c r="HR79" s="304"/>
    </row>
    <row r="80" spans="1:226" s="303" customFormat="1" ht="14.45" customHeight="1" x14ac:dyDescent="0.25">
      <c r="A80" s="211" t="s">
        <v>431</v>
      </c>
      <c r="B80" s="194" t="s">
        <v>0</v>
      </c>
      <c r="C80" s="31">
        <f t="shared" si="112"/>
        <v>70</v>
      </c>
      <c r="D80" s="173" t="str">
        <f t="shared" si="72"/>
        <v>Dw_70</v>
      </c>
      <c r="E80" s="4">
        <v>484.58626230044422</v>
      </c>
      <c r="F80" s="195" t="s">
        <v>360</v>
      </c>
      <c r="G80" s="195">
        <v>17.5</v>
      </c>
      <c r="H80" s="3">
        <f t="shared" si="73"/>
        <v>46.483786034792402</v>
      </c>
      <c r="I80" s="196">
        <f t="shared" si="74"/>
        <v>172.92063159616166</v>
      </c>
      <c r="J80" s="1">
        <f t="shared" si="75"/>
        <v>0.3</v>
      </c>
      <c r="K80" s="280">
        <f t="shared" si="76"/>
        <v>0.64883307513209743</v>
      </c>
      <c r="L80" s="280">
        <f t="shared" si="77"/>
        <v>0.72447609392385348</v>
      </c>
      <c r="M80" s="225">
        <f t="shared" si="78"/>
        <v>1.1160061153370762</v>
      </c>
      <c r="N80" s="15" t="s">
        <v>432</v>
      </c>
      <c r="O80" s="197">
        <f t="shared" si="79"/>
        <v>0.54335707044289017</v>
      </c>
      <c r="P80" s="198">
        <f t="shared" si="80"/>
        <v>0</v>
      </c>
      <c r="Q80" s="198">
        <f t="shared" si="81"/>
        <v>0</v>
      </c>
      <c r="R80" s="198">
        <f t="shared" si="82"/>
        <v>0.78192573923475706</v>
      </c>
      <c r="S80" s="77">
        <f t="shared" si="83"/>
        <v>0.77619947012236934</v>
      </c>
      <c r="T80" s="199"/>
      <c r="U80" s="3">
        <f t="shared" si="84"/>
        <v>1.5669331975508936</v>
      </c>
      <c r="V80" s="98">
        <f t="shared" si="85"/>
        <v>8.347950794996029</v>
      </c>
      <c r="W80" s="49">
        <f t="shared" si="86"/>
        <v>5.5682870175344048</v>
      </c>
      <c r="X80" s="317">
        <f t="shared" si="106"/>
        <v>6.0430795088189153E-2</v>
      </c>
      <c r="Y80" s="318">
        <v>6.0430795088189167E-2</v>
      </c>
      <c r="Z80" s="200"/>
      <c r="AA80" s="66"/>
      <c r="AB80" s="66"/>
      <c r="AC80" s="66">
        <v>250</v>
      </c>
      <c r="AD80" s="66"/>
      <c r="AE80" s="66"/>
      <c r="AF80" s="66"/>
      <c r="AG80" s="66"/>
      <c r="AH80" s="195"/>
      <c r="AI80" s="34"/>
      <c r="AJ80" s="229">
        <v>180</v>
      </c>
      <c r="AK80" s="34"/>
      <c r="AL80" s="34"/>
      <c r="AM80" s="34"/>
      <c r="AN80" s="201"/>
      <c r="AO80" s="201"/>
      <c r="AP80" s="202">
        <v>240</v>
      </c>
      <c r="AQ80" s="18"/>
      <c r="AR80" s="18"/>
      <c r="AS80" s="18"/>
      <c r="AT80" s="51"/>
      <c r="AU80" s="17"/>
      <c r="AV80" s="18"/>
      <c r="AW80" s="112"/>
      <c r="AX80" s="103"/>
      <c r="AY80" s="18"/>
      <c r="AZ80" s="18"/>
      <c r="BA80" s="18"/>
      <c r="BB80" s="17"/>
      <c r="BC80" s="19"/>
      <c r="BD80" s="19"/>
      <c r="BE80" s="19"/>
      <c r="BF80" s="17"/>
      <c r="BG80" s="18"/>
      <c r="BH80" s="18"/>
      <c r="BI80" s="128"/>
      <c r="BJ80" s="331"/>
      <c r="BK80" s="332"/>
      <c r="BL80" s="332"/>
      <c r="BM80" s="332"/>
      <c r="BN80" s="333"/>
      <c r="BO80" s="203">
        <f t="shared" si="87"/>
        <v>6.9363999999999999</v>
      </c>
      <c r="BP80" s="285">
        <v>6.7014281233481929</v>
      </c>
      <c r="BQ80" s="204">
        <v>2.9312973738720118</v>
      </c>
      <c r="BR80" s="204"/>
      <c r="BS80" s="47"/>
      <c r="BT80" s="42"/>
      <c r="BU80" s="42"/>
      <c r="BV80" s="42"/>
      <c r="BW80" s="43"/>
      <c r="BX80" s="191"/>
      <c r="BY80" s="191"/>
      <c r="BZ80" s="205"/>
      <c r="CA80" s="191"/>
      <c r="CB80" s="206"/>
      <c r="CC80" s="191"/>
      <c r="CD80" s="207">
        <f t="shared" si="88"/>
        <v>51.876189478848495</v>
      </c>
      <c r="CE80" s="47" t="s">
        <v>356</v>
      </c>
      <c r="CF80" s="42">
        <v>31.8</v>
      </c>
      <c r="CG80" s="42" t="s">
        <v>353</v>
      </c>
      <c r="CH80" s="42">
        <v>175</v>
      </c>
      <c r="CI80" s="191"/>
      <c r="CJ80" s="192"/>
      <c r="CK80" s="191" t="s">
        <v>357</v>
      </c>
      <c r="CL80" s="191" t="s">
        <v>358</v>
      </c>
      <c r="CM80" s="208">
        <v>0.13</v>
      </c>
      <c r="CN80" s="191">
        <v>470</v>
      </c>
      <c r="CO80" s="205">
        <f t="shared" si="89"/>
        <v>69.981505675148981</v>
      </c>
      <c r="CP80" s="191">
        <f t="shared" si="90"/>
        <v>38.907142109136373</v>
      </c>
      <c r="CQ80" s="145" t="s">
        <v>353</v>
      </c>
      <c r="CR80" s="191">
        <v>175</v>
      </c>
      <c r="CS80" s="191"/>
      <c r="CT80" s="191"/>
      <c r="CU80" s="191"/>
      <c r="CV80" s="192"/>
      <c r="CW80" s="191" t="s">
        <v>357</v>
      </c>
      <c r="CX80" s="209" t="s">
        <v>358</v>
      </c>
      <c r="CY80" s="208">
        <v>0.13</v>
      </c>
      <c r="CZ80" s="191">
        <v>470</v>
      </c>
      <c r="DA80" s="191"/>
      <c r="DB80" s="191">
        <f t="shared" si="91"/>
        <v>46.483786034792402</v>
      </c>
      <c r="DC80" s="43">
        <f t="shared" si="92"/>
        <v>0</v>
      </c>
      <c r="DD80" s="191" t="s">
        <v>362</v>
      </c>
      <c r="DE80" s="191">
        <v>100</v>
      </c>
      <c r="DF80" s="191" t="s">
        <v>361</v>
      </c>
      <c r="DG80" s="191">
        <v>20</v>
      </c>
      <c r="DH80" s="191" t="s">
        <v>353</v>
      </c>
      <c r="DI80" s="192">
        <v>175</v>
      </c>
      <c r="DJ80" s="191"/>
      <c r="DK80" s="209"/>
      <c r="DL80" s="208"/>
      <c r="DM80" s="191"/>
      <c r="DN80" s="191">
        <f t="shared" si="93"/>
        <v>46.483786034792402</v>
      </c>
      <c r="DO80" s="192">
        <f t="shared" si="94"/>
        <v>0</v>
      </c>
      <c r="DP80" s="191">
        <v>1</v>
      </c>
      <c r="DQ80" s="191" t="s">
        <v>363</v>
      </c>
      <c r="DR80" s="191" t="s">
        <v>371</v>
      </c>
      <c r="DS80" s="208">
        <v>0.13400000000000001</v>
      </c>
      <c r="DT80" s="191">
        <v>580</v>
      </c>
      <c r="DU80" s="191">
        <f t="shared" si="95"/>
        <v>6.7014281233481929</v>
      </c>
      <c r="DV80" s="191">
        <v>0.375</v>
      </c>
      <c r="DW80" s="191">
        <v>0.45</v>
      </c>
      <c r="DX80" s="192">
        <f t="shared" si="96"/>
        <v>8.6460315798080831</v>
      </c>
      <c r="DY80" s="191">
        <v>1</v>
      </c>
      <c r="DZ80" s="191" t="s">
        <v>363</v>
      </c>
      <c r="EA80" s="191" t="s">
        <v>371</v>
      </c>
      <c r="EB80" s="208">
        <v>0.13400000000000001</v>
      </c>
      <c r="EC80" s="191">
        <v>580</v>
      </c>
      <c r="ED80" s="191">
        <f t="shared" si="97"/>
        <v>2.9312973738720118</v>
      </c>
      <c r="EE80" s="191">
        <v>0.47499999999999998</v>
      </c>
      <c r="EF80" s="191">
        <v>0.47499999999999998</v>
      </c>
      <c r="EG80" s="191">
        <f t="shared" si="98"/>
        <v>4.3230157899040416</v>
      </c>
      <c r="EH80" s="166">
        <f t="shared" si="99"/>
        <v>2</v>
      </c>
      <c r="EI80" s="205">
        <f t="shared" si="100"/>
        <v>2.6637864358365189</v>
      </c>
      <c r="EJ80" s="205">
        <f t="shared" si="107"/>
        <v>1.5669331975508936</v>
      </c>
      <c r="EK80" s="51">
        <f t="shared" si="108"/>
        <v>1.1143641763211183</v>
      </c>
      <c r="EL80" s="220">
        <f t="shared" si="109"/>
        <v>0.40220678208174054</v>
      </c>
      <c r="EM80" s="221">
        <f t="shared" si="101"/>
        <v>4.1739753974980145</v>
      </c>
      <c r="EN80" s="191"/>
      <c r="EO80" s="313"/>
      <c r="EP80" s="192" t="s">
        <v>354</v>
      </c>
      <c r="EQ80" s="222">
        <f t="shared" si="102"/>
        <v>2.6637864358365189</v>
      </c>
      <c r="ER80" s="191">
        <f t="shared" si="103"/>
        <v>1.5669331975508936</v>
      </c>
      <c r="ES80" s="51">
        <f t="shared" si="104"/>
        <v>1.1143641763211183</v>
      </c>
      <c r="ET80" s="191">
        <f t="shared" si="110"/>
        <v>3.8704067820817407</v>
      </c>
      <c r="EU80" s="191">
        <f t="shared" si="105"/>
        <v>4.1739753974980145</v>
      </c>
      <c r="EV80" s="191"/>
      <c r="EW80" s="191"/>
      <c r="EX80" s="192" t="str">
        <f t="shared" si="111"/>
        <v>Front</v>
      </c>
      <c r="EY80" s="145"/>
      <c r="EZ80" s="191"/>
      <c r="FA80" s="191"/>
      <c r="FB80" s="191"/>
      <c r="FC80" s="191"/>
      <c r="FD80" s="191"/>
      <c r="FE80" s="191"/>
      <c r="FF80" s="192"/>
      <c r="FG80" s="145"/>
      <c r="FH80" s="191"/>
      <c r="FI80" s="191"/>
      <c r="FJ80" s="191"/>
      <c r="FK80" s="191"/>
      <c r="FL80" s="191"/>
      <c r="FM80" s="191"/>
      <c r="FN80" s="192"/>
      <c r="FO80" s="145"/>
      <c r="FP80" s="191"/>
      <c r="FQ80" s="191"/>
      <c r="FR80" s="191"/>
      <c r="FS80" s="191"/>
      <c r="FT80" s="191"/>
      <c r="FU80" s="191"/>
      <c r="FV80" s="192"/>
      <c r="FW80" s="191"/>
      <c r="FX80" s="191"/>
      <c r="FY80" s="191"/>
      <c r="FZ80" s="191"/>
      <c r="GA80" s="191"/>
      <c r="GB80" s="191"/>
      <c r="GC80" s="191"/>
      <c r="GD80" s="210"/>
      <c r="GE80" s="145"/>
      <c r="GF80" s="191"/>
      <c r="GG80" s="191"/>
      <c r="GH80" s="191"/>
      <c r="GI80" s="191"/>
      <c r="GJ80" s="191"/>
      <c r="GK80" s="191"/>
      <c r="GL80" s="210"/>
      <c r="GM80" s="145"/>
      <c r="GN80" s="191"/>
      <c r="GO80" s="191"/>
      <c r="GP80" s="191"/>
      <c r="GQ80" s="191"/>
      <c r="GR80" s="191"/>
      <c r="GS80" s="191"/>
      <c r="GT80" s="210"/>
      <c r="GU80" s="145"/>
      <c r="GV80" s="191"/>
      <c r="GW80" s="191"/>
      <c r="GX80" s="191"/>
      <c r="GY80" s="191"/>
      <c r="GZ80" s="191"/>
      <c r="HA80" s="191"/>
      <c r="HB80" s="210"/>
      <c r="HC80" s="145"/>
      <c r="HD80" s="191"/>
      <c r="HE80" s="191"/>
      <c r="HF80" s="191"/>
      <c r="HG80" s="191"/>
      <c r="HH80" s="191"/>
      <c r="HI80" s="191"/>
      <c r="HJ80" s="210"/>
      <c r="HR80" s="304"/>
    </row>
    <row r="81" spans="1:226" s="303" customFormat="1" ht="14.45" customHeight="1" x14ac:dyDescent="0.25">
      <c r="A81" s="211" t="s">
        <v>431</v>
      </c>
      <c r="B81" s="194" t="s">
        <v>0</v>
      </c>
      <c r="C81" s="31">
        <f t="shared" si="112"/>
        <v>71</v>
      </c>
      <c r="D81" s="173" t="str">
        <f t="shared" si="72"/>
        <v>Dw_71</v>
      </c>
      <c r="E81" s="4">
        <v>410.53072291263499</v>
      </c>
      <c r="F81" s="195" t="s">
        <v>360</v>
      </c>
      <c r="G81" s="195">
        <v>17.5</v>
      </c>
      <c r="H81" s="3">
        <f t="shared" si="73"/>
        <v>45.346207975279434</v>
      </c>
      <c r="I81" s="196">
        <f t="shared" si="74"/>
        <v>169.83405596011767</v>
      </c>
      <c r="J81" s="1">
        <f t="shared" si="75"/>
        <v>0.30000000000000004</v>
      </c>
      <c r="K81" s="280">
        <f t="shared" si="76"/>
        <v>0.64378520311029042</v>
      </c>
      <c r="L81" s="280">
        <f t="shared" si="77"/>
        <v>0.72425006612540554</v>
      </c>
      <c r="M81" s="225">
        <f t="shared" si="78"/>
        <v>1.1235827440259372</v>
      </c>
      <c r="N81" s="15" t="s">
        <v>432</v>
      </c>
      <c r="O81" s="197">
        <f t="shared" si="79"/>
        <v>0.54318754959405413</v>
      </c>
      <c r="P81" s="198">
        <f t="shared" si="80"/>
        <v>0</v>
      </c>
      <c r="Q81" s="198">
        <f t="shared" si="81"/>
        <v>0</v>
      </c>
      <c r="R81" s="198">
        <f t="shared" si="82"/>
        <v>0.78723427733954643</v>
      </c>
      <c r="S81" s="77">
        <f t="shared" si="83"/>
        <v>0.76089915700996558</v>
      </c>
      <c r="T81" s="199"/>
      <c r="U81" s="3">
        <f t="shared" si="84"/>
        <v>1.6081328764588592</v>
      </c>
      <c r="V81" s="98">
        <f t="shared" si="85"/>
        <v>8.7927105843826716</v>
      </c>
      <c r="W81" s="49">
        <f t="shared" si="86"/>
        <v>5.1572501494387755</v>
      </c>
      <c r="X81" s="317">
        <f t="shared" si="106"/>
        <v>6.5653663099327908E-2</v>
      </c>
      <c r="Y81" s="318">
        <v>6.5653663099327908E-2</v>
      </c>
      <c r="Z81" s="200"/>
      <c r="AA81" s="66"/>
      <c r="AB81" s="66"/>
      <c r="AC81" s="66">
        <v>250</v>
      </c>
      <c r="AD81" s="66"/>
      <c r="AE81" s="66"/>
      <c r="AF81" s="66"/>
      <c r="AG81" s="66"/>
      <c r="AH81" s="195"/>
      <c r="AI81" s="34"/>
      <c r="AJ81" s="229">
        <v>180</v>
      </c>
      <c r="AK81" s="34"/>
      <c r="AL81" s="34"/>
      <c r="AM81" s="34"/>
      <c r="AN81" s="201"/>
      <c r="AO81" s="201"/>
      <c r="AP81" s="202">
        <v>240</v>
      </c>
      <c r="AQ81" s="18"/>
      <c r="AR81" s="18"/>
      <c r="AS81" s="18"/>
      <c r="AT81" s="51"/>
      <c r="AU81" s="17"/>
      <c r="AV81" s="18"/>
      <c r="AW81" s="112"/>
      <c r="AX81" s="103"/>
      <c r="AY81" s="18"/>
      <c r="AZ81" s="18"/>
      <c r="BA81" s="18"/>
      <c r="BB81" s="17"/>
      <c r="BC81" s="19"/>
      <c r="BD81" s="19"/>
      <c r="BE81" s="19"/>
      <c r="BF81" s="17"/>
      <c r="BG81" s="18"/>
      <c r="BH81" s="18"/>
      <c r="BI81" s="128"/>
      <c r="BJ81" s="331"/>
      <c r="BK81" s="332"/>
      <c r="BL81" s="332"/>
      <c r="BM81" s="332"/>
      <c r="BN81" s="333"/>
      <c r="BO81" s="203">
        <f t="shared" si="87"/>
        <v>6.9363999999999999</v>
      </c>
      <c r="BP81" s="285">
        <v>6.537426903765561</v>
      </c>
      <c r="BQ81" s="204">
        <v>2.9368656943129094</v>
      </c>
      <c r="BR81" s="204"/>
      <c r="BS81" s="47"/>
      <c r="BT81" s="42"/>
      <c r="BU81" s="42"/>
      <c r="BV81" s="42"/>
      <c r="BW81" s="43"/>
      <c r="BX81" s="191"/>
      <c r="BY81" s="191"/>
      <c r="BZ81" s="205"/>
      <c r="CA81" s="191"/>
      <c r="CB81" s="206"/>
      <c r="CC81" s="191"/>
      <c r="CD81" s="207">
        <f t="shared" si="88"/>
        <v>50.950216788035306</v>
      </c>
      <c r="CE81" s="47" t="s">
        <v>356</v>
      </c>
      <c r="CF81" s="42">
        <v>31.8</v>
      </c>
      <c r="CG81" s="42" t="s">
        <v>353</v>
      </c>
      <c r="CH81" s="42">
        <v>175</v>
      </c>
      <c r="CI81" s="191"/>
      <c r="CJ81" s="192"/>
      <c r="CK81" s="191" t="s">
        <v>357</v>
      </c>
      <c r="CL81" s="191" t="s">
        <v>358</v>
      </c>
      <c r="CM81" s="208">
        <v>0.13</v>
      </c>
      <c r="CN81" s="191">
        <v>470</v>
      </c>
      <c r="CO81" s="205">
        <f t="shared" si="89"/>
        <v>69.170086158130943</v>
      </c>
      <c r="CP81" s="191">
        <f t="shared" si="90"/>
        <v>38.212662591026479</v>
      </c>
      <c r="CQ81" s="145" t="s">
        <v>353</v>
      </c>
      <c r="CR81" s="191">
        <v>175</v>
      </c>
      <c r="CS81" s="191"/>
      <c r="CT81" s="191"/>
      <c r="CU81" s="191"/>
      <c r="CV81" s="192"/>
      <c r="CW81" s="191" t="s">
        <v>357</v>
      </c>
      <c r="CX81" s="209" t="s">
        <v>358</v>
      </c>
      <c r="CY81" s="208">
        <v>0.13</v>
      </c>
      <c r="CZ81" s="191">
        <v>470</v>
      </c>
      <c r="DA81" s="191"/>
      <c r="DB81" s="191">
        <f t="shared" si="91"/>
        <v>45.346207975279434</v>
      </c>
      <c r="DC81" s="43">
        <f t="shared" si="92"/>
        <v>0</v>
      </c>
      <c r="DD81" s="191" t="s">
        <v>362</v>
      </c>
      <c r="DE81" s="191">
        <v>100</v>
      </c>
      <c r="DF81" s="191" t="s">
        <v>361</v>
      </c>
      <c r="DG81" s="191">
        <v>20</v>
      </c>
      <c r="DH81" s="191" t="s">
        <v>353</v>
      </c>
      <c r="DI81" s="192">
        <v>175</v>
      </c>
      <c r="DJ81" s="191"/>
      <c r="DK81" s="209"/>
      <c r="DL81" s="208"/>
      <c r="DM81" s="191"/>
      <c r="DN81" s="191">
        <f t="shared" si="93"/>
        <v>45.346207975279434</v>
      </c>
      <c r="DO81" s="192">
        <f t="shared" si="94"/>
        <v>0</v>
      </c>
      <c r="DP81" s="191">
        <v>1</v>
      </c>
      <c r="DQ81" s="191" t="s">
        <v>363</v>
      </c>
      <c r="DR81" s="191" t="s">
        <v>371</v>
      </c>
      <c r="DS81" s="208">
        <v>0.13400000000000001</v>
      </c>
      <c r="DT81" s="191">
        <v>580</v>
      </c>
      <c r="DU81" s="191">
        <f t="shared" si="95"/>
        <v>6.537426903765561</v>
      </c>
      <c r="DV81" s="191">
        <v>0.375</v>
      </c>
      <c r="DW81" s="191">
        <v>0.45</v>
      </c>
      <c r="DX81" s="192">
        <f t="shared" si="96"/>
        <v>8.4917027980058837</v>
      </c>
      <c r="DY81" s="191">
        <v>1</v>
      </c>
      <c r="DZ81" s="191" t="s">
        <v>363</v>
      </c>
      <c r="EA81" s="191" t="s">
        <v>371</v>
      </c>
      <c r="EB81" s="208">
        <v>0.13400000000000001</v>
      </c>
      <c r="EC81" s="191">
        <v>580</v>
      </c>
      <c r="ED81" s="191">
        <f t="shared" si="97"/>
        <v>2.9368656943129094</v>
      </c>
      <c r="EE81" s="191">
        <v>0.47499999999999998</v>
      </c>
      <c r="EF81" s="191">
        <v>0.47499999999999998</v>
      </c>
      <c r="EG81" s="191">
        <f t="shared" si="98"/>
        <v>4.2458513990029418</v>
      </c>
      <c r="EH81" s="166">
        <f t="shared" si="99"/>
        <v>2</v>
      </c>
      <c r="EI81" s="205">
        <f t="shared" si="100"/>
        <v>2.7338258899800607</v>
      </c>
      <c r="EJ81" s="205">
        <f t="shared" si="107"/>
        <v>1.6081328764588592</v>
      </c>
      <c r="EK81" s="51">
        <f t="shared" si="108"/>
        <v>1.0787328178540503</v>
      </c>
      <c r="EL81" s="220">
        <f t="shared" si="109"/>
        <v>0.36718705500996962</v>
      </c>
      <c r="EM81" s="221">
        <f t="shared" si="101"/>
        <v>4.3963552921913358</v>
      </c>
      <c r="EN81" s="191"/>
      <c r="EO81" s="313"/>
      <c r="EP81" s="192" t="s">
        <v>354</v>
      </c>
      <c r="EQ81" s="222">
        <f t="shared" si="102"/>
        <v>2.7338258899800607</v>
      </c>
      <c r="ER81" s="191">
        <f t="shared" si="103"/>
        <v>1.6081328764588592</v>
      </c>
      <c r="ES81" s="51">
        <f t="shared" si="104"/>
        <v>1.0787328178540503</v>
      </c>
      <c r="ET81" s="191">
        <f t="shared" si="110"/>
        <v>3.8353870550099698</v>
      </c>
      <c r="EU81" s="191">
        <f t="shared" si="105"/>
        <v>4.3963552921913358</v>
      </c>
      <c r="EV81" s="191"/>
      <c r="EW81" s="191"/>
      <c r="EX81" s="192" t="str">
        <f t="shared" si="111"/>
        <v>Front</v>
      </c>
      <c r="EY81" s="145"/>
      <c r="EZ81" s="191"/>
      <c r="FA81" s="191"/>
      <c r="FB81" s="191"/>
      <c r="FC81" s="191"/>
      <c r="FD81" s="191"/>
      <c r="FE81" s="191"/>
      <c r="FF81" s="192"/>
      <c r="FG81" s="145"/>
      <c r="FH81" s="191"/>
      <c r="FI81" s="191"/>
      <c r="FJ81" s="191"/>
      <c r="FK81" s="191"/>
      <c r="FL81" s="191"/>
      <c r="FM81" s="191"/>
      <c r="FN81" s="192"/>
      <c r="FO81" s="145"/>
      <c r="FP81" s="191"/>
      <c r="FQ81" s="191"/>
      <c r="FR81" s="191"/>
      <c r="FS81" s="191"/>
      <c r="FT81" s="191"/>
      <c r="FU81" s="191"/>
      <c r="FV81" s="192"/>
      <c r="FW81" s="191"/>
      <c r="FX81" s="191"/>
      <c r="FY81" s="191"/>
      <c r="FZ81" s="191"/>
      <c r="GA81" s="191"/>
      <c r="GB81" s="191"/>
      <c r="GC81" s="191"/>
      <c r="GD81" s="210"/>
      <c r="GE81" s="145"/>
      <c r="GF81" s="191"/>
      <c r="GG81" s="191"/>
      <c r="GH81" s="191"/>
      <c r="GI81" s="191"/>
      <c r="GJ81" s="191"/>
      <c r="GK81" s="191"/>
      <c r="GL81" s="210"/>
      <c r="GM81" s="145"/>
      <c r="GN81" s="191"/>
      <c r="GO81" s="191"/>
      <c r="GP81" s="191"/>
      <c r="GQ81" s="191"/>
      <c r="GR81" s="191"/>
      <c r="GS81" s="191"/>
      <c r="GT81" s="210"/>
      <c r="GU81" s="145"/>
      <c r="GV81" s="191"/>
      <c r="GW81" s="191"/>
      <c r="GX81" s="191"/>
      <c r="GY81" s="191"/>
      <c r="GZ81" s="191"/>
      <c r="HA81" s="191"/>
      <c r="HB81" s="210"/>
      <c r="HC81" s="145"/>
      <c r="HD81" s="191"/>
      <c r="HE81" s="191"/>
      <c r="HF81" s="191"/>
      <c r="HG81" s="191"/>
      <c r="HH81" s="191"/>
      <c r="HI81" s="191"/>
      <c r="HJ81" s="210"/>
      <c r="HR81" s="304"/>
    </row>
    <row r="82" spans="1:226" s="303" customFormat="1" ht="14.45" customHeight="1" x14ac:dyDescent="0.25">
      <c r="A82" s="211" t="s">
        <v>431</v>
      </c>
      <c r="B82" s="194" t="s">
        <v>0</v>
      </c>
      <c r="C82" s="31">
        <f t="shared" si="112"/>
        <v>72</v>
      </c>
      <c r="D82" s="173" t="str">
        <f t="shared" si="72"/>
        <v>Dw_72</v>
      </c>
      <c r="E82" s="4">
        <v>480.88162690430852</v>
      </c>
      <c r="F82" s="195" t="s">
        <v>360</v>
      </c>
      <c r="G82" s="195">
        <v>17.5</v>
      </c>
      <c r="H82" s="3">
        <f t="shared" si="73"/>
        <v>49.444996220574978</v>
      </c>
      <c r="I82" s="196">
        <f t="shared" si="74"/>
        <v>175.59742337399362</v>
      </c>
      <c r="J82" s="1">
        <f t="shared" si="75"/>
        <v>0.3</v>
      </c>
      <c r="K82" s="280">
        <f t="shared" si="76"/>
        <v>0.6867551992233718</v>
      </c>
      <c r="L82" s="280">
        <f t="shared" si="77"/>
        <v>0.84498821361082965</v>
      </c>
      <c r="M82" s="225">
        <f t="shared" si="78"/>
        <v>1.065410679317178</v>
      </c>
      <c r="N82" s="15" t="s">
        <v>432</v>
      </c>
      <c r="O82" s="197">
        <f t="shared" si="79"/>
        <v>0.63374116020812221</v>
      </c>
      <c r="P82" s="198">
        <f t="shared" si="80"/>
        <v>0</v>
      </c>
      <c r="Q82" s="198">
        <f t="shared" si="81"/>
        <v>0</v>
      </c>
      <c r="R82" s="198">
        <f t="shared" si="82"/>
        <v>0.74647622586016915</v>
      </c>
      <c r="S82" s="77">
        <f t="shared" si="83"/>
        <v>0.84728343915605164</v>
      </c>
      <c r="T82" s="199"/>
      <c r="U82" s="3">
        <f t="shared" si="84"/>
        <v>2.0554290276708245</v>
      </c>
      <c r="V82" s="98">
        <f t="shared" si="85"/>
        <v>14.364280858492226</v>
      </c>
      <c r="W82" s="49">
        <f t="shared" si="86"/>
        <v>3.4422187026051416</v>
      </c>
      <c r="X82" s="317">
        <f t="shared" si="106"/>
        <v>0.11727811902097501</v>
      </c>
      <c r="Y82" s="318">
        <v>0.117278119020975</v>
      </c>
      <c r="Z82" s="200"/>
      <c r="AA82" s="66"/>
      <c r="AB82" s="66"/>
      <c r="AC82" s="66">
        <v>250</v>
      </c>
      <c r="AD82" s="66"/>
      <c r="AE82" s="66"/>
      <c r="AF82" s="66"/>
      <c r="AG82" s="66"/>
      <c r="AH82" s="195"/>
      <c r="AI82" s="34"/>
      <c r="AJ82" s="229">
        <v>180</v>
      </c>
      <c r="AK82" s="34"/>
      <c r="AL82" s="34"/>
      <c r="AM82" s="34"/>
      <c r="AN82" s="201"/>
      <c r="AO82" s="201"/>
      <c r="AP82" s="202">
        <v>240</v>
      </c>
      <c r="AQ82" s="18"/>
      <c r="AR82" s="18"/>
      <c r="AS82" s="18"/>
      <c r="AT82" s="51"/>
      <c r="AU82" s="17"/>
      <c r="AV82" s="18"/>
      <c r="AW82" s="112"/>
      <c r="AX82" s="103"/>
      <c r="AY82" s="18"/>
      <c r="AZ82" s="18"/>
      <c r="BA82" s="18"/>
      <c r="BB82" s="17"/>
      <c r="BC82" s="19"/>
      <c r="BD82" s="19"/>
      <c r="BE82" s="19"/>
      <c r="BF82" s="17"/>
      <c r="BG82" s="18"/>
      <c r="BH82" s="18"/>
      <c r="BI82" s="128"/>
      <c r="BJ82" s="331"/>
      <c r="BK82" s="332"/>
      <c r="BL82" s="332"/>
      <c r="BM82" s="332"/>
      <c r="BN82" s="333"/>
      <c r="BO82" s="203">
        <f t="shared" si="87"/>
        <v>6.9363999999999999</v>
      </c>
      <c r="BP82" s="285">
        <v>7.1283369212523757</v>
      </c>
      <c r="BQ82" s="204">
        <v>2.726941547585426</v>
      </c>
      <c r="BR82" s="204"/>
      <c r="BS82" s="47"/>
      <c r="BT82" s="42"/>
      <c r="BU82" s="42"/>
      <c r="BV82" s="42"/>
      <c r="BW82" s="43"/>
      <c r="BX82" s="191"/>
      <c r="BY82" s="191"/>
      <c r="BZ82" s="205"/>
      <c r="CA82" s="191"/>
      <c r="CB82" s="206"/>
      <c r="CC82" s="191"/>
      <c r="CD82" s="207">
        <f t="shared" si="88"/>
        <v>52.679227012198083</v>
      </c>
      <c r="CE82" s="47" t="s">
        <v>356</v>
      </c>
      <c r="CF82" s="42">
        <v>31.8</v>
      </c>
      <c r="CG82" s="42" t="s">
        <v>353</v>
      </c>
      <c r="CH82" s="42">
        <v>175</v>
      </c>
      <c r="CI82" s="191"/>
      <c r="CJ82" s="192"/>
      <c r="CK82" s="191" t="s">
        <v>357</v>
      </c>
      <c r="CL82" s="191" t="s">
        <v>358</v>
      </c>
      <c r="CM82" s="208">
        <v>0.13</v>
      </c>
      <c r="CN82" s="191">
        <v>470</v>
      </c>
      <c r="CO82" s="205">
        <f t="shared" si="89"/>
        <v>66.735877081415794</v>
      </c>
      <c r="CP82" s="191">
        <f t="shared" si="90"/>
        <v>39.509420259148563</v>
      </c>
      <c r="CQ82" s="145" t="s">
        <v>353</v>
      </c>
      <c r="CR82" s="191">
        <v>175</v>
      </c>
      <c r="CS82" s="191"/>
      <c r="CT82" s="191"/>
      <c r="CU82" s="191"/>
      <c r="CV82" s="192"/>
      <c r="CW82" s="191" t="s">
        <v>357</v>
      </c>
      <c r="CX82" s="209" t="s">
        <v>358</v>
      </c>
      <c r="CY82" s="208">
        <v>0.13</v>
      </c>
      <c r="CZ82" s="191">
        <v>470</v>
      </c>
      <c r="DA82" s="191"/>
      <c r="DB82" s="191">
        <f t="shared" si="91"/>
        <v>49.444996220574978</v>
      </c>
      <c r="DC82" s="43">
        <f t="shared" si="92"/>
        <v>0</v>
      </c>
      <c r="DD82" s="191" t="s">
        <v>362</v>
      </c>
      <c r="DE82" s="191">
        <v>100</v>
      </c>
      <c r="DF82" s="191" t="s">
        <v>361</v>
      </c>
      <c r="DG82" s="191">
        <v>20</v>
      </c>
      <c r="DH82" s="191" t="s">
        <v>353</v>
      </c>
      <c r="DI82" s="192">
        <v>175</v>
      </c>
      <c r="DJ82" s="191"/>
      <c r="DK82" s="209"/>
      <c r="DL82" s="208"/>
      <c r="DM82" s="191"/>
      <c r="DN82" s="191">
        <f t="shared" si="93"/>
        <v>49.444996220574978</v>
      </c>
      <c r="DO82" s="192">
        <f t="shared" si="94"/>
        <v>0</v>
      </c>
      <c r="DP82" s="191">
        <v>1</v>
      </c>
      <c r="DQ82" s="191" t="s">
        <v>363</v>
      </c>
      <c r="DR82" s="191" t="s">
        <v>371</v>
      </c>
      <c r="DS82" s="208">
        <v>0.13400000000000001</v>
      </c>
      <c r="DT82" s="191">
        <v>580</v>
      </c>
      <c r="DU82" s="191">
        <f t="shared" si="95"/>
        <v>7.1283369212523757</v>
      </c>
      <c r="DV82" s="191">
        <v>0.375</v>
      </c>
      <c r="DW82" s="191">
        <v>0.45</v>
      </c>
      <c r="DX82" s="192">
        <f t="shared" si="96"/>
        <v>8.7798711686996818</v>
      </c>
      <c r="DY82" s="191">
        <v>1</v>
      </c>
      <c r="DZ82" s="191" t="s">
        <v>363</v>
      </c>
      <c r="EA82" s="191" t="s">
        <v>371</v>
      </c>
      <c r="EB82" s="208">
        <v>0.13400000000000001</v>
      </c>
      <c r="EC82" s="191">
        <v>580</v>
      </c>
      <c r="ED82" s="191">
        <f t="shared" si="97"/>
        <v>2.726941547585426</v>
      </c>
      <c r="EE82" s="191">
        <v>0.47499999999999998</v>
      </c>
      <c r="EF82" s="191">
        <v>0.47499999999999998</v>
      </c>
      <c r="EG82" s="191">
        <f t="shared" si="98"/>
        <v>4.3899355843498409</v>
      </c>
      <c r="EH82" s="166">
        <f t="shared" si="99"/>
        <v>2</v>
      </c>
      <c r="EI82" s="205">
        <f t="shared" si="100"/>
        <v>3.4942293470404016</v>
      </c>
      <c r="EJ82" s="205">
        <f t="shared" si="107"/>
        <v>2.0554290276708245</v>
      </c>
      <c r="EK82" s="51">
        <f t="shared" si="108"/>
        <v>0.42151251991460148</v>
      </c>
      <c r="EL82" s="220">
        <f t="shared" si="109"/>
        <v>1.7210853264797992</v>
      </c>
      <c r="EM82" s="221">
        <f t="shared" si="101"/>
        <v>7.1821404292461128</v>
      </c>
      <c r="EN82" s="191"/>
      <c r="EO82" s="313"/>
      <c r="EP82" s="192" t="s">
        <v>354</v>
      </c>
      <c r="EQ82" s="222">
        <f t="shared" si="102"/>
        <v>3.4942293470404016</v>
      </c>
      <c r="ER82" s="191">
        <f t="shared" si="103"/>
        <v>2.0554290276708245</v>
      </c>
      <c r="ES82" s="51">
        <f t="shared" si="104"/>
        <v>0.42151251991460148</v>
      </c>
      <c r="ET82" s="191">
        <f t="shared" si="110"/>
        <v>1.7210853264797992</v>
      </c>
      <c r="EU82" s="191">
        <f t="shared" si="105"/>
        <v>7.1821404292461128</v>
      </c>
      <c r="EV82" s="191"/>
      <c r="EW82" s="191"/>
      <c r="EX82" s="192" t="str">
        <f t="shared" si="111"/>
        <v>Rear</v>
      </c>
      <c r="EY82" s="145"/>
      <c r="EZ82" s="191"/>
      <c r="FA82" s="191"/>
      <c r="FB82" s="191"/>
      <c r="FC82" s="191"/>
      <c r="FD82" s="191"/>
      <c r="FE82" s="191"/>
      <c r="FF82" s="192"/>
      <c r="FG82" s="145"/>
      <c r="FH82" s="191"/>
      <c r="FI82" s="191"/>
      <c r="FJ82" s="191"/>
      <c r="FK82" s="191"/>
      <c r="FL82" s="191"/>
      <c r="FM82" s="191"/>
      <c r="FN82" s="192"/>
      <c r="FO82" s="145"/>
      <c r="FP82" s="191"/>
      <c r="FQ82" s="191"/>
      <c r="FR82" s="191"/>
      <c r="FS82" s="191"/>
      <c r="FT82" s="191"/>
      <c r="FU82" s="191"/>
      <c r="FV82" s="192"/>
      <c r="FW82" s="191"/>
      <c r="FX82" s="191"/>
      <c r="FY82" s="191"/>
      <c r="FZ82" s="191"/>
      <c r="GA82" s="191"/>
      <c r="GB82" s="191"/>
      <c r="GC82" s="191"/>
      <c r="GD82" s="210"/>
      <c r="GE82" s="145"/>
      <c r="GF82" s="191"/>
      <c r="GG82" s="191"/>
      <c r="GH82" s="191"/>
      <c r="GI82" s="191"/>
      <c r="GJ82" s="191"/>
      <c r="GK82" s="191"/>
      <c r="GL82" s="210"/>
      <c r="GM82" s="145"/>
      <c r="GN82" s="191"/>
      <c r="GO82" s="191"/>
      <c r="GP82" s="191"/>
      <c r="GQ82" s="191"/>
      <c r="GR82" s="191"/>
      <c r="GS82" s="191"/>
      <c r="GT82" s="210"/>
      <c r="GU82" s="145"/>
      <c r="GV82" s="191"/>
      <c r="GW82" s="191"/>
      <c r="GX82" s="191"/>
      <c r="GY82" s="191"/>
      <c r="GZ82" s="191"/>
      <c r="HA82" s="191"/>
      <c r="HB82" s="210"/>
      <c r="HC82" s="145"/>
      <c r="HD82" s="191"/>
      <c r="HE82" s="191"/>
      <c r="HF82" s="191"/>
      <c r="HG82" s="191"/>
      <c r="HH82" s="191"/>
      <c r="HI82" s="191"/>
      <c r="HJ82" s="210"/>
      <c r="HR82" s="304"/>
    </row>
    <row r="83" spans="1:226" s="303" customFormat="1" ht="14.45" customHeight="1" x14ac:dyDescent="0.25">
      <c r="A83" s="211" t="s">
        <v>431</v>
      </c>
      <c r="B83" s="194" t="s">
        <v>0</v>
      </c>
      <c r="C83" s="31">
        <f t="shared" si="112"/>
        <v>73</v>
      </c>
      <c r="D83" s="173" t="str">
        <f t="shared" si="72"/>
        <v>Dw_73</v>
      </c>
      <c r="E83" s="4">
        <v>551.53739118398278</v>
      </c>
      <c r="F83" s="195" t="s">
        <v>360</v>
      </c>
      <c r="G83" s="195">
        <v>17.5</v>
      </c>
      <c r="H83" s="3">
        <f t="shared" si="73"/>
        <v>51.70071089240502</v>
      </c>
      <c r="I83" s="196">
        <f t="shared" si="74"/>
        <v>190.14800133488194</v>
      </c>
      <c r="J83" s="1">
        <f t="shared" si="75"/>
        <v>0.3</v>
      </c>
      <c r="K83" s="280">
        <f t="shared" si="76"/>
        <v>0.65759826723239734</v>
      </c>
      <c r="L83" s="280">
        <f t="shared" si="77"/>
        <v>0.77379423185959506</v>
      </c>
      <c r="M83" s="225">
        <f t="shared" si="78"/>
        <v>1.1033581437435238</v>
      </c>
      <c r="N83" s="15" t="s">
        <v>432</v>
      </c>
      <c r="O83" s="197">
        <f t="shared" si="79"/>
        <v>0.58034567389469627</v>
      </c>
      <c r="P83" s="198">
        <f t="shared" si="80"/>
        <v>0</v>
      </c>
      <c r="Q83" s="198">
        <f t="shared" si="81"/>
        <v>0</v>
      </c>
      <c r="R83" s="198">
        <f t="shared" si="82"/>
        <v>0.77306398265278575</v>
      </c>
      <c r="S83" s="77">
        <f t="shared" si="83"/>
        <v>0.83006994190650774</v>
      </c>
      <c r="T83" s="199"/>
      <c r="U83" s="3">
        <f t="shared" si="84"/>
        <v>1.9573545513143393</v>
      </c>
      <c r="V83" s="98">
        <f t="shared" si="85"/>
        <v>13.026205254473258</v>
      </c>
      <c r="W83" s="49">
        <f t="shared" si="86"/>
        <v>3.9689771412630521</v>
      </c>
      <c r="X83" s="317">
        <f t="shared" si="106"/>
        <v>9.5843111016535226E-2</v>
      </c>
      <c r="Y83" s="318">
        <v>9.5843111016535226E-2</v>
      </c>
      <c r="Z83" s="200"/>
      <c r="AA83" s="66"/>
      <c r="AB83" s="66"/>
      <c r="AC83" s="66">
        <v>250</v>
      </c>
      <c r="AD83" s="66"/>
      <c r="AE83" s="66"/>
      <c r="AF83" s="66"/>
      <c r="AG83" s="66"/>
      <c r="AH83" s="195"/>
      <c r="AI83" s="34"/>
      <c r="AJ83" s="229">
        <v>180</v>
      </c>
      <c r="AK83" s="34"/>
      <c r="AL83" s="34"/>
      <c r="AM83" s="34"/>
      <c r="AN83" s="201"/>
      <c r="AO83" s="201"/>
      <c r="AP83" s="202">
        <v>240</v>
      </c>
      <c r="AQ83" s="18"/>
      <c r="AR83" s="18"/>
      <c r="AS83" s="18"/>
      <c r="AT83" s="51"/>
      <c r="AU83" s="17"/>
      <c r="AV83" s="18"/>
      <c r="AW83" s="112"/>
      <c r="AX83" s="103"/>
      <c r="AY83" s="18"/>
      <c r="AZ83" s="18"/>
      <c r="BA83" s="18"/>
      <c r="BB83" s="17"/>
      <c r="BC83" s="19"/>
      <c r="BD83" s="19"/>
      <c r="BE83" s="19"/>
      <c r="BF83" s="17"/>
      <c r="BG83" s="18"/>
      <c r="BH83" s="18"/>
      <c r="BI83" s="128"/>
      <c r="BJ83" s="331"/>
      <c r="BK83" s="332"/>
      <c r="BL83" s="332"/>
      <c r="BM83" s="332"/>
      <c r="BN83" s="333"/>
      <c r="BO83" s="203">
        <f t="shared" si="87"/>
        <v>6.9363999999999999</v>
      </c>
      <c r="BP83" s="285">
        <v>7.453536545240329</v>
      </c>
      <c r="BQ83" s="204">
        <v>3.0141404472962923</v>
      </c>
      <c r="BR83" s="204"/>
      <c r="BS83" s="47"/>
      <c r="BT83" s="42"/>
      <c r="BU83" s="42"/>
      <c r="BV83" s="42"/>
      <c r="BW83" s="43"/>
      <c r="BX83" s="191"/>
      <c r="BY83" s="191"/>
      <c r="BZ83" s="205"/>
      <c r="CA83" s="191"/>
      <c r="CB83" s="206"/>
      <c r="CC83" s="191"/>
      <c r="CD83" s="207">
        <f t="shared" si="88"/>
        <v>57.044400400464582</v>
      </c>
      <c r="CE83" s="47" t="s">
        <v>356</v>
      </c>
      <c r="CF83" s="42">
        <v>31.8</v>
      </c>
      <c r="CG83" s="42" t="s">
        <v>353</v>
      </c>
      <c r="CH83" s="42">
        <v>175</v>
      </c>
      <c r="CI83" s="191"/>
      <c r="CJ83" s="192"/>
      <c r="CK83" s="191" t="s">
        <v>357</v>
      </c>
      <c r="CL83" s="191" t="s">
        <v>358</v>
      </c>
      <c r="CM83" s="208">
        <v>0.13</v>
      </c>
      <c r="CN83" s="191">
        <v>470</v>
      </c>
      <c r="CO83" s="205">
        <f t="shared" si="89"/>
        <v>76.775025698644015</v>
      </c>
      <c r="CP83" s="191">
        <f t="shared" si="90"/>
        <v>42.783300300348436</v>
      </c>
      <c r="CQ83" s="145" t="s">
        <v>353</v>
      </c>
      <c r="CR83" s="191">
        <v>175</v>
      </c>
      <c r="CS83" s="191"/>
      <c r="CT83" s="191"/>
      <c r="CU83" s="191"/>
      <c r="CV83" s="192"/>
      <c r="CW83" s="191" t="s">
        <v>357</v>
      </c>
      <c r="CX83" s="209" t="s">
        <v>358</v>
      </c>
      <c r="CY83" s="208">
        <v>0.13</v>
      </c>
      <c r="CZ83" s="191">
        <v>470</v>
      </c>
      <c r="DA83" s="191"/>
      <c r="DB83" s="191">
        <f t="shared" si="91"/>
        <v>51.70071089240502</v>
      </c>
      <c r="DC83" s="43">
        <f t="shared" si="92"/>
        <v>0</v>
      </c>
      <c r="DD83" s="191" t="s">
        <v>362</v>
      </c>
      <c r="DE83" s="191">
        <v>100</v>
      </c>
      <c r="DF83" s="191" t="s">
        <v>361</v>
      </c>
      <c r="DG83" s="191">
        <v>20</v>
      </c>
      <c r="DH83" s="191" t="s">
        <v>353</v>
      </c>
      <c r="DI83" s="192">
        <v>175</v>
      </c>
      <c r="DJ83" s="191"/>
      <c r="DK83" s="209"/>
      <c r="DL83" s="208"/>
      <c r="DM83" s="191"/>
      <c r="DN83" s="191">
        <f t="shared" si="93"/>
        <v>51.70071089240502</v>
      </c>
      <c r="DO83" s="192">
        <f t="shared" si="94"/>
        <v>0</v>
      </c>
      <c r="DP83" s="191">
        <v>1</v>
      </c>
      <c r="DQ83" s="191" t="s">
        <v>363</v>
      </c>
      <c r="DR83" s="191" t="s">
        <v>371</v>
      </c>
      <c r="DS83" s="208">
        <v>0.13400000000000001</v>
      </c>
      <c r="DT83" s="191">
        <v>580</v>
      </c>
      <c r="DU83" s="191">
        <f t="shared" si="95"/>
        <v>7.453536545240329</v>
      </c>
      <c r="DV83" s="191">
        <v>0.375</v>
      </c>
      <c r="DW83" s="191">
        <v>0.45</v>
      </c>
      <c r="DX83" s="192">
        <f t="shared" si="96"/>
        <v>9.507400066744097</v>
      </c>
      <c r="DY83" s="191">
        <v>1</v>
      </c>
      <c r="DZ83" s="191" t="s">
        <v>363</v>
      </c>
      <c r="EA83" s="191" t="s">
        <v>371</v>
      </c>
      <c r="EB83" s="208">
        <v>0.13400000000000001</v>
      </c>
      <c r="EC83" s="191">
        <v>580</v>
      </c>
      <c r="ED83" s="191">
        <f t="shared" si="97"/>
        <v>3.0141404472962923</v>
      </c>
      <c r="EE83" s="191">
        <v>0.47499999999999998</v>
      </c>
      <c r="EF83" s="191">
        <v>0.47499999999999998</v>
      </c>
      <c r="EG83" s="191">
        <f t="shared" si="98"/>
        <v>4.7537000333720485</v>
      </c>
      <c r="EH83" s="166">
        <f t="shared" si="99"/>
        <v>2</v>
      </c>
      <c r="EI83" s="205">
        <f t="shared" si="100"/>
        <v>3.3275027372343766</v>
      </c>
      <c r="EJ83" s="205">
        <f t="shared" si="107"/>
        <v>1.9573545513143393</v>
      </c>
      <c r="EK83" s="51">
        <f t="shared" si="108"/>
        <v>0.80678589598195294</v>
      </c>
      <c r="EL83" s="220">
        <f t="shared" si="109"/>
        <v>7.0348631382811666E-2</v>
      </c>
      <c r="EM83" s="221">
        <f t="shared" si="101"/>
        <v>6.5131026272366288</v>
      </c>
      <c r="EN83" s="191"/>
      <c r="EO83" s="313"/>
      <c r="EP83" s="192" t="s">
        <v>354</v>
      </c>
      <c r="EQ83" s="222">
        <f t="shared" si="102"/>
        <v>3.3275027372343766</v>
      </c>
      <c r="ER83" s="191">
        <f t="shared" si="103"/>
        <v>1.9573545513143393</v>
      </c>
      <c r="ES83" s="51">
        <f t="shared" si="104"/>
        <v>0.80678589598195294</v>
      </c>
      <c r="ET83" s="191">
        <f t="shared" si="110"/>
        <v>3.5385486313828114</v>
      </c>
      <c r="EU83" s="191">
        <f t="shared" si="105"/>
        <v>6.5131026272366288</v>
      </c>
      <c r="EV83" s="191"/>
      <c r="EW83" s="191"/>
      <c r="EX83" s="192" t="str">
        <f t="shared" si="111"/>
        <v>Front</v>
      </c>
      <c r="EY83" s="145"/>
      <c r="EZ83" s="191"/>
      <c r="FA83" s="191"/>
      <c r="FB83" s="191"/>
      <c r="FC83" s="191"/>
      <c r="FD83" s="191"/>
      <c r="FE83" s="191"/>
      <c r="FF83" s="192"/>
      <c r="FG83" s="145"/>
      <c r="FH83" s="191"/>
      <c r="FI83" s="191"/>
      <c r="FJ83" s="191"/>
      <c r="FK83" s="191"/>
      <c r="FL83" s="191"/>
      <c r="FM83" s="191"/>
      <c r="FN83" s="192"/>
      <c r="FO83" s="145"/>
      <c r="FP83" s="191"/>
      <c r="FQ83" s="191"/>
      <c r="FR83" s="191"/>
      <c r="FS83" s="191"/>
      <c r="FT83" s="191"/>
      <c r="FU83" s="191"/>
      <c r="FV83" s="192"/>
      <c r="FW83" s="191"/>
      <c r="FX83" s="191"/>
      <c r="FY83" s="191"/>
      <c r="FZ83" s="191"/>
      <c r="GA83" s="191"/>
      <c r="GB83" s="191"/>
      <c r="GC83" s="191"/>
      <c r="GD83" s="210"/>
      <c r="GE83" s="145"/>
      <c r="GF83" s="191"/>
      <c r="GG83" s="191"/>
      <c r="GH83" s="191"/>
      <c r="GI83" s="191"/>
      <c r="GJ83" s="191"/>
      <c r="GK83" s="191"/>
      <c r="GL83" s="210"/>
      <c r="GM83" s="145"/>
      <c r="GN83" s="191"/>
      <c r="GO83" s="191"/>
      <c r="GP83" s="191"/>
      <c r="GQ83" s="191"/>
      <c r="GR83" s="191"/>
      <c r="GS83" s="191"/>
      <c r="GT83" s="210"/>
      <c r="GU83" s="145"/>
      <c r="GV83" s="191"/>
      <c r="GW83" s="191"/>
      <c r="GX83" s="191"/>
      <c r="GY83" s="191"/>
      <c r="GZ83" s="191"/>
      <c r="HA83" s="191"/>
      <c r="HB83" s="210"/>
      <c r="HC83" s="145"/>
      <c r="HD83" s="191"/>
      <c r="HE83" s="191"/>
      <c r="HF83" s="191"/>
      <c r="HG83" s="191"/>
      <c r="HH83" s="191"/>
      <c r="HI83" s="191"/>
      <c r="HJ83" s="210"/>
      <c r="HR83" s="304"/>
    </row>
    <row r="84" spans="1:226" s="303" customFormat="1" ht="14.45" customHeight="1" x14ac:dyDescent="0.25">
      <c r="A84" s="211" t="s">
        <v>431</v>
      </c>
      <c r="B84" s="194" t="s">
        <v>0</v>
      </c>
      <c r="C84" s="31">
        <f t="shared" si="112"/>
        <v>74</v>
      </c>
      <c r="D84" s="173" t="str">
        <f t="shared" si="72"/>
        <v>Dw_74</v>
      </c>
      <c r="E84" s="4">
        <v>417.75663174119762</v>
      </c>
      <c r="F84" s="195" t="s">
        <v>360</v>
      </c>
      <c r="G84" s="195">
        <v>17.5</v>
      </c>
      <c r="H84" s="3">
        <f t="shared" si="73"/>
        <v>58.219008951281445</v>
      </c>
      <c r="I84" s="196">
        <f t="shared" si="74"/>
        <v>201.57175968845962</v>
      </c>
      <c r="J84" s="1">
        <f t="shared" si="75"/>
        <v>0.3</v>
      </c>
      <c r="K84" s="280">
        <f t="shared" si="76"/>
        <v>0.71031211171967534</v>
      </c>
      <c r="L84" s="280">
        <f t="shared" si="77"/>
        <v>0.8139249321697406</v>
      </c>
      <c r="M84" s="225">
        <f t="shared" si="78"/>
        <v>1.0386904379829169</v>
      </c>
      <c r="N84" s="15" t="s">
        <v>432</v>
      </c>
      <c r="O84" s="197">
        <f t="shared" si="79"/>
        <v>0.61044369912730545</v>
      </c>
      <c r="P84" s="198">
        <f t="shared" si="80"/>
        <v>0</v>
      </c>
      <c r="Q84" s="198">
        <f t="shared" si="81"/>
        <v>0</v>
      </c>
      <c r="R84" s="198">
        <f t="shared" si="82"/>
        <v>0.72775478323481868</v>
      </c>
      <c r="S84" s="77">
        <f t="shared" si="83"/>
        <v>0.95516168385642863</v>
      </c>
      <c r="T84" s="199"/>
      <c r="U84" s="3">
        <f t="shared" si="84"/>
        <v>1.7853607148723165</v>
      </c>
      <c r="V84" s="98">
        <f t="shared" si="85"/>
        <v>10.837543799511923</v>
      </c>
      <c r="W84" s="49">
        <f t="shared" si="86"/>
        <v>5.3719745016304694</v>
      </c>
      <c r="X84" s="317">
        <f t="shared" si="106"/>
        <v>7.1839643033534142E-2</v>
      </c>
      <c r="Y84" s="318">
        <v>7.1839643033534115E-2</v>
      </c>
      <c r="Z84" s="200"/>
      <c r="AA84" s="66"/>
      <c r="AB84" s="66"/>
      <c r="AC84" s="66">
        <v>250</v>
      </c>
      <c r="AD84" s="66"/>
      <c r="AE84" s="66"/>
      <c r="AF84" s="66"/>
      <c r="AG84" s="66"/>
      <c r="AH84" s="195"/>
      <c r="AI84" s="34"/>
      <c r="AJ84" s="229">
        <v>180</v>
      </c>
      <c r="AK84" s="34"/>
      <c r="AL84" s="34"/>
      <c r="AM84" s="34"/>
      <c r="AN84" s="201"/>
      <c r="AO84" s="201"/>
      <c r="AP84" s="202">
        <v>240</v>
      </c>
      <c r="AQ84" s="18"/>
      <c r="AR84" s="18"/>
      <c r="AS84" s="18"/>
      <c r="AT84" s="51"/>
      <c r="AU84" s="17"/>
      <c r="AV84" s="18"/>
      <c r="AW84" s="112"/>
      <c r="AX84" s="103"/>
      <c r="AY84" s="18"/>
      <c r="AZ84" s="18"/>
      <c r="BA84" s="18"/>
      <c r="BB84" s="17"/>
      <c r="BC84" s="19"/>
      <c r="BD84" s="19"/>
      <c r="BE84" s="19"/>
      <c r="BF84" s="17"/>
      <c r="BG84" s="18"/>
      <c r="BH84" s="18"/>
      <c r="BI84" s="128"/>
      <c r="BJ84" s="331"/>
      <c r="BK84" s="332"/>
      <c r="BL84" s="332"/>
      <c r="BM84" s="332"/>
      <c r="BN84" s="333"/>
      <c r="BO84" s="203">
        <f t="shared" si="87"/>
        <v>6.9363999999999999</v>
      </c>
      <c r="BP84" s="285">
        <v>8.3932600414165055</v>
      </c>
      <c r="BQ84" s="204">
        <v>2.7767654845537635</v>
      </c>
      <c r="BR84" s="204"/>
      <c r="BS84" s="47"/>
      <c r="BT84" s="42"/>
      <c r="BU84" s="42"/>
      <c r="BV84" s="42"/>
      <c r="BW84" s="43"/>
      <c r="BX84" s="191"/>
      <c r="BY84" s="191"/>
      <c r="BZ84" s="205"/>
      <c r="CA84" s="191"/>
      <c r="CB84" s="206"/>
      <c r="CC84" s="191"/>
      <c r="CD84" s="207">
        <f t="shared" si="88"/>
        <v>60.471527906537887</v>
      </c>
      <c r="CE84" s="47" t="s">
        <v>356</v>
      </c>
      <c r="CF84" s="42">
        <v>31.8</v>
      </c>
      <c r="CG84" s="42" t="s">
        <v>353</v>
      </c>
      <c r="CH84" s="42">
        <v>175</v>
      </c>
      <c r="CI84" s="191"/>
      <c r="CJ84" s="192"/>
      <c r="CK84" s="191" t="s">
        <v>357</v>
      </c>
      <c r="CL84" s="191" t="s">
        <v>358</v>
      </c>
      <c r="CM84" s="208">
        <v>0.13</v>
      </c>
      <c r="CN84" s="191">
        <v>470</v>
      </c>
      <c r="CO84" s="205">
        <f t="shared" si="89"/>
        <v>75.162187934468875</v>
      </c>
      <c r="CP84" s="191">
        <f t="shared" si="90"/>
        <v>45.353645929903415</v>
      </c>
      <c r="CQ84" s="145" t="s">
        <v>353</v>
      </c>
      <c r="CR84" s="191">
        <v>175</v>
      </c>
      <c r="CS84" s="191"/>
      <c r="CT84" s="191"/>
      <c r="CU84" s="191"/>
      <c r="CV84" s="192"/>
      <c r="CW84" s="191" t="s">
        <v>357</v>
      </c>
      <c r="CX84" s="209" t="s">
        <v>358</v>
      </c>
      <c r="CY84" s="208">
        <v>0.13</v>
      </c>
      <c r="CZ84" s="191">
        <v>470</v>
      </c>
      <c r="DA84" s="191"/>
      <c r="DB84" s="191">
        <f t="shared" si="91"/>
        <v>58.219008951281445</v>
      </c>
      <c r="DC84" s="43">
        <f t="shared" si="92"/>
        <v>0</v>
      </c>
      <c r="DD84" s="191" t="s">
        <v>362</v>
      </c>
      <c r="DE84" s="191">
        <v>100</v>
      </c>
      <c r="DF84" s="191" t="s">
        <v>361</v>
      </c>
      <c r="DG84" s="191">
        <v>20</v>
      </c>
      <c r="DH84" s="191" t="s">
        <v>353</v>
      </c>
      <c r="DI84" s="192">
        <v>175</v>
      </c>
      <c r="DJ84" s="191"/>
      <c r="DK84" s="209"/>
      <c r="DL84" s="208"/>
      <c r="DM84" s="191"/>
      <c r="DN84" s="191">
        <f t="shared" si="93"/>
        <v>58.219008951281445</v>
      </c>
      <c r="DO84" s="192">
        <f t="shared" si="94"/>
        <v>0</v>
      </c>
      <c r="DP84" s="191">
        <v>1</v>
      </c>
      <c r="DQ84" s="191" t="s">
        <v>363</v>
      </c>
      <c r="DR84" s="191" t="s">
        <v>371</v>
      </c>
      <c r="DS84" s="208">
        <v>0.13400000000000001</v>
      </c>
      <c r="DT84" s="191">
        <v>580</v>
      </c>
      <c r="DU84" s="191">
        <f t="shared" si="95"/>
        <v>8.3932600414165055</v>
      </c>
      <c r="DV84" s="191">
        <v>0.375</v>
      </c>
      <c r="DW84" s="191">
        <v>0.45</v>
      </c>
      <c r="DX84" s="192">
        <f t="shared" si="96"/>
        <v>10.078587984422981</v>
      </c>
      <c r="DY84" s="191">
        <v>1</v>
      </c>
      <c r="DZ84" s="191" t="s">
        <v>363</v>
      </c>
      <c r="EA84" s="191" t="s">
        <v>371</v>
      </c>
      <c r="EB84" s="208">
        <v>0.13400000000000001</v>
      </c>
      <c r="EC84" s="191">
        <v>580</v>
      </c>
      <c r="ED84" s="191">
        <f t="shared" si="97"/>
        <v>2.7767654845537635</v>
      </c>
      <c r="EE84" s="191">
        <v>0.47499999999999998</v>
      </c>
      <c r="EF84" s="191">
        <v>0.47499999999999998</v>
      </c>
      <c r="EG84" s="191">
        <f t="shared" si="98"/>
        <v>5.0392939922114905</v>
      </c>
      <c r="EH84" s="166">
        <f t="shared" si="99"/>
        <v>2</v>
      </c>
      <c r="EI84" s="205">
        <f t="shared" si="100"/>
        <v>3.0351132152829381</v>
      </c>
      <c r="EJ84" s="205">
        <f t="shared" si="107"/>
        <v>1.7853607148723165</v>
      </c>
      <c r="EK84" s="51">
        <f t="shared" si="108"/>
        <v>0.74140476968144697</v>
      </c>
      <c r="EL84" s="220">
        <f t="shared" si="109"/>
        <v>0.21654339235853093</v>
      </c>
      <c r="EM84" s="221">
        <f t="shared" si="101"/>
        <v>5.4187718997559617</v>
      </c>
      <c r="EN84" s="191"/>
      <c r="EO84" s="313"/>
      <c r="EP84" s="192" t="s">
        <v>354</v>
      </c>
      <c r="EQ84" s="222">
        <f t="shared" si="102"/>
        <v>3.0351132152829381</v>
      </c>
      <c r="ER84" s="191">
        <f t="shared" si="103"/>
        <v>1.7853607148723165</v>
      </c>
      <c r="ES84" s="51">
        <f t="shared" si="104"/>
        <v>0.74140476968144697</v>
      </c>
      <c r="ET84" s="191">
        <f t="shared" si="110"/>
        <v>3.6847433923585307</v>
      </c>
      <c r="EU84" s="191">
        <f t="shared" si="105"/>
        <v>5.4187718997559617</v>
      </c>
      <c r="EV84" s="191"/>
      <c r="EW84" s="191"/>
      <c r="EX84" s="192" t="str">
        <f t="shared" si="111"/>
        <v>Front</v>
      </c>
      <c r="EY84" s="145"/>
      <c r="EZ84" s="191"/>
      <c r="FA84" s="191"/>
      <c r="FB84" s="191"/>
      <c r="FC84" s="191"/>
      <c r="FD84" s="191"/>
      <c r="FE84" s="191"/>
      <c r="FF84" s="192"/>
      <c r="FG84" s="145"/>
      <c r="FH84" s="191"/>
      <c r="FI84" s="191"/>
      <c r="FJ84" s="191"/>
      <c r="FK84" s="191"/>
      <c r="FL84" s="191"/>
      <c r="FM84" s="191"/>
      <c r="FN84" s="192"/>
      <c r="FO84" s="145"/>
      <c r="FP84" s="191"/>
      <c r="FQ84" s="191"/>
      <c r="FR84" s="191"/>
      <c r="FS84" s="191"/>
      <c r="FT84" s="191"/>
      <c r="FU84" s="191"/>
      <c r="FV84" s="192"/>
      <c r="FW84" s="191"/>
      <c r="FX84" s="191"/>
      <c r="FY84" s="191"/>
      <c r="FZ84" s="191"/>
      <c r="GA84" s="191"/>
      <c r="GB84" s="191"/>
      <c r="GC84" s="191"/>
      <c r="GD84" s="210"/>
      <c r="GE84" s="145"/>
      <c r="GF84" s="191"/>
      <c r="GG84" s="191"/>
      <c r="GH84" s="191"/>
      <c r="GI84" s="191"/>
      <c r="GJ84" s="191"/>
      <c r="GK84" s="191"/>
      <c r="GL84" s="210"/>
      <c r="GM84" s="145"/>
      <c r="GN84" s="191"/>
      <c r="GO84" s="191"/>
      <c r="GP84" s="191"/>
      <c r="GQ84" s="191"/>
      <c r="GR84" s="191"/>
      <c r="GS84" s="191"/>
      <c r="GT84" s="210"/>
      <c r="GU84" s="145"/>
      <c r="GV84" s="191"/>
      <c r="GW84" s="191"/>
      <c r="GX84" s="191"/>
      <c r="GY84" s="191"/>
      <c r="GZ84" s="191"/>
      <c r="HA84" s="191"/>
      <c r="HB84" s="210"/>
      <c r="HC84" s="145"/>
      <c r="HD84" s="191"/>
      <c r="HE84" s="191"/>
      <c r="HF84" s="191"/>
      <c r="HG84" s="191"/>
      <c r="HH84" s="191"/>
      <c r="HI84" s="191"/>
      <c r="HJ84" s="210"/>
      <c r="HR84" s="304"/>
    </row>
    <row r="85" spans="1:226" s="303" customFormat="1" ht="14.45" customHeight="1" x14ac:dyDescent="0.25">
      <c r="A85" s="211" t="s">
        <v>431</v>
      </c>
      <c r="B85" s="194" t="s">
        <v>0</v>
      </c>
      <c r="C85" s="31">
        <f t="shared" si="112"/>
        <v>75</v>
      </c>
      <c r="D85" s="173" t="str">
        <f t="shared" si="72"/>
        <v>Dw_75</v>
      </c>
      <c r="E85" s="4">
        <v>504.8879424501331</v>
      </c>
      <c r="F85" s="195" t="s">
        <v>360</v>
      </c>
      <c r="G85" s="195">
        <v>17.5</v>
      </c>
      <c r="H85" s="3">
        <f t="shared" si="73"/>
        <v>56.718245264881908</v>
      </c>
      <c r="I85" s="196">
        <f t="shared" si="74"/>
        <v>201.62152421156759</v>
      </c>
      <c r="J85" s="1">
        <f t="shared" si="75"/>
        <v>0.30000000000000004</v>
      </c>
      <c r="K85" s="280">
        <f t="shared" si="76"/>
        <v>0.68590388570607475</v>
      </c>
      <c r="L85" s="280">
        <f t="shared" si="77"/>
        <v>0.80288046825903259</v>
      </c>
      <c r="M85" s="225">
        <f t="shared" si="78"/>
        <v>1.0664373867878019</v>
      </c>
      <c r="N85" s="15" t="s">
        <v>432</v>
      </c>
      <c r="O85" s="197">
        <f t="shared" si="79"/>
        <v>0.60216035119427436</v>
      </c>
      <c r="P85" s="198">
        <f t="shared" si="80"/>
        <v>0</v>
      </c>
      <c r="Q85" s="198">
        <f t="shared" si="81"/>
        <v>0</v>
      </c>
      <c r="R85" s="198">
        <f t="shared" si="82"/>
        <v>0.74719558481968795</v>
      </c>
      <c r="S85" s="77">
        <f t="shared" si="83"/>
        <v>0.90932200093631632</v>
      </c>
      <c r="T85" s="199"/>
      <c r="U85" s="3">
        <f t="shared" si="84"/>
        <v>1.9439361775949777</v>
      </c>
      <c r="V85" s="98">
        <f t="shared" si="85"/>
        <v>12.848218732712748</v>
      </c>
      <c r="W85" s="49">
        <f t="shared" si="86"/>
        <v>4.41448316259374</v>
      </c>
      <c r="X85" s="317">
        <f t="shared" si="106"/>
        <v>8.8847871729760219E-2</v>
      </c>
      <c r="Y85" s="318">
        <v>8.8847871729760206E-2</v>
      </c>
      <c r="Z85" s="200"/>
      <c r="AA85" s="66"/>
      <c r="AB85" s="66"/>
      <c r="AC85" s="66">
        <v>250</v>
      </c>
      <c r="AD85" s="66"/>
      <c r="AE85" s="66"/>
      <c r="AF85" s="66"/>
      <c r="AG85" s="66"/>
      <c r="AH85" s="195"/>
      <c r="AI85" s="34"/>
      <c r="AJ85" s="229">
        <v>180</v>
      </c>
      <c r="AK85" s="34"/>
      <c r="AL85" s="34"/>
      <c r="AM85" s="34"/>
      <c r="AN85" s="201"/>
      <c r="AO85" s="201"/>
      <c r="AP85" s="202">
        <v>240</v>
      </c>
      <c r="AQ85" s="18"/>
      <c r="AR85" s="18"/>
      <c r="AS85" s="18"/>
      <c r="AT85" s="51"/>
      <c r="AU85" s="17"/>
      <c r="AV85" s="18"/>
      <c r="AW85" s="112"/>
      <c r="AX85" s="103"/>
      <c r="AY85" s="18"/>
      <c r="AZ85" s="18"/>
      <c r="BA85" s="18"/>
      <c r="BB85" s="17"/>
      <c r="BC85" s="19"/>
      <c r="BD85" s="19"/>
      <c r="BE85" s="19"/>
      <c r="BF85" s="17"/>
      <c r="BG85" s="18"/>
      <c r="BH85" s="18"/>
      <c r="BI85" s="128"/>
      <c r="BJ85" s="331"/>
      <c r="BK85" s="332"/>
      <c r="BL85" s="332"/>
      <c r="BM85" s="332"/>
      <c r="BN85" s="333"/>
      <c r="BO85" s="203">
        <f t="shared" si="87"/>
        <v>6.9363999999999999</v>
      </c>
      <c r="BP85" s="285">
        <v>8.176899438452498</v>
      </c>
      <c r="BQ85" s="204">
        <v>2.9174646489646121</v>
      </c>
      <c r="BR85" s="204"/>
      <c r="BS85" s="47"/>
      <c r="BT85" s="42"/>
      <c r="BU85" s="42"/>
      <c r="BV85" s="42"/>
      <c r="BW85" s="43"/>
      <c r="BX85" s="191"/>
      <c r="BY85" s="191"/>
      <c r="BZ85" s="205"/>
      <c r="CA85" s="191"/>
      <c r="CB85" s="206"/>
      <c r="CC85" s="191"/>
      <c r="CD85" s="207">
        <f t="shared" si="88"/>
        <v>60.486457263470285</v>
      </c>
      <c r="CE85" s="47" t="s">
        <v>356</v>
      </c>
      <c r="CF85" s="42">
        <v>31.8</v>
      </c>
      <c r="CG85" s="42" t="s">
        <v>353</v>
      </c>
      <c r="CH85" s="42">
        <v>175</v>
      </c>
      <c r="CI85" s="191"/>
      <c r="CJ85" s="192"/>
      <c r="CK85" s="191" t="s">
        <v>357</v>
      </c>
      <c r="CL85" s="191" t="s">
        <v>358</v>
      </c>
      <c r="CM85" s="208">
        <v>0.13</v>
      </c>
      <c r="CN85" s="191">
        <v>470</v>
      </c>
      <c r="CO85" s="205">
        <f t="shared" si="89"/>
        <v>78.213479830375917</v>
      </c>
      <c r="CP85" s="191">
        <f t="shared" si="90"/>
        <v>45.36484294760271</v>
      </c>
      <c r="CQ85" s="145" t="s">
        <v>353</v>
      </c>
      <c r="CR85" s="191">
        <v>175</v>
      </c>
      <c r="CS85" s="191"/>
      <c r="CT85" s="191"/>
      <c r="CU85" s="191"/>
      <c r="CV85" s="192"/>
      <c r="CW85" s="191" t="s">
        <v>357</v>
      </c>
      <c r="CX85" s="209" t="s">
        <v>358</v>
      </c>
      <c r="CY85" s="208">
        <v>0.13</v>
      </c>
      <c r="CZ85" s="191">
        <v>470</v>
      </c>
      <c r="DA85" s="191"/>
      <c r="DB85" s="191">
        <f t="shared" si="91"/>
        <v>56.718245264881908</v>
      </c>
      <c r="DC85" s="43">
        <f t="shared" si="92"/>
        <v>0</v>
      </c>
      <c r="DD85" s="191" t="s">
        <v>362</v>
      </c>
      <c r="DE85" s="191">
        <v>100</v>
      </c>
      <c r="DF85" s="191" t="s">
        <v>361</v>
      </c>
      <c r="DG85" s="191">
        <v>20</v>
      </c>
      <c r="DH85" s="191" t="s">
        <v>353</v>
      </c>
      <c r="DI85" s="192">
        <v>175</v>
      </c>
      <c r="DJ85" s="191"/>
      <c r="DK85" s="209"/>
      <c r="DL85" s="208"/>
      <c r="DM85" s="191"/>
      <c r="DN85" s="191">
        <f t="shared" si="93"/>
        <v>56.718245264881908</v>
      </c>
      <c r="DO85" s="192">
        <f t="shared" si="94"/>
        <v>0</v>
      </c>
      <c r="DP85" s="191">
        <v>1</v>
      </c>
      <c r="DQ85" s="191" t="s">
        <v>363</v>
      </c>
      <c r="DR85" s="191" t="s">
        <v>371</v>
      </c>
      <c r="DS85" s="208">
        <v>0.13400000000000001</v>
      </c>
      <c r="DT85" s="191">
        <v>580</v>
      </c>
      <c r="DU85" s="191">
        <f t="shared" si="95"/>
        <v>8.176899438452498</v>
      </c>
      <c r="DV85" s="191">
        <v>0.375</v>
      </c>
      <c r="DW85" s="191">
        <v>0.45</v>
      </c>
      <c r="DX85" s="192">
        <f t="shared" si="96"/>
        <v>10.081076210578381</v>
      </c>
      <c r="DY85" s="191">
        <v>1</v>
      </c>
      <c r="DZ85" s="191" t="s">
        <v>363</v>
      </c>
      <c r="EA85" s="191" t="s">
        <v>371</v>
      </c>
      <c r="EB85" s="208">
        <v>0.13400000000000001</v>
      </c>
      <c r="EC85" s="191">
        <v>580</v>
      </c>
      <c r="ED85" s="191">
        <f t="shared" si="97"/>
        <v>2.9174646489646121</v>
      </c>
      <c r="EE85" s="191">
        <v>0.47499999999999998</v>
      </c>
      <c r="EF85" s="191">
        <v>0.47499999999999998</v>
      </c>
      <c r="EG85" s="191">
        <f t="shared" si="98"/>
        <v>5.0405381052891904</v>
      </c>
      <c r="EH85" s="166">
        <f t="shared" si="99"/>
        <v>2</v>
      </c>
      <c r="EI85" s="205">
        <f t="shared" si="100"/>
        <v>3.3046915019114622</v>
      </c>
      <c r="EJ85" s="205">
        <f t="shared" si="107"/>
        <v>1.9439361775949777</v>
      </c>
      <c r="EK85" s="51">
        <f t="shared" si="108"/>
        <v>0.72352847136963439</v>
      </c>
      <c r="EL85" s="220">
        <f t="shared" si="109"/>
        <v>8.1754249044268867E-2</v>
      </c>
      <c r="EM85" s="221">
        <f t="shared" si="101"/>
        <v>6.4241093663563742</v>
      </c>
      <c r="EN85" s="191"/>
      <c r="EO85" s="313"/>
      <c r="EP85" s="192" t="s">
        <v>354</v>
      </c>
      <c r="EQ85" s="222">
        <f t="shared" si="102"/>
        <v>3.3046915019114622</v>
      </c>
      <c r="ER85" s="191">
        <f t="shared" si="103"/>
        <v>1.9439361775949777</v>
      </c>
      <c r="ES85" s="51">
        <f t="shared" si="104"/>
        <v>0.72352847136963439</v>
      </c>
      <c r="ET85" s="191">
        <f t="shared" si="110"/>
        <v>3.5499542490442688</v>
      </c>
      <c r="EU85" s="191">
        <f t="shared" si="105"/>
        <v>6.4241093663563742</v>
      </c>
      <c r="EV85" s="191"/>
      <c r="EW85" s="191"/>
      <c r="EX85" s="192" t="str">
        <f t="shared" si="111"/>
        <v>Front</v>
      </c>
      <c r="EY85" s="145"/>
      <c r="EZ85" s="191"/>
      <c r="FA85" s="191"/>
      <c r="FB85" s="191"/>
      <c r="FC85" s="191"/>
      <c r="FD85" s="191"/>
      <c r="FE85" s="191"/>
      <c r="FF85" s="192"/>
      <c r="FG85" s="145"/>
      <c r="FH85" s="191"/>
      <c r="FI85" s="191"/>
      <c r="FJ85" s="191"/>
      <c r="FK85" s="191"/>
      <c r="FL85" s="191"/>
      <c r="FM85" s="191"/>
      <c r="FN85" s="192"/>
      <c r="FO85" s="145"/>
      <c r="FP85" s="191"/>
      <c r="FQ85" s="191"/>
      <c r="FR85" s="191"/>
      <c r="FS85" s="191"/>
      <c r="FT85" s="191"/>
      <c r="FU85" s="191"/>
      <c r="FV85" s="192"/>
      <c r="FW85" s="191"/>
      <c r="FX85" s="191"/>
      <c r="FY85" s="191"/>
      <c r="FZ85" s="191"/>
      <c r="GA85" s="191"/>
      <c r="GB85" s="191"/>
      <c r="GC85" s="191"/>
      <c r="GD85" s="210"/>
      <c r="GE85" s="145"/>
      <c r="GF85" s="191"/>
      <c r="GG85" s="191"/>
      <c r="GH85" s="191"/>
      <c r="GI85" s="191"/>
      <c r="GJ85" s="191"/>
      <c r="GK85" s="191"/>
      <c r="GL85" s="210"/>
      <c r="GM85" s="145"/>
      <c r="GN85" s="191"/>
      <c r="GO85" s="191"/>
      <c r="GP85" s="191"/>
      <c r="GQ85" s="191"/>
      <c r="GR85" s="191"/>
      <c r="GS85" s="191"/>
      <c r="GT85" s="210"/>
      <c r="GU85" s="145"/>
      <c r="GV85" s="191"/>
      <c r="GW85" s="191"/>
      <c r="GX85" s="191"/>
      <c r="GY85" s="191"/>
      <c r="GZ85" s="191"/>
      <c r="HA85" s="191"/>
      <c r="HB85" s="210"/>
      <c r="HC85" s="145"/>
      <c r="HD85" s="191"/>
      <c r="HE85" s="191"/>
      <c r="HF85" s="191"/>
      <c r="HG85" s="191"/>
      <c r="HH85" s="191"/>
      <c r="HI85" s="191"/>
      <c r="HJ85" s="210"/>
      <c r="HR85" s="304"/>
    </row>
    <row r="86" spans="1:226" s="303" customFormat="1" ht="14.45" customHeight="1" x14ac:dyDescent="0.25">
      <c r="A86" s="211" t="s">
        <v>431</v>
      </c>
      <c r="B86" s="194" t="s">
        <v>0</v>
      </c>
      <c r="C86" s="31">
        <f t="shared" si="112"/>
        <v>76</v>
      </c>
      <c r="D86" s="173" t="str">
        <f t="shared" si="72"/>
        <v>Dw_76</v>
      </c>
      <c r="E86" s="4">
        <v>441.99439019372147</v>
      </c>
      <c r="F86" s="195" t="s">
        <v>360</v>
      </c>
      <c r="G86" s="195">
        <v>17.5</v>
      </c>
      <c r="H86" s="3">
        <f t="shared" si="73"/>
        <v>48.542049140017788</v>
      </c>
      <c r="I86" s="196">
        <f t="shared" si="74"/>
        <v>177.83508157443464</v>
      </c>
      <c r="J86" s="1">
        <f t="shared" si="75"/>
        <v>0.3</v>
      </c>
      <c r="K86" s="280">
        <f t="shared" si="76"/>
        <v>0.66067956445591436</v>
      </c>
      <c r="L86" s="280">
        <f t="shared" si="77"/>
        <v>0.75670884019589568</v>
      </c>
      <c r="M86" s="225">
        <f t="shared" si="78"/>
        <v>1.0990579387871067</v>
      </c>
      <c r="N86" s="15" t="s">
        <v>432</v>
      </c>
      <c r="O86" s="197">
        <f t="shared" si="79"/>
        <v>0.56753163014692176</v>
      </c>
      <c r="P86" s="198">
        <f t="shared" si="80"/>
        <v>0</v>
      </c>
      <c r="Q86" s="198">
        <f t="shared" si="81"/>
        <v>0</v>
      </c>
      <c r="R86" s="198">
        <f t="shared" si="82"/>
        <v>0.77005105925281681</v>
      </c>
      <c r="S86" s="77">
        <f t="shared" si="83"/>
        <v>0.80756843734329864</v>
      </c>
      <c r="T86" s="199"/>
      <c r="U86" s="3">
        <f t="shared" si="84"/>
        <v>1.7360885550612042</v>
      </c>
      <c r="V86" s="98">
        <f t="shared" si="85"/>
        <v>10.247611801449297</v>
      </c>
      <c r="W86" s="49">
        <f t="shared" si="86"/>
        <v>4.7369133492305586</v>
      </c>
      <c r="X86" s="317">
        <f t="shared" si="106"/>
        <v>7.5926112435111257E-2</v>
      </c>
      <c r="Y86" s="318">
        <v>7.592611243511127E-2</v>
      </c>
      <c r="Z86" s="200"/>
      <c r="AA86" s="66"/>
      <c r="AB86" s="66"/>
      <c r="AC86" s="66">
        <v>250</v>
      </c>
      <c r="AD86" s="66"/>
      <c r="AE86" s="66"/>
      <c r="AF86" s="66"/>
      <c r="AG86" s="66"/>
      <c r="AH86" s="195"/>
      <c r="AI86" s="34"/>
      <c r="AJ86" s="229">
        <v>180</v>
      </c>
      <c r="AK86" s="34"/>
      <c r="AL86" s="34"/>
      <c r="AM86" s="34"/>
      <c r="AN86" s="201"/>
      <c r="AO86" s="201"/>
      <c r="AP86" s="202">
        <v>240</v>
      </c>
      <c r="AQ86" s="18"/>
      <c r="AR86" s="18"/>
      <c r="AS86" s="18"/>
      <c r="AT86" s="51"/>
      <c r="AU86" s="17"/>
      <c r="AV86" s="18"/>
      <c r="AW86" s="112"/>
      <c r="AX86" s="103"/>
      <c r="AY86" s="18"/>
      <c r="AZ86" s="18"/>
      <c r="BA86" s="18"/>
      <c r="BB86" s="17"/>
      <c r="BC86" s="19"/>
      <c r="BD86" s="19"/>
      <c r="BE86" s="19"/>
      <c r="BF86" s="17"/>
      <c r="BG86" s="18"/>
      <c r="BH86" s="18"/>
      <c r="BI86" s="128"/>
      <c r="BJ86" s="331"/>
      <c r="BK86" s="332"/>
      <c r="BL86" s="332"/>
      <c r="BM86" s="332"/>
      <c r="BN86" s="333"/>
      <c r="BO86" s="203">
        <f t="shared" si="87"/>
        <v>6.9363999999999999</v>
      </c>
      <c r="BP86" s="285">
        <v>6.9981617467299735</v>
      </c>
      <c r="BQ86" s="204">
        <v>2.8975071036356388</v>
      </c>
      <c r="BR86" s="204"/>
      <c r="BS86" s="47"/>
      <c r="BT86" s="42"/>
      <c r="BU86" s="42"/>
      <c r="BV86" s="42"/>
      <c r="BW86" s="43"/>
      <c r="BX86" s="191"/>
      <c r="BY86" s="191"/>
      <c r="BZ86" s="205"/>
      <c r="CA86" s="191"/>
      <c r="CB86" s="206"/>
      <c r="CC86" s="191"/>
      <c r="CD86" s="207">
        <f t="shared" si="88"/>
        <v>53.350524472330392</v>
      </c>
      <c r="CE86" s="47" t="s">
        <v>356</v>
      </c>
      <c r="CF86" s="42">
        <v>31.8</v>
      </c>
      <c r="CG86" s="42" t="s">
        <v>353</v>
      </c>
      <c r="CH86" s="42">
        <v>175</v>
      </c>
      <c r="CI86" s="191"/>
      <c r="CJ86" s="192"/>
      <c r="CK86" s="191" t="s">
        <v>357</v>
      </c>
      <c r="CL86" s="191" t="s">
        <v>358</v>
      </c>
      <c r="CM86" s="208">
        <v>0.13</v>
      </c>
      <c r="CN86" s="191">
        <v>470</v>
      </c>
      <c r="CO86" s="205">
        <f t="shared" si="89"/>
        <v>70.779429442971207</v>
      </c>
      <c r="CP86" s="191">
        <f t="shared" si="90"/>
        <v>40.012893354247794</v>
      </c>
      <c r="CQ86" s="145" t="s">
        <v>353</v>
      </c>
      <c r="CR86" s="191">
        <v>175</v>
      </c>
      <c r="CS86" s="191"/>
      <c r="CT86" s="191"/>
      <c r="CU86" s="191"/>
      <c r="CV86" s="192"/>
      <c r="CW86" s="191" t="s">
        <v>357</v>
      </c>
      <c r="CX86" s="209" t="s">
        <v>358</v>
      </c>
      <c r="CY86" s="208">
        <v>0.13</v>
      </c>
      <c r="CZ86" s="191">
        <v>470</v>
      </c>
      <c r="DA86" s="191"/>
      <c r="DB86" s="191">
        <f t="shared" si="91"/>
        <v>48.542049140017788</v>
      </c>
      <c r="DC86" s="43">
        <f t="shared" si="92"/>
        <v>0</v>
      </c>
      <c r="DD86" s="191" t="s">
        <v>362</v>
      </c>
      <c r="DE86" s="191">
        <v>100</v>
      </c>
      <c r="DF86" s="191" t="s">
        <v>361</v>
      </c>
      <c r="DG86" s="191">
        <v>20</v>
      </c>
      <c r="DH86" s="191" t="s">
        <v>353</v>
      </c>
      <c r="DI86" s="192">
        <v>175</v>
      </c>
      <c r="DJ86" s="191"/>
      <c r="DK86" s="209"/>
      <c r="DL86" s="208"/>
      <c r="DM86" s="191"/>
      <c r="DN86" s="191">
        <f t="shared" si="93"/>
        <v>48.542049140017788</v>
      </c>
      <c r="DO86" s="192">
        <f t="shared" si="94"/>
        <v>0</v>
      </c>
      <c r="DP86" s="191">
        <v>1</v>
      </c>
      <c r="DQ86" s="191" t="s">
        <v>363</v>
      </c>
      <c r="DR86" s="191" t="s">
        <v>371</v>
      </c>
      <c r="DS86" s="208">
        <v>0.13400000000000001</v>
      </c>
      <c r="DT86" s="191">
        <v>580</v>
      </c>
      <c r="DU86" s="191">
        <f t="shared" si="95"/>
        <v>6.9981617467299735</v>
      </c>
      <c r="DV86" s="191">
        <v>0.375</v>
      </c>
      <c r="DW86" s="191">
        <v>0.45</v>
      </c>
      <c r="DX86" s="192">
        <f t="shared" si="96"/>
        <v>8.891754078721732</v>
      </c>
      <c r="DY86" s="191">
        <v>1</v>
      </c>
      <c r="DZ86" s="191" t="s">
        <v>363</v>
      </c>
      <c r="EA86" s="191" t="s">
        <v>371</v>
      </c>
      <c r="EB86" s="208">
        <v>0.13400000000000001</v>
      </c>
      <c r="EC86" s="191">
        <v>580</v>
      </c>
      <c r="ED86" s="191">
        <f t="shared" si="97"/>
        <v>2.8975071036356388</v>
      </c>
      <c r="EE86" s="191">
        <v>0.47499999999999998</v>
      </c>
      <c r="EF86" s="191">
        <v>0.47499999999999998</v>
      </c>
      <c r="EG86" s="191">
        <f t="shared" si="98"/>
        <v>4.445877039360866</v>
      </c>
      <c r="EH86" s="166">
        <f t="shared" si="99"/>
        <v>2</v>
      </c>
      <c r="EI86" s="205">
        <f t="shared" si="100"/>
        <v>2.9513505436040468</v>
      </c>
      <c r="EJ86" s="205">
        <f t="shared" si="107"/>
        <v>1.736088555061204</v>
      </c>
      <c r="EK86" s="51">
        <f t="shared" si="108"/>
        <v>0.91141854857443483</v>
      </c>
      <c r="EL86" s="220">
        <f t="shared" si="109"/>
        <v>0.25842472819797657</v>
      </c>
      <c r="EM86" s="221">
        <f t="shared" si="101"/>
        <v>5.1238059007246486</v>
      </c>
      <c r="EN86" s="191"/>
      <c r="EO86" s="313"/>
      <c r="EP86" s="192" t="s">
        <v>354</v>
      </c>
      <c r="EQ86" s="222">
        <f t="shared" si="102"/>
        <v>2.9513505436040468</v>
      </c>
      <c r="ER86" s="191">
        <f t="shared" si="103"/>
        <v>1.736088555061204</v>
      </c>
      <c r="ES86" s="51">
        <f t="shared" si="104"/>
        <v>0.91141854857443483</v>
      </c>
      <c r="ET86" s="191">
        <f t="shared" si="110"/>
        <v>3.7266247281979767</v>
      </c>
      <c r="EU86" s="191">
        <f t="shared" si="105"/>
        <v>5.1238059007246486</v>
      </c>
      <c r="EV86" s="191"/>
      <c r="EW86" s="191"/>
      <c r="EX86" s="192" t="str">
        <f t="shared" si="111"/>
        <v>Front</v>
      </c>
      <c r="EY86" s="145"/>
      <c r="EZ86" s="191"/>
      <c r="FA86" s="191"/>
      <c r="FB86" s="191"/>
      <c r="FC86" s="191"/>
      <c r="FD86" s="191"/>
      <c r="FE86" s="191"/>
      <c r="FF86" s="192"/>
      <c r="FG86" s="145"/>
      <c r="FH86" s="191"/>
      <c r="FI86" s="191"/>
      <c r="FJ86" s="191"/>
      <c r="FK86" s="191"/>
      <c r="FL86" s="191"/>
      <c r="FM86" s="191"/>
      <c r="FN86" s="192"/>
      <c r="FO86" s="145"/>
      <c r="FP86" s="191"/>
      <c r="FQ86" s="191"/>
      <c r="FR86" s="191"/>
      <c r="FS86" s="191"/>
      <c r="FT86" s="191"/>
      <c r="FU86" s="191"/>
      <c r="FV86" s="192"/>
      <c r="FW86" s="191"/>
      <c r="FX86" s="191"/>
      <c r="FY86" s="191"/>
      <c r="FZ86" s="191"/>
      <c r="GA86" s="191"/>
      <c r="GB86" s="191"/>
      <c r="GC86" s="191"/>
      <c r="GD86" s="210"/>
      <c r="GE86" s="145"/>
      <c r="GF86" s="191"/>
      <c r="GG86" s="191"/>
      <c r="GH86" s="191"/>
      <c r="GI86" s="191"/>
      <c r="GJ86" s="191"/>
      <c r="GK86" s="191"/>
      <c r="GL86" s="210"/>
      <c r="GM86" s="145"/>
      <c r="GN86" s="191"/>
      <c r="GO86" s="191"/>
      <c r="GP86" s="191"/>
      <c r="GQ86" s="191"/>
      <c r="GR86" s="191"/>
      <c r="GS86" s="191"/>
      <c r="GT86" s="210"/>
      <c r="GU86" s="145"/>
      <c r="GV86" s="191"/>
      <c r="GW86" s="191"/>
      <c r="GX86" s="191"/>
      <c r="GY86" s="191"/>
      <c r="GZ86" s="191"/>
      <c r="HA86" s="191"/>
      <c r="HB86" s="210"/>
      <c r="HC86" s="145"/>
      <c r="HD86" s="191"/>
      <c r="HE86" s="191"/>
      <c r="HF86" s="191"/>
      <c r="HG86" s="191"/>
      <c r="HH86" s="191"/>
      <c r="HI86" s="191"/>
      <c r="HJ86" s="210"/>
      <c r="HR86" s="304"/>
    </row>
    <row r="87" spans="1:226" s="303" customFormat="1" ht="14.45" customHeight="1" x14ac:dyDescent="0.25">
      <c r="A87" s="211" t="s">
        <v>431</v>
      </c>
      <c r="B87" s="194" t="s">
        <v>0</v>
      </c>
      <c r="C87" s="31">
        <f t="shared" si="112"/>
        <v>77</v>
      </c>
      <c r="D87" s="173" t="str">
        <f t="shared" ref="D87:D125" si="113">CONCATENATE(A87,"_",C87)</f>
        <v>Dw_77</v>
      </c>
      <c r="E87" s="4">
        <v>396.39699675138132</v>
      </c>
      <c r="F87" s="195" t="s">
        <v>360</v>
      </c>
      <c r="G87" s="195">
        <v>17.5</v>
      </c>
      <c r="H87" s="3">
        <f t="shared" ref="H87:H125" si="114">BO87*BP87</f>
        <v>49.015401404820935</v>
      </c>
      <c r="I87" s="196">
        <f t="shared" ref="I87:I125" si="115">2*H87+2*(BO87+BP87)*BQ87</f>
        <v>177.14541198248037</v>
      </c>
      <c r="J87" s="1">
        <f t="shared" ref="J87:J125" si="116">CD87/I87</f>
        <v>0.3</v>
      </c>
      <c r="K87" s="280">
        <f t="shared" ref="K87:K125" si="117">CD87/(2*(BO87+BP87)*BQ87)</f>
        <v>0.67172958509651959</v>
      </c>
      <c r="L87" s="280">
        <f t="shared" ref="L87:L125" si="118">CD87/(2*(BO87+BP87)*BQ87 - V87)</f>
        <v>0.75383391166400493</v>
      </c>
      <c r="M87" s="225">
        <f t="shared" ref="M87:M125" si="119">CD87/H87</f>
        <v>1.0842229599596249</v>
      </c>
      <c r="N87" s="15" t="s">
        <v>432</v>
      </c>
      <c r="O87" s="197">
        <f t="shared" ref="O87:O125" si="120">CP87/(2*(BO87+BP87)*BQ87-V87)</f>
        <v>0.56537543374800359</v>
      </c>
      <c r="P87" s="198">
        <f t="shared" ref="P87:P125" si="121">DC87/H87</f>
        <v>0</v>
      </c>
      <c r="Q87" s="198">
        <f t="shared" ref="Q87:Q125" si="122">DO87/H87</f>
        <v>0</v>
      </c>
      <c r="R87" s="198">
        <f t="shared" ref="R87:R125" si="123">DX87/(DU87*2*(DV87+DW87))</f>
        <v>0.75965698378423674</v>
      </c>
      <c r="S87" s="77">
        <f t="shared" ref="S87:S125" si="124">EG87/(ED87*2*(EE87+EF87))</f>
        <v>0.82509626328564423</v>
      </c>
      <c r="T87" s="199"/>
      <c r="U87" s="3">
        <f t="shared" ref="U87:U125" si="125">(EJ87*(EN87+1)*EM87+ER87*(EV87+1)*EU87+EZ87*(FD87+1)*FC87+FH87*(FL87+1)*FK87+FP87*(FT87+1)*FS87+FX87*(GB87+1)*GA87+GF87*(GJ87+1)*GI87+GN87*(GR87+1)*GQ87+GV87*(GZ87+1)*GY87+HD87*(HH87+1)*HG87)/V87</f>
        <v>1.5919670380524202</v>
      </c>
      <c r="V87" s="98">
        <f t="shared" ref="V87:V125" si="126">(EN87+1)*EM87+(EV87+1)*EU87+(FD87+1)*FC87+(FL87+1)*FK87+(FT87+1)*FS87+(GB87+1)*GA87+(GJ87+1)*GI87+(GR87+1)*GQ87+(GZ87+1)*GY87+(HH87+1)*HG87</f>
        <v>8.6168207708343463</v>
      </c>
      <c r="W87" s="49">
        <f t="shared" ref="W87:W125" si="127">H87/V87</f>
        <v>5.6883394361323001</v>
      </c>
      <c r="X87" s="317">
        <f t="shared" si="106"/>
        <v>6.1373965762344128E-2</v>
      </c>
      <c r="Y87" s="318">
        <v>6.1373965762344128E-2</v>
      </c>
      <c r="Z87" s="200"/>
      <c r="AA87" s="66"/>
      <c r="AB87" s="66"/>
      <c r="AC87" s="66">
        <v>250</v>
      </c>
      <c r="AD87" s="66"/>
      <c r="AE87" s="66"/>
      <c r="AF87" s="66"/>
      <c r="AG87" s="66"/>
      <c r="AH87" s="195"/>
      <c r="AI87" s="34"/>
      <c r="AJ87" s="229">
        <v>180</v>
      </c>
      <c r="AK87" s="34"/>
      <c r="AL87" s="34"/>
      <c r="AM87" s="34"/>
      <c r="AN87" s="201"/>
      <c r="AO87" s="201"/>
      <c r="AP87" s="202">
        <v>240</v>
      </c>
      <c r="AQ87" s="18"/>
      <c r="AR87" s="18"/>
      <c r="AS87" s="18"/>
      <c r="AT87" s="51"/>
      <c r="AU87" s="17"/>
      <c r="AV87" s="18"/>
      <c r="AW87" s="112"/>
      <c r="AX87" s="103"/>
      <c r="AY87" s="18"/>
      <c r="AZ87" s="18"/>
      <c r="BA87" s="18"/>
      <c r="BB87" s="17"/>
      <c r="BC87" s="19"/>
      <c r="BD87" s="19"/>
      <c r="BE87" s="19"/>
      <c r="BF87" s="17"/>
      <c r="BG87" s="18"/>
      <c r="BH87" s="18"/>
      <c r="BI87" s="128"/>
      <c r="BJ87" s="331"/>
      <c r="BK87" s="332"/>
      <c r="BL87" s="332"/>
      <c r="BM87" s="332"/>
      <c r="BN87" s="333"/>
      <c r="BO87" s="203">
        <f t="shared" ref="BO87:BO125" si="128">7-2*CF87/1000</f>
        <v>6.9363999999999999</v>
      </c>
      <c r="BP87" s="285">
        <v>7.0664035241365744</v>
      </c>
      <c r="BQ87" s="204">
        <v>2.8249560538526799</v>
      </c>
      <c r="BR87" s="204"/>
      <c r="BS87" s="47"/>
      <c r="BT87" s="42"/>
      <c r="BU87" s="42"/>
      <c r="BV87" s="42"/>
      <c r="BW87" s="43"/>
      <c r="BX87" s="191"/>
      <c r="BY87" s="191"/>
      <c r="BZ87" s="205"/>
      <c r="CA87" s="191"/>
      <c r="CB87" s="206"/>
      <c r="CC87" s="191"/>
      <c r="CD87" s="207">
        <f t="shared" ref="CD87:CD125" si="129">CP87+DC87+IF(ISNUMBER(DO87),DO87,0)+DX87+EG87</f>
        <v>53.143623594744113</v>
      </c>
      <c r="CE87" s="47" t="s">
        <v>356</v>
      </c>
      <c r="CF87" s="42">
        <v>31.8</v>
      </c>
      <c r="CG87" s="42" t="s">
        <v>353</v>
      </c>
      <c r="CH87" s="42">
        <v>175</v>
      </c>
      <c r="CI87" s="191"/>
      <c r="CJ87" s="192"/>
      <c r="CK87" s="191" t="s">
        <v>357</v>
      </c>
      <c r="CL87" s="191" t="s">
        <v>358</v>
      </c>
      <c r="CM87" s="208">
        <v>0.13</v>
      </c>
      <c r="CN87" s="191">
        <v>470</v>
      </c>
      <c r="CO87" s="205">
        <f t="shared" ref="CO87:CO125" si="130">2*(BO87+BP87)*BQ87-$V$54</f>
        <v>69.143055321410657</v>
      </c>
      <c r="CP87" s="191">
        <f t="shared" ref="CP87:CP125" si="131">$CP$2*I87</f>
        <v>39.857717696058081</v>
      </c>
      <c r="CQ87" s="145" t="s">
        <v>353</v>
      </c>
      <c r="CR87" s="191">
        <v>175</v>
      </c>
      <c r="CS87" s="191"/>
      <c r="CT87" s="191"/>
      <c r="CU87" s="191"/>
      <c r="CV87" s="192"/>
      <c r="CW87" s="191" t="s">
        <v>357</v>
      </c>
      <c r="CX87" s="209" t="s">
        <v>358</v>
      </c>
      <c r="CY87" s="208">
        <v>0.13</v>
      </c>
      <c r="CZ87" s="191">
        <v>470</v>
      </c>
      <c r="DA87" s="191"/>
      <c r="DB87" s="191">
        <f t="shared" ref="DB87:DB125" si="132">BO87*BP87</f>
        <v>49.015401404820935</v>
      </c>
      <c r="DC87" s="43">
        <f t="shared" ref="DC87:DC125" si="133">$DC$2*I87</f>
        <v>0</v>
      </c>
      <c r="DD87" s="191" t="s">
        <v>362</v>
      </c>
      <c r="DE87" s="191">
        <v>100</v>
      </c>
      <c r="DF87" s="191" t="s">
        <v>361</v>
      </c>
      <c r="DG87" s="191">
        <v>20</v>
      </c>
      <c r="DH87" s="191" t="s">
        <v>353</v>
      </c>
      <c r="DI87" s="192">
        <v>175</v>
      </c>
      <c r="DJ87" s="191"/>
      <c r="DK87" s="209"/>
      <c r="DL87" s="208"/>
      <c r="DM87" s="191"/>
      <c r="DN87" s="191">
        <f t="shared" ref="DN87:DN125" si="134">BO87*BP87</f>
        <v>49.015401404820935</v>
      </c>
      <c r="DO87" s="192">
        <f t="shared" ref="DO87:DO125" si="135">I87*$DO$2</f>
        <v>0</v>
      </c>
      <c r="DP87" s="191">
        <v>1</v>
      </c>
      <c r="DQ87" s="191" t="s">
        <v>363</v>
      </c>
      <c r="DR87" s="191" t="s">
        <v>371</v>
      </c>
      <c r="DS87" s="208">
        <v>0.13400000000000001</v>
      </c>
      <c r="DT87" s="191">
        <v>580</v>
      </c>
      <c r="DU87" s="191">
        <f t="shared" ref="DU87:DU125" si="136">BP87</f>
        <v>7.0664035241365744</v>
      </c>
      <c r="DV87" s="191">
        <v>0.375</v>
      </c>
      <c r="DW87" s="191">
        <v>0.45</v>
      </c>
      <c r="DX87" s="192">
        <f t="shared" ref="DX87:DX125" si="137">I87*$DX$2</f>
        <v>8.8572705991240195</v>
      </c>
      <c r="DY87" s="191">
        <v>1</v>
      </c>
      <c r="DZ87" s="191" t="s">
        <v>363</v>
      </c>
      <c r="EA87" s="191" t="s">
        <v>371</v>
      </c>
      <c r="EB87" s="208">
        <v>0.13400000000000001</v>
      </c>
      <c r="EC87" s="191">
        <v>580</v>
      </c>
      <c r="ED87" s="191">
        <f t="shared" ref="ED87:ED125" si="138">BQ87</f>
        <v>2.8249560538526799</v>
      </c>
      <c r="EE87" s="191">
        <v>0.47499999999999998</v>
      </c>
      <c r="EF87" s="191">
        <v>0.47499999999999998</v>
      </c>
      <c r="EG87" s="191">
        <f t="shared" ref="EG87:EG125" si="139">I87*$EG$2</f>
        <v>4.4286352995620097</v>
      </c>
      <c r="EH87" s="166">
        <f t="shared" ref="EH87:EH125" si="140">EN87+1+EV87+1</f>
        <v>2</v>
      </c>
      <c r="EI87" s="205">
        <f t="shared" ref="EI87:EI125" si="141">$EI$2*EJ87</f>
        <v>2.7063439646891143</v>
      </c>
      <c r="EJ87" s="205">
        <f t="shared" si="107"/>
        <v>1.5919670380524202</v>
      </c>
      <c r="EK87" s="51">
        <f t="shared" si="108"/>
        <v>0.98298901580025966</v>
      </c>
      <c r="EL87" s="220">
        <f t="shared" si="109"/>
        <v>0.38092801765544282</v>
      </c>
      <c r="EM87" s="221">
        <f t="shared" ref="EM87:EM125" si="142">EI87*EJ87</f>
        <v>4.3084103854171731</v>
      </c>
      <c r="EN87" s="191"/>
      <c r="EO87" s="313"/>
      <c r="EP87" s="192" t="s">
        <v>354</v>
      </c>
      <c r="EQ87" s="222">
        <f t="shared" ref="EQ87:EQ125" si="143">EI87</f>
        <v>2.7063439646891143</v>
      </c>
      <c r="ER87" s="191">
        <f t="shared" ref="ER87:ER125" si="144">EJ87</f>
        <v>1.5919670380524202</v>
      </c>
      <c r="ES87" s="51">
        <f t="shared" ref="ES87:ES125" si="145">EK87</f>
        <v>0.98298901580025966</v>
      </c>
      <c r="ET87" s="191">
        <f t="shared" si="110"/>
        <v>3.8491280176554428</v>
      </c>
      <c r="EU87" s="191">
        <f t="shared" ref="EU87:EU125" si="146">EM87</f>
        <v>4.3084103854171731</v>
      </c>
      <c r="EV87" s="191"/>
      <c r="EW87" s="191"/>
      <c r="EX87" s="192" t="str">
        <f t="shared" si="111"/>
        <v>Front</v>
      </c>
      <c r="EY87" s="145"/>
      <c r="EZ87" s="191"/>
      <c r="FA87" s="191"/>
      <c r="FB87" s="191"/>
      <c r="FC87" s="191"/>
      <c r="FD87" s="191"/>
      <c r="FE87" s="191"/>
      <c r="FF87" s="192"/>
      <c r="FG87" s="145"/>
      <c r="FH87" s="191"/>
      <c r="FI87" s="191"/>
      <c r="FJ87" s="191"/>
      <c r="FK87" s="191"/>
      <c r="FL87" s="191"/>
      <c r="FM87" s="191"/>
      <c r="FN87" s="192"/>
      <c r="FO87" s="145"/>
      <c r="FP87" s="191"/>
      <c r="FQ87" s="191"/>
      <c r="FR87" s="191"/>
      <c r="FS87" s="191"/>
      <c r="FT87" s="191"/>
      <c r="FU87" s="191"/>
      <c r="FV87" s="192"/>
      <c r="FW87" s="191"/>
      <c r="FX87" s="191"/>
      <c r="FY87" s="191"/>
      <c r="FZ87" s="191"/>
      <c r="GA87" s="191"/>
      <c r="GB87" s="191"/>
      <c r="GC87" s="191"/>
      <c r="GD87" s="210"/>
      <c r="GE87" s="145"/>
      <c r="GF87" s="191"/>
      <c r="GG87" s="191"/>
      <c r="GH87" s="191"/>
      <c r="GI87" s="191"/>
      <c r="GJ87" s="191"/>
      <c r="GK87" s="191"/>
      <c r="GL87" s="210"/>
      <c r="GM87" s="145"/>
      <c r="GN87" s="191"/>
      <c r="GO87" s="191"/>
      <c r="GP87" s="191"/>
      <c r="GQ87" s="191"/>
      <c r="GR87" s="191"/>
      <c r="GS87" s="191"/>
      <c r="GT87" s="210"/>
      <c r="GU87" s="145"/>
      <c r="GV87" s="191"/>
      <c r="GW87" s="191"/>
      <c r="GX87" s="191"/>
      <c r="GY87" s="191"/>
      <c r="GZ87" s="191"/>
      <c r="HA87" s="191"/>
      <c r="HB87" s="210"/>
      <c r="HC87" s="145"/>
      <c r="HD87" s="191"/>
      <c r="HE87" s="191"/>
      <c r="HF87" s="191"/>
      <c r="HG87" s="191"/>
      <c r="HH87" s="191"/>
      <c r="HI87" s="191"/>
      <c r="HJ87" s="210"/>
      <c r="HR87" s="304"/>
    </row>
    <row r="88" spans="1:226" s="303" customFormat="1" ht="14.45" customHeight="1" x14ac:dyDescent="0.25">
      <c r="A88" s="211" t="s">
        <v>431</v>
      </c>
      <c r="B88" s="194" t="s">
        <v>0</v>
      </c>
      <c r="C88" s="31">
        <f t="shared" si="112"/>
        <v>78</v>
      </c>
      <c r="D88" s="173" t="str">
        <f t="shared" si="113"/>
        <v>Dw_78</v>
      </c>
      <c r="E88" s="4">
        <v>557.60778317627671</v>
      </c>
      <c r="F88" s="195" t="s">
        <v>360</v>
      </c>
      <c r="G88" s="195">
        <v>17.5</v>
      </c>
      <c r="H88" s="3">
        <f t="shared" si="114"/>
        <v>46.090869354890899</v>
      </c>
      <c r="I88" s="196">
        <f t="shared" si="115"/>
        <v>173.77536492927598</v>
      </c>
      <c r="J88" s="1">
        <f t="shared" si="116"/>
        <v>0.3</v>
      </c>
      <c r="K88" s="280">
        <f t="shared" si="117"/>
        <v>0.63892992497405854</v>
      </c>
      <c r="L88" s="280">
        <f t="shared" si="118"/>
        <v>0.76465045428531142</v>
      </c>
      <c r="M88" s="225">
        <f t="shared" si="119"/>
        <v>1.1310832320686264</v>
      </c>
      <c r="N88" s="15" t="s">
        <v>432</v>
      </c>
      <c r="O88" s="197">
        <f t="shared" si="120"/>
        <v>0.57348784071398362</v>
      </c>
      <c r="P88" s="198">
        <f t="shared" si="121"/>
        <v>0</v>
      </c>
      <c r="Q88" s="198">
        <f t="shared" si="122"/>
        <v>0</v>
      </c>
      <c r="R88" s="198">
        <f t="shared" si="123"/>
        <v>0.7924894677697798</v>
      </c>
      <c r="S88" s="77">
        <f t="shared" si="124"/>
        <v>0.7611775366491601</v>
      </c>
      <c r="T88" s="199"/>
      <c r="U88" s="3">
        <f t="shared" si="125"/>
        <v>1.986370623422224</v>
      </c>
      <c r="V88" s="98">
        <f t="shared" si="126"/>
        <v>13.415272062222305</v>
      </c>
      <c r="W88" s="49">
        <f t="shared" si="127"/>
        <v>3.435701426039937</v>
      </c>
      <c r="X88" s="317">
        <f t="shared" si="106"/>
        <v>0.10880313705509241</v>
      </c>
      <c r="Y88" s="318">
        <v>0.1088031370550924</v>
      </c>
      <c r="Z88" s="200"/>
      <c r="AA88" s="66"/>
      <c r="AB88" s="66"/>
      <c r="AC88" s="66">
        <v>250</v>
      </c>
      <c r="AD88" s="66"/>
      <c r="AE88" s="66"/>
      <c r="AF88" s="66"/>
      <c r="AG88" s="66"/>
      <c r="AH88" s="195"/>
      <c r="AI88" s="34"/>
      <c r="AJ88" s="229">
        <v>180</v>
      </c>
      <c r="AK88" s="34"/>
      <c r="AL88" s="34"/>
      <c r="AM88" s="34"/>
      <c r="AN88" s="201"/>
      <c r="AO88" s="201"/>
      <c r="AP88" s="202">
        <v>240</v>
      </c>
      <c r="AQ88" s="18"/>
      <c r="AR88" s="18"/>
      <c r="AS88" s="18"/>
      <c r="AT88" s="51"/>
      <c r="AU88" s="17"/>
      <c r="AV88" s="18"/>
      <c r="AW88" s="112"/>
      <c r="AX88" s="103"/>
      <c r="AY88" s="18"/>
      <c r="AZ88" s="18"/>
      <c r="BA88" s="18"/>
      <c r="BB88" s="17"/>
      <c r="BC88" s="19"/>
      <c r="BD88" s="19"/>
      <c r="BE88" s="19"/>
      <c r="BF88" s="17"/>
      <c r="BG88" s="18"/>
      <c r="BH88" s="18"/>
      <c r="BI88" s="128"/>
      <c r="BJ88" s="331"/>
      <c r="BK88" s="332"/>
      <c r="BL88" s="332"/>
      <c r="BM88" s="332"/>
      <c r="BN88" s="333"/>
      <c r="BO88" s="203">
        <f t="shared" si="128"/>
        <v>6.9363999999999999</v>
      </c>
      <c r="BP88" s="285">
        <v>6.6447825031559455</v>
      </c>
      <c r="BQ88" s="204">
        <v>3.0039220149104748</v>
      </c>
      <c r="BR88" s="204"/>
      <c r="BS88" s="47"/>
      <c r="BT88" s="42"/>
      <c r="BU88" s="42"/>
      <c r="BV88" s="42"/>
      <c r="BW88" s="43"/>
      <c r="BX88" s="191"/>
      <c r="BY88" s="191"/>
      <c r="BZ88" s="205"/>
      <c r="CA88" s="191"/>
      <c r="CB88" s="206"/>
      <c r="CC88" s="191"/>
      <c r="CD88" s="207">
        <f t="shared" si="129"/>
        <v>52.132609478782797</v>
      </c>
      <c r="CE88" s="47" t="s">
        <v>356</v>
      </c>
      <c r="CF88" s="42">
        <v>31.8</v>
      </c>
      <c r="CG88" s="42" t="s">
        <v>353</v>
      </c>
      <c r="CH88" s="42">
        <v>175</v>
      </c>
      <c r="CI88" s="191"/>
      <c r="CJ88" s="192"/>
      <c r="CK88" s="191" t="s">
        <v>357</v>
      </c>
      <c r="CL88" s="191" t="s">
        <v>358</v>
      </c>
      <c r="CM88" s="208">
        <v>0.13</v>
      </c>
      <c r="CN88" s="191">
        <v>470</v>
      </c>
      <c r="CO88" s="205">
        <f t="shared" si="130"/>
        <v>71.622072368066313</v>
      </c>
      <c r="CP88" s="191">
        <f t="shared" si="131"/>
        <v>39.099457109087098</v>
      </c>
      <c r="CQ88" s="145" t="s">
        <v>353</v>
      </c>
      <c r="CR88" s="191">
        <v>175</v>
      </c>
      <c r="CS88" s="191"/>
      <c r="CT88" s="191"/>
      <c r="CU88" s="191"/>
      <c r="CV88" s="192"/>
      <c r="CW88" s="191" t="s">
        <v>357</v>
      </c>
      <c r="CX88" s="209" t="s">
        <v>358</v>
      </c>
      <c r="CY88" s="208">
        <v>0.13</v>
      </c>
      <c r="CZ88" s="191">
        <v>470</v>
      </c>
      <c r="DA88" s="191"/>
      <c r="DB88" s="191">
        <f t="shared" si="132"/>
        <v>46.090869354890899</v>
      </c>
      <c r="DC88" s="43">
        <f t="shared" si="133"/>
        <v>0</v>
      </c>
      <c r="DD88" s="191" t="s">
        <v>362</v>
      </c>
      <c r="DE88" s="191">
        <v>100</v>
      </c>
      <c r="DF88" s="191" t="s">
        <v>361</v>
      </c>
      <c r="DG88" s="191">
        <v>20</v>
      </c>
      <c r="DH88" s="191" t="s">
        <v>353</v>
      </c>
      <c r="DI88" s="192">
        <v>175</v>
      </c>
      <c r="DJ88" s="191"/>
      <c r="DK88" s="209"/>
      <c r="DL88" s="208"/>
      <c r="DM88" s="191"/>
      <c r="DN88" s="191">
        <f t="shared" si="134"/>
        <v>46.090869354890899</v>
      </c>
      <c r="DO88" s="192">
        <f t="shared" si="135"/>
        <v>0</v>
      </c>
      <c r="DP88" s="191">
        <v>1</v>
      </c>
      <c r="DQ88" s="191" t="s">
        <v>363</v>
      </c>
      <c r="DR88" s="191" t="s">
        <v>371</v>
      </c>
      <c r="DS88" s="208">
        <v>0.13400000000000001</v>
      </c>
      <c r="DT88" s="191">
        <v>580</v>
      </c>
      <c r="DU88" s="191">
        <f t="shared" si="136"/>
        <v>6.6447825031559455</v>
      </c>
      <c r="DV88" s="191">
        <v>0.375</v>
      </c>
      <c r="DW88" s="191">
        <v>0.45</v>
      </c>
      <c r="DX88" s="192">
        <f t="shared" si="137"/>
        <v>8.6887682464638001</v>
      </c>
      <c r="DY88" s="191">
        <v>1</v>
      </c>
      <c r="DZ88" s="191" t="s">
        <v>363</v>
      </c>
      <c r="EA88" s="191" t="s">
        <v>371</v>
      </c>
      <c r="EB88" s="208">
        <v>0.13400000000000001</v>
      </c>
      <c r="EC88" s="191">
        <v>580</v>
      </c>
      <c r="ED88" s="191">
        <f t="shared" si="138"/>
        <v>3.0039220149104748</v>
      </c>
      <c r="EE88" s="191">
        <v>0.47499999999999998</v>
      </c>
      <c r="EF88" s="191">
        <v>0.47499999999999998</v>
      </c>
      <c r="EG88" s="191">
        <f t="shared" si="139"/>
        <v>4.3443841232319</v>
      </c>
      <c r="EH88" s="166">
        <f t="shared" si="140"/>
        <v>2</v>
      </c>
      <c r="EI88" s="205">
        <f t="shared" si="141"/>
        <v>3.3768300598177809</v>
      </c>
      <c r="EJ88" s="205">
        <f t="shared" si="107"/>
        <v>1.9863706234222243</v>
      </c>
      <c r="EK88" s="51">
        <f t="shared" si="108"/>
        <v>0.76755139148825058</v>
      </c>
      <c r="EL88" s="220">
        <f t="shared" si="109"/>
        <v>4.56849700911095E-2</v>
      </c>
      <c r="EM88" s="221">
        <f t="shared" si="142"/>
        <v>6.7076360311111527</v>
      </c>
      <c r="EN88" s="191"/>
      <c r="EO88" s="313"/>
      <c r="EP88" s="192" t="s">
        <v>354</v>
      </c>
      <c r="EQ88" s="222">
        <f t="shared" si="143"/>
        <v>3.3768300598177809</v>
      </c>
      <c r="ER88" s="191">
        <f t="shared" si="144"/>
        <v>1.9863706234222243</v>
      </c>
      <c r="ES88" s="51">
        <f t="shared" si="145"/>
        <v>0.76755139148825058</v>
      </c>
      <c r="ET88" s="191">
        <f t="shared" si="110"/>
        <v>3.5138849700911097</v>
      </c>
      <c r="EU88" s="191">
        <f t="shared" si="146"/>
        <v>6.7076360311111527</v>
      </c>
      <c r="EV88" s="191"/>
      <c r="EW88" s="191"/>
      <c r="EX88" s="192" t="str">
        <f t="shared" si="111"/>
        <v>Front</v>
      </c>
      <c r="EY88" s="145"/>
      <c r="EZ88" s="191"/>
      <c r="FA88" s="191"/>
      <c r="FB88" s="191"/>
      <c r="FC88" s="191"/>
      <c r="FD88" s="191"/>
      <c r="FE88" s="191"/>
      <c r="FF88" s="192"/>
      <c r="FG88" s="145"/>
      <c r="FH88" s="191"/>
      <c r="FI88" s="191"/>
      <c r="FJ88" s="191"/>
      <c r="FK88" s="191"/>
      <c r="FL88" s="191"/>
      <c r="FM88" s="191"/>
      <c r="FN88" s="192"/>
      <c r="FO88" s="145"/>
      <c r="FP88" s="191"/>
      <c r="FQ88" s="191"/>
      <c r="FR88" s="191"/>
      <c r="FS88" s="191"/>
      <c r="FT88" s="191"/>
      <c r="FU88" s="191"/>
      <c r="FV88" s="192"/>
      <c r="FW88" s="191"/>
      <c r="FX88" s="191"/>
      <c r="FY88" s="191"/>
      <c r="FZ88" s="191"/>
      <c r="GA88" s="191"/>
      <c r="GB88" s="191"/>
      <c r="GC88" s="191"/>
      <c r="GD88" s="210"/>
      <c r="GE88" s="145"/>
      <c r="GF88" s="191"/>
      <c r="GG88" s="191"/>
      <c r="GH88" s="191"/>
      <c r="GI88" s="191"/>
      <c r="GJ88" s="191"/>
      <c r="GK88" s="191"/>
      <c r="GL88" s="210"/>
      <c r="GM88" s="145"/>
      <c r="GN88" s="191"/>
      <c r="GO88" s="191"/>
      <c r="GP88" s="191"/>
      <c r="GQ88" s="191"/>
      <c r="GR88" s="191"/>
      <c r="GS88" s="191"/>
      <c r="GT88" s="210"/>
      <c r="GU88" s="145"/>
      <c r="GV88" s="191"/>
      <c r="GW88" s="191"/>
      <c r="GX88" s="191"/>
      <c r="GY88" s="191"/>
      <c r="GZ88" s="191"/>
      <c r="HA88" s="191"/>
      <c r="HB88" s="210"/>
      <c r="HC88" s="145"/>
      <c r="HD88" s="191"/>
      <c r="HE88" s="191"/>
      <c r="HF88" s="191"/>
      <c r="HG88" s="191"/>
      <c r="HH88" s="191"/>
      <c r="HI88" s="191"/>
      <c r="HJ88" s="210"/>
      <c r="HR88" s="304"/>
    </row>
    <row r="89" spans="1:226" s="303" customFormat="1" ht="14.45" customHeight="1" x14ac:dyDescent="0.25">
      <c r="A89" s="211" t="s">
        <v>431</v>
      </c>
      <c r="B89" s="194" t="s">
        <v>0</v>
      </c>
      <c r="C89" s="31">
        <f t="shared" si="112"/>
        <v>79</v>
      </c>
      <c r="D89" s="173" t="str">
        <f t="shared" si="113"/>
        <v>Dw_79</v>
      </c>
      <c r="E89" s="4">
        <v>548.52745968468867</v>
      </c>
      <c r="F89" s="195" t="s">
        <v>360</v>
      </c>
      <c r="G89" s="195">
        <v>17.5</v>
      </c>
      <c r="H89" s="3">
        <f t="shared" si="114"/>
        <v>51.866190115363096</v>
      </c>
      <c r="I89" s="196">
        <f t="shared" si="115"/>
        <v>187.01418852185972</v>
      </c>
      <c r="J89" s="1">
        <f t="shared" si="116"/>
        <v>0.30000000000000004</v>
      </c>
      <c r="K89" s="280">
        <f t="shared" si="117"/>
        <v>0.67366760770168066</v>
      </c>
      <c r="L89" s="280">
        <f t="shared" si="118"/>
        <v>0.80883141621634935</v>
      </c>
      <c r="M89" s="225">
        <f t="shared" si="119"/>
        <v>1.081711543334267</v>
      </c>
      <c r="N89" s="15" t="s">
        <v>432</v>
      </c>
      <c r="O89" s="197">
        <f t="shared" si="120"/>
        <v>0.60662356216226199</v>
      </c>
      <c r="P89" s="198">
        <f t="shared" si="121"/>
        <v>0</v>
      </c>
      <c r="Q89" s="198">
        <f t="shared" si="122"/>
        <v>0</v>
      </c>
      <c r="R89" s="198">
        <f t="shared" si="123"/>
        <v>0.75789736860442536</v>
      </c>
      <c r="S89" s="77">
        <f t="shared" si="124"/>
        <v>0.85176364697027296</v>
      </c>
      <c r="T89" s="199"/>
      <c r="U89" s="3">
        <f t="shared" si="125"/>
        <v>2.0231906957447876</v>
      </c>
      <c r="V89" s="98">
        <f t="shared" si="126"/>
        <v>13.917222010584144</v>
      </c>
      <c r="W89" s="49">
        <f t="shared" si="127"/>
        <v>3.7267631482718677</v>
      </c>
      <c r="X89" s="317">
        <f t="shared" si="106"/>
        <v>0.10585135155985043</v>
      </c>
      <c r="Y89" s="318">
        <v>0.1058513515598504</v>
      </c>
      <c r="Z89" s="200"/>
      <c r="AA89" s="66"/>
      <c r="AB89" s="66"/>
      <c r="AC89" s="66">
        <v>250</v>
      </c>
      <c r="AD89" s="66"/>
      <c r="AE89" s="66"/>
      <c r="AF89" s="66"/>
      <c r="AG89" s="66"/>
      <c r="AH89" s="195"/>
      <c r="AI89" s="34"/>
      <c r="AJ89" s="229">
        <v>180</v>
      </c>
      <c r="AK89" s="34"/>
      <c r="AL89" s="34"/>
      <c r="AM89" s="34"/>
      <c r="AN89" s="201"/>
      <c r="AO89" s="201"/>
      <c r="AP89" s="202">
        <v>240</v>
      </c>
      <c r="AQ89" s="18"/>
      <c r="AR89" s="18"/>
      <c r="AS89" s="18"/>
      <c r="AT89" s="51"/>
      <c r="AU89" s="17"/>
      <c r="AV89" s="18"/>
      <c r="AW89" s="112"/>
      <c r="AX89" s="103"/>
      <c r="AY89" s="18"/>
      <c r="AZ89" s="18"/>
      <c r="BA89" s="18"/>
      <c r="BB89" s="17"/>
      <c r="BC89" s="19"/>
      <c r="BD89" s="19"/>
      <c r="BE89" s="19"/>
      <c r="BF89" s="17"/>
      <c r="BG89" s="18"/>
      <c r="BH89" s="18"/>
      <c r="BI89" s="128"/>
      <c r="BJ89" s="331"/>
      <c r="BK89" s="332"/>
      <c r="BL89" s="332"/>
      <c r="BM89" s="332"/>
      <c r="BN89" s="333"/>
      <c r="BO89" s="203">
        <f t="shared" si="128"/>
        <v>6.9363999999999999</v>
      </c>
      <c r="BP89" s="285">
        <v>7.4773931888822869</v>
      </c>
      <c r="BQ89" s="204">
        <v>2.8889622322100066</v>
      </c>
      <c r="BR89" s="204"/>
      <c r="BS89" s="47"/>
      <c r="BT89" s="42"/>
      <c r="BU89" s="42"/>
      <c r="BV89" s="42"/>
      <c r="BW89" s="43"/>
      <c r="BX89" s="191"/>
      <c r="BY89" s="191"/>
      <c r="BZ89" s="205"/>
      <c r="CA89" s="191"/>
      <c r="CB89" s="206"/>
      <c r="CC89" s="191"/>
      <c r="CD89" s="207">
        <f t="shared" si="129"/>
        <v>56.104256556557921</v>
      </c>
      <c r="CE89" s="47" t="s">
        <v>356</v>
      </c>
      <c r="CF89" s="42">
        <v>31.8</v>
      </c>
      <c r="CG89" s="42" t="s">
        <v>353</v>
      </c>
      <c r="CH89" s="42">
        <v>175</v>
      </c>
      <c r="CI89" s="191"/>
      <c r="CJ89" s="192"/>
      <c r="CK89" s="191" t="s">
        <v>357</v>
      </c>
      <c r="CL89" s="191" t="s">
        <v>358</v>
      </c>
      <c r="CM89" s="208">
        <v>0.13</v>
      </c>
      <c r="CN89" s="191">
        <v>470</v>
      </c>
      <c r="CO89" s="205">
        <f t="shared" si="130"/>
        <v>73.310254439705659</v>
      </c>
      <c r="CP89" s="191">
        <f t="shared" si="131"/>
        <v>42.078192417418435</v>
      </c>
      <c r="CQ89" s="145" t="s">
        <v>353</v>
      </c>
      <c r="CR89" s="191">
        <v>175</v>
      </c>
      <c r="CS89" s="191"/>
      <c r="CT89" s="191"/>
      <c r="CU89" s="191"/>
      <c r="CV89" s="192"/>
      <c r="CW89" s="191" t="s">
        <v>357</v>
      </c>
      <c r="CX89" s="209" t="s">
        <v>358</v>
      </c>
      <c r="CY89" s="208">
        <v>0.13</v>
      </c>
      <c r="CZ89" s="191">
        <v>470</v>
      </c>
      <c r="DA89" s="191"/>
      <c r="DB89" s="191">
        <f t="shared" si="132"/>
        <v>51.866190115363096</v>
      </c>
      <c r="DC89" s="43">
        <f t="shared" si="133"/>
        <v>0</v>
      </c>
      <c r="DD89" s="191" t="s">
        <v>362</v>
      </c>
      <c r="DE89" s="191">
        <v>100</v>
      </c>
      <c r="DF89" s="191" t="s">
        <v>361</v>
      </c>
      <c r="DG89" s="191">
        <v>20</v>
      </c>
      <c r="DH89" s="191" t="s">
        <v>353</v>
      </c>
      <c r="DI89" s="192">
        <v>175</v>
      </c>
      <c r="DJ89" s="191"/>
      <c r="DK89" s="209"/>
      <c r="DL89" s="208"/>
      <c r="DM89" s="191"/>
      <c r="DN89" s="191">
        <f t="shared" si="134"/>
        <v>51.866190115363096</v>
      </c>
      <c r="DO89" s="192">
        <f t="shared" si="135"/>
        <v>0</v>
      </c>
      <c r="DP89" s="191">
        <v>1</v>
      </c>
      <c r="DQ89" s="191" t="s">
        <v>363</v>
      </c>
      <c r="DR89" s="191" t="s">
        <v>371</v>
      </c>
      <c r="DS89" s="208">
        <v>0.13400000000000001</v>
      </c>
      <c r="DT89" s="191">
        <v>580</v>
      </c>
      <c r="DU89" s="191">
        <f t="shared" si="136"/>
        <v>7.4773931888822869</v>
      </c>
      <c r="DV89" s="191">
        <v>0.375</v>
      </c>
      <c r="DW89" s="191">
        <v>0.45</v>
      </c>
      <c r="DX89" s="192">
        <f t="shared" si="137"/>
        <v>9.3507094260929868</v>
      </c>
      <c r="DY89" s="191">
        <v>1</v>
      </c>
      <c r="DZ89" s="191" t="s">
        <v>363</v>
      </c>
      <c r="EA89" s="191" t="s">
        <v>371</v>
      </c>
      <c r="EB89" s="208">
        <v>0.13400000000000001</v>
      </c>
      <c r="EC89" s="191">
        <v>580</v>
      </c>
      <c r="ED89" s="191">
        <f t="shared" si="138"/>
        <v>2.8889622322100066</v>
      </c>
      <c r="EE89" s="191">
        <v>0.47499999999999998</v>
      </c>
      <c r="EF89" s="191">
        <v>0.47499999999999998</v>
      </c>
      <c r="EG89" s="191">
        <f t="shared" si="139"/>
        <v>4.6753547130464934</v>
      </c>
      <c r="EH89" s="166">
        <f t="shared" si="140"/>
        <v>2</v>
      </c>
      <c r="EI89" s="205">
        <f t="shared" si="141"/>
        <v>3.4394241827661389</v>
      </c>
      <c r="EJ89" s="205">
        <f t="shared" si="107"/>
        <v>2.0231906957447876</v>
      </c>
      <c r="EK89" s="51">
        <f t="shared" si="108"/>
        <v>0.61577153646521898</v>
      </c>
      <c r="EL89" s="220">
        <f t="shared" si="109"/>
        <v>1.4387908616930511E-2</v>
      </c>
      <c r="EM89" s="221">
        <f t="shared" si="142"/>
        <v>6.958611005292072</v>
      </c>
      <c r="EN89" s="191"/>
      <c r="EO89" s="313"/>
      <c r="EP89" s="192" t="s">
        <v>354</v>
      </c>
      <c r="EQ89" s="222">
        <f t="shared" si="143"/>
        <v>3.4394241827661389</v>
      </c>
      <c r="ER89" s="191">
        <f t="shared" si="144"/>
        <v>2.0231906957447876</v>
      </c>
      <c r="ES89" s="51">
        <f t="shared" si="145"/>
        <v>0.61577153646521898</v>
      </c>
      <c r="ET89" s="191">
        <f t="shared" si="110"/>
        <v>3.4825879086169307</v>
      </c>
      <c r="EU89" s="191">
        <f t="shared" si="146"/>
        <v>6.958611005292072</v>
      </c>
      <c r="EV89" s="191"/>
      <c r="EW89" s="191"/>
      <c r="EX89" s="192" t="str">
        <f t="shared" si="111"/>
        <v>Front</v>
      </c>
      <c r="EY89" s="145"/>
      <c r="EZ89" s="191"/>
      <c r="FA89" s="191"/>
      <c r="FB89" s="191"/>
      <c r="FC89" s="191"/>
      <c r="FD89" s="191"/>
      <c r="FE89" s="191"/>
      <c r="FF89" s="192"/>
      <c r="FG89" s="145"/>
      <c r="FH89" s="191"/>
      <c r="FI89" s="191"/>
      <c r="FJ89" s="191"/>
      <c r="FK89" s="191"/>
      <c r="FL89" s="191"/>
      <c r="FM89" s="191"/>
      <c r="FN89" s="192"/>
      <c r="FO89" s="145"/>
      <c r="FP89" s="191"/>
      <c r="FQ89" s="191"/>
      <c r="FR89" s="191"/>
      <c r="FS89" s="191"/>
      <c r="FT89" s="191"/>
      <c r="FU89" s="191"/>
      <c r="FV89" s="192"/>
      <c r="FW89" s="191"/>
      <c r="FX89" s="191"/>
      <c r="FY89" s="191"/>
      <c r="FZ89" s="191"/>
      <c r="GA89" s="191"/>
      <c r="GB89" s="191"/>
      <c r="GC89" s="191"/>
      <c r="GD89" s="210"/>
      <c r="GE89" s="145"/>
      <c r="GF89" s="191"/>
      <c r="GG89" s="191"/>
      <c r="GH89" s="191"/>
      <c r="GI89" s="191"/>
      <c r="GJ89" s="191"/>
      <c r="GK89" s="191"/>
      <c r="GL89" s="210"/>
      <c r="GM89" s="145"/>
      <c r="GN89" s="191"/>
      <c r="GO89" s="191"/>
      <c r="GP89" s="191"/>
      <c r="GQ89" s="191"/>
      <c r="GR89" s="191"/>
      <c r="GS89" s="191"/>
      <c r="GT89" s="210"/>
      <c r="GU89" s="145"/>
      <c r="GV89" s="191"/>
      <c r="GW89" s="191"/>
      <c r="GX89" s="191"/>
      <c r="GY89" s="191"/>
      <c r="GZ89" s="191"/>
      <c r="HA89" s="191"/>
      <c r="HB89" s="210"/>
      <c r="HC89" s="145"/>
      <c r="HD89" s="191"/>
      <c r="HE89" s="191"/>
      <c r="HF89" s="191"/>
      <c r="HG89" s="191"/>
      <c r="HH89" s="191"/>
      <c r="HI89" s="191"/>
      <c r="HJ89" s="210"/>
      <c r="HR89" s="304"/>
    </row>
    <row r="90" spans="1:226" s="303" customFormat="1" ht="14.45" customHeight="1" x14ac:dyDescent="0.25">
      <c r="A90" s="211" t="s">
        <v>431</v>
      </c>
      <c r="B90" s="194" t="s">
        <v>0</v>
      </c>
      <c r="C90" s="31">
        <f t="shared" si="112"/>
        <v>80</v>
      </c>
      <c r="D90" s="173" t="str">
        <f t="shared" si="113"/>
        <v>Dw_80</v>
      </c>
      <c r="E90" s="4">
        <v>373.14203012509131</v>
      </c>
      <c r="F90" s="195" t="s">
        <v>360</v>
      </c>
      <c r="G90" s="195">
        <v>17.5</v>
      </c>
      <c r="H90" s="3">
        <f t="shared" si="114"/>
        <v>44.391042567726572</v>
      </c>
      <c r="I90" s="196">
        <f t="shared" si="115"/>
        <v>158.24877558133642</v>
      </c>
      <c r="J90" s="1">
        <f t="shared" si="116"/>
        <v>0.30000000000000004</v>
      </c>
      <c r="K90" s="280">
        <f t="shared" si="117"/>
        <v>0.68341578344494713</v>
      </c>
      <c r="L90" s="280">
        <f t="shared" si="118"/>
        <v>0.77468794157607168</v>
      </c>
      <c r="M90" s="225">
        <f t="shared" si="119"/>
        <v>1.0694642416196867</v>
      </c>
      <c r="N90" s="15" t="s">
        <v>432</v>
      </c>
      <c r="O90" s="197">
        <f t="shared" si="120"/>
        <v>0.58101595618205371</v>
      </c>
      <c r="P90" s="198">
        <f t="shared" si="121"/>
        <v>0</v>
      </c>
      <c r="Q90" s="198">
        <f t="shared" si="122"/>
        <v>0</v>
      </c>
      <c r="R90" s="198">
        <f t="shared" si="123"/>
        <v>0.74931633995664593</v>
      </c>
      <c r="S90" s="77">
        <f t="shared" si="124"/>
        <v>0.79948397696427909</v>
      </c>
      <c r="T90" s="199"/>
      <c r="U90" s="3">
        <f t="shared" si="125"/>
        <v>1.5515101015945048</v>
      </c>
      <c r="V90" s="98">
        <f t="shared" si="126"/>
        <v>8.1844242241892875</v>
      </c>
      <c r="W90" s="49">
        <f t="shared" si="127"/>
        <v>5.423844286630163</v>
      </c>
      <c r="X90" s="317">
        <f t="shared" si="106"/>
        <v>6.4420646284306243E-2</v>
      </c>
      <c r="Y90" s="318">
        <v>6.4420646284306257E-2</v>
      </c>
      <c r="Z90" s="200"/>
      <c r="AA90" s="66"/>
      <c r="AB90" s="66"/>
      <c r="AC90" s="66">
        <v>250</v>
      </c>
      <c r="AD90" s="66"/>
      <c r="AE90" s="66"/>
      <c r="AF90" s="66"/>
      <c r="AG90" s="66"/>
      <c r="AH90" s="195"/>
      <c r="AI90" s="34"/>
      <c r="AJ90" s="229">
        <v>180</v>
      </c>
      <c r="AK90" s="34"/>
      <c r="AL90" s="34"/>
      <c r="AM90" s="34"/>
      <c r="AN90" s="201"/>
      <c r="AO90" s="201"/>
      <c r="AP90" s="202">
        <v>240</v>
      </c>
      <c r="AQ90" s="18"/>
      <c r="AR90" s="18"/>
      <c r="AS90" s="18"/>
      <c r="AT90" s="51"/>
      <c r="AU90" s="17"/>
      <c r="AV90" s="18"/>
      <c r="AW90" s="112"/>
      <c r="AX90" s="103"/>
      <c r="AY90" s="18"/>
      <c r="AZ90" s="18"/>
      <c r="BA90" s="18"/>
      <c r="BB90" s="17"/>
      <c r="BC90" s="19"/>
      <c r="BD90" s="19"/>
      <c r="BE90" s="19"/>
      <c r="BF90" s="17"/>
      <c r="BG90" s="18"/>
      <c r="BH90" s="18"/>
      <c r="BI90" s="128"/>
      <c r="BJ90" s="331"/>
      <c r="BK90" s="332"/>
      <c r="BL90" s="332"/>
      <c r="BM90" s="332"/>
      <c r="BN90" s="333"/>
      <c r="BO90" s="203">
        <f t="shared" si="128"/>
        <v>6.9363999999999999</v>
      </c>
      <c r="BP90" s="285">
        <v>6.3997235695355768</v>
      </c>
      <c r="BQ90" s="204">
        <v>2.6044558631928751</v>
      </c>
      <c r="BR90" s="204"/>
      <c r="BS90" s="47"/>
      <c r="BT90" s="42"/>
      <c r="BU90" s="42"/>
      <c r="BV90" s="42"/>
      <c r="BW90" s="43"/>
      <c r="BX90" s="191"/>
      <c r="BY90" s="191"/>
      <c r="BZ90" s="205"/>
      <c r="CA90" s="191"/>
      <c r="CB90" s="206"/>
      <c r="CC90" s="191"/>
      <c r="CD90" s="207">
        <f t="shared" si="129"/>
        <v>47.474632674400929</v>
      </c>
      <c r="CE90" s="47" t="s">
        <v>356</v>
      </c>
      <c r="CF90" s="42">
        <v>31.8</v>
      </c>
      <c r="CG90" s="42" t="s">
        <v>353</v>
      </c>
      <c r="CH90" s="42">
        <v>175</v>
      </c>
      <c r="CI90" s="191"/>
      <c r="CJ90" s="192"/>
      <c r="CK90" s="191" t="s">
        <v>357</v>
      </c>
      <c r="CL90" s="191" t="s">
        <v>358</v>
      </c>
      <c r="CM90" s="208">
        <v>0.13</v>
      </c>
      <c r="CN90" s="191">
        <v>470</v>
      </c>
      <c r="CO90" s="205">
        <f t="shared" si="130"/>
        <v>59.495136594455396</v>
      </c>
      <c r="CP90" s="191">
        <f t="shared" si="131"/>
        <v>35.605974505800695</v>
      </c>
      <c r="CQ90" s="145" t="s">
        <v>353</v>
      </c>
      <c r="CR90" s="191">
        <v>175</v>
      </c>
      <c r="CS90" s="191"/>
      <c r="CT90" s="191"/>
      <c r="CU90" s="191"/>
      <c r="CV90" s="192"/>
      <c r="CW90" s="191" t="s">
        <v>357</v>
      </c>
      <c r="CX90" s="209" t="s">
        <v>358</v>
      </c>
      <c r="CY90" s="208">
        <v>0.13</v>
      </c>
      <c r="CZ90" s="191">
        <v>470</v>
      </c>
      <c r="DA90" s="191"/>
      <c r="DB90" s="191">
        <f t="shared" si="132"/>
        <v>44.391042567726572</v>
      </c>
      <c r="DC90" s="43">
        <f t="shared" si="133"/>
        <v>0</v>
      </c>
      <c r="DD90" s="191" t="s">
        <v>362</v>
      </c>
      <c r="DE90" s="191">
        <v>100</v>
      </c>
      <c r="DF90" s="191" t="s">
        <v>361</v>
      </c>
      <c r="DG90" s="191">
        <v>20</v>
      </c>
      <c r="DH90" s="191" t="s">
        <v>353</v>
      </c>
      <c r="DI90" s="192">
        <v>175</v>
      </c>
      <c r="DJ90" s="191"/>
      <c r="DK90" s="209"/>
      <c r="DL90" s="208"/>
      <c r="DM90" s="191"/>
      <c r="DN90" s="191">
        <f t="shared" si="134"/>
        <v>44.391042567726572</v>
      </c>
      <c r="DO90" s="192">
        <f t="shared" si="135"/>
        <v>0</v>
      </c>
      <c r="DP90" s="191">
        <v>1</v>
      </c>
      <c r="DQ90" s="191" t="s">
        <v>363</v>
      </c>
      <c r="DR90" s="191" t="s">
        <v>371</v>
      </c>
      <c r="DS90" s="208">
        <v>0.13400000000000001</v>
      </c>
      <c r="DT90" s="191">
        <v>580</v>
      </c>
      <c r="DU90" s="191">
        <f t="shared" si="136"/>
        <v>6.3997235695355768</v>
      </c>
      <c r="DV90" s="191">
        <v>0.375</v>
      </c>
      <c r="DW90" s="191">
        <v>0.45</v>
      </c>
      <c r="DX90" s="192">
        <f t="shared" si="137"/>
        <v>7.9124387790668216</v>
      </c>
      <c r="DY90" s="191">
        <v>1</v>
      </c>
      <c r="DZ90" s="191" t="s">
        <v>363</v>
      </c>
      <c r="EA90" s="191" t="s">
        <v>371</v>
      </c>
      <c r="EB90" s="208">
        <v>0.13400000000000001</v>
      </c>
      <c r="EC90" s="191">
        <v>580</v>
      </c>
      <c r="ED90" s="191">
        <f t="shared" si="138"/>
        <v>2.6044558631928751</v>
      </c>
      <c r="EE90" s="191">
        <v>0.47499999999999998</v>
      </c>
      <c r="EF90" s="191">
        <v>0.47499999999999998</v>
      </c>
      <c r="EG90" s="191">
        <f t="shared" si="139"/>
        <v>3.9562193895334108</v>
      </c>
      <c r="EH90" s="166">
        <f t="shared" si="140"/>
        <v>2</v>
      </c>
      <c r="EI90" s="205">
        <f t="shared" si="141"/>
        <v>2.637567172710658</v>
      </c>
      <c r="EJ90" s="205">
        <f t="shared" si="107"/>
        <v>1.5515101015945048</v>
      </c>
      <c r="EK90" s="51">
        <f t="shared" si="108"/>
        <v>0.80294576159837039</v>
      </c>
      <c r="EL90" s="220">
        <f t="shared" si="109"/>
        <v>0.41531641364467098</v>
      </c>
      <c r="EM90" s="221">
        <f t="shared" si="142"/>
        <v>4.0922121120946438</v>
      </c>
      <c r="EN90" s="191"/>
      <c r="EO90" s="313"/>
      <c r="EP90" s="192" t="s">
        <v>354</v>
      </c>
      <c r="EQ90" s="222">
        <f t="shared" si="143"/>
        <v>2.637567172710658</v>
      </c>
      <c r="ER90" s="191">
        <f t="shared" si="144"/>
        <v>1.5515101015945048</v>
      </c>
      <c r="ES90" s="51">
        <f t="shared" si="145"/>
        <v>0.80294576159837039</v>
      </c>
      <c r="ET90" s="191">
        <f t="shared" si="110"/>
        <v>3.8835164136446707</v>
      </c>
      <c r="EU90" s="191">
        <f t="shared" si="146"/>
        <v>4.0922121120946438</v>
      </c>
      <c r="EV90" s="191"/>
      <c r="EW90" s="191"/>
      <c r="EX90" s="192" t="str">
        <f t="shared" si="111"/>
        <v>Front</v>
      </c>
      <c r="EY90" s="145"/>
      <c r="EZ90" s="191"/>
      <c r="FA90" s="191"/>
      <c r="FB90" s="191"/>
      <c r="FC90" s="191"/>
      <c r="FD90" s="191"/>
      <c r="FE90" s="191"/>
      <c r="FF90" s="192"/>
      <c r="FG90" s="145"/>
      <c r="FH90" s="191"/>
      <c r="FI90" s="191"/>
      <c r="FJ90" s="191"/>
      <c r="FK90" s="191"/>
      <c r="FL90" s="191"/>
      <c r="FM90" s="191"/>
      <c r="FN90" s="192"/>
      <c r="FO90" s="145"/>
      <c r="FP90" s="191"/>
      <c r="FQ90" s="191"/>
      <c r="FR90" s="191"/>
      <c r="FS90" s="191"/>
      <c r="FT90" s="191"/>
      <c r="FU90" s="191"/>
      <c r="FV90" s="192"/>
      <c r="FW90" s="191"/>
      <c r="FX90" s="191"/>
      <c r="FY90" s="191"/>
      <c r="FZ90" s="191"/>
      <c r="GA90" s="191"/>
      <c r="GB90" s="191"/>
      <c r="GC90" s="191"/>
      <c r="GD90" s="210"/>
      <c r="GE90" s="145"/>
      <c r="GF90" s="191"/>
      <c r="GG90" s="191"/>
      <c r="GH90" s="191"/>
      <c r="GI90" s="191"/>
      <c r="GJ90" s="191"/>
      <c r="GK90" s="191"/>
      <c r="GL90" s="210"/>
      <c r="GM90" s="145"/>
      <c r="GN90" s="191"/>
      <c r="GO90" s="191"/>
      <c r="GP90" s="191"/>
      <c r="GQ90" s="191"/>
      <c r="GR90" s="191"/>
      <c r="GS90" s="191"/>
      <c r="GT90" s="210"/>
      <c r="GU90" s="145"/>
      <c r="GV90" s="191"/>
      <c r="GW90" s="191"/>
      <c r="GX90" s="191"/>
      <c r="GY90" s="191"/>
      <c r="GZ90" s="191"/>
      <c r="HA90" s="191"/>
      <c r="HB90" s="210"/>
      <c r="HC90" s="145"/>
      <c r="HD90" s="191"/>
      <c r="HE90" s="191"/>
      <c r="HF90" s="191"/>
      <c r="HG90" s="191"/>
      <c r="HH90" s="191"/>
      <c r="HI90" s="191"/>
      <c r="HJ90" s="210"/>
      <c r="HR90" s="304"/>
    </row>
    <row r="91" spans="1:226" s="303" customFormat="1" ht="14.45" customHeight="1" x14ac:dyDescent="0.25">
      <c r="A91" s="211" t="s">
        <v>431</v>
      </c>
      <c r="B91" s="194" t="s">
        <v>0</v>
      </c>
      <c r="C91" s="31">
        <f t="shared" si="112"/>
        <v>81</v>
      </c>
      <c r="D91" s="173" t="str">
        <f t="shared" si="113"/>
        <v>Dw_81</v>
      </c>
      <c r="E91" s="4">
        <v>636.7437707633178</v>
      </c>
      <c r="F91" s="195" t="s">
        <v>360</v>
      </c>
      <c r="G91" s="195">
        <v>17.5</v>
      </c>
      <c r="H91" s="3">
        <f t="shared" si="114"/>
        <v>58.782980918181686</v>
      </c>
      <c r="I91" s="196">
        <f t="shared" si="115"/>
        <v>209.25319603261826</v>
      </c>
      <c r="J91" s="1">
        <f t="shared" si="116"/>
        <v>0.3</v>
      </c>
      <c r="K91" s="280">
        <f t="shared" si="117"/>
        <v>0.6846750189390014</v>
      </c>
      <c r="L91" s="280">
        <f t="shared" si="118"/>
        <v>0.80776292930926075</v>
      </c>
      <c r="M91" s="225">
        <f t="shared" si="119"/>
        <v>1.0679274482041239</v>
      </c>
      <c r="N91" s="15" t="s">
        <v>432</v>
      </c>
      <c r="O91" s="197">
        <f t="shared" si="120"/>
        <v>0.60582219698194562</v>
      </c>
      <c r="P91" s="198">
        <f t="shared" si="121"/>
        <v>0</v>
      </c>
      <c r="Q91" s="198">
        <f t="shared" si="122"/>
        <v>0</v>
      </c>
      <c r="R91" s="198">
        <f t="shared" si="123"/>
        <v>0.74823959108313998</v>
      </c>
      <c r="S91" s="77">
        <f t="shared" si="124"/>
        <v>0.92557048840314804</v>
      </c>
      <c r="T91" s="199"/>
      <c r="U91" s="3">
        <f t="shared" si="125"/>
        <v>2.0271258782870945</v>
      </c>
      <c r="V91" s="98">
        <f t="shared" si="126"/>
        <v>13.971413709832163</v>
      </c>
      <c r="W91" s="49">
        <f t="shared" si="127"/>
        <v>4.2073752978064123</v>
      </c>
      <c r="X91" s="317">
        <f t="shared" si="106"/>
        <v>9.506236438311727E-2</v>
      </c>
      <c r="Y91" s="318">
        <v>9.5062364383117243E-2</v>
      </c>
      <c r="Z91" s="200"/>
      <c r="AA91" s="66"/>
      <c r="AB91" s="66"/>
      <c r="AC91" s="66">
        <v>250</v>
      </c>
      <c r="AD91" s="66"/>
      <c r="AE91" s="66"/>
      <c r="AF91" s="66"/>
      <c r="AG91" s="66"/>
      <c r="AH91" s="195"/>
      <c r="AI91" s="34"/>
      <c r="AJ91" s="229">
        <v>180</v>
      </c>
      <c r="AK91" s="34"/>
      <c r="AL91" s="34"/>
      <c r="AM91" s="34"/>
      <c r="AN91" s="201"/>
      <c r="AO91" s="201"/>
      <c r="AP91" s="202">
        <v>240</v>
      </c>
      <c r="AQ91" s="18"/>
      <c r="AR91" s="18"/>
      <c r="AS91" s="18"/>
      <c r="AT91" s="51"/>
      <c r="AU91" s="17"/>
      <c r="AV91" s="18"/>
      <c r="AW91" s="112"/>
      <c r="AX91" s="103"/>
      <c r="AY91" s="18"/>
      <c r="AZ91" s="18"/>
      <c r="BA91" s="18"/>
      <c r="BB91" s="17"/>
      <c r="BC91" s="19"/>
      <c r="BD91" s="19"/>
      <c r="BE91" s="19"/>
      <c r="BF91" s="17"/>
      <c r="BG91" s="18"/>
      <c r="BH91" s="18"/>
      <c r="BI91" s="128"/>
      <c r="BJ91" s="331"/>
      <c r="BK91" s="332"/>
      <c r="BL91" s="332"/>
      <c r="BM91" s="332"/>
      <c r="BN91" s="333"/>
      <c r="BO91" s="203">
        <f t="shared" si="128"/>
        <v>6.9363999999999999</v>
      </c>
      <c r="BP91" s="285">
        <v>8.4745661896923021</v>
      </c>
      <c r="BQ91" s="204">
        <v>2.9747399698268215</v>
      </c>
      <c r="BR91" s="204"/>
      <c r="BS91" s="47"/>
      <c r="BT91" s="42"/>
      <c r="BU91" s="42"/>
      <c r="BV91" s="42"/>
      <c r="BW91" s="43"/>
      <c r="BX91" s="191"/>
      <c r="BY91" s="191"/>
      <c r="BZ91" s="205"/>
      <c r="CA91" s="191"/>
      <c r="CB91" s="206"/>
      <c r="CC91" s="191"/>
      <c r="CD91" s="207">
        <f t="shared" si="129"/>
        <v>62.775958809785479</v>
      </c>
      <c r="CE91" s="47" t="s">
        <v>356</v>
      </c>
      <c r="CF91" s="42">
        <v>31.8</v>
      </c>
      <c r="CG91" s="42" t="s">
        <v>353</v>
      </c>
      <c r="CH91" s="42">
        <v>175</v>
      </c>
      <c r="CI91" s="191"/>
      <c r="CJ91" s="192"/>
      <c r="CK91" s="191" t="s">
        <v>357</v>
      </c>
      <c r="CL91" s="191" t="s">
        <v>358</v>
      </c>
      <c r="CM91" s="208">
        <v>0.13</v>
      </c>
      <c r="CN91" s="191">
        <v>470</v>
      </c>
      <c r="CO91" s="205">
        <f t="shared" si="130"/>
        <v>81.715680344827035</v>
      </c>
      <c r="CP91" s="191">
        <f t="shared" si="131"/>
        <v>47.081969107339113</v>
      </c>
      <c r="CQ91" s="145" t="s">
        <v>353</v>
      </c>
      <c r="CR91" s="191">
        <v>175</v>
      </c>
      <c r="CS91" s="191"/>
      <c r="CT91" s="191"/>
      <c r="CU91" s="191"/>
      <c r="CV91" s="192"/>
      <c r="CW91" s="191" t="s">
        <v>357</v>
      </c>
      <c r="CX91" s="209" t="s">
        <v>358</v>
      </c>
      <c r="CY91" s="208">
        <v>0.13</v>
      </c>
      <c r="CZ91" s="191">
        <v>470</v>
      </c>
      <c r="DA91" s="191"/>
      <c r="DB91" s="191">
        <f t="shared" si="132"/>
        <v>58.782980918181686</v>
      </c>
      <c r="DC91" s="43">
        <f t="shared" si="133"/>
        <v>0</v>
      </c>
      <c r="DD91" s="191" t="s">
        <v>362</v>
      </c>
      <c r="DE91" s="191">
        <v>100</v>
      </c>
      <c r="DF91" s="191" t="s">
        <v>361</v>
      </c>
      <c r="DG91" s="191">
        <v>20</v>
      </c>
      <c r="DH91" s="191" t="s">
        <v>353</v>
      </c>
      <c r="DI91" s="192">
        <v>175</v>
      </c>
      <c r="DJ91" s="191"/>
      <c r="DK91" s="209"/>
      <c r="DL91" s="208"/>
      <c r="DM91" s="191"/>
      <c r="DN91" s="191">
        <f t="shared" si="134"/>
        <v>58.782980918181686</v>
      </c>
      <c r="DO91" s="192">
        <f t="shared" si="135"/>
        <v>0</v>
      </c>
      <c r="DP91" s="191">
        <v>1</v>
      </c>
      <c r="DQ91" s="191" t="s">
        <v>363</v>
      </c>
      <c r="DR91" s="191" t="s">
        <v>371</v>
      </c>
      <c r="DS91" s="208">
        <v>0.13400000000000001</v>
      </c>
      <c r="DT91" s="191">
        <v>580</v>
      </c>
      <c r="DU91" s="191">
        <f t="shared" si="136"/>
        <v>8.4745661896923021</v>
      </c>
      <c r="DV91" s="191">
        <v>0.375</v>
      </c>
      <c r="DW91" s="191">
        <v>0.45</v>
      </c>
      <c r="DX91" s="192">
        <f t="shared" si="137"/>
        <v>10.462659801630913</v>
      </c>
      <c r="DY91" s="191">
        <v>1</v>
      </c>
      <c r="DZ91" s="191" t="s">
        <v>363</v>
      </c>
      <c r="EA91" s="191" t="s">
        <v>371</v>
      </c>
      <c r="EB91" s="208">
        <v>0.13400000000000001</v>
      </c>
      <c r="EC91" s="191">
        <v>580</v>
      </c>
      <c r="ED91" s="191">
        <f t="shared" si="138"/>
        <v>2.9747399698268215</v>
      </c>
      <c r="EE91" s="191">
        <v>0.47499999999999998</v>
      </c>
      <c r="EF91" s="191">
        <v>0.47499999999999998</v>
      </c>
      <c r="EG91" s="191">
        <f t="shared" si="139"/>
        <v>5.2313299008154566</v>
      </c>
      <c r="EH91" s="166">
        <f t="shared" si="140"/>
        <v>2</v>
      </c>
      <c r="EI91" s="205">
        <f t="shared" si="141"/>
        <v>3.4461139930880607</v>
      </c>
      <c r="EJ91" s="205">
        <f t="shared" si="107"/>
        <v>2.0271258782870945</v>
      </c>
      <c r="EK91" s="51">
        <f t="shared" si="108"/>
        <v>0.69761409153972709</v>
      </c>
      <c r="EL91" s="220">
        <f t="shared" si="109"/>
        <v>1.1043003455969647E-2</v>
      </c>
      <c r="EM91" s="221">
        <f t="shared" si="142"/>
        <v>6.9857068549160815</v>
      </c>
      <c r="EN91" s="191"/>
      <c r="EO91" s="313"/>
      <c r="EP91" s="192" t="s">
        <v>354</v>
      </c>
      <c r="EQ91" s="222">
        <f t="shared" si="143"/>
        <v>3.4461139930880607</v>
      </c>
      <c r="ER91" s="191">
        <f t="shared" si="144"/>
        <v>2.0271258782870945</v>
      </c>
      <c r="ES91" s="51">
        <f t="shared" si="145"/>
        <v>0.69761409153972709</v>
      </c>
      <c r="ET91" s="191">
        <f t="shared" si="110"/>
        <v>3.4792430034559696</v>
      </c>
      <c r="EU91" s="191">
        <f t="shared" si="146"/>
        <v>6.9857068549160815</v>
      </c>
      <c r="EV91" s="191"/>
      <c r="EW91" s="191"/>
      <c r="EX91" s="192" t="str">
        <f t="shared" si="111"/>
        <v>Front</v>
      </c>
      <c r="EY91" s="145"/>
      <c r="EZ91" s="191"/>
      <c r="FA91" s="191"/>
      <c r="FB91" s="191"/>
      <c r="FC91" s="191"/>
      <c r="FD91" s="191"/>
      <c r="FE91" s="191"/>
      <c r="FF91" s="192"/>
      <c r="FG91" s="145"/>
      <c r="FH91" s="191"/>
      <c r="FI91" s="191"/>
      <c r="FJ91" s="191"/>
      <c r="FK91" s="191"/>
      <c r="FL91" s="191"/>
      <c r="FM91" s="191"/>
      <c r="FN91" s="192"/>
      <c r="FO91" s="145"/>
      <c r="FP91" s="191"/>
      <c r="FQ91" s="191"/>
      <c r="FR91" s="191"/>
      <c r="FS91" s="191"/>
      <c r="FT91" s="191"/>
      <c r="FU91" s="191"/>
      <c r="FV91" s="192"/>
      <c r="FW91" s="191"/>
      <c r="FX91" s="191"/>
      <c r="FY91" s="191"/>
      <c r="FZ91" s="191"/>
      <c r="GA91" s="191"/>
      <c r="GB91" s="191"/>
      <c r="GC91" s="191"/>
      <c r="GD91" s="210"/>
      <c r="GE91" s="145"/>
      <c r="GF91" s="191"/>
      <c r="GG91" s="191"/>
      <c r="GH91" s="191"/>
      <c r="GI91" s="191"/>
      <c r="GJ91" s="191"/>
      <c r="GK91" s="191"/>
      <c r="GL91" s="210"/>
      <c r="GM91" s="145"/>
      <c r="GN91" s="191"/>
      <c r="GO91" s="191"/>
      <c r="GP91" s="191"/>
      <c r="GQ91" s="191"/>
      <c r="GR91" s="191"/>
      <c r="GS91" s="191"/>
      <c r="GT91" s="210"/>
      <c r="GU91" s="145"/>
      <c r="GV91" s="191"/>
      <c r="GW91" s="191"/>
      <c r="GX91" s="191"/>
      <c r="GY91" s="191"/>
      <c r="GZ91" s="191"/>
      <c r="HA91" s="191"/>
      <c r="HB91" s="210"/>
      <c r="HC91" s="145"/>
      <c r="HD91" s="191"/>
      <c r="HE91" s="191"/>
      <c r="HF91" s="191"/>
      <c r="HG91" s="191"/>
      <c r="HH91" s="191"/>
      <c r="HI91" s="191"/>
      <c r="HJ91" s="210"/>
      <c r="HR91" s="304"/>
    </row>
    <row r="92" spans="1:226" s="303" customFormat="1" ht="14.45" customHeight="1" x14ac:dyDescent="0.25">
      <c r="A92" s="211" t="s">
        <v>431</v>
      </c>
      <c r="B92" s="194" t="s">
        <v>0</v>
      </c>
      <c r="C92" s="31">
        <f t="shared" si="112"/>
        <v>82</v>
      </c>
      <c r="D92" s="173" t="str">
        <f t="shared" si="113"/>
        <v>Dw_82</v>
      </c>
      <c r="E92" s="4">
        <v>475.28340952995859</v>
      </c>
      <c r="F92" s="195" t="s">
        <v>360</v>
      </c>
      <c r="G92" s="195">
        <v>17.5</v>
      </c>
      <c r="H92" s="3">
        <f t="shared" si="114"/>
        <v>39.266766001060986</v>
      </c>
      <c r="I92" s="196">
        <f t="shared" si="115"/>
        <v>150.07332530872975</v>
      </c>
      <c r="J92" s="1">
        <f t="shared" si="116"/>
        <v>0.30000000000000004</v>
      </c>
      <c r="K92" s="280">
        <f t="shared" si="117"/>
        <v>0.62932803565229867</v>
      </c>
      <c r="L92" s="280">
        <f t="shared" si="118"/>
        <v>0.70326079772195316</v>
      </c>
      <c r="M92" s="225">
        <f t="shared" si="119"/>
        <v>1.1465674965797397</v>
      </c>
      <c r="N92" s="15" t="s">
        <v>432</v>
      </c>
      <c r="O92" s="197">
        <f t="shared" si="120"/>
        <v>0.52744559829146487</v>
      </c>
      <c r="P92" s="198">
        <f t="shared" si="121"/>
        <v>0</v>
      </c>
      <c r="Q92" s="198">
        <f t="shared" si="122"/>
        <v>0</v>
      </c>
      <c r="R92" s="198">
        <f t="shared" si="123"/>
        <v>0.80333846295714206</v>
      </c>
      <c r="S92" s="77">
        <f t="shared" si="124"/>
        <v>0.69542801393279374</v>
      </c>
      <c r="T92" s="199"/>
      <c r="U92" s="3">
        <f t="shared" si="125"/>
        <v>1.4872865250982383</v>
      </c>
      <c r="V92" s="98">
        <f t="shared" si="126"/>
        <v>7.5208721063118951</v>
      </c>
      <c r="W92" s="49">
        <f t="shared" si="127"/>
        <v>5.2210389228805445</v>
      </c>
      <c r="X92" s="317">
        <f t="shared" si="106"/>
        <v>6.1116998757670161E-2</v>
      </c>
      <c r="Y92" s="318">
        <v>6.1116998757670148E-2</v>
      </c>
      <c r="Z92" s="200"/>
      <c r="AA92" s="66"/>
      <c r="AB92" s="66"/>
      <c r="AC92" s="66">
        <v>250</v>
      </c>
      <c r="AD92" s="66"/>
      <c r="AE92" s="66"/>
      <c r="AF92" s="66"/>
      <c r="AG92" s="66"/>
      <c r="AH92" s="195"/>
      <c r="AI92" s="34"/>
      <c r="AJ92" s="229">
        <v>180</v>
      </c>
      <c r="AK92" s="34"/>
      <c r="AL92" s="34"/>
      <c r="AM92" s="34"/>
      <c r="AN92" s="201"/>
      <c r="AO92" s="201"/>
      <c r="AP92" s="202">
        <v>240</v>
      </c>
      <c r="AQ92" s="18"/>
      <c r="AR92" s="18"/>
      <c r="AS92" s="18"/>
      <c r="AT92" s="51"/>
      <c r="AU92" s="17"/>
      <c r="AV92" s="18"/>
      <c r="AW92" s="112"/>
      <c r="AX92" s="103"/>
      <c r="AY92" s="18"/>
      <c r="AZ92" s="18"/>
      <c r="BA92" s="18"/>
      <c r="BB92" s="17"/>
      <c r="BC92" s="19"/>
      <c r="BD92" s="19"/>
      <c r="BE92" s="19"/>
      <c r="BF92" s="17"/>
      <c r="BG92" s="18"/>
      <c r="BH92" s="18"/>
      <c r="BI92" s="128"/>
      <c r="BJ92" s="331"/>
      <c r="BK92" s="332"/>
      <c r="BL92" s="332"/>
      <c r="BM92" s="332"/>
      <c r="BN92" s="333"/>
      <c r="BO92" s="203">
        <f t="shared" si="128"/>
        <v>6.9363999999999999</v>
      </c>
      <c r="BP92" s="285">
        <v>5.6609719740875653</v>
      </c>
      <c r="BQ92" s="204">
        <v>2.8394729255341145</v>
      </c>
      <c r="BR92" s="204"/>
      <c r="BS92" s="47"/>
      <c r="BT92" s="42"/>
      <c r="BU92" s="42"/>
      <c r="BV92" s="42"/>
      <c r="BW92" s="43"/>
      <c r="BX92" s="191"/>
      <c r="BY92" s="191"/>
      <c r="BZ92" s="205"/>
      <c r="CA92" s="191"/>
      <c r="CB92" s="206"/>
      <c r="CC92" s="191"/>
      <c r="CD92" s="207">
        <f t="shared" si="129"/>
        <v>45.021997592618931</v>
      </c>
      <c r="CE92" s="47" t="s">
        <v>356</v>
      </c>
      <c r="CF92" s="42">
        <v>31.8</v>
      </c>
      <c r="CG92" s="42" t="s">
        <v>353</v>
      </c>
      <c r="CH92" s="42">
        <v>175</v>
      </c>
      <c r="CI92" s="191"/>
      <c r="CJ92" s="192"/>
      <c r="CK92" s="191" t="s">
        <v>357</v>
      </c>
      <c r="CL92" s="191" t="s">
        <v>358</v>
      </c>
      <c r="CM92" s="208">
        <v>0.13</v>
      </c>
      <c r="CN92" s="191">
        <v>470</v>
      </c>
      <c r="CO92" s="205">
        <f t="shared" si="130"/>
        <v>61.568239455179899</v>
      </c>
      <c r="CP92" s="191">
        <f t="shared" si="131"/>
        <v>33.766498194464198</v>
      </c>
      <c r="CQ92" s="145" t="s">
        <v>353</v>
      </c>
      <c r="CR92" s="191">
        <v>175</v>
      </c>
      <c r="CS92" s="191"/>
      <c r="CT92" s="191"/>
      <c r="CU92" s="191"/>
      <c r="CV92" s="192"/>
      <c r="CW92" s="191" t="s">
        <v>357</v>
      </c>
      <c r="CX92" s="209" t="s">
        <v>358</v>
      </c>
      <c r="CY92" s="208">
        <v>0.13</v>
      </c>
      <c r="CZ92" s="191">
        <v>470</v>
      </c>
      <c r="DA92" s="191"/>
      <c r="DB92" s="191">
        <f t="shared" si="132"/>
        <v>39.266766001060986</v>
      </c>
      <c r="DC92" s="43">
        <f t="shared" si="133"/>
        <v>0</v>
      </c>
      <c r="DD92" s="191" t="s">
        <v>362</v>
      </c>
      <c r="DE92" s="191">
        <v>100</v>
      </c>
      <c r="DF92" s="191" t="s">
        <v>361</v>
      </c>
      <c r="DG92" s="191">
        <v>20</v>
      </c>
      <c r="DH92" s="191" t="s">
        <v>353</v>
      </c>
      <c r="DI92" s="192">
        <v>175</v>
      </c>
      <c r="DJ92" s="191"/>
      <c r="DK92" s="209"/>
      <c r="DL92" s="208"/>
      <c r="DM92" s="191"/>
      <c r="DN92" s="191">
        <f t="shared" si="134"/>
        <v>39.266766001060986</v>
      </c>
      <c r="DO92" s="192">
        <f t="shared" si="135"/>
        <v>0</v>
      </c>
      <c r="DP92" s="191">
        <v>1</v>
      </c>
      <c r="DQ92" s="191" t="s">
        <v>363</v>
      </c>
      <c r="DR92" s="191" t="s">
        <v>371</v>
      </c>
      <c r="DS92" s="208">
        <v>0.13400000000000001</v>
      </c>
      <c r="DT92" s="191">
        <v>580</v>
      </c>
      <c r="DU92" s="191">
        <f t="shared" si="136"/>
        <v>5.6609719740875653</v>
      </c>
      <c r="DV92" s="191">
        <v>0.375</v>
      </c>
      <c r="DW92" s="191">
        <v>0.45</v>
      </c>
      <c r="DX92" s="192">
        <f t="shared" si="137"/>
        <v>7.5036662654364878</v>
      </c>
      <c r="DY92" s="191">
        <v>1</v>
      </c>
      <c r="DZ92" s="191" t="s">
        <v>363</v>
      </c>
      <c r="EA92" s="191" t="s">
        <v>371</v>
      </c>
      <c r="EB92" s="208">
        <v>0.13400000000000001</v>
      </c>
      <c r="EC92" s="191">
        <v>580</v>
      </c>
      <c r="ED92" s="191">
        <f t="shared" si="138"/>
        <v>2.8394729255341145</v>
      </c>
      <c r="EE92" s="191">
        <v>0.47499999999999998</v>
      </c>
      <c r="EF92" s="191">
        <v>0.47499999999999998</v>
      </c>
      <c r="EG92" s="191">
        <f t="shared" si="139"/>
        <v>3.7518331327182439</v>
      </c>
      <c r="EH92" s="166">
        <f t="shared" si="140"/>
        <v>2</v>
      </c>
      <c r="EI92" s="205">
        <f t="shared" si="141"/>
        <v>2.5283870926670051</v>
      </c>
      <c r="EJ92" s="205">
        <f t="shared" si="107"/>
        <v>1.4872865250982383</v>
      </c>
      <c r="EK92" s="51">
        <f t="shared" si="108"/>
        <v>1.1021864004358761</v>
      </c>
      <c r="EL92" s="220">
        <f t="shared" si="109"/>
        <v>0.46990645366649741</v>
      </c>
      <c r="EM92" s="221">
        <f t="shared" si="142"/>
        <v>3.7604360531559475</v>
      </c>
      <c r="EN92" s="191"/>
      <c r="EO92" s="313"/>
      <c r="EP92" s="192" t="s">
        <v>354</v>
      </c>
      <c r="EQ92" s="222">
        <f t="shared" si="143"/>
        <v>2.5283870926670051</v>
      </c>
      <c r="ER92" s="191">
        <f t="shared" si="144"/>
        <v>1.4872865250982383</v>
      </c>
      <c r="ES92" s="51">
        <f t="shared" si="145"/>
        <v>1.1021864004358761</v>
      </c>
      <c r="ET92" s="191">
        <f t="shared" si="110"/>
        <v>3.9381064536664976</v>
      </c>
      <c r="EU92" s="191">
        <f t="shared" si="146"/>
        <v>3.7604360531559475</v>
      </c>
      <c r="EV92" s="191"/>
      <c r="EW92" s="191"/>
      <c r="EX92" s="192" t="str">
        <f t="shared" si="111"/>
        <v>Front</v>
      </c>
      <c r="EY92" s="145"/>
      <c r="EZ92" s="191"/>
      <c r="FA92" s="191"/>
      <c r="FB92" s="191"/>
      <c r="FC92" s="191"/>
      <c r="FD92" s="191"/>
      <c r="FE92" s="191"/>
      <c r="FF92" s="192"/>
      <c r="FG92" s="145"/>
      <c r="FH92" s="191"/>
      <c r="FI92" s="191"/>
      <c r="FJ92" s="191"/>
      <c r="FK92" s="191"/>
      <c r="FL92" s="191"/>
      <c r="FM92" s="191"/>
      <c r="FN92" s="192"/>
      <c r="FO92" s="145"/>
      <c r="FP92" s="191"/>
      <c r="FQ92" s="191"/>
      <c r="FR92" s="191"/>
      <c r="FS92" s="191"/>
      <c r="FT92" s="191"/>
      <c r="FU92" s="191"/>
      <c r="FV92" s="192"/>
      <c r="FW92" s="191"/>
      <c r="FX92" s="191"/>
      <c r="FY92" s="191"/>
      <c r="FZ92" s="191"/>
      <c r="GA92" s="191"/>
      <c r="GB92" s="191"/>
      <c r="GC92" s="191"/>
      <c r="GD92" s="210"/>
      <c r="GE92" s="145"/>
      <c r="GF92" s="191"/>
      <c r="GG92" s="191"/>
      <c r="GH92" s="191"/>
      <c r="GI92" s="191"/>
      <c r="GJ92" s="191"/>
      <c r="GK92" s="191"/>
      <c r="GL92" s="210"/>
      <c r="GM92" s="145"/>
      <c r="GN92" s="191"/>
      <c r="GO92" s="191"/>
      <c r="GP92" s="191"/>
      <c r="GQ92" s="191"/>
      <c r="GR92" s="191"/>
      <c r="GS92" s="191"/>
      <c r="GT92" s="210"/>
      <c r="GU92" s="145"/>
      <c r="GV92" s="191"/>
      <c r="GW92" s="191"/>
      <c r="GX92" s="191"/>
      <c r="GY92" s="191"/>
      <c r="GZ92" s="191"/>
      <c r="HA92" s="191"/>
      <c r="HB92" s="210"/>
      <c r="HC92" s="145"/>
      <c r="HD92" s="191"/>
      <c r="HE92" s="191"/>
      <c r="HF92" s="191"/>
      <c r="HG92" s="191"/>
      <c r="HH92" s="191"/>
      <c r="HI92" s="191"/>
      <c r="HJ92" s="210"/>
      <c r="HR92" s="304"/>
    </row>
    <row r="93" spans="1:226" s="303" customFormat="1" ht="14.45" customHeight="1" x14ac:dyDescent="0.25">
      <c r="A93" s="211" t="s">
        <v>431</v>
      </c>
      <c r="B93" s="194" t="s">
        <v>0</v>
      </c>
      <c r="C93" s="31">
        <f t="shared" si="112"/>
        <v>83</v>
      </c>
      <c r="D93" s="173" t="str">
        <f t="shared" si="113"/>
        <v>Dw_83</v>
      </c>
      <c r="E93" s="4">
        <v>499.02743313344621</v>
      </c>
      <c r="F93" s="195" t="s">
        <v>360</v>
      </c>
      <c r="G93" s="195">
        <v>17.5</v>
      </c>
      <c r="H93" s="3">
        <f t="shared" si="114"/>
        <v>47.89522193272952</v>
      </c>
      <c r="I93" s="196">
        <f t="shared" si="115"/>
        <v>173.32369814114082</v>
      </c>
      <c r="J93" s="1">
        <f t="shared" si="116"/>
        <v>0.3</v>
      </c>
      <c r="K93" s="280">
        <f t="shared" si="117"/>
        <v>0.67064268007451733</v>
      </c>
      <c r="L93" s="280">
        <f t="shared" si="118"/>
        <v>0.81101038488568833</v>
      </c>
      <c r="M93" s="225">
        <f t="shared" si="119"/>
        <v>1.0856429377313246</v>
      </c>
      <c r="N93" s="15" t="s">
        <v>432</v>
      </c>
      <c r="O93" s="197">
        <f t="shared" si="120"/>
        <v>0.60825778866426616</v>
      </c>
      <c r="P93" s="198">
        <f t="shared" si="121"/>
        <v>0</v>
      </c>
      <c r="Q93" s="198">
        <f t="shared" si="122"/>
        <v>0</v>
      </c>
      <c r="R93" s="198">
        <f t="shared" si="123"/>
        <v>0.76065188618985469</v>
      </c>
      <c r="S93" s="77">
        <f t="shared" si="124"/>
        <v>0.8142608457071332</v>
      </c>
      <c r="T93" s="199"/>
      <c r="U93" s="3">
        <f t="shared" si="125"/>
        <v>1.9866663673396525</v>
      </c>
      <c r="V93" s="98">
        <f t="shared" si="126"/>
        <v>13.419267067403005</v>
      </c>
      <c r="W93" s="49">
        <f t="shared" si="127"/>
        <v>3.569138440434851</v>
      </c>
      <c r="X93" s="317">
        <f t="shared" si="106"/>
        <v>0.10912727714412343</v>
      </c>
      <c r="Y93" s="318">
        <v>0.1091272771441234</v>
      </c>
      <c r="Z93" s="200"/>
      <c r="AA93" s="66"/>
      <c r="AB93" s="66"/>
      <c r="AC93" s="66">
        <v>250</v>
      </c>
      <c r="AD93" s="66"/>
      <c r="AE93" s="66"/>
      <c r="AF93" s="66"/>
      <c r="AG93" s="66"/>
      <c r="AH93" s="195"/>
      <c r="AI93" s="34"/>
      <c r="AJ93" s="229">
        <v>180</v>
      </c>
      <c r="AK93" s="34"/>
      <c r="AL93" s="34"/>
      <c r="AM93" s="34"/>
      <c r="AN93" s="201"/>
      <c r="AO93" s="201"/>
      <c r="AP93" s="202">
        <v>240</v>
      </c>
      <c r="AQ93" s="18"/>
      <c r="AR93" s="18"/>
      <c r="AS93" s="18"/>
      <c r="AT93" s="51"/>
      <c r="AU93" s="17"/>
      <c r="AV93" s="18"/>
      <c r="AW93" s="112"/>
      <c r="AX93" s="103"/>
      <c r="AY93" s="18"/>
      <c r="AZ93" s="18"/>
      <c r="BA93" s="18"/>
      <c r="BB93" s="17"/>
      <c r="BC93" s="19"/>
      <c r="BD93" s="19"/>
      <c r="BE93" s="19"/>
      <c r="BF93" s="17"/>
      <c r="BG93" s="18"/>
      <c r="BH93" s="18"/>
      <c r="BI93" s="128"/>
      <c r="BJ93" s="331"/>
      <c r="BK93" s="332"/>
      <c r="BL93" s="332"/>
      <c r="BM93" s="332"/>
      <c r="BN93" s="333"/>
      <c r="BO93" s="203">
        <f t="shared" si="128"/>
        <v>6.9363999999999999</v>
      </c>
      <c r="BP93" s="285">
        <v>6.9049106067599215</v>
      </c>
      <c r="BQ93" s="204">
        <v>2.8007916474981602</v>
      </c>
      <c r="BR93" s="204"/>
      <c r="BS93" s="47"/>
      <c r="BT93" s="42"/>
      <c r="BU93" s="42"/>
      <c r="BV93" s="42"/>
      <c r="BW93" s="43"/>
      <c r="BX93" s="191"/>
      <c r="BY93" s="191"/>
      <c r="BZ93" s="205"/>
      <c r="CA93" s="191"/>
      <c r="CB93" s="206"/>
      <c r="CC93" s="191"/>
      <c r="CD93" s="207">
        <f t="shared" si="129"/>
        <v>51.99710944234225</v>
      </c>
      <c r="CE93" s="47" t="s">
        <v>356</v>
      </c>
      <c r="CF93" s="42">
        <v>31.8</v>
      </c>
      <c r="CG93" s="42" t="s">
        <v>353</v>
      </c>
      <c r="CH93" s="42">
        <v>175</v>
      </c>
      <c r="CI93" s="191"/>
      <c r="CJ93" s="192"/>
      <c r="CK93" s="191" t="s">
        <v>357</v>
      </c>
      <c r="CL93" s="191" t="s">
        <v>358</v>
      </c>
      <c r="CM93" s="208">
        <v>0.13</v>
      </c>
      <c r="CN93" s="191">
        <v>470</v>
      </c>
      <c r="CO93" s="205">
        <f t="shared" si="130"/>
        <v>67.5617004242539</v>
      </c>
      <c r="CP93" s="191">
        <f t="shared" si="131"/>
        <v>38.997832081756684</v>
      </c>
      <c r="CQ93" s="145" t="s">
        <v>353</v>
      </c>
      <c r="CR93" s="191">
        <v>175</v>
      </c>
      <c r="CS93" s="191"/>
      <c r="CT93" s="191"/>
      <c r="CU93" s="191"/>
      <c r="CV93" s="192"/>
      <c r="CW93" s="191" t="s">
        <v>357</v>
      </c>
      <c r="CX93" s="209" t="s">
        <v>358</v>
      </c>
      <c r="CY93" s="208">
        <v>0.13</v>
      </c>
      <c r="CZ93" s="191">
        <v>470</v>
      </c>
      <c r="DA93" s="191"/>
      <c r="DB93" s="191">
        <f t="shared" si="132"/>
        <v>47.89522193272952</v>
      </c>
      <c r="DC93" s="43">
        <f t="shared" si="133"/>
        <v>0</v>
      </c>
      <c r="DD93" s="191" t="s">
        <v>362</v>
      </c>
      <c r="DE93" s="191">
        <v>100</v>
      </c>
      <c r="DF93" s="191" t="s">
        <v>361</v>
      </c>
      <c r="DG93" s="191">
        <v>20</v>
      </c>
      <c r="DH93" s="191" t="s">
        <v>353</v>
      </c>
      <c r="DI93" s="192">
        <v>175</v>
      </c>
      <c r="DJ93" s="191"/>
      <c r="DK93" s="209"/>
      <c r="DL93" s="208"/>
      <c r="DM93" s="191"/>
      <c r="DN93" s="191">
        <f t="shared" si="134"/>
        <v>47.89522193272952</v>
      </c>
      <c r="DO93" s="192">
        <f t="shared" si="135"/>
        <v>0</v>
      </c>
      <c r="DP93" s="191">
        <v>1</v>
      </c>
      <c r="DQ93" s="191" t="s">
        <v>363</v>
      </c>
      <c r="DR93" s="191" t="s">
        <v>371</v>
      </c>
      <c r="DS93" s="208">
        <v>0.13400000000000001</v>
      </c>
      <c r="DT93" s="191">
        <v>580</v>
      </c>
      <c r="DU93" s="191">
        <f t="shared" si="136"/>
        <v>6.9049106067599215</v>
      </c>
      <c r="DV93" s="191">
        <v>0.375</v>
      </c>
      <c r="DW93" s="191">
        <v>0.45</v>
      </c>
      <c r="DX93" s="192">
        <f t="shared" si="137"/>
        <v>8.6661849070570423</v>
      </c>
      <c r="DY93" s="191">
        <v>1</v>
      </c>
      <c r="DZ93" s="191" t="s">
        <v>363</v>
      </c>
      <c r="EA93" s="191" t="s">
        <v>371</v>
      </c>
      <c r="EB93" s="208">
        <v>0.13400000000000001</v>
      </c>
      <c r="EC93" s="191">
        <v>580</v>
      </c>
      <c r="ED93" s="191">
        <f t="shared" si="138"/>
        <v>2.8007916474981602</v>
      </c>
      <c r="EE93" s="191">
        <v>0.47499999999999998</v>
      </c>
      <c r="EF93" s="191">
        <v>0.47499999999999998</v>
      </c>
      <c r="EG93" s="191">
        <f t="shared" si="139"/>
        <v>4.3330924535285211</v>
      </c>
      <c r="EH93" s="166">
        <f t="shared" si="140"/>
        <v>2</v>
      </c>
      <c r="EI93" s="205">
        <f t="shared" si="141"/>
        <v>3.377332824477409</v>
      </c>
      <c r="EJ93" s="205">
        <f t="shared" si="107"/>
        <v>1.9866663673396525</v>
      </c>
      <c r="EK93" s="51">
        <f t="shared" si="108"/>
        <v>0.56412528015850771</v>
      </c>
      <c r="EL93" s="220">
        <f t="shared" si="109"/>
        <v>4.5433587761295469E-2</v>
      </c>
      <c r="EM93" s="221">
        <f t="shared" si="142"/>
        <v>6.7096335337015027</v>
      </c>
      <c r="EN93" s="191"/>
      <c r="EO93" s="313"/>
      <c r="EP93" s="192" t="s">
        <v>354</v>
      </c>
      <c r="EQ93" s="222">
        <f t="shared" si="143"/>
        <v>3.377332824477409</v>
      </c>
      <c r="ER93" s="191">
        <f t="shared" si="144"/>
        <v>1.9866663673396525</v>
      </c>
      <c r="ES93" s="51">
        <f t="shared" si="145"/>
        <v>0.56412528015850771</v>
      </c>
      <c r="ET93" s="191">
        <f t="shared" si="110"/>
        <v>3.5136335877612952</v>
      </c>
      <c r="EU93" s="191">
        <f t="shared" si="146"/>
        <v>6.7096335337015027</v>
      </c>
      <c r="EV93" s="191"/>
      <c r="EW93" s="191"/>
      <c r="EX93" s="192" t="str">
        <f t="shared" si="111"/>
        <v>Front</v>
      </c>
      <c r="EY93" s="145"/>
      <c r="EZ93" s="191"/>
      <c r="FA93" s="191"/>
      <c r="FB93" s="191"/>
      <c r="FC93" s="191"/>
      <c r="FD93" s="191"/>
      <c r="FE93" s="191"/>
      <c r="FF93" s="192"/>
      <c r="FG93" s="145"/>
      <c r="FH93" s="191"/>
      <c r="FI93" s="191"/>
      <c r="FJ93" s="191"/>
      <c r="FK93" s="191"/>
      <c r="FL93" s="191"/>
      <c r="FM93" s="191"/>
      <c r="FN93" s="192"/>
      <c r="FO93" s="145"/>
      <c r="FP93" s="191"/>
      <c r="FQ93" s="191"/>
      <c r="FR93" s="191"/>
      <c r="FS93" s="191"/>
      <c r="FT93" s="191"/>
      <c r="FU93" s="191"/>
      <c r="FV93" s="192"/>
      <c r="FW93" s="191"/>
      <c r="FX93" s="191"/>
      <c r="FY93" s="191"/>
      <c r="FZ93" s="191"/>
      <c r="GA93" s="191"/>
      <c r="GB93" s="191"/>
      <c r="GC93" s="191"/>
      <c r="GD93" s="210"/>
      <c r="GE93" s="145"/>
      <c r="GF93" s="191"/>
      <c r="GG93" s="191"/>
      <c r="GH93" s="191"/>
      <c r="GI93" s="191"/>
      <c r="GJ93" s="191"/>
      <c r="GK93" s="191"/>
      <c r="GL93" s="210"/>
      <c r="GM93" s="145"/>
      <c r="GN93" s="191"/>
      <c r="GO93" s="191"/>
      <c r="GP93" s="191"/>
      <c r="GQ93" s="191"/>
      <c r="GR93" s="191"/>
      <c r="GS93" s="191"/>
      <c r="GT93" s="210"/>
      <c r="GU93" s="145"/>
      <c r="GV93" s="191"/>
      <c r="GW93" s="191"/>
      <c r="GX93" s="191"/>
      <c r="GY93" s="191"/>
      <c r="GZ93" s="191"/>
      <c r="HA93" s="191"/>
      <c r="HB93" s="210"/>
      <c r="HC93" s="145"/>
      <c r="HD93" s="191"/>
      <c r="HE93" s="191"/>
      <c r="HF93" s="191"/>
      <c r="HG93" s="191"/>
      <c r="HH93" s="191"/>
      <c r="HI93" s="191"/>
      <c r="HJ93" s="210"/>
      <c r="HR93" s="304"/>
    </row>
    <row r="94" spans="1:226" s="303" customFormat="1" ht="14.45" customHeight="1" x14ac:dyDescent="0.25">
      <c r="A94" s="211" t="s">
        <v>431</v>
      </c>
      <c r="B94" s="194" t="s">
        <v>0</v>
      </c>
      <c r="C94" s="31">
        <f t="shared" si="112"/>
        <v>84</v>
      </c>
      <c r="D94" s="173" t="str">
        <f t="shared" si="113"/>
        <v>Dw_84</v>
      </c>
      <c r="E94" s="4">
        <v>518.29470341940737</v>
      </c>
      <c r="F94" s="195" t="s">
        <v>360</v>
      </c>
      <c r="G94" s="195">
        <v>17.5</v>
      </c>
      <c r="H94" s="3">
        <f t="shared" si="114"/>
        <v>51.888044831804862</v>
      </c>
      <c r="I94" s="196">
        <f t="shared" si="115"/>
        <v>189.4452908051905</v>
      </c>
      <c r="J94" s="1">
        <f t="shared" si="116"/>
        <v>0.30000000000000004</v>
      </c>
      <c r="K94" s="280">
        <f t="shared" si="117"/>
        <v>0.66340746130726025</v>
      </c>
      <c r="L94" s="280">
        <f t="shared" si="118"/>
        <v>0.7406840325712053</v>
      </c>
      <c r="M94" s="225">
        <f t="shared" si="119"/>
        <v>1.095311789561223</v>
      </c>
      <c r="N94" s="15" t="s">
        <v>432</v>
      </c>
      <c r="O94" s="197">
        <f t="shared" si="120"/>
        <v>0.555513024428404</v>
      </c>
      <c r="P94" s="198">
        <f t="shared" si="121"/>
        <v>0</v>
      </c>
      <c r="Q94" s="198">
        <f t="shared" si="122"/>
        <v>0</v>
      </c>
      <c r="R94" s="198">
        <f t="shared" si="123"/>
        <v>0.76742633304166341</v>
      </c>
      <c r="S94" s="77">
        <f t="shared" si="124"/>
        <v>0.83897440038183313</v>
      </c>
      <c r="T94" s="199"/>
      <c r="U94" s="3">
        <f t="shared" si="125"/>
        <v>1.621363272446759</v>
      </c>
      <c r="V94" s="98">
        <f t="shared" si="126"/>
        <v>8.9379841282134951</v>
      </c>
      <c r="W94" s="49">
        <f t="shared" si="127"/>
        <v>5.8053409009774253</v>
      </c>
      <c r="X94" s="317">
        <f t="shared" si="106"/>
        <v>6.0075297547422635E-2</v>
      </c>
      <c r="Y94" s="318">
        <v>6.0075297547422649E-2</v>
      </c>
      <c r="Z94" s="200"/>
      <c r="AA94" s="66"/>
      <c r="AB94" s="66"/>
      <c r="AC94" s="66">
        <v>250</v>
      </c>
      <c r="AD94" s="66"/>
      <c r="AE94" s="66"/>
      <c r="AF94" s="66"/>
      <c r="AG94" s="66"/>
      <c r="AH94" s="195"/>
      <c r="AI94" s="34"/>
      <c r="AJ94" s="229">
        <v>180</v>
      </c>
      <c r="AK94" s="34"/>
      <c r="AL94" s="34"/>
      <c r="AM94" s="34"/>
      <c r="AN94" s="201"/>
      <c r="AO94" s="201"/>
      <c r="AP94" s="202">
        <v>240</v>
      </c>
      <c r="AQ94" s="18"/>
      <c r="AR94" s="18"/>
      <c r="AS94" s="18"/>
      <c r="AT94" s="51"/>
      <c r="AU94" s="17"/>
      <c r="AV94" s="18"/>
      <c r="AW94" s="112"/>
      <c r="AX94" s="103"/>
      <c r="AY94" s="18"/>
      <c r="AZ94" s="18"/>
      <c r="BA94" s="18"/>
      <c r="BB94" s="17"/>
      <c r="BC94" s="19"/>
      <c r="BD94" s="19"/>
      <c r="BE94" s="19"/>
      <c r="BF94" s="17"/>
      <c r="BG94" s="18"/>
      <c r="BH94" s="18"/>
      <c r="BI94" s="128"/>
      <c r="BJ94" s="331"/>
      <c r="BK94" s="332"/>
      <c r="BL94" s="332"/>
      <c r="BM94" s="332"/>
      <c r="BN94" s="333"/>
      <c r="BO94" s="203">
        <f t="shared" si="128"/>
        <v>6.9363999999999999</v>
      </c>
      <c r="BP94" s="285">
        <v>7.4805439178543427</v>
      </c>
      <c r="BQ94" s="204">
        <v>2.9711290280974758</v>
      </c>
      <c r="BR94" s="204"/>
      <c r="BS94" s="47"/>
      <c r="BT94" s="42"/>
      <c r="BU94" s="42"/>
      <c r="BV94" s="42"/>
      <c r="BW94" s="43"/>
      <c r="BX94" s="191"/>
      <c r="BY94" s="191"/>
      <c r="BZ94" s="205"/>
      <c r="CA94" s="191"/>
      <c r="CB94" s="206"/>
      <c r="CC94" s="191"/>
      <c r="CD94" s="207">
        <f t="shared" si="129"/>
        <v>56.833587241557154</v>
      </c>
      <c r="CE94" s="47" t="s">
        <v>356</v>
      </c>
      <c r="CF94" s="42">
        <v>31.8</v>
      </c>
      <c r="CG94" s="42" t="s">
        <v>353</v>
      </c>
      <c r="CH94" s="42">
        <v>175</v>
      </c>
      <c r="CI94" s="191"/>
      <c r="CJ94" s="192"/>
      <c r="CK94" s="191" t="s">
        <v>357</v>
      </c>
      <c r="CL94" s="191" t="s">
        <v>358</v>
      </c>
      <c r="CM94" s="208">
        <v>0.13</v>
      </c>
      <c r="CN94" s="191">
        <v>470</v>
      </c>
      <c r="CO94" s="205">
        <f t="shared" si="130"/>
        <v>75.697647290152929</v>
      </c>
      <c r="CP94" s="191">
        <f t="shared" si="131"/>
        <v>42.625190431167866</v>
      </c>
      <c r="CQ94" s="145" t="s">
        <v>353</v>
      </c>
      <c r="CR94" s="191">
        <v>175</v>
      </c>
      <c r="CS94" s="191"/>
      <c r="CT94" s="191"/>
      <c r="CU94" s="191"/>
      <c r="CV94" s="192"/>
      <c r="CW94" s="191" t="s">
        <v>357</v>
      </c>
      <c r="CX94" s="209" t="s">
        <v>358</v>
      </c>
      <c r="CY94" s="208">
        <v>0.13</v>
      </c>
      <c r="CZ94" s="191">
        <v>470</v>
      </c>
      <c r="DA94" s="191"/>
      <c r="DB94" s="191">
        <f t="shared" si="132"/>
        <v>51.888044831804862</v>
      </c>
      <c r="DC94" s="43">
        <f t="shared" si="133"/>
        <v>0</v>
      </c>
      <c r="DD94" s="191" t="s">
        <v>362</v>
      </c>
      <c r="DE94" s="191">
        <v>100</v>
      </c>
      <c r="DF94" s="191" t="s">
        <v>361</v>
      </c>
      <c r="DG94" s="191">
        <v>20</v>
      </c>
      <c r="DH94" s="191" t="s">
        <v>353</v>
      </c>
      <c r="DI94" s="192">
        <v>175</v>
      </c>
      <c r="DJ94" s="191"/>
      <c r="DK94" s="209"/>
      <c r="DL94" s="208"/>
      <c r="DM94" s="191"/>
      <c r="DN94" s="191">
        <f t="shared" si="134"/>
        <v>51.888044831804862</v>
      </c>
      <c r="DO94" s="192">
        <f t="shared" si="135"/>
        <v>0</v>
      </c>
      <c r="DP94" s="191">
        <v>1</v>
      </c>
      <c r="DQ94" s="191" t="s">
        <v>363</v>
      </c>
      <c r="DR94" s="191" t="s">
        <v>371</v>
      </c>
      <c r="DS94" s="208">
        <v>0.13400000000000001</v>
      </c>
      <c r="DT94" s="191">
        <v>580</v>
      </c>
      <c r="DU94" s="191">
        <f t="shared" si="136"/>
        <v>7.4805439178543427</v>
      </c>
      <c r="DV94" s="191">
        <v>0.375</v>
      </c>
      <c r="DW94" s="191">
        <v>0.45</v>
      </c>
      <c r="DX94" s="192">
        <f t="shared" si="137"/>
        <v>9.4722645402595251</v>
      </c>
      <c r="DY94" s="191">
        <v>1</v>
      </c>
      <c r="DZ94" s="191" t="s">
        <v>363</v>
      </c>
      <c r="EA94" s="191" t="s">
        <v>371</v>
      </c>
      <c r="EB94" s="208">
        <v>0.13400000000000001</v>
      </c>
      <c r="EC94" s="191">
        <v>580</v>
      </c>
      <c r="ED94" s="191">
        <f t="shared" si="138"/>
        <v>2.9711290280974758</v>
      </c>
      <c r="EE94" s="191">
        <v>0.47499999999999998</v>
      </c>
      <c r="EF94" s="191">
        <v>0.47499999999999998</v>
      </c>
      <c r="EG94" s="191">
        <f t="shared" si="139"/>
        <v>4.7361322701297626</v>
      </c>
      <c r="EH94" s="166">
        <f t="shared" si="140"/>
        <v>2</v>
      </c>
      <c r="EI94" s="205">
        <f t="shared" si="141"/>
        <v>2.7563175631594903</v>
      </c>
      <c r="EJ94" s="205">
        <f t="shared" si="107"/>
        <v>1.621363272446759</v>
      </c>
      <c r="EK94" s="51">
        <f t="shared" si="108"/>
        <v>1.0997657556507168</v>
      </c>
      <c r="EL94" s="220">
        <f t="shared" si="109"/>
        <v>0.35594121842025483</v>
      </c>
      <c r="EM94" s="221">
        <f t="shared" si="142"/>
        <v>4.4689920641067475</v>
      </c>
      <c r="EN94" s="191"/>
      <c r="EO94" s="313"/>
      <c r="EP94" s="192" t="s">
        <v>354</v>
      </c>
      <c r="EQ94" s="222">
        <f t="shared" si="143"/>
        <v>2.7563175631594903</v>
      </c>
      <c r="ER94" s="191">
        <f t="shared" si="144"/>
        <v>1.621363272446759</v>
      </c>
      <c r="ES94" s="51">
        <f t="shared" si="145"/>
        <v>1.0997657556507168</v>
      </c>
      <c r="ET94" s="191">
        <f t="shared" si="110"/>
        <v>3.8241412184202548</v>
      </c>
      <c r="EU94" s="191">
        <f t="shared" si="146"/>
        <v>4.4689920641067475</v>
      </c>
      <c r="EV94" s="191"/>
      <c r="EW94" s="191"/>
      <c r="EX94" s="192" t="str">
        <f t="shared" si="111"/>
        <v>Front</v>
      </c>
      <c r="EY94" s="145"/>
      <c r="EZ94" s="191"/>
      <c r="FA94" s="191"/>
      <c r="FB94" s="191"/>
      <c r="FC94" s="191"/>
      <c r="FD94" s="191"/>
      <c r="FE94" s="191"/>
      <c r="FF94" s="192"/>
      <c r="FG94" s="145"/>
      <c r="FH94" s="191"/>
      <c r="FI94" s="191"/>
      <c r="FJ94" s="191"/>
      <c r="FK94" s="191"/>
      <c r="FL94" s="191"/>
      <c r="FM94" s="191"/>
      <c r="FN94" s="192"/>
      <c r="FO94" s="145"/>
      <c r="FP94" s="191"/>
      <c r="FQ94" s="191"/>
      <c r="FR94" s="191"/>
      <c r="FS94" s="191"/>
      <c r="FT94" s="191"/>
      <c r="FU94" s="191"/>
      <c r="FV94" s="192"/>
      <c r="FW94" s="191"/>
      <c r="FX94" s="191"/>
      <c r="FY94" s="191"/>
      <c r="FZ94" s="191"/>
      <c r="GA94" s="191"/>
      <c r="GB94" s="191"/>
      <c r="GC94" s="191"/>
      <c r="GD94" s="210"/>
      <c r="GE94" s="145"/>
      <c r="GF94" s="191"/>
      <c r="GG94" s="191"/>
      <c r="GH94" s="191"/>
      <c r="GI94" s="191"/>
      <c r="GJ94" s="191"/>
      <c r="GK94" s="191"/>
      <c r="GL94" s="210"/>
      <c r="GM94" s="145"/>
      <c r="GN94" s="191"/>
      <c r="GO94" s="191"/>
      <c r="GP94" s="191"/>
      <c r="GQ94" s="191"/>
      <c r="GR94" s="191"/>
      <c r="GS94" s="191"/>
      <c r="GT94" s="210"/>
      <c r="GU94" s="145"/>
      <c r="GV94" s="191"/>
      <c r="GW94" s="191"/>
      <c r="GX94" s="191"/>
      <c r="GY94" s="191"/>
      <c r="GZ94" s="191"/>
      <c r="HA94" s="191"/>
      <c r="HB94" s="210"/>
      <c r="HC94" s="145"/>
      <c r="HD94" s="191"/>
      <c r="HE94" s="191"/>
      <c r="HF94" s="191"/>
      <c r="HG94" s="191"/>
      <c r="HH94" s="191"/>
      <c r="HI94" s="191"/>
      <c r="HJ94" s="210"/>
      <c r="HR94" s="304"/>
    </row>
    <row r="95" spans="1:226" s="303" customFormat="1" ht="14.45" customHeight="1" x14ac:dyDescent="0.25">
      <c r="A95" s="211" t="s">
        <v>431</v>
      </c>
      <c r="B95" s="194" t="s">
        <v>0</v>
      </c>
      <c r="C95" s="31">
        <f t="shared" si="112"/>
        <v>85</v>
      </c>
      <c r="D95" s="173" t="str">
        <f t="shared" si="113"/>
        <v>Dw_85</v>
      </c>
      <c r="E95" s="4">
        <v>619.40776341854223</v>
      </c>
      <c r="F95" s="195" t="s">
        <v>360</v>
      </c>
      <c r="G95" s="195">
        <v>17.5</v>
      </c>
      <c r="H95" s="3">
        <f t="shared" si="114"/>
        <v>48.298677901223634</v>
      </c>
      <c r="I95" s="196">
        <f t="shared" si="115"/>
        <v>173.11156924841595</v>
      </c>
      <c r="J95" s="1">
        <f t="shared" si="116"/>
        <v>0.3</v>
      </c>
      <c r="K95" s="280">
        <f t="shared" si="117"/>
        <v>0.67874279085673617</v>
      </c>
      <c r="L95" s="280">
        <f t="shared" si="118"/>
        <v>0.80216526216780548</v>
      </c>
      <c r="M95" s="225">
        <f t="shared" si="119"/>
        <v>1.0752565708058246</v>
      </c>
      <c r="N95" s="15" t="s">
        <v>432</v>
      </c>
      <c r="O95" s="197">
        <f t="shared" si="120"/>
        <v>0.60162394662585417</v>
      </c>
      <c r="P95" s="198">
        <f t="shared" si="121"/>
        <v>0</v>
      </c>
      <c r="Q95" s="198">
        <f t="shared" si="122"/>
        <v>0</v>
      </c>
      <c r="R95" s="198">
        <f t="shared" si="123"/>
        <v>0.75337471492298203</v>
      </c>
      <c r="S95" s="77">
        <f t="shared" si="124"/>
        <v>0.8275586746020186</v>
      </c>
      <c r="T95" s="199"/>
      <c r="U95" s="3">
        <f t="shared" si="125"/>
        <v>1.8607875607371742</v>
      </c>
      <c r="V95" s="98">
        <f t="shared" si="126"/>
        <v>11.77260317706029</v>
      </c>
      <c r="W95" s="49">
        <f t="shared" si="127"/>
        <v>4.1026336465104727</v>
      </c>
      <c r="X95" s="317">
        <f t="shared" si="106"/>
        <v>9.2767277055284453E-2</v>
      </c>
      <c r="Y95" s="318">
        <v>9.2767277055284439E-2</v>
      </c>
      <c r="Z95" s="200"/>
      <c r="AA95" s="66"/>
      <c r="AB95" s="66"/>
      <c r="AC95" s="66">
        <v>250</v>
      </c>
      <c r="AD95" s="66"/>
      <c r="AE95" s="66"/>
      <c r="AF95" s="66"/>
      <c r="AG95" s="66"/>
      <c r="AH95" s="195"/>
      <c r="AI95" s="34"/>
      <c r="AJ95" s="229">
        <v>180</v>
      </c>
      <c r="AK95" s="34"/>
      <c r="AL95" s="34"/>
      <c r="AM95" s="34"/>
      <c r="AN95" s="201"/>
      <c r="AO95" s="201"/>
      <c r="AP95" s="202">
        <v>240</v>
      </c>
      <c r="AQ95" s="18"/>
      <c r="AR95" s="18"/>
      <c r="AS95" s="18"/>
      <c r="AT95" s="51"/>
      <c r="AU95" s="17"/>
      <c r="AV95" s="18"/>
      <c r="AW95" s="112"/>
      <c r="AX95" s="103"/>
      <c r="AY95" s="18"/>
      <c r="AZ95" s="18"/>
      <c r="BA95" s="18"/>
      <c r="BB95" s="17"/>
      <c r="BC95" s="19"/>
      <c r="BD95" s="19"/>
      <c r="BE95" s="19"/>
      <c r="BF95" s="17"/>
      <c r="BG95" s="18"/>
      <c r="BH95" s="18"/>
      <c r="BI95" s="128"/>
      <c r="BJ95" s="331"/>
      <c r="BK95" s="332"/>
      <c r="BL95" s="332"/>
      <c r="BM95" s="332"/>
      <c r="BN95" s="333"/>
      <c r="BO95" s="203">
        <f t="shared" si="128"/>
        <v>6.9363999999999999</v>
      </c>
      <c r="BP95" s="285">
        <v>6.9630756446029114</v>
      </c>
      <c r="BQ95" s="204">
        <v>2.7524136666147805</v>
      </c>
      <c r="BR95" s="204"/>
      <c r="BS95" s="47"/>
      <c r="BT95" s="42"/>
      <c r="BU95" s="42"/>
      <c r="BV95" s="42"/>
      <c r="BW95" s="43"/>
      <c r="BX95" s="191"/>
      <c r="BY95" s="191"/>
      <c r="BZ95" s="205"/>
      <c r="CA95" s="191"/>
      <c r="CB95" s="206"/>
      <c r="CC95" s="191"/>
      <c r="CD95" s="207">
        <f t="shared" si="129"/>
        <v>51.933470774524785</v>
      </c>
      <c r="CE95" s="47" t="s">
        <v>356</v>
      </c>
      <c r="CF95" s="42">
        <v>31.8</v>
      </c>
      <c r="CG95" s="42" t="s">
        <v>353</v>
      </c>
      <c r="CH95" s="42">
        <v>175</v>
      </c>
      <c r="CI95" s="191"/>
      <c r="CJ95" s="192"/>
      <c r="CK95" s="191" t="s">
        <v>357</v>
      </c>
      <c r="CL95" s="191" t="s">
        <v>358</v>
      </c>
      <c r="CM95" s="208">
        <v>0.13</v>
      </c>
      <c r="CN95" s="191">
        <v>470</v>
      </c>
      <c r="CO95" s="205">
        <f t="shared" si="130"/>
        <v>66.542659594540822</v>
      </c>
      <c r="CP95" s="191">
        <f t="shared" si="131"/>
        <v>38.950103080893591</v>
      </c>
      <c r="CQ95" s="145" t="s">
        <v>353</v>
      </c>
      <c r="CR95" s="191">
        <v>175</v>
      </c>
      <c r="CS95" s="191"/>
      <c r="CT95" s="191"/>
      <c r="CU95" s="191"/>
      <c r="CV95" s="192"/>
      <c r="CW95" s="191" t="s">
        <v>357</v>
      </c>
      <c r="CX95" s="209" t="s">
        <v>358</v>
      </c>
      <c r="CY95" s="208">
        <v>0.13</v>
      </c>
      <c r="CZ95" s="191">
        <v>470</v>
      </c>
      <c r="DA95" s="191"/>
      <c r="DB95" s="191">
        <f t="shared" si="132"/>
        <v>48.298677901223634</v>
      </c>
      <c r="DC95" s="43">
        <f t="shared" si="133"/>
        <v>0</v>
      </c>
      <c r="DD95" s="191" t="s">
        <v>362</v>
      </c>
      <c r="DE95" s="191">
        <v>100</v>
      </c>
      <c r="DF95" s="191" t="s">
        <v>361</v>
      </c>
      <c r="DG95" s="191">
        <v>20</v>
      </c>
      <c r="DH95" s="191" t="s">
        <v>353</v>
      </c>
      <c r="DI95" s="192">
        <v>175</v>
      </c>
      <c r="DJ95" s="191"/>
      <c r="DK95" s="209"/>
      <c r="DL95" s="208"/>
      <c r="DM95" s="191"/>
      <c r="DN95" s="191">
        <f t="shared" si="134"/>
        <v>48.298677901223634</v>
      </c>
      <c r="DO95" s="192">
        <f t="shared" si="135"/>
        <v>0</v>
      </c>
      <c r="DP95" s="191">
        <v>1</v>
      </c>
      <c r="DQ95" s="191" t="s">
        <v>363</v>
      </c>
      <c r="DR95" s="191" t="s">
        <v>371</v>
      </c>
      <c r="DS95" s="208">
        <v>0.13400000000000001</v>
      </c>
      <c r="DT95" s="191">
        <v>580</v>
      </c>
      <c r="DU95" s="191">
        <f t="shared" si="136"/>
        <v>6.9630756446029114</v>
      </c>
      <c r="DV95" s="191">
        <v>0.375</v>
      </c>
      <c r="DW95" s="191">
        <v>0.45</v>
      </c>
      <c r="DX95" s="192">
        <f t="shared" si="137"/>
        <v>8.655578462420797</v>
      </c>
      <c r="DY95" s="191">
        <v>1</v>
      </c>
      <c r="DZ95" s="191" t="s">
        <v>363</v>
      </c>
      <c r="EA95" s="191" t="s">
        <v>371</v>
      </c>
      <c r="EB95" s="208">
        <v>0.13400000000000001</v>
      </c>
      <c r="EC95" s="191">
        <v>580</v>
      </c>
      <c r="ED95" s="191">
        <f t="shared" si="138"/>
        <v>2.7524136666147805</v>
      </c>
      <c r="EE95" s="191">
        <v>0.47499999999999998</v>
      </c>
      <c r="EF95" s="191">
        <v>0.47499999999999998</v>
      </c>
      <c r="EG95" s="191">
        <f t="shared" si="139"/>
        <v>4.3277892312103985</v>
      </c>
      <c r="EH95" s="166">
        <f t="shared" si="140"/>
        <v>2</v>
      </c>
      <c r="EI95" s="205">
        <f t="shared" si="141"/>
        <v>3.1633388532531961</v>
      </c>
      <c r="EJ95" s="205">
        <f t="shared" si="107"/>
        <v>1.8607875607371742</v>
      </c>
      <c r="EK95" s="51">
        <f t="shared" si="108"/>
        <v>0.64162610587760627</v>
      </c>
      <c r="EL95" s="220">
        <f t="shared" si="109"/>
        <v>0.15243057337340193</v>
      </c>
      <c r="EM95" s="221">
        <f t="shared" si="142"/>
        <v>5.8863015885301451</v>
      </c>
      <c r="EN95" s="191"/>
      <c r="EO95" s="313"/>
      <c r="EP95" s="192" t="s">
        <v>354</v>
      </c>
      <c r="EQ95" s="222">
        <f t="shared" si="143"/>
        <v>3.1633388532531961</v>
      </c>
      <c r="ER95" s="191">
        <f t="shared" si="144"/>
        <v>1.8607875607371742</v>
      </c>
      <c r="ES95" s="51">
        <f t="shared" si="145"/>
        <v>0.64162610587760627</v>
      </c>
      <c r="ET95" s="191">
        <f t="shared" si="110"/>
        <v>3.6206305733734019</v>
      </c>
      <c r="EU95" s="191">
        <f t="shared" si="146"/>
        <v>5.8863015885301451</v>
      </c>
      <c r="EV95" s="191"/>
      <c r="EW95" s="191"/>
      <c r="EX95" s="192" t="str">
        <f t="shared" si="111"/>
        <v>Front</v>
      </c>
      <c r="EY95" s="145"/>
      <c r="EZ95" s="191"/>
      <c r="FA95" s="191"/>
      <c r="FB95" s="191"/>
      <c r="FC95" s="191"/>
      <c r="FD95" s="191"/>
      <c r="FE95" s="191"/>
      <c r="FF95" s="192"/>
      <c r="FG95" s="145"/>
      <c r="FH95" s="191"/>
      <c r="FI95" s="191"/>
      <c r="FJ95" s="191"/>
      <c r="FK95" s="191"/>
      <c r="FL95" s="191"/>
      <c r="FM95" s="191"/>
      <c r="FN95" s="192"/>
      <c r="FO95" s="145"/>
      <c r="FP95" s="191"/>
      <c r="FQ95" s="191"/>
      <c r="FR95" s="191"/>
      <c r="FS95" s="191"/>
      <c r="FT95" s="191"/>
      <c r="FU95" s="191"/>
      <c r="FV95" s="192"/>
      <c r="FW95" s="191"/>
      <c r="FX95" s="191"/>
      <c r="FY95" s="191"/>
      <c r="FZ95" s="191"/>
      <c r="GA95" s="191"/>
      <c r="GB95" s="191"/>
      <c r="GC95" s="191"/>
      <c r="GD95" s="210"/>
      <c r="GE95" s="145"/>
      <c r="GF95" s="191"/>
      <c r="GG95" s="191"/>
      <c r="GH95" s="191"/>
      <c r="GI95" s="191"/>
      <c r="GJ95" s="191"/>
      <c r="GK95" s="191"/>
      <c r="GL95" s="210"/>
      <c r="GM95" s="145"/>
      <c r="GN95" s="191"/>
      <c r="GO95" s="191"/>
      <c r="GP95" s="191"/>
      <c r="GQ95" s="191"/>
      <c r="GR95" s="191"/>
      <c r="GS95" s="191"/>
      <c r="GT95" s="210"/>
      <c r="GU95" s="145"/>
      <c r="GV95" s="191"/>
      <c r="GW95" s="191"/>
      <c r="GX95" s="191"/>
      <c r="GY95" s="191"/>
      <c r="GZ95" s="191"/>
      <c r="HA95" s="191"/>
      <c r="HB95" s="210"/>
      <c r="HC95" s="145"/>
      <c r="HD95" s="191"/>
      <c r="HE95" s="191"/>
      <c r="HF95" s="191"/>
      <c r="HG95" s="191"/>
      <c r="HH95" s="191"/>
      <c r="HI95" s="191"/>
      <c r="HJ95" s="210"/>
      <c r="HR95" s="304"/>
    </row>
    <row r="96" spans="1:226" s="303" customFormat="1" ht="14.45" customHeight="1" x14ac:dyDescent="0.25">
      <c r="A96" s="211" t="s">
        <v>431</v>
      </c>
      <c r="B96" s="194" t="s">
        <v>0</v>
      </c>
      <c r="C96" s="31">
        <f t="shared" si="112"/>
        <v>86</v>
      </c>
      <c r="D96" s="173" t="str">
        <f t="shared" si="113"/>
        <v>Dw_86</v>
      </c>
      <c r="E96" s="4">
        <v>382.33883471793507</v>
      </c>
      <c r="F96" s="195" t="s">
        <v>360</v>
      </c>
      <c r="G96" s="195">
        <v>17.5</v>
      </c>
      <c r="H96" s="3">
        <f t="shared" si="114"/>
        <v>56.861175997944606</v>
      </c>
      <c r="I96" s="196">
        <f t="shared" si="115"/>
        <v>200.30512729866638</v>
      </c>
      <c r="J96" s="1">
        <f t="shared" si="116"/>
        <v>0.3</v>
      </c>
      <c r="K96" s="280">
        <f t="shared" si="117"/>
        <v>0.69403571298635025</v>
      </c>
      <c r="L96" s="280">
        <f t="shared" si="118"/>
        <v>0.77867694323220615</v>
      </c>
      <c r="M96" s="225">
        <f t="shared" si="119"/>
        <v>1.0568113855361008</v>
      </c>
      <c r="N96" s="15" t="s">
        <v>432</v>
      </c>
      <c r="O96" s="197">
        <f t="shared" si="120"/>
        <v>0.58400770742415453</v>
      </c>
      <c r="P96" s="198">
        <f t="shared" si="121"/>
        <v>0</v>
      </c>
      <c r="Q96" s="198">
        <f t="shared" si="122"/>
        <v>0</v>
      </c>
      <c r="R96" s="198">
        <f t="shared" si="123"/>
        <v>0.74045116107400111</v>
      </c>
      <c r="S96" s="77">
        <f t="shared" si="124"/>
        <v>0.92135708584818199</v>
      </c>
      <c r="T96" s="199"/>
      <c r="U96" s="3">
        <f t="shared" si="125"/>
        <v>1.663752107482531</v>
      </c>
      <c r="V96" s="98">
        <f t="shared" si="126"/>
        <v>9.4114416555187148</v>
      </c>
      <c r="W96" s="49">
        <f t="shared" si="127"/>
        <v>6.0417073259549081</v>
      </c>
      <c r="X96" s="317">
        <f t="shared" si="106"/>
        <v>6.0604991868205546E-2</v>
      </c>
      <c r="Y96" s="318">
        <v>6.0604991868205539E-2</v>
      </c>
      <c r="Z96" s="200"/>
      <c r="AA96" s="66"/>
      <c r="AB96" s="66"/>
      <c r="AC96" s="66">
        <v>250</v>
      </c>
      <c r="AD96" s="66"/>
      <c r="AE96" s="66"/>
      <c r="AF96" s="66"/>
      <c r="AG96" s="66"/>
      <c r="AH96" s="195"/>
      <c r="AI96" s="34"/>
      <c r="AJ96" s="229">
        <v>180</v>
      </c>
      <c r="AK96" s="34"/>
      <c r="AL96" s="34"/>
      <c r="AM96" s="34"/>
      <c r="AN96" s="201"/>
      <c r="AO96" s="201"/>
      <c r="AP96" s="202">
        <v>240</v>
      </c>
      <c r="AQ96" s="18"/>
      <c r="AR96" s="18"/>
      <c r="AS96" s="18"/>
      <c r="AT96" s="51"/>
      <c r="AU96" s="17"/>
      <c r="AV96" s="18"/>
      <c r="AW96" s="112"/>
      <c r="AX96" s="103"/>
      <c r="AY96" s="18"/>
      <c r="AZ96" s="18"/>
      <c r="BA96" s="18"/>
      <c r="BB96" s="17"/>
      <c r="BC96" s="19"/>
      <c r="BD96" s="19"/>
      <c r="BE96" s="19"/>
      <c r="BF96" s="17"/>
      <c r="BG96" s="18"/>
      <c r="BH96" s="18"/>
      <c r="BI96" s="128"/>
      <c r="BJ96" s="331"/>
      <c r="BK96" s="332"/>
      <c r="BL96" s="332"/>
      <c r="BM96" s="332"/>
      <c r="BN96" s="333"/>
      <c r="BO96" s="203">
        <f t="shared" si="128"/>
        <v>6.9363999999999999</v>
      </c>
      <c r="BP96" s="285">
        <v>8.197505333882793</v>
      </c>
      <c r="BQ96" s="204">
        <v>2.8605562606807742</v>
      </c>
      <c r="BR96" s="204"/>
      <c r="BS96" s="47"/>
      <c r="BT96" s="42"/>
      <c r="BU96" s="42"/>
      <c r="BV96" s="42"/>
      <c r="BW96" s="43"/>
      <c r="BX96" s="191"/>
      <c r="BY96" s="191"/>
      <c r="BZ96" s="205"/>
      <c r="CA96" s="191"/>
      <c r="CB96" s="206"/>
      <c r="CC96" s="191"/>
      <c r="CD96" s="207">
        <f t="shared" si="129"/>
        <v>60.091538189599916</v>
      </c>
      <c r="CE96" s="47" t="s">
        <v>356</v>
      </c>
      <c r="CF96" s="42">
        <v>31.8</v>
      </c>
      <c r="CG96" s="42" t="s">
        <v>353</v>
      </c>
      <c r="CH96" s="42">
        <v>175</v>
      </c>
      <c r="CI96" s="191"/>
      <c r="CJ96" s="192"/>
      <c r="CK96" s="191" t="s">
        <v>357</v>
      </c>
      <c r="CL96" s="191" t="s">
        <v>358</v>
      </c>
      <c r="CM96" s="208">
        <v>0.13</v>
      </c>
      <c r="CN96" s="191">
        <v>470</v>
      </c>
      <c r="CO96" s="205">
        <f t="shared" si="130"/>
        <v>76.611221451349309</v>
      </c>
      <c r="CP96" s="191">
        <f t="shared" si="131"/>
        <v>45.068653642199934</v>
      </c>
      <c r="CQ96" s="145" t="s">
        <v>353</v>
      </c>
      <c r="CR96" s="191">
        <v>175</v>
      </c>
      <c r="CS96" s="191"/>
      <c r="CT96" s="191"/>
      <c r="CU96" s="191"/>
      <c r="CV96" s="192"/>
      <c r="CW96" s="191" t="s">
        <v>357</v>
      </c>
      <c r="CX96" s="209" t="s">
        <v>358</v>
      </c>
      <c r="CY96" s="208">
        <v>0.13</v>
      </c>
      <c r="CZ96" s="191">
        <v>470</v>
      </c>
      <c r="DA96" s="191"/>
      <c r="DB96" s="191">
        <f t="shared" si="132"/>
        <v>56.861175997944606</v>
      </c>
      <c r="DC96" s="43">
        <f t="shared" si="133"/>
        <v>0</v>
      </c>
      <c r="DD96" s="191" t="s">
        <v>362</v>
      </c>
      <c r="DE96" s="191">
        <v>100</v>
      </c>
      <c r="DF96" s="191" t="s">
        <v>361</v>
      </c>
      <c r="DG96" s="191">
        <v>20</v>
      </c>
      <c r="DH96" s="191" t="s">
        <v>353</v>
      </c>
      <c r="DI96" s="192">
        <v>175</v>
      </c>
      <c r="DJ96" s="191"/>
      <c r="DK96" s="209"/>
      <c r="DL96" s="208"/>
      <c r="DM96" s="191"/>
      <c r="DN96" s="191">
        <f t="shared" si="134"/>
        <v>56.861175997944606</v>
      </c>
      <c r="DO96" s="192">
        <f t="shared" si="135"/>
        <v>0</v>
      </c>
      <c r="DP96" s="191">
        <v>1</v>
      </c>
      <c r="DQ96" s="191" t="s">
        <v>363</v>
      </c>
      <c r="DR96" s="191" t="s">
        <v>371</v>
      </c>
      <c r="DS96" s="208">
        <v>0.13400000000000001</v>
      </c>
      <c r="DT96" s="191">
        <v>580</v>
      </c>
      <c r="DU96" s="191">
        <f t="shared" si="136"/>
        <v>8.197505333882793</v>
      </c>
      <c r="DV96" s="191">
        <v>0.375</v>
      </c>
      <c r="DW96" s="191">
        <v>0.45</v>
      </c>
      <c r="DX96" s="192">
        <f t="shared" si="137"/>
        <v>10.01525636493332</v>
      </c>
      <c r="DY96" s="191">
        <v>1</v>
      </c>
      <c r="DZ96" s="191" t="s">
        <v>363</v>
      </c>
      <c r="EA96" s="191" t="s">
        <v>371</v>
      </c>
      <c r="EB96" s="208">
        <v>0.13400000000000001</v>
      </c>
      <c r="EC96" s="191">
        <v>580</v>
      </c>
      <c r="ED96" s="191">
        <f t="shared" si="138"/>
        <v>2.8605562606807742</v>
      </c>
      <c r="EE96" s="191">
        <v>0.47499999999999998</v>
      </c>
      <c r="EF96" s="191">
        <v>0.47499999999999998</v>
      </c>
      <c r="EG96" s="191">
        <f t="shared" si="139"/>
        <v>5.00762818246666</v>
      </c>
      <c r="EH96" s="166">
        <f t="shared" si="140"/>
        <v>2</v>
      </c>
      <c r="EI96" s="205">
        <f t="shared" si="141"/>
        <v>2.8283785827203025</v>
      </c>
      <c r="EJ96" s="205">
        <f t="shared" si="107"/>
        <v>1.663752107482531</v>
      </c>
      <c r="EK96" s="51">
        <f t="shared" si="108"/>
        <v>0.94680415319824318</v>
      </c>
      <c r="EL96" s="220">
        <f t="shared" si="109"/>
        <v>0.31991070863984872</v>
      </c>
      <c r="EM96" s="221">
        <f t="shared" si="142"/>
        <v>4.7057208277593574</v>
      </c>
      <c r="EN96" s="191"/>
      <c r="EO96" s="313"/>
      <c r="EP96" s="192" t="s">
        <v>354</v>
      </c>
      <c r="EQ96" s="222">
        <f t="shared" si="143"/>
        <v>2.8283785827203025</v>
      </c>
      <c r="ER96" s="191">
        <f t="shared" si="144"/>
        <v>1.663752107482531</v>
      </c>
      <c r="ES96" s="51">
        <f t="shared" si="145"/>
        <v>0.94680415319824318</v>
      </c>
      <c r="ET96" s="191">
        <f t="shared" si="110"/>
        <v>3.7881107086398487</v>
      </c>
      <c r="EU96" s="191">
        <f t="shared" si="146"/>
        <v>4.7057208277593574</v>
      </c>
      <c r="EV96" s="191"/>
      <c r="EW96" s="191"/>
      <c r="EX96" s="192" t="str">
        <f t="shared" si="111"/>
        <v>Front</v>
      </c>
      <c r="EY96" s="145"/>
      <c r="EZ96" s="191"/>
      <c r="FA96" s="191"/>
      <c r="FB96" s="191"/>
      <c r="FC96" s="191"/>
      <c r="FD96" s="191"/>
      <c r="FE96" s="191"/>
      <c r="FF96" s="192"/>
      <c r="FG96" s="145"/>
      <c r="FH96" s="191"/>
      <c r="FI96" s="191"/>
      <c r="FJ96" s="191"/>
      <c r="FK96" s="191"/>
      <c r="FL96" s="191"/>
      <c r="FM96" s="191"/>
      <c r="FN96" s="192"/>
      <c r="FO96" s="145"/>
      <c r="FP96" s="191"/>
      <c r="FQ96" s="191"/>
      <c r="FR96" s="191"/>
      <c r="FS96" s="191"/>
      <c r="FT96" s="191"/>
      <c r="FU96" s="191"/>
      <c r="FV96" s="192"/>
      <c r="FW96" s="191"/>
      <c r="FX96" s="191"/>
      <c r="FY96" s="191"/>
      <c r="FZ96" s="191"/>
      <c r="GA96" s="191"/>
      <c r="GB96" s="191"/>
      <c r="GC96" s="191"/>
      <c r="GD96" s="210"/>
      <c r="GE96" s="145"/>
      <c r="GF96" s="191"/>
      <c r="GG96" s="191"/>
      <c r="GH96" s="191"/>
      <c r="GI96" s="191"/>
      <c r="GJ96" s="191"/>
      <c r="GK96" s="191"/>
      <c r="GL96" s="210"/>
      <c r="GM96" s="145"/>
      <c r="GN96" s="191"/>
      <c r="GO96" s="191"/>
      <c r="GP96" s="191"/>
      <c r="GQ96" s="191"/>
      <c r="GR96" s="191"/>
      <c r="GS96" s="191"/>
      <c r="GT96" s="210"/>
      <c r="GU96" s="145"/>
      <c r="GV96" s="191"/>
      <c r="GW96" s="191"/>
      <c r="GX96" s="191"/>
      <c r="GY96" s="191"/>
      <c r="GZ96" s="191"/>
      <c r="HA96" s="191"/>
      <c r="HB96" s="210"/>
      <c r="HC96" s="145"/>
      <c r="HD96" s="191"/>
      <c r="HE96" s="191"/>
      <c r="HF96" s="191"/>
      <c r="HG96" s="191"/>
      <c r="HH96" s="191"/>
      <c r="HI96" s="191"/>
      <c r="HJ96" s="210"/>
      <c r="HR96" s="304"/>
    </row>
    <row r="97" spans="1:226" s="303" customFormat="1" ht="14.45" customHeight="1" x14ac:dyDescent="0.25">
      <c r="A97" s="211" t="s">
        <v>431</v>
      </c>
      <c r="B97" s="194" t="s">
        <v>0</v>
      </c>
      <c r="C97" s="31">
        <f t="shared" si="112"/>
        <v>87</v>
      </c>
      <c r="D97" s="173" t="str">
        <f t="shared" si="113"/>
        <v>Dw_87</v>
      </c>
      <c r="E97" s="4">
        <v>492.94927017766298</v>
      </c>
      <c r="F97" s="195" t="s">
        <v>360</v>
      </c>
      <c r="G97" s="195">
        <v>17.5</v>
      </c>
      <c r="H97" s="3">
        <f t="shared" si="114"/>
        <v>45.019521476257573</v>
      </c>
      <c r="I97" s="196">
        <f t="shared" si="115"/>
        <v>170.99035979274299</v>
      </c>
      <c r="J97" s="1">
        <f t="shared" si="116"/>
        <v>0.3</v>
      </c>
      <c r="K97" s="280">
        <f t="shared" si="117"/>
        <v>0.63367848652872549</v>
      </c>
      <c r="L97" s="280">
        <f t="shared" si="118"/>
        <v>0.71879956488930274</v>
      </c>
      <c r="M97" s="225">
        <f t="shared" si="119"/>
        <v>1.1394414301999192</v>
      </c>
      <c r="N97" s="15" t="s">
        <v>432</v>
      </c>
      <c r="O97" s="197">
        <f t="shared" si="120"/>
        <v>0.53909967366697698</v>
      </c>
      <c r="P97" s="198">
        <f t="shared" si="121"/>
        <v>0</v>
      </c>
      <c r="Q97" s="198">
        <f t="shared" si="122"/>
        <v>0</v>
      </c>
      <c r="R97" s="198">
        <f t="shared" si="123"/>
        <v>0.79834560974128477</v>
      </c>
      <c r="S97" s="77">
        <f t="shared" si="124"/>
        <v>0.74633593179124724</v>
      </c>
      <c r="T97" s="199"/>
      <c r="U97" s="3">
        <f t="shared" si="125"/>
        <v>1.6791409614505795</v>
      </c>
      <c r="V97" s="98">
        <f t="shared" si="126"/>
        <v>9.5863488526319962</v>
      </c>
      <c r="W97" s="49">
        <f t="shared" si="127"/>
        <v>4.6962114740793268</v>
      </c>
      <c r="X97" s="317">
        <f t="shared" si="106"/>
        <v>7.2648253993098738E-2</v>
      </c>
      <c r="Y97" s="318">
        <v>7.264825399309871E-2</v>
      </c>
      <c r="Z97" s="200"/>
      <c r="AA97" s="66"/>
      <c r="AB97" s="66"/>
      <c r="AC97" s="66">
        <v>250</v>
      </c>
      <c r="AD97" s="66"/>
      <c r="AE97" s="66"/>
      <c r="AF97" s="66"/>
      <c r="AG97" s="66"/>
      <c r="AH97" s="195"/>
      <c r="AI97" s="34"/>
      <c r="AJ97" s="229">
        <v>180</v>
      </c>
      <c r="AK97" s="34"/>
      <c r="AL97" s="34"/>
      <c r="AM97" s="34"/>
      <c r="AN97" s="201"/>
      <c r="AO97" s="201"/>
      <c r="AP97" s="202">
        <v>240</v>
      </c>
      <c r="AQ97" s="18"/>
      <c r="AR97" s="18"/>
      <c r="AS97" s="18"/>
      <c r="AT97" s="51"/>
      <c r="AU97" s="17"/>
      <c r="AV97" s="18"/>
      <c r="AW97" s="112"/>
      <c r="AX97" s="103"/>
      <c r="AY97" s="18"/>
      <c r="AZ97" s="18"/>
      <c r="BA97" s="18"/>
      <c r="BB97" s="17"/>
      <c r="BC97" s="19"/>
      <c r="BD97" s="19"/>
      <c r="BE97" s="19"/>
      <c r="BF97" s="17"/>
      <c r="BG97" s="18"/>
      <c r="BH97" s="18"/>
      <c r="BI97" s="128"/>
      <c r="BJ97" s="331"/>
      <c r="BK97" s="332"/>
      <c r="BL97" s="332"/>
      <c r="BM97" s="332"/>
      <c r="BN97" s="333"/>
      <c r="BO97" s="203">
        <f t="shared" si="128"/>
        <v>6.9363999999999999</v>
      </c>
      <c r="BP97" s="285">
        <v>6.490329490262611</v>
      </c>
      <c r="BQ97" s="204">
        <v>3.0145582697162285</v>
      </c>
      <c r="BR97" s="204"/>
      <c r="BS97" s="47"/>
      <c r="BT97" s="42"/>
      <c r="BU97" s="42"/>
      <c r="BV97" s="42"/>
      <c r="BW97" s="43"/>
      <c r="BX97" s="191"/>
      <c r="BY97" s="191"/>
      <c r="BZ97" s="205"/>
      <c r="CA97" s="191"/>
      <c r="CB97" s="206"/>
      <c r="CC97" s="191"/>
      <c r="CD97" s="207">
        <f t="shared" si="129"/>
        <v>51.297107937822901</v>
      </c>
      <c r="CE97" s="47" t="s">
        <v>356</v>
      </c>
      <c r="CF97" s="42">
        <v>31.8</v>
      </c>
      <c r="CG97" s="42" t="s">
        <v>353</v>
      </c>
      <c r="CH97" s="42">
        <v>175</v>
      </c>
      <c r="CI97" s="191"/>
      <c r="CJ97" s="192"/>
      <c r="CK97" s="191" t="s">
        <v>357</v>
      </c>
      <c r="CL97" s="191" t="s">
        <v>358</v>
      </c>
      <c r="CM97" s="208">
        <v>0.13</v>
      </c>
      <c r="CN97" s="191">
        <v>470</v>
      </c>
      <c r="CO97" s="205">
        <f t="shared" si="130"/>
        <v>70.979762988799962</v>
      </c>
      <c r="CP97" s="191">
        <f t="shared" si="131"/>
        <v>38.472830953367172</v>
      </c>
      <c r="CQ97" s="145" t="s">
        <v>353</v>
      </c>
      <c r="CR97" s="191">
        <v>175</v>
      </c>
      <c r="CS97" s="191"/>
      <c r="CT97" s="191"/>
      <c r="CU97" s="191"/>
      <c r="CV97" s="192"/>
      <c r="CW97" s="191" t="s">
        <v>357</v>
      </c>
      <c r="CX97" s="209" t="s">
        <v>358</v>
      </c>
      <c r="CY97" s="208">
        <v>0.13</v>
      </c>
      <c r="CZ97" s="191">
        <v>470</v>
      </c>
      <c r="DA97" s="191"/>
      <c r="DB97" s="191">
        <f t="shared" si="132"/>
        <v>45.019521476257573</v>
      </c>
      <c r="DC97" s="43">
        <f t="shared" si="133"/>
        <v>0</v>
      </c>
      <c r="DD97" s="191" t="s">
        <v>362</v>
      </c>
      <c r="DE97" s="191">
        <v>100</v>
      </c>
      <c r="DF97" s="191" t="s">
        <v>361</v>
      </c>
      <c r="DG97" s="191">
        <v>20</v>
      </c>
      <c r="DH97" s="191" t="s">
        <v>353</v>
      </c>
      <c r="DI97" s="192">
        <v>175</v>
      </c>
      <c r="DJ97" s="191"/>
      <c r="DK97" s="209"/>
      <c r="DL97" s="208"/>
      <c r="DM97" s="191"/>
      <c r="DN97" s="191">
        <f t="shared" si="134"/>
        <v>45.019521476257573</v>
      </c>
      <c r="DO97" s="192">
        <f t="shared" si="135"/>
        <v>0</v>
      </c>
      <c r="DP97" s="191">
        <v>1</v>
      </c>
      <c r="DQ97" s="191" t="s">
        <v>363</v>
      </c>
      <c r="DR97" s="191" t="s">
        <v>371</v>
      </c>
      <c r="DS97" s="208">
        <v>0.13400000000000001</v>
      </c>
      <c r="DT97" s="191">
        <v>580</v>
      </c>
      <c r="DU97" s="191">
        <f t="shared" si="136"/>
        <v>6.490329490262611</v>
      </c>
      <c r="DV97" s="191">
        <v>0.375</v>
      </c>
      <c r="DW97" s="191">
        <v>0.45</v>
      </c>
      <c r="DX97" s="192">
        <f t="shared" si="137"/>
        <v>8.5495179896371507</v>
      </c>
      <c r="DY97" s="191">
        <v>1</v>
      </c>
      <c r="DZ97" s="191" t="s">
        <v>363</v>
      </c>
      <c r="EA97" s="191" t="s">
        <v>371</v>
      </c>
      <c r="EB97" s="208">
        <v>0.13400000000000001</v>
      </c>
      <c r="EC97" s="191">
        <v>580</v>
      </c>
      <c r="ED97" s="191">
        <f t="shared" si="138"/>
        <v>3.0145582697162285</v>
      </c>
      <c r="EE97" s="191">
        <v>0.47499999999999998</v>
      </c>
      <c r="EF97" s="191">
        <v>0.47499999999999998</v>
      </c>
      <c r="EG97" s="191">
        <f t="shared" si="139"/>
        <v>4.2747589948185754</v>
      </c>
      <c r="EH97" s="166">
        <f t="shared" si="140"/>
        <v>2</v>
      </c>
      <c r="EI97" s="205">
        <f t="shared" si="141"/>
        <v>2.8545396344659846</v>
      </c>
      <c r="EJ97" s="205">
        <f t="shared" si="107"/>
        <v>1.6791409614505792</v>
      </c>
      <c r="EK97" s="51">
        <f t="shared" si="108"/>
        <v>1.0854173082656493</v>
      </c>
      <c r="EL97" s="220">
        <f t="shared" si="109"/>
        <v>0.30683018276700769</v>
      </c>
      <c r="EM97" s="221">
        <f t="shared" si="142"/>
        <v>4.7931744263159981</v>
      </c>
      <c r="EN97" s="191"/>
      <c r="EO97" s="313"/>
      <c r="EP97" s="192" t="s">
        <v>354</v>
      </c>
      <c r="EQ97" s="222">
        <f t="shared" si="143"/>
        <v>2.8545396344659846</v>
      </c>
      <c r="ER97" s="191">
        <f t="shared" si="144"/>
        <v>1.6791409614505792</v>
      </c>
      <c r="ES97" s="51">
        <f t="shared" si="145"/>
        <v>1.0854173082656493</v>
      </c>
      <c r="ET97" s="191">
        <f t="shared" si="110"/>
        <v>3.7750301827670079</v>
      </c>
      <c r="EU97" s="191">
        <f t="shared" si="146"/>
        <v>4.7931744263159981</v>
      </c>
      <c r="EV97" s="191"/>
      <c r="EW97" s="191"/>
      <c r="EX97" s="192" t="str">
        <f t="shared" si="111"/>
        <v>Front</v>
      </c>
      <c r="EY97" s="145"/>
      <c r="EZ97" s="191"/>
      <c r="FA97" s="191"/>
      <c r="FB97" s="191"/>
      <c r="FC97" s="191"/>
      <c r="FD97" s="191"/>
      <c r="FE97" s="191"/>
      <c r="FF97" s="192"/>
      <c r="FG97" s="145"/>
      <c r="FH97" s="191"/>
      <c r="FI97" s="191"/>
      <c r="FJ97" s="191"/>
      <c r="FK97" s="191"/>
      <c r="FL97" s="191"/>
      <c r="FM97" s="191"/>
      <c r="FN97" s="192"/>
      <c r="FO97" s="145"/>
      <c r="FP97" s="191"/>
      <c r="FQ97" s="191"/>
      <c r="FR97" s="191"/>
      <c r="FS97" s="191"/>
      <c r="FT97" s="191"/>
      <c r="FU97" s="191"/>
      <c r="FV97" s="192"/>
      <c r="FW97" s="191"/>
      <c r="FX97" s="191"/>
      <c r="FY97" s="191"/>
      <c r="FZ97" s="191"/>
      <c r="GA97" s="191"/>
      <c r="GB97" s="191"/>
      <c r="GC97" s="191"/>
      <c r="GD97" s="210"/>
      <c r="GE97" s="145"/>
      <c r="GF97" s="191"/>
      <c r="GG97" s="191"/>
      <c r="GH97" s="191"/>
      <c r="GI97" s="191"/>
      <c r="GJ97" s="191"/>
      <c r="GK97" s="191"/>
      <c r="GL97" s="210"/>
      <c r="GM97" s="145"/>
      <c r="GN97" s="191"/>
      <c r="GO97" s="191"/>
      <c r="GP97" s="191"/>
      <c r="GQ97" s="191"/>
      <c r="GR97" s="191"/>
      <c r="GS97" s="191"/>
      <c r="GT97" s="210"/>
      <c r="GU97" s="145"/>
      <c r="GV97" s="191"/>
      <c r="GW97" s="191"/>
      <c r="GX97" s="191"/>
      <c r="GY97" s="191"/>
      <c r="GZ97" s="191"/>
      <c r="HA97" s="191"/>
      <c r="HB97" s="210"/>
      <c r="HC97" s="145"/>
      <c r="HD97" s="191"/>
      <c r="HE97" s="191"/>
      <c r="HF97" s="191"/>
      <c r="HG97" s="191"/>
      <c r="HH97" s="191"/>
      <c r="HI97" s="191"/>
      <c r="HJ97" s="210"/>
      <c r="HR97" s="304"/>
    </row>
    <row r="98" spans="1:226" s="303" customFormat="1" ht="14.45" customHeight="1" x14ac:dyDescent="0.25">
      <c r="A98" s="211" t="s">
        <v>431</v>
      </c>
      <c r="B98" s="194" t="s">
        <v>0</v>
      </c>
      <c r="C98" s="31">
        <f t="shared" si="112"/>
        <v>88</v>
      </c>
      <c r="D98" s="173" t="str">
        <f t="shared" si="113"/>
        <v>Dw_88</v>
      </c>
      <c r="E98" s="4">
        <v>384.07968483450708</v>
      </c>
      <c r="F98" s="195" t="s">
        <v>360</v>
      </c>
      <c r="G98" s="195">
        <v>17.5</v>
      </c>
      <c r="H98" s="3">
        <f t="shared" si="114"/>
        <v>48.964550855194787</v>
      </c>
      <c r="I98" s="196">
        <f t="shared" si="115"/>
        <v>177.79773061532651</v>
      </c>
      <c r="J98" s="1">
        <f t="shared" si="116"/>
        <v>0.3</v>
      </c>
      <c r="K98" s="280">
        <f t="shared" si="117"/>
        <v>0.66783817270839463</v>
      </c>
      <c r="L98" s="280">
        <f t="shared" si="118"/>
        <v>0.76604160963358048</v>
      </c>
      <c r="M98" s="225">
        <f t="shared" si="119"/>
        <v>1.0893456235785943</v>
      </c>
      <c r="N98" s="15" t="s">
        <v>432</v>
      </c>
      <c r="O98" s="197">
        <f t="shared" si="120"/>
        <v>0.57453120722518547</v>
      </c>
      <c r="P98" s="198">
        <f t="shared" si="121"/>
        <v>0</v>
      </c>
      <c r="Q98" s="198">
        <f t="shared" si="122"/>
        <v>0</v>
      </c>
      <c r="R98" s="198">
        <f t="shared" si="123"/>
        <v>0.76324615993844047</v>
      </c>
      <c r="S98" s="77">
        <f t="shared" si="124"/>
        <v>0.81988691367086897</v>
      </c>
      <c r="T98" s="199"/>
      <c r="U98" s="3">
        <f t="shared" si="125"/>
        <v>1.7353449634181111</v>
      </c>
      <c r="V98" s="98">
        <f t="shared" si="126"/>
        <v>10.238835283006058</v>
      </c>
      <c r="W98" s="49">
        <f t="shared" si="127"/>
        <v>4.7822383603009877</v>
      </c>
      <c r="X98" s="317">
        <f t="shared" si="106"/>
        <v>7.5860771088292936E-2</v>
      </c>
      <c r="Y98" s="318">
        <v>7.5860771088292922E-2</v>
      </c>
      <c r="Z98" s="200"/>
      <c r="AA98" s="66"/>
      <c r="AB98" s="66"/>
      <c r="AC98" s="66">
        <v>250</v>
      </c>
      <c r="AD98" s="66"/>
      <c r="AE98" s="66"/>
      <c r="AF98" s="66"/>
      <c r="AG98" s="66"/>
      <c r="AH98" s="195"/>
      <c r="AI98" s="34"/>
      <c r="AJ98" s="229">
        <v>180</v>
      </c>
      <c r="AK98" s="34"/>
      <c r="AL98" s="34"/>
      <c r="AM98" s="34"/>
      <c r="AN98" s="201"/>
      <c r="AO98" s="201"/>
      <c r="AP98" s="202">
        <v>240</v>
      </c>
      <c r="AQ98" s="18"/>
      <c r="AR98" s="18"/>
      <c r="AS98" s="18"/>
      <c r="AT98" s="51"/>
      <c r="AU98" s="17"/>
      <c r="AV98" s="18"/>
      <c r="AW98" s="112"/>
      <c r="AX98" s="103"/>
      <c r="AY98" s="18"/>
      <c r="AZ98" s="18"/>
      <c r="BA98" s="18"/>
      <c r="BB98" s="17"/>
      <c r="BC98" s="19"/>
      <c r="BD98" s="19"/>
      <c r="BE98" s="19"/>
      <c r="BF98" s="17"/>
      <c r="BG98" s="18"/>
      <c r="BH98" s="18"/>
      <c r="BI98" s="128"/>
      <c r="BJ98" s="331"/>
      <c r="BK98" s="332"/>
      <c r="BL98" s="332"/>
      <c r="BM98" s="332"/>
      <c r="BN98" s="333"/>
      <c r="BO98" s="203">
        <f t="shared" si="128"/>
        <v>6.9363999999999999</v>
      </c>
      <c r="BP98" s="285">
        <v>7.0590725527932054</v>
      </c>
      <c r="BQ98" s="204">
        <v>2.8533737822592071</v>
      </c>
      <c r="BR98" s="204"/>
      <c r="BS98" s="47"/>
      <c r="BT98" s="42"/>
      <c r="BU98" s="42"/>
      <c r="BV98" s="42"/>
      <c r="BW98" s="43"/>
      <c r="BX98" s="191"/>
      <c r="BY98" s="191"/>
      <c r="BZ98" s="205"/>
      <c r="CA98" s="191"/>
      <c r="CB98" s="206"/>
      <c r="CC98" s="191"/>
      <c r="CD98" s="207">
        <f t="shared" si="129"/>
        <v>53.339319184597954</v>
      </c>
      <c r="CE98" s="47" t="s">
        <v>356</v>
      </c>
      <c r="CF98" s="42">
        <v>31.8</v>
      </c>
      <c r="CG98" s="42" t="s">
        <v>353</v>
      </c>
      <c r="CH98" s="42">
        <v>175</v>
      </c>
      <c r="CI98" s="191"/>
      <c r="CJ98" s="192"/>
      <c r="CK98" s="191" t="s">
        <v>357</v>
      </c>
      <c r="CL98" s="191" t="s">
        <v>358</v>
      </c>
      <c r="CM98" s="208">
        <v>0.13</v>
      </c>
      <c r="CN98" s="191">
        <v>470</v>
      </c>
      <c r="CO98" s="205">
        <f t="shared" si="130"/>
        <v>69.89707505350907</v>
      </c>
      <c r="CP98" s="191">
        <f t="shared" si="131"/>
        <v>40.004489388448469</v>
      </c>
      <c r="CQ98" s="145" t="s">
        <v>353</v>
      </c>
      <c r="CR98" s="191">
        <v>175</v>
      </c>
      <c r="CS98" s="191"/>
      <c r="CT98" s="191"/>
      <c r="CU98" s="191"/>
      <c r="CV98" s="192"/>
      <c r="CW98" s="191" t="s">
        <v>357</v>
      </c>
      <c r="CX98" s="209" t="s">
        <v>358</v>
      </c>
      <c r="CY98" s="208">
        <v>0.13</v>
      </c>
      <c r="CZ98" s="191">
        <v>470</v>
      </c>
      <c r="DA98" s="191"/>
      <c r="DB98" s="191">
        <f t="shared" si="132"/>
        <v>48.964550855194787</v>
      </c>
      <c r="DC98" s="43">
        <f t="shared" si="133"/>
        <v>0</v>
      </c>
      <c r="DD98" s="191" t="s">
        <v>362</v>
      </c>
      <c r="DE98" s="191">
        <v>100</v>
      </c>
      <c r="DF98" s="191" t="s">
        <v>361</v>
      </c>
      <c r="DG98" s="191">
        <v>20</v>
      </c>
      <c r="DH98" s="191" t="s">
        <v>353</v>
      </c>
      <c r="DI98" s="192">
        <v>175</v>
      </c>
      <c r="DJ98" s="191"/>
      <c r="DK98" s="209"/>
      <c r="DL98" s="208"/>
      <c r="DM98" s="191"/>
      <c r="DN98" s="191">
        <f t="shared" si="134"/>
        <v>48.964550855194787</v>
      </c>
      <c r="DO98" s="192">
        <f t="shared" si="135"/>
        <v>0</v>
      </c>
      <c r="DP98" s="191">
        <v>1</v>
      </c>
      <c r="DQ98" s="191" t="s">
        <v>363</v>
      </c>
      <c r="DR98" s="191" t="s">
        <v>371</v>
      </c>
      <c r="DS98" s="208">
        <v>0.13400000000000001</v>
      </c>
      <c r="DT98" s="191">
        <v>580</v>
      </c>
      <c r="DU98" s="191">
        <f t="shared" si="136"/>
        <v>7.0590725527932054</v>
      </c>
      <c r="DV98" s="191">
        <v>0.375</v>
      </c>
      <c r="DW98" s="191">
        <v>0.45</v>
      </c>
      <c r="DX98" s="192">
        <f t="shared" si="137"/>
        <v>8.8898865307663257</v>
      </c>
      <c r="DY98" s="191">
        <v>1</v>
      </c>
      <c r="DZ98" s="191" t="s">
        <v>363</v>
      </c>
      <c r="EA98" s="191" t="s">
        <v>371</v>
      </c>
      <c r="EB98" s="208">
        <v>0.13400000000000001</v>
      </c>
      <c r="EC98" s="191">
        <v>580</v>
      </c>
      <c r="ED98" s="191">
        <f t="shared" si="138"/>
        <v>2.8533737822592071</v>
      </c>
      <c r="EE98" s="191">
        <v>0.47499999999999998</v>
      </c>
      <c r="EF98" s="191">
        <v>0.47499999999999998</v>
      </c>
      <c r="EG98" s="191">
        <f t="shared" si="139"/>
        <v>4.4449432653831629</v>
      </c>
      <c r="EH98" s="166">
        <f t="shared" si="140"/>
        <v>2</v>
      </c>
      <c r="EI98" s="205">
        <f t="shared" si="141"/>
        <v>2.9500864378107887</v>
      </c>
      <c r="EJ98" s="205">
        <f t="shared" si="107"/>
        <v>1.7353449634181111</v>
      </c>
      <c r="EK98" s="51">
        <f t="shared" si="108"/>
        <v>0.86802881884109606</v>
      </c>
      <c r="EL98" s="220">
        <f t="shared" si="109"/>
        <v>0.25905678109460561</v>
      </c>
      <c r="EM98" s="221">
        <f t="shared" si="142"/>
        <v>5.1194176415030288</v>
      </c>
      <c r="EN98" s="191"/>
      <c r="EO98" s="313"/>
      <c r="EP98" s="192" t="s">
        <v>354</v>
      </c>
      <c r="EQ98" s="222">
        <f t="shared" si="143"/>
        <v>2.9500864378107887</v>
      </c>
      <c r="ER98" s="191">
        <f t="shared" si="144"/>
        <v>1.7353449634181111</v>
      </c>
      <c r="ES98" s="51">
        <f t="shared" si="145"/>
        <v>0.86802881884109606</v>
      </c>
      <c r="ET98" s="191">
        <f t="shared" si="110"/>
        <v>3.7272567810946056</v>
      </c>
      <c r="EU98" s="191">
        <f t="shared" si="146"/>
        <v>5.1194176415030288</v>
      </c>
      <c r="EV98" s="191"/>
      <c r="EW98" s="191"/>
      <c r="EX98" s="192" t="str">
        <f t="shared" si="111"/>
        <v>Front</v>
      </c>
      <c r="EY98" s="145"/>
      <c r="EZ98" s="191"/>
      <c r="FA98" s="191"/>
      <c r="FB98" s="191"/>
      <c r="FC98" s="191"/>
      <c r="FD98" s="191"/>
      <c r="FE98" s="191"/>
      <c r="FF98" s="192"/>
      <c r="FG98" s="145"/>
      <c r="FH98" s="191"/>
      <c r="FI98" s="191"/>
      <c r="FJ98" s="191"/>
      <c r="FK98" s="191"/>
      <c r="FL98" s="191"/>
      <c r="FM98" s="191"/>
      <c r="FN98" s="192"/>
      <c r="FO98" s="145"/>
      <c r="FP98" s="191"/>
      <c r="FQ98" s="191"/>
      <c r="FR98" s="191"/>
      <c r="FS98" s="191"/>
      <c r="FT98" s="191"/>
      <c r="FU98" s="191"/>
      <c r="FV98" s="192"/>
      <c r="FW98" s="191"/>
      <c r="FX98" s="191"/>
      <c r="FY98" s="191"/>
      <c r="FZ98" s="191"/>
      <c r="GA98" s="191"/>
      <c r="GB98" s="191"/>
      <c r="GC98" s="191"/>
      <c r="GD98" s="210"/>
      <c r="GE98" s="145"/>
      <c r="GF98" s="191"/>
      <c r="GG98" s="191"/>
      <c r="GH98" s="191"/>
      <c r="GI98" s="191"/>
      <c r="GJ98" s="191"/>
      <c r="GK98" s="191"/>
      <c r="GL98" s="210"/>
      <c r="GM98" s="145"/>
      <c r="GN98" s="191"/>
      <c r="GO98" s="191"/>
      <c r="GP98" s="191"/>
      <c r="GQ98" s="191"/>
      <c r="GR98" s="191"/>
      <c r="GS98" s="191"/>
      <c r="GT98" s="210"/>
      <c r="GU98" s="145"/>
      <c r="GV98" s="191"/>
      <c r="GW98" s="191"/>
      <c r="GX98" s="191"/>
      <c r="GY98" s="191"/>
      <c r="GZ98" s="191"/>
      <c r="HA98" s="191"/>
      <c r="HB98" s="210"/>
      <c r="HC98" s="145"/>
      <c r="HD98" s="191"/>
      <c r="HE98" s="191"/>
      <c r="HF98" s="191"/>
      <c r="HG98" s="191"/>
      <c r="HH98" s="191"/>
      <c r="HI98" s="191"/>
      <c r="HJ98" s="210"/>
      <c r="HR98" s="304"/>
    </row>
    <row r="99" spans="1:226" s="303" customFormat="1" ht="14.45" customHeight="1" x14ac:dyDescent="0.25">
      <c r="A99" s="211" t="s">
        <v>431</v>
      </c>
      <c r="B99" s="194" t="s">
        <v>0</v>
      </c>
      <c r="C99" s="31">
        <f t="shared" si="112"/>
        <v>89</v>
      </c>
      <c r="D99" s="173" t="str">
        <f t="shared" si="113"/>
        <v>Dw_89</v>
      </c>
      <c r="E99" s="4">
        <v>420.19587782314449</v>
      </c>
      <c r="F99" s="195" t="s">
        <v>360</v>
      </c>
      <c r="G99" s="195">
        <v>17.5</v>
      </c>
      <c r="H99" s="3">
        <f t="shared" si="114"/>
        <v>46.025993256218776</v>
      </c>
      <c r="I99" s="196">
        <f t="shared" si="115"/>
        <v>169.40287417882001</v>
      </c>
      <c r="J99" s="1">
        <f t="shared" si="116"/>
        <v>0.3</v>
      </c>
      <c r="K99" s="280">
        <f t="shared" si="117"/>
        <v>0.65701718217945282</v>
      </c>
      <c r="L99" s="280">
        <f t="shared" si="118"/>
        <v>0.79124519803632876</v>
      </c>
      <c r="M99" s="225">
        <f t="shared" si="119"/>
        <v>1.1041774149388808</v>
      </c>
      <c r="N99" s="15" t="s">
        <v>432</v>
      </c>
      <c r="O99" s="197">
        <f t="shared" si="120"/>
        <v>0.59343389852724659</v>
      </c>
      <c r="P99" s="198">
        <f t="shared" si="121"/>
        <v>0</v>
      </c>
      <c r="Q99" s="198">
        <f t="shared" si="122"/>
        <v>0</v>
      </c>
      <c r="R99" s="198">
        <f t="shared" si="123"/>
        <v>0.77363800211939926</v>
      </c>
      <c r="S99" s="77">
        <f t="shared" si="124"/>
        <v>0.78218641947100809</v>
      </c>
      <c r="T99" s="199"/>
      <c r="U99" s="3">
        <f t="shared" si="125"/>
        <v>1.9645325730411787</v>
      </c>
      <c r="V99" s="98">
        <f t="shared" si="126"/>
        <v>13.1219199838353</v>
      </c>
      <c r="W99" s="49">
        <f t="shared" si="127"/>
        <v>3.5075654563446141</v>
      </c>
      <c r="X99" s="317">
        <f t="shared" si="106"/>
        <v>0.10856909748766561</v>
      </c>
      <c r="Y99" s="318">
        <v>0.10856909748766561</v>
      </c>
      <c r="Z99" s="200"/>
      <c r="AA99" s="66"/>
      <c r="AB99" s="66"/>
      <c r="AC99" s="66">
        <v>250</v>
      </c>
      <c r="AD99" s="66"/>
      <c r="AE99" s="66"/>
      <c r="AF99" s="66"/>
      <c r="AG99" s="66"/>
      <c r="AH99" s="195"/>
      <c r="AI99" s="34"/>
      <c r="AJ99" s="229">
        <v>180</v>
      </c>
      <c r="AK99" s="34"/>
      <c r="AL99" s="34"/>
      <c r="AM99" s="34"/>
      <c r="AN99" s="201"/>
      <c r="AO99" s="201"/>
      <c r="AP99" s="202">
        <v>240</v>
      </c>
      <c r="AQ99" s="18"/>
      <c r="AR99" s="18"/>
      <c r="AS99" s="18"/>
      <c r="AT99" s="51"/>
      <c r="AU99" s="17"/>
      <c r="AV99" s="18"/>
      <c r="AW99" s="112"/>
      <c r="AX99" s="103"/>
      <c r="AY99" s="18"/>
      <c r="AZ99" s="18"/>
      <c r="BA99" s="18"/>
      <c r="BB99" s="17"/>
      <c r="BC99" s="19"/>
      <c r="BD99" s="19"/>
      <c r="BE99" s="19"/>
      <c r="BF99" s="17"/>
      <c r="BG99" s="18"/>
      <c r="BH99" s="18"/>
      <c r="BI99" s="128"/>
      <c r="BJ99" s="331"/>
      <c r="BK99" s="332"/>
      <c r="BL99" s="332"/>
      <c r="BM99" s="332"/>
      <c r="BN99" s="333"/>
      <c r="BO99" s="203">
        <f t="shared" si="128"/>
        <v>6.9363999999999999</v>
      </c>
      <c r="BP99" s="285">
        <v>6.6354295104403977</v>
      </c>
      <c r="BQ99" s="204">
        <v>2.8496853577065191</v>
      </c>
      <c r="BR99" s="204"/>
      <c r="BS99" s="47"/>
      <c r="BT99" s="42"/>
      <c r="BU99" s="42"/>
      <c r="BV99" s="42"/>
      <c r="BW99" s="43"/>
      <c r="BX99" s="191"/>
      <c r="BY99" s="191"/>
      <c r="BZ99" s="205"/>
      <c r="CA99" s="191"/>
      <c r="CB99" s="206"/>
      <c r="CC99" s="191"/>
      <c r="CD99" s="207">
        <f t="shared" si="129"/>
        <v>50.820862253646006</v>
      </c>
      <c r="CE99" s="47" t="s">
        <v>356</v>
      </c>
      <c r="CF99" s="42">
        <v>31.8</v>
      </c>
      <c r="CG99" s="42" t="s">
        <v>353</v>
      </c>
      <c r="CH99" s="42">
        <v>175</v>
      </c>
      <c r="CI99" s="191"/>
      <c r="CJ99" s="192"/>
      <c r="CK99" s="191" t="s">
        <v>357</v>
      </c>
      <c r="CL99" s="191" t="s">
        <v>358</v>
      </c>
      <c r="CM99" s="208">
        <v>0.13</v>
      </c>
      <c r="CN99" s="191">
        <v>470</v>
      </c>
      <c r="CO99" s="205">
        <f t="shared" si="130"/>
        <v>67.379333814954606</v>
      </c>
      <c r="CP99" s="191">
        <f t="shared" si="131"/>
        <v>38.115646690234506</v>
      </c>
      <c r="CQ99" s="145" t="s">
        <v>353</v>
      </c>
      <c r="CR99" s="191">
        <v>175</v>
      </c>
      <c r="CS99" s="191"/>
      <c r="CT99" s="191"/>
      <c r="CU99" s="191"/>
      <c r="CV99" s="192"/>
      <c r="CW99" s="191" t="s">
        <v>357</v>
      </c>
      <c r="CX99" s="209" t="s">
        <v>358</v>
      </c>
      <c r="CY99" s="208">
        <v>0.13</v>
      </c>
      <c r="CZ99" s="191">
        <v>470</v>
      </c>
      <c r="DA99" s="191"/>
      <c r="DB99" s="191">
        <f t="shared" si="132"/>
        <v>46.025993256218776</v>
      </c>
      <c r="DC99" s="43">
        <f t="shared" si="133"/>
        <v>0</v>
      </c>
      <c r="DD99" s="191" t="s">
        <v>362</v>
      </c>
      <c r="DE99" s="191">
        <v>100</v>
      </c>
      <c r="DF99" s="191" t="s">
        <v>361</v>
      </c>
      <c r="DG99" s="191">
        <v>20</v>
      </c>
      <c r="DH99" s="191" t="s">
        <v>353</v>
      </c>
      <c r="DI99" s="192">
        <v>175</v>
      </c>
      <c r="DJ99" s="191"/>
      <c r="DK99" s="209"/>
      <c r="DL99" s="208"/>
      <c r="DM99" s="191"/>
      <c r="DN99" s="191">
        <f t="shared" si="134"/>
        <v>46.025993256218776</v>
      </c>
      <c r="DO99" s="192">
        <f t="shared" si="135"/>
        <v>0</v>
      </c>
      <c r="DP99" s="191">
        <v>1</v>
      </c>
      <c r="DQ99" s="191" t="s">
        <v>363</v>
      </c>
      <c r="DR99" s="191" t="s">
        <v>371</v>
      </c>
      <c r="DS99" s="208">
        <v>0.13400000000000001</v>
      </c>
      <c r="DT99" s="191">
        <v>580</v>
      </c>
      <c r="DU99" s="191">
        <f t="shared" si="136"/>
        <v>6.6354295104403977</v>
      </c>
      <c r="DV99" s="191">
        <v>0.375</v>
      </c>
      <c r="DW99" s="191">
        <v>0.45</v>
      </c>
      <c r="DX99" s="192">
        <f t="shared" si="137"/>
        <v>8.4701437089410003</v>
      </c>
      <c r="DY99" s="191">
        <v>1</v>
      </c>
      <c r="DZ99" s="191" t="s">
        <v>363</v>
      </c>
      <c r="EA99" s="191" t="s">
        <v>371</v>
      </c>
      <c r="EB99" s="208">
        <v>0.13400000000000001</v>
      </c>
      <c r="EC99" s="191">
        <v>580</v>
      </c>
      <c r="ED99" s="191">
        <f t="shared" si="138"/>
        <v>2.8496853577065191</v>
      </c>
      <c r="EE99" s="191">
        <v>0.47499999999999998</v>
      </c>
      <c r="EF99" s="191">
        <v>0.47499999999999998</v>
      </c>
      <c r="EG99" s="191">
        <f t="shared" si="139"/>
        <v>4.2350718544705002</v>
      </c>
      <c r="EH99" s="166">
        <f t="shared" si="140"/>
        <v>2</v>
      </c>
      <c r="EI99" s="205">
        <f t="shared" si="141"/>
        <v>3.3397053741700038</v>
      </c>
      <c r="EJ99" s="205">
        <f t="shared" si="107"/>
        <v>1.9645325730411787</v>
      </c>
      <c r="EK99" s="51">
        <f t="shared" si="108"/>
        <v>0.63515278466534042</v>
      </c>
      <c r="EL99" s="220">
        <f t="shared" si="109"/>
        <v>6.4247312914998078E-2</v>
      </c>
      <c r="EM99" s="221">
        <f t="shared" si="142"/>
        <v>6.5609599919176498</v>
      </c>
      <c r="EN99" s="191"/>
      <c r="EO99" s="313"/>
      <c r="EP99" s="192" t="s">
        <v>354</v>
      </c>
      <c r="EQ99" s="222">
        <f t="shared" si="143"/>
        <v>3.3397053741700038</v>
      </c>
      <c r="ER99" s="191">
        <f t="shared" si="144"/>
        <v>1.9645325730411787</v>
      </c>
      <c r="ES99" s="51">
        <f t="shared" si="145"/>
        <v>0.63515278466534042</v>
      </c>
      <c r="ET99" s="191">
        <f t="shared" si="110"/>
        <v>3.5324473129149982</v>
      </c>
      <c r="EU99" s="191">
        <f t="shared" si="146"/>
        <v>6.5609599919176498</v>
      </c>
      <c r="EV99" s="191"/>
      <c r="EW99" s="191"/>
      <c r="EX99" s="192" t="str">
        <f t="shared" si="111"/>
        <v>Front</v>
      </c>
      <c r="EY99" s="145"/>
      <c r="EZ99" s="191"/>
      <c r="FA99" s="191"/>
      <c r="FB99" s="191"/>
      <c r="FC99" s="191"/>
      <c r="FD99" s="191"/>
      <c r="FE99" s="191"/>
      <c r="FF99" s="192"/>
      <c r="FG99" s="145"/>
      <c r="FH99" s="191"/>
      <c r="FI99" s="191"/>
      <c r="FJ99" s="191"/>
      <c r="FK99" s="191"/>
      <c r="FL99" s="191"/>
      <c r="FM99" s="191"/>
      <c r="FN99" s="192"/>
      <c r="FO99" s="145"/>
      <c r="FP99" s="191"/>
      <c r="FQ99" s="191"/>
      <c r="FR99" s="191"/>
      <c r="FS99" s="191"/>
      <c r="FT99" s="191"/>
      <c r="FU99" s="191"/>
      <c r="FV99" s="192"/>
      <c r="FW99" s="191"/>
      <c r="FX99" s="191"/>
      <c r="FY99" s="191"/>
      <c r="FZ99" s="191"/>
      <c r="GA99" s="191"/>
      <c r="GB99" s="191"/>
      <c r="GC99" s="191"/>
      <c r="GD99" s="210"/>
      <c r="GE99" s="145"/>
      <c r="GF99" s="191"/>
      <c r="GG99" s="191"/>
      <c r="GH99" s="191"/>
      <c r="GI99" s="191"/>
      <c r="GJ99" s="191"/>
      <c r="GK99" s="191"/>
      <c r="GL99" s="210"/>
      <c r="GM99" s="145"/>
      <c r="GN99" s="191"/>
      <c r="GO99" s="191"/>
      <c r="GP99" s="191"/>
      <c r="GQ99" s="191"/>
      <c r="GR99" s="191"/>
      <c r="GS99" s="191"/>
      <c r="GT99" s="210"/>
      <c r="GU99" s="145"/>
      <c r="GV99" s="191"/>
      <c r="GW99" s="191"/>
      <c r="GX99" s="191"/>
      <c r="GY99" s="191"/>
      <c r="GZ99" s="191"/>
      <c r="HA99" s="191"/>
      <c r="HB99" s="210"/>
      <c r="HC99" s="145"/>
      <c r="HD99" s="191"/>
      <c r="HE99" s="191"/>
      <c r="HF99" s="191"/>
      <c r="HG99" s="191"/>
      <c r="HH99" s="191"/>
      <c r="HI99" s="191"/>
      <c r="HJ99" s="210"/>
      <c r="HR99" s="304"/>
    </row>
    <row r="100" spans="1:226" s="303" customFormat="1" ht="14.45" customHeight="1" x14ac:dyDescent="0.25">
      <c r="A100" s="211" t="s">
        <v>431</v>
      </c>
      <c r="B100" s="194" t="s">
        <v>0</v>
      </c>
      <c r="C100" s="31">
        <f t="shared" si="112"/>
        <v>90</v>
      </c>
      <c r="D100" s="173" t="str">
        <f t="shared" si="113"/>
        <v>Dw_90</v>
      </c>
      <c r="E100" s="4">
        <v>557.38119275186432</v>
      </c>
      <c r="F100" s="195" t="s">
        <v>360</v>
      </c>
      <c r="G100" s="195">
        <v>17.5</v>
      </c>
      <c r="H100" s="3">
        <f t="shared" si="114"/>
        <v>53.265022040133061</v>
      </c>
      <c r="I100" s="196">
        <f t="shared" si="115"/>
        <v>190.30000919034086</v>
      </c>
      <c r="J100" s="1">
        <f t="shared" si="116"/>
        <v>0.3</v>
      </c>
      <c r="K100" s="280">
        <f t="shared" si="117"/>
        <v>0.68150921015766563</v>
      </c>
      <c r="L100" s="280">
        <f t="shared" si="118"/>
        <v>0.79542146231856992</v>
      </c>
      <c r="M100" s="225">
        <f t="shared" si="119"/>
        <v>1.0718103657985389</v>
      </c>
      <c r="N100" s="15" t="s">
        <v>432</v>
      </c>
      <c r="O100" s="197">
        <f t="shared" si="120"/>
        <v>0.59656609673892746</v>
      </c>
      <c r="P100" s="198">
        <f t="shared" si="121"/>
        <v>0</v>
      </c>
      <c r="Q100" s="198">
        <f t="shared" si="122"/>
        <v>0</v>
      </c>
      <c r="R100" s="198">
        <f t="shared" si="123"/>
        <v>0.75096014356818053</v>
      </c>
      <c r="S100" s="77">
        <f t="shared" si="124"/>
        <v>0.87373417924078245</v>
      </c>
      <c r="T100" s="199"/>
      <c r="U100" s="3">
        <f t="shared" si="125"/>
        <v>1.8784138226386164</v>
      </c>
      <c r="V100" s="98">
        <f t="shared" si="126"/>
        <v>11.996690862871388</v>
      </c>
      <c r="W100" s="49">
        <f t="shared" si="127"/>
        <v>4.439976210855213</v>
      </c>
      <c r="X100" s="317">
        <f t="shared" si="106"/>
        <v>8.6400905959279628E-2</v>
      </c>
      <c r="Y100" s="318">
        <v>8.6400905959279586E-2</v>
      </c>
      <c r="Z100" s="200"/>
      <c r="AA100" s="66"/>
      <c r="AB100" s="66"/>
      <c r="AC100" s="66">
        <v>250</v>
      </c>
      <c r="AD100" s="66"/>
      <c r="AE100" s="66"/>
      <c r="AF100" s="66"/>
      <c r="AG100" s="66"/>
      <c r="AH100" s="195"/>
      <c r="AI100" s="34"/>
      <c r="AJ100" s="229">
        <v>180</v>
      </c>
      <c r="AK100" s="34"/>
      <c r="AL100" s="34"/>
      <c r="AM100" s="34"/>
      <c r="AN100" s="201"/>
      <c r="AO100" s="201"/>
      <c r="AP100" s="202">
        <v>240</v>
      </c>
      <c r="AQ100" s="18"/>
      <c r="AR100" s="18"/>
      <c r="AS100" s="18"/>
      <c r="AT100" s="51"/>
      <c r="AU100" s="17"/>
      <c r="AV100" s="18"/>
      <c r="AW100" s="112"/>
      <c r="AX100" s="103"/>
      <c r="AY100" s="18"/>
      <c r="AZ100" s="18"/>
      <c r="BA100" s="18"/>
      <c r="BB100" s="17"/>
      <c r="BC100" s="19"/>
      <c r="BD100" s="19"/>
      <c r="BE100" s="19"/>
      <c r="BF100" s="17"/>
      <c r="BG100" s="18"/>
      <c r="BH100" s="18"/>
      <c r="BI100" s="128"/>
      <c r="BJ100" s="331"/>
      <c r="BK100" s="332"/>
      <c r="BL100" s="332"/>
      <c r="BM100" s="332"/>
      <c r="BN100" s="333"/>
      <c r="BO100" s="203">
        <f t="shared" si="128"/>
        <v>6.9363999999999999</v>
      </c>
      <c r="BP100" s="285">
        <v>7.6790585952559054</v>
      </c>
      <c r="BQ100" s="204">
        <v>2.8658000898194875</v>
      </c>
      <c r="BR100" s="204"/>
      <c r="BS100" s="47"/>
      <c r="BT100" s="42"/>
      <c r="BU100" s="42"/>
      <c r="BV100" s="42"/>
      <c r="BW100" s="43"/>
      <c r="BX100" s="191"/>
      <c r="BY100" s="191"/>
      <c r="BZ100" s="205"/>
      <c r="CA100" s="191"/>
      <c r="CB100" s="206"/>
      <c r="CC100" s="191"/>
      <c r="CD100" s="207">
        <f t="shared" si="129"/>
        <v>57.090002757102255</v>
      </c>
      <c r="CE100" s="47" t="s">
        <v>356</v>
      </c>
      <c r="CF100" s="42">
        <v>31.8</v>
      </c>
      <c r="CG100" s="42" t="s">
        <v>353</v>
      </c>
      <c r="CH100" s="42">
        <v>175</v>
      </c>
      <c r="CI100" s="191"/>
      <c r="CJ100" s="192"/>
      <c r="CK100" s="191" t="s">
        <v>357</v>
      </c>
      <c r="CL100" s="191" t="s">
        <v>358</v>
      </c>
      <c r="CM100" s="208">
        <v>0.13</v>
      </c>
      <c r="CN100" s="191">
        <v>470</v>
      </c>
      <c r="CO100" s="205">
        <f t="shared" si="130"/>
        <v>73.798411258646894</v>
      </c>
      <c r="CP100" s="191">
        <f t="shared" si="131"/>
        <v>42.817502067826695</v>
      </c>
      <c r="CQ100" s="145" t="s">
        <v>353</v>
      </c>
      <c r="CR100" s="191">
        <v>175</v>
      </c>
      <c r="CS100" s="191"/>
      <c r="CT100" s="191"/>
      <c r="CU100" s="191"/>
      <c r="CV100" s="192"/>
      <c r="CW100" s="191" t="s">
        <v>357</v>
      </c>
      <c r="CX100" s="209" t="s">
        <v>358</v>
      </c>
      <c r="CY100" s="208">
        <v>0.13</v>
      </c>
      <c r="CZ100" s="191">
        <v>470</v>
      </c>
      <c r="DA100" s="191"/>
      <c r="DB100" s="191">
        <f t="shared" si="132"/>
        <v>53.265022040133061</v>
      </c>
      <c r="DC100" s="43">
        <f t="shared" si="133"/>
        <v>0</v>
      </c>
      <c r="DD100" s="191" t="s">
        <v>362</v>
      </c>
      <c r="DE100" s="191">
        <v>100</v>
      </c>
      <c r="DF100" s="191" t="s">
        <v>361</v>
      </c>
      <c r="DG100" s="191">
        <v>20</v>
      </c>
      <c r="DH100" s="191" t="s">
        <v>353</v>
      </c>
      <c r="DI100" s="192">
        <v>175</v>
      </c>
      <c r="DJ100" s="191"/>
      <c r="DK100" s="209"/>
      <c r="DL100" s="208"/>
      <c r="DM100" s="191"/>
      <c r="DN100" s="191">
        <f t="shared" si="134"/>
        <v>53.265022040133061</v>
      </c>
      <c r="DO100" s="192">
        <f t="shared" si="135"/>
        <v>0</v>
      </c>
      <c r="DP100" s="191">
        <v>1</v>
      </c>
      <c r="DQ100" s="191" t="s">
        <v>363</v>
      </c>
      <c r="DR100" s="191" t="s">
        <v>371</v>
      </c>
      <c r="DS100" s="208">
        <v>0.13400000000000001</v>
      </c>
      <c r="DT100" s="191">
        <v>580</v>
      </c>
      <c r="DU100" s="191">
        <f t="shared" si="136"/>
        <v>7.6790585952559054</v>
      </c>
      <c r="DV100" s="191">
        <v>0.375</v>
      </c>
      <c r="DW100" s="191">
        <v>0.45</v>
      </c>
      <c r="DX100" s="192">
        <f t="shared" si="137"/>
        <v>9.5150004595170437</v>
      </c>
      <c r="DY100" s="191">
        <v>1</v>
      </c>
      <c r="DZ100" s="191" t="s">
        <v>363</v>
      </c>
      <c r="EA100" s="191" t="s">
        <v>371</v>
      </c>
      <c r="EB100" s="208">
        <v>0.13400000000000001</v>
      </c>
      <c r="EC100" s="191">
        <v>580</v>
      </c>
      <c r="ED100" s="191">
        <f t="shared" si="138"/>
        <v>2.8658000898194875</v>
      </c>
      <c r="EE100" s="191">
        <v>0.47499999999999998</v>
      </c>
      <c r="EF100" s="191">
        <v>0.47499999999999998</v>
      </c>
      <c r="EG100" s="191">
        <f t="shared" si="139"/>
        <v>4.7575002297585218</v>
      </c>
      <c r="EH100" s="166">
        <f t="shared" si="140"/>
        <v>2</v>
      </c>
      <c r="EI100" s="205">
        <f t="shared" si="141"/>
        <v>3.1933034984856481</v>
      </c>
      <c r="EJ100" s="205">
        <f t="shared" si="107"/>
        <v>1.8784138226386164</v>
      </c>
      <c r="EK100" s="51">
        <f t="shared" si="108"/>
        <v>0.73738626718087108</v>
      </c>
      <c r="EL100" s="220">
        <f t="shared" si="109"/>
        <v>0.13744825075717593</v>
      </c>
      <c r="EM100" s="221">
        <f t="shared" si="142"/>
        <v>5.9983454314356939</v>
      </c>
      <c r="EN100" s="191"/>
      <c r="EO100" s="313"/>
      <c r="EP100" s="192" t="s">
        <v>354</v>
      </c>
      <c r="EQ100" s="222">
        <f t="shared" si="143"/>
        <v>3.1933034984856481</v>
      </c>
      <c r="ER100" s="191">
        <f t="shared" si="144"/>
        <v>1.8784138226386164</v>
      </c>
      <c r="ES100" s="51">
        <f t="shared" si="145"/>
        <v>0.73738626718087108</v>
      </c>
      <c r="ET100" s="191">
        <f t="shared" si="110"/>
        <v>3.6056482507571759</v>
      </c>
      <c r="EU100" s="191">
        <f t="shared" si="146"/>
        <v>5.9983454314356939</v>
      </c>
      <c r="EV100" s="191"/>
      <c r="EW100" s="191"/>
      <c r="EX100" s="192" t="str">
        <f t="shared" si="111"/>
        <v>Front</v>
      </c>
      <c r="EY100" s="145"/>
      <c r="EZ100" s="191"/>
      <c r="FA100" s="191"/>
      <c r="FB100" s="191"/>
      <c r="FC100" s="191"/>
      <c r="FD100" s="191"/>
      <c r="FE100" s="191"/>
      <c r="FF100" s="192"/>
      <c r="FG100" s="145"/>
      <c r="FH100" s="191"/>
      <c r="FI100" s="191"/>
      <c r="FJ100" s="191"/>
      <c r="FK100" s="191"/>
      <c r="FL100" s="191"/>
      <c r="FM100" s="191"/>
      <c r="FN100" s="192"/>
      <c r="FO100" s="145"/>
      <c r="FP100" s="191"/>
      <c r="FQ100" s="191"/>
      <c r="FR100" s="191"/>
      <c r="FS100" s="191"/>
      <c r="FT100" s="191"/>
      <c r="FU100" s="191"/>
      <c r="FV100" s="192"/>
      <c r="FW100" s="191"/>
      <c r="FX100" s="191"/>
      <c r="FY100" s="191"/>
      <c r="FZ100" s="191"/>
      <c r="GA100" s="191"/>
      <c r="GB100" s="191"/>
      <c r="GC100" s="191"/>
      <c r="GD100" s="210"/>
      <c r="GE100" s="145"/>
      <c r="GF100" s="191"/>
      <c r="GG100" s="191"/>
      <c r="GH100" s="191"/>
      <c r="GI100" s="191"/>
      <c r="GJ100" s="191"/>
      <c r="GK100" s="191"/>
      <c r="GL100" s="210"/>
      <c r="GM100" s="145"/>
      <c r="GN100" s="191"/>
      <c r="GO100" s="191"/>
      <c r="GP100" s="191"/>
      <c r="GQ100" s="191"/>
      <c r="GR100" s="191"/>
      <c r="GS100" s="191"/>
      <c r="GT100" s="210"/>
      <c r="GU100" s="145"/>
      <c r="GV100" s="191"/>
      <c r="GW100" s="191"/>
      <c r="GX100" s="191"/>
      <c r="GY100" s="191"/>
      <c r="GZ100" s="191"/>
      <c r="HA100" s="191"/>
      <c r="HB100" s="210"/>
      <c r="HC100" s="145"/>
      <c r="HD100" s="191"/>
      <c r="HE100" s="191"/>
      <c r="HF100" s="191"/>
      <c r="HG100" s="191"/>
      <c r="HH100" s="191"/>
      <c r="HI100" s="191"/>
      <c r="HJ100" s="210"/>
      <c r="HR100" s="304"/>
    </row>
    <row r="101" spans="1:226" s="303" customFormat="1" ht="14.45" customHeight="1" x14ac:dyDescent="0.25">
      <c r="A101" s="211" t="s">
        <v>431</v>
      </c>
      <c r="B101" s="194" t="s">
        <v>0</v>
      </c>
      <c r="C101" s="31">
        <f t="shared" si="112"/>
        <v>91</v>
      </c>
      <c r="D101" s="173" t="str">
        <f t="shared" si="113"/>
        <v>Dw_91</v>
      </c>
      <c r="E101" s="4">
        <v>449.00053440945788</v>
      </c>
      <c r="F101" s="195" t="s">
        <v>360</v>
      </c>
      <c r="G101" s="195">
        <v>17.5</v>
      </c>
      <c r="H101" s="3">
        <f t="shared" si="114"/>
        <v>42.060942795216206</v>
      </c>
      <c r="I101" s="196">
        <f t="shared" si="115"/>
        <v>161.5756487229375</v>
      </c>
      <c r="J101" s="1">
        <f t="shared" si="116"/>
        <v>0.30000000000000004</v>
      </c>
      <c r="K101" s="280">
        <f t="shared" si="117"/>
        <v>0.62582749574034158</v>
      </c>
      <c r="L101" s="280">
        <f t="shared" si="118"/>
        <v>0.72301757198717109</v>
      </c>
      <c r="M101" s="225">
        <f t="shared" si="119"/>
        <v>1.1524395649636814</v>
      </c>
      <c r="N101" s="15" t="s">
        <v>432</v>
      </c>
      <c r="O101" s="197">
        <f t="shared" si="120"/>
        <v>0.54226317899037835</v>
      </c>
      <c r="P101" s="198">
        <f t="shared" si="121"/>
        <v>0</v>
      </c>
      <c r="Q101" s="198">
        <f t="shared" si="122"/>
        <v>0</v>
      </c>
      <c r="R101" s="198">
        <f t="shared" si="123"/>
        <v>0.80745270691051318</v>
      </c>
      <c r="S101" s="77">
        <f t="shared" si="124"/>
        <v>0.71367391692976678</v>
      </c>
      <c r="T101" s="199"/>
      <c r="U101" s="3">
        <f t="shared" si="125"/>
        <v>1.7499205780346765</v>
      </c>
      <c r="V101" s="98">
        <f t="shared" si="126"/>
        <v>10.411554900059338</v>
      </c>
      <c r="W101" s="49">
        <f t="shared" si="127"/>
        <v>4.0398329739371102</v>
      </c>
      <c r="X101" s="317">
        <f t="shared" si="106"/>
        <v>8.5241062484912866E-2</v>
      </c>
      <c r="Y101" s="318">
        <v>8.5241062484912866E-2</v>
      </c>
      <c r="Z101" s="200"/>
      <c r="AA101" s="66"/>
      <c r="AB101" s="66"/>
      <c r="AC101" s="66">
        <v>250</v>
      </c>
      <c r="AD101" s="66"/>
      <c r="AE101" s="66"/>
      <c r="AF101" s="66"/>
      <c r="AG101" s="66"/>
      <c r="AH101" s="195"/>
      <c r="AI101" s="34"/>
      <c r="AJ101" s="229">
        <v>180</v>
      </c>
      <c r="AK101" s="34"/>
      <c r="AL101" s="34"/>
      <c r="AM101" s="34"/>
      <c r="AN101" s="201"/>
      <c r="AO101" s="201"/>
      <c r="AP101" s="202">
        <v>240</v>
      </c>
      <c r="AQ101" s="18"/>
      <c r="AR101" s="18"/>
      <c r="AS101" s="18"/>
      <c r="AT101" s="51"/>
      <c r="AU101" s="17"/>
      <c r="AV101" s="18"/>
      <c r="AW101" s="112"/>
      <c r="AX101" s="103"/>
      <c r="AY101" s="18"/>
      <c r="AZ101" s="18"/>
      <c r="BA101" s="18"/>
      <c r="BB101" s="17"/>
      <c r="BC101" s="19"/>
      <c r="BD101" s="19"/>
      <c r="BE101" s="19"/>
      <c r="BF101" s="17"/>
      <c r="BG101" s="18"/>
      <c r="BH101" s="18"/>
      <c r="BI101" s="128"/>
      <c r="BJ101" s="331"/>
      <c r="BK101" s="332"/>
      <c r="BL101" s="332"/>
      <c r="BM101" s="332"/>
      <c r="BN101" s="333"/>
      <c r="BO101" s="203">
        <f t="shared" si="128"/>
        <v>6.9363999999999999</v>
      </c>
      <c r="BP101" s="285">
        <v>6.0638000685104965</v>
      </c>
      <c r="BQ101" s="204">
        <v>2.978945044088825</v>
      </c>
      <c r="BR101" s="204"/>
      <c r="BS101" s="47"/>
      <c r="BT101" s="42"/>
      <c r="BU101" s="42"/>
      <c r="BV101" s="42"/>
      <c r="BW101" s="43"/>
      <c r="BX101" s="191"/>
      <c r="BY101" s="191"/>
      <c r="BZ101" s="205"/>
      <c r="CA101" s="191"/>
      <c r="CB101" s="206"/>
      <c r="CC101" s="191"/>
      <c r="CD101" s="207">
        <f t="shared" si="129"/>
        <v>48.472694616881256</v>
      </c>
      <c r="CE101" s="47" t="s">
        <v>356</v>
      </c>
      <c r="CF101" s="42">
        <v>31.8</v>
      </c>
      <c r="CG101" s="42" t="s">
        <v>353</v>
      </c>
      <c r="CH101" s="42">
        <v>175</v>
      </c>
      <c r="CI101" s="191"/>
      <c r="CJ101" s="192"/>
      <c r="CK101" s="191" t="s">
        <v>357</v>
      </c>
      <c r="CL101" s="191" t="s">
        <v>358</v>
      </c>
      <c r="CM101" s="208">
        <v>0.13</v>
      </c>
      <c r="CN101" s="191">
        <v>470</v>
      </c>
      <c r="CO101" s="205">
        <f t="shared" si="130"/>
        <v>67.482209281077218</v>
      </c>
      <c r="CP101" s="191">
        <f t="shared" si="131"/>
        <v>36.354520962660942</v>
      </c>
      <c r="CQ101" s="145" t="s">
        <v>353</v>
      </c>
      <c r="CR101" s="191">
        <v>175</v>
      </c>
      <c r="CS101" s="191"/>
      <c r="CT101" s="191"/>
      <c r="CU101" s="191"/>
      <c r="CV101" s="192"/>
      <c r="CW101" s="191" t="s">
        <v>357</v>
      </c>
      <c r="CX101" s="209" t="s">
        <v>358</v>
      </c>
      <c r="CY101" s="208">
        <v>0.13</v>
      </c>
      <c r="CZ101" s="191">
        <v>470</v>
      </c>
      <c r="DA101" s="191"/>
      <c r="DB101" s="191">
        <f t="shared" si="132"/>
        <v>42.060942795216206</v>
      </c>
      <c r="DC101" s="43">
        <f t="shared" si="133"/>
        <v>0</v>
      </c>
      <c r="DD101" s="191" t="s">
        <v>362</v>
      </c>
      <c r="DE101" s="191">
        <v>100</v>
      </c>
      <c r="DF101" s="191" t="s">
        <v>361</v>
      </c>
      <c r="DG101" s="191">
        <v>20</v>
      </c>
      <c r="DH101" s="191" t="s">
        <v>353</v>
      </c>
      <c r="DI101" s="192">
        <v>175</v>
      </c>
      <c r="DJ101" s="191"/>
      <c r="DK101" s="209"/>
      <c r="DL101" s="208"/>
      <c r="DM101" s="191"/>
      <c r="DN101" s="191">
        <f t="shared" si="134"/>
        <v>42.060942795216206</v>
      </c>
      <c r="DO101" s="192">
        <f t="shared" si="135"/>
        <v>0</v>
      </c>
      <c r="DP101" s="191">
        <v>1</v>
      </c>
      <c r="DQ101" s="191" t="s">
        <v>363</v>
      </c>
      <c r="DR101" s="191" t="s">
        <v>371</v>
      </c>
      <c r="DS101" s="208">
        <v>0.13400000000000001</v>
      </c>
      <c r="DT101" s="191">
        <v>580</v>
      </c>
      <c r="DU101" s="191">
        <f t="shared" si="136"/>
        <v>6.0638000685104965</v>
      </c>
      <c r="DV101" s="191">
        <v>0.375</v>
      </c>
      <c r="DW101" s="191">
        <v>0.45</v>
      </c>
      <c r="DX101" s="192">
        <f t="shared" si="137"/>
        <v>8.0787824361468754</v>
      </c>
      <c r="DY101" s="191">
        <v>1</v>
      </c>
      <c r="DZ101" s="191" t="s">
        <v>363</v>
      </c>
      <c r="EA101" s="191" t="s">
        <v>371</v>
      </c>
      <c r="EB101" s="208">
        <v>0.13400000000000001</v>
      </c>
      <c r="EC101" s="191">
        <v>580</v>
      </c>
      <c r="ED101" s="191">
        <f t="shared" si="138"/>
        <v>2.978945044088825</v>
      </c>
      <c r="EE101" s="191">
        <v>0.47499999999999998</v>
      </c>
      <c r="EF101" s="191">
        <v>0.47499999999999998</v>
      </c>
      <c r="EG101" s="191">
        <f t="shared" si="139"/>
        <v>4.0393912180734377</v>
      </c>
      <c r="EH101" s="166">
        <f t="shared" si="140"/>
        <v>2</v>
      </c>
      <c r="EI101" s="205">
        <f t="shared" si="141"/>
        <v>2.9748649826589504</v>
      </c>
      <c r="EJ101" s="205">
        <f t="shared" si="107"/>
        <v>1.7499205780346767</v>
      </c>
      <c r="EK101" s="51">
        <f t="shared" si="108"/>
        <v>0.97902446605414828</v>
      </c>
      <c r="EL101" s="220">
        <f t="shared" si="109"/>
        <v>0.24666750867052478</v>
      </c>
      <c r="EM101" s="221">
        <f t="shared" si="142"/>
        <v>5.205777450029669</v>
      </c>
      <c r="EN101" s="191"/>
      <c r="EO101" s="313"/>
      <c r="EP101" s="192" t="s">
        <v>354</v>
      </c>
      <c r="EQ101" s="222">
        <f t="shared" si="143"/>
        <v>2.9748649826589504</v>
      </c>
      <c r="ER101" s="191">
        <f t="shared" si="144"/>
        <v>1.7499205780346767</v>
      </c>
      <c r="ES101" s="51">
        <f t="shared" si="145"/>
        <v>0.97902446605414828</v>
      </c>
      <c r="ET101" s="191">
        <f t="shared" si="110"/>
        <v>3.7148675086705247</v>
      </c>
      <c r="EU101" s="191">
        <f t="shared" si="146"/>
        <v>5.205777450029669</v>
      </c>
      <c r="EV101" s="191"/>
      <c r="EW101" s="191"/>
      <c r="EX101" s="192" t="str">
        <f t="shared" si="111"/>
        <v>Front</v>
      </c>
      <c r="EY101" s="145"/>
      <c r="EZ101" s="191"/>
      <c r="FA101" s="191"/>
      <c r="FB101" s="191"/>
      <c r="FC101" s="191"/>
      <c r="FD101" s="191"/>
      <c r="FE101" s="191"/>
      <c r="FF101" s="192"/>
      <c r="FG101" s="145"/>
      <c r="FH101" s="191"/>
      <c r="FI101" s="191"/>
      <c r="FJ101" s="191"/>
      <c r="FK101" s="191"/>
      <c r="FL101" s="191"/>
      <c r="FM101" s="191"/>
      <c r="FN101" s="192"/>
      <c r="FO101" s="145"/>
      <c r="FP101" s="191"/>
      <c r="FQ101" s="191"/>
      <c r="FR101" s="191"/>
      <c r="FS101" s="191"/>
      <c r="FT101" s="191"/>
      <c r="FU101" s="191"/>
      <c r="FV101" s="192"/>
      <c r="FW101" s="191"/>
      <c r="FX101" s="191"/>
      <c r="FY101" s="191"/>
      <c r="FZ101" s="191"/>
      <c r="GA101" s="191"/>
      <c r="GB101" s="191"/>
      <c r="GC101" s="191"/>
      <c r="GD101" s="210"/>
      <c r="GE101" s="145"/>
      <c r="GF101" s="191"/>
      <c r="GG101" s="191"/>
      <c r="GH101" s="191"/>
      <c r="GI101" s="191"/>
      <c r="GJ101" s="191"/>
      <c r="GK101" s="191"/>
      <c r="GL101" s="210"/>
      <c r="GM101" s="145"/>
      <c r="GN101" s="191"/>
      <c r="GO101" s="191"/>
      <c r="GP101" s="191"/>
      <c r="GQ101" s="191"/>
      <c r="GR101" s="191"/>
      <c r="GS101" s="191"/>
      <c r="GT101" s="210"/>
      <c r="GU101" s="145"/>
      <c r="GV101" s="191"/>
      <c r="GW101" s="191"/>
      <c r="GX101" s="191"/>
      <c r="GY101" s="191"/>
      <c r="GZ101" s="191"/>
      <c r="HA101" s="191"/>
      <c r="HB101" s="210"/>
      <c r="HC101" s="145"/>
      <c r="HD101" s="191"/>
      <c r="HE101" s="191"/>
      <c r="HF101" s="191"/>
      <c r="HG101" s="191"/>
      <c r="HH101" s="191"/>
      <c r="HI101" s="191"/>
      <c r="HJ101" s="210"/>
      <c r="HR101" s="304"/>
    </row>
    <row r="102" spans="1:226" s="303" customFormat="1" ht="14.45" customHeight="1" x14ac:dyDescent="0.25">
      <c r="A102" s="211" t="s">
        <v>431</v>
      </c>
      <c r="B102" s="194" t="s">
        <v>0</v>
      </c>
      <c r="C102" s="31">
        <f t="shared" si="112"/>
        <v>92</v>
      </c>
      <c r="D102" s="173" t="str">
        <f t="shared" si="113"/>
        <v>Dw_92</v>
      </c>
      <c r="E102" s="4">
        <v>461.18506237038292</v>
      </c>
      <c r="F102" s="195" t="s">
        <v>360</v>
      </c>
      <c r="G102" s="195">
        <v>17.5</v>
      </c>
      <c r="H102" s="3">
        <f t="shared" si="114"/>
        <v>52.636781944092455</v>
      </c>
      <c r="I102" s="196">
        <f t="shared" si="115"/>
        <v>186.56655611021807</v>
      </c>
      <c r="J102" s="1">
        <f t="shared" si="116"/>
        <v>0.30000000000000004</v>
      </c>
      <c r="K102" s="280">
        <f t="shared" si="117"/>
        <v>0.68849682245914001</v>
      </c>
      <c r="L102" s="280">
        <f t="shared" si="118"/>
        <v>0.7978782794891901</v>
      </c>
      <c r="M102" s="225">
        <f t="shared" si="119"/>
        <v>1.0633242528487641</v>
      </c>
      <c r="N102" s="15" t="s">
        <v>432</v>
      </c>
      <c r="O102" s="197">
        <f t="shared" si="120"/>
        <v>0.59840870961689263</v>
      </c>
      <c r="P102" s="198">
        <f t="shared" si="121"/>
        <v>0</v>
      </c>
      <c r="Q102" s="198">
        <f t="shared" si="122"/>
        <v>0</v>
      </c>
      <c r="R102" s="198">
        <f t="shared" si="123"/>
        <v>0.74501437853133012</v>
      </c>
      <c r="S102" s="77">
        <f t="shared" si="124"/>
        <v>0.87722268572591755</v>
      </c>
      <c r="T102" s="199"/>
      <c r="U102" s="3">
        <f t="shared" si="125"/>
        <v>1.8104670573739341</v>
      </c>
      <c r="V102" s="98">
        <f t="shared" si="126"/>
        <v>11.144489283843189</v>
      </c>
      <c r="W102" s="49">
        <f t="shared" si="127"/>
        <v>4.7231219487467264</v>
      </c>
      <c r="X102" s="317">
        <f t="shared" si="106"/>
        <v>8.0375130227517355E-2</v>
      </c>
      <c r="Y102" s="318">
        <v>8.0375130227517327E-2</v>
      </c>
      <c r="Z102" s="200"/>
      <c r="AA102" s="66"/>
      <c r="AB102" s="66"/>
      <c r="AC102" s="66">
        <v>250</v>
      </c>
      <c r="AD102" s="66"/>
      <c r="AE102" s="66"/>
      <c r="AF102" s="66"/>
      <c r="AG102" s="66"/>
      <c r="AH102" s="195"/>
      <c r="AI102" s="34"/>
      <c r="AJ102" s="229">
        <v>180</v>
      </c>
      <c r="AK102" s="34"/>
      <c r="AL102" s="34"/>
      <c r="AM102" s="34"/>
      <c r="AN102" s="201"/>
      <c r="AO102" s="201"/>
      <c r="AP102" s="202">
        <v>240</v>
      </c>
      <c r="AQ102" s="18"/>
      <c r="AR102" s="18"/>
      <c r="AS102" s="18"/>
      <c r="AT102" s="51"/>
      <c r="AU102" s="17"/>
      <c r="AV102" s="18"/>
      <c r="AW102" s="112"/>
      <c r="AX102" s="103"/>
      <c r="AY102" s="18"/>
      <c r="AZ102" s="18"/>
      <c r="BA102" s="18"/>
      <c r="BB102" s="17"/>
      <c r="BC102" s="19"/>
      <c r="BD102" s="19"/>
      <c r="BE102" s="19"/>
      <c r="BF102" s="17"/>
      <c r="BG102" s="18"/>
      <c r="BH102" s="18"/>
      <c r="BI102" s="128"/>
      <c r="BJ102" s="331"/>
      <c r="BK102" s="332"/>
      <c r="BL102" s="332"/>
      <c r="BM102" s="332"/>
      <c r="BN102" s="333"/>
      <c r="BO102" s="203">
        <f t="shared" si="128"/>
        <v>6.9363999999999999</v>
      </c>
      <c r="BP102" s="285">
        <v>7.5884871034099035</v>
      </c>
      <c r="BQ102" s="204">
        <v>2.7984035828735845</v>
      </c>
      <c r="BR102" s="204"/>
      <c r="BS102" s="47"/>
      <c r="BT102" s="42"/>
      <c r="BU102" s="42"/>
      <c r="BV102" s="42"/>
      <c r="BW102" s="43"/>
      <c r="BX102" s="191"/>
      <c r="BY102" s="191"/>
      <c r="BZ102" s="205"/>
      <c r="CA102" s="191"/>
      <c r="CB102" s="206"/>
      <c r="CC102" s="191"/>
      <c r="CD102" s="207">
        <f t="shared" si="129"/>
        <v>55.969966833065428</v>
      </c>
      <c r="CE102" s="47" t="s">
        <v>356</v>
      </c>
      <c r="CF102" s="42">
        <v>31.8</v>
      </c>
      <c r="CG102" s="42" t="s">
        <v>353</v>
      </c>
      <c r="CH102" s="42">
        <v>175</v>
      </c>
      <c r="CI102" s="191"/>
      <c r="CJ102" s="192"/>
      <c r="CK102" s="191" t="s">
        <v>357</v>
      </c>
      <c r="CL102" s="191" t="s">
        <v>358</v>
      </c>
      <c r="CM102" s="208">
        <v>0.13</v>
      </c>
      <c r="CN102" s="191">
        <v>470</v>
      </c>
      <c r="CO102" s="205">
        <f t="shared" si="130"/>
        <v>71.321438370605307</v>
      </c>
      <c r="CP102" s="191">
        <f t="shared" si="131"/>
        <v>41.977475124799071</v>
      </c>
      <c r="CQ102" s="145" t="s">
        <v>353</v>
      </c>
      <c r="CR102" s="191">
        <v>175</v>
      </c>
      <c r="CS102" s="191"/>
      <c r="CT102" s="191"/>
      <c r="CU102" s="191"/>
      <c r="CV102" s="192"/>
      <c r="CW102" s="191" t="s">
        <v>357</v>
      </c>
      <c r="CX102" s="209" t="s">
        <v>358</v>
      </c>
      <c r="CY102" s="208">
        <v>0.13</v>
      </c>
      <c r="CZ102" s="191">
        <v>470</v>
      </c>
      <c r="DA102" s="191"/>
      <c r="DB102" s="191">
        <f t="shared" si="132"/>
        <v>52.636781944092455</v>
      </c>
      <c r="DC102" s="43">
        <f t="shared" si="133"/>
        <v>0</v>
      </c>
      <c r="DD102" s="191" t="s">
        <v>362</v>
      </c>
      <c r="DE102" s="191">
        <v>100</v>
      </c>
      <c r="DF102" s="191" t="s">
        <v>361</v>
      </c>
      <c r="DG102" s="191">
        <v>20</v>
      </c>
      <c r="DH102" s="191" t="s">
        <v>353</v>
      </c>
      <c r="DI102" s="192">
        <v>175</v>
      </c>
      <c r="DJ102" s="191"/>
      <c r="DK102" s="209"/>
      <c r="DL102" s="208"/>
      <c r="DM102" s="191"/>
      <c r="DN102" s="191">
        <f t="shared" si="134"/>
        <v>52.636781944092455</v>
      </c>
      <c r="DO102" s="192">
        <f t="shared" si="135"/>
        <v>0</v>
      </c>
      <c r="DP102" s="191">
        <v>1</v>
      </c>
      <c r="DQ102" s="191" t="s">
        <v>363</v>
      </c>
      <c r="DR102" s="191" t="s">
        <v>371</v>
      </c>
      <c r="DS102" s="208">
        <v>0.13400000000000001</v>
      </c>
      <c r="DT102" s="191">
        <v>580</v>
      </c>
      <c r="DU102" s="191">
        <f t="shared" si="136"/>
        <v>7.5884871034099035</v>
      </c>
      <c r="DV102" s="191">
        <v>0.375</v>
      </c>
      <c r="DW102" s="191">
        <v>0.45</v>
      </c>
      <c r="DX102" s="192">
        <f t="shared" si="137"/>
        <v>9.328327805510904</v>
      </c>
      <c r="DY102" s="191">
        <v>1</v>
      </c>
      <c r="DZ102" s="191" t="s">
        <v>363</v>
      </c>
      <c r="EA102" s="191" t="s">
        <v>371</v>
      </c>
      <c r="EB102" s="208">
        <v>0.13400000000000001</v>
      </c>
      <c r="EC102" s="191">
        <v>580</v>
      </c>
      <c r="ED102" s="191">
        <f t="shared" si="138"/>
        <v>2.7984035828735845</v>
      </c>
      <c r="EE102" s="191">
        <v>0.47499999999999998</v>
      </c>
      <c r="EF102" s="191">
        <v>0.47499999999999998</v>
      </c>
      <c r="EG102" s="191">
        <f t="shared" si="139"/>
        <v>4.664163902755452</v>
      </c>
      <c r="EH102" s="166">
        <f t="shared" si="140"/>
        <v>2</v>
      </c>
      <c r="EI102" s="205">
        <f t="shared" si="141"/>
        <v>3.0777939975356881</v>
      </c>
      <c r="EJ102" s="205">
        <f t="shared" si="107"/>
        <v>1.8104670573739341</v>
      </c>
      <c r="EK102" s="51">
        <f t="shared" si="108"/>
        <v>0.73793652549965039</v>
      </c>
      <c r="EL102" s="220">
        <f t="shared" si="109"/>
        <v>0.19520300123215595</v>
      </c>
      <c r="EM102" s="221">
        <f t="shared" si="142"/>
        <v>5.5722446419215945</v>
      </c>
      <c r="EN102" s="191"/>
      <c r="EO102" s="313"/>
      <c r="EP102" s="192" t="s">
        <v>354</v>
      </c>
      <c r="EQ102" s="222">
        <f t="shared" si="143"/>
        <v>3.0777939975356881</v>
      </c>
      <c r="ER102" s="191">
        <f t="shared" si="144"/>
        <v>1.8104670573739341</v>
      </c>
      <c r="ES102" s="51">
        <f t="shared" si="145"/>
        <v>0.73793652549965039</v>
      </c>
      <c r="ET102" s="191">
        <f t="shared" si="110"/>
        <v>3.6634030012321559</v>
      </c>
      <c r="EU102" s="191">
        <f t="shared" si="146"/>
        <v>5.5722446419215945</v>
      </c>
      <c r="EV102" s="191"/>
      <c r="EW102" s="191"/>
      <c r="EX102" s="192" t="str">
        <f t="shared" si="111"/>
        <v>Front</v>
      </c>
      <c r="EY102" s="145"/>
      <c r="EZ102" s="191"/>
      <c r="FA102" s="191"/>
      <c r="FB102" s="191"/>
      <c r="FC102" s="191"/>
      <c r="FD102" s="191"/>
      <c r="FE102" s="191"/>
      <c r="FF102" s="192"/>
      <c r="FG102" s="145"/>
      <c r="FH102" s="191"/>
      <c r="FI102" s="191"/>
      <c r="FJ102" s="191"/>
      <c r="FK102" s="191"/>
      <c r="FL102" s="191"/>
      <c r="FM102" s="191"/>
      <c r="FN102" s="192"/>
      <c r="FO102" s="145"/>
      <c r="FP102" s="191"/>
      <c r="FQ102" s="191"/>
      <c r="FR102" s="191"/>
      <c r="FS102" s="191"/>
      <c r="FT102" s="191"/>
      <c r="FU102" s="191"/>
      <c r="FV102" s="192"/>
      <c r="FW102" s="191"/>
      <c r="FX102" s="191"/>
      <c r="FY102" s="191"/>
      <c r="FZ102" s="191"/>
      <c r="GA102" s="191"/>
      <c r="GB102" s="191"/>
      <c r="GC102" s="191"/>
      <c r="GD102" s="210"/>
      <c r="GE102" s="145"/>
      <c r="GF102" s="191"/>
      <c r="GG102" s="191"/>
      <c r="GH102" s="191"/>
      <c r="GI102" s="191"/>
      <c r="GJ102" s="191"/>
      <c r="GK102" s="191"/>
      <c r="GL102" s="210"/>
      <c r="GM102" s="145"/>
      <c r="GN102" s="191"/>
      <c r="GO102" s="191"/>
      <c r="GP102" s="191"/>
      <c r="GQ102" s="191"/>
      <c r="GR102" s="191"/>
      <c r="GS102" s="191"/>
      <c r="GT102" s="210"/>
      <c r="GU102" s="145"/>
      <c r="GV102" s="191"/>
      <c r="GW102" s="191"/>
      <c r="GX102" s="191"/>
      <c r="GY102" s="191"/>
      <c r="GZ102" s="191"/>
      <c r="HA102" s="191"/>
      <c r="HB102" s="210"/>
      <c r="HC102" s="145"/>
      <c r="HD102" s="191"/>
      <c r="HE102" s="191"/>
      <c r="HF102" s="191"/>
      <c r="HG102" s="191"/>
      <c r="HH102" s="191"/>
      <c r="HI102" s="191"/>
      <c r="HJ102" s="210"/>
      <c r="HR102" s="304"/>
    </row>
    <row r="103" spans="1:226" s="303" customFormat="1" ht="14.45" customHeight="1" x14ac:dyDescent="0.25">
      <c r="A103" s="211" t="s">
        <v>431</v>
      </c>
      <c r="B103" s="194" t="s">
        <v>0</v>
      </c>
      <c r="C103" s="31">
        <f t="shared" si="112"/>
        <v>93</v>
      </c>
      <c r="D103" s="173" t="str">
        <f t="shared" si="113"/>
        <v>Dw_93</v>
      </c>
      <c r="E103" s="4">
        <v>428.8734418098324</v>
      </c>
      <c r="F103" s="195" t="s">
        <v>360</v>
      </c>
      <c r="G103" s="195">
        <v>17.5</v>
      </c>
      <c r="H103" s="3">
        <f t="shared" si="114"/>
        <v>47.555486984315877</v>
      </c>
      <c r="I103" s="196">
        <f t="shared" si="115"/>
        <v>173.27552207219179</v>
      </c>
      <c r="J103" s="1">
        <f t="shared" si="116"/>
        <v>0.3</v>
      </c>
      <c r="K103" s="280">
        <f t="shared" si="117"/>
        <v>0.66504135036750733</v>
      </c>
      <c r="L103" s="280">
        <f t="shared" si="118"/>
        <v>0.81116462877047935</v>
      </c>
      <c r="M103" s="225">
        <f t="shared" si="119"/>
        <v>1.093094822870845</v>
      </c>
      <c r="N103" s="15" t="s">
        <v>432</v>
      </c>
      <c r="O103" s="197">
        <f t="shared" si="120"/>
        <v>0.60837347157785937</v>
      </c>
      <c r="P103" s="198">
        <f t="shared" si="121"/>
        <v>0</v>
      </c>
      <c r="Q103" s="198">
        <f t="shared" si="122"/>
        <v>0</v>
      </c>
      <c r="R103" s="198">
        <f t="shared" si="123"/>
        <v>0.76587302316781114</v>
      </c>
      <c r="S103" s="77">
        <f t="shared" si="124"/>
        <v>0.80460273007706962</v>
      </c>
      <c r="T103" s="199"/>
      <c r="U103" s="3">
        <f t="shared" si="125"/>
        <v>2.0350292391274856</v>
      </c>
      <c r="V103" s="98">
        <f t="shared" si="126"/>
        <v>14.080569613952896</v>
      </c>
      <c r="W103" s="49">
        <f t="shared" si="127"/>
        <v>3.3773837485375302</v>
      </c>
      <c r="X103" s="317">
        <f t="shared" si="106"/>
        <v>0.1159226591316392</v>
      </c>
      <c r="Y103" s="318">
        <v>0.1159226591316392</v>
      </c>
      <c r="Z103" s="200"/>
      <c r="AA103" s="66"/>
      <c r="AB103" s="66"/>
      <c r="AC103" s="66">
        <v>250</v>
      </c>
      <c r="AD103" s="66"/>
      <c r="AE103" s="66"/>
      <c r="AF103" s="66"/>
      <c r="AG103" s="66"/>
      <c r="AH103" s="195"/>
      <c r="AI103" s="34"/>
      <c r="AJ103" s="229">
        <v>180</v>
      </c>
      <c r="AK103" s="34"/>
      <c r="AL103" s="34"/>
      <c r="AM103" s="34"/>
      <c r="AN103" s="201"/>
      <c r="AO103" s="201"/>
      <c r="AP103" s="202">
        <v>240</v>
      </c>
      <c r="AQ103" s="18"/>
      <c r="AR103" s="18"/>
      <c r="AS103" s="18"/>
      <c r="AT103" s="51"/>
      <c r="AU103" s="17"/>
      <c r="AV103" s="18"/>
      <c r="AW103" s="112"/>
      <c r="AX103" s="103"/>
      <c r="AY103" s="18"/>
      <c r="AZ103" s="18"/>
      <c r="BA103" s="18"/>
      <c r="BB103" s="17"/>
      <c r="BC103" s="19"/>
      <c r="BD103" s="19"/>
      <c r="BE103" s="19"/>
      <c r="BF103" s="17"/>
      <c r="BG103" s="18"/>
      <c r="BH103" s="18"/>
      <c r="BI103" s="128"/>
      <c r="BJ103" s="331"/>
      <c r="BK103" s="332"/>
      <c r="BL103" s="332"/>
      <c r="BM103" s="332"/>
      <c r="BN103" s="333"/>
      <c r="BO103" s="203">
        <f t="shared" si="128"/>
        <v>6.9363999999999999</v>
      </c>
      <c r="BP103" s="285">
        <v>6.8559320374136261</v>
      </c>
      <c r="BQ103" s="204">
        <v>2.8336233456216022</v>
      </c>
      <c r="BR103" s="204"/>
      <c r="BS103" s="47"/>
      <c r="BT103" s="42"/>
      <c r="BU103" s="42"/>
      <c r="BV103" s="42"/>
      <c r="BW103" s="43"/>
      <c r="BX103" s="191"/>
      <c r="BY103" s="191"/>
      <c r="BZ103" s="205"/>
      <c r="CA103" s="191"/>
      <c r="CB103" s="206"/>
      <c r="CC103" s="191"/>
      <c r="CD103" s="207">
        <f t="shared" si="129"/>
        <v>51.98265662165754</v>
      </c>
      <c r="CE103" s="47" t="s">
        <v>356</v>
      </c>
      <c r="CF103" s="42">
        <v>31.8</v>
      </c>
      <c r="CG103" s="42" t="s">
        <v>353</v>
      </c>
      <c r="CH103" s="42">
        <v>175</v>
      </c>
      <c r="CI103" s="191"/>
      <c r="CJ103" s="192"/>
      <c r="CK103" s="191" t="s">
        <v>357</v>
      </c>
      <c r="CL103" s="191" t="s">
        <v>358</v>
      </c>
      <c r="CM103" s="208">
        <v>0.13</v>
      </c>
      <c r="CN103" s="191">
        <v>470</v>
      </c>
      <c r="CO103" s="205">
        <f t="shared" si="130"/>
        <v>68.192994252132166</v>
      </c>
      <c r="CP103" s="191">
        <f t="shared" si="131"/>
        <v>38.986992466243152</v>
      </c>
      <c r="CQ103" s="145" t="s">
        <v>353</v>
      </c>
      <c r="CR103" s="191">
        <v>175</v>
      </c>
      <c r="CS103" s="191"/>
      <c r="CT103" s="191"/>
      <c r="CU103" s="191"/>
      <c r="CV103" s="192"/>
      <c r="CW103" s="191" t="s">
        <v>357</v>
      </c>
      <c r="CX103" s="209" t="s">
        <v>358</v>
      </c>
      <c r="CY103" s="208">
        <v>0.13</v>
      </c>
      <c r="CZ103" s="191">
        <v>470</v>
      </c>
      <c r="DA103" s="191"/>
      <c r="DB103" s="191">
        <f t="shared" si="132"/>
        <v>47.555486984315877</v>
      </c>
      <c r="DC103" s="43">
        <f t="shared" si="133"/>
        <v>0</v>
      </c>
      <c r="DD103" s="191" t="s">
        <v>362</v>
      </c>
      <c r="DE103" s="191">
        <v>100</v>
      </c>
      <c r="DF103" s="191" t="s">
        <v>361</v>
      </c>
      <c r="DG103" s="191">
        <v>20</v>
      </c>
      <c r="DH103" s="191" t="s">
        <v>353</v>
      </c>
      <c r="DI103" s="192">
        <v>175</v>
      </c>
      <c r="DJ103" s="191"/>
      <c r="DK103" s="209"/>
      <c r="DL103" s="208"/>
      <c r="DM103" s="191"/>
      <c r="DN103" s="191">
        <f t="shared" si="134"/>
        <v>47.555486984315877</v>
      </c>
      <c r="DO103" s="192">
        <f t="shared" si="135"/>
        <v>0</v>
      </c>
      <c r="DP103" s="191">
        <v>1</v>
      </c>
      <c r="DQ103" s="191" t="s">
        <v>363</v>
      </c>
      <c r="DR103" s="191" t="s">
        <v>371</v>
      </c>
      <c r="DS103" s="208">
        <v>0.13400000000000001</v>
      </c>
      <c r="DT103" s="191">
        <v>580</v>
      </c>
      <c r="DU103" s="191">
        <f t="shared" si="136"/>
        <v>6.8559320374136261</v>
      </c>
      <c r="DV103" s="191">
        <v>0.375</v>
      </c>
      <c r="DW103" s="191">
        <v>0.45</v>
      </c>
      <c r="DX103" s="192">
        <f t="shared" si="137"/>
        <v>8.6637761036095906</v>
      </c>
      <c r="DY103" s="191">
        <v>1</v>
      </c>
      <c r="DZ103" s="191" t="s">
        <v>363</v>
      </c>
      <c r="EA103" s="191" t="s">
        <v>371</v>
      </c>
      <c r="EB103" s="208">
        <v>0.13400000000000001</v>
      </c>
      <c r="EC103" s="191">
        <v>580</v>
      </c>
      <c r="ED103" s="191">
        <f t="shared" si="138"/>
        <v>2.8336233456216022</v>
      </c>
      <c r="EE103" s="191">
        <v>0.47499999999999998</v>
      </c>
      <c r="EF103" s="191">
        <v>0.47499999999999998</v>
      </c>
      <c r="EG103" s="191">
        <f t="shared" si="139"/>
        <v>4.3318880518047953</v>
      </c>
      <c r="EH103" s="166">
        <f t="shared" si="140"/>
        <v>2</v>
      </c>
      <c r="EI103" s="205">
        <f t="shared" si="141"/>
        <v>3.4595497065167256</v>
      </c>
      <c r="EJ103" s="205">
        <f t="shared" si="107"/>
        <v>2.0350292391274856</v>
      </c>
      <c r="EK103" s="51">
        <f t="shared" si="108"/>
        <v>0.54859410649411666</v>
      </c>
      <c r="EL103" s="220">
        <f t="shared" si="109"/>
        <v>4.325146741637198E-3</v>
      </c>
      <c r="EM103" s="221">
        <f t="shared" si="142"/>
        <v>7.0402848069764481</v>
      </c>
      <c r="EN103" s="191"/>
      <c r="EO103" s="313"/>
      <c r="EP103" s="192" t="s">
        <v>354</v>
      </c>
      <c r="EQ103" s="222">
        <f t="shared" si="143"/>
        <v>3.4595497065167256</v>
      </c>
      <c r="ER103" s="191">
        <f t="shared" si="144"/>
        <v>2.0350292391274856</v>
      </c>
      <c r="ES103" s="51">
        <f t="shared" si="145"/>
        <v>0.54859410649411666</v>
      </c>
      <c r="ET103" s="191">
        <f t="shared" si="110"/>
        <v>3.4725251467416371</v>
      </c>
      <c r="EU103" s="191">
        <f t="shared" si="146"/>
        <v>7.0402848069764481</v>
      </c>
      <c r="EV103" s="191"/>
      <c r="EW103" s="191"/>
      <c r="EX103" s="192" t="str">
        <f t="shared" si="111"/>
        <v>Front</v>
      </c>
      <c r="EY103" s="145"/>
      <c r="EZ103" s="191"/>
      <c r="FA103" s="191"/>
      <c r="FB103" s="191"/>
      <c r="FC103" s="191"/>
      <c r="FD103" s="191"/>
      <c r="FE103" s="191"/>
      <c r="FF103" s="192"/>
      <c r="FG103" s="145"/>
      <c r="FH103" s="191"/>
      <c r="FI103" s="191"/>
      <c r="FJ103" s="191"/>
      <c r="FK103" s="191"/>
      <c r="FL103" s="191"/>
      <c r="FM103" s="191"/>
      <c r="FN103" s="192"/>
      <c r="FO103" s="145"/>
      <c r="FP103" s="191"/>
      <c r="FQ103" s="191"/>
      <c r="FR103" s="191"/>
      <c r="FS103" s="191"/>
      <c r="FT103" s="191"/>
      <c r="FU103" s="191"/>
      <c r="FV103" s="192"/>
      <c r="FW103" s="191"/>
      <c r="FX103" s="191"/>
      <c r="FY103" s="191"/>
      <c r="FZ103" s="191"/>
      <c r="GA103" s="191"/>
      <c r="GB103" s="191"/>
      <c r="GC103" s="191"/>
      <c r="GD103" s="210"/>
      <c r="GE103" s="145"/>
      <c r="GF103" s="191"/>
      <c r="GG103" s="191"/>
      <c r="GH103" s="191"/>
      <c r="GI103" s="191"/>
      <c r="GJ103" s="191"/>
      <c r="GK103" s="191"/>
      <c r="GL103" s="210"/>
      <c r="GM103" s="145"/>
      <c r="GN103" s="191"/>
      <c r="GO103" s="191"/>
      <c r="GP103" s="191"/>
      <c r="GQ103" s="191"/>
      <c r="GR103" s="191"/>
      <c r="GS103" s="191"/>
      <c r="GT103" s="210"/>
      <c r="GU103" s="145"/>
      <c r="GV103" s="191"/>
      <c r="GW103" s="191"/>
      <c r="GX103" s="191"/>
      <c r="GY103" s="191"/>
      <c r="GZ103" s="191"/>
      <c r="HA103" s="191"/>
      <c r="HB103" s="210"/>
      <c r="HC103" s="145"/>
      <c r="HD103" s="191"/>
      <c r="HE103" s="191"/>
      <c r="HF103" s="191"/>
      <c r="HG103" s="191"/>
      <c r="HH103" s="191"/>
      <c r="HI103" s="191"/>
      <c r="HJ103" s="210"/>
      <c r="HR103" s="304"/>
    </row>
    <row r="104" spans="1:226" s="303" customFormat="1" ht="14.45" customHeight="1" x14ac:dyDescent="0.25">
      <c r="A104" s="211" t="s">
        <v>431</v>
      </c>
      <c r="B104" s="194" t="s">
        <v>0</v>
      </c>
      <c r="C104" s="31">
        <f t="shared" si="112"/>
        <v>94</v>
      </c>
      <c r="D104" s="173" t="str">
        <f t="shared" si="113"/>
        <v>Dw_94</v>
      </c>
      <c r="E104" s="4">
        <v>450.84371039690109</v>
      </c>
      <c r="F104" s="195" t="s">
        <v>360</v>
      </c>
      <c r="G104" s="195">
        <v>17.5</v>
      </c>
      <c r="H104" s="3">
        <f t="shared" si="114"/>
        <v>47.934813181526856</v>
      </c>
      <c r="I104" s="196">
        <f t="shared" si="115"/>
        <v>179.21442020220357</v>
      </c>
      <c r="J104" s="1">
        <f t="shared" si="116"/>
        <v>0.3</v>
      </c>
      <c r="K104" s="280">
        <f t="shared" si="117"/>
        <v>0.64508319697116046</v>
      </c>
      <c r="L104" s="280">
        <f t="shared" si="118"/>
        <v>0.75959212301319623</v>
      </c>
      <c r="M104" s="225">
        <f t="shared" si="119"/>
        <v>1.1216133430427302</v>
      </c>
      <c r="N104" s="15" t="s">
        <v>432</v>
      </c>
      <c r="O104" s="197">
        <f t="shared" si="120"/>
        <v>0.5696940922598972</v>
      </c>
      <c r="P104" s="198">
        <f t="shared" si="121"/>
        <v>0</v>
      </c>
      <c r="Q104" s="198">
        <f t="shared" si="122"/>
        <v>0</v>
      </c>
      <c r="R104" s="198">
        <f t="shared" si="123"/>
        <v>0.78585442350319146</v>
      </c>
      <c r="S104" s="77">
        <f t="shared" si="124"/>
        <v>0.78355077817411278</v>
      </c>
      <c r="T104" s="199"/>
      <c r="U104" s="3">
        <f t="shared" si="125"/>
        <v>1.9223356689123543</v>
      </c>
      <c r="V104" s="98">
        <f t="shared" si="126"/>
        <v>12.564273041507208</v>
      </c>
      <c r="W104" s="49">
        <f t="shared" si="127"/>
        <v>3.815168058125598</v>
      </c>
      <c r="X104" s="317">
        <f t="shared" si="106"/>
        <v>9.7202856195384629E-2</v>
      </c>
      <c r="Y104" s="318">
        <v>9.7202856195384629E-2</v>
      </c>
      <c r="Z104" s="200"/>
      <c r="AA104" s="66"/>
      <c r="AB104" s="66"/>
      <c r="AC104" s="66">
        <v>250</v>
      </c>
      <c r="AD104" s="66"/>
      <c r="AE104" s="66"/>
      <c r="AF104" s="66"/>
      <c r="AG104" s="66"/>
      <c r="AH104" s="195"/>
      <c r="AI104" s="34"/>
      <c r="AJ104" s="229">
        <v>180</v>
      </c>
      <c r="AK104" s="34"/>
      <c r="AL104" s="34"/>
      <c r="AM104" s="34"/>
      <c r="AN104" s="201"/>
      <c r="AO104" s="201"/>
      <c r="AP104" s="202">
        <v>240</v>
      </c>
      <c r="AQ104" s="18"/>
      <c r="AR104" s="18"/>
      <c r="AS104" s="18"/>
      <c r="AT104" s="51"/>
      <c r="AU104" s="17"/>
      <c r="AV104" s="18"/>
      <c r="AW104" s="112"/>
      <c r="AX104" s="103"/>
      <c r="AY104" s="18"/>
      <c r="AZ104" s="18"/>
      <c r="BA104" s="18"/>
      <c r="BB104" s="17"/>
      <c r="BC104" s="19"/>
      <c r="BD104" s="19"/>
      <c r="BE104" s="19"/>
      <c r="BF104" s="17"/>
      <c r="BG104" s="18"/>
      <c r="BH104" s="18"/>
      <c r="BI104" s="128"/>
      <c r="BJ104" s="331"/>
      <c r="BK104" s="332"/>
      <c r="BL104" s="332"/>
      <c r="BM104" s="332"/>
      <c r="BN104" s="333"/>
      <c r="BO104" s="203">
        <f t="shared" si="128"/>
        <v>6.9363999999999999</v>
      </c>
      <c r="BP104" s="285">
        <v>6.9106183584462917</v>
      </c>
      <c r="BQ104" s="204">
        <v>3.0094852076335941</v>
      </c>
      <c r="BR104" s="204"/>
      <c r="BS104" s="47"/>
      <c r="BT104" s="42"/>
      <c r="BU104" s="42"/>
      <c r="BV104" s="42"/>
      <c r="BW104" s="43"/>
      <c r="BX104" s="191"/>
      <c r="BY104" s="191"/>
      <c r="BZ104" s="205"/>
      <c r="CA104" s="191"/>
      <c r="CB104" s="206"/>
      <c r="CC104" s="191"/>
      <c r="CD104" s="207">
        <f t="shared" si="129"/>
        <v>53.76432606066107</v>
      </c>
      <c r="CE104" s="47" t="s">
        <v>356</v>
      </c>
      <c r="CF104" s="42">
        <v>31.8</v>
      </c>
      <c r="CG104" s="42" t="s">
        <v>353</v>
      </c>
      <c r="CH104" s="42">
        <v>175</v>
      </c>
      <c r="CI104" s="191"/>
      <c r="CJ104" s="192"/>
      <c r="CK104" s="191" t="s">
        <v>357</v>
      </c>
      <c r="CL104" s="191" t="s">
        <v>358</v>
      </c>
      <c r="CM104" s="208">
        <v>0.13</v>
      </c>
      <c r="CN104" s="191">
        <v>470</v>
      </c>
      <c r="CO104" s="205">
        <f t="shared" si="130"/>
        <v>73.373239987722002</v>
      </c>
      <c r="CP104" s="191">
        <f t="shared" si="131"/>
        <v>40.323244545495804</v>
      </c>
      <c r="CQ104" s="145" t="s">
        <v>353</v>
      </c>
      <c r="CR104" s="191">
        <v>175</v>
      </c>
      <c r="CS104" s="191"/>
      <c r="CT104" s="191"/>
      <c r="CU104" s="191"/>
      <c r="CV104" s="192"/>
      <c r="CW104" s="191" t="s">
        <v>357</v>
      </c>
      <c r="CX104" s="209" t="s">
        <v>358</v>
      </c>
      <c r="CY104" s="208">
        <v>0.13</v>
      </c>
      <c r="CZ104" s="191">
        <v>470</v>
      </c>
      <c r="DA104" s="191"/>
      <c r="DB104" s="191">
        <f t="shared" si="132"/>
        <v>47.934813181526856</v>
      </c>
      <c r="DC104" s="43">
        <f t="shared" si="133"/>
        <v>0</v>
      </c>
      <c r="DD104" s="191" t="s">
        <v>362</v>
      </c>
      <c r="DE104" s="191">
        <v>100</v>
      </c>
      <c r="DF104" s="191" t="s">
        <v>361</v>
      </c>
      <c r="DG104" s="191">
        <v>20</v>
      </c>
      <c r="DH104" s="191" t="s">
        <v>353</v>
      </c>
      <c r="DI104" s="192">
        <v>175</v>
      </c>
      <c r="DJ104" s="191"/>
      <c r="DK104" s="209"/>
      <c r="DL104" s="208"/>
      <c r="DM104" s="191"/>
      <c r="DN104" s="191">
        <f t="shared" si="134"/>
        <v>47.934813181526856</v>
      </c>
      <c r="DO104" s="192">
        <f t="shared" si="135"/>
        <v>0</v>
      </c>
      <c r="DP104" s="191">
        <v>1</v>
      </c>
      <c r="DQ104" s="191" t="s">
        <v>363</v>
      </c>
      <c r="DR104" s="191" t="s">
        <v>371</v>
      </c>
      <c r="DS104" s="208">
        <v>0.13400000000000001</v>
      </c>
      <c r="DT104" s="191">
        <v>580</v>
      </c>
      <c r="DU104" s="191">
        <f t="shared" si="136"/>
        <v>6.9106183584462917</v>
      </c>
      <c r="DV104" s="191">
        <v>0.375</v>
      </c>
      <c r="DW104" s="191">
        <v>0.45</v>
      </c>
      <c r="DX104" s="192">
        <f t="shared" si="137"/>
        <v>8.9607210101101789</v>
      </c>
      <c r="DY104" s="191">
        <v>1</v>
      </c>
      <c r="DZ104" s="191" t="s">
        <v>363</v>
      </c>
      <c r="EA104" s="191" t="s">
        <v>371</v>
      </c>
      <c r="EB104" s="208">
        <v>0.13400000000000001</v>
      </c>
      <c r="EC104" s="191">
        <v>580</v>
      </c>
      <c r="ED104" s="191">
        <f t="shared" si="138"/>
        <v>3.0094852076335941</v>
      </c>
      <c r="EE104" s="191">
        <v>0.47499999999999998</v>
      </c>
      <c r="EF104" s="191">
        <v>0.47499999999999998</v>
      </c>
      <c r="EG104" s="191">
        <f t="shared" si="139"/>
        <v>4.4803605050550894</v>
      </c>
      <c r="EH104" s="166">
        <f t="shared" si="140"/>
        <v>2</v>
      </c>
      <c r="EI104" s="205">
        <f t="shared" si="141"/>
        <v>3.2679706371510022</v>
      </c>
      <c r="EJ104" s="205">
        <f t="shared" si="107"/>
        <v>1.9223356689123543</v>
      </c>
      <c r="EK104" s="51">
        <f t="shared" si="108"/>
        <v>0.83714953872123976</v>
      </c>
      <c r="EL104" s="220">
        <f t="shared" si="109"/>
        <v>0.10011468142449886</v>
      </c>
      <c r="EM104" s="221">
        <f t="shared" si="142"/>
        <v>6.2821365207536042</v>
      </c>
      <c r="EN104" s="191"/>
      <c r="EO104" s="313"/>
      <c r="EP104" s="192" t="s">
        <v>354</v>
      </c>
      <c r="EQ104" s="222">
        <f t="shared" si="143"/>
        <v>3.2679706371510022</v>
      </c>
      <c r="ER104" s="191">
        <f t="shared" si="144"/>
        <v>1.9223356689123543</v>
      </c>
      <c r="ES104" s="51">
        <f t="shared" si="145"/>
        <v>0.83714953872123976</v>
      </c>
      <c r="ET104" s="191">
        <f t="shared" si="110"/>
        <v>3.568314681424499</v>
      </c>
      <c r="EU104" s="191">
        <f t="shared" si="146"/>
        <v>6.2821365207536042</v>
      </c>
      <c r="EV104" s="191"/>
      <c r="EW104" s="191"/>
      <c r="EX104" s="192" t="str">
        <f t="shared" si="111"/>
        <v>Front</v>
      </c>
      <c r="EY104" s="145"/>
      <c r="EZ104" s="191"/>
      <c r="FA104" s="191"/>
      <c r="FB104" s="191"/>
      <c r="FC104" s="191"/>
      <c r="FD104" s="191"/>
      <c r="FE104" s="191"/>
      <c r="FF104" s="192"/>
      <c r="FG104" s="145"/>
      <c r="FH104" s="191"/>
      <c r="FI104" s="191"/>
      <c r="FJ104" s="191"/>
      <c r="FK104" s="191"/>
      <c r="FL104" s="191"/>
      <c r="FM104" s="191"/>
      <c r="FN104" s="192"/>
      <c r="FO104" s="145"/>
      <c r="FP104" s="191"/>
      <c r="FQ104" s="191"/>
      <c r="FR104" s="191"/>
      <c r="FS104" s="191"/>
      <c r="FT104" s="191"/>
      <c r="FU104" s="191"/>
      <c r="FV104" s="192"/>
      <c r="FW104" s="191"/>
      <c r="FX104" s="191"/>
      <c r="FY104" s="191"/>
      <c r="FZ104" s="191"/>
      <c r="GA104" s="191"/>
      <c r="GB104" s="191"/>
      <c r="GC104" s="191"/>
      <c r="GD104" s="210"/>
      <c r="GE104" s="145"/>
      <c r="GF104" s="191"/>
      <c r="GG104" s="191"/>
      <c r="GH104" s="191"/>
      <c r="GI104" s="191"/>
      <c r="GJ104" s="191"/>
      <c r="GK104" s="191"/>
      <c r="GL104" s="210"/>
      <c r="GM104" s="145"/>
      <c r="GN104" s="191"/>
      <c r="GO104" s="191"/>
      <c r="GP104" s="191"/>
      <c r="GQ104" s="191"/>
      <c r="GR104" s="191"/>
      <c r="GS104" s="191"/>
      <c r="GT104" s="210"/>
      <c r="GU104" s="145"/>
      <c r="GV104" s="191"/>
      <c r="GW104" s="191"/>
      <c r="GX104" s="191"/>
      <c r="GY104" s="191"/>
      <c r="GZ104" s="191"/>
      <c r="HA104" s="191"/>
      <c r="HB104" s="210"/>
      <c r="HC104" s="145"/>
      <c r="HD104" s="191"/>
      <c r="HE104" s="191"/>
      <c r="HF104" s="191"/>
      <c r="HG104" s="191"/>
      <c r="HH104" s="191"/>
      <c r="HI104" s="191"/>
      <c r="HJ104" s="210"/>
      <c r="HR104" s="304"/>
    </row>
    <row r="105" spans="1:226" s="303" customFormat="1" ht="14.45" customHeight="1" x14ac:dyDescent="0.25">
      <c r="A105" s="211" t="s">
        <v>431</v>
      </c>
      <c r="B105" s="194" t="s">
        <v>0</v>
      </c>
      <c r="C105" s="31">
        <f t="shared" si="112"/>
        <v>95</v>
      </c>
      <c r="D105" s="173" t="str">
        <f t="shared" si="113"/>
        <v>Dw_95</v>
      </c>
      <c r="E105" s="4">
        <v>395.30496085036742</v>
      </c>
      <c r="F105" s="195" t="s">
        <v>360</v>
      </c>
      <c r="G105" s="195">
        <v>17.5</v>
      </c>
      <c r="H105" s="3">
        <f t="shared" si="114"/>
        <v>38.974568770554946</v>
      </c>
      <c r="I105" s="196">
        <f t="shared" si="115"/>
        <v>152.67597139666671</v>
      </c>
      <c r="J105" s="1">
        <f t="shared" si="116"/>
        <v>0.30000000000000004</v>
      </c>
      <c r="K105" s="280">
        <f t="shared" si="117"/>
        <v>0.61293633164673467</v>
      </c>
      <c r="L105" s="280">
        <f t="shared" si="118"/>
        <v>0.7341196186213137</v>
      </c>
      <c r="M105" s="225">
        <f t="shared" si="119"/>
        <v>1.1751968748812367</v>
      </c>
      <c r="N105" s="15" t="s">
        <v>432</v>
      </c>
      <c r="O105" s="197">
        <f t="shared" si="120"/>
        <v>0.55058971396598533</v>
      </c>
      <c r="P105" s="198">
        <f t="shared" si="121"/>
        <v>0</v>
      </c>
      <c r="Q105" s="198">
        <f t="shared" si="122"/>
        <v>0</v>
      </c>
      <c r="R105" s="198">
        <f t="shared" si="123"/>
        <v>0.82339753564911211</v>
      </c>
      <c r="S105" s="77">
        <f t="shared" si="124"/>
        <v>0.67504972817783448</v>
      </c>
      <c r="T105" s="199"/>
      <c r="U105" s="3">
        <f t="shared" si="125"/>
        <v>1.9047447326964355</v>
      </c>
      <c r="V105" s="98">
        <f t="shared" si="126"/>
        <v>12.335378488898373</v>
      </c>
      <c r="W105" s="49">
        <f t="shared" si="127"/>
        <v>3.1595762388346156</v>
      </c>
      <c r="X105" s="317">
        <f t="shared" si="106"/>
        <v>0.11150649848082821</v>
      </c>
      <c r="Y105" s="318">
        <v>0.11150649848082821</v>
      </c>
      <c r="Z105" s="200"/>
      <c r="AA105" s="66"/>
      <c r="AB105" s="66"/>
      <c r="AC105" s="66">
        <v>250</v>
      </c>
      <c r="AD105" s="66"/>
      <c r="AE105" s="66"/>
      <c r="AF105" s="66"/>
      <c r="AG105" s="66"/>
      <c r="AH105" s="195"/>
      <c r="AI105" s="34"/>
      <c r="AJ105" s="229">
        <v>180</v>
      </c>
      <c r="AK105" s="34"/>
      <c r="AL105" s="34"/>
      <c r="AM105" s="34"/>
      <c r="AN105" s="201"/>
      <c r="AO105" s="201"/>
      <c r="AP105" s="202">
        <v>240</v>
      </c>
      <c r="AQ105" s="18"/>
      <c r="AR105" s="18"/>
      <c r="AS105" s="18"/>
      <c r="AT105" s="51"/>
      <c r="AU105" s="17"/>
      <c r="AV105" s="18"/>
      <c r="AW105" s="112"/>
      <c r="AX105" s="103"/>
      <c r="AY105" s="18"/>
      <c r="AZ105" s="18"/>
      <c r="BA105" s="18"/>
      <c r="BB105" s="17"/>
      <c r="BC105" s="19"/>
      <c r="BD105" s="19"/>
      <c r="BE105" s="19"/>
      <c r="BF105" s="17"/>
      <c r="BG105" s="18"/>
      <c r="BH105" s="18"/>
      <c r="BI105" s="128"/>
      <c r="BJ105" s="331"/>
      <c r="BK105" s="332"/>
      <c r="BL105" s="332"/>
      <c r="BM105" s="332"/>
      <c r="BN105" s="333"/>
      <c r="BO105" s="203">
        <f t="shared" si="128"/>
        <v>6.9363999999999999</v>
      </c>
      <c r="BP105" s="285">
        <v>5.6188467750641466</v>
      </c>
      <c r="BQ105" s="204">
        <v>2.9759205531495829</v>
      </c>
      <c r="BR105" s="204"/>
      <c r="BS105" s="47"/>
      <c r="BT105" s="42"/>
      <c r="BU105" s="42"/>
      <c r="BV105" s="42"/>
      <c r="BW105" s="43"/>
      <c r="BX105" s="191"/>
      <c r="BY105" s="191"/>
      <c r="BZ105" s="205"/>
      <c r="CA105" s="191"/>
      <c r="CB105" s="206"/>
      <c r="CC105" s="191"/>
      <c r="CD105" s="207">
        <f t="shared" si="129"/>
        <v>45.802791419000016</v>
      </c>
      <c r="CE105" s="47" t="s">
        <v>356</v>
      </c>
      <c r="CF105" s="42">
        <v>31.8</v>
      </c>
      <c r="CG105" s="42" t="s">
        <v>353</v>
      </c>
      <c r="CH105" s="42">
        <v>175</v>
      </c>
      <c r="CI105" s="191"/>
      <c r="CJ105" s="192"/>
      <c r="CK105" s="191" t="s">
        <v>357</v>
      </c>
      <c r="CL105" s="191" t="s">
        <v>358</v>
      </c>
      <c r="CM105" s="208">
        <v>0.13</v>
      </c>
      <c r="CN105" s="191">
        <v>470</v>
      </c>
      <c r="CO105" s="205">
        <f t="shared" si="130"/>
        <v>64.755280004128963</v>
      </c>
      <c r="CP105" s="191">
        <f t="shared" si="131"/>
        <v>34.352093564250012</v>
      </c>
      <c r="CQ105" s="145" t="s">
        <v>353</v>
      </c>
      <c r="CR105" s="191">
        <v>175</v>
      </c>
      <c r="CS105" s="191"/>
      <c r="CT105" s="191"/>
      <c r="CU105" s="191"/>
      <c r="CV105" s="192"/>
      <c r="CW105" s="191" t="s">
        <v>357</v>
      </c>
      <c r="CX105" s="209" t="s">
        <v>358</v>
      </c>
      <c r="CY105" s="208">
        <v>0.13</v>
      </c>
      <c r="CZ105" s="191">
        <v>470</v>
      </c>
      <c r="DA105" s="191"/>
      <c r="DB105" s="191">
        <f t="shared" si="132"/>
        <v>38.974568770554946</v>
      </c>
      <c r="DC105" s="43">
        <f t="shared" si="133"/>
        <v>0</v>
      </c>
      <c r="DD105" s="191" t="s">
        <v>362</v>
      </c>
      <c r="DE105" s="191">
        <v>100</v>
      </c>
      <c r="DF105" s="191" t="s">
        <v>361</v>
      </c>
      <c r="DG105" s="191">
        <v>20</v>
      </c>
      <c r="DH105" s="191" t="s">
        <v>353</v>
      </c>
      <c r="DI105" s="192">
        <v>175</v>
      </c>
      <c r="DJ105" s="191"/>
      <c r="DK105" s="209"/>
      <c r="DL105" s="208"/>
      <c r="DM105" s="191"/>
      <c r="DN105" s="191">
        <f t="shared" si="134"/>
        <v>38.974568770554946</v>
      </c>
      <c r="DO105" s="192">
        <f t="shared" si="135"/>
        <v>0</v>
      </c>
      <c r="DP105" s="191">
        <v>1</v>
      </c>
      <c r="DQ105" s="191" t="s">
        <v>363</v>
      </c>
      <c r="DR105" s="191" t="s">
        <v>371</v>
      </c>
      <c r="DS105" s="208">
        <v>0.13400000000000001</v>
      </c>
      <c r="DT105" s="191">
        <v>580</v>
      </c>
      <c r="DU105" s="191">
        <f t="shared" si="136"/>
        <v>5.6188467750641466</v>
      </c>
      <c r="DV105" s="191">
        <v>0.375</v>
      </c>
      <c r="DW105" s="191">
        <v>0.45</v>
      </c>
      <c r="DX105" s="192">
        <f t="shared" si="137"/>
        <v>7.6337985698333357</v>
      </c>
      <c r="DY105" s="191">
        <v>1</v>
      </c>
      <c r="DZ105" s="191" t="s">
        <v>363</v>
      </c>
      <c r="EA105" s="191" t="s">
        <v>371</v>
      </c>
      <c r="EB105" s="208">
        <v>0.13400000000000001</v>
      </c>
      <c r="EC105" s="191">
        <v>580</v>
      </c>
      <c r="ED105" s="191">
        <f t="shared" si="138"/>
        <v>2.9759205531495829</v>
      </c>
      <c r="EE105" s="191">
        <v>0.47499999999999998</v>
      </c>
      <c r="EF105" s="191">
        <v>0.47499999999999998</v>
      </c>
      <c r="EG105" s="191">
        <f t="shared" si="139"/>
        <v>3.8168992849166679</v>
      </c>
      <c r="EH105" s="166">
        <f t="shared" si="140"/>
        <v>2</v>
      </c>
      <c r="EI105" s="205">
        <f t="shared" si="141"/>
        <v>3.2380660455839405</v>
      </c>
      <c r="EJ105" s="205">
        <f t="shared" si="107"/>
        <v>1.9047447326964355</v>
      </c>
      <c r="EK105" s="51">
        <f t="shared" si="108"/>
        <v>0.82117582045314741</v>
      </c>
      <c r="EL105" s="220">
        <f t="shared" si="109"/>
        <v>0.11506697720802972</v>
      </c>
      <c r="EM105" s="221">
        <f t="shared" si="142"/>
        <v>6.1676892444491864</v>
      </c>
      <c r="EN105" s="191"/>
      <c r="EO105" s="313"/>
      <c r="EP105" s="192" t="s">
        <v>354</v>
      </c>
      <c r="EQ105" s="222">
        <f t="shared" si="143"/>
        <v>3.2380660455839405</v>
      </c>
      <c r="ER105" s="191">
        <f t="shared" si="144"/>
        <v>1.9047447326964355</v>
      </c>
      <c r="ES105" s="51">
        <f t="shared" si="145"/>
        <v>0.82117582045314741</v>
      </c>
      <c r="ET105" s="191">
        <f t="shared" si="110"/>
        <v>3.5832669772080297</v>
      </c>
      <c r="EU105" s="191">
        <f t="shared" si="146"/>
        <v>6.1676892444491864</v>
      </c>
      <c r="EV105" s="191"/>
      <c r="EW105" s="191"/>
      <c r="EX105" s="192" t="str">
        <f t="shared" si="111"/>
        <v>Front</v>
      </c>
      <c r="EY105" s="145"/>
      <c r="EZ105" s="191"/>
      <c r="FA105" s="191"/>
      <c r="FB105" s="191"/>
      <c r="FC105" s="191"/>
      <c r="FD105" s="191"/>
      <c r="FE105" s="191"/>
      <c r="FF105" s="192"/>
      <c r="FG105" s="145"/>
      <c r="FH105" s="191"/>
      <c r="FI105" s="191"/>
      <c r="FJ105" s="191"/>
      <c r="FK105" s="191"/>
      <c r="FL105" s="191"/>
      <c r="FM105" s="191"/>
      <c r="FN105" s="192"/>
      <c r="FO105" s="145"/>
      <c r="FP105" s="191"/>
      <c r="FQ105" s="191"/>
      <c r="FR105" s="191"/>
      <c r="FS105" s="191"/>
      <c r="FT105" s="191"/>
      <c r="FU105" s="191"/>
      <c r="FV105" s="192"/>
      <c r="FW105" s="191"/>
      <c r="FX105" s="191"/>
      <c r="FY105" s="191"/>
      <c r="FZ105" s="191"/>
      <c r="GA105" s="191"/>
      <c r="GB105" s="191"/>
      <c r="GC105" s="191"/>
      <c r="GD105" s="210"/>
      <c r="GE105" s="145"/>
      <c r="GF105" s="191"/>
      <c r="GG105" s="191"/>
      <c r="GH105" s="191"/>
      <c r="GI105" s="191"/>
      <c r="GJ105" s="191"/>
      <c r="GK105" s="191"/>
      <c r="GL105" s="210"/>
      <c r="GM105" s="145"/>
      <c r="GN105" s="191"/>
      <c r="GO105" s="191"/>
      <c r="GP105" s="191"/>
      <c r="GQ105" s="191"/>
      <c r="GR105" s="191"/>
      <c r="GS105" s="191"/>
      <c r="GT105" s="210"/>
      <c r="GU105" s="145"/>
      <c r="GV105" s="191"/>
      <c r="GW105" s="191"/>
      <c r="GX105" s="191"/>
      <c r="GY105" s="191"/>
      <c r="GZ105" s="191"/>
      <c r="HA105" s="191"/>
      <c r="HB105" s="210"/>
      <c r="HC105" s="145"/>
      <c r="HD105" s="191"/>
      <c r="HE105" s="191"/>
      <c r="HF105" s="191"/>
      <c r="HG105" s="191"/>
      <c r="HH105" s="191"/>
      <c r="HI105" s="191"/>
      <c r="HJ105" s="210"/>
      <c r="HR105" s="304"/>
    </row>
    <row r="106" spans="1:226" s="303" customFormat="1" ht="14.45" customHeight="1" x14ac:dyDescent="0.25">
      <c r="A106" s="211" t="s">
        <v>431</v>
      </c>
      <c r="B106" s="194" t="s">
        <v>0</v>
      </c>
      <c r="C106" s="31">
        <f t="shared" si="112"/>
        <v>96</v>
      </c>
      <c r="D106" s="173" t="str">
        <f t="shared" si="113"/>
        <v>Dw_96</v>
      </c>
      <c r="E106" s="4">
        <v>466.63111175207212</v>
      </c>
      <c r="F106" s="195" t="s">
        <v>360</v>
      </c>
      <c r="G106" s="195">
        <v>17.5</v>
      </c>
      <c r="H106" s="3">
        <f t="shared" si="114"/>
        <v>51.20618646174681</v>
      </c>
      <c r="I106" s="196">
        <f t="shared" si="115"/>
        <v>186.21401133727875</v>
      </c>
      <c r="J106" s="1">
        <f t="shared" si="116"/>
        <v>0.30000000000000004</v>
      </c>
      <c r="K106" s="280">
        <f t="shared" si="117"/>
        <v>0.66662423860192854</v>
      </c>
      <c r="L106" s="280">
        <f t="shared" si="118"/>
        <v>0.74597873184962615</v>
      </c>
      <c r="M106" s="225">
        <f t="shared" si="119"/>
        <v>1.0909659019992937</v>
      </c>
      <c r="N106" s="15" t="s">
        <v>432</v>
      </c>
      <c r="O106" s="197">
        <f t="shared" si="120"/>
        <v>0.55948404888721959</v>
      </c>
      <c r="P106" s="198">
        <f t="shared" si="121"/>
        <v>0</v>
      </c>
      <c r="Q106" s="198">
        <f t="shared" si="122"/>
        <v>0</v>
      </c>
      <c r="R106" s="198">
        <f t="shared" si="123"/>
        <v>0.76438140228564655</v>
      </c>
      <c r="S106" s="77">
        <f t="shared" si="124"/>
        <v>0.83729422056734348</v>
      </c>
      <c r="T106" s="199"/>
      <c r="U106" s="3">
        <f t="shared" si="125"/>
        <v>1.6192329573432713</v>
      </c>
      <c r="V106" s="98">
        <f t="shared" si="126"/>
        <v>8.9145122584985632</v>
      </c>
      <c r="W106" s="49">
        <f t="shared" si="127"/>
        <v>5.744137758398379</v>
      </c>
      <c r="X106" s="317">
        <f t="shared" si="106"/>
        <v>6.0917195106349672E-2</v>
      </c>
      <c r="Y106" s="318">
        <v>6.0917195106349672E-2</v>
      </c>
      <c r="Z106" s="200"/>
      <c r="AA106" s="66"/>
      <c r="AB106" s="66"/>
      <c r="AC106" s="66">
        <v>250</v>
      </c>
      <c r="AD106" s="66"/>
      <c r="AE106" s="66"/>
      <c r="AF106" s="66"/>
      <c r="AG106" s="66"/>
      <c r="AH106" s="195"/>
      <c r="AI106" s="34"/>
      <c r="AJ106" s="229">
        <v>180</v>
      </c>
      <c r="AK106" s="34"/>
      <c r="AL106" s="34"/>
      <c r="AM106" s="34"/>
      <c r="AN106" s="201"/>
      <c r="AO106" s="201"/>
      <c r="AP106" s="202">
        <v>240</v>
      </c>
      <c r="AQ106" s="18"/>
      <c r="AR106" s="18"/>
      <c r="AS106" s="18"/>
      <c r="AT106" s="51"/>
      <c r="AU106" s="17"/>
      <c r="AV106" s="18"/>
      <c r="AW106" s="112"/>
      <c r="AX106" s="103"/>
      <c r="AY106" s="18"/>
      <c r="AZ106" s="18"/>
      <c r="BA106" s="18"/>
      <c r="BB106" s="17"/>
      <c r="BC106" s="19"/>
      <c r="BD106" s="19"/>
      <c r="BE106" s="19"/>
      <c r="BF106" s="17"/>
      <c r="BG106" s="18"/>
      <c r="BH106" s="18"/>
      <c r="BI106" s="128"/>
      <c r="BJ106" s="331"/>
      <c r="BK106" s="332"/>
      <c r="BL106" s="332"/>
      <c r="BM106" s="332"/>
      <c r="BN106" s="333"/>
      <c r="BO106" s="203">
        <f t="shared" si="128"/>
        <v>6.9363999999999999</v>
      </c>
      <c r="BP106" s="285">
        <v>7.382242440134192</v>
      </c>
      <c r="BQ106" s="204">
        <v>2.9263122800976844</v>
      </c>
      <c r="BR106" s="204"/>
      <c r="BS106" s="47"/>
      <c r="BT106" s="42"/>
      <c r="BU106" s="42"/>
      <c r="BV106" s="42"/>
      <c r="BW106" s="43"/>
      <c r="BX106" s="191"/>
      <c r="BY106" s="191"/>
      <c r="BZ106" s="205"/>
      <c r="CA106" s="191"/>
      <c r="CB106" s="206"/>
      <c r="CC106" s="191"/>
      <c r="CD106" s="207">
        <f t="shared" si="129"/>
        <v>55.86420340118363</v>
      </c>
      <c r="CE106" s="47" t="s">
        <v>356</v>
      </c>
      <c r="CF106" s="42">
        <v>31.8</v>
      </c>
      <c r="CG106" s="42" t="s">
        <v>353</v>
      </c>
      <c r="CH106" s="42">
        <v>175</v>
      </c>
      <c r="CI106" s="191"/>
      <c r="CJ106" s="192"/>
      <c r="CK106" s="191" t="s">
        <v>357</v>
      </c>
      <c r="CL106" s="191" t="s">
        <v>358</v>
      </c>
      <c r="CM106" s="208">
        <v>0.13</v>
      </c>
      <c r="CN106" s="191">
        <v>470</v>
      </c>
      <c r="CO106" s="205">
        <f t="shared" si="130"/>
        <v>73.830084562357257</v>
      </c>
      <c r="CP106" s="191">
        <f t="shared" si="131"/>
        <v>41.898152550887723</v>
      </c>
      <c r="CQ106" s="145" t="s">
        <v>353</v>
      </c>
      <c r="CR106" s="191">
        <v>175</v>
      </c>
      <c r="CS106" s="191"/>
      <c r="CT106" s="191"/>
      <c r="CU106" s="191"/>
      <c r="CV106" s="192"/>
      <c r="CW106" s="191" t="s">
        <v>357</v>
      </c>
      <c r="CX106" s="209" t="s">
        <v>358</v>
      </c>
      <c r="CY106" s="208">
        <v>0.13</v>
      </c>
      <c r="CZ106" s="191">
        <v>470</v>
      </c>
      <c r="DA106" s="191"/>
      <c r="DB106" s="191">
        <f t="shared" si="132"/>
        <v>51.20618646174681</v>
      </c>
      <c r="DC106" s="43">
        <f t="shared" si="133"/>
        <v>0</v>
      </c>
      <c r="DD106" s="191" t="s">
        <v>362</v>
      </c>
      <c r="DE106" s="191">
        <v>100</v>
      </c>
      <c r="DF106" s="191" t="s">
        <v>361</v>
      </c>
      <c r="DG106" s="191">
        <v>20</v>
      </c>
      <c r="DH106" s="191" t="s">
        <v>353</v>
      </c>
      <c r="DI106" s="192">
        <v>175</v>
      </c>
      <c r="DJ106" s="191"/>
      <c r="DK106" s="209"/>
      <c r="DL106" s="208"/>
      <c r="DM106" s="191"/>
      <c r="DN106" s="191">
        <f t="shared" si="134"/>
        <v>51.20618646174681</v>
      </c>
      <c r="DO106" s="192">
        <f t="shared" si="135"/>
        <v>0</v>
      </c>
      <c r="DP106" s="191">
        <v>1</v>
      </c>
      <c r="DQ106" s="191" t="s">
        <v>363</v>
      </c>
      <c r="DR106" s="191" t="s">
        <v>371</v>
      </c>
      <c r="DS106" s="208">
        <v>0.13400000000000001</v>
      </c>
      <c r="DT106" s="191">
        <v>580</v>
      </c>
      <c r="DU106" s="191">
        <f t="shared" si="136"/>
        <v>7.382242440134192</v>
      </c>
      <c r="DV106" s="191">
        <v>0.375</v>
      </c>
      <c r="DW106" s="191">
        <v>0.45</v>
      </c>
      <c r="DX106" s="192">
        <f t="shared" si="137"/>
        <v>9.3107005668639378</v>
      </c>
      <c r="DY106" s="191">
        <v>1</v>
      </c>
      <c r="DZ106" s="191" t="s">
        <v>363</v>
      </c>
      <c r="EA106" s="191" t="s">
        <v>371</v>
      </c>
      <c r="EB106" s="208">
        <v>0.13400000000000001</v>
      </c>
      <c r="EC106" s="191">
        <v>580</v>
      </c>
      <c r="ED106" s="191">
        <f t="shared" si="138"/>
        <v>2.9263122800976844</v>
      </c>
      <c r="EE106" s="191">
        <v>0.47499999999999998</v>
      </c>
      <c r="EF106" s="191">
        <v>0.47499999999999998</v>
      </c>
      <c r="EG106" s="191">
        <f t="shared" si="139"/>
        <v>4.6553502834319689</v>
      </c>
      <c r="EH106" s="166">
        <f t="shared" si="140"/>
        <v>2</v>
      </c>
      <c r="EI106" s="205">
        <f t="shared" si="141"/>
        <v>2.752696027483561</v>
      </c>
      <c r="EJ106" s="205">
        <f t="shared" si="107"/>
        <v>1.6192329573432713</v>
      </c>
      <c r="EK106" s="51">
        <f t="shared" si="108"/>
        <v>1.0570793227544131</v>
      </c>
      <c r="EL106" s="220">
        <f t="shared" si="109"/>
        <v>0.35775198625821947</v>
      </c>
      <c r="EM106" s="221">
        <f t="shared" si="142"/>
        <v>4.4572561292492816</v>
      </c>
      <c r="EN106" s="191"/>
      <c r="EO106" s="313"/>
      <c r="EP106" s="192" t="s">
        <v>354</v>
      </c>
      <c r="EQ106" s="222">
        <f t="shared" si="143"/>
        <v>2.752696027483561</v>
      </c>
      <c r="ER106" s="191">
        <f t="shared" si="144"/>
        <v>1.6192329573432713</v>
      </c>
      <c r="ES106" s="51">
        <f t="shared" si="145"/>
        <v>1.0570793227544131</v>
      </c>
      <c r="ET106" s="191">
        <f t="shared" si="110"/>
        <v>3.8259519862582194</v>
      </c>
      <c r="EU106" s="191">
        <f t="shared" si="146"/>
        <v>4.4572561292492816</v>
      </c>
      <c r="EV106" s="191"/>
      <c r="EW106" s="191"/>
      <c r="EX106" s="192" t="str">
        <f t="shared" si="111"/>
        <v>Front</v>
      </c>
      <c r="EY106" s="145"/>
      <c r="EZ106" s="191"/>
      <c r="FA106" s="191"/>
      <c r="FB106" s="191"/>
      <c r="FC106" s="191"/>
      <c r="FD106" s="191"/>
      <c r="FE106" s="191"/>
      <c r="FF106" s="192"/>
      <c r="FG106" s="145"/>
      <c r="FH106" s="191"/>
      <c r="FI106" s="191"/>
      <c r="FJ106" s="191"/>
      <c r="FK106" s="191"/>
      <c r="FL106" s="191"/>
      <c r="FM106" s="191"/>
      <c r="FN106" s="192"/>
      <c r="FO106" s="145"/>
      <c r="FP106" s="191"/>
      <c r="FQ106" s="191"/>
      <c r="FR106" s="191"/>
      <c r="FS106" s="191"/>
      <c r="FT106" s="191"/>
      <c r="FU106" s="191"/>
      <c r="FV106" s="192"/>
      <c r="FW106" s="191"/>
      <c r="FX106" s="191"/>
      <c r="FY106" s="191"/>
      <c r="FZ106" s="191"/>
      <c r="GA106" s="191"/>
      <c r="GB106" s="191"/>
      <c r="GC106" s="191"/>
      <c r="GD106" s="210"/>
      <c r="GE106" s="145"/>
      <c r="GF106" s="191"/>
      <c r="GG106" s="191"/>
      <c r="GH106" s="191"/>
      <c r="GI106" s="191"/>
      <c r="GJ106" s="191"/>
      <c r="GK106" s="191"/>
      <c r="GL106" s="210"/>
      <c r="GM106" s="145"/>
      <c r="GN106" s="191"/>
      <c r="GO106" s="191"/>
      <c r="GP106" s="191"/>
      <c r="GQ106" s="191"/>
      <c r="GR106" s="191"/>
      <c r="GS106" s="191"/>
      <c r="GT106" s="210"/>
      <c r="GU106" s="145"/>
      <c r="GV106" s="191"/>
      <c r="GW106" s="191"/>
      <c r="GX106" s="191"/>
      <c r="GY106" s="191"/>
      <c r="GZ106" s="191"/>
      <c r="HA106" s="191"/>
      <c r="HB106" s="210"/>
      <c r="HC106" s="145"/>
      <c r="HD106" s="191"/>
      <c r="HE106" s="191"/>
      <c r="HF106" s="191"/>
      <c r="HG106" s="191"/>
      <c r="HH106" s="191"/>
      <c r="HI106" s="191"/>
      <c r="HJ106" s="210"/>
      <c r="HR106" s="304"/>
    </row>
    <row r="107" spans="1:226" s="303" customFormat="1" ht="14.45" customHeight="1" x14ac:dyDescent="0.25">
      <c r="A107" s="211" t="s">
        <v>431</v>
      </c>
      <c r="B107" s="194" t="s">
        <v>0</v>
      </c>
      <c r="C107" s="31">
        <f t="shared" si="112"/>
        <v>97</v>
      </c>
      <c r="D107" s="173" t="str">
        <f t="shared" si="113"/>
        <v>Dw_97</v>
      </c>
      <c r="E107" s="4">
        <v>550.94097189259526</v>
      </c>
      <c r="F107" s="195" t="s">
        <v>360</v>
      </c>
      <c r="G107" s="195">
        <v>17.5</v>
      </c>
      <c r="H107" s="3">
        <f t="shared" si="114"/>
        <v>50.008502776834142</v>
      </c>
      <c r="I107" s="196">
        <f t="shared" si="115"/>
        <v>181.37197470088074</v>
      </c>
      <c r="J107" s="1">
        <f t="shared" si="116"/>
        <v>0.30000000000000004</v>
      </c>
      <c r="K107" s="280">
        <f t="shared" si="117"/>
        <v>0.66881707387542644</v>
      </c>
      <c r="L107" s="280">
        <f t="shared" si="118"/>
        <v>0.75647615689129466</v>
      </c>
      <c r="M107" s="225">
        <f t="shared" si="119"/>
        <v>1.088046819819404</v>
      </c>
      <c r="N107" s="15" t="s">
        <v>432</v>
      </c>
      <c r="O107" s="197">
        <f t="shared" si="120"/>
        <v>0.56735711766847097</v>
      </c>
      <c r="P107" s="198">
        <f t="shared" si="121"/>
        <v>0</v>
      </c>
      <c r="Q107" s="198">
        <f t="shared" si="122"/>
        <v>0</v>
      </c>
      <c r="R107" s="198">
        <f t="shared" si="123"/>
        <v>0.76233615767629448</v>
      </c>
      <c r="S107" s="77">
        <f t="shared" si="124"/>
        <v>0.82991844360998368</v>
      </c>
      <c r="T107" s="199"/>
      <c r="U107" s="3">
        <f t="shared" si="125"/>
        <v>1.6651502364309849</v>
      </c>
      <c r="V107" s="98">
        <f t="shared" si="126"/>
        <v>9.4272660536129607</v>
      </c>
      <c r="W107" s="49">
        <f t="shared" si="127"/>
        <v>5.3046665377252813</v>
      </c>
      <c r="X107" s="317">
        <f t="shared" si="106"/>
        <v>6.7072160215997184E-2</v>
      </c>
      <c r="Y107" s="318">
        <v>6.7072160215997184E-2</v>
      </c>
      <c r="Z107" s="200"/>
      <c r="AA107" s="66"/>
      <c r="AB107" s="66"/>
      <c r="AC107" s="66">
        <v>250</v>
      </c>
      <c r="AD107" s="66"/>
      <c r="AE107" s="66"/>
      <c r="AF107" s="66"/>
      <c r="AG107" s="66"/>
      <c r="AH107" s="195"/>
      <c r="AI107" s="34"/>
      <c r="AJ107" s="229">
        <v>180</v>
      </c>
      <c r="AK107" s="34"/>
      <c r="AL107" s="34"/>
      <c r="AM107" s="34"/>
      <c r="AN107" s="201"/>
      <c r="AO107" s="201"/>
      <c r="AP107" s="202">
        <v>240</v>
      </c>
      <c r="AQ107" s="18"/>
      <c r="AR107" s="18"/>
      <c r="AS107" s="18"/>
      <c r="AT107" s="51"/>
      <c r="AU107" s="17"/>
      <c r="AV107" s="18"/>
      <c r="AW107" s="112"/>
      <c r="AX107" s="103"/>
      <c r="AY107" s="18"/>
      <c r="AZ107" s="18"/>
      <c r="BA107" s="18"/>
      <c r="BB107" s="17"/>
      <c r="BC107" s="19"/>
      <c r="BD107" s="19"/>
      <c r="BE107" s="19"/>
      <c r="BF107" s="17"/>
      <c r="BG107" s="18"/>
      <c r="BH107" s="18"/>
      <c r="BI107" s="128"/>
      <c r="BJ107" s="331"/>
      <c r="BK107" s="332"/>
      <c r="BL107" s="332"/>
      <c r="BM107" s="332"/>
      <c r="BN107" s="333"/>
      <c r="BO107" s="203">
        <f t="shared" si="128"/>
        <v>6.9363999999999999</v>
      </c>
      <c r="BP107" s="285">
        <v>7.2095759726708586</v>
      </c>
      <c r="BQ107" s="204">
        <v>2.8755516517342161</v>
      </c>
      <c r="BR107" s="204"/>
      <c r="BS107" s="47"/>
      <c r="BT107" s="42"/>
      <c r="BU107" s="42"/>
      <c r="BV107" s="42"/>
      <c r="BW107" s="43"/>
      <c r="BX107" s="191"/>
      <c r="BY107" s="191"/>
      <c r="BZ107" s="205"/>
      <c r="CA107" s="191"/>
      <c r="CB107" s="206"/>
      <c r="CC107" s="191"/>
      <c r="CD107" s="207">
        <f t="shared" si="129"/>
        <v>54.411592410264227</v>
      </c>
      <c r="CE107" s="47" t="s">
        <v>356</v>
      </c>
      <c r="CF107" s="42">
        <v>31.8</v>
      </c>
      <c r="CG107" s="42" t="s">
        <v>353</v>
      </c>
      <c r="CH107" s="42">
        <v>175</v>
      </c>
      <c r="CI107" s="191"/>
      <c r="CJ107" s="192"/>
      <c r="CK107" s="191" t="s">
        <v>357</v>
      </c>
      <c r="CL107" s="191" t="s">
        <v>358</v>
      </c>
      <c r="CM107" s="208">
        <v>0.13</v>
      </c>
      <c r="CN107" s="191">
        <v>470</v>
      </c>
      <c r="CO107" s="205">
        <f t="shared" si="130"/>
        <v>71.383415295784573</v>
      </c>
      <c r="CP107" s="191">
        <f t="shared" si="131"/>
        <v>40.808694307698168</v>
      </c>
      <c r="CQ107" s="145" t="s">
        <v>353</v>
      </c>
      <c r="CR107" s="191">
        <v>175</v>
      </c>
      <c r="CS107" s="191"/>
      <c r="CT107" s="191"/>
      <c r="CU107" s="191"/>
      <c r="CV107" s="192"/>
      <c r="CW107" s="191" t="s">
        <v>357</v>
      </c>
      <c r="CX107" s="209" t="s">
        <v>358</v>
      </c>
      <c r="CY107" s="208">
        <v>0.13</v>
      </c>
      <c r="CZ107" s="191">
        <v>470</v>
      </c>
      <c r="DA107" s="191"/>
      <c r="DB107" s="191">
        <f t="shared" si="132"/>
        <v>50.008502776834142</v>
      </c>
      <c r="DC107" s="43">
        <f t="shared" si="133"/>
        <v>0</v>
      </c>
      <c r="DD107" s="191" t="s">
        <v>362</v>
      </c>
      <c r="DE107" s="191">
        <v>100</v>
      </c>
      <c r="DF107" s="191" t="s">
        <v>361</v>
      </c>
      <c r="DG107" s="191">
        <v>20</v>
      </c>
      <c r="DH107" s="191" t="s">
        <v>353</v>
      </c>
      <c r="DI107" s="192">
        <v>175</v>
      </c>
      <c r="DJ107" s="191"/>
      <c r="DK107" s="209"/>
      <c r="DL107" s="208"/>
      <c r="DM107" s="191"/>
      <c r="DN107" s="191">
        <f t="shared" si="134"/>
        <v>50.008502776834142</v>
      </c>
      <c r="DO107" s="192">
        <f t="shared" si="135"/>
        <v>0</v>
      </c>
      <c r="DP107" s="191">
        <v>1</v>
      </c>
      <c r="DQ107" s="191" t="s">
        <v>363</v>
      </c>
      <c r="DR107" s="191" t="s">
        <v>371</v>
      </c>
      <c r="DS107" s="208">
        <v>0.13400000000000001</v>
      </c>
      <c r="DT107" s="191">
        <v>580</v>
      </c>
      <c r="DU107" s="191">
        <f t="shared" si="136"/>
        <v>7.2095759726708586</v>
      </c>
      <c r="DV107" s="191">
        <v>0.375</v>
      </c>
      <c r="DW107" s="191">
        <v>0.45</v>
      </c>
      <c r="DX107" s="192">
        <f t="shared" si="137"/>
        <v>9.0685987350440378</v>
      </c>
      <c r="DY107" s="191">
        <v>1</v>
      </c>
      <c r="DZ107" s="191" t="s">
        <v>363</v>
      </c>
      <c r="EA107" s="191" t="s">
        <v>371</v>
      </c>
      <c r="EB107" s="208">
        <v>0.13400000000000001</v>
      </c>
      <c r="EC107" s="191">
        <v>580</v>
      </c>
      <c r="ED107" s="191">
        <f t="shared" si="138"/>
        <v>2.8755516517342161</v>
      </c>
      <c r="EE107" s="191">
        <v>0.47499999999999998</v>
      </c>
      <c r="EF107" s="191">
        <v>0.47499999999999998</v>
      </c>
      <c r="EG107" s="191">
        <f t="shared" si="139"/>
        <v>4.5342993675220189</v>
      </c>
      <c r="EH107" s="166">
        <f t="shared" si="140"/>
        <v>2</v>
      </c>
      <c r="EI107" s="205">
        <f t="shared" si="141"/>
        <v>2.8307554019326742</v>
      </c>
      <c r="EJ107" s="205">
        <f t="shared" si="107"/>
        <v>1.6651502364309849</v>
      </c>
      <c r="EK107" s="51">
        <f t="shared" si="108"/>
        <v>0.9604014153032312</v>
      </c>
      <c r="EL107" s="220">
        <f t="shared" si="109"/>
        <v>0.31872229903366289</v>
      </c>
      <c r="EM107" s="221">
        <f t="shared" si="142"/>
        <v>4.7136330268064803</v>
      </c>
      <c r="EN107" s="191"/>
      <c r="EO107" s="313"/>
      <c r="EP107" s="192" t="s">
        <v>354</v>
      </c>
      <c r="EQ107" s="222">
        <f t="shared" si="143"/>
        <v>2.8307554019326742</v>
      </c>
      <c r="ER107" s="191">
        <f t="shared" si="144"/>
        <v>1.6651502364309849</v>
      </c>
      <c r="ES107" s="51">
        <f t="shared" si="145"/>
        <v>0.9604014153032312</v>
      </c>
      <c r="ET107" s="191">
        <f t="shared" si="110"/>
        <v>3.7869222990336628</v>
      </c>
      <c r="EU107" s="191">
        <f t="shared" si="146"/>
        <v>4.7136330268064803</v>
      </c>
      <c r="EV107" s="191"/>
      <c r="EW107" s="191"/>
      <c r="EX107" s="192" t="str">
        <f t="shared" si="111"/>
        <v>Front</v>
      </c>
      <c r="EY107" s="145"/>
      <c r="EZ107" s="191"/>
      <c r="FA107" s="191"/>
      <c r="FB107" s="191"/>
      <c r="FC107" s="191"/>
      <c r="FD107" s="191"/>
      <c r="FE107" s="191"/>
      <c r="FF107" s="192"/>
      <c r="FG107" s="145"/>
      <c r="FH107" s="191"/>
      <c r="FI107" s="191"/>
      <c r="FJ107" s="191"/>
      <c r="FK107" s="191"/>
      <c r="FL107" s="191"/>
      <c r="FM107" s="191"/>
      <c r="FN107" s="192"/>
      <c r="FO107" s="145"/>
      <c r="FP107" s="191"/>
      <c r="FQ107" s="191"/>
      <c r="FR107" s="191"/>
      <c r="FS107" s="191"/>
      <c r="FT107" s="191"/>
      <c r="FU107" s="191"/>
      <c r="FV107" s="192"/>
      <c r="FW107" s="191"/>
      <c r="FX107" s="191"/>
      <c r="FY107" s="191"/>
      <c r="FZ107" s="191"/>
      <c r="GA107" s="191"/>
      <c r="GB107" s="191"/>
      <c r="GC107" s="191"/>
      <c r="GD107" s="210"/>
      <c r="GE107" s="145"/>
      <c r="GF107" s="191"/>
      <c r="GG107" s="191"/>
      <c r="GH107" s="191"/>
      <c r="GI107" s="191"/>
      <c r="GJ107" s="191"/>
      <c r="GK107" s="191"/>
      <c r="GL107" s="210"/>
      <c r="GM107" s="145"/>
      <c r="GN107" s="191"/>
      <c r="GO107" s="191"/>
      <c r="GP107" s="191"/>
      <c r="GQ107" s="191"/>
      <c r="GR107" s="191"/>
      <c r="GS107" s="191"/>
      <c r="GT107" s="210"/>
      <c r="GU107" s="145"/>
      <c r="GV107" s="191"/>
      <c r="GW107" s="191"/>
      <c r="GX107" s="191"/>
      <c r="GY107" s="191"/>
      <c r="GZ107" s="191"/>
      <c r="HA107" s="191"/>
      <c r="HB107" s="210"/>
      <c r="HC107" s="145"/>
      <c r="HD107" s="191"/>
      <c r="HE107" s="191"/>
      <c r="HF107" s="191"/>
      <c r="HG107" s="191"/>
      <c r="HH107" s="191"/>
      <c r="HI107" s="191"/>
      <c r="HJ107" s="210"/>
      <c r="HR107" s="304"/>
    </row>
    <row r="108" spans="1:226" s="303" customFormat="1" ht="14.45" customHeight="1" x14ac:dyDescent="0.25">
      <c r="A108" s="211" t="s">
        <v>431</v>
      </c>
      <c r="B108" s="194" t="s">
        <v>0</v>
      </c>
      <c r="C108" s="31">
        <f t="shared" si="112"/>
        <v>98</v>
      </c>
      <c r="D108" s="173" t="str">
        <f t="shared" si="113"/>
        <v>Dw_98</v>
      </c>
      <c r="E108" s="4">
        <v>474.41727449990458</v>
      </c>
      <c r="F108" s="195" t="s">
        <v>360</v>
      </c>
      <c r="G108" s="195">
        <v>17.5</v>
      </c>
      <c r="H108" s="3">
        <f t="shared" si="114"/>
        <v>54.280597688399439</v>
      </c>
      <c r="I108" s="196">
        <f t="shared" si="115"/>
        <v>193.88716551263906</v>
      </c>
      <c r="J108" s="1">
        <f t="shared" si="116"/>
        <v>0.3</v>
      </c>
      <c r="K108" s="280">
        <f t="shared" si="117"/>
        <v>0.68169338785354983</v>
      </c>
      <c r="L108" s="280">
        <f t="shared" si="118"/>
        <v>0.7954991641534741</v>
      </c>
      <c r="M108" s="225">
        <f t="shared" si="119"/>
        <v>1.0715827041496022</v>
      </c>
      <c r="N108" s="15" t="s">
        <v>432</v>
      </c>
      <c r="O108" s="197">
        <f t="shared" si="120"/>
        <v>0.59662437311510552</v>
      </c>
      <c r="P108" s="198">
        <f t="shared" si="121"/>
        <v>0</v>
      </c>
      <c r="Q108" s="198">
        <f t="shared" si="122"/>
        <v>0</v>
      </c>
      <c r="R108" s="198">
        <f t="shared" si="123"/>
        <v>0.75080063323871726</v>
      </c>
      <c r="S108" s="77">
        <f t="shared" si="124"/>
        <v>0.88272543125770608</v>
      </c>
      <c r="T108" s="199"/>
      <c r="U108" s="3">
        <f t="shared" si="125"/>
        <v>1.8948003131662774</v>
      </c>
      <c r="V108" s="98">
        <f t="shared" si="126"/>
        <v>12.206911971035078</v>
      </c>
      <c r="W108" s="49">
        <f t="shared" si="127"/>
        <v>4.4467100129171122</v>
      </c>
      <c r="X108" s="317">
        <f t="shared" si="106"/>
        <v>8.6663949087863498E-2</v>
      </c>
      <c r="Y108" s="318">
        <v>8.6663949087863484E-2</v>
      </c>
      <c r="Z108" s="200"/>
      <c r="AA108" s="66"/>
      <c r="AB108" s="66"/>
      <c r="AC108" s="66">
        <v>250</v>
      </c>
      <c r="AD108" s="66"/>
      <c r="AE108" s="66"/>
      <c r="AF108" s="66"/>
      <c r="AG108" s="66"/>
      <c r="AH108" s="195"/>
      <c r="AI108" s="34"/>
      <c r="AJ108" s="229">
        <v>180</v>
      </c>
      <c r="AK108" s="34"/>
      <c r="AL108" s="34"/>
      <c r="AM108" s="34"/>
      <c r="AN108" s="201"/>
      <c r="AO108" s="201"/>
      <c r="AP108" s="202">
        <v>240</v>
      </c>
      <c r="AQ108" s="18"/>
      <c r="AR108" s="18"/>
      <c r="AS108" s="18"/>
      <c r="AT108" s="51"/>
      <c r="AU108" s="17"/>
      <c r="AV108" s="18"/>
      <c r="AW108" s="112"/>
      <c r="AX108" s="103"/>
      <c r="AY108" s="18"/>
      <c r="AZ108" s="18"/>
      <c r="BA108" s="18"/>
      <c r="BB108" s="17"/>
      <c r="BC108" s="19"/>
      <c r="BD108" s="19"/>
      <c r="BE108" s="19"/>
      <c r="BF108" s="17"/>
      <c r="BG108" s="18"/>
      <c r="BH108" s="18"/>
      <c r="BI108" s="128"/>
      <c r="BJ108" s="331"/>
      <c r="BK108" s="332"/>
      <c r="BL108" s="332"/>
      <c r="BM108" s="332"/>
      <c r="BN108" s="333"/>
      <c r="BO108" s="203">
        <f t="shared" si="128"/>
        <v>6.9363999999999999</v>
      </c>
      <c r="BP108" s="285">
        <v>7.8254710928434692</v>
      </c>
      <c r="BQ108" s="204">
        <v>2.8900797737356645</v>
      </c>
      <c r="BR108" s="204"/>
      <c r="BS108" s="47"/>
      <c r="BT108" s="42"/>
      <c r="BU108" s="42"/>
      <c r="BV108" s="42"/>
      <c r="BW108" s="43"/>
      <c r="BX108" s="191"/>
      <c r="BY108" s="191"/>
      <c r="BZ108" s="205"/>
      <c r="CA108" s="191"/>
      <c r="CB108" s="206"/>
      <c r="CC108" s="191"/>
      <c r="CD108" s="207">
        <f t="shared" si="129"/>
        <v>58.16614965379172</v>
      </c>
      <c r="CE108" s="47" t="s">
        <v>356</v>
      </c>
      <c r="CF108" s="42">
        <v>31.8</v>
      </c>
      <c r="CG108" s="42" t="s">
        <v>353</v>
      </c>
      <c r="CH108" s="42">
        <v>175</v>
      </c>
      <c r="CI108" s="191"/>
      <c r="CJ108" s="192"/>
      <c r="CK108" s="191" t="s">
        <v>357</v>
      </c>
      <c r="CL108" s="191" t="s">
        <v>358</v>
      </c>
      <c r="CM108" s="208">
        <v>0.13</v>
      </c>
      <c r="CN108" s="191">
        <v>470</v>
      </c>
      <c r="CO108" s="205">
        <f t="shared" si="130"/>
        <v>75.354416284412338</v>
      </c>
      <c r="CP108" s="191">
        <f t="shared" si="131"/>
        <v>43.624612240343787</v>
      </c>
      <c r="CQ108" s="145" t="s">
        <v>353</v>
      </c>
      <c r="CR108" s="191">
        <v>175</v>
      </c>
      <c r="CS108" s="191"/>
      <c r="CT108" s="191"/>
      <c r="CU108" s="191"/>
      <c r="CV108" s="192"/>
      <c r="CW108" s="191" t="s">
        <v>357</v>
      </c>
      <c r="CX108" s="209" t="s">
        <v>358</v>
      </c>
      <c r="CY108" s="208">
        <v>0.13</v>
      </c>
      <c r="CZ108" s="191">
        <v>470</v>
      </c>
      <c r="DA108" s="191"/>
      <c r="DB108" s="191">
        <f t="shared" si="132"/>
        <v>54.280597688399439</v>
      </c>
      <c r="DC108" s="43">
        <f t="shared" si="133"/>
        <v>0</v>
      </c>
      <c r="DD108" s="191" t="s">
        <v>362</v>
      </c>
      <c r="DE108" s="191">
        <v>100</v>
      </c>
      <c r="DF108" s="191" t="s">
        <v>361</v>
      </c>
      <c r="DG108" s="191">
        <v>20</v>
      </c>
      <c r="DH108" s="191" t="s">
        <v>353</v>
      </c>
      <c r="DI108" s="192">
        <v>175</v>
      </c>
      <c r="DJ108" s="191"/>
      <c r="DK108" s="209"/>
      <c r="DL108" s="208"/>
      <c r="DM108" s="191"/>
      <c r="DN108" s="191">
        <f t="shared" si="134"/>
        <v>54.280597688399439</v>
      </c>
      <c r="DO108" s="192">
        <f t="shared" si="135"/>
        <v>0</v>
      </c>
      <c r="DP108" s="191">
        <v>1</v>
      </c>
      <c r="DQ108" s="191" t="s">
        <v>363</v>
      </c>
      <c r="DR108" s="191" t="s">
        <v>371</v>
      </c>
      <c r="DS108" s="208">
        <v>0.13400000000000001</v>
      </c>
      <c r="DT108" s="191">
        <v>580</v>
      </c>
      <c r="DU108" s="191">
        <f t="shared" si="136"/>
        <v>7.8254710928434692</v>
      </c>
      <c r="DV108" s="191">
        <v>0.375</v>
      </c>
      <c r="DW108" s="191">
        <v>0.45</v>
      </c>
      <c r="DX108" s="192">
        <f t="shared" si="137"/>
        <v>9.694358275631954</v>
      </c>
      <c r="DY108" s="191">
        <v>1</v>
      </c>
      <c r="DZ108" s="191" t="s">
        <v>363</v>
      </c>
      <c r="EA108" s="191" t="s">
        <v>371</v>
      </c>
      <c r="EB108" s="208">
        <v>0.13400000000000001</v>
      </c>
      <c r="EC108" s="191">
        <v>580</v>
      </c>
      <c r="ED108" s="191">
        <f t="shared" si="138"/>
        <v>2.8900797737356645</v>
      </c>
      <c r="EE108" s="191">
        <v>0.47499999999999998</v>
      </c>
      <c r="EF108" s="191">
        <v>0.47499999999999998</v>
      </c>
      <c r="EG108" s="191">
        <f t="shared" si="139"/>
        <v>4.847179137815977</v>
      </c>
      <c r="EH108" s="166">
        <f t="shared" si="140"/>
        <v>2</v>
      </c>
      <c r="EI108" s="205">
        <f t="shared" si="141"/>
        <v>3.2211605323826715</v>
      </c>
      <c r="EJ108" s="205">
        <f t="shared" si="107"/>
        <v>1.8948003131662774</v>
      </c>
      <c r="EK108" s="51">
        <f t="shared" si="108"/>
        <v>0.7452794605693871</v>
      </c>
      <c r="EL108" s="220">
        <f t="shared" si="109"/>
        <v>0.12351973380866421</v>
      </c>
      <c r="EM108" s="221">
        <f t="shared" si="142"/>
        <v>6.103455985517539</v>
      </c>
      <c r="EN108" s="191"/>
      <c r="EO108" s="313"/>
      <c r="EP108" s="192" t="s">
        <v>354</v>
      </c>
      <c r="EQ108" s="222">
        <f t="shared" si="143"/>
        <v>3.2211605323826715</v>
      </c>
      <c r="ER108" s="191">
        <f t="shared" si="144"/>
        <v>1.8948003131662774</v>
      </c>
      <c r="ES108" s="51">
        <f t="shared" si="145"/>
        <v>0.7452794605693871</v>
      </c>
      <c r="ET108" s="191">
        <f t="shared" si="110"/>
        <v>3.5917197338086639</v>
      </c>
      <c r="EU108" s="191">
        <f t="shared" si="146"/>
        <v>6.103455985517539</v>
      </c>
      <c r="EV108" s="191"/>
      <c r="EW108" s="191"/>
      <c r="EX108" s="192" t="str">
        <f t="shared" si="111"/>
        <v>Front</v>
      </c>
      <c r="EY108" s="145"/>
      <c r="EZ108" s="191"/>
      <c r="FA108" s="191"/>
      <c r="FB108" s="191"/>
      <c r="FC108" s="191"/>
      <c r="FD108" s="191"/>
      <c r="FE108" s="191"/>
      <c r="FF108" s="192"/>
      <c r="FG108" s="145"/>
      <c r="FH108" s="191"/>
      <c r="FI108" s="191"/>
      <c r="FJ108" s="191"/>
      <c r="FK108" s="191"/>
      <c r="FL108" s="191"/>
      <c r="FM108" s="191"/>
      <c r="FN108" s="192"/>
      <c r="FO108" s="145"/>
      <c r="FP108" s="191"/>
      <c r="FQ108" s="191"/>
      <c r="FR108" s="191"/>
      <c r="FS108" s="191"/>
      <c r="FT108" s="191"/>
      <c r="FU108" s="191"/>
      <c r="FV108" s="192"/>
      <c r="FW108" s="191"/>
      <c r="FX108" s="191"/>
      <c r="FY108" s="191"/>
      <c r="FZ108" s="191"/>
      <c r="GA108" s="191"/>
      <c r="GB108" s="191"/>
      <c r="GC108" s="191"/>
      <c r="GD108" s="210"/>
      <c r="GE108" s="145"/>
      <c r="GF108" s="191"/>
      <c r="GG108" s="191"/>
      <c r="GH108" s="191"/>
      <c r="GI108" s="191"/>
      <c r="GJ108" s="191"/>
      <c r="GK108" s="191"/>
      <c r="GL108" s="210"/>
      <c r="GM108" s="145"/>
      <c r="GN108" s="191"/>
      <c r="GO108" s="191"/>
      <c r="GP108" s="191"/>
      <c r="GQ108" s="191"/>
      <c r="GR108" s="191"/>
      <c r="GS108" s="191"/>
      <c r="GT108" s="210"/>
      <c r="GU108" s="145"/>
      <c r="GV108" s="191"/>
      <c r="GW108" s="191"/>
      <c r="GX108" s="191"/>
      <c r="GY108" s="191"/>
      <c r="GZ108" s="191"/>
      <c r="HA108" s="191"/>
      <c r="HB108" s="210"/>
      <c r="HC108" s="145"/>
      <c r="HD108" s="191"/>
      <c r="HE108" s="191"/>
      <c r="HF108" s="191"/>
      <c r="HG108" s="191"/>
      <c r="HH108" s="191"/>
      <c r="HI108" s="191"/>
      <c r="HJ108" s="210"/>
      <c r="HR108" s="304"/>
    </row>
    <row r="109" spans="1:226" s="303" customFormat="1" ht="14.45" customHeight="1" x14ac:dyDescent="0.25">
      <c r="A109" s="211" t="s">
        <v>431</v>
      </c>
      <c r="B109" s="194" t="s">
        <v>0</v>
      </c>
      <c r="C109" s="31">
        <f t="shared" si="112"/>
        <v>99</v>
      </c>
      <c r="D109" s="173" t="str">
        <f t="shared" si="113"/>
        <v>Dw_99</v>
      </c>
      <c r="E109" s="4">
        <v>428.93238257863112</v>
      </c>
      <c r="F109" s="195" t="s">
        <v>360</v>
      </c>
      <c r="G109" s="195">
        <v>17.5</v>
      </c>
      <c r="H109" s="3">
        <f t="shared" si="114"/>
        <v>58.752310131136198</v>
      </c>
      <c r="I109" s="196">
        <f t="shared" si="115"/>
        <v>203.17833020080479</v>
      </c>
      <c r="J109" s="1">
        <f t="shared" si="116"/>
        <v>0.3</v>
      </c>
      <c r="K109" s="280">
        <f t="shared" si="117"/>
        <v>0.71146094996905407</v>
      </c>
      <c r="L109" s="280">
        <f t="shared" si="118"/>
        <v>0.89622338602598495</v>
      </c>
      <c r="M109" s="225">
        <f t="shared" si="119"/>
        <v>1.0374655724037429</v>
      </c>
      <c r="N109" s="15" t="s">
        <v>432</v>
      </c>
      <c r="O109" s="197">
        <f t="shared" si="120"/>
        <v>0.67216753951948871</v>
      </c>
      <c r="P109" s="198">
        <f t="shared" si="121"/>
        <v>0</v>
      </c>
      <c r="Q109" s="198">
        <f t="shared" si="122"/>
        <v>0</v>
      </c>
      <c r="R109" s="198">
        <f t="shared" si="123"/>
        <v>0.72689658549710334</v>
      </c>
      <c r="S109" s="77">
        <f t="shared" si="124"/>
        <v>0.96150480415658823</v>
      </c>
      <c r="T109" s="199"/>
      <c r="U109" s="3">
        <f t="shared" si="125"/>
        <v>2.2792031268330311</v>
      </c>
      <c r="V109" s="98">
        <f t="shared" si="126"/>
        <v>17.662207437442586</v>
      </c>
      <c r="W109" s="49">
        <f t="shared" si="127"/>
        <v>3.3264420848430083</v>
      </c>
      <c r="X109" s="317">
        <f t="shared" si="106"/>
        <v>0.13123785102247915</v>
      </c>
      <c r="Y109" s="318">
        <v>0.13123785102247909</v>
      </c>
      <c r="Z109" s="200"/>
      <c r="AA109" s="66"/>
      <c r="AB109" s="66"/>
      <c r="AC109" s="66">
        <v>250</v>
      </c>
      <c r="AD109" s="66"/>
      <c r="AE109" s="66"/>
      <c r="AF109" s="66"/>
      <c r="AG109" s="66"/>
      <c r="AH109" s="195"/>
      <c r="AI109" s="34"/>
      <c r="AJ109" s="229">
        <v>180</v>
      </c>
      <c r="AK109" s="34"/>
      <c r="AL109" s="34"/>
      <c r="AM109" s="34"/>
      <c r="AN109" s="201"/>
      <c r="AO109" s="201"/>
      <c r="AP109" s="202">
        <v>240</v>
      </c>
      <c r="AQ109" s="18"/>
      <c r="AR109" s="18"/>
      <c r="AS109" s="18"/>
      <c r="AT109" s="51"/>
      <c r="AU109" s="17"/>
      <c r="AV109" s="18"/>
      <c r="AW109" s="112"/>
      <c r="AX109" s="103"/>
      <c r="AY109" s="18"/>
      <c r="AZ109" s="18"/>
      <c r="BA109" s="18"/>
      <c r="BB109" s="17"/>
      <c r="BC109" s="19"/>
      <c r="BD109" s="19"/>
      <c r="BE109" s="19"/>
      <c r="BF109" s="17"/>
      <c r="BG109" s="18"/>
      <c r="BH109" s="18"/>
      <c r="BI109" s="128"/>
      <c r="BJ109" s="331"/>
      <c r="BK109" s="332"/>
      <c r="BL109" s="332"/>
      <c r="BM109" s="332"/>
      <c r="BN109" s="333"/>
      <c r="BO109" s="203">
        <f t="shared" si="128"/>
        <v>6.9363999999999999</v>
      </c>
      <c r="BP109" s="285">
        <v>8.4701444742425753</v>
      </c>
      <c r="BQ109" s="204">
        <v>2.7804323702101379</v>
      </c>
      <c r="BR109" s="204"/>
      <c r="BS109" s="47"/>
      <c r="BT109" s="42"/>
      <c r="BU109" s="42"/>
      <c r="BV109" s="42"/>
      <c r="BW109" s="43"/>
      <c r="BX109" s="191"/>
      <c r="BY109" s="191"/>
      <c r="BZ109" s="205"/>
      <c r="CA109" s="191"/>
      <c r="CB109" s="206"/>
      <c r="CC109" s="191"/>
      <c r="CD109" s="207">
        <f t="shared" si="129"/>
        <v>60.953499060241441</v>
      </c>
      <c r="CE109" s="47" t="s">
        <v>356</v>
      </c>
      <c r="CF109" s="42">
        <v>31.8</v>
      </c>
      <c r="CG109" s="42" t="s">
        <v>353</v>
      </c>
      <c r="CH109" s="42">
        <v>175</v>
      </c>
      <c r="CI109" s="191"/>
      <c r="CJ109" s="192"/>
      <c r="CK109" s="191" t="s">
        <v>357</v>
      </c>
      <c r="CL109" s="191" t="s">
        <v>358</v>
      </c>
      <c r="CM109" s="208">
        <v>0.13</v>
      </c>
      <c r="CN109" s="191">
        <v>470</v>
      </c>
      <c r="CO109" s="205">
        <f t="shared" si="130"/>
        <v>75.702156087104527</v>
      </c>
      <c r="CP109" s="191">
        <f t="shared" si="131"/>
        <v>45.715124295181077</v>
      </c>
      <c r="CQ109" s="145" t="s">
        <v>353</v>
      </c>
      <c r="CR109" s="191">
        <v>175</v>
      </c>
      <c r="CS109" s="191"/>
      <c r="CT109" s="191"/>
      <c r="CU109" s="191"/>
      <c r="CV109" s="192"/>
      <c r="CW109" s="191" t="s">
        <v>357</v>
      </c>
      <c r="CX109" s="209" t="s">
        <v>358</v>
      </c>
      <c r="CY109" s="208">
        <v>0.13</v>
      </c>
      <c r="CZ109" s="191">
        <v>470</v>
      </c>
      <c r="DA109" s="191"/>
      <c r="DB109" s="191">
        <f t="shared" si="132"/>
        <v>58.752310131136198</v>
      </c>
      <c r="DC109" s="43">
        <f t="shared" si="133"/>
        <v>0</v>
      </c>
      <c r="DD109" s="191" t="s">
        <v>362</v>
      </c>
      <c r="DE109" s="191">
        <v>100</v>
      </c>
      <c r="DF109" s="191" t="s">
        <v>361</v>
      </c>
      <c r="DG109" s="191">
        <v>20</v>
      </c>
      <c r="DH109" s="191" t="s">
        <v>353</v>
      </c>
      <c r="DI109" s="192">
        <v>175</v>
      </c>
      <c r="DJ109" s="191"/>
      <c r="DK109" s="209"/>
      <c r="DL109" s="208"/>
      <c r="DM109" s="191"/>
      <c r="DN109" s="191">
        <f t="shared" si="134"/>
        <v>58.752310131136198</v>
      </c>
      <c r="DO109" s="192">
        <f t="shared" si="135"/>
        <v>0</v>
      </c>
      <c r="DP109" s="191">
        <v>1</v>
      </c>
      <c r="DQ109" s="191" t="s">
        <v>363</v>
      </c>
      <c r="DR109" s="191" t="s">
        <v>371</v>
      </c>
      <c r="DS109" s="208">
        <v>0.13400000000000001</v>
      </c>
      <c r="DT109" s="191">
        <v>580</v>
      </c>
      <c r="DU109" s="191">
        <f t="shared" si="136"/>
        <v>8.4701444742425753</v>
      </c>
      <c r="DV109" s="191">
        <v>0.375</v>
      </c>
      <c r="DW109" s="191">
        <v>0.45</v>
      </c>
      <c r="DX109" s="192">
        <f t="shared" si="137"/>
        <v>10.158916510040241</v>
      </c>
      <c r="DY109" s="191">
        <v>1</v>
      </c>
      <c r="DZ109" s="191" t="s">
        <v>363</v>
      </c>
      <c r="EA109" s="191" t="s">
        <v>371</v>
      </c>
      <c r="EB109" s="208">
        <v>0.13400000000000001</v>
      </c>
      <c r="EC109" s="191">
        <v>580</v>
      </c>
      <c r="ED109" s="191">
        <f t="shared" si="138"/>
        <v>2.7804323702101379</v>
      </c>
      <c r="EE109" s="191">
        <v>0.47499999999999998</v>
      </c>
      <c r="EF109" s="191">
        <v>0.47499999999999998</v>
      </c>
      <c r="EG109" s="191">
        <f t="shared" si="139"/>
        <v>5.0794582550201204</v>
      </c>
      <c r="EH109" s="166">
        <f t="shared" si="140"/>
        <v>2</v>
      </c>
      <c r="EI109" s="205">
        <f t="shared" si="141"/>
        <v>3.8746453156161529</v>
      </c>
      <c r="EJ109" s="205">
        <f t="shared" si="107"/>
        <v>2.2792031268330311</v>
      </c>
      <c r="EK109" s="51">
        <f t="shared" si="108"/>
        <v>0.25122924337710684</v>
      </c>
      <c r="EL109" s="220">
        <f t="shared" si="109"/>
        <v>1.5308773421919235</v>
      </c>
      <c r="EM109" s="221">
        <f t="shared" si="142"/>
        <v>8.8311037187212929</v>
      </c>
      <c r="EN109" s="191"/>
      <c r="EO109" s="313"/>
      <c r="EP109" s="192" t="s">
        <v>354</v>
      </c>
      <c r="EQ109" s="222">
        <f t="shared" si="143"/>
        <v>3.8746453156161529</v>
      </c>
      <c r="ER109" s="191">
        <f t="shared" si="144"/>
        <v>2.2792031268330311</v>
      </c>
      <c r="ES109" s="51">
        <f t="shared" si="145"/>
        <v>0.25122924337710684</v>
      </c>
      <c r="ET109" s="191">
        <f t="shared" si="110"/>
        <v>1.5308773421919235</v>
      </c>
      <c r="EU109" s="191">
        <f t="shared" si="146"/>
        <v>8.8311037187212929</v>
      </c>
      <c r="EV109" s="191"/>
      <c r="EW109" s="191"/>
      <c r="EX109" s="192" t="str">
        <f t="shared" si="111"/>
        <v>Rear</v>
      </c>
      <c r="EY109" s="145"/>
      <c r="EZ109" s="191"/>
      <c r="FA109" s="191"/>
      <c r="FB109" s="191"/>
      <c r="FC109" s="191"/>
      <c r="FD109" s="191"/>
      <c r="FE109" s="191"/>
      <c r="FF109" s="192"/>
      <c r="FG109" s="145"/>
      <c r="FH109" s="191"/>
      <c r="FI109" s="191"/>
      <c r="FJ109" s="191"/>
      <c r="FK109" s="191"/>
      <c r="FL109" s="191"/>
      <c r="FM109" s="191"/>
      <c r="FN109" s="192"/>
      <c r="FO109" s="145"/>
      <c r="FP109" s="191"/>
      <c r="FQ109" s="191"/>
      <c r="FR109" s="191"/>
      <c r="FS109" s="191"/>
      <c r="FT109" s="191"/>
      <c r="FU109" s="191"/>
      <c r="FV109" s="192"/>
      <c r="FW109" s="191"/>
      <c r="FX109" s="191"/>
      <c r="FY109" s="191"/>
      <c r="FZ109" s="191"/>
      <c r="GA109" s="191"/>
      <c r="GB109" s="191"/>
      <c r="GC109" s="191"/>
      <c r="GD109" s="210"/>
      <c r="GE109" s="145"/>
      <c r="GF109" s="191"/>
      <c r="GG109" s="191"/>
      <c r="GH109" s="191"/>
      <c r="GI109" s="191"/>
      <c r="GJ109" s="191"/>
      <c r="GK109" s="191"/>
      <c r="GL109" s="210"/>
      <c r="GM109" s="145"/>
      <c r="GN109" s="191"/>
      <c r="GO109" s="191"/>
      <c r="GP109" s="191"/>
      <c r="GQ109" s="191"/>
      <c r="GR109" s="191"/>
      <c r="GS109" s="191"/>
      <c r="GT109" s="210"/>
      <c r="GU109" s="145"/>
      <c r="GV109" s="191"/>
      <c r="GW109" s="191"/>
      <c r="GX109" s="191"/>
      <c r="GY109" s="191"/>
      <c r="GZ109" s="191"/>
      <c r="HA109" s="191"/>
      <c r="HB109" s="210"/>
      <c r="HC109" s="145"/>
      <c r="HD109" s="191"/>
      <c r="HE109" s="191"/>
      <c r="HF109" s="191"/>
      <c r="HG109" s="191"/>
      <c r="HH109" s="191"/>
      <c r="HI109" s="191"/>
      <c r="HJ109" s="210"/>
      <c r="HR109" s="304"/>
    </row>
    <row r="110" spans="1:226" s="303" customFormat="1" ht="14.45" customHeight="1" x14ac:dyDescent="0.25">
      <c r="A110" s="211" t="s">
        <v>431</v>
      </c>
      <c r="B110" s="194" t="s">
        <v>0</v>
      </c>
      <c r="C110" s="31">
        <f t="shared" si="112"/>
        <v>100</v>
      </c>
      <c r="D110" s="173" t="str">
        <f t="shared" si="113"/>
        <v>Dw_100</v>
      </c>
      <c r="E110" s="4">
        <v>467.06420218778038</v>
      </c>
      <c r="F110" s="195" t="s">
        <v>360</v>
      </c>
      <c r="G110" s="195">
        <v>17.5</v>
      </c>
      <c r="H110" s="3">
        <f t="shared" si="114"/>
        <v>51.883933770829245</v>
      </c>
      <c r="I110" s="196">
        <f t="shared" si="115"/>
        <v>181.7055160823208</v>
      </c>
      <c r="J110" s="1">
        <f t="shared" si="116"/>
        <v>0.3</v>
      </c>
      <c r="K110" s="280">
        <f t="shared" si="117"/>
        <v>0.69942647546334347</v>
      </c>
      <c r="L110" s="280">
        <f t="shared" si="118"/>
        <v>0.88366669870811565</v>
      </c>
      <c r="M110" s="225">
        <f t="shared" si="119"/>
        <v>1.0506461415488195</v>
      </c>
      <c r="N110" s="15" t="s">
        <v>432</v>
      </c>
      <c r="O110" s="197">
        <f t="shared" si="120"/>
        <v>0.66275002403108685</v>
      </c>
      <c r="P110" s="198">
        <f t="shared" si="121"/>
        <v>0</v>
      </c>
      <c r="Q110" s="198">
        <f t="shared" si="122"/>
        <v>0</v>
      </c>
      <c r="R110" s="198">
        <f t="shared" si="123"/>
        <v>0.7361315046706296</v>
      </c>
      <c r="S110" s="77">
        <f t="shared" si="124"/>
        <v>0.88448927506978325</v>
      </c>
      <c r="T110" s="199"/>
      <c r="U110" s="3">
        <f t="shared" si="125"/>
        <v>2.1861611486124142</v>
      </c>
      <c r="V110" s="98">
        <f t="shared" si="126"/>
        <v>16.249621930187988</v>
      </c>
      <c r="W110" s="49">
        <f t="shared" si="127"/>
        <v>3.1929317490421769</v>
      </c>
      <c r="X110" s="317">
        <f t="shared" si="106"/>
        <v>0.13222580979277937</v>
      </c>
      <c r="Y110" s="318">
        <v>0.1322258097927794</v>
      </c>
      <c r="Z110" s="200"/>
      <c r="AA110" s="66"/>
      <c r="AB110" s="66"/>
      <c r="AC110" s="66">
        <v>250</v>
      </c>
      <c r="AD110" s="66"/>
      <c r="AE110" s="66"/>
      <c r="AF110" s="66"/>
      <c r="AG110" s="66"/>
      <c r="AH110" s="195"/>
      <c r="AI110" s="34"/>
      <c r="AJ110" s="229">
        <v>180</v>
      </c>
      <c r="AK110" s="34"/>
      <c r="AL110" s="34"/>
      <c r="AM110" s="34"/>
      <c r="AN110" s="201"/>
      <c r="AO110" s="201"/>
      <c r="AP110" s="202">
        <v>240</v>
      </c>
      <c r="AQ110" s="18"/>
      <c r="AR110" s="18"/>
      <c r="AS110" s="18"/>
      <c r="AT110" s="51"/>
      <c r="AU110" s="17"/>
      <c r="AV110" s="18"/>
      <c r="AW110" s="112"/>
      <c r="AX110" s="103"/>
      <c r="AY110" s="18"/>
      <c r="AZ110" s="18"/>
      <c r="BA110" s="18"/>
      <c r="BB110" s="17"/>
      <c r="BC110" s="19"/>
      <c r="BD110" s="19"/>
      <c r="BE110" s="19"/>
      <c r="BF110" s="17"/>
      <c r="BG110" s="18"/>
      <c r="BH110" s="18"/>
      <c r="BI110" s="128"/>
      <c r="BJ110" s="331"/>
      <c r="BK110" s="332"/>
      <c r="BL110" s="332"/>
      <c r="BM110" s="332"/>
      <c r="BN110" s="333"/>
      <c r="BO110" s="203">
        <f t="shared" si="128"/>
        <v>6.9363999999999999</v>
      </c>
      <c r="BP110" s="285">
        <v>7.479951238514106</v>
      </c>
      <c r="BQ110" s="204">
        <v>2.7030989759894108</v>
      </c>
      <c r="BR110" s="204"/>
      <c r="BS110" s="47"/>
      <c r="BT110" s="42"/>
      <c r="BU110" s="42"/>
      <c r="BV110" s="42"/>
      <c r="BW110" s="43"/>
      <c r="BX110" s="191"/>
      <c r="BY110" s="191"/>
      <c r="BZ110" s="205"/>
      <c r="CA110" s="191"/>
      <c r="CB110" s="206"/>
      <c r="CC110" s="191"/>
      <c r="CD110" s="207">
        <f t="shared" si="129"/>
        <v>54.511654824696237</v>
      </c>
      <c r="CE110" s="47" t="s">
        <v>356</v>
      </c>
      <c r="CF110" s="42">
        <v>31.8</v>
      </c>
      <c r="CG110" s="42" t="s">
        <v>353</v>
      </c>
      <c r="CH110" s="42">
        <v>175</v>
      </c>
      <c r="CI110" s="191"/>
      <c r="CJ110" s="192"/>
      <c r="CK110" s="191" t="s">
        <v>357</v>
      </c>
      <c r="CL110" s="191" t="s">
        <v>358</v>
      </c>
      <c r="CM110" s="208">
        <v>0.13</v>
      </c>
      <c r="CN110" s="191">
        <v>470</v>
      </c>
      <c r="CO110" s="205">
        <f t="shared" si="130"/>
        <v>67.966094689234438</v>
      </c>
      <c r="CP110" s="191">
        <f t="shared" si="131"/>
        <v>40.883741118522181</v>
      </c>
      <c r="CQ110" s="145" t="s">
        <v>353</v>
      </c>
      <c r="CR110" s="191">
        <v>175</v>
      </c>
      <c r="CS110" s="191"/>
      <c r="CT110" s="191"/>
      <c r="CU110" s="191"/>
      <c r="CV110" s="192"/>
      <c r="CW110" s="191" t="s">
        <v>357</v>
      </c>
      <c r="CX110" s="209" t="s">
        <v>358</v>
      </c>
      <c r="CY110" s="208">
        <v>0.13</v>
      </c>
      <c r="CZ110" s="191">
        <v>470</v>
      </c>
      <c r="DA110" s="191"/>
      <c r="DB110" s="191">
        <f t="shared" si="132"/>
        <v>51.883933770829245</v>
      </c>
      <c r="DC110" s="43">
        <f t="shared" si="133"/>
        <v>0</v>
      </c>
      <c r="DD110" s="191" t="s">
        <v>362</v>
      </c>
      <c r="DE110" s="191">
        <v>100</v>
      </c>
      <c r="DF110" s="191" t="s">
        <v>361</v>
      </c>
      <c r="DG110" s="191">
        <v>20</v>
      </c>
      <c r="DH110" s="191" t="s">
        <v>353</v>
      </c>
      <c r="DI110" s="192">
        <v>175</v>
      </c>
      <c r="DJ110" s="191"/>
      <c r="DK110" s="209"/>
      <c r="DL110" s="208"/>
      <c r="DM110" s="191"/>
      <c r="DN110" s="191">
        <f t="shared" si="134"/>
        <v>51.883933770829245</v>
      </c>
      <c r="DO110" s="192">
        <f t="shared" si="135"/>
        <v>0</v>
      </c>
      <c r="DP110" s="191">
        <v>1</v>
      </c>
      <c r="DQ110" s="191" t="s">
        <v>363</v>
      </c>
      <c r="DR110" s="191" t="s">
        <v>371</v>
      </c>
      <c r="DS110" s="208">
        <v>0.13400000000000001</v>
      </c>
      <c r="DT110" s="191">
        <v>580</v>
      </c>
      <c r="DU110" s="191">
        <f t="shared" si="136"/>
        <v>7.479951238514106</v>
      </c>
      <c r="DV110" s="191">
        <v>0.375</v>
      </c>
      <c r="DW110" s="191">
        <v>0.45</v>
      </c>
      <c r="DX110" s="192">
        <f t="shared" si="137"/>
        <v>9.0852758041160406</v>
      </c>
      <c r="DY110" s="191">
        <v>1</v>
      </c>
      <c r="DZ110" s="191" t="s">
        <v>363</v>
      </c>
      <c r="EA110" s="191" t="s">
        <v>371</v>
      </c>
      <c r="EB110" s="208">
        <v>0.13400000000000001</v>
      </c>
      <c r="EC110" s="191">
        <v>580</v>
      </c>
      <c r="ED110" s="191">
        <f t="shared" si="138"/>
        <v>2.7030989759894108</v>
      </c>
      <c r="EE110" s="191">
        <v>0.47499999999999998</v>
      </c>
      <c r="EF110" s="191">
        <v>0.47499999999999998</v>
      </c>
      <c r="EG110" s="191">
        <f t="shared" si="139"/>
        <v>4.5426379020580203</v>
      </c>
      <c r="EH110" s="166">
        <f t="shared" si="140"/>
        <v>2</v>
      </c>
      <c r="EI110" s="205">
        <f t="shared" si="141"/>
        <v>3.7164739526411039</v>
      </c>
      <c r="EJ110" s="205">
        <f t="shared" si="107"/>
        <v>2.1861611486124142</v>
      </c>
      <c r="EK110" s="51">
        <f t="shared" si="108"/>
        <v>0.26693782737699667</v>
      </c>
      <c r="EL110" s="220">
        <f t="shared" si="109"/>
        <v>1.609963023679448</v>
      </c>
      <c r="EM110" s="221">
        <f t="shared" si="142"/>
        <v>8.1248109650939941</v>
      </c>
      <c r="EN110" s="191"/>
      <c r="EO110" s="313"/>
      <c r="EP110" s="192" t="s">
        <v>354</v>
      </c>
      <c r="EQ110" s="222">
        <f t="shared" si="143"/>
        <v>3.7164739526411039</v>
      </c>
      <c r="ER110" s="191">
        <f t="shared" si="144"/>
        <v>2.1861611486124142</v>
      </c>
      <c r="ES110" s="51">
        <f t="shared" si="145"/>
        <v>0.26693782737699667</v>
      </c>
      <c r="ET110" s="191">
        <f t="shared" si="110"/>
        <v>1.609963023679448</v>
      </c>
      <c r="EU110" s="191">
        <f t="shared" si="146"/>
        <v>8.1248109650939941</v>
      </c>
      <c r="EV110" s="191"/>
      <c r="EW110" s="191"/>
      <c r="EX110" s="192" t="str">
        <f t="shared" si="111"/>
        <v>Rear</v>
      </c>
      <c r="EY110" s="145"/>
      <c r="EZ110" s="191"/>
      <c r="FA110" s="191"/>
      <c r="FB110" s="191"/>
      <c r="FC110" s="191"/>
      <c r="FD110" s="191"/>
      <c r="FE110" s="191"/>
      <c r="FF110" s="192"/>
      <c r="FG110" s="145"/>
      <c r="FH110" s="191"/>
      <c r="FI110" s="191"/>
      <c r="FJ110" s="191"/>
      <c r="FK110" s="191"/>
      <c r="FL110" s="191"/>
      <c r="FM110" s="191"/>
      <c r="FN110" s="192"/>
      <c r="FO110" s="145"/>
      <c r="FP110" s="191"/>
      <c r="FQ110" s="191"/>
      <c r="FR110" s="191"/>
      <c r="FS110" s="191"/>
      <c r="FT110" s="191"/>
      <c r="FU110" s="191"/>
      <c r="FV110" s="192"/>
      <c r="FW110" s="191"/>
      <c r="FX110" s="191"/>
      <c r="FY110" s="191"/>
      <c r="FZ110" s="191"/>
      <c r="GA110" s="191"/>
      <c r="GB110" s="191"/>
      <c r="GC110" s="191"/>
      <c r="GD110" s="210"/>
      <c r="GE110" s="145"/>
      <c r="GF110" s="191"/>
      <c r="GG110" s="191"/>
      <c r="GH110" s="191"/>
      <c r="GI110" s="191"/>
      <c r="GJ110" s="191"/>
      <c r="GK110" s="191"/>
      <c r="GL110" s="210"/>
      <c r="GM110" s="145"/>
      <c r="GN110" s="191"/>
      <c r="GO110" s="191"/>
      <c r="GP110" s="191"/>
      <c r="GQ110" s="191"/>
      <c r="GR110" s="191"/>
      <c r="GS110" s="191"/>
      <c r="GT110" s="210"/>
      <c r="GU110" s="145"/>
      <c r="GV110" s="191"/>
      <c r="GW110" s="191"/>
      <c r="GX110" s="191"/>
      <c r="GY110" s="191"/>
      <c r="GZ110" s="191"/>
      <c r="HA110" s="191"/>
      <c r="HB110" s="210"/>
      <c r="HC110" s="145"/>
      <c r="HD110" s="191"/>
      <c r="HE110" s="191"/>
      <c r="HF110" s="191"/>
      <c r="HG110" s="191"/>
      <c r="HH110" s="191"/>
      <c r="HI110" s="191"/>
      <c r="HJ110" s="210"/>
      <c r="HR110" s="304"/>
    </row>
    <row r="111" spans="1:226" s="303" customFormat="1" ht="14.45" customHeight="1" x14ac:dyDescent="0.25">
      <c r="A111" s="211" t="s">
        <v>431</v>
      </c>
      <c r="B111" s="194" t="s">
        <v>0</v>
      </c>
      <c r="C111" s="31">
        <f t="shared" si="112"/>
        <v>101</v>
      </c>
      <c r="D111" s="173" t="str">
        <f t="shared" si="113"/>
        <v>Dw_101</v>
      </c>
      <c r="E111" s="4">
        <v>522.32038098268595</v>
      </c>
      <c r="F111" s="195" t="s">
        <v>360</v>
      </c>
      <c r="G111" s="195">
        <v>17.5</v>
      </c>
      <c r="H111" s="3">
        <f t="shared" si="114"/>
        <v>51.026874535956111</v>
      </c>
      <c r="I111" s="196">
        <f t="shared" si="115"/>
        <v>182.29702645215912</v>
      </c>
      <c r="J111" s="1">
        <f t="shared" si="116"/>
        <v>0.30000000000000004</v>
      </c>
      <c r="K111" s="280">
        <f t="shared" si="117"/>
        <v>0.68154130440726846</v>
      </c>
      <c r="L111" s="280">
        <f t="shared" si="118"/>
        <v>0.76697795580525163</v>
      </c>
      <c r="M111" s="225">
        <f t="shared" si="119"/>
        <v>1.0717706783532477</v>
      </c>
      <c r="N111" s="15" t="s">
        <v>432</v>
      </c>
      <c r="O111" s="197">
        <f t="shared" si="120"/>
        <v>0.57523346685393872</v>
      </c>
      <c r="P111" s="198">
        <f t="shared" si="121"/>
        <v>0</v>
      </c>
      <c r="Q111" s="198">
        <f t="shared" si="122"/>
        <v>0</v>
      </c>
      <c r="R111" s="198">
        <f t="shared" si="123"/>
        <v>0.75093233669994619</v>
      </c>
      <c r="S111" s="77">
        <f t="shared" si="124"/>
        <v>0.85448489606429345</v>
      </c>
      <c r="T111" s="199"/>
      <c r="U111" s="3">
        <f t="shared" si="125"/>
        <v>1.6214200492418098</v>
      </c>
      <c r="V111" s="98">
        <f t="shared" si="126"/>
        <v>8.9386101186832647</v>
      </c>
      <c r="W111" s="49">
        <f t="shared" si="127"/>
        <v>5.7085915884507576</v>
      </c>
      <c r="X111" s="317">
        <f t="shared" si="106"/>
        <v>6.2436446759579829E-2</v>
      </c>
      <c r="Y111" s="318">
        <v>6.2436446759579822E-2</v>
      </c>
      <c r="Z111" s="200"/>
      <c r="AA111" s="66"/>
      <c r="AB111" s="66"/>
      <c r="AC111" s="66">
        <v>250</v>
      </c>
      <c r="AD111" s="66"/>
      <c r="AE111" s="66"/>
      <c r="AF111" s="66"/>
      <c r="AG111" s="66"/>
      <c r="AH111" s="195"/>
      <c r="AI111" s="34"/>
      <c r="AJ111" s="229">
        <v>180</v>
      </c>
      <c r="AK111" s="34"/>
      <c r="AL111" s="34"/>
      <c r="AM111" s="34"/>
      <c r="AN111" s="201"/>
      <c r="AO111" s="201"/>
      <c r="AP111" s="202">
        <v>240</v>
      </c>
      <c r="AQ111" s="18"/>
      <c r="AR111" s="18"/>
      <c r="AS111" s="18"/>
      <c r="AT111" s="51"/>
      <c r="AU111" s="17"/>
      <c r="AV111" s="18"/>
      <c r="AW111" s="112"/>
      <c r="AX111" s="103"/>
      <c r="AY111" s="18"/>
      <c r="AZ111" s="18"/>
      <c r="BA111" s="18"/>
      <c r="BB111" s="17"/>
      <c r="BC111" s="19"/>
      <c r="BD111" s="19"/>
      <c r="BE111" s="19"/>
      <c r="BF111" s="17"/>
      <c r="BG111" s="18"/>
      <c r="BH111" s="18"/>
      <c r="BI111" s="128"/>
      <c r="BJ111" s="331"/>
      <c r="BK111" s="332"/>
      <c r="BL111" s="332"/>
      <c r="BM111" s="332"/>
      <c r="BN111" s="333"/>
      <c r="BO111" s="203">
        <f t="shared" si="128"/>
        <v>6.9363999999999999</v>
      </c>
      <c r="BP111" s="285">
        <v>7.3563915771806858</v>
      </c>
      <c r="BQ111" s="204">
        <v>2.8071240298627247</v>
      </c>
      <c r="BR111" s="204"/>
      <c r="BS111" s="47"/>
      <c r="BT111" s="42"/>
      <c r="BU111" s="42"/>
      <c r="BV111" s="42"/>
      <c r="BW111" s="43"/>
      <c r="BX111" s="191"/>
      <c r="BY111" s="191"/>
      <c r="BZ111" s="205"/>
      <c r="CA111" s="191"/>
      <c r="CB111" s="206"/>
      <c r="CC111" s="191"/>
      <c r="CD111" s="207">
        <f t="shared" si="129"/>
        <v>54.689107935647741</v>
      </c>
      <c r="CE111" s="47" t="s">
        <v>356</v>
      </c>
      <c r="CF111" s="42">
        <v>31.8</v>
      </c>
      <c r="CG111" s="42" t="s">
        <v>353</v>
      </c>
      <c r="CH111" s="42">
        <v>175</v>
      </c>
      <c r="CI111" s="191"/>
      <c r="CJ111" s="192"/>
      <c r="CK111" s="191" t="s">
        <v>357</v>
      </c>
      <c r="CL111" s="191" t="s">
        <v>358</v>
      </c>
      <c r="CM111" s="208">
        <v>0.13</v>
      </c>
      <c r="CN111" s="191">
        <v>470</v>
      </c>
      <c r="CO111" s="205">
        <f t="shared" si="130"/>
        <v>70.271723528819052</v>
      </c>
      <c r="CP111" s="191">
        <f t="shared" si="131"/>
        <v>41.016830951735805</v>
      </c>
      <c r="CQ111" s="145" t="s">
        <v>353</v>
      </c>
      <c r="CR111" s="191">
        <v>175</v>
      </c>
      <c r="CS111" s="191"/>
      <c r="CT111" s="191"/>
      <c r="CU111" s="191"/>
      <c r="CV111" s="192"/>
      <c r="CW111" s="191" t="s">
        <v>357</v>
      </c>
      <c r="CX111" s="209" t="s">
        <v>358</v>
      </c>
      <c r="CY111" s="208">
        <v>0.13</v>
      </c>
      <c r="CZ111" s="191">
        <v>470</v>
      </c>
      <c r="DA111" s="191"/>
      <c r="DB111" s="191">
        <f t="shared" si="132"/>
        <v>51.026874535956111</v>
      </c>
      <c r="DC111" s="43">
        <f t="shared" si="133"/>
        <v>0</v>
      </c>
      <c r="DD111" s="191" t="s">
        <v>362</v>
      </c>
      <c r="DE111" s="191">
        <v>100</v>
      </c>
      <c r="DF111" s="191" t="s">
        <v>361</v>
      </c>
      <c r="DG111" s="191">
        <v>20</v>
      </c>
      <c r="DH111" s="191" t="s">
        <v>353</v>
      </c>
      <c r="DI111" s="192">
        <v>175</v>
      </c>
      <c r="DJ111" s="191"/>
      <c r="DK111" s="209"/>
      <c r="DL111" s="208"/>
      <c r="DM111" s="191"/>
      <c r="DN111" s="191">
        <f t="shared" si="134"/>
        <v>51.026874535956111</v>
      </c>
      <c r="DO111" s="192">
        <f t="shared" si="135"/>
        <v>0</v>
      </c>
      <c r="DP111" s="191">
        <v>1</v>
      </c>
      <c r="DQ111" s="191" t="s">
        <v>363</v>
      </c>
      <c r="DR111" s="191" t="s">
        <v>371</v>
      </c>
      <c r="DS111" s="208">
        <v>0.13400000000000001</v>
      </c>
      <c r="DT111" s="191">
        <v>580</v>
      </c>
      <c r="DU111" s="191">
        <f t="shared" si="136"/>
        <v>7.3563915771806858</v>
      </c>
      <c r="DV111" s="191">
        <v>0.375</v>
      </c>
      <c r="DW111" s="191">
        <v>0.45</v>
      </c>
      <c r="DX111" s="192">
        <f t="shared" si="137"/>
        <v>9.1148513226079562</v>
      </c>
      <c r="DY111" s="191">
        <v>1</v>
      </c>
      <c r="DZ111" s="191" t="s">
        <v>363</v>
      </c>
      <c r="EA111" s="191" t="s">
        <v>371</v>
      </c>
      <c r="EB111" s="208">
        <v>0.13400000000000001</v>
      </c>
      <c r="EC111" s="191">
        <v>580</v>
      </c>
      <c r="ED111" s="191">
        <f t="shared" si="138"/>
        <v>2.8071240298627247</v>
      </c>
      <c r="EE111" s="191">
        <v>0.47499999999999998</v>
      </c>
      <c r="EF111" s="191">
        <v>0.47499999999999998</v>
      </c>
      <c r="EG111" s="191">
        <f t="shared" si="139"/>
        <v>4.5574256613039781</v>
      </c>
      <c r="EH111" s="166">
        <f t="shared" si="140"/>
        <v>2</v>
      </c>
      <c r="EI111" s="205">
        <f t="shared" si="141"/>
        <v>2.7564140837110767</v>
      </c>
      <c r="EJ111" s="205">
        <f t="shared" si="107"/>
        <v>1.6214200492418098</v>
      </c>
      <c r="EK111" s="51">
        <f t="shared" si="108"/>
        <v>0.93570398062091487</v>
      </c>
      <c r="EL111" s="220">
        <f t="shared" si="109"/>
        <v>0.35589295814446165</v>
      </c>
      <c r="EM111" s="221">
        <f t="shared" si="142"/>
        <v>4.4693050593416324</v>
      </c>
      <c r="EN111" s="191"/>
      <c r="EO111" s="313"/>
      <c r="EP111" s="192" t="s">
        <v>354</v>
      </c>
      <c r="EQ111" s="222">
        <f t="shared" si="143"/>
        <v>2.7564140837110767</v>
      </c>
      <c r="ER111" s="191">
        <f t="shared" si="144"/>
        <v>1.6214200492418098</v>
      </c>
      <c r="ES111" s="51">
        <f t="shared" si="145"/>
        <v>0.93570398062091487</v>
      </c>
      <c r="ET111" s="191">
        <f t="shared" si="110"/>
        <v>3.8240929581444618</v>
      </c>
      <c r="EU111" s="191">
        <f t="shared" si="146"/>
        <v>4.4693050593416324</v>
      </c>
      <c r="EV111" s="191"/>
      <c r="EW111" s="191"/>
      <c r="EX111" s="192" t="str">
        <f t="shared" si="111"/>
        <v>Front</v>
      </c>
      <c r="EY111" s="145"/>
      <c r="EZ111" s="191"/>
      <c r="FA111" s="191"/>
      <c r="FB111" s="191"/>
      <c r="FC111" s="191"/>
      <c r="FD111" s="191"/>
      <c r="FE111" s="191"/>
      <c r="FF111" s="192"/>
      <c r="FG111" s="145"/>
      <c r="FH111" s="191"/>
      <c r="FI111" s="191"/>
      <c r="FJ111" s="191"/>
      <c r="FK111" s="191"/>
      <c r="FL111" s="191"/>
      <c r="FM111" s="191"/>
      <c r="FN111" s="192"/>
      <c r="FO111" s="145"/>
      <c r="FP111" s="191"/>
      <c r="FQ111" s="191"/>
      <c r="FR111" s="191"/>
      <c r="FS111" s="191"/>
      <c r="FT111" s="191"/>
      <c r="FU111" s="191"/>
      <c r="FV111" s="192"/>
      <c r="FW111" s="191"/>
      <c r="FX111" s="191"/>
      <c r="FY111" s="191"/>
      <c r="FZ111" s="191"/>
      <c r="GA111" s="191"/>
      <c r="GB111" s="191"/>
      <c r="GC111" s="191"/>
      <c r="GD111" s="210"/>
      <c r="GE111" s="145"/>
      <c r="GF111" s="191"/>
      <c r="GG111" s="191"/>
      <c r="GH111" s="191"/>
      <c r="GI111" s="191"/>
      <c r="GJ111" s="191"/>
      <c r="GK111" s="191"/>
      <c r="GL111" s="210"/>
      <c r="GM111" s="145"/>
      <c r="GN111" s="191"/>
      <c r="GO111" s="191"/>
      <c r="GP111" s="191"/>
      <c r="GQ111" s="191"/>
      <c r="GR111" s="191"/>
      <c r="GS111" s="191"/>
      <c r="GT111" s="210"/>
      <c r="GU111" s="145"/>
      <c r="GV111" s="191"/>
      <c r="GW111" s="191"/>
      <c r="GX111" s="191"/>
      <c r="GY111" s="191"/>
      <c r="GZ111" s="191"/>
      <c r="HA111" s="191"/>
      <c r="HB111" s="210"/>
      <c r="HC111" s="145"/>
      <c r="HD111" s="191"/>
      <c r="HE111" s="191"/>
      <c r="HF111" s="191"/>
      <c r="HG111" s="191"/>
      <c r="HH111" s="191"/>
      <c r="HI111" s="191"/>
      <c r="HJ111" s="210"/>
      <c r="HR111" s="304"/>
    </row>
    <row r="112" spans="1:226" s="303" customFormat="1" ht="14.45" customHeight="1" x14ac:dyDescent="0.25">
      <c r="A112" s="211" t="s">
        <v>431</v>
      </c>
      <c r="B112" s="194" t="s">
        <v>0</v>
      </c>
      <c r="C112" s="31">
        <f t="shared" si="112"/>
        <v>102</v>
      </c>
      <c r="D112" s="173" t="str">
        <f t="shared" si="113"/>
        <v>Dw_102</v>
      </c>
      <c r="E112" s="4">
        <v>604.17182543243462</v>
      </c>
      <c r="F112" s="195" t="s">
        <v>360</v>
      </c>
      <c r="G112" s="195">
        <v>17.5</v>
      </c>
      <c r="H112" s="3">
        <f t="shared" si="114"/>
        <v>50.113353702613594</v>
      </c>
      <c r="I112" s="196">
        <f t="shared" si="115"/>
        <v>179.32797579629204</v>
      </c>
      <c r="J112" s="1">
        <f t="shared" si="116"/>
        <v>0.3</v>
      </c>
      <c r="K112" s="280">
        <f t="shared" si="117"/>
        <v>0.68012048141777437</v>
      </c>
      <c r="L112" s="280">
        <f t="shared" si="118"/>
        <v>0.80633529525423409</v>
      </c>
      <c r="M112" s="225">
        <f t="shared" si="119"/>
        <v>1.0735340735354104</v>
      </c>
      <c r="N112" s="15" t="s">
        <v>432</v>
      </c>
      <c r="O112" s="197">
        <f t="shared" si="120"/>
        <v>0.60475147144067554</v>
      </c>
      <c r="P112" s="198">
        <f t="shared" si="121"/>
        <v>0</v>
      </c>
      <c r="Q112" s="198">
        <f t="shared" si="122"/>
        <v>0</v>
      </c>
      <c r="R112" s="198">
        <f t="shared" si="123"/>
        <v>0.75216785330010327</v>
      </c>
      <c r="S112" s="77">
        <f t="shared" si="124"/>
        <v>0.8448463789123617</v>
      </c>
      <c r="T112" s="199"/>
      <c r="U112" s="3">
        <f t="shared" si="125"/>
        <v>1.9083129416710569</v>
      </c>
      <c r="V112" s="98">
        <f t="shared" si="126"/>
        <v>12.381638163387425</v>
      </c>
      <c r="W112" s="49">
        <f t="shared" si="127"/>
        <v>4.0473928442521494</v>
      </c>
      <c r="X112" s="317">
        <f t="shared" si="106"/>
        <v>9.5379460079034181E-2</v>
      </c>
      <c r="Y112" s="318">
        <v>9.5379460079034153E-2</v>
      </c>
      <c r="Z112" s="200"/>
      <c r="AA112" s="66"/>
      <c r="AB112" s="66"/>
      <c r="AC112" s="66">
        <v>250</v>
      </c>
      <c r="AD112" s="66"/>
      <c r="AE112" s="66"/>
      <c r="AF112" s="66"/>
      <c r="AG112" s="66"/>
      <c r="AH112" s="195"/>
      <c r="AI112" s="34"/>
      <c r="AJ112" s="229">
        <v>180</v>
      </c>
      <c r="AK112" s="34"/>
      <c r="AL112" s="34"/>
      <c r="AM112" s="34"/>
      <c r="AN112" s="201"/>
      <c r="AO112" s="201"/>
      <c r="AP112" s="202">
        <v>240</v>
      </c>
      <c r="AQ112" s="18"/>
      <c r="AR112" s="18"/>
      <c r="AS112" s="18"/>
      <c r="AT112" s="51"/>
      <c r="AU112" s="17"/>
      <c r="AV112" s="18"/>
      <c r="AW112" s="112"/>
      <c r="AX112" s="103"/>
      <c r="AY112" s="18"/>
      <c r="AZ112" s="18"/>
      <c r="BA112" s="18"/>
      <c r="BB112" s="17"/>
      <c r="BC112" s="19"/>
      <c r="BD112" s="19"/>
      <c r="BE112" s="19"/>
      <c r="BF112" s="17"/>
      <c r="BG112" s="18"/>
      <c r="BH112" s="18"/>
      <c r="BI112" s="128"/>
      <c r="BJ112" s="331"/>
      <c r="BK112" s="332"/>
      <c r="BL112" s="332"/>
      <c r="BM112" s="332"/>
      <c r="BN112" s="333"/>
      <c r="BO112" s="203">
        <f t="shared" si="128"/>
        <v>6.9363999999999999</v>
      </c>
      <c r="BP112" s="285">
        <v>7.2246920164081647</v>
      </c>
      <c r="BQ112" s="204">
        <v>2.7929084953127856</v>
      </c>
      <c r="BR112" s="204"/>
      <c r="BS112" s="47"/>
      <c r="BT112" s="42"/>
      <c r="BU112" s="42"/>
      <c r="BV112" s="42"/>
      <c r="BW112" s="43"/>
      <c r="BX112" s="191"/>
      <c r="BY112" s="191"/>
      <c r="BZ112" s="205"/>
      <c r="CA112" s="191"/>
      <c r="CB112" s="206"/>
      <c r="CC112" s="191"/>
      <c r="CD112" s="207">
        <f t="shared" si="129"/>
        <v>53.798392738887614</v>
      </c>
      <c r="CE112" s="47" t="s">
        <v>356</v>
      </c>
      <c r="CF112" s="42">
        <v>31.8</v>
      </c>
      <c r="CG112" s="42" t="s">
        <v>353</v>
      </c>
      <c r="CH112" s="42">
        <v>175</v>
      </c>
      <c r="CI112" s="191"/>
      <c r="CJ112" s="192"/>
      <c r="CK112" s="191" t="s">
        <v>357</v>
      </c>
      <c r="CL112" s="191" t="s">
        <v>358</v>
      </c>
      <c r="CM112" s="208">
        <v>0.13</v>
      </c>
      <c r="CN112" s="191">
        <v>470</v>
      </c>
      <c r="CO112" s="205">
        <f t="shared" si="130"/>
        <v>69.129714539637007</v>
      </c>
      <c r="CP112" s="191">
        <f t="shared" si="131"/>
        <v>40.348794554165707</v>
      </c>
      <c r="CQ112" s="145" t="s">
        <v>353</v>
      </c>
      <c r="CR112" s="191">
        <v>175</v>
      </c>
      <c r="CS112" s="191"/>
      <c r="CT112" s="191"/>
      <c r="CU112" s="191"/>
      <c r="CV112" s="192"/>
      <c r="CW112" s="191" t="s">
        <v>357</v>
      </c>
      <c r="CX112" s="209" t="s">
        <v>358</v>
      </c>
      <c r="CY112" s="208">
        <v>0.13</v>
      </c>
      <c r="CZ112" s="191">
        <v>470</v>
      </c>
      <c r="DA112" s="191"/>
      <c r="DB112" s="191">
        <f t="shared" si="132"/>
        <v>50.113353702613594</v>
      </c>
      <c r="DC112" s="43">
        <f t="shared" si="133"/>
        <v>0</v>
      </c>
      <c r="DD112" s="191" t="s">
        <v>362</v>
      </c>
      <c r="DE112" s="191">
        <v>100</v>
      </c>
      <c r="DF112" s="191" t="s">
        <v>361</v>
      </c>
      <c r="DG112" s="191">
        <v>20</v>
      </c>
      <c r="DH112" s="191" t="s">
        <v>353</v>
      </c>
      <c r="DI112" s="192">
        <v>175</v>
      </c>
      <c r="DJ112" s="191"/>
      <c r="DK112" s="209"/>
      <c r="DL112" s="208"/>
      <c r="DM112" s="191"/>
      <c r="DN112" s="191">
        <f t="shared" si="134"/>
        <v>50.113353702613594</v>
      </c>
      <c r="DO112" s="192">
        <f t="shared" si="135"/>
        <v>0</v>
      </c>
      <c r="DP112" s="191">
        <v>1</v>
      </c>
      <c r="DQ112" s="191" t="s">
        <v>363</v>
      </c>
      <c r="DR112" s="191" t="s">
        <v>371</v>
      </c>
      <c r="DS112" s="208">
        <v>0.13400000000000001</v>
      </c>
      <c r="DT112" s="191">
        <v>580</v>
      </c>
      <c r="DU112" s="191">
        <f t="shared" si="136"/>
        <v>7.2246920164081647</v>
      </c>
      <c r="DV112" s="191">
        <v>0.375</v>
      </c>
      <c r="DW112" s="191">
        <v>0.45</v>
      </c>
      <c r="DX112" s="192">
        <f t="shared" si="137"/>
        <v>8.9663987898146029</v>
      </c>
      <c r="DY112" s="191">
        <v>1</v>
      </c>
      <c r="DZ112" s="191" t="s">
        <v>363</v>
      </c>
      <c r="EA112" s="191" t="s">
        <v>371</v>
      </c>
      <c r="EB112" s="208">
        <v>0.13400000000000001</v>
      </c>
      <c r="EC112" s="191">
        <v>580</v>
      </c>
      <c r="ED112" s="191">
        <f t="shared" si="138"/>
        <v>2.7929084953127856</v>
      </c>
      <c r="EE112" s="191">
        <v>0.47499999999999998</v>
      </c>
      <c r="EF112" s="191">
        <v>0.47499999999999998</v>
      </c>
      <c r="EG112" s="191">
        <f t="shared" si="139"/>
        <v>4.4831993949073015</v>
      </c>
      <c r="EH112" s="166">
        <f t="shared" si="140"/>
        <v>2</v>
      </c>
      <c r="EI112" s="205">
        <f t="shared" si="141"/>
        <v>3.2441320008407968</v>
      </c>
      <c r="EJ112" s="205">
        <f t="shared" si="107"/>
        <v>1.9083129416710569</v>
      </c>
      <c r="EK112" s="51">
        <f t="shared" si="108"/>
        <v>0.6345955536417287</v>
      </c>
      <c r="EL112" s="220">
        <f t="shared" si="109"/>
        <v>0.11203399957960158</v>
      </c>
      <c r="EM112" s="221">
        <f t="shared" si="142"/>
        <v>6.1908190816937125</v>
      </c>
      <c r="EN112" s="191"/>
      <c r="EO112" s="313"/>
      <c r="EP112" s="192" t="s">
        <v>354</v>
      </c>
      <c r="EQ112" s="222">
        <f t="shared" si="143"/>
        <v>3.2441320008407968</v>
      </c>
      <c r="ER112" s="191">
        <f t="shared" si="144"/>
        <v>1.9083129416710569</v>
      </c>
      <c r="ES112" s="51">
        <f t="shared" si="145"/>
        <v>0.6345955536417287</v>
      </c>
      <c r="ET112" s="191">
        <f t="shared" si="110"/>
        <v>3.5802339995796015</v>
      </c>
      <c r="EU112" s="191">
        <f t="shared" si="146"/>
        <v>6.1908190816937125</v>
      </c>
      <c r="EV112" s="191"/>
      <c r="EW112" s="191"/>
      <c r="EX112" s="192" t="str">
        <f t="shared" si="111"/>
        <v>Front</v>
      </c>
      <c r="EY112" s="145"/>
      <c r="EZ112" s="191"/>
      <c r="FA112" s="191"/>
      <c r="FB112" s="191"/>
      <c r="FC112" s="191"/>
      <c r="FD112" s="191"/>
      <c r="FE112" s="191"/>
      <c r="FF112" s="192"/>
      <c r="FG112" s="145"/>
      <c r="FH112" s="191"/>
      <c r="FI112" s="191"/>
      <c r="FJ112" s="191"/>
      <c r="FK112" s="191"/>
      <c r="FL112" s="191"/>
      <c r="FM112" s="191"/>
      <c r="FN112" s="192"/>
      <c r="FO112" s="145"/>
      <c r="FP112" s="191"/>
      <c r="FQ112" s="191"/>
      <c r="FR112" s="191"/>
      <c r="FS112" s="191"/>
      <c r="FT112" s="191"/>
      <c r="FU112" s="191"/>
      <c r="FV112" s="192"/>
      <c r="FW112" s="191"/>
      <c r="FX112" s="191"/>
      <c r="FY112" s="191"/>
      <c r="FZ112" s="191"/>
      <c r="GA112" s="191"/>
      <c r="GB112" s="191"/>
      <c r="GC112" s="191"/>
      <c r="GD112" s="210"/>
      <c r="GE112" s="145"/>
      <c r="GF112" s="191"/>
      <c r="GG112" s="191"/>
      <c r="GH112" s="191"/>
      <c r="GI112" s="191"/>
      <c r="GJ112" s="191"/>
      <c r="GK112" s="191"/>
      <c r="GL112" s="210"/>
      <c r="GM112" s="145"/>
      <c r="GN112" s="191"/>
      <c r="GO112" s="191"/>
      <c r="GP112" s="191"/>
      <c r="GQ112" s="191"/>
      <c r="GR112" s="191"/>
      <c r="GS112" s="191"/>
      <c r="GT112" s="210"/>
      <c r="GU112" s="145"/>
      <c r="GV112" s="191"/>
      <c r="GW112" s="191"/>
      <c r="GX112" s="191"/>
      <c r="GY112" s="191"/>
      <c r="GZ112" s="191"/>
      <c r="HA112" s="191"/>
      <c r="HB112" s="210"/>
      <c r="HC112" s="145"/>
      <c r="HD112" s="191"/>
      <c r="HE112" s="191"/>
      <c r="HF112" s="191"/>
      <c r="HG112" s="191"/>
      <c r="HH112" s="191"/>
      <c r="HI112" s="191"/>
      <c r="HJ112" s="210"/>
      <c r="HR112" s="304"/>
    </row>
    <row r="113" spans="1:226" s="303" customFormat="1" ht="14.45" customHeight="1" x14ac:dyDescent="0.25">
      <c r="A113" s="211" t="s">
        <v>431</v>
      </c>
      <c r="B113" s="194" t="s">
        <v>0</v>
      </c>
      <c r="C113" s="31">
        <f t="shared" si="112"/>
        <v>103</v>
      </c>
      <c r="D113" s="173" t="str">
        <f t="shared" si="113"/>
        <v>Dw_103</v>
      </c>
      <c r="E113" s="4">
        <v>485.09748235290152</v>
      </c>
      <c r="F113" s="195" t="s">
        <v>360</v>
      </c>
      <c r="G113" s="195">
        <v>17.5</v>
      </c>
      <c r="H113" s="3">
        <f t="shared" si="114"/>
        <v>57.16068915193739</v>
      </c>
      <c r="I113" s="196">
        <f t="shared" si="115"/>
        <v>198.64314583309493</v>
      </c>
      <c r="J113" s="1">
        <f t="shared" si="116"/>
        <v>0.3</v>
      </c>
      <c r="K113" s="280">
        <f t="shared" si="117"/>
        <v>0.70673262072308474</v>
      </c>
      <c r="L113" s="280">
        <f t="shared" si="118"/>
        <v>0.81936689189879097</v>
      </c>
      <c r="M113" s="225">
        <f t="shared" si="119"/>
        <v>1.0425511769378073</v>
      </c>
      <c r="N113" s="15" t="s">
        <v>432</v>
      </c>
      <c r="O113" s="197">
        <f t="shared" si="120"/>
        <v>0.61452516892409326</v>
      </c>
      <c r="P113" s="198">
        <f t="shared" si="121"/>
        <v>0</v>
      </c>
      <c r="Q113" s="198">
        <f t="shared" si="122"/>
        <v>0</v>
      </c>
      <c r="R113" s="198">
        <f t="shared" si="123"/>
        <v>0.73045979633448554</v>
      </c>
      <c r="S113" s="77">
        <f t="shared" si="124"/>
        <v>0.94088958175643922</v>
      </c>
      <c r="T113" s="199"/>
      <c r="U113" s="3">
        <f t="shared" si="125"/>
        <v>1.8464028554356873</v>
      </c>
      <c r="V113" s="98">
        <f t="shared" si="126"/>
        <v>11.591291915507602</v>
      </c>
      <c r="W113" s="49">
        <f t="shared" si="127"/>
        <v>4.931347564067817</v>
      </c>
      <c r="X113" s="317">
        <f t="shared" si="106"/>
        <v>7.9290560973643134E-2</v>
      </c>
      <c r="Y113" s="318">
        <v>7.9290560973643107E-2</v>
      </c>
      <c r="Z113" s="200"/>
      <c r="AA113" s="66"/>
      <c r="AB113" s="66"/>
      <c r="AC113" s="66">
        <v>250</v>
      </c>
      <c r="AD113" s="66"/>
      <c r="AE113" s="66"/>
      <c r="AF113" s="66"/>
      <c r="AG113" s="66"/>
      <c r="AH113" s="195"/>
      <c r="AI113" s="34"/>
      <c r="AJ113" s="229">
        <v>180</v>
      </c>
      <c r="AK113" s="34"/>
      <c r="AL113" s="34"/>
      <c r="AM113" s="34"/>
      <c r="AN113" s="201"/>
      <c r="AO113" s="201"/>
      <c r="AP113" s="202">
        <v>240</v>
      </c>
      <c r="AQ113" s="18"/>
      <c r="AR113" s="18"/>
      <c r="AS113" s="18"/>
      <c r="AT113" s="51"/>
      <c r="AU113" s="17"/>
      <c r="AV113" s="18"/>
      <c r="AW113" s="112"/>
      <c r="AX113" s="103"/>
      <c r="AY113" s="18"/>
      <c r="AZ113" s="18"/>
      <c r="BA113" s="18"/>
      <c r="BB113" s="17"/>
      <c r="BC113" s="19"/>
      <c r="BD113" s="19"/>
      <c r="BE113" s="19"/>
      <c r="BF113" s="17"/>
      <c r="BG113" s="18"/>
      <c r="BH113" s="18"/>
      <c r="BI113" s="128"/>
      <c r="BJ113" s="331"/>
      <c r="BK113" s="332"/>
      <c r="BL113" s="332"/>
      <c r="BM113" s="332"/>
      <c r="BN113" s="333"/>
      <c r="BO113" s="203">
        <f t="shared" si="128"/>
        <v>6.9363999999999999</v>
      </c>
      <c r="BP113" s="285">
        <v>8.2406852476698855</v>
      </c>
      <c r="BQ113" s="204">
        <v>2.7779302202366543</v>
      </c>
      <c r="BR113" s="204"/>
      <c r="BS113" s="47"/>
      <c r="BT113" s="42"/>
      <c r="BU113" s="42"/>
      <c r="BV113" s="42"/>
      <c r="BW113" s="43"/>
      <c r="BX113" s="191"/>
      <c r="BY113" s="191"/>
      <c r="BZ113" s="205"/>
      <c r="CA113" s="191"/>
      <c r="CB113" s="206"/>
      <c r="CC113" s="191"/>
      <c r="CD113" s="207">
        <f t="shared" si="129"/>
        <v>59.59294374992848</v>
      </c>
      <c r="CE113" s="47" t="s">
        <v>356</v>
      </c>
      <c r="CF113" s="42">
        <v>31.8</v>
      </c>
      <c r="CG113" s="42" t="s">
        <v>353</v>
      </c>
      <c r="CH113" s="42">
        <v>175</v>
      </c>
      <c r="CI113" s="191"/>
      <c r="CJ113" s="192"/>
      <c r="CK113" s="191" t="s">
        <v>357</v>
      </c>
      <c r="CL113" s="191" t="s">
        <v>358</v>
      </c>
      <c r="CM113" s="208">
        <v>0.13</v>
      </c>
      <c r="CN113" s="191">
        <v>470</v>
      </c>
      <c r="CO113" s="205">
        <f t="shared" si="130"/>
        <v>74.350213677792311</v>
      </c>
      <c r="CP113" s="191">
        <f t="shared" si="131"/>
        <v>44.69470781244636</v>
      </c>
      <c r="CQ113" s="145" t="s">
        <v>353</v>
      </c>
      <c r="CR113" s="191">
        <v>175</v>
      </c>
      <c r="CS113" s="191"/>
      <c r="CT113" s="191"/>
      <c r="CU113" s="191"/>
      <c r="CV113" s="192"/>
      <c r="CW113" s="191" t="s">
        <v>357</v>
      </c>
      <c r="CX113" s="209" t="s">
        <v>358</v>
      </c>
      <c r="CY113" s="208">
        <v>0.13</v>
      </c>
      <c r="CZ113" s="191">
        <v>470</v>
      </c>
      <c r="DA113" s="191"/>
      <c r="DB113" s="191">
        <f t="shared" si="132"/>
        <v>57.16068915193739</v>
      </c>
      <c r="DC113" s="43">
        <f t="shared" si="133"/>
        <v>0</v>
      </c>
      <c r="DD113" s="191" t="s">
        <v>362</v>
      </c>
      <c r="DE113" s="191">
        <v>100</v>
      </c>
      <c r="DF113" s="191" t="s">
        <v>361</v>
      </c>
      <c r="DG113" s="191">
        <v>20</v>
      </c>
      <c r="DH113" s="191" t="s">
        <v>353</v>
      </c>
      <c r="DI113" s="192">
        <v>175</v>
      </c>
      <c r="DJ113" s="191"/>
      <c r="DK113" s="209"/>
      <c r="DL113" s="208"/>
      <c r="DM113" s="191"/>
      <c r="DN113" s="191">
        <f t="shared" si="134"/>
        <v>57.16068915193739</v>
      </c>
      <c r="DO113" s="192">
        <f t="shared" si="135"/>
        <v>0</v>
      </c>
      <c r="DP113" s="191">
        <v>1</v>
      </c>
      <c r="DQ113" s="191" t="s">
        <v>363</v>
      </c>
      <c r="DR113" s="191" t="s">
        <v>371</v>
      </c>
      <c r="DS113" s="208">
        <v>0.13400000000000001</v>
      </c>
      <c r="DT113" s="191">
        <v>580</v>
      </c>
      <c r="DU113" s="191">
        <f t="shared" si="136"/>
        <v>8.2406852476698855</v>
      </c>
      <c r="DV113" s="191">
        <v>0.375</v>
      </c>
      <c r="DW113" s="191">
        <v>0.45</v>
      </c>
      <c r="DX113" s="192">
        <f t="shared" si="137"/>
        <v>9.9321572916547467</v>
      </c>
      <c r="DY113" s="191">
        <v>1</v>
      </c>
      <c r="DZ113" s="191" t="s">
        <v>363</v>
      </c>
      <c r="EA113" s="191" t="s">
        <v>371</v>
      </c>
      <c r="EB113" s="208">
        <v>0.13400000000000001</v>
      </c>
      <c r="EC113" s="191">
        <v>580</v>
      </c>
      <c r="ED113" s="191">
        <f t="shared" si="138"/>
        <v>2.7779302202366543</v>
      </c>
      <c r="EE113" s="191">
        <v>0.47499999999999998</v>
      </c>
      <c r="EF113" s="191">
        <v>0.47499999999999998</v>
      </c>
      <c r="EG113" s="191">
        <f t="shared" si="139"/>
        <v>4.9660786458273734</v>
      </c>
      <c r="EH113" s="166">
        <f t="shared" si="140"/>
        <v>2</v>
      </c>
      <c r="EI113" s="205">
        <f t="shared" si="141"/>
        <v>3.1388848542406684</v>
      </c>
      <c r="EJ113" s="205">
        <f t="shared" si="107"/>
        <v>1.8464028554356873</v>
      </c>
      <c r="EK113" s="51">
        <f t="shared" si="108"/>
        <v>0.68152736480096698</v>
      </c>
      <c r="EL113" s="220">
        <f t="shared" si="109"/>
        <v>0.16465757287966576</v>
      </c>
      <c r="EM113" s="221">
        <f t="shared" si="142"/>
        <v>5.7956459577538011</v>
      </c>
      <c r="EN113" s="191"/>
      <c r="EO113" s="313"/>
      <c r="EP113" s="192" t="s">
        <v>354</v>
      </c>
      <c r="EQ113" s="222">
        <f t="shared" si="143"/>
        <v>3.1388848542406684</v>
      </c>
      <c r="ER113" s="191">
        <f t="shared" si="144"/>
        <v>1.8464028554356873</v>
      </c>
      <c r="ES113" s="51">
        <f t="shared" si="145"/>
        <v>0.68152736480096698</v>
      </c>
      <c r="ET113" s="191">
        <f t="shared" si="110"/>
        <v>3.6328575728796659</v>
      </c>
      <c r="EU113" s="191">
        <f t="shared" si="146"/>
        <v>5.7956459577538011</v>
      </c>
      <c r="EV113" s="191"/>
      <c r="EW113" s="191"/>
      <c r="EX113" s="192" t="str">
        <f t="shared" si="111"/>
        <v>Front</v>
      </c>
      <c r="EY113" s="145"/>
      <c r="EZ113" s="191"/>
      <c r="FA113" s="191"/>
      <c r="FB113" s="191"/>
      <c r="FC113" s="191"/>
      <c r="FD113" s="191"/>
      <c r="FE113" s="191"/>
      <c r="FF113" s="192"/>
      <c r="FG113" s="145"/>
      <c r="FH113" s="191"/>
      <c r="FI113" s="191"/>
      <c r="FJ113" s="191"/>
      <c r="FK113" s="191"/>
      <c r="FL113" s="191"/>
      <c r="FM113" s="191"/>
      <c r="FN113" s="192"/>
      <c r="FO113" s="145"/>
      <c r="FP113" s="191"/>
      <c r="FQ113" s="191"/>
      <c r="FR113" s="191"/>
      <c r="FS113" s="191"/>
      <c r="FT113" s="191"/>
      <c r="FU113" s="191"/>
      <c r="FV113" s="192"/>
      <c r="FW113" s="191"/>
      <c r="FX113" s="191"/>
      <c r="FY113" s="191"/>
      <c r="FZ113" s="191"/>
      <c r="GA113" s="191"/>
      <c r="GB113" s="191"/>
      <c r="GC113" s="191"/>
      <c r="GD113" s="210"/>
      <c r="GE113" s="145"/>
      <c r="GF113" s="191"/>
      <c r="GG113" s="191"/>
      <c r="GH113" s="191"/>
      <c r="GI113" s="191"/>
      <c r="GJ113" s="191"/>
      <c r="GK113" s="191"/>
      <c r="GL113" s="210"/>
      <c r="GM113" s="145"/>
      <c r="GN113" s="191"/>
      <c r="GO113" s="191"/>
      <c r="GP113" s="191"/>
      <c r="GQ113" s="191"/>
      <c r="GR113" s="191"/>
      <c r="GS113" s="191"/>
      <c r="GT113" s="210"/>
      <c r="GU113" s="145"/>
      <c r="GV113" s="191"/>
      <c r="GW113" s="191"/>
      <c r="GX113" s="191"/>
      <c r="GY113" s="191"/>
      <c r="GZ113" s="191"/>
      <c r="HA113" s="191"/>
      <c r="HB113" s="210"/>
      <c r="HC113" s="145"/>
      <c r="HD113" s="191"/>
      <c r="HE113" s="191"/>
      <c r="HF113" s="191"/>
      <c r="HG113" s="191"/>
      <c r="HH113" s="191"/>
      <c r="HI113" s="191"/>
      <c r="HJ113" s="210"/>
      <c r="HR113" s="304"/>
    </row>
    <row r="114" spans="1:226" s="303" customFormat="1" ht="14.45" customHeight="1" x14ac:dyDescent="0.25">
      <c r="A114" s="211" t="s">
        <v>431</v>
      </c>
      <c r="B114" s="194" t="s">
        <v>0</v>
      </c>
      <c r="C114" s="31">
        <f t="shared" si="112"/>
        <v>104</v>
      </c>
      <c r="D114" s="173" t="str">
        <f t="shared" si="113"/>
        <v>Dw_104</v>
      </c>
      <c r="E114" s="4">
        <v>475.37980473281368</v>
      </c>
      <c r="F114" s="195" t="s">
        <v>360</v>
      </c>
      <c r="G114" s="195">
        <v>17.5</v>
      </c>
      <c r="H114" s="3">
        <f t="shared" si="114"/>
        <v>62.448084092259855</v>
      </c>
      <c r="I114" s="196">
        <f t="shared" si="115"/>
        <v>217.93427621177625</v>
      </c>
      <c r="J114" s="1">
        <f t="shared" si="116"/>
        <v>0.30000000000000004</v>
      </c>
      <c r="K114" s="280">
        <f t="shared" si="117"/>
        <v>0.70272584266630844</v>
      </c>
      <c r="L114" s="280">
        <f t="shared" si="118"/>
        <v>0.81037953498311999</v>
      </c>
      <c r="M114" s="225">
        <f t="shared" si="119"/>
        <v>1.046954183044928</v>
      </c>
      <c r="N114" s="15" t="s">
        <v>432</v>
      </c>
      <c r="O114" s="197">
        <f t="shared" si="120"/>
        <v>0.60778465123733993</v>
      </c>
      <c r="P114" s="198">
        <f t="shared" si="121"/>
        <v>0</v>
      </c>
      <c r="Q114" s="198">
        <f t="shared" si="122"/>
        <v>0</v>
      </c>
      <c r="R114" s="198">
        <f t="shared" si="123"/>
        <v>0.73354474699725647</v>
      </c>
      <c r="S114" s="77">
        <f t="shared" si="124"/>
        <v>0.98254345262891518</v>
      </c>
      <c r="T114" s="199"/>
      <c r="U114" s="3">
        <f t="shared" si="125"/>
        <v>1.9066071135786054</v>
      </c>
      <c r="V114" s="98">
        <f t="shared" si="126"/>
        <v>12.359512330865039</v>
      </c>
      <c r="W114" s="49">
        <f t="shared" si="127"/>
        <v>5.0526333418762919</v>
      </c>
      <c r="X114" s="317">
        <f t="shared" si="106"/>
        <v>7.8308048149296511E-2</v>
      </c>
      <c r="Y114" s="318">
        <v>7.8308048149296497E-2</v>
      </c>
      <c r="Z114" s="200"/>
      <c r="AA114" s="66"/>
      <c r="AB114" s="66"/>
      <c r="AC114" s="66">
        <v>250</v>
      </c>
      <c r="AD114" s="66"/>
      <c r="AE114" s="66"/>
      <c r="AF114" s="66"/>
      <c r="AG114" s="66"/>
      <c r="AH114" s="195"/>
      <c r="AI114" s="34"/>
      <c r="AJ114" s="229">
        <v>180</v>
      </c>
      <c r="AK114" s="34"/>
      <c r="AL114" s="34"/>
      <c r="AM114" s="34"/>
      <c r="AN114" s="201"/>
      <c r="AO114" s="201"/>
      <c r="AP114" s="202">
        <v>240</v>
      </c>
      <c r="AQ114" s="18"/>
      <c r="AR114" s="18"/>
      <c r="AS114" s="18"/>
      <c r="AT114" s="51"/>
      <c r="AU114" s="17"/>
      <c r="AV114" s="18"/>
      <c r="AW114" s="112"/>
      <c r="AX114" s="103"/>
      <c r="AY114" s="18"/>
      <c r="AZ114" s="18"/>
      <c r="BA114" s="18"/>
      <c r="BB114" s="17"/>
      <c r="BC114" s="19"/>
      <c r="BD114" s="19"/>
      <c r="BE114" s="19"/>
      <c r="BF114" s="17"/>
      <c r="BG114" s="18"/>
      <c r="BH114" s="18"/>
      <c r="BI114" s="128"/>
      <c r="BJ114" s="331"/>
      <c r="BK114" s="332"/>
      <c r="BL114" s="332"/>
      <c r="BM114" s="332"/>
      <c r="BN114" s="333"/>
      <c r="BO114" s="203">
        <f t="shared" si="128"/>
        <v>6.9363999999999999</v>
      </c>
      <c r="BP114" s="285">
        <v>9.0029531301914325</v>
      </c>
      <c r="BQ114" s="204">
        <v>2.9185032562905255</v>
      </c>
      <c r="BR114" s="204"/>
      <c r="BS114" s="47"/>
      <c r="BT114" s="42"/>
      <c r="BU114" s="42"/>
      <c r="BV114" s="42"/>
      <c r="BW114" s="43"/>
      <c r="BX114" s="191"/>
      <c r="BY114" s="191"/>
      <c r="BZ114" s="205"/>
      <c r="CA114" s="191"/>
      <c r="CB114" s="206"/>
      <c r="CC114" s="191"/>
      <c r="CD114" s="207">
        <f t="shared" si="129"/>
        <v>65.380282863532884</v>
      </c>
      <c r="CE114" s="47" t="s">
        <v>356</v>
      </c>
      <c r="CF114" s="42">
        <v>31.8</v>
      </c>
      <c r="CG114" s="42" t="s">
        <v>353</v>
      </c>
      <c r="CH114" s="42">
        <v>175</v>
      </c>
      <c r="CI114" s="191"/>
      <c r="CJ114" s="192"/>
      <c r="CK114" s="191" t="s">
        <v>357</v>
      </c>
      <c r="CL114" s="191" t="s">
        <v>358</v>
      </c>
      <c r="CM114" s="208">
        <v>0.13</v>
      </c>
      <c r="CN114" s="191">
        <v>470</v>
      </c>
      <c r="CO114" s="205">
        <f t="shared" si="130"/>
        <v>83.066554175828685</v>
      </c>
      <c r="CP114" s="191">
        <f t="shared" si="131"/>
        <v>49.035212147649659</v>
      </c>
      <c r="CQ114" s="145" t="s">
        <v>353</v>
      </c>
      <c r="CR114" s="191">
        <v>175</v>
      </c>
      <c r="CS114" s="191"/>
      <c r="CT114" s="191"/>
      <c r="CU114" s="191"/>
      <c r="CV114" s="192"/>
      <c r="CW114" s="191" t="s">
        <v>357</v>
      </c>
      <c r="CX114" s="209" t="s">
        <v>358</v>
      </c>
      <c r="CY114" s="208">
        <v>0.13</v>
      </c>
      <c r="CZ114" s="191">
        <v>470</v>
      </c>
      <c r="DA114" s="191"/>
      <c r="DB114" s="191">
        <f t="shared" si="132"/>
        <v>62.448084092259855</v>
      </c>
      <c r="DC114" s="43">
        <f t="shared" si="133"/>
        <v>0</v>
      </c>
      <c r="DD114" s="191" t="s">
        <v>362</v>
      </c>
      <c r="DE114" s="191">
        <v>100</v>
      </c>
      <c r="DF114" s="191" t="s">
        <v>361</v>
      </c>
      <c r="DG114" s="191">
        <v>20</v>
      </c>
      <c r="DH114" s="191" t="s">
        <v>353</v>
      </c>
      <c r="DI114" s="192">
        <v>175</v>
      </c>
      <c r="DJ114" s="191"/>
      <c r="DK114" s="209"/>
      <c r="DL114" s="208"/>
      <c r="DM114" s="191"/>
      <c r="DN114" s="191">
        <f t="shared" si="134"/>
        <v>62.448084092259855</v>
      </c>
      <c r="DO114" s="192">
        <f t="shared" si="135"/>
        <v>0</v>
      </c>
      <c r="DP114" s="191">
        <v>1</v>
      </c>
      <c r="DQ114" s="191" t="s">
        <v>363</v>
      </c>
      <c r="DR114" s="191" t="s">
        <v>371</v>
      </c>
      <c r="DS114" s="208">
        <v>0.13400000000000001</v>
      </c>
      <c r="DT114" s="191">
        <v>580</v>
      </c>
      <c r="DU114" s="191">
        <f t="shared" si="136"/>
        <v>9.0029531301914325</v>
      </c>
      <c r="DV114" s="191">
        <v>0.375</v>
      </c>
      <c r="DW114" s="191">
        <v>0.45</v>
      </c>
      <c r="DX114" s="192">
        <f t="shared" si="137"/>
        <v>10.896713810588814</v>
      </c>
      <c r="DY114" s="191">
        <v>1</v>
      </c>
      <c r="DZ114" s="191" t="s">
        <v>363</v>
      </c>
      <c r="EA114" s="191" t="s">
        <v>371</v>
      </c>
      <c r="EB114" s="208">
        <v>0.13400000000000001</v>
      </c>
      <c r="EC114" s="191">
        <v>580</v>
      </c>
      <c r="ED114" s="191">
        <f t="shared" si="138"/>
        <v>2.9185032562905255</v>
      </c>
      <c r="EE114" s="191">
        <v>0.47499999999999998</v>
      </c>
      <c r="EF114" s="191">
        <v>0.47499999999999998</v>
      </c>
      <c r="EG114" s="191">
        <f t="shared" si="139"/>
        <v>5.448356905294407</v>
      </c>
      <c r="EH114" s="166">
        <f t="shared" si="140"/>
        <v>2</v>
      </c>
      <c r="EI114" s="205">
        <f t="shared" si="141"/>
        <v>3.2412320930836289</v>
      </c>
      <c r="EJ114" s="205">
        <f t="shared" si="107"/>
        <v>1.9066071135786054</v>
      </c>
      <c r="EK114" s="51">
        <f t="shared" si="108"/>
        <v>0.76189614271192019</v>
      </c>
      <c r="EL114" s="220">
        <f t="shared" si="109"/>
        <v>0.11348395345818552</v>
      </c>
      <c r="EM114" s="221">
        <f t="shared" si="142"/>
        <v>6.1797561654325195</v>
      </c>
      <c r="EN114" s="191"/>
      <c r="EO114" s="313"/>
      <c r="EP114" s="192" t="s">
        <v>354</v>
      </c>
      <c r="EQ114" s="222">
        <f t="shared" si="143"/>
        <v>3.2412320930836289</v>
      </c>
      <c r="ER114" s="191">
        <f t="shared" si="144"/>
        <v>1.9066071135786054</v>
      </c>
      <c r="ES114" s="51">
        <f t="shared" si="145"/>
        <v>0.76189614271192019</v>
      </c>
      <c r="ET114" s="191">
        <f t="shared" si="110"/>
        <v>3.5816839534581852</v>
      </c>
      <c r="EU114" s="191">
        <f t="shared" si="146"/>
        <v>6.1797561654325195</v>
      </c>
      <c r="EV114" s="191"/>
      <c r="EW114" s="191"/>
      <c r="EX114" s="192" t="str">
        <f t="shared" si="111"/>
        <v>Front</v>
      </c>
      <c r="EY114" s="145"/>
      <c r="EZ114" s="191"/>
      <c r="FA114" s="191"/>
      <c r="FB114" s="191"/>
      <c r="FC114" s="191"/>
      <c r="FD114" s="191"/>
      <c r="FE114" s="191"/>
      <c r="FF114" s="192"/>
      <c r="FG114" s="145"/>
      <c r="FH114" s="191"/>
      <c r="FI114" s="191"/>
      <c r="FJ114" s="191"/>
      <c r="FK114" s="191"/>
      <c r="FL114" s="191"/>
      <c r="FM114" s="191"/>
      <c r="FN114" s="192"/>
      <c r="FO114" s="145"/>
      <c r="FP114" s="191"/>
      <c r="FQ114" s="191"/>
      <c r="FR114" s="191"/>
      <c r="FS114" s="191"/>
      <c r="FT114" s="191"/>
      <c r="FU114" s="191"/>
      <c r="FV114" s="192"/>
      <c r="FW114" s="191"/>
      <c r="FX114" s="191"/>
      <c r="FY114" s="191"/>
      <c r="FZ114" s="191"/>
      <c r="GA114" s="191"/>
      <c r="GB114" s="191"/>
      <c r="GC114" s="191"/>
      <c r="GD114" s="210"/>
      <c r="GE114" s="145"/>
      <c r="GF114" s="191"/>
      <c r="GG114" s="191"/>
      <c r="GH114" s="191"/>
      <c r="GI114" s="191"/>
      <c r="GJ114" s="191"/>
      <c r="GK114" s="191"/>
      <c r="GL114" s="210"/>
      <c r="GM114" s="145"/>
      <c r="GN114" s="191"/>
      <c r="GO114" s="191"/>
      <c r="GP114" s="191"/>
      <c r="GQ114" s="191"/>
      <c r="GR114" s="191"/>
      <c r="GS114" s="191"/>
      <c r="GT114" s="210"/>
      <c r="GU114" s="145"/>
      <c r="GV114" s="191"/>
      <c r="GW114" s="191"/>
      <c r="GX114" s="191"/>
      <c r="GY114" s="191"/>
      <c r="GZ114" s="191"/>
      <c r="HA114" s="191"/>
      <c r="HB114" s="210"/>
      <c r="HC114" s="145"/>
      <c r="HD114" s="191"/>
      <c r="HE114" s="191"/>
      <c r="HF114" s="191"/>
      <c r="HG114" s="191"/>
      <c r="HH114" s="191"/>
      <c r="HI114" s="191"/>
      <c r="HJ114" s="210"/>
      <c r="HR114" s="304"/>
    </row>
    <row r="115" spans="1:226" s="303" customFormat="1" ht="14.45" customHeight="1" x14ac:dyDescent="0.25">
      <c r="A115" s="211" t="s">
        <v>431</v>
      </c>
      <c r="B115" s="194" t="s">
        <v>0</v>
      </c>
      <c r="C115" s="31">
        <f t="shared" si="112"/>
        <v>105</v>
      </c>
      <c r="D115" s="173" t="str">
        <f t="shared" si="113"/>
        <v>Dw_105</v>
      </c>
      <c r="E115" s="4">
        <v>497.15986544929859</v>
      </c>
      <c r="F115" s="195" t="s">
        <v>360</v>
      </c>
      <c r="G115" s="195">
        <v>17.5</v>
      </c>
      <c r="H115" s="3">
        <f t="shared" si="114"/>
        <v>58.241307778810601</v>
      </c>
      <c r="I115" s="196">
        <f t="shared" si="115"/>
        <v>201.85748087552071</v>
      </c>
      <c r="J115" s="1">
        <f t="shared" si="116"/>
        <v>0.3</v>
      </c>
      <c r="K115" s="280">
        <f t="shared" si="117"/>
        <v>0.70930998294599856</v>
      </c>
      <c r="L115" s="280">
        <f t="shared" si="118"/>
        <v>0.85813923062607489</v>
      </c>
      <c r="M115" s="225">
        <f t="shared" si="119"/>
        <v>1.0397645000115914</v>
      </c>
      <c r="N115" s="15" t="s">
        <v>432</v>
      </c>
      <c r="O115" s="197">
        <f t="shared" si="120"/>
        <v>0.64360442296955622</v>
      </c>
      <c r="P115" s="198">
        <f t="shared" si="121"/>
        <v>0</v>
      </c>
      <c r="Q115" s="198">
        <f t="shared" si="122"/>
        <v>0</v>
      </c>
      <c r="R115" s="198">
        <f t="shared" si="123"/>
        <v>0.7285073209980204</v>
      </c>
      <c r="S115" s="77">
        <f t="shared" si="124"/>
        <v>0.95401413688212089</v>
      </c>
      <c r="T115" s="199"/>
      <c r="U115" s="3">
        <f t="shared" si="125"/>
        <v>2.0868480227180184</v>
      </c>
      <c r="V115" s="98">
        <f t="shared" si="126"/>
        <v>14.806777877735149</v>
      </c>
      <c r="W115" s="49">
        <f t="shared" si="127"/>
        <v>3.9334221300359791</v>
      </c>
      <c r="X115" s="317">
        <f t="shared" si="106"/>
        <v>0.10596467816441531</v>
      </c>
      <c r="Y115" s="318">
        <v>0.10596467816441529</v>
      </c>
      <c r="Z115" s="200"/>
      <c r="AA115" s="66"/>
      <c r="AB115" s="66"/>
      <c r="AC115" s="66">
        <v>250</v>
      </c>
      <c r="AD115" s="66"/>
      <c r="AE115" s="66"/>
      <c r="AF115" s="66"/>
      <c r="AG115" s="66"/>
      <c r="AH115" s="195"/>
      <c r="AI115" s="34"/>
      <c r="AJ115" s="229">
        <v>180</v>
      </c>
      <c r="AK115" s="34"/>
      <c r="AL115" s="34"/>
      <c r="AM115" s="34"/>
      <c r="AN115" s="201"/>
      <c r="AO115" s="201"/>
      <c r="AP115" s="202">
        <v>240</v>
      </c>
      <c r="AQ115" s="18"/>
      <c r="AR115" s="18"/>
      <c r="AS115" s="18"/>
      <c r="AT115" s="51"/>
      <c r="AU115" s="17"/>
      <c r="AV115" s="18"/>
      <c r="AW115" s="112"/>
      <c r="AX115" s="103"/>
      <c r="AY115" s="18"/>
      <c r="AZ115" s="18"/>
      <c r="BA115" s="18"/>
      <c r="BB115" s="17"/>
      <c r="BC115" s="19"/>
      <c r="BD115" s="19"/>
      <c r="BE115" s="19"/>
      <c r="BF115" s="17"/>
      <c r="BG115" s="18"/>
      <c r="BH115" s="18"/>
      <c r="BI115" s="128"/>
      <c r="BJ115" s="331"/>
      <c r="BK115" s="332"/>
      <c r="BL115" s="332"/>
      <c r="BM115" s="332"/>
      <c r="BN115" s="333"/>
      <c r="BO115" s="203">
        <f t="shared" si="128"/>
        <v>6.9363999999999999</v>
      </c>
      <c r="BP115" s="285">
        <v>8.3964747965530542</v>
      </c>
      <c r="BQ115" s="204">
        <v>2.7840462552101584</v>
      </c>
      <c r="BR115" s="204"/>
      <c r="BS115" s="47"/>
      <c r="BT115" s="42"/>
      <c r="BU115" s="42"/>
      <c r="BV115" s="42"/>
      <c r="BW115" s="43"/>
      <c r="BX115" s="191"/>
      <c r="BY115" s="191"/>
      <c r="BZ115" s="205"/>
      <c r="CA115" s="191"/>
      <c r="CB115" s="206"/>
      <c r="CC115" s="191"/>
      <c r="CD115" s="207">
        <f t="shared" si="129"/>
        <v>60.557244262656212</v>
      </c>
      <c r="CE115" s="47" t="s">
        <v>356</v>
      </c>
      <c r="CF115" s="42">
        <v>31.8</v>
      </c>
      <c r="CG115" s="42" t="s">
        <v>353</v>
      </c>
      <c r="CH115" s="42">
        <v>175</v>
      </c>
      <c r="CI115" s="191"/>
      <c r="CJ115" s="192"/>
      <c r="CK115" s="191" t="s">
        <v>357</v>
      </c>
      <c r="CL115" s="191" t="s">
        <v>358</v>
      </c>
      <c r="CM115" s="208">
        <v>0.13</v>
      </c>
      <c r="CN115" s="191">
        <v>470</v>
      </c>
      <c r="CO115" s="205">
        <f t="shared" si="130"/>
        <v>75.403311466471621</v>
      </c>
      <c r="CP115" s="191">
        <f t="shared" si="131"/>
        <v>45.417933196992159</v>
      </c>
      <c r="CQ115" s="145" t="s">
        <v>353</v>
      </c>
      <c r="CR115" s="191">
        <v>175</v>
      </c>
      <c r="CS115" s="191"/>
      <c r="CT115" s="191"/>
      <c r="CU115" s="191"/>
      <c r="CV115" s="192"/>
      <c r="CW115" s="191" t="s">
        <v>357</v>
      </c>
      <c r="CX115" s="209" t="s">
        <v>358</v>
      </c>
      <c r="CY115" s="208">
        <v>0.13</v>
      </c>
      <c r="CZ115" s="191">
        <v>470</v>
      </c>
      <c r="DA115" s="191"/>
      <c r="DB115" s="191">
        <f t="shared" si="132"/>
        <v>58.241307778810601</v>
      </c>
      <c r="DC115" s="43">
        <f t="shared" si="133"/>
        <v>0</v>
      </c>
      <c r="DD115" s="191" t="s">
        <v>362</v>
      </c>
      <c r="DE115" s="191">
        <v>100</v>
      </c>
      <c r="DF115" s="191" t="s">
        <v>361</v>
      </c>
      <c r="DG115" s="191">
        <v>20</v>
      </c>
      <c r="DH115" s="191" t="s">
        <v>353</v>
      </c>
      <c r="DI115" s="192">
        <v>175</v>
      </c>
      <c r="DJ115" s="191"/>
      <c r="DK115" s="209"/>
      <c r="DL115" s="208"/>
      <c r="DM115" s="191"/>
      <c r="DN115" s="191">
        <f t="shared" si="134"/>
        <v>58.241307778810601</v>
      </c>
      <c r="DO115" s="192">
        <f t="shared" si="135"/>
        <v>0</v>
      </c>
      <c r="DP115" s="191">
        <v>1</v>
      </c>
      <c r="DQ115" s="191" t="s">
        <v>363</v>
      </c>
      <c r="DR115" s="191" t="s">
        <v>371</v>
      </c>
      <c r="DS115" s="208">
        <v>0.13400000000000001</v>
      </c>
      <c r="DT115" s="191">
        <v>580</v>
      </c>
      <c r="DU115" s="191">
        <f t="shared" si="136"/>
        <v>8.3964747965530542</v>
      </c>
      <c r="DV115" s="191">
        <v>0.375</v>
      </c>
      <c r="DW115" s="191">
        <v>0.45</v>
      </c>
      <c r="DX115" s="192">
        <f t="shared" si="137"/>
        <v>10.092874043776035</v>
      </c>
      <c r="DY115" s="191">
        <v>1</v>
      </c>
      <c r="DZ115" s="191" t="s">
        <v>363</v>
      </c>
      <c r="EA115" s="191" t="s">
        <v>371</v>
      </c>
      <c r="EB115" s="208">
        <v>0.13400000000000001</v>
      </c>
      <c r="EC115" s="191">
        <v>580</v>
      </c>
      <c r="ED115" s="191">
        <f t="shared" si="138"/>
        <v>2.7840462552101584</v>
      </c>
      <c r="EE115" s="191">
        <v>0.47499999999999998</v>
      </c>
      <c r="EF115" s="191">
        <v>0.47499999999999998</v>
      </c>
      <c r="EG115" s="191">
        <f t="shared" si="139"/>
        <v>5.0464370218880177</v>
      </c>
      <c r="EH115" s="166">
        <f t="shared" si="140"/>
        <v>2</v>
      </c>
      <c r="EI115" s="205">
        <f t="shared" si="141"/>
        <v>3.5476416386206311</v>
      </c>
      <c r="EJ115" s="205">
        <f t="shared" si="107"/>
        <v>2.0868480227180184</v>
      </c>
      <c r="EK115" s="51">
        <f t="shared" si="108"/>
        <v>0.44719823249213997</v>
      </c>
      <c r="EL115" s="220">
        <f t="shared" si="109"/>
        <v>1.6943791806896844</v>
      </c>
      <c r="EM115" s="221">
        <f t="shared" si="142"/>
        <v>7.4033889388675744</v>
      </c>
      <c r="EN115" s="191"/>
      <c r="EO115" s="313"/>
      <c r="EP115" s="192" t="s">
        <v>354</v>
      </c>
      <c r="EQ115" s="222">
        <f t="shared" si="143"/>
        <v>3.5476416386206311</v>
      </c>
      <c r="ER115" s="191">
        <f t="shared" si="144"/>
        <v>2.0868480227180184</v>
      </c>
      <c r="ES115" s="51">
        <f t="shared" si="145"/>
        <v>0.44719823249213997</v>
      </c>
      <c r="ET115" s="191">
        <f t="shared" si="110"/>
        <v>1.6943791806896844</v>
      </c>
      <c r="EU115" s="191">
        <f t="shared" si="146"/>
        <v>7.4033889388675744</v>
      </c>
      <c r="EV115" s="191"/>
      <c r="EW115" s="191"/>
      <c r="EX115" s="192" t="str">
        <f t="shared" si="111"/>
        <v>Rear</v>
      </c>
      <c r="EY115" s="145"/>
      <c r="EZ115" s="191"/>
      <c r="FA115" s="191"/>
      <c r="FB115" s="191"/>
      <c r="FC115" s="191"/>
      <c r="FD115" s="191"/>
      <c r="FE115" s="191"/>
      <c r="FF115" s="192"/>
      <c r="FG115" s="145"/>
      <c r="FH115" s="191"/>
      <c r="FI115" s="191"/>
      <c r="FJ115" s="191"/>
      <c r="FK115" s="191"/>
      <c r="FL115" s="191"/>
      <c r="FM115" s="191"/>
      <c r="FN115" s="192"/>
      <c r="FO115" s="145"/>
      <c r="FP115" s="191"/>
      <c r="FQ115" s="191"/>
      <c r="FR115" s="191"/>
      <c r="FS115" s="191"/>
      <c r="FT115" s="191"/>
      <c r="FU115" s="191"/>
      <c r="FV115" s="192"/>
      <c r="FW115" s="191"/>
      <c r="FX115" s="191"/>
      <c r="FY115" s="191"/>
      <c r="FZ115" s="191"/>
      <c r="GA115" s="191"/>
      <c r="GB115" s="191"/>
      <c r="GC115" s="191"/>
      <c r="GD115" s="210"/>
      <c r="GE115" s="145"/>
      <c r="GF115" s="191"/>
      <c r="GG115" s="191"/>
      <c r="GH115" s="191"/>
      <c r="GI115" s="191"/>
      <c r="GJ115" s="191"/>
      <c r="GK115" s="191"/>
      <c r="GL115" s="210"/>
      <c r="GM115" s="145"/>
      <c r="GN115" s="191"/>
      <c r="GO115" s="191"/>
      <c r="GP115" s="191"/>
      <c r="GQ115" s="191"/>
      <c r="GR115" s="191"/>
      <c r="GS115" s="191"/>
      <c r="GT115" s="210"/>
      <c r="GU115" s="145"/>
      <c r="GV115" s="191"/>
      <c r="GW115" s="191"/>
      <c r="GX115" s="191"/>
      <c r="GY115" s="191"/>
      <c r="GZ115" s="191"/>
      <c r="HA115" s="191"/>
      <c r="HB115" s="210"/>
      <c r="HC115" s="145"/>
      <c r="HD115" s="191"/>
      <c r="HE115" s="191"/>
      <c r="HF115" s="191"/>
      <c r="HG115" s="191"/>
      <c r="HH115" s="191"/>
      <c r="HI115" s="191"/>
      <c r="HJ115" s="210"/>
      <c r="HR115" s="304"/>
    </row>
    <row r="116" spans="1:226" s="303" customFormat="1" ht="14.45" customHeight="1" x14ac:dyDescent="0.25">
      <c r="A116" s="211" t="s">
        <v>431</v>
      </c>
      <c r="B116" s="194" t="s">
        <v>0</v>
      </c>
      <c r="C116" s="31">
        <f t="shared" si="112"/>
        <v>106</v>
      </c>
      <c r="D116" s="173" t="str">
        <f t="shared" si="113"/>
        <v>Dw_106</v>
      </c>
      <c r="E116" s="4">
        <v>528.64129355612135</v>
      </c>
      <c r="F116" s="195" t="s">
        <v>360</v>
      </c>
      <c r="G116" s="195">
        <v>17.5</v>
      </c>
      <c r="H116" s="3">
        <f t="shared" si="114"/>
        <v>47.201012279826465</v>
      </c>
      <c r="I116" s="196">
        <f t="shared" si="115"/>
        <v>175.96975640448835</v>
      </c>
      <c r="J116" s="1">
        <f t="shared" si="116"/>
        <v>0.30000000000000004</v>
      </c>
      <c r="K116" s="280">
        <f t="shared" si="117"/>
        <v>0.64720356601026474</v>
      </c>
      <c r="L116" s="280">
        <f t="shared" si="118"/>
        <v>0.73118956919893396</v>
      </c>
      <c r="M116" s="225">
        <f t="shared" si="119"/>
        <v>1.1184278550718532</v>
      </c>
      <c r="N116" s="15" t="s">
        <v>432</v>
      </c>
      <c r="O116" s="197">
        <f t="shared" si="120"/>
        <v>0.5483921768992005</v>
      </c>
      <c r="P116" s="198">
        <f t="shared" si="121"/>
        <v>0</v>
      </c>
      <c r="Q116" s="198">
        <f t="shared" si="122"/>
        <v>0</v>
      </c>
      <c r="R116" s="198">
        <f t="shared" si="123"/>
        <v>0.78362252261822241</v>
      </c>
      <c r="S116" s="77">
        <f t="shared" si="124"/>
        <v>0.78012035742619135</v>
      </c>
      <c r="T116" s="199"/>
      <c r="U116" s="3">
        <f t="shared" si="125"/>
        <v>1.6600004198624065</v>
      </c>
      <c r="V116" s="98">
        <f t="shared" si="126"/>
        <v>9.3690447394074443</v>
      </c>
      <c r="W116" s="49">
        <f t="shared" si="127"/>
        <v>5.0379749048793361</v>
      </c>
      <c r="X116" s="317">
        <f t="shared" si="106"/>
        <v>6.8597988159915663E-2</v>
      </c>
      <c r="Y116" s="318">
        <v>6.8597988159915677E-2</v>
      </c>
      <c r="Z116" s="200"/>
      <c r="AA116" s="66"/>
      <c r="AB116" s="66"/>
      <c r="AC116" s="66">
        <v>250</v>
      </c>
      <c r="AD116" s="66"/>
      <c r="AE116" s="66"/>
      <c r="AF116" s="66"/>
      <c r="AG116" s="66"/>
      <c r="AH116" s="195"/>
      <c r="AI116" s="34"/>
      <c r="AJ116" s="229">
        <v>180</v>
      </c>
      <c r="AK116" s="34"/>
      <c r="AL116" s="34"/>
      <c r="AM116" s="34"/>
      <c r="AN116" s="201"/>
      <c r="AO116" s="201"/>
      <c r="AP116" s="202">
        <v>240</v>
      </c>
      <c r="AQ116" s="18"/>
      <c r="AR116" s="18"/>
      <c r="AS116" s="18"/>
      <c r="AT116" s="51"/>
      <c r="AU116" s="17"/>
      <c r="AV116" s="18"/>
      <c r="AW116" s="112"/>
      <c r="AX116" s="103"/>
      <c r="AY116" s="18"/>
      <c r="AZ116" s="18"/>
      <c r="BA116" s="18"/>
      <c r="BB116" s="17"/>
      <c r="BC116" s="19"/>
      <c r="BD116" s="19"/>
      <c r="BE116" s="19"/>
      <c r="BF116" s="17"/>
      <c r="BG116" s="18"/>
      <c r="BH116" s="18"/>
      <c r="BI116" s="128"/>
      <c r="BJ116" s="331"/>
      <c r="BK116" s="332"/>
      <c r="BL116" s="332"/>
      <c r="BM116" s="332"/>
      <c r="BN116" s="333"/>
      <c r="BO116" s="203">
        <f t="shared" si="128"/>
        <v>6.9363999999999999</v>
      </c>
      <c r="BP116" s="285">
        <v>6.8048284816081059</v>
      </c>
      <c r="BQ116" s="204">
        <v>2.9679927072753878</v>
      </c>
      <c r="BR116" s="204"/>
      <c r="BS116" s="47"/>
      <c r="BT116" s="42"/>
      <c r="BU116" s="42"/>
      <c r="BV116" s="42"/>
      <c r="BW116" s="43"/>
      <c r="BX116" s="191"/>
      <c r="BY116" s="191"/>
      <c r="BZ116" s="205"/>
      <c r="CA116" s="191"/>
      <c r="CB116" s="206"/>
      <c r="CC116" s="191"/>
      <c r="CD116" s="207">
        <f t="shared" si="129"/>
        <v>52.790926921346511</v>
      </c>
      <c r="CE116" s="47" t="s">
        <v>356</v>
      </c>
      <c r="CF116" s="42">
        <v>31.8</v>
      </c>
      <c r="CG116" s="42" t="s">
        <v>353</v>
      </c>
      <c r="CH116" s="42">
        <v>175</v>
      </c>
      <c r="CI116" s="191"/>
      <c r="CJ116" s="192"/>
      <c r="CK116" s="191" t="s">
        <v>357</v>
      </c>
      <c r="CL116" s="191" t="s">
        <v>358</v>
      </c>
      <c r="CM116" s="208">
        <v>0.13</v>
      </c>
      <c r="CN116" s="191">
        <v>470</v>
      </c>
      <c r="CO116" s="205">
        <f t="shared" si="130"/>
        <v>71.596177993407565</v>
      </c>
      <c r="CP116" s="191">
        <f t="shared" si="131"/>
        <v>39.593195191009883</v>
      </c>
      <c r="CQ116" s="145" t="s">
        <v>353</v>
      </c>
      <c r="CR116" s="191">
        <v>175</v>
      </c>
      <c r="CS116" s="191"/>
      <c r="CT116" s="191"/>
      <c r="CU116" s="191"/>
      <c r="CV116" s="192"/>
      <c r="CW116" s="191" t="s">
        <v>357</v>
      </c>
      <c r="CX116" s="209" t="s">
        <v>358</v>
      </c>
      <c r="CY116" s="208">
        <v>0.13</v>
      </c>
      <c r="CZ116" s="191">
        <v>470</v>
      </c>
      <c r="DA116" s="191"/>
      <c r="DB116" s="191">
        <f t="shared" si="132"/>
        <v>47.201012279826465</v>
      </c>
      <c r="DC116" s="43">
        <f t="shared" si="133"/>
        <v>0</v>
      </c>
      <c r="DD116" s="191" t="s">
        <v>362</v>
      </c>
      <c r="DE116" s="191">
        <v>100</v>
      </c>
      <c r="DF116" s="191" t="s">
        <v>361</v>
      </c>
      <c r="DG116" s="191">
        <v>20</v>
      </c>
      <c r="DH116" s="191" t="s">
        <v>353</v>
      </c>
      <c r="DI116" s="192">
        <v>175</v>
      </c>
      <c r="DJ116" s="191"/>
      <c r="DK116" s="209"/>
      <c r="DL116" s="208"/>
      <c r="DM116" s="191"/>
      <c r="DN116" s="191">
        <f t="shared" si="134"/>
        <v>47.201012279826465</v>
      </c>
      <c r="DO116" s="192">
        <f t="shared" si="135"/>
        <v>0</v>
      </c>
      <c r="DP116" s="191">
        <v>1</v>
      </c>
      <c r="DQ116" s="191" t="s">
        <v>363</v>
      </c>
      <c r="DR116" s="191" t="s">
        <v>371</v>
      </c>
      <c r="DS116" s="208">
        <v>0.13400000000000001</v>
      </c>
      <c r="DT116" s="191">
        <v>580</v>
      </c>
      <c r="DU116" s="191">
        <f t="shared" si="136"/>
        <v>6.8048284816081059</v>
      </c>
      <c r="DV116" s="191">
        <v>0.375</v>
      </c>
      <c r="DW116" s="191">
        <v>0.45</v>
      </c>
      <c r="DX116" s="192">
        <f t="shared" si="137"/>
        <v>8.7984878202244179</v>
      </c>
      <c r="DY116" s="191">
        <v>1</v>
      </c>
      <c r="DZ116" s="191" t="s">
        <v>363</v>
      </c>
      <c r="EA116" s="191" t="s">
        <v>371</v>
      </c>
      <c r="EB116" s="208">
        <v>0.13400000000000001</v>
      </c>
      <c r="EC116" s="191">
        <v>580</v>
      </c>
      <c r="ED116" s="191">
        <f t="shared" si="138"/>
        <v>2.9679927072753878</v>
      </c>
      <c r="EE116" s="191">
        <v>0.47499999999999998</v>
      </c>
      <c r="EF116" s="191">
        <v>0.47499999999999998</v>
      </c>
      <c r="EG116" s="191">
        <f t="shared" si="139"/>
        <v>4.3992439101122089</v>
      </c>
      <c r="EH116" s="166">
        <f t="shared" si="140"/>
        <v>2</v>
      </c>
      <c r="EI116" s="205">
        <f t="shared" si="141"/>
        <v>2.8220007137660912</v>
      </c>
      <c r="EJ116" s="205">
        <f t="shared" si="107"/>
        <v>1.6600004198624065</v>
      </c>
      <c r="EK116" s="51">
        <f t="shared" si="108"/>
        <v>1.0579922874129812</v>
      </c>
      <c r="EL116" s="220">
        <f t="shared" si="109"/>
        <v>0.32309964311695438</v>
      </c>
      <c r="EM116" s="221">
        <f t="shared" si="142"/>
        <v>4.6845223697037222</v>
      </c>
      <c r="EN116" s="191"/>
      <c r="EO116" s="313"/>
      <c r="EP116" s="192" t="s">
        <v>354</v>
      </c>
      <c r="EQ116" s="222">
        <f t="shared" si="143"/>
        <v>2.8220007137660912</v>
      </c>
      <c r="ER116" s="191">
        <f t="shared" si="144"/>
        <v>1.6600004198624065</v>
      </c>
      <c r="ES116" s="51">
        <f t="shared" si="145"/>
        <v>1.0579922874129812</v>
      </c>
      <c r="ET116" s="191">
        <f t="shared" si="110"/>
        <v>3.7912996431169543</v>
      </c>
      <c r="EU116" s="191">
        <f t="shared" si="146"/>
        <v>4.6845223697037222</v>
      </c>
      <c r="EV116" s="191"/>
      <c r="EW116" s="191"/>
      <c r="EX116" s="192" t="str">
        <f t="shared" si="111"/>
        <v>Front</v>
      </c>
      <c r="EY116" s="145"/>
      <c r="EZ116" s="191"/>
      <c r="FA116" s="191"/>
      <c r="FB116" s="191"/>
      <c r="FC116" s="191"/>
      <c r="FD116" s="191"/>
      <c r="FE116" s="191"/>
      <c r="FF116" s="192"/>
      <c r="FG116" s="145"/>
      <c r="FH116" s="191"/>
      <c r="FI116" s="191"/>
      <c r="FJ116" s="191"/>
      <c r="FK116" s="191"/>
      <c r="FL116" s="191"/>
      <c r="FM116" s="191"/>
      <c r="FN116" s="192"/>
      <c r="FO116" s="145"/>
      <c r="FP116" s="191"/>
      <c r="FQ116" s="191"/>
      <c r="FR116" s="191"/>
      <c r="FS116" s="191"/>
      <c r="FT116" s="191"/>
      <c r="FU116" s="191"/>
      <c r="FV116" s="192"/>
      <c r="FW116" s="191"/>
      <c r="FX116" s="191"/>
      <c r="FY116" s="191"/>
      <c r="FZ116" s="191"/>
      <c r="GA116" s="191"/>
      <c r="GB116" s="191"/>
      <c r="GC116" s="191"/>
      <c r="GD116" s="210"/>
      <c r="GE116" s="145"/>
      <c r="GF116" s="191"/>
      <c r="GG116" s="191"/>
      <c r="GH116" s="191"/>
      <c r="GI116" s="191"/>
      <c r="GJ116" s="191"/>
      <c r="GK116" s="191"/>
      <c r="GL116" s="210"/>
      <c r="GM116" s="145"/>
      <c r="GN116" s="191"/>
      <c r="GO116" s="191"/>
      <c r="GP116" s="191"/>
      <c r="GQ116" s="191"/>
      <c r="GR116" s="191"/>
      <c r="GS116" s="191"/>
      <c r="GT116" s="210"/>
      <c r="GU116" s="145"/>
      <c r="GV116" s="191"/>
      <c r="GW116" s="191"/>
      <c r="GX116" s="191"/>
      <c r="GY116" s="191"/>
      <c r="GZ116" s="191"/>
      <c r="HA116" s="191"/>
      <c r="HB116" s="210"/>
      <c r="HC116" s="145"/>
      <c r="HD116" s="191"/>
      <c r="HE116" s="191"/>
      <c r="HF116" s="191"/>
      <c r="HG116" s="191"/>
      <c r="HH116" s="191"/>
      <c r="HI116" s="191"/>
      <c r="HJ116" s="210"/>
      <c r="HR116" s="304"/>
    </row>
    <row r="117" spans="1:226" s="303" customFormat="1" ht="14.45" customHeight="1" x14ac:dyDescent="0.25">
      <c r="A117" s="211" t="s">
        <v>431</v>
      </c>
      <c r="B117" s="194" t="s">
        <v>0</v>
      </c>
      <c r="C117" s="31">
        <f t="shared" si="112"/>
        <v>107</v>
      </c>
      <c r="D117" s="173" t="str">
        <f t="shared" si="113"/>
        <v>Dw_107</v>
      </c>
      <c r="E117" s="4">
        <v>485.99818930181652</v>
      </c>
      <c r="F117" s="195" t="s">
        <v>360</v>
      </c>
      <c r="G117" s="195">
        <v>17.5</v>
      </c>
      <c r="H117" s="3">
        <f t="shared" si="114"/>
        <v>42.640718976889737</v>
      </c>
      <c r="I117" s="196">
        <f t="shared" si="115"/>
        <v>160.17562442937168</v>
      </c>
      <c r="J117" s="1">
        <f t="shared" si="116"/>
        <v>0.3</v>
      </c>
      <c r="K117" s="280">
        <f t="shared" si="117"/>
        <v>0.6416077080224607</v>
      </c>
      <c r="L117" s="280">
        <f t="shared" si="118"/>
        <v>0.79813772590829968</v>
      </c>
      <c r="M117" s="225">
        <f t="shared" si="119"/>
        <v>1.1269201946349667</v>
      </c>
      <c r="N117" s="15" t="s">
        <v>432</v>
      </c>
      <c r="O117" s="197">
        <f t="shared" si="120"/>
        <v>0.59860329443122484</v>
      </c>
      <c r="P117" s="198">
        <f t="shared" si="121"/>
        <v>0</v>
      </c>
      <c r="Q117" s="198">
        <f t="shared" si="122"/>
        <v>0</v>
      </c>
      <c r="R117" s="198">
        <f t="shared" si="123"/>
        <v>0.78957265030969537</v>
      </c>
      <c r="S117" s="77">
        <f t="shared" si="124"/>
        <v>0.73637342894114766</v>
      </c>
      <c r="T117" s="199"/>
      <c r="U117" s="3">
        <f t="shared" si="125"/>
        <v>2.0784735066397126</v>
      </c>
      <c r="V117" s="98">
        <f t="shared" si="126"/>
        <v>14.688177200530824</v>
      </c>
      <c r="W117" s="49">
        <f t="shared" si="127"/>
        <v>2.9030640354303952</v>
      </c>
      <c r="X117" s="317">
        <f t="shared" si="106"/>
        <v>0.13220373475053437</v>
      </c>
      <c r="Y117" s="318">
        <v>0.1322037347505344</v>
      </c>
      <c r="Z117" s="200"/>
      <c r="AA117" s="66"/>
      <c r="AB117" s="66"/>
      <c r="AC117" s="66">
        <v>250</v>
      </c>
      <c r="AD117" s="66"/>
      <c r="AE117" s="66"/>
      <c r="AF117" s="66"/>
      <c r="AG117" s="66"/>
      <c r="AH117" s="195"/>
      <c r="AI117" s="34"/>
      <c r="AJ117" s="229">
        <v>180</v>
      </c>
      <c r="AK117" s="34"/>
      <c r="AL117" s="34"/>
      <c r="AM117" s="34"/>
      <c r="AN117" s="201"/>
      <c r="AO117" s="201"/>
      <c r="AP117" s="202">
        <v>240</v>
      </c>
      <c r="AQ117" s="18"/>
      <c r="AR117" s="18"/>
      <c r="AS117" s="18"/>
      <c r="AT117" s="51"/>
      <c r="AU117" s="17"/>
      <c r="AV117" s="18"/>
      <c r="AW117" s="112"/>
      <c r="AX117" s="103"/>
      <c r="AY117" s="18"/>
      <c r="AZ117" s="18"/>
      <c r="BA117" s="18"/>
      <c r="BB117" s="17"/>
      <c r="BC117" s="19"/>
      <c r="BD117" s="19"/>
      <c r="BE117" s="19"/>
      <c r="BF117" s="17"/>
      <c r="BG117" s="18"/>
      <c r="BH117" s="18"/>
      <c r="BI117" s="128"/>
      <c r="BJ117" s="331"/>
      <c r="BK117" s="332"/>
      <c r="BL117" s="332"/>
      <c r="BM117" s="332"/>
      <c r="BN117" s="333"/>
      <c r="BO117" s="203">
        <f t="shared" si="128"/>
        <v>6.9363999999999999</v>
      </c>
      <c r="BP117" s="285">
        <v>6.147384663065818</v>
      </c>
      <c r="BQ117" s="204">
        <v>2.86209947672904</v>
      </c>
      <c r="BR117" s="204"/>
      <c r="BS117" s="47"/>
      <c r="BT117" s="42"/>
      <c r="BU117" s="42"/>
      <c r="BV117" s="42"/>
      <c r="BW117" s="43"/>
      <c r="BX117" s="191"/>
      <c r="BY117" s="191"/>
      <c r="BZ117" s="205"/>
      <c r="CA117" s="191"/>
      <c r="CB117" s="206"/>
      <c r="CC117" s="191"/>
      <c r="CD117" s="207">
        <f t="shared" si="129"/>
        <v>48.052687328811501</v>
      </c>
      <c r="CE117" s="47" t="s">
        <v>356</v>
      </c>
      <c r="CF117" s="42">
        <v>31.8</v>
      </c>
      <c r="CG117" s="42" t="s">
        <v>353</v>
      </c>
      <c r="CH117" s="42">
        <v>175</v>
      </c>
      <c r="CI117" s="191"/>
      <c r="CJ117" s="192"/>
      <c r="CK117" s="191" t="s">
        <v>357</v>
      </c>
      <c r="CL117" s="191" t="s">
        <v>358</v>
      </c>
      <c r="CM117" s="208">
        <v>0.13</v>
      </c>
      <c r="CN117" s="191">
        <v>470</v>
      </c>
      <c r="CO117" s="205">
        <f t="shared" si="130"/>
        <v>64.922632624164351</v>
      </c>
      <c r="CP117" s="191">
        <f t="shared" si="131"/>
        <v>36.03951549660863</v>
      </c>
      <c r="CQ117" s="145" t="s">
        <v>353</v>
      </c>
      <c r="CR117" s="191">
        <v>175</v>
      </c>
      <c r="CS117" s="191"/>
      <c r="CT117" s="191"/>
      <c r="CU117" s="191"/>
      <c r="CV117" s="192"/>
      <c r="CW117" s="191" t="s">
        <v>357</v>
      </c>
      <c r="CX117" s="209" t="s">
        <v>358</v>
      </c>
      <c r="CY117" s="208">
        <v>0.13</v>
      </c>
      <c r="CZ117" s="191">
        <v>470</v>
      </c>
      <c r="DA117" s="191"/>
      <c r="DB117" s="191">
        <f t="shared" si="132"/>
        <v>42.640718976889737</v>
      </c>
      <c r="DC117" s="43">
        <f t="shared" si="133"/>
        <v>0</v>
      </c>
      <c r="DD117" s="191" t="s">
        <v>362</v>
      </c>
      <c r="DE117" s="191">
        <v>100</v>
      </c>
      <c r="DF117" s="191" t="s">
        <v>361</v>
      </c>
      <c r="DG117" s="191">
        <v>20</v>
      </c>
      <c r="DH117" s="191" t="s">
        <v>353</v>
      </c>
      <c r="DI117" s="192">
        <v>175</v>
      </c>
      <c r="DJ117" s="191"/>
      <c r="DK117" s="209"/>
      <c r="DL117" s="208"/>
      <c r="DM117" s="191"/>
      <c r="DN117" s="191">
        <f t="shared" si="134"/>
        <v>42.640718976889737</v>
      </c>
      <c r="DO117" s="192">
        <f t="shared" si="135"/>
        <v>0</v>
      </c>
      <c r="DP117" s="191">
        <v>1</v>
      </c>
      <c r="DQ117" s="191" t="s">
        <v>363</v>
      </c>
      <c r="DR117" s="191" t="s">
        <v>371</v>
      </c>
      <c r="DS117" s="208">
        <v>0.13400000000000001</v>
      </c>
      <c r="DT117" s="191">
        <v>580</v>
      </c>
      <c r="DU117" s="191">
        <f t="shared" si="136"/>
        <v>6.147384663065818</v>
      </c>
      <c r="DV117" s="191">
        <v>0.375</v>
      </c>
      <c r="DW117" s="191">
        <v>0.45</v>
      </c>
      <c r="DX117" s="192">
        <f t="shared" si="137"/>
        <v>8.0087812214685847</v>
      </c>
      <c r="DY117" s="191">
        <v>1</v>
      </c>
      <c r="DZ117" s="191" t="s">
        <v>363</v>
      </c>
      <c r="EA117" s="191" t="s">
        <v>371</v>
      </c>
      <c r="EB117" s="208">
        <v>0.13400000000000001</v>
      </c>
      <c r="EC117" s="191">
        <v>580</v>
      </c>
      <c r="ED117" s="191">
        <f t="shared" si="138"/>
        <v>2.86209947672904</v>
      </c>
      <c r="EE117" s="191">
        <v>0.47499999999999998</v>
      </c>
      <c r="EF117" s="191">
        <v>0.47499999999999998</v>
      </c>
      <c r="EG117" s="191">
        <f t="shared" si="139"/>
        <v>4.0043906107342924</v>
      </c>
      <c r="EH117" s="166">
        <f t="shared" si="140"/>
        <v>2</v>
      </c>
      <c r="EI117" s="205">
        <f t="shared" si="141"/>
        <v>3.5334049612875114</v>
      </c>
      <c r="EJ117" s="205">
        <f t="shared" si="107"/>
        <v>2.0784735066397126</v>
      </c>
      <c r="EK117" s="51">
        <f t="shared" si="108"/>
        <v>0.53362597008932733</v>
      </c>
      <c r="EL117" s="220">
        <f t="shared" si="109"/>
        <v>1.7014975193562443</v>
      </c>
      <c r="EM117" s="221">
        <f t="shared" si="142"/>
        <v>7.3440886002654118</v>
      </c>
      <c r="EN117" s="191"/>
      <c r="EO117" s="313"/>
      <c r="EP117" s="192" t="s">
        <v>354</v>
      </c>
      <c r="EQ117" s="222">
        <f t="shared" si="143"/>
        <v>3.5334049612875114</v>
      </c>
      <c r="ER117" s="191">
        <f t="shared" si="144"/>
        <v>2.0784735066397126</v>
      </c>
      <c r="ES117" s="51">
        <f t="shared" si="145"/>
        <v>0.53362597008932733</v>
      </c>
      <c r="ET117" s="191">
        <f t="shared" si="110"/>
        <v>1.7014975193562443</v>
      </c>
      <c r="EU117" s="191">
        <f t="shared" si="146"/>
        <v>7.3440886002654118</v>
      </c>
      <c r="EV117" s="191"/>
      <c r="EW117" s="191"/>
      <c r="EX117" s="192" t="str">
        <f t="shared" si="111"/>
        <v>Rear</v>
      </c>
      <c r="EY117" s="145"/>
      <c r="EZ117" s="191"/>
      <c r="FA117" s="191"/>
      <c r="FB117" s="191"/>
      <c r="FC117" s="191"/>
      <c r="FD117" s="191"/>
      <c r="FE117" s="191"/>
      <c r="FF117" s="192"/>
      <c r="FG117" s="145"/>
      <c r="FH117" s="191"/>
      <c r="FI117" s="191"/>
      <c r="FJ117" s="191"/>
      <c r="FK117" s="191"/>
      <c r="FL117" s="191"/>
      <c r="FM117" s="191"/>
      <c r="FN117" s="192"/>
      <c r="FO117" s="145"/>
      <c r="FP117" s="191"/>
      <c r="FQ117" s="191"/>
      <c r="FR117" s="191"/>
      <c r="FS117" s="191"/>
      <c r="FT117" s="191"/>
      <c r="FU117" s="191"/>
      <c r="FV117" s="192"/>
      <c r="FW117" s="191"/>
      <c r="FX117" s="191"/>
      <c r="FY117" s="191"/>
      <c r="FZ117" s="191"/>
      <c r="GA117" s="191"/>
      <c r="GB117" s="191"/>
      <c r="GC117" s="191"/>
      <c r="GD117" s="210"/>
      <c r="GE117" s="145"/>
      <c r="GF117" s="191"/>
      <c r="GG117" s="191"/>
      <c r="GH117" s="191"/>
      <c r="GI117" s="191"/>
      <c r="GJ117" s="191"/>
      <c r="GK117" s="191"/>
      <c r="GL117" s="210"/>
      <c r="GM117" s="145"/>
      <c r="GN117" s="191"/>
      <c r="GO117" s="191"/>
      <c r="GP117" s="191"/>
      <c r="GQ117" s="191"/>
      <c r="GR117" s="191"/>
      <c r="GS117" s="191"/>
      <c r="GT117" s="210"/>
      <c r="GU117" s="145"/>
      <c r="GV117" s="191"/>
      <c r="GW117" s="191"/>
      <c r="GX117" s="191"/>
      <c r="GY117" s="191"/>
      <c r="GZ117" s="191"/>
      <c r="HA117" s="191"/>
      <c r="HB117" s="210"/>
      <c r="HC117" s="145"/>
      <c r="HD117" s="191"/>
      <c r="HE117" s="191"/>
      <c r="HF117" s="191"/>
      <c r="HG117" s="191"/>
      <c r="HH117" s="191"/>
      <c r="HI117" s="191"/>
      <c r="HJ117" s="210"/>
      <c r="HR117" s="304"/>
    </row>
    <row r="118" spans="1:226" s="303" customFormat="1" ht="14.45" customHeight="1" x14ac:dyDescent="0.25">
      <c r="A118" s="211" t="s">
        <v>431</v>
      </c>
      <c r="B118" s="194" t="s">
        <v>0</v>
      </c>
      <c r="C118" s="31">
        <f t="shared" si="112"/>
        <v>108</v>
      </c>
      <c r="D118" s="173" t="str">
        <f t="shared" si="113"/>
        <v>Dw_108</v>
      </c>
      <c r="E118" s="4">
        <v>384.19390601541909</v>
      </c>
      <c r="F118" s="195" t="s">
        <v>360</v>
      </c>
      <c r="G118" s="195">
        <v>17.5</v>
      </c>
      <c r="H118" s="3">
        <f t="shared" si="114"/>
        <v>50.777439763120007</v>
      </c>
      <c r="I118" s="196">
        <f t="shared" si="115"/>
        <v>182.38244982924655</v>
      </c>
      <c r="J118" s="1">
        <f t="shared" si="116"/>
        <v>0.3</v>
      </c>
      <c r="K118" s="280">
        <f t="shared" si="117"/>
        <v>0.67693158094025674</v>
      </c>
      <c r="L118" s="280">
        <f t="shared" si="118"/>
        <v>0.79099832857260222</v>
      </c>
      <c r="M118" s="225">
        <f t="shared" si="119"/>
        <v>1.0775402462987833</v>
      </c>
      <c r="N118" s="15" t="s">
        <v>432</v>
      </c>
      <c r="O118" s="197">
        <f t="shared" si="120"/>
        <v>0.59324874642945169</v>
      </c>
      <c r="P118" s="198">
        <f t="shared" si="121"/>
        <v>0</v>
      </c>
      <c r="Q118" s="198">
        <f t="shared" si="122"/>
        <v>0</v>
      </c>
      <c r="R118" s="198">
        <f t="shared" si="123"/>
        <v>0.75497476408352326</v>
      </c>
      <c r="S118" s="77">
        <f t="shared" si="124"/>
        <v>0.84657011932119242</v>
      </c>
      <c r="T118" s="199"/>
      <c r="U118" s="3">
        <f t="shared" si="125"/>
        <v>1.8515355282862105</v>
      </c>
      <c r="V118" s="98">
        <f t="shared" si="126"/>
        <v>11.655824962520727</v>
      </c>
      <c r="W118" s="49">
        <f t="shared" si="127"/>
        <v>4.356400334287339</v>
      </c>
      <c r="X118" s="317">
        <f t="shared" si="106"/>
        <v>8.6961294678067194E-2</v>
      </c>
      <c r="Y118" s="318">
        <v>8.6961294678067194E-2</v>
      </c>
      <c r="Z118" s="200"/>
      <c r="AA118" s="66"/>
      <c r="AB118" s="66"/>
      <c r="AC118" s="66">
        <v>250</v>
      </c>
      <c r="AD118" s="66"/>
      <c r="AE118" s="66"/>
      <c r="AF118" s="66"/>
      <c r="AG118" s="66"/>
      <c r="AH118" s="195"/>
      <c r="AI118" s="34"/>
      <c r="AJ118" s="229">
        <v>180</v>
      </c>
      <c r="AK118" s="34"/>
      <c r="AL118" s="34"/>
      <c r="AM118" s="34"/>
      <c r="AN118" s="201"/>
      <c r="AO118" s="201"/>
      <c r="AP118" s="202">
        <v>240</v>
      </c>
      <c r="AQ118" s="18"/>
      <c r="AR118" s="18"/>
      <c r="AS118" s="18"/>
      <c r="AT118" s="51"/>
      <c r="AU118" s="17"/>
      <c r="AV118" s="18"/>
      <c r="AW118" s="112"/>
      <c r="AX118" s="103"/>
      <c r="AY118" s="18"/>
      <c r="AZ118" s="18"/>
      <c r="BA118" s="18"/>
      <c r="BB118" s="17"/>
      <c r="BC118" s="19"/>
      <c r="BD118" s="19"/>
      <c r="BE118" s="19"/>
      <c r="BF118" s="17"/>
      <c r="BG118" s="18"/>
      <c r="BH118" s="18"/>
      <c r="BI118" s="128"/>
      <c r="BJ118" s="331"/>
      <c r="BK118" s="332"/>
      <c r="BL118" s="332"/>
      <c r="BM118" s="332"/>
      <c r="BN118" s="333"/>
      <c r="BO118" s="203">
        <f t="shared" si="128"/>
        <v>6.9363999999999999</v>
      </c>
      <c r="BP118" s="285">
        <v>7.3204313135228665</v>
      </c>
      <c r="BQ118" s="204">
        <v>2.8346961721550321</v>
      </c>
      <c r="BR118" s="204"/>
      <c r="BS118" s="47"/>
      <c r="BT118" s="42"/>
      <c r="BU118" s="42"/>
      <c r="BV118" s="42"/>
      <c r="BW118" s="43"/>
      <c r="BX118" s="191"/>
      <c r="BY118" s="191"/>
      <c r="BZ118" s="205"/>
      <c r="CA118" s="191"/>
      <c r="CB118" s="206"/>
      <c r="CC118" s="191"/>
      <c r="CD118" s="207">
        <f t="shared" si="129"/>
        <v>54.714734948773966</v>
      </c>
      <c r="CE118" s="47" t="s">
        <v>356</v>
      </c>
      <c r="CF118" s="42">
        <v>31.8</v>
      </c>
      <c r="CG118" s="42" t="s">
        <v>353</v>
      </c>
      <c r="CH118" s="42">
        <v>175</v>
      </c>
      <c r="CI118" s="191"/>
      <c r="CJ118" s="192"/>
      <c r="CK118" s="191" t="s">
        <v>357</v>
      </c>
      <c r="CL118" s="191" t="s">
        <v>358</v>
      </c>
      <c r="CM118" s="208">
        <v>0.13</v>
      </c>
      <c r="CN118" s="191">
        <v>470</v>
      </c>
      <c r="CO118" s="205">
        <f t="shared" si="130"/>
        <v>70.856016451578682</v>
      </c>
      <c r="CP118" s="191">
        <f t="shared" si="131"/>
        <v>41.036051211580478</v>
      </c>
      <c r="CQ118" s="145" t="s">
        <v>353</v>
      </c>
      <c r="CR118" s="191">
        <v>175</v>
      </c>
      <c r="CS118" s="191"/>
      <c r="CT118" s="191"/>
      <c r="CU118" s="191"/>
      <c r="CV118" s="192"/>
      <c r="CW118" s="191" t="s">
        <v>357</v>
      </c>
      <c r="CX118" s="209" t="s">
        <v>358</v>
      </c>
      <c r="CY118" s="208">
        <v>0.13</v>
      </c>
      <c r="CZ118" s="191">
        <v>470</v>
      </c>
      <c r="DA118" s="191"/>
      <c r="DB118" s="191">
        <f t="shared" si="132"/>
        <v>50.777439763120007</v>
      </c>
      <c r="DC118" s="43">
        <f t="shared" si="133"/>
        <v>0</v>
      </c>
      <c r="DD118" s="191" t="s">
        <v>362</v>
      </c>
      <c r="DE118" s="191">
        <v>100</v>
      </c>
      <c r="DF118" s="191" t="s">
        <v>361</v>
      </c>
      <c r="DG118" s="191">
        <v>20</v>
      </c>
      <c r="DH118" s="191" t="s">
        <v>353</v>
      </c>
      <c r="DI118" s="192">
        <v>175</v>
      </c>
      <c r="DJ118" s="191"/>
      <c r="DK118" s="209"/>
      <c r="DL118" s="208"/>
      <c r="DM118" s="191"/>
      <c r="DN118" s="191">
        <f t="shared" si="134"/>
        <v>50.777439763120007</v>
      </c>
      <c r="DO118" s="192">
        <f t="shared" si="135"/>
        <v>0</v>
      </c>
      <c r="DP118" s="191">
        <v>1</v>
      </c>
      <c r="DQ118" s="191" t="s">
        <v>363</v>
      </c>
      <c r="DR118" s="191" t="s">
        <v>371</v>
      </c>
      <c r="DS118" s="208">
        <v>0.13400000000000001</v>
      </c>
      <c r="DT118" s="191">
        <v>580</v>
      </c>
      <c r="DU118" s="191">
        <f t="shared" si="136"/>
        <v>7.3204313135228665</v>
      </c>
      <c r="DV118" s="191">
        <v>0.375</v>
      </c>
      <c r="DW118" s="191">
        <v>0.45</v>
      </c>
      <c r="DX118" s="192">
        <f t="shared" si="137"/>
        <v>9.1191224914623277</v>
      </c>
      <c r="DY118" s="191">
        <v>1</v>
      </c>
      <c r="DZ118" s="191" t="s">
        <v>363</v>
      </c>
      <c r="EA118" s="191" t="s">
        <v>371</v>
      </c>
      <c r="EB118" s="208">
        <v>0.13400000000000001</v>
      </c>
      <c r="EC118" s="191">
        <v>580</v>
      </c>
      <c r="ED118" s="191">
        <f t="shared" si="138"/>
        <v>2.8346961721550321</v>
      </c>
      <c r="EE118" s="191">
        <v>0.47499999999999998</v>
      </c>
      <c r="EF118" s="191">
        <v>0.47499999999999998</v>
      </c>
      <c r="EG118" s="191">
        <f t="shared" si="139"/>
        <v>4.5595612457311638</v>
      </c>
      <c r="EH118" s="166">
        <f t="shared" si="140"/>
        <v>2</v>
      </c>
      <c r="EI118" s="205">
        <f t="shared" si="141"/>
        <v>3.1476103980865577</v>
      </c>
      <c r="EJ118" s="205">
        <f t="shared" si="107"/>
        <v>1.8515355282862105</v>
      </c>
      <c r="EK118" s="51">
        <f t="shared" si="108"/>
        <v>0.73316064386882163</v>
      </c>
      <c r="EL118" s="220">
        <f t="shared" si="109"/>
        <v>0.16029480095672111</v>
      </c>
      <c r="EM118" s="221">
        <f t="shared" si="142"/>
        <v>5.8279124812603635</v>
      </c>
      <c r="EN118" s="191"/>
      <c r="EO118" s="313"/>
      <c r="EP118" s="192" t="s">
        <v>354</v>
      </c>
      <c r="EQ118" s="222">
        <f t="shared" si="143"/>
        <v>3.1476103980865577</v>
      </c>
      <c r="ER118" s="191">
        <f t="shared" si="144"/>
        <v>1.8515355282862105</v>
      </c>
      <c r="ES118" s="51">
        <f t="shared" si="145"/>
        <v>0.73316064386882163</v>
      </c>
      <c r="ET118" s="191">
        <f t="shared" si="110"/>
        <v>3.6284948009567213</v>
      </c>
      <c r="EU118" s="191">
        <f t="shared" si="146"/>
        <v>5.8279124812603635</v>
      </c>
      <c r="EV118" s="191"/>
      <c r="EW118" s="191"/>
      <c r="EX118" s="192" t="str">
        <f t="shared" si="111"/>
        <v>Front</v>
      </c>
      <c r="EY118" s="145"/>
      <c r="EZ118" s="191"/>
      <c r="FA118" s="191"/>
      <c r="FB118" s="191"/>
      <c r="FC118" s="191"/>
      <c r="FD118" s="191"/>
      <c r="FE118" s="191"/>
      <c r="FF118" s="192"/>
      <c r="FG118" s="145"/>
      <c r="FH118" s="191"/>
      <c r="FI118" s="191"/>
      <c r="FJ118" s="191"/>
      <c r="FK118" s="191"/>
      <c r="FL118" s="191"/>
      <c r="FM118" s="191"/>
      <c r="FN118" s="192"/>
      <c r="FO118" s="145"/>
      <c r="FP118" s="191"/>
      <c r="FQ118" s="191"/>
      <c r="FR118" s="191"/>
      <c r="FS118" s="191"/>
      <c r="FT118" s="191"/>
      <c r="FU118" s="191"/>
      <c r="FV118" s="192"/>
      <c r="FW118" s="191"/>
      <c r="FX118" s="191"/>
      <c r="FY118" s="191"/>
      <c r="FZ118" s="191"/>
      <c r="GA118" s="191"/>
      <c r="GB118" s="191"/>
      <c r="GC118" s="191"/>
      <c r="GD118" s="210"/>
      <c r="GE118" s="145"/>
      <c r="GF118" s="191"/>
      <c r="GG118" s="191"/>
      <c r="GH118" s="191"/>
      <c r="GI118" s="191"/>
      <c r="GJ118" s="191"/>
      <c r="GK118" s="191"/>
      <c r="GL118" s="210"/>
      <c r="GM118" s="145"/>
      <c r="GN118" s="191"/>
      <c r="GO118" s="191"/>
      <c r="GP118" s="191"/>
      <c r="GQ118" s="191"/>
      <c r="GR118" s="191"/>
      <c r="GS118" s="191"/>
      <c r="GT118" s="210"/>
      <c r="GU118" s="145"/>
      <c r="GV118" s="191"/>
      <c r="GW118" s="191"/>
      <c r="GX118" s="191"/>
      <c r="GY118" s="191"/>
      <c r="GZ118" s="191"/>
      <c r="HA118" s="191"/>
      <c r="HB118" s="210"/>
      <c r="HC118" s="145"/>
      <c r="HD118" s="191"/>
      <c r="HE118" s="191"/>
      <c r="HF118" s="191"/>
      <c r="HG118" s="191"/>
      <c r="HH118" s="191"/>
      <c r="HI118" s="191"/>
      <c r="HJ118" s="210"/>
      <c r="HR118" s="304"/>
    </row>
    <row r="119" spans="1:226" s="303" customFormat="1" ht="14.45" customHeight="1" x14ac:dyDescent="0.25">
      <c r="A119" s="211" t="s">
        <v>431</v>
      </c>
      <c r="B119" s="194" t="s">
        <v>0</v>
      </c>
      <c r="C119" s="31">
        <f t="shared" si="112"/>
        <v>109</v>
      </c>
      <c r="D119" s="173" t="str">
        <f t="shared" si="113"/>
        <v>Dw_109</v>
      </c>
      <c r="E119" s="4">
        <v>400.63941391490567</v>
      </c>
      <c r="F119" s="195" t="s">
        <v>360</v>
      </c>
      <c r="G119" s="195">
        <v>17.5</v>
      </c>
      <c r="H119" s="3">
        <f t="shared" si="114"/>
        <v>42.895678241274126</v>
      </c>
      <c r="I119" s="196">
        <f t="shared" si="115"/>
        <v>159.86333045092931</v>
      </c>
      <c r="J119" s="1">
        <f t="shared" si="116"/>
        <v>0.3</v>
      </c>
      <c r="K119" s="280">
        <f t="shared" si="117"/>
        <v>0.6474648448784549</v>
      </c>
      <c r="L119" s="280">
        <f t="shared" si="118"/>
        <v>0.77747551855298891</v>
      </c>
      <c r="M119" s="225">
        <f t="shared" si="119"/>
        <v>1.1180380192504511</v>
      </c>
      <c r="N119" s="15" t="s">
        <v>432</v>
      </c>
      <c r="O119" s="197">
        <f t="shared" si="120"/>
        <v>0.58310663891474168</v>
      </c>
      <c r="P119" s="198">
        <f t="shared" si="121"/>
        <v>0</v>
      </c>
      <c r="Q119" s="198">
        <f t="shared" si="122"/>
        <v>0</v>
      </c>
      <c r="R119" s="198">
        <f t="shared" si="123"/>
        <v>0.78334938552816447</v>
      </c>
      <c r="S119" s="77">
        <f t="shared" si="124"/>
        <v>0.74518327077251933</v>
      </c>
      <c r="T119" s="199"/>
      <c r="U119" s="3">
        <f t="shared" si="125"/>
        <v>1.9086822893381976</v>
      </c>
      <c r="V119" s="98">
        <f t="shared" si="126"/>
        <v>12.386431477553232</v>
      </c>
      <c r="W119" s="49">
        <f t="shared" si="127"/>
        <v>3.4631183581009544</v>
      </c>
      <c r="X119" s="317">
        <f t="shared" si="106"/>
        <v>0.10704445364590498</v>
      </c>
      <c r="Y119" s="318">
        <v>0.10704445364590499</v>
      </c>
      <c r="Z119" s="200"/>
      <c r="AA119" s="66"/>
      <c r="AB119" s="66"/>
      <c r="AC119" s="66">
        <v>250</v>
      </c>
      <c r="AD119" s="66"/>
      <c r="AE119" s="66"/>
      <c r="AF119" s="66"/>
      <c r="AG119" s="66"/>
      <c r="AH119" s="195"/>
      <c r="AI119" s="34"/>
      <c r="AJ119" s="229">
        <v>180</v>
      </c>
      <c r="AK119" s="34"/>
      <c r="AL119" s="34"/>
      <c r="AM119" s="34"/>
      <c r="AN119" s="201"/>
      <c r="AO119" s="201"/>
      <c r="AP119" s="202">
        <v>240</v>
      </c>
      <c r="AQ119" s="18"/>
      <c r="AR119" s="18"/>
      <c r="AS119" s="18"/>
      <c r="AT119" s="51"/>
      <c r="AU119" s="17"/>
      <c r="AV119" s="18"/>
      <c r="AW119" s="112"/>
      <c r="AX119" s="103"/>
      <c r="AY119" s="18"/>
      <c r="AZ119" s="18"/>
      <c r="BA119" s="18"/>
      <c r="BB119" s="17"/>
      <c r="BC119" s="19"/>
      <c r="BD119" s="19"/>
      <c r="BE119" s="19"/>
      <c r="BF119" s="17"/>
      <c r="BG119" s="18"/>
      <c r="BH119" s="18"/>
      <c r="BI119" s="128"/>
      <c r="BJ119" s="331"/>
      <c r="BK119" s="332"/>
      <c r="BL119" s="332"/>
      <c r="BM119" s="332"/>
      <c r="BN119" s="333"/>
      <c r="BO119" s="203">
        <f t="shared" si="128"/>
        <v>6.9363999999999999</v>
      </c>
      <c r="BP119" s="285">
        <v>6.1841413761135646</v>
      </c>
      <c r="BQ119" s="204">
        <v>2.8227483853384223</v>
      </c>
      <c r="BR119" s="204"/>
      <c r="BS119" s="47"/>
      <c r="BT119" s="42"/>
      <c r="BU119" s="42"/>
      <c r="BV119" s="42"/>
      <c r="BW119" s="43"/>
      <c r="BX119" s="191"/>
      <c r="BY119" s="191"/>
      <c r="BZ119" s="205"/>
      <c r="CA119" s="191"/>
      <c r="CB119" s="206"/>
      <c r="CC119" s="191"/>
      <c r="CD119" s="207">
        <f t="shared" si="129"/>
        <v>47.958999135278795</v>
      </c>
      <c r="CE119" s="47" t="s">
        <v>356</v>
      </c>
      <c r="CF119" s="42">
        <v>31.8</v>
      </c>
      <c r="CG119" s="42" t="s">
        <v>353</v>
      </c>
      <c r="CH119" s="42">
        <v>175</v>
      </c>
      <c r="CI119" s="191"/>
      <c r="CJ119" s="192"/>
      <c r="CK119" s="191" t="s">
        <v>357</v>
      </c>
      <c r="CL119" s="191" t="s">
        <v>358</v>
      </c>
      <c r="CM119" s="208">
        <v>0.13</v>
      </c>
      <c r="CN119" s="191">
        <v>470</v>
      </c>
      <c r="CO119" s="205">
        <f t="shared" si="130"/>
        <v>64.100420116953188</v>
      </c>
      <c r="CP119" s="191">
        <f t="shared" si="131"/>
        <v>35.969249351459098</v>
      </c>
      <c r="CQ119" s="145" t="s">
        <v>353</v>
      </c>
      <c r="CR119" s="191">
        <v>175</v>
      </c>
      <c r="CS119" s="191"/>
      <c r="CT119" s="191"/>
      <c r="CU119" s="191"/>
      <c r="CV119" s="192"/>
      <c r="CW119" s="191" t="s">
        <v>357</v>
      </c>
      <c r="CX119" s="209" t="s">
        <v>358</v>
      </c>
      <c r="CY119" s="208">
        <v>0.13</v>
      </c>
      <c r="CZ119" s="191">
        <v>470</v>
      </c>
      <c r="DA119" s="191"/>
      <c r="DB119" s="191">
        <f t="shared" si="132"/>
        <v>42.895678241274126</v>
      </c>
      <c r="DC119" s="43">
        <f t="shared" si="133"/>
        <v>0</v>
      </c>
      <c r="DD119" s="191" t="s">
        <v>362</v>
      </c>
      <c r="DE119" s="191">
        <v>100</v>
      </c>
      <c r="DF119" s="191" t="s">
        <v>361</v>
      </c>
      <c r="DG119" s="191">
        <v>20</v>
      </c>
      <c r="DH119" s="191" t="s">
        <v>353</v>
      </c>
      <c r="DI119" s="192">
        <v>175</v>
      </c>
      <c r="DJ119" s="191"/>
      <c r="DK119" s="209"/>
      <c r="DL119" s="208"/>
      <c r="DM119" s="191"/>
      <c r="DN119" s="191">
        <f t="shared" si="134"/>
        <v>42.895678241274126</v>
      </c>
      <c r="DO119" s="192">
        <f t="shared" si="135"/>
        <v>0</v>
      </c>
      <c r="DP119" s="191">
        <v>1</v>
      </c>
      <c r="DQ119" s="191" t="s">
        <v>363</v>
      </c>
      <c r="DR119" s="191" t="s">
        <v>371</v>
      </c>
      <c r="DS119" s="208">
        <v>0.13400000000000001</v>
      </c>
      <c r="DT119" s="191">
        <v>580</v>
      </c>
      <c r="DU119" s="191">
        <f t="shared" si="136"/>
        <v>6.1841413761135646</v>
      </c>
      <c r="DV119" s="191">
        <v>0.375</v>
      </c>
      <c r="DW119" s="191">
        <v>0.45</v>
      </c>
      <c r="DX119" s="192">
        <f t="shared" si="137"/>
        <v>7.9931665225464661</v>
      </c>
      <c r="DY119" s="191">
        <v>1</v>
      </c>
      <c r="DZ119" s="191" t="s">
        <v>363</v>
      </c>
      <c r="EA119" s="191" t="s">
        <v>371</v>
      </c>
      <c r="EB119" s="208">
        <v>0.13400000000000001</v>
      </c>
      <c r="EC119" s="191">
        <v>580</v>
      </c>
      <c r="ED119" s="191">
        <f t="shared" si="138"/>
        <v>2.8227483853384223</v>
      </c>
      <c r="EE119" s="191">
        <v>0.47499999999999998</v>
      </c>
      <c r="EF119" s="191">
        <v>0.47499999999999998</v>
      </c>
      <c r="EG119" s="191">
        <f t="shared" si="139"/>
        <v>3.996583261273233</v>
      </c>
      <c r="EH119" s="166">
        <f t="shared" si="140"/>
        <v>2</v>
      </c>
      <c r="EI119" s="205">
        <f t="shared" si="141"/>
        <v>3.2447598918749363</v>
      </c>
      <c r="EJ119" s="205">
        <f t="shared" si="107"/>
        <v>1.9086822893381978</v>
      </c>
      <c r="EK119" s="51">
        <f t="shared" si="108"/>
        <v>0.66406609600022448</v>
      </c>
      <c r="EL119" s="220">
        <f t="shared" si="109"/>
        <v>0.11172005406253183</v>
      </c>
      <c r="EM119" s="221">
        <f t="shared" si="142"/>
        <v>6.1932157387766162</v>
      </c>
      <c r="EN119" s="191"/>
      <c r="EO119" s="313"/>
      <c r="EP119" s="192" t="s">
        <v>354</v>
      </c>
      <c r="EQ119" s="222">
        <f t="shared" si="143"/>
        <v>3.2447598918749363</v>
      </c>
      <c r="ER119" s="191">
        <f t="shared" si="144"/>
        <v>1.9086822893381978</v>
      </c>
      <c r="ES119" s="51">
        <f t="shared" si="145"/>
        <v>0.66406609600022448</v>
      </c>
      <c r="ET119" s="191">
        <f t="shared" si="110"/>
        <v>3.5799200540625318</v>
      </c>
      <c r="EU119" s="191">
        <f t="shared" si="146"/>
        <v>6.1932157387766162</v>
      </c>
      <c r="EV119" s="191"/>
      <c r="EW119" s="191"/>
      <c r="EX119" s="192" t="str">
        <f t="shared" si="111"/>
        <v>Front</v>
      </c>
      <c r="EY119" s="145"/>
      <c r="EZ119" s="191"/>
      <c r="FA119" s="191"/>
      <c r="FB119" s="191"/>
      <c r="FC119" s="191"/>
      <c r="FD119" s="191"/>
      <c r="FE119" s="191"/>
      <c r="FF119" s="192"/>
      <c r="FG119" s="145"/>
      <c r="FH119" s="191"/>
      <c r="FI119" s="191"/>
      <c r="FJ119" s="191"/>
      <c r="FK119" s="191"/>
      <c r="FL119" s="191"/>
      <c r="FM119" s="191"/>
      <c r="FN119" s="192"/>
      <c r="FO119" s="145"/>
      <c r="FP119" s="191"/>
      <c r="FQ119" s="191"/>
      <c r="FR119" s="191"/>
      <c r="FS119" s="191"/>
      <c r="FT119" s="191"/>
      <c r="FU119" s="191"/>
      <c r="FV119" s="192"/>
      <c r="FW119" s="191"/>
      <c r="FX119" s="191"/>
      <c r="FY119" s="191"/>
      <c r="FZ119" s="191"/>
      <c r="GA119" s="191"/>
      <c r="GB119" s="191"/>
      <c r="GC119" s="191"/>
      <c r="GD119" s="210"/>
      <c r="GE119" s="145"/>
      <c r="GF119" s="191"/>
      <c r="GG119" s="191"/>
      <c r="GH119" s="191"/>
      <c r="GI119" s="191"/>
      <c r="GJ119" s="191"/>
      <c r="GK119" s="191"/>
      <c r="GL119" s="210"/>
      <c r="GM119" s="145"/>
      <c r="GN119" s="191"/>
      <c r="GO119" s="191"/>
      <c r="GP119" s="191"/>
      <c r="GQ119" s="191"/>
      <c r="GR119" s="191"/>
      <c r="GS119" s="191"/>
      <c r="GT119" s="210"/>
      <c r="GU119" s="145"/>
      <c r="GV119" s="191"/>
      <c r="GW119" s="191"/>
      <c r="GX119" s="191"/>
      <c r="GY119" s="191"/>
      <c r="GZ119" s="191"/>
      <c r="HA119" s="191"/>
      <c r="HB119" s="210"/>
      <c r="HC119" s="145"/>
      <c r="HD119" s="191"/>
      <c r="HE119" s="191"/>
      <c r="HF119" s="191"/>
      <c r="HG119" s="191"/>
      <c r="HH119" s="191"/>
      <c r="HI119" s="191"/>
      <c r="HJ119" s="210"/>
      <c r="HR119" s="304"/>
    </row>
    <row r="120" spans="1:226" s="303" customFormat="1" ht="14.45" customHeight="1" x14ac:dyDescent="0.25">
      <c r="A120" s="211" t="s">
        <v>431</v>
      </c>
      <c r="B120" s="194" t="s">
        <v>0</v>
      </c>
      <c r="C120" s="31">
        <f t="shared" si="112"/>
        <v>110</v>
      </c>
      <c r="D120" s="173" t="str">
        <f t="shared" si="113"/>
        <v>Dw_110</v>
      </c>
      <c r="E120" s="4">
        <v>404.27516160389661</v>
      </c>
      <c r="F120" s="195" t="s">
        <v>360</v>
      </c>
      <c r="G120" s="195">
        <v>17.5</v>
      </c>
      <c r="H120" s="3">
        <f t="shared" si="114"/>
        <v>56.483409317169425</v>
      </c>
      <c r="I120" s="196">
        <f t="shared" si="115"/>
        <v>196.06228815712416</v>
      </c>
      <c r="J120" s="1">
        <f t="shared" si="116"/>
        <v>0.30000000000000004</v>
      </c>
      <c r="K120" s="280">
        <f t="shared" si="117"/>
        <v>0.70784468497417652</v>
      </c>
      <c r="L120" s="280">
        <f t="shared" si="118"/>
        <v>0.88251278334532646</v>
      </c>
      <c r="M120" s="225">
        <f t="shared" si="119"/>
        <v>1.0413444789930195</v>
      </c>
      <c r="N120" s="15" t="s">
        <v>432</v>
      </c>
      <c r="O120" s="197">
        <f t="shared" si="120"/>
        <v>0.66188458750899481</v>
      </c>
      <c r="P120" s="198">
        <f t="shared" si="121"/>
        <v>0</v>
      </c>
      <c r="Q120" s="198">
        <f t="shared" si="122"/>
        <v>0</v>
      </c>
      <c r="R120" s="198">
        <f t="shared" si="123"/>
        <v>0.72961432768557366</v>
      </c>
      <c r="S120" s="77">
        <f t="shared" si="124"/>
        <v>0.93630738395630975</v>
      </c>
      <c r="T120" s="199"/>
      <c r="U120" s="3">
        <f t="shared" si="125"/>
        <v>2.1993558770769175</v>
      </c>
      <c r="V120" s="98">
        <f t="shared" si="126"/>
        <v>16.446365331711441</v>
      </c>
      <c r="W120" s="49">
        <f t="shared" si="127"/>
        <v>3.4344007431392534</v>
      </c>
      <c r="X120" s="317">
        <f t="shared" si="106"/>
        <v>0.1244009281152226</v>
      </c>
      <c r="Y120" s="318">
        <v>0.1244009281152226</v>
      </c>
      <c r="Z120" s="200"/>
      <c r="AA120" s="66"/>
      <c r="AB120" s="66"/>
      <c r="AC120" s="66">
        <v>250</v>
      </c>
      <c r="AD120" s="66"/>
      <c r="AE120" s="66"/>
      <c r="AF120" s="66"/>
      <c r="AG120" s="66"/>
      <c r="AH120" s="195"/>
      <c r="AI120" s="34"/>
      <c r="AJ120" s="229">
        <v>180</v>
      </c>
      <c r="AK120" s="34"/>
      <c r="AL120" s="34"/>
      <c r="AM120" s="34"/>
      <c r="AN120" s="201"/>
      <c r="AO120" s="201"/>
      <c r="AP120" s="202">
        <v>240</v>
      </c>
      <c r="AQ120" s="18"/>
      <c r="AR120" s="18"/>
      <c r="AS120" s="18"/>
      <c r="AT120" s="51"/>
      <c r="AU120" s="17"/>
      <c r="AV120" s="18"/>
      <c r="AW120" s="112"/>
      <c r="AX120" s="103"/>
      <c r="AY120" s="18"/>
      <c r="AZ120" s="18"/>
      <c r="BA120" s="18"/>
      <c r="BB120" s="17"/>
      <c r="BC120" s="19"/>
      <c r="BD120" s="19"/>
      <c r="BE120" s="19"/>
      <c r="BF120" s="17"/>
      <c r="BG120" s="18"/>
      <c r="BH120" s="18"/>
      <c r="BI120" s="128"/>
      <c r="BJ120" s="331"/>
      <c r="BK120" s="332"/>
      <c r="BL120" s="332"/>
      <c r="BM120" s="332"/>
      <c r="BN120" s="333"/>
      <c r="BO120" s="203">
        <f t="shared" si="128"/>
        <v>6.9363999999999999</v>
      </c>
      <c r="BP120" s="285">
        <v>8.1430438436608945</v>
      </c>
      <c r="BQ120" s="204">
        <v>2.7552564399686741</v>
      </c>
      <c r="BR120" s="204"/>
      <c r="BS120" s="47"/>
      <c r="BT120" s="42"/>
      <c r="BU120" s="42"/>
      <c r="BV120" s="42"/>
      <c r="BW120" s="43"/>
      <c r="BX120" s="191"/>
      <c r="BY120" s="191"/>
      <c r="BZ120" s="205"/>
      <c r="CA120" s="191"/>
      <c r="CB120" s="206"/>
      <c r="CC120" s="191"/>
      <c r="CD120" s="207">
        <f t="shared" si="129"/>
        <v>58.818686447137253</v>
      </c>
      <c r="CE120" s="47" t="s">
        <v>356</v>
      </c>
      <c r="CF120" s="42">
        <v>31.8</v>
      </c>
      <c r="CG120" s="42" t="s">
        <v>353</v>
      </c>
      <c r="CH120" s="42">
        <v>175</v>
      </c>
      <c r="CI120" s="191"/>
      <c r="CJ120" s="192"/>
      <c r="CK120" s="191" t="s">
        <v>357</v>
      </c>
      <c r="CL120" s="191" t="s">
        <v>358</v>
      </c>
      <c r="CM120" s="208">
        <v>0.13</v>
      </c>
      <c r="CN120" s="191">
        <v>470</v>
      </c>
      <c r="CO120" s="205">
        <f t="shared" si="130"/>
        <v>73.123915671357452</v>
      </c>
      <c r="CP120" s="191">
        <f t="shared" si="131"/>
        <v>44.11401483535294</v>
      </c>
      <c r="CQ120" s="145" t="s">
        <v>353</v>
      </c>
      <c r="CR120" s="191">
        <v>175</v>
      </c>
      <c r="CS120" s="191"/>
      <c r="CT120" s="191"/>
      <c r="CU120" s="191"/>
      <c r="CV120" s="192"/>
      <c r="CW120" s="191" t="s">
        <v>357</v>
      </c>
      <c r="CX120" s="209" t="s">
        <v>358</v>
      </c>
      <c r="CY120" s="208">
        <v>0.13</v>
      </c>
      <c r="CZ120" s="191">
        <v>470</v>
      </c>
      <c r="DA120" s="191"/>
      <c r="DB120" s="191">
        <f t="shared" si="132"/>
        <v>56.483409317169425</v>
      </c>
      <c r="DC120" s="43">
        <f t="shared" si="133"/>
        <v>0</v>
      </c>
      <c r="DD120" s="191" t="s">
        <v>362</v>
      </c>
      <c r="DE120" s="191">
        <v>100</v>
      </c>
      <c r="DF120" s="191" t="s">
        <v>361</v>
      </c>
      <c r="DG120" s="191">
        <v>20</v>
      </c>
      <c r="DH120" s="191" t="s">
        <v>353</v>
      </c>
      <c r="DI120" s="192">
        <v>175</v>
      </c>
      <c r="DJ120" s="191"/>
      <c r="DK120" s="209"/>
      <c r="DL120" s="208"/>
      <c r="DM120" s="191"/>
      <c r="DN120" s="191">
        <f t="shared" si="134"/>
        <v>56.483409317169425</v>
      </c>
      <c r="DO120" s="192">
        <f t="shared" si="135"/>
        <v>0</v>
      </c>
      <c r="DP120" s="191">
        <v>1</v>
      </c>
      <c r="DQ120" s="191" t="s">
        <v>363</v>
      </c>
      <c r="DR120" s="191" t="s">
        <v>371</v>
      </c>
      <c r="DS120" s="208">
        <v>0.13400000000000001</v>
      </c>
      <c r="DT120" s="191">
        <v>580</v>
      </c>
      <c r="DU120" s="191">
        <f t="shared" si="136"/>
        <v>8.1430438436608945</v>
      </c>
      <c r="DV120" s="191">
        <v>0.375</v>
      </c>
      <c r="DW120" s="191">
        <v>0.45</v>
      </c>
      <c r="DX120" s="192">
        <f t="shared" si="137"/>
        <v>9.8031144078562082</v>
      </c>
      <c r="DY120" s="191">
        <v>1</v>
      </c>
      <c r="DZ120" s="191" t="s">
        <v>363</v>
      </c>
      <c r="EA120" s="191" t="s">
        <v>371</v>
      </c>
      <c r="EB120" s="208">
        <v>0.13400000000000001</v>
      </c>
      <c r="EC120" s="191">
        <v>580</v>
      </c>
      <c r="ED120" s="191">
        <f t="shared" si="138"/>
        <v>2.7552564399686741</v>
      </c>
      <c r="EE120" s="191">
        <v>0.47499999999999998</v>
      </c>
      <c r="EF120" s="191">
        <v>0.47499999999999998</v>
      </c>
      <c r="EG120" s="191">
        <f t="shared" si="139"/>
        <v>4.9015572039281041</v>
      </c>
      <c r="EH120" s="166">
        <f t="shared" si="140"/>
        <v>2</v>
      </c>
      <c r="EI120" s="205">
        <f t="shared" si="141"/>
        <v>3.7389049910307595</v>
      </c>
      <c r="EJ120" s="205">
        <f t="shared" si="107"/>
        <v>2.1993558770769175</v>
      </c>
      <c r="EK120" s="51">
        <f t="shared" si="108"/>
        <v>0.3059005628917566</v>
      </c>
      <c r="EL120" s="220">
        <f t="shared" si="109"/>
        <v>1.5987475044846202</v>
      </c>
      <c r="EM120" s="221">
        <f t="shared" si="142"/>
        <v>8.2231826658557203</v>
      </c>
      <c r="EN120" s="191"/>
      <c r="EO120" s="313"/>
      <c r="EP120" s="192" t="s">
        <v>354</v>
      </c>
      <c r="EQ120" s="222">
        <f t="shared" si="143"/>
        <v>3.7389049910307595</v>
      </c>
      <c r="ER120" s="191">
        <f t="shared" si="144"/>
        <v>2.1993558770769175</v>
      </c>
      <c r="ES120" s="51">
        <f t="shared" si="145"/>
        <v>0.3059005628917566</v>
      </c>
      <c r="ET120" s="191">
        <f t="shared" si="110"/>
        <v>1.5987475044846202</v>
      </c>
      <c r="EU120" s="191">
        <f t="shared" si="146"/>
        <v>8.2231826658557203</v>
      </c>
      <c r="EV120" s="191"/>
      <c r="EW120" s="191"/>
      <c r="EX120" s="192" t="str">
        <f t="shared" si="111"/>
        <v>Rear</v>
      </c>
      <c r="EY120" s="145"/>
      <c r="EZ120" s="191"/>
      <c r="FA120" s="191"/>
      <c r="FB120" s="191"/>
      <c r="FC120" s="191"/>
      <c r="FD120" s="191"/>
      <c r="FE120" s="191"/>
      <c r="FF120" s="192"/>
      <c r="FG120" s="145"/>
      <c r="FH120" s="191"/>
      <c r="FI120" s="191"/>
      <c r="FJ120" s="191"/>
      <c r="FK120" s="191"/>
      <c r="FL120" s="191"/>
      <c r="FM120" s="191"/>
      <c r="FN120" s="192"/>
      <c r="FO120" s="145"/>
      <c r="FP120" s="191"/>
      <c r="FQ120" s="191"/>
      <c r="FR120" s="191"/>
      <c r="FS120" s="191"/>
      <c r="FT120" s="191"/>
      <c r="FU120" s="191"/>
      <c r="FV120" s="192"/>
      <c r="FW120" s="191"/>
      <c r="FX120" s="191"/>
      <c r="FY120" s="191"/>
      <c r="FZ120" s="191"/>
      <c r="GA120" s="191"/>
      <c r="GB120" s="191"/>
      <c r="GC120" s="191"/>
      <c r="GD120" s="210"/>
      <c r="GE120" s="145"/>
      <c r="GF120" s="191"/>
      <c r="GG120" s="191"/>
      <c r="GH120" s="191"/>
      <c r="GI120" s="191"/>
      <c r="GJ120" s="191"/>
      <c r="GK120" s="191"/>
      <c r="GL120" s="210"/>
      <c r="GM120" s="145"/>
      <c r="GN120" s="191"/>
      <c r="GO120" s="191"/>
      <c r="GP120" s="191"/>
      <c r="GQ120" s="191"/>
      <c r="GR120" s="191"/>
      <c r="GS120" s="191"/>
      <c r="GT120" s="210"/>
      <c r="GU120" s="145"/>
      <c r="GV120" s="191"/>
      <c r="GW120" s="191"/>
      <c r="GX120" s="191"/>
      <c r="GY120" s="191"/>
      <c r="GZ120" s="191"/>
      <c r="HA120" s="191"/>
      <c r="HB120" s="210"/>
      <c r="HC120" s="145"/>
      <c r="HD120" s="191"/>
      <c r="HE120" s="191"/>
      <c r="HF120" s="191"/>
      <c r="HG120" s="191"/>
      <c r="HH120" s="191"/>
      <c r="HI120" s="191"/>
      <c r="HJ120" s="210"/>
      <c r="HR120" s="304"/>
    </row>
    <row r="121" spans="1:226" s="303" customFormat="1" ht="14.45" customHeight="1" x14ac:dyDescent="0.25">
      <c r="A121" s="211" t="s">
        <v>431</v>
      </c>
      <c r="B121" s="194" t="s">
        <v>0</v>
      </c>
      <c r="C121" s="31">
        <f t="shared" si="112"/>
        <v>111</v>
      </c>
      <c r="D121" s="173" t="str">
        <f t="shared" si="113"/>
        <v>Dw_111</v>
      </c>
      <c r="E121" s="4">
        <v>419.89949692530638</v>
      </c>
      <c r="F121" s="195" t="s">
        <v>360</v>
      </c>
      <c r="G121" s="195">
        <v>17.5</v>
      </c>
      <c r="H121" s="3">
        <f t="shared" si="114"/>
        <v>44.288155203805054</v>
      </c>
      <c r="I121" s="196">
        <f t="shared" si="115"/>
        <v>165.79356627295644</v>
      </c>
      <c r="J121" s="1">
        <f t="shared" si="116"/>
        <v>0.30000000000000004</v>
      </c>
      <c r="K121" s="280">
        <f t="shared" si="117"/>
        <v>0.64413153931061229</v>
      </c>
      <c r="L121" s="280">
        <f t="shared" si="118"/>
        <v>0.72883510791434325</v>
      </c>
      <c r="M121" s="225">
        <f t="shared" si="119"/>
        <v>1.1230558069759846</v>
      </c>
      <c r="N121" s="15" t="s">
        <v>432</v>
      </c>
      <c r="O121" s="197">
        <f t="shared" si="120"/>
        <v>0.54662633093575741</v>
      </c>
      <c r="P121" s="198">
        <f t="shared" si="121"/>
        <v>0</v>
      </c>
      <c r="Q121" s="198">
        <f t="shared" si="122"/>
        <v>0</v>
      </c>
      <c r="R121" s="198">
        <f t="shared" si="123"/>
        <v>0.786865080758406</v>
      </c>
      <c r="S121" s="77">
        <f t="shared" si="124"/>
        <v>0.75268977403951054</v>
      </c>
      <c r="T121" s="199"/>
      <c r="U121" s="3">
        <f t="shared" si="125"/>
        <v>1.6246280041000036</v>
      </c>
      <c r="V121" s="98">
        <f t="shared" si="126"/>
        <v>8.974014915800268</v>
      </c>
      <c r="W121" s="49">
        <f t="shared" si="127"/>
        <v>4.9351550693133213</v>
      </c>
      <c r="X121" s="317">
        <f t="shared" si="106"/>
        <v>6.8991578426165892E-2</v>
      </c>
      <c r="Y121" s="318">
        <v>6.8991578426165906E-2</v>
      </c>
      <c r="Z121" s="200"/>
      <c r="AA121" s="66"/>
      <c r="AB121" s="66"/>
      <c r="AC121" s="66">
        <v>250</v>
      </c>
      <c r="AD121" s="66"/>
      <c r="AE121" s="66"/>
      <c r="AF121" s="66"/>
      <c r="AG121" s="66"/>
      <c r="AH121" s="195"/>
      <c r="AI121" s="34"/>
      <c r="AJ121" s="229">
        <v>180</v>
      </c>
      <c r="AK121" s="34"/>
      <c r="AL121" s="34"/>
      <c r="AM121" s="34"/>
      <c r="AN121" s="201"/>
      <c r="AO121" s="201"/>
      <c r="AP121" s="202">
        <v>240</v>
      </c>
      <c r="AQ121" s="18"/>
      <c r="AR121" s="18"/>
      <c r="AS121" s="18"/>
      <c r="AT121" s="51"/>
      <c r="AU121" s="17"/>
      <c r="AV121" s="18"/>
      <c r="AW121" s="112"/>
      <c r="AX121" s="103"/>
      <c r="AY121" s="18"/>
      <c r="AZ121" s="18"/>
      <c r="BA121" s="18"/>
      <c r="BB121" s="17"/>
      <c r="BC121" s="19"/>
      <c r="BD121" s="19"/>
      <c r="BE121" s="19"/>
      <c r="BF121" s="17"/>
      <c r="BG121" s="18"/>
      <c r="BH121" s="18"/>
      <c r="BI121" s="128"/>
      <c r="BJ121" s="331"/>
      <c r="BK121" s="332"/>
      <c r="BL121" s="332"/>
      <c r="BM121" s="332"/>
      <c r="BN121" s="333"/>
      <c r="BO121" s="203">
        <f t="shared" si="128"/>
        <v>6.9363999999999999</v>
      </c>
      <c r="BP121" s="285">
        <v>6.3848906066266444</v>
      </c>
      <c r="BQ121" s="204">
        <v>2.8982648207875141</v>
      </c>
      <c r="BR121" s="204"/>
      <c r="BS121" s="47"/>
      <c r="BT121" s="42"/>
      <c r="BU121" s="42"/>
      <c r="BV121" s="42"/>
      <c r="BW121" s="43"/>
      <c r="BX121" s="191"/>
      <c r="BY121" s="191"/>
      <c r="BZ121" s="205"/>
      <c r="CA121" s="191"/>
      <c r="CB121" s="206"/>
      <c r="CC121" s="191"/>
      <c r="CD121" s="207">
        <f t="shared" si="129"/>
        <v>49.738069881886936</v>
      </c>
      <c r="CE121" s="47" t="s">
        <v>356</v>
      </c>
      <c r="CF121" s="42">
        <v>31.8</v>
      </c>
      <c r="CG121" s="42" t="s">
        <v>353</v>
      </c>
      <c r="CH121" s="42">
        <v>175</v>
      </c>
      <c r="CI121" s="191"/>
      <c r="CJ121" s="192"/>
      <c r="CK121" s="191" t="s">
        <v>357</v>
      </c>
      <c r="CL121" s="191" t="s">
        <v>358</v>
      </c>
      <c r="CM121" s="208">
        <v>0.13</v>
      </c>
      <c r="CN121" s="191">
        <v>470</v>
      </c>
      <c r="CO121" s="205">
        <f t="shared" si="130"/>
        <v>67.245702013918475</v>
      </c>
      <c r="CP121" s="191">
        <f t="shared" si="131"/>
        <v>37.303552411415197</v>
      </c>
      <c r="CQ121" s="145" t="s">
        <v>353</v>
      </c>
      <c r="CR121" s="191">
        <v>175</v>
      </c>
      <c r="CS121" s="191"/>
      <c r="CT121" s="191"/>
      <c r="CU121" s="191"/>
      <c r="CV121" s="192"/>
      <c r="CW121" s="191" t="s">
        <v>357</v>
      </c>
      <c r="CX121" s="209" t="s">
        <v>358</v>
      </c>
      <c r="CY121" s="208">
        <v>0.13</v>
      </c>
      <c r="CZ121" s="191">
        <v>470</v>
      </c>
      <c r="DA121" s="191"/>
      <c r="DB121" s="191">
        <f t="shared" si="132"/>
        <v>44.288155203805054</v>
      </c>
      <c r="DC121" s="43">
        <f t="shared" si="133"/>
        <v>0</v>
      </c>
      <c r="DD121" s="191" t="s">
        <v>362</v>
      </c>
      <c r="DE121" s="191">
        <v>100</v>
      </c>
      <c r="DF121" s="191" t="s">
        <v>361</v>
      </c>
      <c r="DG121" s="191">
        <v>20</v>
      </c>
      <c r="DH121" s="191" t="s">
        <v>353</v>
      </c>
      <c r="DI121" s="192">
        <v>175</v>
      </c>
      <c r="DJ121" s="191"/>
      <c r="DK121" s="209"/>
      <c r="DL121" s="208"/>
      <c r="DM121" s="191"/>
      <c r="DN121" s="191">
        <f t="shared" si="134"/>
        <v>44.288155203805054</v>
      </c>
      <c r="DO121" s="192">
        <f t="shared" si="135"/>
        <v>0</v>
      </c>
      <c r="DP121" s="191">
        <v>1</v>
      </c>
      <c r="DQ121" s="191" t="s">
        <v>363</v>
      </c>
      <c r="DR121" s="191" t="s">
        <v>371</v>
      </c>
      <c r="DS121" s="208">
        <v>0.13400000000000001</v>
      </c>
      <c r="DT121" s="191">
        <v>580</v>
      </c>
      <c r="DU121" s="191">
        <f t="shared" si="136"/>
        <v>6.3848906066266444</v>
      </c>
      <c r="DV121" s="191">
        <v>0.375</v>
      </c>
      <c r="DW121" s="191">
        <v>0.45</v>
      </c>
      <c r="DX121" s="192">
        <f t="shared" si="137"/>
        <v>8.2896783136478227</v>
      </c>
      <c r="DY121" s="191">
        <v>1</v>
      </c>
      <c r="DZ121" s="191" t="s">
        <v>363</v>
      </c>
      <c r="EA121" s="191" t="s">
        <v>371</v>
      </c>
      <c r="EB121" s="208">
        <v>0.13400000000000001</v>
      </c>
      <c r="EC121" s="191">
        <v>580</v>
      </c>
      <c r="ED121" s="191">
        <f t="shared" si="138"/>
        <v>2.8982648207875141</v>
      </c>
      <c r="EE121" s="191">
        <v>0.47499999999999998</v>
      </c>
      <c r="EF121" s="191">
        <v>0.47499999999999998</v>
      </c>
      <c r="EG121" s="191">
        <f t="shared" si="139"/>
        <v>4.1448391568239114</v>
      </c>
      <c r="EH121" s="166">
        <f t="shared" si="140"/>
        <v>2</v>
      </c>
      <c r="EI121" s="205">
        <f t="shared" si="141"/>
        <v>2.7618676069700059</v>
      </c>
      <c r="EJ121" s="205">
        <f t="shared" si="107"/>
        <v>1.6246280041000036</v>
      </c>
      <c r="EK121" s="51">
        <f t="shared" si="108"/>
        <v>1.0236368166875105</v>
      </c>
      <c r="EL121" s="220">
        <f t="shared" si="109"/>
        <v>0.35316619651499703</v>
      </c>
      <c r="EM121" s="221">
        <f t="shared" si="142"/>
        <v>4.487007457900134</v>
      </c>
      <c r="EN121" s="191"/>
      <c r="EO121" s="313"/>
      <c r="EP121" s="192" t="s">
        <v>354</v>
      </c>
      <c r="EQ121" s="222">
        <f t="shared" si="143"/>
        <v>2.7618676069700059</v>
      </c>
      <c r="ER121" s="191">
        <f t="shared" si="144"/>
        <v>1.6246280041000036</v>
      </c>
      <c r="ES121" s="51">
        <f t="shared" si="145"/>
        <v>1.0236368166875105</v>
      </c>
      <c r="ET121" s="191">
        <f t="shared" si="110"/>
        <v>3.821366196514997</v>
      </c>
      <c r="EU121" s="191">
        <f t="shared" si="146"/>
        <v>4.487007457900134</v>
      </c>
      <c r="EV121" s="191"/>
      <c r="EW121" s="191"/>
      <c r="EX121" s="192" t="str">
        <f t="shared" si="111"/>
        <v>Front</v>
      </c>
      <c r="EY121" s="145"/>
      <c r="EZ121" s="191"/>
      <c r="FA121" s="191"/>
      <c r="FB121" s="191"/>
      <c r="FC121" s="191"/>
      <c r="FD121" s="191"/>
      <c r="FE121" s="191"/>
      <c r="FF121" s="192"/>
      <c r="FG121" s="145"/>
      <c r="FH121" s="191"/>
      <c r="FI121" s="191"/>
      <c r="FJ121" s="191"/>
      <c r="FK121" s="191"/>
      <c r="FL121" s="191"/>
      <c r="FM121" s="191"/>
      <c r="FN121" s="192"/>
      <c r="FO121" s="145"/>
      <c r="FP121" s="191"/>
      <c r="FQ121" s="191"/>
      <c r="FR121" s="191"/>
      <c r="FS121" s="191"/>
      <c r="FT121" s="191"/>
      <c r="FU121" s="191"/>
      <c r="FV121" s="192"/>
      <c r="FW121" s="191"/>
      <c r="FX121" s="191"/>
      <c r="FY121" s="191"/>
      <c r="FZ121" s="191"/>
      <c r="GA121" s="191"/>
      <c r="GB121" s="191"/>
      <c r="GC121" s="191"/>
      <c r="GD121" s="210"/>
      <c r="GE121" s="145"/>
      <c r="GF121" s="191"/>
      <c r="GG121" s="191"/>
      <c r="GH121" s="191"/>
      <c r="GI121" s="191"/>
      <c r="GJ121" s="191"/>
      <c r="GK121" s="191"/>
      <c r="GL121" s="210"/>
      <c r="GM121" s="145"/>
      <c r="GN121" s="191"/>
      <c r="GO121" s="191"/>
      <c r="GP121" s="191"/>
      <c r="GQ121" s="191"/>
      <c r="GR121" s="191"/>
      <c r="GS121" s="191"/>
      <c r="GT121" s="210"/>
      <c r="GU121" s="145"/>
      <c r="GV121" s="191"/>
      <c r="GW121" s="191"/>
      <c r="GX121" s="191"/>
      <c r="GY121" s="191"/>
      <c r="GZ121" s="191"/>
      <c r="HA121" s="191"/>
      <c r="HB121" s="210"/>
      <c r="HC121" s="145"/>
      <c r="HD121" s="191"/>
      <c r="HE121" s="191"/>
      <c r="HF121" s="191"/>
      <c r="HG121" s="191"/>
      <c r="HH121" s="191"/>
      <c r="HI121" s="191"/>
      <c r="HJ121" s="210"/>
      <c r="HR121" s="304"/>
    </row>
    <row r="122" spans="1:226" s="303" customFormat="1" ht="14.45" customHeight="1" x14ac:dyDescent="0.25">
      <c r="A122" s="211" t="s">
        <v>431</v>
      </c>
      <c r="B122" s="194" t="s">
        <v>0</v>
      </c>
      <c r="C122" s="31">
        <f t="shared" si="112"/>
        <v>112</v>
      </c>
      <c r="D122" s="173" t="str">
        <f t="shared" si="113"/>
        <v>Dw_112</v>
      </c>
      <c r="E122" s="4">
        <v>475.70075682534252</v>
      </c>
      <c r="F122" s="195" t="s">
        <v>360</v>
      </c>
      <c r="G122" s="195">
        <v>17.5</v>
      </c>
      <c r="H122" s="3">
        <f t="shared" si="114"/>
        <v>40.971943226406943</v>
      </c>
      <c r="I122" s="196">
        <f t="shared" si="115"/>
        <v>155.08148721323664</v>
      </c>
      <c r="J122" s="1">
        <f t="shared" si="116"/>
        <v>0.3</v>
      </c>
      <c r="K122" s="280">
        <f t="shared" si="117"/>
        <v>0.63612212706254023</v>
      </c>
      <c r="L122" s="280">
        <f t="shared" si="118"/>
        <v>0.76128352844685721</v>
      </c>
      <c r="M122" s="225">
        <f t="shared" si="119"/>
        <v>1.1355196385702642</v>
      </c>
      <c r="N122" s="15" t="s">
        <v>432</v>
      </c>
      <c r="O122" s="197">
        <f t="shared" si="120"/>
        <v>0.57096264633514293</v>
      </c>
      <c r="P122" s="198">
        <f t="shared" si="121"/>
        <v>0</v>
      </c>
      <c r="Q122" s="198">
        <f t="shared" si="122"/>
        <v>0</v>
      </c>
      <c r="R122" s="198">
        <f t="shared" si="123"/>
        <v>0.79559782030088677</v>
      </c>
      <c r="S122" s="77">
        <f t="shared" si="124"/>
        <v>0.71665308269210237</v>
      </c>
      <c r="T122" s="199"/>
      <c r="U122" s="3">
        <f t="shared" si="125"/>
        <v>1.8805846552544008</v>
      </c>
      <c r="V122" s="98">
        <f t="shared" si="126"/>
        <v>12.024435394966268</v>
      </c>
      <c r="W122" s="49">
        <f t="shared" si="127"/>
        <v>3.4073901917722331</v>
      </c>
      <c r="X122" s="317">
        <f t="shared" si="106"/>
        <v>0.10632886552262279</v>
      </c>
      <c r="Y122" s="318">
        <v>0.1063288655226228</v>
      </c>
      <c r="Z122" s="200"/>
      <c r="AA122" s="66"/>
      <c r="AB122" s="66"/>
      <c r="AC122" s="66">
        <v>250</v>
      </c>
      <c r="AD122" s="66"/>
      <c r="AE122" s="66"/>
      <c r="AF122" s="66"/>
      <c r="AG122" s="66"/>
      <c r="AH122" s="195"/>
      <c r="AI122" s="34"/>
      <c r="AJ122" s="229">
        <v>180</v>
      </c>
      <c r="AK122" s="34"/>
      <c r="AL122" s="34"/>
      <c r="AM122" s="34"/>
      <c r="AN122" s="201"/>
      <c r="AO122" s="201"/>
      <c r="AP122" s="202">
        <v>240</v>
      </c>
      <c r="AQ122" s="18"/>
      <c r="AR122" s="18"/>
      <c r="AS122" s="18"/>
      <c r="AT122" s="51"/>
      <c r="AU122" s="17"/>
      <c r="AV122" s="18"/>
      <c r="AW122" s="112"/>
      <c r="AX122" s="103"/>
      <c r="AY122" s="18"/>
      <c r="AZ122" s="18"/>
      <c r="BA122" s="18"/>
      <c r="BB122" s="17"/>
      <c r="BC122" s="19"/>
      <c r="BD122" s="19"/>
      <c r="BE122" s="19"/>
      <c r="BF122" s="17"/>
      <c r="BG122" s="18"/>
      <c r="BH122" s="18"/>
      <c r="BI122" s="128"/>
      <c r="BJ122" s="331"/>
      <c r="BK122" s="332"/>
      <c r="BL122" s="332"/>
      <c r="BM122" s="332"/>
      <c r="BN122" s="333"/>
      <c r="BO122" s="203">
        <f t="shared" si="128"/>
        <v>6.9363999999999999</v>
      </c>
      <c r="BP122" s="285">
        <v>5.9068022643456182</v>
      </c>
      <c r="BQ122" s="204">
        <v>2.8473272963808318</v>
      </c>
      <c r="BR122" s="204"/>
      <c r="BS122" s="47"/>
      <c r="BT122" s="42"/>
      <c r="BU122" s="42"/>
      <c r="BV122" s="42"/>
      <c r="BW122" s="43"/>
      <c r="BX122" s="191"/>
      <c r="BY122" s="191"/>
      <c r="BZ122" s="205"/>
      <c r="CA122" s="191"/>
      <c r="CB122" s="206"/>
      <c r="CC122" s="191"/>
      <c r="CD122" s="207">
        <f t="shared" si="129"/>
        <v>46.524446163970993</v>
      </c>
      <c r="CE122" s="47" t="s">
        <v>356</v>
      </c>
      <c r="CF122" s="42">
        <v>31.8</v>
      </c>
      <c r="CG122" s="42" t="s">
        <v>353</v>
      </c>
      <c r="CH122" s="42">
        <v>175</v>
      </c>
      <c r="CI122" s="191"/>
      <c r="CJ122" s="192"/>
      <c r="CK122" s="191" t="s">
        <v>357</v>
      </c>
      <c r="CL122" s="191" t="s">
        <v>358</v>
      </c>
      <c r="CM122" s="208">
        <v>0.13</v>
      </c>
      <c r="CN122" s="191">
        <v>470</v>
      </c>
      <c r="CO122" s="205">
        <f t="shared" si="130"/>
        <v>63.166046908994907</v>
      </c>
      <c r="CP122" s="191">
        <f t="shared" si="131"/>
        <v>34.893334622978244</v>
      </c>
      <c r="CQ122" s="145" t="s">
        <v>353</v>
      </c>
      <c r="CR122" s="191">
        <v>175</v>
      </c>
      <c r="CS122" s="191"/>
      <c r="CT122" s="191"/>
      <c r="CU122" s="191"/>
      <c r="CV122" s="192"/>
      <c r="CW122" s="191" t="s">
        <v>357</v>
      </c>
      <c r="CX122" s="209" t="s">
        <v>358</v>
      </c>
      <c r="CY122" s="208">
        <v>0.13</v>
      </c>
      <c r="CZ122" s="191">
        <v>470</v>
      </c>
      <c r="DA122" s="191"/>
      <c r="DB122" s="191">
        <f t="shared" si="132"/>
        <v>40.971943226406943</v>
      </c>
      <c r="DC122" s="43">
        <f t="shared" si="133"/>
        <v>0</v>
      </c>
      <c r="DD122" s="191" t="s">
        <v>362</v>
      </c>
      <c r="DE122" s="191">
        <v>100</v>
      </c>
      <c r="DF122" s="191" t="s">
        <v>361</v>
      </c>
      <c r="DG122" s="191">
        <v>20</v>
      </c>
      <c r="DH122" s="191" t="s">
        <v>353</v>
      </c>
      <c r="DI122" s="192">
        <v>175</v>
      </c>
      <c r="DJ122" s="191"/>
      <c r="DK122" s="209"/>
      <c r="DL122" s="208"/>
      <c r="DM122" s="191"/>
      <c r="DN122" s="191">
        <f t="shared" si="134"/>
        <v>40.971943226406943</v>
      </c>
      <c r="DO122" s="192">
        <f t="shared" si="135"/>
        <v>0</v>
      </c>
      <c r="DP122" s="191">
        <v>1</v>
      </c>
      <c r="DQ122" s="191" t="s">
        <v>363</v>
      </c>
      <c r="DR122" s="191" t="s">
        <v>371</v>
      </c>
      <c r="DS122" s="208">
        <v>0.13400000000000001</v>
      </c>
      <c r="DT122" s="191">
        <v>580</v>
      </c>
      <c r="DU122" s="191">
        <f t="shared" si="136"/>
        <v>5.9068022643456182</v>
      </c>
      <c r="DV122" s="191">
        <v>0.375</v>
      </c>
      <c r="DW122" s="191">
        <v>0.45</v>
      </c>
      <c r="DX122" s="192">
        <f t="shared" si="137"/>
        <v>7.7540743606618321</v>
      </c>
      <c r="DY122" s="191">
        <v>1</v>
      </c>
      <c r="DZ122" s="191" t="s">
        <v>363</v>
      </c>
      <c r="EA122" s="191" t="s">
        <v>371</v>
      </c>
      <c r="EB122" s="208">
        <v>0.13400000000000001</v>
      </c>
      <c r="EC122" s="191">
        <v>580</v>
      </c>
      <c r="ED122" s="191">
        <f t="shared" si="138"/>
        <v>2.8473272963808318</v>
      </c>
      <c r="EE122" s="191">
        <v>0.47499999999999998</v>
      </c>
      <c r="EF122" s="191">
        <v>0.47499999999999998</v>
      </c>
      <c r="EG122" s="191">
        <f t="shared" si="139"/>
        <v>3.877037180330916</v>
      </c>
      <c r="EH122" s="166">
        <f t="shared" si="140"/>
        <v>2</v>
      </c>
      <c r="EI122" s="205">
        <f t="shared" si="141"/>
        <v>3.1969939139324817</v>
      </c>
      <c r="EJ122" s="205">
        <f t="shared" si="107"/>
        <v>1.880584655254401</v>
      </c>
      <c r="EK122" s="51">
        <f t="shared" si="108"/>
        <v>0.71674264112643082</v>
      </c>
      <c r="EL122" s="220">
        <f t="shared" si="109"/>
        <v>0.13560304303375914</v>
      </c>
      <c r="EM122" s="221">
        <f t="shared" si="142"/>
        <v>6.0122176974831341</v>
      </c>
      <c r="EN122" s="191"/>
      <c r="EO122" s="313"/>
      <c r="EP122" s="192" t="s">
        <v>354</v>
      </c>
      <c r="EQ122" s="222">
        <f t="shared" si="143"/>
        <v>3.1969939139324817</v>
      </c>
      <c r="ER122" s="191">
        <f t="shared" si="144"/>
        <v>1.880584655254401</v>
      </c>
      <c r="ES122" s="51">
        <f t="shared" si="145"/>
        <v>0.71674264112643082</v>
      </c>
      <c r="ET122" s="191">
        <f t="shared" si="110"/>
        <v>3.6038030430337589</v>
      </c>
      <c r="EU122" s="191">
        <f t="shared" si="146"/>
        <v>6.0122176974831341</v>
      </c>
      <c r="EV122" s="191"/>
      <c r="EW122" s="191"/>
      <c r="EX122" s="192" t="str">
        <f t="shared" si="111"/>
        <v>Front</v>
      </c>
      <c r="EY122" s="145"/>
      <c r="EZ122" s="191"/>
      <c r="FA122" s="191"/>
      <c r="FB122" s="191"/>
      <c r="FC122" s="191"/>
      <c r="FD122" s="191"/>
      <c r="FE122" s="191"/>
      <c r="FF122" s="192"/>
      <c r="FG122" s="145"/>
      <c r="FH122" s="191"/>
      <c r="FI122" s="191"/>
      <c r="FJ122" s="191"/>
      <c r="FK122" s="191"/>
      <c r="FL122" s="191"/>
      <c r="FM122" s="191"/>
      <c r="FN122" s="192"/>
      <c r="FO122" s="145"/>
      <c r="FP122" s="191"/>
      <c r="FQ122" s="191"/>
      <c r="FR122" s="191"/>
      <c r="FS122" s="191"/>
      <c r="FT122" s="191"/>
      <c r="FU122" s="191"/>
      <c r="FV122" s="192"/>
      <c r="FW122" s="191"/>
      <c r="FX122" s="191"/>
      <c r="FY122" s="191"/>
      <c r="FZ122" s="191"/>
      <c r="GA122" s="191"/>
      <c r="GB122" s="191"/>
      <c r="GC122" s="191"/>
      <c r="GD122" s="210"/>
      <c r="GE122" s="145"/>
      <c r="GF122" s="191"/>
      <c r="GG122" s="191"/>
      <c r="GH122" s="191"/>
      <c r="GI122" s="191"/>
      <c r="GJ122" s="191"/>
      <c r="GK122" s="191"/>
      <c r="GL122" s="210"/>
      <c r="GM122" s="145"/>
      <c r="GN122" s="191"/>
      <c r="GO122" s="191"/>
      <c r="GP122" s="191"/>
      <c r="GQ122" s="191"/>
      <c r="GR122" s="191"/>
      <c r="GS122" s="191"/>
      <c r="GT122" s="210"/>
      <c r="GU122" s="145"/>
      <c r="GV122" s="191"/>
      <c r="GW122" s="191"/>
      <c r="GX122" s="191"/>
      <c r="GY122" s="191"/>
      <c r="GZ122" s="191"/>
      <c r="HA122" s="191"/>
      <c r="HB122" s="210"/>
      <c r="HC122" s="145"/>
      <c r="HD122" s="191"/>
      <c r="HE122" s="191"/>
      <c r="HF122" s="191"/>
      <c r="HG122" s="191"/>
      <c r="HH122" s="191"/>
      <c r="HI122" s="191"/>
      <c r="HJ122" s="210"/>
      <c r="HR122" s="304"/>
    </row>
    <row r="123" spans="1:226" s="303" customFormat="1" ht="14.45" customHeight="1" x14ac:dyDescent="0.25">
      <c r="A123" s="211" t="s">
        <v>431</v>
      </c>
      <c r="B123" s="194" t="s">
        <v>0</v>
      </c>
      <c r="C123" s="31">
        <f t="shared" si="112"/>
        <v>113</v>
      </c>
      <c r="D123" s="173" t="str">
        <f t="shared" si="113"/>
        <v>Dw_113</v>
      </c>
      <c r="E123" s="4">
        <v>601.5095746768942</v>
      </c>
      <c r="F123" s="195" t="s">
        <v>360</v>
      </c>
      <c r="G123" s="195">
        <v>17.5</v>
      </c>
      <c r="H123" s="3">
        <f t="shared" si="114"/>
        <v>44.180040272713001</v>
      </c>
      <c r="I123" s="196">
        <f t="shared" si="115"/>
        <v>165.26557239526102</v>
      </c>
      <c r="J123" s="1">
        <f t="shared" si="116"/>
        <v>0.30000000000000004</v>
      </c>
      <c r="K123" s="280">
        <f t="shared" si="117"/>
        <v>0.64468311073787998</v>
      </c>
      <c r="L123" s="280">
        <f t="shared" si="118"/>
        <v>0.74126370176917267</v>
      </c>
      <c r="M123" s="225">
        <f t="shared" si="119"/>
        <v>1.1222187986370011</v>
      </c>
      <c r="N123" s="15" t="s">
        <v>432</v>
      </c>
      <c r="O123" s="197">
        <f t="shared" si="120"/>
        <v>0.55594777632687953</v>
      </c>
      <c r="P123" s="198">
        <f t="shared" si="121"/>
        <v>0</v>
      </c>
      <c r="Q123" s="198">
        <f t="shared" si="122"/>
        <v>0</v>
      </c>
      <c r="R123" s="198">
        <f t="shared" si="123"/>
        <v>0.78627863382481755</v>
      </c>
      <c r="S123" s="77">
        <f t="shared" si="124"/>
        <v>0.75245286367882014</v>
      </c>
      <c r="T123" s="199"/>
      <c r="U123" s="3">
        <f t="shared" si="125"/>
        <v>1.7167133357475999</v>
      </c>
      <c r="V123" s="98">
        <f t="shared" si="126"/>
        <v>10.020155902254414</v>
      </c>
      <c r="W123" s="49">
        <f t="shared" si="127"/>
        <v>4.4091170540343612</v>
      </c>
      <c r="X123" s="317">
        <f t="shared" si="106"/>
        <v>7.944031855338389E-2</v>
      </c>
      <c r="Y123" s="318">
        <v>7.944031855338389E-2</v>
      </c>
      <c r="Z123" s="200"/>
      <c r="AA123" s="66"/>
      <c r="AB123" s="66"/>
      <c r="AC123" s="66">
        <v>250</v>
      </c>
      <c r="AD123" s="66"/>
      <c r="AE123" s="66"/>
      <c r="AF123" s="66"/>
      <c r="AG123" s="66"/>
      <c r="AH123" s="195"/>
      <c r="AI123" s="34"/>
      <c r="AJ123" s="229">
        <v>180</v>
      </c>
      <c r="AK123" s="34"/>
      <c r="AL123" s="34"/>
      <c r="AM123" s="34"/>
      <c r="AN123" s="201"/>
      <c r="AO123" s="201"/>
      <c r="AP123" s="202">
        <v>240</v>
      </c>
      <c r="AQ123" s="18"/>
      <c r="AR123" s="18"/>
      <c r="AS123" s="18"/>
      <c r="AT123" s="51"/>
      <c r="AU123" s="17"/>
      <c r="AV123" s="18"/>
      <c r="AW123" s="112"/>
      <c r="AX123" s="103"/>
      <c r="AY123" s="18"/>
      <c r="AZ123" s="18"/>
      <c r="BA123" s="18"/>
      <c r="BB123" s="17"/>
      <c r="BC123" s="19"/>
      <c r="BD123" s="19"/>
      <c r="BE123" s="19"/>
      <c r="BF123" s="17"/>
      <c r="BG123" s="18"/>
      <c r="BH123" s="18"/>
      <c r="BI123" s="128"/>
      <c r="BJ123" s="331"/>
      <c r="BK123" s="332"/>
      <c r="BL123" s="332"/>
      <c r="BM123" s="332"/>
      <c r="BN123" s="333"/>
      <c r="BO123" s="203">
        <f t="shared" si="128"/>
        <v>6.9363999999999999</v>
      </c>
      <c r="BP123" s="285">
        <v>6.3693040010254602</v>
      </c>
      <c r="BQ123" s="204">
        <v>2.8899444871127438</v>
      </c>
      <c r="BR123" s="204"/>
      <c r="BS123" s="47"/>
      <c r="BT123" s="42"/>
      <c r="BU123" s="42"/>
      <c r="BV123" s="42"/>
      <c r="BW123" s="43"/>
      <c r="BX123" s="191"/>
      <c r="BY123" s="191"/>
      <c r="BZ123" s="205"/>
      <c r="CA123" s="191"/>
      <c r="CB123" s="206"/>
      <c r="CC123" s="191"/>
      <c r="CD123" s="207">
        <f t="shared" si="129"/>
        <v>49.579671718578311</v>
      </c>
      <c r="CE123" s="47" t="s">
        <v>356</v>
      </c>
      <c r="CF123" s="42">
        <v>31.8</v>
      </c>
      <c r="CG123" s="42" t="s">
        <v>353</v>
      </c>
      <c r="CH123" s="42">
        <v>175</v>
      </c>
      <c r="CI123" s="191"/>
      <c r="CJ123" s="192"/>
      <c r="CK123" s="191" t="s">
        <v>357</v>
      </c>
      <c r="CL123" s="191" t="s">
        <v>358</v>
      </c>
      <c r="CM123" s="208">
        <v>0.13</v>
      </c>
      <c r="CN123" s="191">
        <v>470</v>
      </c>
      <c r="CO123" s="205">
        <f t="shared" si="130"/>
        <v>66.933937998407146</v>
      </c>
      <c r="CP123" s="191">
        <f t="shared" si="131"/>
        <v>37.184753788933733</v>
      </c>
      <c r="CQ123" s="145" t="s">
        <v>353</v>
      </c>
      <c r="CR123" s="191">
        <v>175</v>
      </c>
      <c r="CS123" s="191"/>
      <c r="CT123" s="191"/>
      <c r="CU123" s="191"/>
      <c r="CV123" s="192"/>
      <c r="CW123" s="191" t="s">
        <v>357</v>
      </c>
      <c r="CX123" s="209" t="s">
        <v>358</v>
      </c>
      <c r="CY123" s="208">
        <v>0.13</v>
      </c>
      <c r="CZ123" s="191">
        <v>470</v>
      </c>
      <c r="DA123" s="191"/>
      <c r="DB123" s="191">
        <f t="shared" si="132"/>
        <v>44.180040272713001</v>
      </c>
      <c r="DC123" s="43">
        <f t="shared" si="133"/>
        <v>0</v>
      </c>
      <c r="DD123" s="191" t="s">
        <v>362</v>
      </c>
      <c r="DE123" s="191">
        <v>100</v>
      </c>
      <c r="DF123" s="191" t="s">
        <v>361</v>
      </c>
      <c r="DG123" s="191">
        <v>20</v>
      </c>
      <c r="DH123" s="191" t="s">
        <v>353</v>
      </c>
      <c r="DI123" s="192">
        <v>175</v>
      </c>
      <c r="DJ123" s="191"/>
      <c r="DK123" s="209"/>
      <c r="DL123" s="208"/>
      <c r="DM123" s="191"/>
      <c r="DN123" s="191">
        <f t="shared" si="134"/>
        <v>44.180040272713001</v>
      </c>
      <c r="DO123" s="192">
        <f t="shared" si="135"/>
        <v>0</v>
      </c>
      <c r="DP123" s="191">
        <v>1</v>
      </c>
      <c r="DQ123" s="191" t="s">
        <v>363</v>
      </c>
      <c r="DR123" s="191" t="s">
        <v>371</v>
      </c>
      <c r="DS123" s="208">
        <v>0.13400000000000001</v>
      </c>
      <c r="DT123" s="191">
        <v>580</v>
      </c>
      <c r="DU123" s="191">
        <f t="shared" si="136"/>
        <v>6.3693040010254602</v>
      </c>
      <c r="DV123" s="191">
        <v>0.375</v>
      </c>
      <c r="DW123" s="191">
        <v>0.45</v>
      </c>
      <c r="DX123" s="192">
        <f t="shared" si="137"/>
        <v>8.2632786197630512</v>
      </c>
      <c r="DY123" s="191">
        <v>1</v>
      </c>
      <c r="DZ123" s="191" t="s">
        <v>363</v>
      </c>
      <c r="EA123" s="191" t="s">
        <v>371</v>
      </c>
      <c r="EB123" s="208">
        <v>0.13400000000000001</v>
      </c>
      <c r="EC123" s="191">
        <v>580</v>
      </c>
      <c r="ED123" s="191">
        <f t="shared" si="138"/>
        <v>2.8899444871127438</v>
      </c>
      <c r="EE123" s="191">
        <v>0.47499999999999998</v>
      </c>
      <c r="EF123" s="191">
        <v>0.47499999999999998</v>
      </c>
      <c r="EG123" s="191">
        <f t="shared" si="139"/>
        <v>4.1316393098815256</v>
      </c>
      <c r="EH123" s="166">
        <f t="shared" si="140"/>
        <v>2</v>
      </c>
      <c r="EI123" s="205">
        <f t="shared" si="141"/>
        <v>2.9184126707709197</v>
      </c>
      <c r="EJ123" s="205">
        <f t="shared" si="107"/>
        <v>1.7167133357475999</v>
      </c>
      <c r="EK123" s="51">
        <f t="shared" si="108"/>
        <v>0.92323115136514389</v>
      </c>
      <c r="EL123" s="220">
        <f t="shared" si="109"/>
        <v>0.27489366461454012</v>
      </c>
      <c r="EM123" s="221">
        <f t="shared" si="142"/>
        <v>5.0100779511272071</v>
      </c>
      <c r="EN123" s="191"/>
      <c r="EO123" s="313"/>
      <c r="EP123" s="192" t="s">
        <v>354</v>
      </c>
      <c r="EQ123" s="222">
        <f t="shared" si="143"/>
        <v>2.9184126707709197</v>
      </c>
      <c r="ER123" s="191">
        <f t="shared" si="144"/>
        <v>1.7167133357475999</v>
      </c>
      <c r="ES123" s="51">
        <f t="shared" si="145"/>
        <v>0.92323115136514389</v>
      </c>
      <c r="ET123" s="191">
        <f t="shared" si="110"/>
        <v>3.7430936646145403</v>
      </c>
      <c r="EU123" s="191">
        <f t="shared" si="146"/>
        <v>5.0100779511272071</v>
      </c>
      <c r="EV123" s="191"/>
      <c r="EW123" s="191"/>
      <c r="EX123" s="192" t="str">
        <f t="shared" si="111"/>
        <v>Front</v>
      </c>
      <c r="EY123" s="145"/>
      <c r="EZ123" s="191"/>
      <c r="FA123" s="191"/>
      <c r="FB123" s="191"/>
      <c r="FC123" s="191"/>
      <c r="FD123" s="191"/>
      <c r="FE123" s="191"/>
      <c r="FF123" s="192"/>
      <c r="FG123" s="145"/>
      <c r="FH123" s="191"/>
      <c r="FI123" s="191"/>
      <c r="FJ123" s="191"/>
      <c r="FK123" s="191"/>
      <c r="FL123" s="191"/>
      <c r="FM123" s="191"/>
      <c r="FN123" s="192"/>
      <c r="FO123" s="145"/>
      <c r="FP123" s="191"/>
      <c r="FQ123" s="191"/>
      <c r="FR123" s="191"/>
      <c r="FS123" s="191"/>
      <c r="FT123" s="191"/>
      <c r="FU123" s="191"/>
      <c r="FV123" s="192"/>
      <c r="FW123" s="191"/>
      <c r="FX123" s="191"/>
      <c r="FY123" s="191"/>
      <c r="FZ123" s="191"/>
      <c r="GA123" s="191"/>
      <c r="GB123" s="191"/>
      <c r="GC123" s="191"/>
      <c r="GD123" s="210"/>
      <c r="GE123" s="145"/>
      <c r="GF123" s="191"/>
      <c r="GG123" s="191"/>
      <c r="GH123" s="191"/>
      <c r="GI123" s="191"/>
      <c r="GJ123" s="191"/>
      <c r="GK123" s="191"/>
      <c r="GL123" s="210"/>
      <c r="GM123" s="145"/>
      <c r="GN123" s="191"/>
      <c r="GO123" s="191"/>
      <c r="GP123" s="191"/>
      <c r="GQ123" s="191"/>
      <c r="GR123" s="191"/>
      <c r="GS123" s="191"/>
      <c r="GT123" s="210"/>
      <c r="GU123" s="145"/>
      <c r="GV123" s="191"/>
      <c r="GW123" s="191"/>
      <c r="GX123" s="191"/>
      <c r="GY123" s="191"/>
      <c r="GZ123" s="191"/>
      <c r="HA123" s="191"/>
      <c r="HB123" s="210"/>
      <c r="HC123" s="145"/>
      <c r="HD123" s="191"/>
      <c r="HE123" s="191"/>
      <c r="HF123" s="191"/>
      <c r="HG123" s="191"/>
      <c r="HH123" s="191"/>
      <c r="HI123" s="191"/>
      <c r="HJ123" s="210"/>
      <c r="HR123" s="304"/>
    </row>
    <row r="124" spans="1:226" s="303" customFormat="1" ht="14.45" customHeight="1" x14ac:dyDescent="0.25">
      <c r="A124" s="211" t="s">
        <v>431</v>
      </c>
      <c r="B124" s="194" t="s">
        <v>0</v>
      </c>
      <c r="C124" s="31">
        <f t="shared" si="112"/>
        <v>114</v>
      </c>
      <c r="D124" s="173" t="str">
        <f t="shared" si="113"/>
        <v>Dw_114</v>
      </c>
      <c r="E124" s="4">
        <v>450.72960819886521</v>
      </c>
      <c r="F124" s="195" t="s">
        <v>360</v>
      </c>
      <c r="G124" s="195">
        <v>17.5</v>
      </c>
      <c r="H124" s="3">
        <f t="shared" si="114"/>
        <v>45.090721443628787</v>
      </c>
      <c r="I124" s="196">
        <f t="shared" si="115"/>
        <v>166.63549935648734</v>
      </c>
      <c r="J124" s="1">
        <f t="shared" si="116"/>
        <v>0.30000000000000004</v>
      </c>
      <c r="K124" s="280">
        <f t="shared" si="117"/>
        <v>0.6538652377073777</v>
      </c>
      <c r="L124" s="280">
        <f t="shared" si="118"/>
        <v>0.74412981555419955</v>
      </c>
      <c r="M124" s="225">
        <f t="shared" si="119"/>
        <v>1.1086682183482732</v>
      </c>
      <c r="N124" s="15" t="s">
        <v>432</v>
      </c>
      <c r="O124" s="197">
        <f t="shared" si="120"/>
        <v>0.55809736166564961</v>
      </c>
      <c r="P124" s="198">
        <f t="shared" si="121"/>
        <v>0</v>
      </c>
      <c r="Q124" s="198">
        <f t="shared" si="122"/>
        <v>0</v>
      </c>
      <c r="R124" s="198">
        <f t="shared" si="123"/>
        <v>0.77678446765161235</v>
      </c>
      <c r="S124" s="77">
        <f t="shared" si="124"/>
        <v>0.77070029746299284</v>
      </c>
      <c r="T124" s="199"/>
      <c r="U124" s="3">
        <f t="shared" si="125"/>
        <v>1.6515629536899505</v>
      </c>
      <c r="V124" s="98">
        <f t="shared" si="126"/>
        <v>9.2740446460036505</v>
      </c>
      <c r="W124" s="49">
        <f t="shared" si="127"/>
        <v>4.8620341139999983</v>
      </c>
      <c r="X124" s="317">
        <f t="shared" si="106"/>
        <v>7.1523576224099855E-2</v>
      </c>
      <c r="Y124" s="318">
        <v>7.1523576224099855E-2</v>
      </c>
      <c r="Z124" s="200"/>
      <c r="AA124" s="66"/>
      <c r="AB124" s="66"/>
      <c r="AC124" s="66">
        <v>250</v>
      </c>
      <c r="AD124" s="66"/>
      <c r="AE124" s="66"/>
      <c r="AF124" s="66"/>
      <c r="AG124" s="66"/>
      <c r="AH124" s="195"/>
      <c r="AI124" s="34"/>
      <c r="AJ124" s="229">
        <v>180</v>
      </c>
      <c r="AK124" s="34"/>
      <c r="AL124" s="34"/>
      <c r="AM124" s="34"/>
      <c r="AN124" s="201"/>
      <c r="AO124" s="201"/>
      <c r="AP124" s="202">
        <v>240</v>
      </c>
      <c r="AQ124" s="18"/>
      <c r="AR124" s="18"/>
      <c r="AS124" s="18"/>
      <c r="AT124" s="51"/>
      <c r="AU124" s="17"/>
      <c r="AV124" s="18"/>
      <c r="AW124" s="112"/>
      <c r="AX124" s="103"/>
      <c r="AY124" s="18"/>
      <c r="AZ124" s="18"/>
      <c r="BA124" s="18"/>
      <c r="BB124" s="17"/>
      <c r="BC124" s="19"/>
      <c r="BD124" s="19"/>
      <c r="BE124" s="19"/>
      <c r="BF124" s="17"/>
      <c r="BG124" s="18"/>
      <c r="BH124" s="18"/>
      <c r="BI124" s="128"/>
      <c r="BJ124" s="331"/>
      <c r="BK124" s="332"/>
      <c r="BL124" s="332"/>
      <c r="BM124" s="332"/>
      <c r="BN124" s="333"/>
      <c r="BO124" s="203">
        <f t="shared" si="128"/>
        <v>6.9363999999999999</v>
      </c>
      <c r="BP124" s="285">
        <v>6.5005941761762278</v>
      </c>
      <c r="BQ124" s="204">
        <v>2.8449091912528592</v>
      </c>
      <c r="BR124" s="204"/>
      <c r="BS124" s="47"/>
      <c r="BT124" s="42"/>
      <c r="BU124" s="42"/>
      <c r="BV124" s="42"/>
      <c r="BW124" s="43"/>
      <c r="BX124" s="191"/>
      <c r="BY124" s="191"/>
      <c r="BZ124" s="205"/>
      <c r="CA124" s="191"/>
      <c r="CB124" s="206"/>
      <c r="CC124" s="191"/>
      <c r="CD124" s="207">
        <f t="shared" si="129"/>
        <v>49.990649806946209</v>
      </c>
      <c r="CE124" s="47" t="s">
        <v>356</v>
      </c>
      <c r="CF124" s="42">
        <v>31.8</v>
      </c>
      <c r="CG124" s="42" t="s">
        <v>353</v>
      </c>
      <c r="CH124" s="42">
        <v>175</v>
      </c>
      <c r="CI124" s="191"/>
      <c r="CJ124" s="192"/>
      <c r="CK124" s="191" t="s">
        <v>357</v>
      </c>
      <c r="CL124" s="191" t="s">
        <v>358</v>
      </c>
      <c r="CM124" s="208">
        <v>0.13</v>
      </c>
      <c r="CN124" s="191">
        <v>470</v>
      </c>
      <c r="CO124" s="205">
        <f t="shared" si="130"/>
        <v>66.482502617801913</v>
      </c>
      <c r="CP124" s="191">
        <f t="shared" si="131"/>
        <v>37.492987355209657</v>
      </c>
      <c r="CQ124" s="145" t="s">
        <v>353</v>
      </c>
      <c r="CR124" s="191">
        <v>175</v>
      </c>
      <c r="CS124" s="191"/>
      <c r="CT124" s="191"/>
      <c r="CU124" s="191"/>
      <c r="CV124" s="192"/>
      <c r="CW124" s="191" t="s">
        <v>357</v>
      </c>
      <c r="CX124" s="209" t="s">
        <v>358</v>
      </c>
      <c r="CY124" s="208">
        <v>0.13</v>
      </c>
      <c r="CZ124" s="191">
        <v>470</v>
      </c>
      <c r="DA124" s="191"/>
      <c r="DB124" s="191">
        <f t="shared" si="132"/>
        <v>45.090721443628787</v>
      </c>
      <c r="DC124" s="43">
        <f t="shared" si="133"/>
        <v>0</v>
      </c>
      <c r="DD124" s="191" t="s">
        <v>362</v>
      </c>
      <c r="DE124" s="191">
        <v>100</v>
      </c>
      <c r="DF124" s="191" t="s">
        <v>361</v>
      </c>
      <c r="DG124" s="191">
        <v>20</v>
      </c>
      <c r="DH124" s="191" t="s">
        <v>353</v>
      </c>
      <c r="DI124" s="192">
        <v>175</v>
      </c>
      <c r="DJ124" s="191"/>
      <c r="DK124" s="209"/>
      <c r="DL124" s="208"/>
      <c r="DM124" s="191"/>
      <c r="DN124" s="191">
        <f t="shared" si="134"/>
        <v>45.090721443628787</v>
      </c>
      <c r="DO124" s="192">
        <f t="shared" si="135"/>
        <v>0</v>
      </c>
      <c r="DP124" s="191">
        <v>1</v>
      </c>
      <c r="DQ124" s="191" t="s">
        <v>363</v>
      </c>
      <c r="DR124" s="191" t="s">
        <v>371</v>
      </c>
      <c r="DS124" s="208">
        <v>0.13400000000000001</v>
      </c>
      <c r="DT124" s="191">
        <v>580</v>
      </c>
      <c r="DU124" s="191">
        <f t="shared" si="136"/>
        <v>6.5005941761762278</v>
      </c>
      <c r="DV124" s="191">
        <v>0.375</v>
      </c>
      <c r="DW124" s="191">
        <v>0.45</v>
      </c>
      <c r="DX124" s="192">
        <f t="shared" si="137"/>
        <v>8.3317749678243676</v>
      </c>
      <c r="DY124" s="191">
        <v>1</v>
      </c>
      <c r="DZ124" s="191" t="s">
        <v>363</v>
      </c>
      <c r="EA124" s="191" t="s">
        <v>371</v>
      </c>
      <c r="EB124" s="208">
        <v>0.13400000000000001</v>
      </c>
      <c r="EC124" s="191">
        <v>580</v>
      </c>
      <c r="ED124" s="191">
        <f t="shared" si="138"/>
        <v>2.8449091912528592</v>
      </c>
      <c r="EE124" s="191">
        <v>0.47499999999999998</v>
      </c>
      <c r="EF124" s="191">
        <v>0.47499999999999998</v>
      </c>
      <c r="EG124" s="191">
        <f t="shared" si="139"/>
        <v>4.1658874839121838</v>
      </c>
      <c r="EH124" s="166">
        <f t="shared" si="140"/>
        <v>2</v>
      </c>
      <c r="EI124" s="205">
        <f t="shared" si="141"/>
        <v>2.8076570212729157</v>
      </c>
      <c r="EJ124" s="205">
        <f t="shared" si="107"/>
        <v>1.6515629536899505</v>
      </c>
      <c r="EK124" s="51">
        <f t="shared" si="108"/>
        <v>0.9433462375629087</v>
      </c>
      <c r="EL124" s="220">
        <f t="shared" si="109"/>
        <v>0.33027148936354211</v>
      </c>
      <c r="EM124" s="221">
        <f t="shared" si="142"/>
        <v>4.6370223230018253</v>
      </c>
      <c r="EN124" s="191"/>
      <c r="EO124" s="313"/>
      <c r="EP124" s="192" t="s">
        <v>354</v>
      </c>
      <c r="EQ124" s="222">
        <f t="shared" si="143"/>
        <v>2.8076570212729157</v>
      </c>
      <c r="ER124" s="191">
        <f t="shared" si="144"/>
        <v>1.6515629536899505</v>
      </c>
      <c r="ES124" s="51">
        <f t="shared" si="145"/>
        <v>0.9433462375629087</v>
      </c>
      <c r="ET124" s="191">
        <f t="shared" si="110"/>
        <v>3.7984714893635418</v>
      </c>
      <c r="EU124" s="191">
        <f t="shared" si="146"/>
        <v>4.6370223230018253</v>
      </c>
      <c r="EV124" s="191"/>
      <c r="EW124" s="191"/>
      <c r="EX124" s="192" t="str">
        <f t="shared" si="111"/>
        <v>Front</v>
      </c>
      <c r="EY124" s="145"/>
      <c r="EZ124" s="191"/>
      <c r="FA124" s="191"/>
      <c r="FB124" s="191"/>
      <c r="FC124" s="191"/>
      <c r="FD124" s="191"/>
      <c r="FE124" s="191"/>
      <c r="FF124" s="192"/>
      <c r="FG124" s="145"/>
      <c r="FH124" s="191"/>
      <c r="FI124" s="191"/>
      <c r="FJ124" s="191"/>
      <c r="FK124" s="191"/>
      <c r="FL124" s="191"/>
      <c r="FM124" s="191"/>
      <c r="FN124" s="192"/>
      <c r="FO124" s="145"/>
      <c r="FP124" s="191"/>
      <c r="FQ124" s="191"/>
      <c r="FR124" s="191"/>
      <c r="FS124" s="191"/>
      <c r="FT124" s="191"/>
      <c r="FU124" s="191"/>
      <c r="FV124" s="192"/>
      <c r="FW124" s="191"/>
      <c r="FX124" s="191"/>
      <c r="FY124" s="191"/>
      <c r="FZ124" s="191"/>
      <c r="GA124" s="191"/>
      <c r="GB124" s="191"/>
      <c r="GC124" s="191"/>
      <c r="GD124" s="210"/>
      <c r="GE124" s="145"/>
      <c r="GF124" s="191"/>
      <c r="GG124" s="191"/>
      <c r="GH124" s="191"/>
      <c r="GI124" s="191"/>
      <c r="GJ124" s="191"/>
      <c r="GK124" s="191"/>
      <c r="GL124" s="210"/>
      <c r="GM124" s="145"/>
      <c r="GN124" s="191"/>
      <c r="GO124" s="191"/>
      <c r="GP124" s="191"/>
      <c r="GQ124" s="191"/>
      <c r="GR124" s="191"/>
      <c r="GS124" s="191"/>
      <c r="GT124" s="210"/>
      <c r="GU124" s="145"/>
      <c r="GV124" s="191"/>
      <c r="GW124" s="191"/>
      <c r="GX124" s="191"/>
      <c r="GY124" s="191"/>
      <c r="GZ124" s="191"/>
      <c r="HA124" s="191"/>
      <c r="HB124" s="210"/>
      <c r="HC124" s="145"/>
      <c r="HD124" s="191"/>
      <c r="HE124" s="191"/>
      <c r="HF124" s="191"/>
      <c r="HG124" s="191"/>
      <c r="HH124" s="191"/>
      <c r="HI124" s="191"/>
      <c r="HJ124" s="210"/>
      <c r="HR124" s="304"/>
    </row>
    <row r="125" spans="1:226" s="303" customFormat="1" ht="14.45" customHeight="1" x14ac:dyDescent="0.25">
      <c r="A125" s="211" t="s">
        <v>431</v>
      </c>
      <c r="B125" s="194" t="s">
        <v>0</v>
      </c>
      <c r="C125" s="31">
        <f t="shared" si="112"/>
        <v>115</v>
      </c>
      <c r="D125" s="173" t="str">
        <f t="shared" si="113"/>
        <v>Dw_115</v>
      </c>
      <c r="E125" s="4">
        <v>489.6935255603878</v>
      </c>
      <c r="F125" s="195" t="s">
        <v>360</v>
      </c>
      <c r="G125" s="195">
        <v>17.5</v>
      </c>
      <c r="H125" s="3">
        <f t="shared" si="114"/>
        <v>50.527369586246287</v>
      </c>
      <c r="I125" s="196">
        <f t="shared" si="115"/>
        <v>184.91943701600195</v>
      </c>
      <c r="J125" s="1">
        <f t="shared" si="116"/>
        <v>0.30000000000000004</v>
      </c>
      <c r="K125" s="280">
        <f t="shared" si="117"/>
        <v>0.66149205245236686</v>
      </c>
      <c r="L125" s="280">
        <f t="shared" si="118"/>
        <v>0.84675594873923044</v>
      </c>
      <c r="M125" s="225">
        <f t="shared" si="119"/>
        <v>1.0979362582908192</v>
      </c>
      <c r="N125" s="15" t="s">
        <v>432</v>
      </c>
      <c r="O125" s="197">
        <f t="shared" si="120"/>
        <v>0.63506696155442277</v>
      </c>
      <c r="P125" s="198">
        <f t="shared" si="121"/>
        <v>0</v>
      </c>
      <c r="Q125" s="198">
        <f t="shared" si="122"/>
        <v>0</v>
      </c>
      <c r="R125" s="198">
        <f t="shared" si="123"/>
        <v>0.76926515777863014</v>
      </c>
      <c r="S125" s="77">
        <f t="shared" si="124"/>
        <v>0.82516952481772021</v>
      </c>
      <c r="T125" s="199"/>
      <c r="U125" s="3">
        <f t="shared" si="125"/>
        <v>2.323091968293467</v>
      </c>
      <c r="V125" s="98">
        <f t="shared" si="126"/>
        <v>18.348971396708688</v>
      </c>
      <c r="W125" s="49">
        <f t="shared" si="127"/>
        <v>2.7536894844857374</v>
      </c>
      <c r="X125" s="317">
        <f t="shared" si="106"/>
        <v>0.15123850049754134</v>
      </c>
      <c r="Y125" s="318">
        <v>0.15123850049754131</v>
      </c>
      <c r="Z125" s="200"/>
      <c r="AA125" s="66"/>
      <c r="AB125" s="66"/>
      <c r="AC125" s="66">
        <v>250</v>
      </c>
      <c r="AD125" s="66"/>
      <c r="AE125" s="66"/>
      <c r="AF125" s="66"/>
      <c r="AG125" s="66"/>
      <c r="AH125" s="195"/>
      <c r="AI125" s="34"/>
      <c r="AJ125" s="229">
        <v>180</v>
      </c>
      <c r="AK125" s="34"/>
      <c r="AL125" s="34"/>
      <c r="AM125" s="34"/>
      <c r="AN125" s="201"/>
      <c r="AO125" s="201"/>
      <c r="AP125" s="202">
        <v>240</v>
      </c>
      <c r="AQ125" s="18"/>
      <c r="AR125" s="18"/>
      <c r="AS125" s="18"/>
      <c r="AT125" s="51"/>
      <c r="AU125" s="17"/>
      <c r="AV125" s="18"/>
      <c r="AW125" s="112"/>
      <c r="AX125" s="103"/>
      <c r="AY125" s="18"/>
      <c r="AZ125" s="18"/>
      <c r="BA125" s="18"/>
      <c r="BB125" s="17"/>
      <c r="BC125" s="19"/>
      <c r="BD125" s="19"/>
      <c r="BE125" s="19"/>
      <c r="BF125" s="17"/>
      <c r="BG125" s="18"/>
      <c r="BH125" s="18"/>
      <c r="BI125" s="128"/>
      <c r="BJ125" s="331"/>
      <c r="BK125" s="332"/>
      <c r="BL125" s="332"/>
      <c r="BM125" s="332"/>
      <c r="BN125" s="333"/>
      <c r="BO125" s="203">
        <f t="shared" si="128"/>
        <v>6.9363999999999999</v>
      </c>
      <c r="BP125" s="285">
        <v>7.284379445569213</v>
      </c>
      <c r="BQ125" s="204">
        <v>2.9486674118147298</v>
      </c>
      <c r="BR125" s="204"/>
      <c r="BS125" s="47"/>
      <c r="BT125" s="42"/>
      <c r="BU125" s="42"/>
      <c r="BV125" s="42"/>
      <c r="BW125" s="43"/>
      <c r="BX125" s="191"/>
      <c r="BY125" s="191"/>
      <c r="BZ125" s="205"/>
      <c r="CA125" s="191"/>
      <c r="CB125" s="206"/>
      <c r="CC125" s="191"/>
      <c r="CD125" s="207">
        <f t="shared" si="129"/>
        <v>55.475831104800591</v>
      </c>
      <c r="CE125" s="47" t="s">
        <v>356</v>
      </c>
      <c r="CF125" s="42">
        <v>31.8</v>
      </c>
      <c r="CG125" s="42" t="s">
        <v>353</v>
      </c>
      <c r="CH125" s="42">
        <v>175</v>
      </c>
      <c r="CI125" s="191"/>
      <c r="CJ125" s="192"/>
      <c r="CK125" s="191" t="s">
        <v>357</v>
      </c>
      <c r="CL125" s="191" t="s">
        <v>358</v>
      </c>
      <c r="CM125" s="208">
        <v>0.13</v>
      </c>
      <c r="CN125" s="191">
        <v>470</v>
      </c>
      <c r="CO125" s="205">
        <f t="shared" si="130"/>
        <v>73.893143992081491</v>
      </c>
      <c r="CP125" s="191">
        <f t="shared" si="131"/>
        <v>41.606873328600443</v>
      </c>
      <c r="CQ125" s="145" t="s">
        <v>353</v>
      </c>
      <c r="CR125" s="191">
        <v>175</v>
      </c>
      <c r="CS125" s="191"/>
      <c r="CT125" s="191"/>
      <c r="CU125" s="191"/>
      <c r="CV125" s="192"/>
      <c r="CW125" s="191" t="s">
        <v>357</v>
      </c>
      <c r="CX125" s="209" t="s">
        <v>358</v>
      </c>
      <c r="CY125" s="208">
        <v>0.13</v>
      </c>
      <c r="CZ125" s="191">
        <v>470</v>
      </c>
      <c r="DA125" s="191"/>
      <c r="DB125" s="191">
        <f t="shared" si="132"/>
        <v>50.527369586246287</v>
      </c>
      <c r="DC125" s="43">
        <f t="shared" si="133"/>
        <v>0</v>
      </c>
      <c r="DD125" s="191" t="s">
        <v>362</v>
      </c>
      <c r="DE125" s="191">
        <v>100</v>
      </c>
      <c r="DF125" s="191" t="s">
        <v>361</v>
      </c>
      <c r="DG125" s="191">
        <v>20</v>
      </c>
      <c r="DH125" s="191" t="s">
        <v>353</v>
      </c>
      <c r="DI125" s="192">
        <v>175</v>
      </c>
      <c r="DJ125" s="191"/>
      <c r="DK125" s="209"/>
      <c r="DL125" s="208"/>
      <c r="DM125" s="191"/>
      <c r="DN125" s="191">
        <f t="shared" si="134"/>
        <v>50.527369586246287</v>
      </c>
      <c r="DO125" s="192">
        <f t="shared" si="135"/>
        <v>0</v>
      </c>
      <c r="DP125" s="191">
        <v>1</v>
      </c>
      <c r="DQ125" s="191" t="s">
        <v>363</v>
      </c>
      <c r="DR125" s="191" t="s">
        <v>371</v>
      </c>
      <c r="DS125" s="208">
        <v>0.13400000000000001</v>
      </c>
      <c r="DT125" s="191">
        <v>580</v>
      </c>
      <c r="DU125" s="191">
        <f t="shared" si="136"/>
        <v>7.284379445569213</v>
      </c>
      <c r="DV125" s="191">
        <v>0.375</v>
      </c>
      <c r="DW125" s="191">
        <v>0.45</v>
      </c>
      <c r="DX125" s="192">
        <f t="shared" si="137"/>
        <v>9.2459718508000979</v>
      </c>
      <c r="DY125" s="191">
        <v>1</v>
      </c>
      <c r="DZ125" s="191" t="s">
        <v>363</v>
      </c>
      <c r="EA125" s="191" t="s">
        <v>371</v>
      </c>
      <c r="EB125" s="208">
        <v>0.13400000000000001</v>
      </c>
      <c r="EC125" s="191">
        <v>580</v>
      </c>
      <c r="ED125" s="191">
        <f t="shared" si="138"/>
        <v>2.9486674118147298</v>
      </c>
      <c r="EE125" s="191">
        <v>0.47499999999999998</v>
      </c>
      <c r="EF125" s="191">
        <v>0.47499999999999998</v>
      </c>
      <c r="EG125" s="191">
        <f t="shared" si="139"/>
        <v>4.6229859254000489</v>
      </c>
      <c r="EH125" s="166">
        <f t="shared" si="140"/>
        <v>2</v>
      </c>
      <c r="EI125" s="205">
        <f t="shared" si="141"/>
        <v>3.9492563460988936</v>
      </c>
      <c r="EJ125" s="205">
        <f t="shared" si="107"/>
        <v>2.323091968293467</v>
      </c>
      <c r="EK125" s="51">
        <f t="shared" si="108"/>
        <v>0.37557544352126282</v>
      </c>
      <c r="EL125" s="220">
        <f t="shared" si="109"/>
        <v>1.4935718269505531</v>
      </c>
      <c r="EM125" s="221">
        <f t="shared" si="142"/>
        <v>9.1744856983543439</v>
      </c>
      <c r="EN125" s="191"/>
      <c r="EO125" s="313"/>
      <c r="EP125" s="192" t="s">
        <v>354</v>
      </c>
      <c r="EQ125" s="222">
        <f t="shared" si="143"/>
        <v>3.9492563460988936</v>
      </c>
      <c r="ER125" s="191">
        <f t="shared" si="144"/>
        <v>2.323091968293467</v>
      </c>
      <c r="ES125" s="51">
        <f t="shared" si="145"/>
        <v>0.37557544352126282</v>
      </c>
      <c r="ET125" s="191">
        <f t="shared" si="110"/>
        <v>1.4935718269505531</v>
      </c>
      <c r="EU125" s="191">
        <f t="shared" si="146"/>
        <v>9.1744856983543439</v>
      </c>
      <c r="EV125" s="191"/>
      <c r="EW125" s="191"/>
      <c r="EX125" s="192" t="str">
        <f t="shared" si="111"/>
        <v>Rear</v>
      </c>
      <c r="EY125" s="145"/>
      <c r="EZ125" s="191"/>
      <c r="FA125" s="191"/>
      <c r="FB125" s="191"/>
      <c r="FC125" s="191"/>
      <c r="FD125" s="191"/>
      <c r="FE125" s="191"/>
      <c r="FF125" s="192"/>
      <c r="FG125" s="145"/>
      <c r="FH125" s="191"/>
      <c r="FI125" s="191"/>
      <c r="FJ125" s="191"/>
      <c r="FK125" s="191"/>
      <c r="FL125" s="191"/>
      <c r="FM125" s="191"/>
      <c r="FN125" s="192"/>
      <c r="FO125" s="145"/>
      <c r="FP125" s="191"/>
      <c r="FQ125" s="191"/>
      <c r="FR125" s="191"/>
      <c r="FS125" s="191"/>
      <c r="FT125" s="191"/>
      <c r="FU125" s="191"/>
      <c r="FV125" s="192"/>
      <c r="FW125" s="191"/>
      <c r="FX125" s="191"/>
      <c r="FY125" s="191"/>
      <c r="FZ125" s="191"/>
      <c r="GA125" s="191"/>
      <c r="GB125" s="191"/>
      <c r="GC125" s="191"/>
      <c r="GD125" s="210"/>
      <c r="GE125" s="145"/>
      <c r="GF125" s="191"/>
      <c r="GG125" s="191"/>
      <c r="GH125" s="191"/>
      <c r="GI125" s="191"/>
      <c r="GJ125" s="191"/>
      <c r="GK125" s="191"/>
      <c r="GL125" s="210"/>
      <c r="GM125" s="145"/>
      <c r="GN125" s="191"/>
      <c r="GO125" s="191"/>
      <c r="GP125" s="191"/>
      <c r="GQ125" s="191"/>
      <c r="GR125" s="191"/>
      <c r="GS125" s="191"/>
      <c r="GT125" s="210"/>
      <c r="GU125" s="145"/>
      <c r="GV125" s="191"/>
      <c r="GW125" s="191"/>
      <c r="GX125" s="191"/>
      <c r="GY125" s="191"/>
      <c r="GZ125" s="191"/>
      <c r="HA125" s="191"/>
      <c r="HB125" s="210"/>
      <c r="HC125" s="145"/>
      <c r="HD125" s="191"/>
      <c r="HE125" s="191"/>
      <c r="HF125" s="191"/>
      <c r="HG125" s="191"/>
      <c r="HH125" s="191"/>
      <c r="HI125" s="191"/>
      <c r="HJ125" s="210"/>
      <c r="HR125" s="304"/>
    </row>
    <row r="126" spans="1:226" s="303" customFormat="1" ht="14.45" customHeight="1" x14ac:dyDescent="0.25">
      <c r="A126" s="211" t="s">
        <v>431</v>
      </c>
      <c r="B126" s="194" t="s">
        <v>0</v>
      </c>
      <c r="C126" s="31">
        <f t="shared" si="112"/>
        <v>116</v>
      </c>
      <c r="D126" s="173" t="str">
        <f t="shared" ref="D126:D158" si="147">CONCATENATE(A126,"_",C126)</f>
        <v>Dw_116</v>
      </c>
      <c r="E126" s="4">
        <v>593.6366658440628</v>
      </c>
      <c r="F126" s="195" t="s">
        <v>360</v>
      </c>
      <c r="G126" s="195">
        <v>17.5</v>
      </c>
      <c r="H126" s="3">
        <f t="shared" ref="H126:H158" si="148">BO126*BP126</f>
        <v>43.176810293113476</v>
      </c>
      <c r="I126" s="196">
        <f t="shared" ref="I126:I158" si="149">2*H126+2*(BO126+BP126)*BQ126</f>
        <v>166.83028735944754</v>
      </c>
      <c r="J126" s="1">
        <f t="shared" ref="J126:J158" si="150">CD126/I126</f>
        <v>0.30000000000000004</v>
      </c>
      <c r="K126" s="280">
        <f t="shared" ref="K126:K158" si="151">CD126/(2*(BO126+BP126)*BQ126)</f>
        <v>0.62190804135651145</v>
      </c>
      <c r="L126" s="280">
        <f t="shared" ref="L126:L158" si="152">CD126/(2*(BO126+BP126)*BQ126 - V126)</f>
        <v>0.69793817420665316</v>
      </c>
      <c r="M126" s="225">
        <f t="shared" ref="M126:M158" si="153">CD126/H126</f>
        <v>1.159165901048899</v>
      </c>
      <c r="N126" s="15" t="s">
        <v>432</v>
      </c>
      <c r="O126" s="197">
        <f t="shared" ref="O126:O158" si="154">CP126/(2*(BO126+BP126)*BQ126-V126)</f>
        <v>0.52345363065498973</v>
      </c>
      <c r="P126" s="198">
        <f t="shared" ref="P126:P158" si="155">DC126/H126</f>
        <v>0</v>
      </c>
      <c r="Q126" s="198">
        <f t="shared" ref="Q126:Q158" si="156">DO126/H126</f>
        <v>0</v>
      </c>
      <c r="R126" s="198">
        <f t="shared" ref="R126:R158" si="157">DX126/(DU126*2*(DV126+DW126))</f>
        <v>0.81216549050864495</v>
      </c>
      <c r="S126" s="77">
        <f t="shared" ref="S126:S158" si="158">EG126/(ED126*2*(EE126+EF126))</f>
        <v>0.71798035966136509</v>
      </c>
      <c r="T126" s="199"/>
      <c r="U126" s="3">
        <f t="shared" ref="U126:U158" si="159">(EJ126*(EN126+1)*EM126+ER126*(EV126+1)*EU126+EZ126*(FD126+1)*FC126+FH126*(FL126+1)*FK126+FP126*(FT126+1)*FS126+FX126*(GB126+1)*GA126+GF126*(GJ126+1)*GI126+GN126*(GR126+1)*GQ126+GV126*(GZ126+1)*GY126+HD126*(HH126+1)*HG126)/V126</f>
        <v>1.6057573913641088</v>
      </c>
      <c r="V126" s="98">
        <f t="shared" ref="V126:V158" si="160">(EN126+1)*EM126+(EV126+1)*EU126+(FD126+1)*FC126+(FL126+1)*FK126+(FT126+1)*FS126+(GB126+1)*GA126+(GJ126+1)*GI126+(GR126+1)*GQ126+(GZ126+1)*GY126+(HH126+1)*HG126</f>
        <v>8.7667531197295894</v>
      </c>
      <c r="W126" s="49">
        <f t="shared" ref="W126:W158" si="161">H126/V126</f>
        <v>4.925062871445987</v>
      </c>
      <c r="X126" s="317">
        <f t="shared" si="106"/>
        <v>6.6589207094995634E-2</v>
      </c>
      <c r="Y126" s="318">
        <v>6.6589207094995634E-2</v>
      </c>
      <c r="Z126" s="200"/>
      <c r="AA126" s="66"/>
      <c r="AB126" s="66"/>
      <c r="AC126" s="66">
        <v>250</v>
      </c>
      <c r="AD126" s="66"/>
      <c r="AE126" s="66"/>
      <c r="AF126" s="66"/>
      <c r="AG126" s="66"/>
      <c r="AH126" s="195"/>
      <c r="AI126" s="34"/>
      <c r="AJ126" s="229">
        <v>180</v>
      </c>
      <c r="AK126" s="34"/>
      <c r="AL126" s="34"/>
      <c r="AM126" s="34"/>
      <c r="AN126" s="201"/>
      <c r="AO126" s="201"/>
      <c r="AP126" s="202">
        <v>240</v>
      </c>
      <c r="AQ126" s="18"/>
      <c r="AR126" s="18"/>
      <c r="AS126" s="18"/>
      <c r="AT126" s="51"/>
      <c r="AU126" s="17"/>
      <c r="AV126" s="18"/>
      <c r="AW126" s="112"/>
      <c r="AX126" s="103"/>
      <c r="AY126" s="18"/>
      <c r="AZ126" s="18"/>
      <c r="BA126" s="18"/>
      <c r="BB126" s="17"/>
      <c r="BC126" s="19"/>
      <c r="BD126" s="19"/>
      <c r="BE126" s="19"/>
      <c r="BF126" s="17"/>
      <c r="BG126" s="18"/>
      <c r="BH126" s="18"/>
      <c r="BI126" s="128"/>
      <c r="BJ126" s="331"/>
      <c r="BK126" s="332"/>
      <c r="BL126" s="332"/>
      <c r="BM126" s="332"/>
      <c r="BN126" s="333"/>
      <c r="BO126" s="203">
        <f t="shared" ref="BO126:BO158" si="162">7-2*CF126/1000</f>
        <v>6.9363999999999999</v>
      </c>
      <c r="BP126" s="285">
        <v>6.224671341490323</v>
      </c>
      <c r="BQ126" s="204">
        <v>3.0573752198849355</v>
      </c>
      <c r="BR126" s="204"/>
      <c r="BS126" s="47"/>
      <c r="BT126" s="42"/>
      <c r="BU126" s="42"/>
      <c r="BV126" s="42"/>
      <c r="BW126" s="43"/>
      <c r="BX126" s="191"/>
      <c r="BY126" s="191"/>
      <c r="BZ126" s="205"/>
      <c r="CA126" s="191"/>
      <c r="CB126" s="206"/>
      <c r="CC126" s="191"/>
      <c r="CD126" s="207">
        <f t="shared" ref="CD126:CD158" si="163">CP126+DC126+IF(ISNUMBER(DO126),DO126,0)+DX126+EG126</f>
        <v>50.049086207834264</v>
      </c>
      <c r="CE126" s="47" t="s">
        <v>356</v>
      </c>
      <c r="CF126" s="42">
        <v>31.8</v>
      </c>
      <c r="CG126" s="42" t="s">
        <v>353</v>
      </c>
      <c r="CH126" s="42">
        <v>175</v>
      </c>
      <c r="CI126" s="191"/>
      <c r="CJ126" s="192"/>
      <c r="CK126" s="191" t="s">
        <v>357</v>
      </c>
      <c r="CL126" s="191" t="s">
        <v>358</v>
      </c>
      <c r="CM126" s="208">
        <v>0.13</v>
      </c>
      <c r="CN126" s="191">
        <v>470</v>
      </c>
      <c r="CO126" s="205">
        <f t="shared" ref="CO126:CO158" si="164">2*(BO126+BP126)*BQ126-$V$54</f>
        <v>70.505112921792744</v>
      </c>
      <c r="CP126" s="191">
        <f t="shared" ref="CP126:CP158" si="165">$CP$2*I126</f>
        <v>37.536814655875695</v>
      </c>
      <c r="CQ126" s="145" t="s">
        <v>353</v>
      </c>
      <c r="CR126" s="191">
        <v>175</v>
      </c>
      <c r="CS126" s="191"/>
      <c r="CT126" s="191"/>
      <c r="CU126" s="191"/>
      <c r="CV126" s="192"/>
      <c r="CW126" s="191" t="s">
        <v>357</v>
      </c>
      <c r="CX126" s="209" t="s">
        <v>358</v>
      </c>
      <c r="CY126" s="208">
        <v>0.13</v>
      </c>
      <c r="CZ126" s="191">
        <v>470</v>
      </c>
      <c r="DA126" s="191"/>
      <c r="DB126" s="191">
        <f t="shared" ref="DB126:DB158" si="166">BO126*BP126</f>
        <v>43.176810293113476</v>
      </c>
      <c r="DC126" s="43">
        <f t="shared" ref="DC126:DC158" si="167">$DC$2*I126</f>
        <v>0</v>
      </c>
      <c r="DD126" s="191" t="s">
        <v>362</v>
      </c>
      <c r="DE126" s="191">
        <v>100</v>
      </c>
      <c r="DF126" s="191" t="s">
        <v>361</v>
      </c>
      <c r="DG126" s="191">
        <v>20</v>
      </c>
      <c r="DH126" s="191" t="s">
        <v>353</v>
      </c>
      <c r="DI126" s="192">
        <v>175</v>
      </c>
      <c r="DJ126" s="191"/>
      <c r="DK126" s="209"/>
      <c r="DL126" s="208"/>
      <c r="DM126" s="191"/>
      <c r="DN126" s="191">
        <f t="shared" ref="DN126:DN158" si="168">BO126*BP126</f>
        <v>43.176810293113476</v>
      </c>
      <c r="DO126" s="192">
        <f t="shared" ref="DO126:DO158" si="169">I126*$DO$2</f>
        <v>0</v>
      </c>
      <c r="DP126" s="191">
        <v>1</v>
      </c>
      <c r="DQ126" s="191" t="s">
        <v>363</v>
      </c>
      <c r="DR126" s="191" t="s">
        <v>371</v>
      </c>
      <c r="DS126" s="208">
        <v>0.13400000000000001</v>
      </c>
      <c r="DT126" s="191">
        <v>580</v>
      </c>
      <c r="DU126" s="191">
        <f t="shared" ref="DU126:DU158" si="170">BP126</f>
        <v>6.224671341490323</v>
      </c>
      <c r="DV126" s="191">
        <v>0.375</v>
      </c>
      <c r="DW126" s="191">
        <v>0.45</v>
      </c>
      <c r="DX126" s="192">
        <f t="shared" ref="DX126:DX158" si="171">I126*$DX$2</f>
        <v>8.341514367972378</v>
      </c>
      <c r="DY126" s="191">
        <v>1</v>
      </c>
      <c r="DZ126" s="191" t="s">
        <v>363</v>
      </c>
      <c r="EA126" s="191" t="s">
        <v>371</v>
      </c>
      <c r="EB126" s="208">
        <v>0.13400000000000001</v>
      </c>
      <c r="EC126" s="191">
        <v>580</v>
      </c>
      <c r="ED126" s="191">
        <f t="shared" ref="ED126:ED158" si="172">BQ126</f>
        <v>3.0573752198849355</v>
      </c>
      <c r="EE126" s="191">
        <v>0.47499999999999998</v>
      </c>
      <c r="EF126" s="191">
        <v>0.47499999999999998</v>
      </c>
      <c r="EG126" s="191">
        <f t="shared" ref="EG126:EG158" si="173">I126*$EG$2</f>
        <v>4.170757183986189</v>
      </c>
      <c r="EH126" s="166">
        <f t="shared" ref="EH126:EH158" si="174">EN126+1+EV126+1</f>
        <v>2</v>
      </c>
      <c r="EI126" s="205">
        <f t="shared" ref="EI126:EI158" si="175">$EI$2*EJ126</f>
        <v>2.7297875653189849</v>
      </c>
      <c r="EJ126" s="205">
        <f t="shared" si="107"/>
        <v>1.6057573913641088</v>
      </c>
      <c r="EK126" s="51">
        <f t="shared" si="108"/>
        <v>1.2016178285208268</v>
      </c>
      <c r="EL126" s="220">
        <f t="shared" si="109"/>
        <v>0.36920621734050751</v>
      </c>
      <c r="EM126" s="221">
        <f t="shared" ref="EM126:EM158" si="176">EI126*EJ126</f>
        <v>4.3833765598647947</v>
      </c>
      <c r="EN126" s="191"/>
      <c r="EO126" s="313"/>
      <c r="EP126" s="192" t="s">
        <v>354</v>
      </c>
      <c r="EQ126" s="222">
        <f t="shared" ref="EQ126:EQ158" si="177">EI126</f>
        <v>2.7297875653189849</v>
      </c>
      <c r="ER126" s="191">
        <f t="shared" ref="ER126:ER158" si="178">EJ126</f>
        <v>1.6057573913641088</v>
      </c>
      <c r="ES126" s="51">
        <f t="shared" ref="ES126:ES158" si="179">EK126</f>
        <v>1.2016178285208268</v>
      </c>
      <c r="ET126" s="191">
        <f t="shared" si="110"/>
        <v>3.8374062173405075</v>
      </c>
      <c r="EU126" s="191">
        <f t="shared" ref="EU126:EU158" si="180">EM126</f>
        <v>4.3833765598647947</v>
      </c>
      <c r="EV126" s="191"/>
      <c r="EW126" s="191"/>
      <c r="EX126" s="192" t="str">
        <f t="shared" si="111"/>
        <v>Front</v>
      </c>
      <c r="EY126" s="145"/>
      <c r="EZ126" s="191"/>
      <c r="FA126" s="191"/>
      <c r="FB126" s="191"/>
      <c r="FC126" s="191"/>
      <c r="FD126" s="191"/>
      <c r="FE126" s="191"/>
      <c r="FF126" s="192"/>
      <c r="FG126" s="145"/>
      <c r="FH126" s="191"/>
      <c r="FI126" s="191"/>
      <c r="FJ126" s="191"/>
      <c r="FK126" s="191"/>
      <c r="FL126" s="191"/>
      <c r="FM126" s="191"/>
      <c r="FN126" s="192"/>
      <c r="FO126" s="145"/>
      <c r="FP126" s="191"/>
      <c r="FQ126" s="191"/>
      <c r="FR126" s="191"/>
      <c r="FS126" s="191"/>
      <c r="FT126" s="191"/>
      <c r="FU126" s="191"/>
      <c r="FV126" s="192"/>
      <c r="FW126" s="191"/>
      <c r="FX126" s="191"/>
      <c r="FY126" s="191"/>
      <c r="FZ126" s="191"/>
      <c r="GA126" s="191"/>
      <c r="GB126" s="191"/>
      <c r="GC126" s="191"/>
      <c r="GD126" s="210"/>
      <c r="GE126" s="145"/>
      <c r="GF126" s="191"/>
      <c r="GG126" s="191"/>
      <c r="GH126" s="191"/>
      <c r="GI126" s="191"/>
      <c r="GJ126" s="191"/>
      <c r="GK126" s="191"/>
      <c r="GL126" s="210"/>
      <c r="GM126" s="145"/>
      <c r="GN126" s="191"/>
      <c r="GO126" s="191"/>
      <c r="GP126" s="191"/>
      <c r="GQ126" s="191"/>
      <c r="GR126" s="191"/>
      <c r="GS126" s="191"/>
      <c r="GT126" s="210"/>
      <c r="GU126" s="145"/>
      <c r="GV126" s="191"/>
      <c r="GW126" s="191"/>
      <c r="GX126" s="191"/>
      <c r="GY126" s="191"/>
      <c r="GZ126" s="191"/>
      <c r="HA126" s="191"/>
      <c r="HB126" s="210"/>
      <c r="HC126" s="145"/>
      <c r="HD126" s="191"/>
      <c r="HE126" s="191"/>
      <c r="HF126" s="191"/>
      <c r="HG126" s="191"/>
      <c r="HH126" s="191"/>
      <c r="HI126" s="191"/>
      <c r="HJ126" s="210"/>
      <c r="HR126" s="304"/>
    </row>
    <row r="127" spans="1:226" s="303" customFormat="1" ht="14.45" customHeight="1" x14ac:dyDescent="0.25">
      <c r="A127" s="211" t="s">
        <v>431</v>
      </c>
      <c r="B127" s="194" t="s">
        <v>0</v>
      </c>
      <c r="C127" s="31">
        <f t="shared" si="112"/>
        <v>117</v>
      </c>
      <c r="D127" s="173" t="str">
        <f t="shared" si="147"/>
        <v>Dw_117</v>
      </c>
      <c r="E127" s="4">
        <v>579.35228294769308</v>
      </c>
      <c r="F127" s="195" t="s">
        <v>360</v>
      </c>
      <c r="G127" s="195">
        <v>17.5</v>
      </c>
      <c r="H127" s="3">
        <f t="shared" si="148"/>
        <v>49.327525832440159</v>
      </c>
      <c r="I127" s="196">
        <f t="shared" si="149"/>
        <v>183.29224759022281</v>
      </c>
      <c r="J127" s="1">
        <f t="shared" si="150"/>
        <v>0.3</v>
      </c>
      <c r="K127" s="280">
        <f t="shared" si="151"/>
        <v>0.64968686256537678</v>
      </c>
      <c r="L127" s="280">
        <f t="shared" si="152"/>
        <v>0.73896951665311728</v>
      </c>
      <c r="M127" s="225">
        <f t="shared" si="153"/>
        <v>1.1147462466261444</v>
      </c>
      <c r="N127" s="15" t="s">
        <v>432</v>
      </c>
      <c r="O127" s="197">
        <f t="shared" si="154"/>
        <v>0.55422713748983798</v>
      </c>
      <c r="P127" s="198">
        <f t="shared" si="155"/>
        <v>0</v>
      </c>
      <c r="Q127" s="198">
        <f t="shared" si="156"/>
        <v>0</v>
      </c>
      <c r="R127" s="198">
        <f t="shared" si="157"/>
        <v>0.78104301667652409</v>
      </c>
      <c r="S127" s="77">
        <f t="shared" si="158"/>
        <v>0.80058527423646464</v>
      </c>
      <c r="T127" s="199"/>
      <c r="U127" s="3">
        <f t="shared" si="159"/>
        <v>1.7342490246403424</v>
      </c>
      <c r="V127" s="98">
        <f t="shared" si="160"/>
        <v>10.225906910184328</v>
      </c>
      <c r="W127" s="49">
        <f t="shared" si="161"/>
        <v>4.8237800584037389</v>
      </c>
      <c r="X127" s="317">
        <f t="shared" si="106"/>
        <v>7.347057988370935E-2</v>
      </c>
      <c r="Y127" s="318">
        <v>7.3470579883709336E-2</v>
      </c>
      <c r="Z127" s="200"/>
      <c r="AA127" s="66"/>
      <c r="AB127" s="66"/>
      <c r="AC127" s="66">
        <v>250</v>
      </c>
      <c r="AD127" s="66"/>
      <c r="AE127" s="66"/>
      <c r="AF127" s="66"/>
      <c r="AG127" s="66"/>
      <c r="AH127" s="195"/>
      <c r="AI127" s="34"/>
      <c r="AJ127" s="229">
        <v>180</v>
      </c>
      <c r="AK127" s="34"/>
      <c r="AL127" s="34"/>
      <c r="AM127" s="34"/>
      <c r="AN127" s="201"/>
      <c r="AO127" s="201"/>
      <c r="AP127" s="202">
        <v>240</v>
      </c>
      <c r="AQ127" s="18"/>
      <c r="AR127" s="18"/>
      <c r="AS127" s="18"/>
      <c r="AT127" s="51"/>
      <c r="AU127" s="17"/>
      <c r="AV127" s="18"/>
      <c r="AW127" s="112"/>
      <c r="AX127" s="103"/>
      <c r="AY127" s="18"/>
      <c r="AZ127" s="18"/>
      <c r="BA127" s="18"/>
      <c r="BB127" s="17"/>
      <c r="BC127" s="19"/>
      <c r="BD127" s="19"/>
      <c r="BE127" s="19"/>
      <c r="BF127" s="17"/>
      <c r="BG127" s="18"/>
      <c r="BH127" s="18"/>
      <c r="BI127" s="128"/>
      <c r="BJ127" s="331"/>
      <c r="BK127" s="332"/>
      <c r="BL127" s="332"/>
      <c r="BM127" s="332"/>
      <c r="BN127" s="333"/>
      <c r="BO127" s="203">
        <f t="shared" si="162"/>
        <v>6.9363999999999999</v>
      </c>
      <c r="BP127" s="285">
        <v>7.111401567447114</v>
      </c>
      <c r="BQ127" s="204">
        <v>3.0124712225958454</v>
      </c>
      <c r="BR127" s="204"/>
      <c r="BS127" s="47"/>
      <c r="BT127" s="42"/>
      <c r="BU127" s="42"/>
      <c r="BV127" s="42"/>
      <c r="BW127" s="43"/>
      <c r="BX127" s="191"/>
      <c r="BY127" s="191"/>
      <c r="BZ127" s="205"/>
      <c r="CA127" s="191"/>
      <c r="CB127" s="206"/>
      <c r="CC127" s="191"/>
      <c r="CD127" s="207">
        <f t="shared" si="163"/>
        <v>54.987674277066844</v>
      </c>
      <c r="CE127" s="47" t="s">
        <v>356</v>
      </c>
      <c r="CF127" s="42">
        <v>31.8</v>
      </c>
      <c r="CG127" s="42" t="s">
        <v>353</v>
      </c>
      <c r="CH127" s="42">
        <v>175</v>
      </c>
      <c r="CI127" s="191"/>
      <c r="CJ127" s="192"/>
      <c r="CK127" s="191" t="s">
        <v>357</v>
      </c>
      <c r="CL127" s="191" t="s">
        <v>358</v>
      </c>
      <c r="CM127" s="208">
        <v>0.13</v>
      </c>
      <c r="CN127" s="191">
        <v>470</v>
      </c>
      <c r="CO127" s="205">
        <f t="shared" si="164"/>
        <v>74.665642073914626</v>
      </c>
      <c r="CP127" s="191">
        <f t="shared" si="165"/>
        <v>41.240755707800133</v>
      </c>
      <c r="CQ127" s="145" t="s">
        <v>353</v>
      </c>
      <c r="CR127" s="191">
        <v>175</v>
      </c>
      <c r="CS127" s="191"/>
      <c r="CT127" s="191"/>
      <c r="CU127" s="191"/>
      <c r="CV127" s="192"/>
      <c r="CW127" s="191" t="s">
        <v>357</v>
      </c>
      <c r="CX127" s="209" t="s">
        <v>358</v>
      </c>
      <c r="CY127" s="208">
        <v>0.13</v>
      </c>
      <c r="CZ127" s="191">
        <v>470</v>
      </c>
      <c r="DA127" s="191"/>
      <c r="DB127" s="191">
        <f t="shared" si="166"/>
        <v>49.327525832440159</v>
      </c>
      <c r="DC127" s="43">
        <f t="shared" si="167"/>
        <v>0</v>
      </c>
      <c r="DD127" s="191" t="s">
        <v>362</v>
      </c>
      <c r="DE127" s="191">
        <v>100</v>
      </c>
      <c r="DF127" s="191" t="s">
        <v>361</v>
      </c>
      <c r="DG127" s="191">
        <v>20</v>
      </c>
      <c r="DH127" s="191" t="s">
        <v>353</v>
      </c>
      <c r="DI127" s="192">
        <v>175</v>
      </c>
      <c r="DJ127" s="191"/>
      <c r="DK127" s="209"/>
      <c r="DL127" s="208"/>
      <c r="DM127" s="191"/>
      <c r="DN127" s="191">
        <f t="shared" si="168"/>
        <v>49.327525832440159</v>
      </c>
      <c r="DO127" s="192">
        <f t="shared" si="169"/>
        <v>0</v>
      </c>
      <c r="DP127" s="191">
        <v>1</v>
      </c>
      <c r="DQ127" s="191" t="s">
        <v>363</v>
      </c>
      <c r="DR127" s="191" t="s">
        <v>371</v>
      </c>
      <c r="DS127" s="208">
        <v>0.13400000000000001</v>
      </c>
      <c r="DT127" s="191">
        <v>580</v>
      </c>
      <c r="DU127" s="191">
        <f t="shared" si="170"/>
        <v>7.111401567447114</v>
      </c>
      <c r="DV127" s="191">
        <v>0.375</v>
      </c>
      <c r="DW127" s="191">
        <v>0.45</v>
      </c>
      <c r="DX127" s="192">
        <f t="shared" si="171"/>
        <v>9.1646123795111407</v>
      </c>
      <c r="DY127" s="191">
        <v>1</v>
      </c>
      <c r="DZ127" s="191" t="s">
        <v>363</v>
      </c>
      <c r="EA127" s="191" t="s">
        <v>371</v>
      </c>
      <c r="EB127" s="208">
        <v>0.13400000000000001</v>
      </c>
      <c r="EC127" s="191">
        <v>580</v>
      </c>
      <c r="ED127" s="191">
        <f t="shared" si="172"/>
        <v>3.0124712225958454</v>
      </c>
      <c r="EE127" s="191">
        <v>0.47499999999999998</v>
      </c>
      <c r="EF127" s="191">
        <v>0.47499999999999998</v>
      </c>
      <c r="EG127" s="191">
        <f t="shared" si="173"/>
        <v>4.5823061897555704</v>
      </c>
      <c r="EH127" s="166">
        <f t="shared" si="174"/>
        <v>2</v>
      </c>
      <c r="EI127" s="205">
        <f t="shared" si="175"/>
        <v>2.9482233418885819</v>
      </c>
      <c r="EJ127" s="205">
        <f t="shared" si="107"/>
        <v>1.7342490246403424</v>
      </c>
      <c r="EK127" s="51">
        <f t="shared" si="108"/>
        <v>1.0282221979555031</v>
      </c>
      <c r="EL127" s="220">
        <f t="shared" si="109"/>
        <v>0.25998832905570901</v>
      </c>
      <c r="EM127" s="221">
        <f t="shared" si="176"/>
        <v>5.112953455092164</v>
      </c>
      <c r="EN127" s="191"/>
      <c r="EO127" s="313"/>
      <c r="EP127" s="192" t="s">
        <v>354</v>
      </c>
      <c r="EQ127" s="222">
        <f t="shared" si="177"/>
        <v>2.9482233418885819</v>
      </c>
      <c r="ER127" s="191">
        <f t="shared" si="178"/>
        <v>1.7342490246403424</v>
      </c>
      <c r="ES127" s="51">
        <f t="shared" si="179"/>
        <v>1.0282221979555031</v>
      </c>
      <c r="ET127" s="191">
        <f t="shared" si="110"/>
        <v>3.7281883290557092</v>
      </c>
      <c r="EU127" s="191">
        <f t="shared" si="180"/>
        <v>5.112953455092164</v>
      </c>
      <c r="EV127" s="191"/>
      <c r="EW127" s="191"/>
      <c r="EX127" s="192" t="str">
        <f t="shared" si="111"/>
        <v>Front</v>
      </c>
      <c r="EY127" s="145"/>
      <c r="EZ127" s="191"/>
      <c r="FA127" s="191"/>
      <c r="FB127" s="191"/>
      <c r="FC127" s="191"/>
      <c r="FD127" s="191"/>
      <c r="FE127" s="191"/>
      <c r="FF127" s="192"/>
      <c r="FG127" s="145"/>
      <c r="FH127" s="191"/>
      <c r="FI127" s="191"/>
      <c r="FJ127" s="191"/>
      <c r="FK127" s="191"/>
      <c r="FL127" s="191"/>
      <c r="FM127" s="191"/>
      <c r="FN127" s="192"/>
      <c r="FO127" s="145"/>
      <c r="FP127" s="191"/>
      <c r="FQ127" s="191"/>
      <c r="FR127" s="191"/>
      <c r="FS127" s="191"/>
      <c r="FT127" s="191"/>
      <c r="FU127" s="191"/>
      <c r="FV127" s="192"/>
      <c r="FW127" s="191"/>
      <c r="FX127" s="191"/>
      <c r="FY127" s="191"/>
      <c r="FZ127" s="191"/>
      <c r="GA127" s="191"/>
      <c r="GB127" s="191"/>
      <c r="GC127" s="191"/>
      <c r="GD127" s="210"/>
      <c r="GE127" s="145"/>
      <c r="GF127" s="191"/>
      <c r="GG127" s="191"/>
      <c r="GH127" s="191"/>
      <c r="GI127" s="191"/>
      <c r="GJ127" s="191"/>
      <c r="GK127" s="191"/>
      <c r="GL127" s="210"/>
      <c r="GM127" s="145"/>
      <c r="GN127" s="191"/>
      <c r="GO127" s="191"/>
      <c r="GP127" s="191"/>
      <c r="GQ127" s="191"/>
      <c r="GR127" s="191"/>
      <c r="GS127" s="191"/>
      <c r="GT127" s="210"/>
      <c r="GU127" s="145"/>
      <c r="GV127" s="191"/>
      <c r="GW127" s="191"/>
      <c r="GX127" s="191"/>
      <c r="GY127" s="191"/>
      <c r="GZ127" s="191"/>
      <c r="HA127" s="191"/>
      <c r="HB127" s="210"/>
      <c r="HC127" s="145"/>
      <c r="HD127" s="191"/>
      <c r="HE127" s="191"/>
      <c r="HF127" s="191"/>
      <c r="HG127" s="191"/>
      <c r="HH127" s="191"/>
      <c r="HI127" s="191"/>
      <c r="HJ127" s="210"/>
      <c r="HR127" s="304"/>
    </row>
    <row r="128" spans="1:226" s="303" customFormat="1" ht="14.45" customHeight="1" x14ac:dyDescent="0.25">
      <c r="A128" s="211" t="s">
        <v>431</v>
      </c>
      <c r="B128" s="194" t="s">
        <v>0</v>
      </c>
      <c r="C128" s="31">
        <f t="shared" si="112"/>
        <v>118</v>
      </c>
      <c r="D128" s="173" t="str">
        <f t="shared" si="147"/>
        <v>Dw_118</v>
      </c>
      <c r="E128" s="4">
        <v>416.37744544096489</v>
      </c>
      <c r="F128" s="195" t="s">
        <v>360</v>
      </c>
      <c r="G128" s="195">
        <v>17.5</v>
      </c>
      <c r="H128" s="3">
        <f t="shared" si="148"/>
        <v>44.627619947877506</v>
      </c>
      <c r="I128" s="196">
        <f t="shared" si="149"/>
        <v>166.25679586835105</v>
      </c>
      <c r="J128" s="1">
        <f t="shared" si="150"/>
        <v>0.3</v>
      </c>
      <c r="K128" s="280">
        <f t="shared" si="151"/>
        <v>0.64774066095827965</v>
      </c>
      <c r="L128" s="280">
        <f t="shared" si="152"/>
        <v>0.74944154378828065</v>
      </c>
      <c r="M128" s="225">
        <f t="shared" si="153"/>
        <v>1.1176271290908821</v>
      </c>
      <c r="N128" s="15" t="s">
        <v>432</v>
      </c>
      <c r="O128" s="197">
        <f t="shared" si="154"/>
        <v>0.56208115784121049</v>
      </c>
      <c r="P128" s="198">
        <f t="shared" si="155"/>
        <v>0</v>
      </c>
      <c r="Q128" s="198">
        <f t="shared" si="156"/>
        <v>0</v>
      </c>
      <c r="R128" s="198">
        <f t="shared" si="157"/>
        <v>0.78306149679050452</v>
      </c>
      <c r="S128" s="77">
        <f t="shared" si="158"/>
        <v>0.75968787375340419</v>
      </c>
      <c r="T128" s="199"/>
      <c r="U128" s="3">
        <f t="shared" si="159"/>
        <v>1.7530882205777805</v>
      </c>
      <c r="V128" s="98">
        <f t="shared" si="160"/>
        <v>10.449282251037133</v>
      </c>
      <c r="W128" s="49">
        <f t="shared" si="161"/>
        <v>4.2708789824725075</v>
      </c>
      <c r="X128" s="317">
        <f t="shared" si="106"/>
        <v>8.321640300504772E-2</v>
      </c>
      <c r="Y128" s="318">
        <v>8.3216403005047707E-2</v>
      </c>
      <c r="Z128" s="200"/>
      <c r="AA128" s="66"/>
      <c r="AB128" s="66"/>
      <c r="AC128" s="66">
        <v>250</v>
      </c>
      <c r="AD128" s="66"/>
      <c r="AE128" s="66"/>
      <c r="AF128" s="66"/>
      <c r="AG128" s="66"/>
      <c r="AH128" s="195"/>
      <c r="AI128" s="34"/>
      <c r="AJ128" s="229">
        <v>180</v>
      </c>
      <c r="AK128" s="34"/>
      <c r="AL128" s="34"/>
      <c r="AM128" s="34"/>
      <c r="AN128" s="201"/>
      <c r="AO128" s="201"/>
      <c r="AP128" s="202">
        <v>240</v>
      </c>
      <c r="AQ128" s="18"/>
      <c r="AR128" s="18"/>
      <c r="AS128" s="18"/>
      <c r="AT128" s="51"/>
      <c r="AU128" s="17"/>
      <c r="AV128" s="18"/>
      <c r="AW128" s="112"/>
      <c r="AX128" s="103"/>
      <c r="AY128" s="18"/>
      <c r="AZ128" s="18"/>
      <c r="BA128" s="18"/>
      <c r="BB128" s="17"/>
      <c r="BC128" s="19"/>
      <c r="BD128" s="19"/>
      <c r="BE128" s="19"/>
      <c r="BF128" s="17"/>
      <c r="BG128" s="18"/>
      <c r="BH128" s="18"/>
      <c r="BI128" s="128"/>
      <c r="BJ128" s="331"/>
      <c r="BK128" s="332"/>
      <c r="BL128" s="332"/>
      <c r="BM128" s="332"/>
      <c r="BN128" s="333"/>
      <c r="BO128" s="203">
        <f t="shared" si="162"/>
        <v>6.9363999999999999</v>
      </c>
      <c r="BP128" s="285">
        <v>6.4338302214228573</v>
      </c>
      <c r="BQ128" s="204">
        <v>2.879589756398433</v>
      </c>
      <c r="BR128" s="204"/>
      <c r="BS128" s="47"/>
      <c r="BT128" s="42"/>
      <c r="BU128" s="42"/>
      <c r="BV128" s="42"/>
      <c r="BW128" s="43"/>
      <c r="BX128" s="191"/>
      <c r="BY128" s="191"/>
      <c r="BZ128" s="205"/>
      <c r="CA128" s="191"/>
      <c r="CB128" s="206"/>
      <c r="CC128" s="191"/>
      <c r="CD128" s="207">
        <f t="shared" si="163"/>
        <v>49.877038760505314</v>
      </c>
      <c r="CE128" s="47" t="s">
        <v>356</v>
      </c>
      <c r="CF128" s="42">
        <v>31.8</v>
      </c>
      <c r="CG128" s="42" t="s">
        <v>353</v>
      </c>
      <c r="CH128" s="42">
        <v>175</v>
      </c>
      <c r="CI128" s="191"/>
      <c r="CJ128" s="192"/>
      <c r="CK128" s="191" t="s">
        <v>357</v>
      </c>
      <c r="CL128" s="191" t="s">
        <v>358</v>
      </c>
      <c r="CM128" s="208">
        <v>0.13</v>
      </c>
      <c r="CN128" s="191">
        <v>470</v>
      </c>
      <c r="CO128" s="205">
        <f t="shared" si="164"/>
        <v>67.030002121168167</v>
      </c>
      <c r="CP128" s="191">
        <f t="shared" si="165"/>
        <v>37.407779070378986</v>
      </c>
      <c r="CQ128" s="145" t="s">
        <v>353</v>
      </c>
      <c r="CR128" s="191">
        <v>175</v>
      </c>
      <c r="CS128" s="191"/>
      <c r="CT128" s="191"/>
      <c r="CU128" s="191"/>
      <c r="CV128" s="192"/>
      <c r="CW128" s="191" t="s">
        <v>357</v>
      </c>
      <c r="CX128" s="209" t="s">
        <v>358</v>
      </c>
      <c r="CY128" s="208">
        <v>0.13</v>
      </c>
      <c r="CZ128" s="191">
        <v>470</v>
      </c>
      <c r="DA128" s="191"/>
      <c r="DB128" s="191">
        <f t="shared" si="166"/>
        <v>44.627619947877506</v>
      </c>
      <c r="DC128" s="43">
        <f t="shared" si="167"/>
        <v>0</v>
      </c>
      <c r="DD128" s="191" t="s">
        <v>362</v>
      </c>
      <c r="DE128" s="191">
        <v>100</v>
      </c>
      <c r="DF128" s="191" t="s">
        <v>361</v>
      </c>
      <c r="DG128" s="191">
        <v>20</v>
      </c>
      <c r="DH128" s="191" t="s">
        <v>353</v>
      </c>
      <c r="DI128" s="192">
        <v>175</v>
      </c>
      <c r="DJ128" s="191"/>
      <c r="DK128" s="209"/>
      <c r="DL128" s="208"/>
      <c r="DM128" s="191"/>
      <c r="DN128" s="191">
        <f t="shared" si="168"/>
        <v>44.627619947877506</v>
      </c>
      <c r="DO128" s="192">
        <f t="shared" si="169"/>
        <v>0</v>
      </c>
      <c r="DP128" s="191">
        <v>1</v>
      </c>
      <c r="DQ128" s="191" t="s">
        <v>363</v>
      </c>
      <c r="DR128" s="191" t="s">
        <v>371</v>
      </c>
      <c r="DS128" s="208">
        <v>0.13400000000000001</v>
      </c>
      <c r="DT128" s="191">
        <v>580</v>
      </c>
      <c r="DU128" s="191">
        <f t="shared" si="170"/>
        <v>6.4338302214228573</v>
      </c>
      <c r="DV128" s="191">
        <v>0.375</v>
      </c>
      <c r="DW128" s="191">
        <v>0.45</v>
      </c>
      <c r="DX128" s="192">
        <f t="shared" si="171"/>
        <v>8.3128397934175524</v>
      </c>
      <c r="DY128" s="191">
        <v>1</v>
      </c>
      <c r="DZ128" s="191" t="s">
        <v>363</v>
      </c>
      <c r="EA128" s="191" t="s">
        <v>371</v>
      </c>
      <c r="EB128" s="208">
        <v>0.13400000000000001</v>
      </c>
      <c r="EC128" s="191">
        <v>580</v>
      </c>
      <c r="ED128" s="191">
        <f t="shared" si="172"/>
        <v>2.879589756398433</v>
      </c>
      <c r="EE128" s="191">
        <v>0.47499999999999998</v>
      </c>
      <c r="EF128" s="191">
        <v>0.47499999999999998</v>
      </c>
      <c r="EG128" s="191">
        <f t="shared" si="173"/>
        <v>4.1564198967087762</v>
      </c>
      <c r="EH128" s="166">
        <f t="shared" si="174"/>
        <v>2</v>
      </c>
      <c r="EI128" s="205">
        <f t="shared" si="175"/>
        <v>2.9802499749822267</v>
      </c>
      <c r="EJ128" s="205">
        <f t="shared" si="107"/>
        <v>1.7530882205777805</v>
      </c>
      <c r="EK128" s="51">
        <f t="shared" si="108"/>
        <v>0.87650153582065249</v>
      </c>
      <c r="EL128" s="220">
        <f t="shared" si="109"/>
        <v>0.24397501250888665</v>
      </c>
      <c r="EM128" s="221">
        <f t="shared" si="176"/>
        <v>5.2246411255185663</v>
      </c>
      <c r="EN128" s="191"/>
      <c r="EO128" s="313"/>
      <c r="EP128" s="192" t="s">
        <v>354</v>
      </c>
      <c r="EQ128" s="222">
        <f t="shared" si="177"/>
        <v>2.9802499749822267</v>
      </c>
      <c r="ER128" s="191">
        <f t="shared" si="178"/>
        <v>1.7530882205777805</v>
      </c>
      <c r="ES128" s="51">
        <f t="shared" si="179"/>
        <v>0.87650153582065249</v>
      </c>
      <c r="ET128" s="191">
        <f t="shared" si="110"/>
        <v>3.7121750125088866</v>
      </c>
      <c r="EU128" s="191">
        <f t="shared" si="180"/>
        <v>5.2246411255185663</v>
      </c>
      <c r="EV128" s="191"/>
      <c r="EW128" s="191"/>
      <c r="EX128" s="192" t="str">
        <f t="shared" si="111"/>
        <v>Front</v>
      </c>
      <c r="EY128" s="145"/>
      <c r="EZ128" s="191"/>
      <c r="FA128" s="191"/>
      <c r="FB128" s="191"/>
      <c r="FC128" s="191"/>
      <c r="FD128" s="191"/>
      <c r="FE128" s="191"/>
      <c r="FF128" s="192"/>
      <c r="FG128" s="145"/>
      <c r="FH128" s="191"/>
      <c r="FI128" s="191"/>
      <c r="FJ128" s="191"/>
      <c r="FK128" s="191"/>
      <c r="FL128" s="191"/>
      <c r="FM128" s="191"/>
      <c r="FN128" s="192"/>
      <c r="FO128" s="145"/>
      <c r="FP128" s="191"/>
      <c r="FQ128" s="191"/>
      <c r="FR128" s="191"/>
      <c r="FS128" s="191"/>
      <c r="FT128" s="191"/>
      <c r="FU128" s="191"/>
      <c r="FV128" s="192"/>
      <c r="FW128" s="191"/>
      <c r="FX128" s="191"/>
      <c r="FY128" s="191"/>
      <c r="FZ128" s="191"/>
      <c r="GA128" s="191"/>
      <c r="GB128" s="191"/>
      <c r="GC128" s="191"/>
      <c r="GD128" s="210"/>
      <c r="GE128" s="145"/>
      <c r="GF128" s="191"/>
      <c r="GG128" s="191"/>
      <c r="GH128" s="191"/>
      <c r="GI128" s="191"/>
      <c r="GJ128" s="191"/>
      <c r="GK128" s="191"/>
      <c r="GL128" s="210"/>
      <c r="GM128" s="145"/>
      <c r="GN128" s="191"/>
      <c r="GO128" s="191"/>
      <c r="GP128" s="191"/>
      <c r="GQ128" s="191"/>
      <c r="GR128" s="191"/>
      <c r="GS128" s="191"/>
      <c r="GT128" s="210"/>
      <c r="GU128" s="145"/>
      <c r="GV128" s="191"/>
      <c r="GW128" s="191"/>
      <c r="GX128" s="191"/>
      <c r="GY128" s="191"/>
      <c r="GZ128" s="191"/>
      <c r="HA128" s="191"/>
      <c r="HB128" s="210"/>
      <c r="HC128" s="145"/>
      <c r="HD128" s="191"/>
      <c r="HE128" s="191"/>
      <c r="HF128" s="191"/>
      <c r="HG128" s="191"/>
      <c r="HH128" s="191"/>
      <c r="HI128" s="191"/>
      <c r="HJ128" s="210"/>
      <c r="HR128" s="304"/>
    </row>
    <row r="129" spans="1:226" s="303" customFormat="1" ht="14.45" customHeight="1" x14ac:dyDescent="0.25">
      <c r="A129" s="211" t="s">
        <v>431</v>
      </c>
      <c r="B129" s="194" t="s">
        <v>0</v>
      </c>
      <c r="C129" s="31">
        <f t="shared" si="112"/>
        <v>119</v>
      </c>
      <c r="D129" s="173" t="str">
        <f t="shared" si="147"/>
        <v>Dw_119</v>
      </c>
      <c r="E129" s="4">
        <v>555.19805798039124</v>
      </c>
      <c r="F129" s="195" t="s">
        <v>360</v>
      </c>
      <c r="G129" s="195">
        <v>17.5</v>
      </c>
      <c r="H129" s="3">
        <f t="shared" si="148"/>
        <v>46.940449365901067</v>
      </c>
      <c r="I129" s="196">
        <f t="shared" si="149"/>
        <v>175.36584875943254</v>
      </c>
      <c r="J129" s="1">
        <f t="shared" si="150"/>
        <v>0.30000000000000004</v>
      </c>
      <c r="K129" s="280">
        <f t="shared" si="151"/>
        <v>0.64563768659108867</v>
      </c>
      <c r="L129" s="280">
        <f t="shared" si="152"/>
        <v>0.72521851113197289</v>
      </c>
      <c r="M129" s="225">
        <f t="shared" si="153"/>
        <v>1.1207765442920334</v>
      </c>
      <c r="N129" s="15" t="s">
        <v>432</v>
      </c>
      <c r="O129" s="197">
        <f t="shared" si="154"/>
        <v>0.54391388334897961</v>
      </c>
      <c r="P129" s="198">
        <f t="shared" si="155"/>
        <v>0</v>
      </c>
      <c r="Q129" s="198">
        <f t="shared" si="156"/>
        <v>0</v>
      </c>
      <c r="R129" s="198">
        <f t="shared" si="157"/>
        <v>0.78526812341689511</v>
      </c>
      <c r="S129" s="77">
        <f t="shared" si="158"/>
        <v>0.77610542656722037</v>
      </c>
      <c r="T129" s="199"/>
      <c r="U129" s="3">
        <f t="shared" si="159"/>
        <v>1.6216944115029108</v>
      </c>
      <c r="V129" s="98">
        <f t="shared" si="160"/>
        <v>8.9416353986192245</v>
      </c>
      <c r="W129" s="49">
        <f t="shared" si="161"/>
        <v>5.2496492278302531</v>
      </c>
      <c r="X129" s="317">
        <f t="shared" si="106"/>
        <v>6.4931651007099647E-2</v>
      </c>
      <c r="Y129" s="318">
        <v>6.4931651007099647E-2</v>
      </c>
      <c r="Z129" s="200"/>
      <c r="AA129" s="66"/>
      <c r="AB129" s="66"/>
      <c r="AC129" s="66">
        <v>250</v>
      </c>
      <c r="AD129" s="66"/>
      <c r="AE129" s="66"/>
      <c r="AF129" s="66"/>
      <c r="AG129" s="66"/>
      <c r="AH129" s="195"/>
      <c r="AI129" s="34"/>
      <c r="AJ129" s="229">
        <v>180</v>
      </c>
      <c r="AK129" s="34"/>
      <c r="AL129" s="34"/>
      <c r="AM129" s="34"/>
      <c r="AN129" s="201"/>
      <c r="AO129" s="201"/>
      <c r="AP129" s="202">
        <v>240</v>
      </c>
      <c r="AQ129" s="18"/>
      <c r="AR129" s="18"/>
      <c r="AS129" s="18"/>
      <c r="AT129" s="51"/>
      <c r="AU129" s="17"/>
      <c r="AV129" s="18"/>
      <c r="AW129" s="112"/>
      <c r="AX129" s="103"/>
      <c r="AY129" s="18"/>
      <c r="AZ129" s="18"/>
      <c r="BA129" s="18"/>
      <c r="BB129" s="17"/>
      <c r="BC129" s="19"/>
      <c r="BD129" s="19"/>
      <c r="BE129" s="19"/>
      <c r="BF129" s="17"/>
      <c r="BG129" s="18"/>
      <c r="BH129" s="18"/>
      <c r="BI129" s="128"/>
      <c r="BJ129" s="331"/>
      <c r="BK129" s="332"/>
      <c r="BL129" s="332"/>
      <c r="BM129" s="332"/>
      <c r="BN129" s="333"/>
      <c r="BO129" s="203">
        <f t="shared" si="162"/>
        <v>6.9363999999999999</v>
      </c>
      <c r="BP129" s="285">
        <v>6.7672639071998537</v>
      </c>
      <c r="BQ129" s="204">
        <v>2.9731081621470055</v>
      </c>
      <c r="BR129" s="204"/>
      <c r="BS129" s="47"/>
      <c r="BT129" s="42"/>
      <c r="BU129" s="42"/>
      <c r="BV129" s="42"/>
      <c r="BW129" s="43"/>
      <c r="BX129" s="191"/>
      <c r="BY129" s="191"/>
      <c r="BZ129" s="205"/>
      <c r="CA129" s="191"/>
      <c r="CB129" s="206"/>
      <c r="CC129" s="191"/>
      <c r="CD129" s="207">
        <f t="shared" si="163"/>
        <v>52.609754627829766</v>
      </c>
      <c r="CE129" s="47" t="s">
        <v>356</v>
      </c>
      <c r="CF129" s="42">
        <v>31.8</v>
      </c>
      <c r="CG129" s="42" t="s">
        <v>353</v>
      </c>
      <c r="CH129" s="42">
        <v>175</v>
      </c>
      <c r="CI129" s="191"/>
      <c r="CJ129" s="192"/>
      <c r="CK129" s="191" t="s">
        <v>357</v>
      </c>
      <c r="CL129" s="191" t="s">
        <v>358</v>
      </c>
      <c r="CM129" s="208">
        <v>0.13</v>
      </c>
      <c r="CN129" s="191">
        <v>470</v>
      </c>
      <c r="CO129" s="205">
        <f t="shared" si="164"/>
        <v>71.513396176202548</v>
      </c>
      <c r="CP129" s="191">
        <f t="shared" si="165"/>
        <v>39.457315970872322</v>
      </c>
      <c r="CQ129" s="145" t="s">
        <v>353</v>
      </c>
      <c r="CR129" s="191">
        <v>175</v>
      </c>
      <c r="CS129" s="191"/>
      <c r="CT129" s="191"/>
      <c r="CU129" s="191"/>
      <c r="CV129" s="192"/>
      <c r="CW129" s="191" t="s">
        <v>357</v>
      </c>
      <c r="CX129" s="209" t="s">
        <v>358</v>
      </c>
      <c r="CY129" s="208">
        <v>0.13</v>
      </c>
      <c r="CZ129" s="191">
        <v>470</v>
      </c>
      <c r="DA129" s="191"/>
      <c r="DB129" s="191">
        <f t="shared" si="166"/>
        <v>46.940449365901067</v>
      </c>
      <c r="DC129" s="43">
        <f t="shared" si="167"/>
        <v>0</v>
      </c>
      <c r="DD129" s="191" t="s">
        <v>362</v>
      </c>
      <c r="DE129" s="191">
        <v>100</v>
      </c>
      <c r="DF129" s="191" t="s">
        <v>361</v>
      </c>
      <c r="DG129" s="191">
        <v>20</v>
      </c>
      <c r="DH129" s="191" t="s">
        <v>353</v>
      </c>
      <c r="DI129" s="192">
        <v>175</v>
      </c>
      <c r="DJ129" s="191"/>
      <c r="DK129" s="209"/>
      <c r="DL129" s="208"/>
      <c r="DM129" s="191"/>
      <c r="DN129" s="191">
        <f t="shared" si="168"/>
        <v>46.940449365901067</v>
      </c>
      <c r="DO129" s="192">
        <f t="shared" si="169"/>
        <v>0</v>
      </c>
      <c r="DP129" s="191">
        <v>1</v>
      </c>
      <c r="DQ129" s="191" t="s">
        <v>363</v>
      </c>
      <c r="DR129" s="191" t="s">
        <v>371</v>
      </c>
      <c r="DS129" s="208">
        <v>0.13400000000000001</v>
      </c>
      <c r="DT129" s="191">
        <v>580</v>
      </c>
      <c r="DU129" s="191">
        <f t="shared" si="170"/>
        <v>6.7672639071998537</v>
      </c>
      <c r="DV129" s="191">
        <v>0.375</v>
      </c>
      <c r="DW129" s="191">
        <v>0.45</v>
      </c>
      <c r="DX129" s="192">
        <f t="shared" si="171"/>
        <v>8.7682924379716276</v>
      </c>
      <c r="DY129" s="191">
        <v>1</v>
      </c>
      <c r="DZ129" s="191" t="s">
        <v>363</v>
      </c>
      <c r="EA129" s="191" t="s">
        <v>371</v>
      </c>
      <c r="EB129" s="208">
        <v>0.13400000000000001</v>
      </c>
      <c r="EC129" s="191">
        <v>580</v>
      </c>
      <c r="ED129" s="191">
        <f t="shared" si="172"/>
        <v>2.9731081621470055</v>
      </c>
      <c r="EE129" s="191">
        <v>0.47499999999999998</v>
      </c>
      <c r="EF129" s="191">
        <v>0.47499999999999998</v>
      </c>
      <c r="EG129" s="191">
        <f t="shared" si="173"/>
        <v>4.3841462189858138</v>
      </c>
      <c r="EH129" s="166">
        <f t="shared" si="174"/>
        <v>2</v>
      </c>
      <c r="EI129" s="205">
        <f t="shared" si="175"/>
        <v>2.7568804995549483</v>
      </c>
      <c r="EJ129" s="205">
        <f t="shared" si="107"/>
        <v>1.6216944115029108</v>
      </c>
      <c r="EK129" s="51">
        <f t="shared" si="108"/>
        <v>1.1014137506440946</v>
      </c>
      <c r="EL129" s="220">
        <f t="shared" si="109"/>
        <v>0.35565975022252583</v>
      </c>
      <c r="EM129" s="221">
        <f t="shared" si="176"/>
        <v>4.4708176993096123</v>
      </c>
      <c r="EN129" s="191"/>
      <c r="EO129" s="313"/>
      <c r="EP129" s="192" t="s">
        <v>354</v>
      </c>
      <c r="EQ129" s="222">
        <f t="shared" si="177"/>
        <v>2.7568804995549483</v>
      </c>
      <c r="ER129" s="191">
        <f t="shared" si="178"/>
        <v>1.6216944115029108</v>
      </c>
      <c r="ES129" s="51">
        <f t="shared" si="179"/>
        <v>1.1014137506440946</v>
      </c>
      <c r="ET129" s="191">
        <f t="shared" si="110"/>
        <v>3.8238597502225256</v>
      </c>
      <c r="EU129" s="191">
        <f t="shared" si="180"/>
        <v>4.4708176993096123</v>
      </c>
      <c r="EV129" s="191"/>
      <c r="EW129" s="191"/>
      <c r="EX129" s="192" t="str">
        <f t="shared" si="111"/>
        <v>Front</v>
      </c>
      <c r="EY129" s="145"/>
      <c r="EZ129" s="191"/>
      <c r="FA129" s="191"/>
      <c r="FB129" s="191"/>
      <c r="FC129" s="191"/>
      <c r="FD129" s="191"/>
      <c r="FE129" s="191"/>
      <c r="FF129" s="192"/>
      <c r="FG129" s="145"/>
      <c r="FH129" s="191"/>
      <c r="FI129" s="191"/>
      <c r="FJ129" s="191"/>
      <c r="FK129" s="191"/>
      <c r="FL129" s="191"/>
      <c r="FM129" s="191"/>
      <c r="FN129" s="192"/>
      <c r="FO129" s="145"/>
      <c r="FP129" s="191"/>
      <c r="FQ129" s="191"/>
      <c r="FR129" s="191"/>
      <c r="FS129" s="191"/>
      <c r="FT129" s="191"/>
      <c r="FU129" s="191"/>
      <c r="FV129" s="192"/>
      <c r="FW129" s="191"/>
      <c r="FX129" s="191"/>
      <c r="FY129" s="191"/>
      <c r="FZ129" s="191"/>
      <c r="GA129" s="191"/>
      <c r="GB129" s="191"/>
      <c r="GC129" s="191"/>
      <c r="GD129" s="210"/>
      <c r="GE129" s="145"/>
      <c r="GF129" s="191"/>
      <c r="GG129" s="191"/>
      <c r="GH129" s="191"/>
      <c r="GI129" s="191"/>
      <c r="GJ129" s="191"/>
      <c r="GK129" s="191"/>
      <c r="GL129" s="210"/>
      <c r="GM129" s="145"/>
      <c r="GN129" s="191"/>
      <c r="GO129" s="191"/>
      <c r="GP129" s="191"/>
      <c r="GQ129" s="191"/>
      <c r="GR129" s="191"/>
      <c r="GS129" s="191"/>
      <c r="GT129" s="210"/>
      <c r="GU129" s="145"/>
      <c r="GV129" s="191"/>
      <c r="GW129" s="191"/>
      <c r="GX129" s="191"/>
      <c r="GY129" s="191"/>
      <c r="GZ129" s="191"/>
      <c r="HA129" s="191"/>
      <c r="HB129" s="210"/>
      <c r="HC129" s="145"/>
      <c r="HD129" s="191"/>
      <c r="HE129" s="191"/>
      <c r="HF129" s="191"/>
      <c r="HG129" s="191"/>
      <c r="HH129" s="191"/>
      <c r="HI129" s="191"/>
      <c r="HJ129" s="210"/>
      <c r="HR129" s="304"/>
    </row>
    <row r="130" spans="1:226" s="303" customFormat="1" ht="14.45" customHeight="1" x14ac:dyDescent="0.25">
      <c r="A130" s="211" t="s">
        <v>431</v>
      </c>
      <c r="B130" s="194" t="s">
        <v>0</v>
      </c>
      <c r="C130" s="31">
        <f t="shared" si="112"/>
        <v>120</v>
      </c>
      <c r="D130" s="173" t="str">
        <f t="shared" si="147"/>
        <v>Dw_120</v>
      </c>
      <c r="E130" s="4">
        <v>519.26801489785419</v>
      </c>
      <c r="F130" s="195" t="s">
        <v>360</v>
      </c>
      <c r="G130" s="195">
        <v>17.5</v>
      </c>
      <c r="H130" s="3">
        <f t="shared" si="148"/>
        <v>43.625781507752478</v>
      </c>
      <c r="I130" s="196">
        <f t="shared" si="149"/>
        <v>164.82458137458474</v>
      </c>
      <c r="J130" s="1">
        <f t="shared" si="150"/>
        <v>0.30000000000000004</v>
      </c>
      <c r="K130" s="280">
        <f t="shared" si="151"/>
        <v>0.63743006857728768</v>
      </c>
      <c r="L130" s="280">
        <f t="shared" si="152"/>
        <v>0.72722099285012665</v>
      </c>
      <c r="M130" s="225">
        <f t="shared" si="153"/>
        <v>1.1334438651508953</v>
      </c>
      <c r="N130" s="15" t="s">
        <v>432</v>
      </c>
      <c r="O130" s="197">
        <f t="shared" si="154"/>
        <v>0.5454157446375949</v>
      </c>
      <c r="P130" s="198">
        <f t="shared" si="155"/>
        <v>0</v>
      </c>
      <c r="Q130" s="198">
        <f t="shared" si="156"/>
        <v>0</v>
      </c>
      <c r="R130" s="198">
        <f t="shared" si="157"/>
        <v>0.79414343699319923</v>
      </c>
      <c r="S130" s="77">
        <f t="shared" si="158"/>
        <v>0.73951942441172913</v>
      </c>
      <c r="T130" s="199"/>
      <c r="U130" s="3">
        <f t="shared" si="159"/>
        <v>1.6784132677382364</v>
      </c>
      <c r="V130" s="98">
        <f t="shared" si="160"/>
        <v>9.5780417308871293</v>
      </c>
      <c r="W130" s="49">
        <f t="shared" si="161"/>
        <v>4.5547704565818181</v>
      </c>
      <c r="X130" s="317">
        <f t="shared" si="106"/>
        <v>7.5284261661168778E-2</v>
      </c>
      <c r="Y130" s="318">
        <v>7.5284261661168764E-2</v>
      </c>
      <c r="Z130" s="200"/>
      <c r="AA130" s="66"/>
      <c r="AB130" s="66"/>
      <c r="AC130" s="66">
        <v>250</v>
      </c>
      <c r="AD130" s="66"/>
      <c r="AE130" s="66"/>
      <c r="AF130" s="66"/>
      <c r="AG130" s="66"/>
      <c r="AH130" s="195"/>
      <c r="AI130" s="34"/>
      <c r="AJ130" s="229">
        <v>180</v>
      </c>
      <c r="AK130" s="34"/>
      <c r="AL130" s="34"/>
      <c r="AM130" s="34"/>
      <c r="AN130" s="201"/>
      <c r="AO130" s="201"/>
      <c r="AP130" s="202">
        <v>240</v>
      </c>
      <c r="AQ130" s="18"/>
      <c r="AR130" s="18"/>
      <c r="AS130" s="18"/>
      <c r="AT130" s="51"/>
      <c r="AU130" s="17"/>
      <c r="AV130" s="18"/>
      <c r="AW130" s="112"/>
      <c r="AX130" s="103"/>
      <c r="AY130" s="18"/>
      <c r="AZ130" s="18"/>
      <c r="BA130" s="18"/>
      <c r="BB130" s="17"/>
      <c r="BC130" s="19"/>
      <c r="BD130" s="19"/>
      <c r="BE130" s="19"/>
      <c r="BF130" s="17"/>
      <c r="BG130" s="18"/>
      <c r="BH130" s="18"/>
      <c r="BI130" s="128"/>
      <c r="BJ130" s="331"/>
      <c r="BK130" s="332"/>
      <c r="BL130" s="332"/>
      <c r="BM130" s="332"/>
      <c r="BN130" s="333"/>
      <c r="BO130" s="203">
        <f t="shared" si="162"/>
        <v>6.9363999999999999</v>
      </c>
      <c r="BP130" s="285">
        <v>6.2893981759633926</v>
      </c>
      <c r="BQ130" s="204">
        <v>2.9326403339520648</v>
      </c>
      <c r="BR130" s="204"/>
      <c r="BS130" s="47"/>
      <c r="BT130" s="42"/>
      <c r="BU130" s="42"/>
      <c r="BV130" s="42"/>
      <c r="BW130" s="43"/>
      <c r="BX130" s="191"/>
      <c r="BY130" s="191"/>
      <c r="BZ130" s="205"/>
      <c r="CA130" s="191"/>
      <c r="CB130" s="206"/>
      <c r="CC130" s="191"/>
      <c r="CD130" s="207">
        <f t="shared" si="163"/>
        <v>49.447374412375424</v>
      </c>
      <c r="CE130" s="47" t="s">
        <v>356</v>
      </c>
      <c r="CF130" s="42">
        <v>31.8</v>
      </c>
      <c r="CG130" s="42" t="s">
        <v>353</v>
      </c>
      <c r="CH130" s="42">
        <v>175</v>
      </c>
      <c r="CI130" s="191"/>
      <c r="CJ130" s="192"/>
      <c r="CK130" s="191" t="s">
        <v>357</v>
      </c>
      <c r="CL130" s="191" t="s">
        <v>358</v>
      </c>
      <c r="CM130" s="208">
        <v>0.13</v>
      </c>
      <c r="CN130" s="191">
        <v>470</v>
      </c>
      <c r="CO130" s="205">
        <f t="shared" si="164"/>
        <v>67.601464507651912</v>
      </c>
      <c r="CP130" s="191">
        <f t="shared" si="165"/>
        <v>37.085530809281565</v>
      </c>
      <c r="CQ130" s="145" t="s">
        <v>353</v>
      </c>
      <c r="CR130" s="191">
        <v>175</v>
      </c>
      <c r="CS130" s="191"/>
      <c r="CT130" s="191"/>
      <c r="CU130" s="191"/>
      <c r="CV130" s="192"/>
      <c r="CW130" s="191" t="s">
        <v>357</v>
      </c>
      <c r="CX130" s="209" t="s">
        <v>358</v>
      </c>
      <c r="CY130" s="208">
        <v>0.13</v>
      </c>
      <c r="CZ130" s="191">
        <v>470</v>
      </c>
      <c r="DA130" s="191"/>
      <c r="DB130" s="191">
        <f t="shared" si="166"/>
        <v>43.625781507752478</v>
      </c>
      <c r="DC130" s="43">
        <f t="shared" si="167"/>
        <v>0</v>
      </c>
      <c r="DD130" s="191" t="s">
        <v>362</v>
      </c>
      <c r="DE130" s="191">
        <v>100</v>
      </c>
      <c r="DF130" s="191" t="s">
        <v>361</v>
      </c>
      <c r="DG130" s="191">
        <v>20</v>
      </c>
      <c r="DH130" s="191" t="s">
        <v>353</v>
      </c>
      <c r="DI130" s="192">
        <v>175</v>
      </c>
      <c r="DJ130" s="191"/>
      <c r="DK130" s="209"/>
      <c r="DL130" s="208"/>
      <c r="DM130" s="191"/>
      <c r="DN130" s="191">
        <f t="shared" si="168"/>
        <v>43.625781507752478</v>
      </c>
      <c r="DO130" s="192">
        <f t="shared" si="169"/>
        <v>0</v>
      </c>
      <c r="DP130" s="191">
        <v>1</v>
      </c>
      <c r="DQ130" s="191" t="s">
        <v>363</v>
      </c>
      <c r="DR130" s="191" t="s">
        <v>371</v>
      </c>
      <c r="DS130" s="208">
        <v>0.13400000000000001</v>
      </c>
      <c r="DT130" s="191">
        <v>580</v>
      </c>
      <c r="DU130" s="191">
        <f t="shared" si="170"/>
        <v>6.2893981759633926</v>
      </c>
      <c r="DV130" s="191">
        <v>0.375</v>
      </c>
      <c r="DW130" s="191">
        <v>0.45</v>
      </c>
      <c r="DX130" s="192">
        <f t="shared" si="171"/>
        <v>8.241229068729238</v>
      </c>
      <c r="DY130" s="191">
        <v>1</v>
      </c>
      <c r="DZ130" s="191" t="s">
        <v>363</v>
      </c>
      <c r="EA130" s="191" t="s">
        <v>371</v>
      </c>
      <c r="EB130" s="208">
        <v>0.13400000000000001</v>
      </c>
      <c r="EC130" s="191">
        <v>580</v>
      </c>
      <c r="ED130" s="191">
        <f t="shared" si="172"/>
        <v>2.9326403339520648</v>
      </c>
      <c r="EE130" s="191">
        <v>0.47499999999999998</v>
      </c>
      <c r="EF130" s="191">
        <v>0.47499999999999998</v>
      </c>
      <c r="EG130" s="191">
        <f t="shared" si="173"/>
        <v>4.120614534364619</v>
      </c>
      <c r="EH130" s="166">
        <f t="shared" si="174"/>
        <v>2</v>
      </c>
      <c r="EI130" s="205">
        <f t="shared" si="175"/>
        <v>2.8533025551550013</v>
      </c>
      <c r="EJ130" s="205">
        <f t="shared" si="107"/>
        <v>1.6784132677382362</v>
      </c>
      <c r="EK130" s="51">
        <f t="shared" si="108"/>
        <v>1.0042270662138286</v>
      </c>
      <c r="EL130" s="220">
        <f t="shared" si="109"/>
        <v>0.30744872242249932</v>
      </c>
      <c r="EM130" s="221">
        <f t="shared" si="176"/>
        <v>4.7890208654435646</v>
      </c>
      <c r="EN130" s="191"/>
      <c r="EO130" s="313"/>
      <c r="EP130" s="192" t="s">
        <v>354</v>
      </c>
      <c r="EQ130" s="222">
        <f t="shared" si="177"/>
        <v>2.8533025551550013</v>
      </c>
      <c r="ER130" s="191">
        <f t="shared" si="178"/>
        <v>1.6784132677382362</v>
      </c>
      <c r="ES130" s="51">
        <f t="shared" si="179"/>
        <v>1.0042270662138286</v>
      </c>
      <c r="ET130" s="191">
        <f t="shared" si="110"/>
        <v>3.775648722422499</v>
      </c>
      <c r="EU130" s="191">
        <f t="shared" si="180"/>
        <v>4.7890208654435646</v>
      </c>
      <c r="EV130" s="191"/>
      <c r="EW130" s="191"/>
      <c r="EX130" s="192" t="str">
        <f t="shared" si="111"/>
        <v>Front</v>
      </c>
      <c r="EY130" s="145"/>
      <c r="EZ130" s="191"/>
      <c r="FA130" s="191"/>
      <c r="FB130" s="191"/>
      <c r="FC130" s="191"/>
      <c r="FD130" s="191"/>
      <c r="FE130" s="191"/>
      <c r="FF130" s="192"/>
      <c r="FG130" s="145"/>
      <c r="FH130" s="191"/>
      <c r="FI130" s="191"/>
      <c r="FJ130" s="191"/>
      <c r="FK130" s="191"/>
      <c r="FL130" s="191"/>
      <c r="FM130" s="191"/>
      <c r="FN130" s="192"/>
      <c r="FO130" s="145"/>
      <c r="FP130" s="191"/>
      <c r="FQ130" s="191"/>
      <c r="FR130" s="191"/>
      <c r="FS130" s="191"/>
      <c r="FT130" s="191"/>
      <c r="FU130" s="191"/>
      <c r="FV130" s="192"/>
      <c r="FW130" s="191"/>
      <c r="FX130" s="191"/>
      <c r="FY130" s="191"/>
      <c r="FZ130" s="191"/>
      <c r="GA130" s="191"/>
      <c r="GB130" s="191"/>
      <c r="GC130" s="191"/>
      <c r="GD130" s="210"/>
      <c r="GE130" s="145"/>
      <c r="GF130" s="191"/>
      <c r="GG130" s="191"/>
      <c r="GH130" s="191"/>
      <c r="GI130" s="191"/>
      <c r="GJ130" s="191"/>
      <c r="GK130" s="191"/>
      <c r="GL130" s="210"/>
      <c r="GM130" s="145"/>
      <c r="GN130" s="191"/>
      <c r="GO130" s="191"/>
      <c r="GP130" s="191"/>
      <c r="GQ130" s="191"/>
      <c r="GR130" s="191"/>
      <c r="GS130" s="191"/>
      <c r="GT130" s="210"/>
      <c r="GU130" s="145"/>
      <c r="GV130" s="191"/>
      <c r="GW130" s="191"/>
      <c r="GX130" s="191"/>
      <c r="GY130" s="191"/>
      <c r="GZ130" s="191"/>
      <c r="HA130" s="191"/>
      <c r="HB130" s="210"/>
      <c r="HC130" s="145"/>
      <c r="HD130" s="191"/>
      <c r="HE130" s="191"/>
      <c r="HF130" s="191"/>
      <c r="HG130" s="191"/>
      <c r="HH130" s="191"/>
      <c r="HI130" s="191"/>
      <c r="HJ130" s="210"/>
      <c r="HR130" s="304"/>
    </row>
    <row r="131" spans="1:226" s="303" customFormat="1" ht="14.45" customHeight="1" x14ac:dyDescent="0.25">
      <c r="A131" s="211" t="s">
        <v>431</v>
      </c>
      <c r="B131" s="194" t="s">
        <v>0</v>
      </c>
      <c r="C131" s="31">
        <f t="shared" si="112"/>
        <v>121</v>
      </c>
      <c r="D131" s="173" t="str">
        <f t="shared" si="147"/>
        <v>Dw_121</v>
      </c>
      <c r="E131" s="4">
        <v>574.02806021126469</v>
      </c>
      <c r="F131" s="195" t="s">
        <v>360</v>
      </c>
      <c r="G131" s="195">
        <v>17.5</v>
      </c>
      <c r="H131" s="3">
        <f t="shared" si="148"/>
        <v>50.924163222456663</v>
      </c>
      <c r="I131" s="196">
        <f t="shared" si="149"/>
        <v>180.90849698568371</v>
      </c>
      <c r="J131" s="1">
        <f t="shared" si="150"/>
        <v>0.3</v>
      </c>
      <c r="K131" s="280">
        <f t="shared" si="151"/>
        <v>0.68647143972093261</v>
      </c>
      <c r="L131" s="280">
        <f t="shared" si="152"/>
        <v>0.79419037976270346</v>
      </c>
      <c r="M131" s="225">
        <f t="shared" si="153"/>
        <v>1.0657523984954136</v>
      </c>
      <c r="N131" s="15" t="s">
        <v>432</v>
      </c>
      <c r="O131" s="197">
        <f t="shared" si="154"/>
        <v>0.59564278482202759</v>
      </c>
      <c r="P131" s="198">
        <f t="shared" si="155"/>
        <v>0</v>
      </c>
      <c r="Q131" s="198">
        <f t="shared" si="156"/>
        <v>0</v>
      </c>
      <c r="R131" s="198">
        <f t="shared" si="157"/>
        <v>0.74671565019430186</v>
      </c>
      <c r="S131" s="77">
        <f t="shared" si="158"/>
        <v>0.85977440608021283</v>
      </c>
      <c r="T131" s="199"/>
      <c r="U131" s="3">
        <f t="shared" si="159"/>
        <v>1.7759189422427251</v>
      </c>
      <c r="V131" s="98">
        <f t="shared" si="160"/>
        <v>10.723219504016166</v>
      </c>
      <c r="W131" s="49">
        <f t="shared" si="161"/>
        <v>4.7489621193881222</v>
      </c>
      <c r="X131" s="317">
        <f t="shared" si="106"/>
        <v>7.8991034282490352E-2</v>
      </c>
      <c r="Y131" s="318">
        <v>7.8991034282490352E-2</v>
      </c>
      <c r="Z131" s="200"/>
      <c r="AA131" s="66"/>
      <c r="AB131" s="66"/>
      <c r="AC131" s="66">
        <v>250</v>
      </c>
      <c r="AD131" s="66"/>
      <c r="AE131" s="66"/>
      <c r="AF131" s="66"/>
      <c r="AG131" s="66"/>
      <c r="AH131" s="195"/>
      <c r="AI131" s="34"/>
      <c r="AJ131" s="229">
        <v>180</v>
      </c>
      <c r="AK131" s="34"/>
      <c r="AL131" s="34"/>
      <c r="AM131" s="34"/>
      <c r="AN131" s="201"/>
      <c r="AO131" s="201"/>
      <c r="AP131" s="202">
        <v>240</v>
      </c>
      <c r="AQ131" s="18"/>
      <c r="AR131" s="18"/>
      <c r="AS131" s="18"/>
      <c r="AT131" s="51"/>
      <c r="AU131" s="17"/>
      <c r="AV131" s="18"/>
      <c r="AW131" s="112"/>
      <c r="AX131" s="103"/>
      <c r="AY131" s="18"/>
      <c r="AZ131" s="18"/>
      <c r="BA131" s="18"/>
      <c r="BB131" s="17"/>
      <c r="BC131" s="19"/>
      <c r="BD131" s="19"/>
      <c r="BE131" s="19"/>
      <c r="BF131" s="17"/>
      <c r="BG131" s="18"/>
      <c r="BH131" s="18"/>
      <c r="BI131" s="128"/>
      <c r="BJ131" s="331"/>
      <c r="BK131" s="332"/>
      <c r="BL131" s="332"/>
      <c r="BM131" s="332"/>
      <c r="BN131" s="333"/>
      <c r="BO131" s="203">
        <f t="shared" si="162"/>
        <v>6.9363999999999999</v>
      </c>
      <c r="BP131" s="285">
        <v>7.3415839949334902</v>
      </c>
      <c r="BQ131" s="204">
        <v>2.7686041169686395</v>
      </c>
      <c r="BR131" s="204"/>
      <c r="BS131" s="47"/>
      <c r="BT131" s="42"/>
      <c r="BU131" s="42"/>
      <c r="BV131" s="42"/>
      <c r="BW131" s="43"/>
      <c r="BX131" s="191"/>
      <c r="BY131" s="191"/>
      <c r="BZ131" s="205"/>
      <c r="CA131" s="191"/>
      <c r="CB131" s="206"/>
      <c r="CC131" s="191"/>
      <c r="CD131" s="207">
        <f t="shared" si="163"/>
        <v>54.272549095705116</v>
      </c>
      <c r="CE131" s="47" t="s">
        <v>356</v>
      </c>
      <c r="CF131" s="42">
        <v>31.8</v>
      </c>
      <c r="CG131" s="42" t="s">
        <v>353</v>
      </c>
      <c r="CH131" s="42">
        <v>175</v>
      </c>
      <c r="CI131" s="191"/>
      <c r="CJ131" s="192"/>
      <c r="CK131" s="191" t="s">
        <v>357</v>
      </c>
      <c r="CL131" s="191" t="s">
        <v>358</v>
      </c>
      <c r="CM131" s="208">
        <v>0.13</v>
      </c>
      <c r="CN131" s="191">
        <v>470</v>
      </c>
      <c r="CO131" s="205">
        <f t="shared" si="164"/>
        <v>69.08861668934253</v>
      </c>
      <c r="CP131" s="191">
        <f t="shared" si="165"/>
        <v>40.704411821778834</v>
      </c>
      <c r="CQ131" s="145" t="s">
        <v>353</v>
      </c>
      <c r="CR131" s="191">
        <v>175</v>
      </c>
      <c r="CS131" s="191"/>
      <c r="CT131" s="191"/>
      <c r="CU131" s="191"/>
      <c r="CV131" s="192"/>
      <c r="CW131" s="191" t="s">
        <v>357</v>
      </c>
      <c r="CX131" s="209" t="s">
        <v>358</v>
      </c>
      <c r="CY131" s="208">
        <v>0.13</v>
      </c>
      <c r="CZ131" s="191">
        <v>470</v>
      </c>
      <c r="DA131" s="191"/>
      <c r="DB131" s="191">
        <f t="shared" si="166"/>
        <v>50.924163222456663</v>
      </c>
      <c r="DC131" s="43">
        <f t="shared" si="167"/>
        <v>0</v>
      </c>
      <c r="DD131" s="191" t="s">
        <v>362</v>
      </c>
      <c r="DE131" s="191">
        <v>100</v>
      </c>
      <c r="DF131" s="191" t="s">
        <v>361</v>
      </c>
      <c r="DG131" s="191">
        <v>20</v>
      </c>
      <c r="DH131" s="191" t="s">
        <v>353</v>
      </c>
      <c r="DI131" s="192">
        <v>175</v>
      </c>
      <c r="DJ131" s="191"/>
      <c r="DK131" s="209"/>
      <c r="DL131" s="208"/>
      <c r="DM131" s="191"/>
      <c r="DN131" s="191">
        <f t="shared" si="168"/>
        <v>50.924163222456663</v>
      </c>
      <c r="DO131" s="192">
        <f t="shared" si="169"/>
        <v>0</v>
      </c>
      <c r="DP131" s="191">
        <v>1</v>
      </c>
      <c r="DQ131" s="191" t="s">
        <v>363</v>
      </c>
      <c r="DR131" s="191" t="s">
        <v>371</v>
      </c>
      <c r="DS131" s="208">
        <v>0.13400000000000001</v>
      </c>
      <c r="DT131" s="191">
        <v>580</v>
      </c>
      <c r="DU131" s="191">
        <f t="shared" si="170"/>
        <v>7.3415839949334902</v>
      </c>
      <c r="DV131" s="191">
        <v>0.375</v>
      </c>
      <c r="DW131" s="191">
        <v>0.45</v>
      </c>
      <c r="DX131" s="192">
        <f t="shared" si="171"/>
        <v>9.0454248492841867</v>
      </c>
      <c r="DY131" s="191">
        <v>1</v>
      </c>
      <c r="DZ131" s="191" t="s">
        <v>363</v>
      </c>
      <c r="EA131" s="191" t="s">
        <v>371</v>
      </c>
      <c r="EB131" s="208">
        <v>0.13400000000000001</v>
      </c>
      <c r="EC131" s="191">
        <v>580</v>
      </c>
      <c r="ED131" s="191">
        <f t="shared" si="172"/>
        <v>2.7686041169686395</v>
      </c>
      <c r="EE131" s="191">
        <v>0.47499999999999998</v>
      </c>
      <c r="EF131" s="191">
        <v>0.47499999999999998</v>
      </c>
      <c r="EG131" s="191">
        <f t="shared" si="173"/>
        <v>4.5227124246420933</v>
      </c>
      <c r="EH131" s="166">
        <f t="shared" si="174"/>
        <v>2</v>
      </c>
      <c r="EI131" s="205">
        <f t="shared" si="175"/>
        <v>3.0190622018126327</v>
      </c>
      <c r="EJ131" s="205">
        <f t="shared" si="107"/>
        <v>1.7759189422427251</v>
      </c>
      <c r="EK131" s="51">
        <f t="shared" si="108"/>
        <v>0.74268517472591444</v>
      </c>
      <c r="EL131" s="220">
        <f t="shared" si="109"/>
        <v>0.2245688990936836</v>
      </c>
      <c r="EM131" s="221">
        <f t="shared" si="176"/>
        <v>5.361609752008083</v>
      </c>
      <c r="EN131" s="191"/>
      <c r="EO131" s="313"/>
      <c r="EP131" s="192" t="s">
        <v>354</v>
      </c>
      <c r="EQ131" s="222">
        <f t="shared" si="177"/>
        <v>3.0190622018126327</v>
      </c>
      <c r="ER131" s="191">
        <f t="shared" si="178"/>
        <v>1.7759189422427251</v>
      </c>
      <c r="ES131" s="51">
        <f t="shared" si="179"/>
        <v>0.74268517472591444</v>
      </c>
      <c r="ET131" s="191">
        <f t="shared" si="110"/>
        <v>3.6927688990936836</v>
      </c>
      <c r="EU131" s="191">
        <f t="shared" si="180"/>
        <v>5.361609752008083</v>
      </c>
      <c r="EV131" s="191"/>
      <c r="EW131" s="191"/>
      <c r="EX131" s="192" t="str">
        <f t="shared" si="111"/>
        <v>Front</v>
      </c>
      <c r="EY131" s="145"/>
      <c r="EZ131" s="191"/>
      <c r="FA131" s="191"/>
      <c r="FB131" s="191"/>
      <c r="FC131" s="191"/>
      <c r="FD131" s="191"/>
      <c r="FE131" s="191"/>
      <c r="FF131" s="192"/>
      <c r="FG131" s="145"/>
      <c r="FH131" s="191"/>
      <c r="FI131" s="191"/>
      <c r="FJ131" s="191"/>
      <c r="FK131" s="191"/>
      <c r="FL131" s="191"/>
      <c r="FM131" s="191"/>
      <c r="FN131" s="192"/>
      <c r="FO131" s="145"/>
      <c r="FP131" s="191"/>
      <c r="FQ131" s="191"/>
      <c r="FR131" s="191"/>
      <c r="FS131" s="191"/>
      <c r="FT131" s="191"/>
      <c r="FU131" s="191"/>
      <c r="FV131" s="192"/>
      <c r="FW131" s="191"/>
      <c r="FX131" s="191"/>
      <c r="FY131" s="191"/>
      <c r="FZ131" s="191"/>
      <c r="GA131" s="191"/>
      <c r="GB131" s="191"/>
      <c r="GC131" s="191"/>
      <c r="GD131" s="210"/>
      <c r="GE131" s="145"/>
      <c r="GF131" s="191"/>
      <c r="GG131" s="191"/>
      <c r="GH131" s="191"/>
      <c r="GI131" s="191"/>
      <c r="GJ131" s="191"/>
      <c r="GK131" s="191"/>
      <c r="GL131" s="210"/>
      <c r="GM131" s="145"/>
      <c r="GN131" s="191"/>
      <c r="GO131" s="191"/>
      <c r="GP131" s="191"/>
      <c r="GQ131" s="191"/>
      <c r="GR131" s="191"/>
      <c r="GS131" s="191"/>
      <c r="GT131" s="210"/>
      <c r="GU131" s="145"/>
      <c r="GV131" s="191"/>
      <c r="GW131" s="191"/>
      <c r="GX131" s="191"/>
      <c r="GY131" s="191"/>
      <c r="GZ131" s="191"/>
      <c r="HA131" s="191"/>
      <c r="HB131" s="210"/>
      <c r="HC131" s="145"/>
      <c r="HD131" s="191"/>
      <c r="HE131" s="191"/>
      <c r="HF131" s="191"/>
      <c r="HG131" s="191"/>
      <c r="HH131" s="191"/>
      <c r="HI131" s="191"/>
      <c r="HJ131" s="210"/>
      <c r="HR131" s="304"/>
    </row>
    <row r="132" spans="1:226" s="303" customFormat="1" ht="14.45" customHeight="1" x14ac:dyDescent="0.25">
      <c r="A132" s="211" t="s">
        <v>431</v>
      </c>
      <c r="B132" s="194" t="s">
        <v>0</v>
      </c>
      <c r="C132" s="31">
        <f t="shared" si="112"/>
        <v>122</v>
      </c>
      <c r="D132" s="173" t="str">
        <f t="shared" si="147"/>
        <v>Dw_122</v>
      </c>
      <c r="E132" s="4">
        <v>411.5237507087632</v>
      </c>
      <c r="F132" s="195" t="s">
        <v>360</v>
      </c>
      <c r="G132" s="195">
        <v>17.5</v>
      </c>
      <c r="H132" s="3">
        <f t="shared" si="148"/>
        <v>42.992040479026002</v>
      </c>
      <c r="I132" s="196">
        <f t="shared" si="149"/>
        <v>163.37373852215273</v>
      </c>
      <c r="J132" s="1">
        <f t="shared" si="150"/>
        <v>0.30000000000000004</v>
      </c>
      <c r="K132" s="280">
        <f t="shared" si="151"/>
        <v>0.63331617039460064</v>
      </c>
      <c r="L132" s="280">
        <f t="shared" si="152"/>
        <v>0.71960839742517535</v>
      </c>
      <c r="M132" s="225">
        <f t="shared" si="153"/>
        <v>1.1400278053924136</v>
      </c>
      <c r="N132" s="15" t="s">
        <v>432</v>
      </c>
      <c r="O132" s="197">
        <f t="shared" si="154"/>
        <v>0.53970629806888148</v>
      </c>
      <c r="P132" s="198">
        <f t="shared" si="155"/>
        <v>0</v>
      </c>
      <c r="Q132" s="198">
        <f t="shared" si="156"/>
        <v>0</v>
      </c>
      <c r="R132" s="198">
        <f t="shared" si="157"/>
        <v>0.79875645144686258</v>
      </c>
      <c r="S132" s="77">
        <f t="shared" si="158"/>
        <v>0.72967098312056167</v>
      </c>
      <c r="T132" s="199"/>
      <c r="U132" s="3">
        <f t="shared" si="159"/>
        <v>1.6521129345182377</v>
      </c>
      <c r="V132" s="98">
        <f t="shared" si="160"/>
        <v>9.2802223045683725</v>
      </c>
      <c r="W132" s="49">
        <f t="shared" si="161"/>
        <v>4.6326520063923819</v>
      </c>
      <c r="X132" s="317">
        <f t="shared" si="106"/>
        <v>7.3012294714013021E-2</v>
      </c>
      <c r="Y132" s="318">
        <v>7.3012294714013035E-2</v>
      </c>
      <c r="Z132" s="200"/>
      <c r="AA132" s="66"/>
      <c r="AB132" s="66"/>
      <c r="AC132" s="66">
        <v>250</v>
      </c>
      <c r="AD132" s="66"/>
      <c r="AE132" s="66"/>
      <c r="AF132" s="66"/>
      <c r="AG132" s="66"/>
      <c r="AH132" s="195"/>
      <c r="AI132" s="34"/>
      <c r="AJ132" s="229">
        <v>180</v>
      </c>
      <c r="AK132" s="34"/>
      <c r="AL132" s="34"/>
      <c r="AM132" s="34"/>
      <c r="AN132" s="201"/>
      <c r="AO132" s="201"/>
      <c r="AP132" s="202">
        <v>240</v>
      </c>
      <c r="AQ132" s="18"/>
      <c r="AR132" s="18"/>
      <c r="AS132" s="18"/>
      <c r="AT132" s="51"/>
      <c r="AU132" s="17"/>
      <c r="AV132" s="18"/>
      <c r="AW132" s="112"/>
      <c r="AX132" s="103"/>
      <c r="AY132" s="18"/>
      <c r="AZ132" s="18"/>
      <c r="BA132" s="18"/>
      <c r="BB132" s="17"/>
      <c r="BC132" s="19"/>
      <c r="BD132" s="19"/>
      <c r="BE132" s="19"/>
      <c r="BF132" s="17"/>
      <c r="BG132" s="18"/>
      <c r="BH132" s="18"/>
      <c r="BI132" s="128"/>
      <c r="BJ132" s="331"/>
      <c r="BK132" s="332"/>
      <c r="BL132" s="332"/>
      <c r="BM132" s="332"/>
      <c r="BN132" s="333"/>
      <c r="BO132" s="203">
        <f t="shared" si="162"/>
        <v>6.9363999999999999</v>
      </c>
      <c r="BP132" s="285">
        <v>6.1980336311380544</v>
      </c>
      <c r="BQ132" s="204">
        <v>2.9460599420378353</v>
      </c>
      <c r="BR132" s="204"/>
      <c r="BS132" s="47"/>
      <c r="BT132" s="42"/>
      <c r="BU132" s="42"/>
      <c r="BV132" s="42"/>
      <c r="BW132" s="43"/>
      <c r="BX132" s="191"/>
      <c r="BY132" s="191"/>
      <c r="BZ132" s="205"/>
      <c r="CA132" s="191"/>
      <c r="CB132" s="206"/>
      <c r="CC132" s="191"/>
      <c r="CD132" s="207">
        <f t="shared" si="163"/>
        <v>49.012121556645823</v>
      </c>
      <c r="CE132" s="47" t="s">
        <v>356</v>
      </c>
      <c r="CF132" s="42">
        <v>31.8</v>
      </c>
      <c r="CG132" s="42" t="s">
        <v>353</v>
      </c>
      <c r="CH132" s="42">
        <v>175</v>
      </c>
      <c r="CI132" s="191"/>
      <c r="CJ132" s="192"/>
      <c r="CK132" s="191" t="s">
        <v>357</v>
      </c>
      <c r="CL132" s="191" t="s">
        <v>358</v>
      </c>
      <c r="CM132" s="208">
        <v>0.13</v>
      </c>
      <c r="CN132" s="191">
        <v>470</v>
      </c>
      <c r="CO132" s="205">
        <f t="shared" si="164"/>
        <v>67.418103712672888</v>
      </c>
      <c r="CP132" s="191">
        <f t="shared" si="165"/>
        <v>36.759091167484364</v>
      </c>
      <c r="CQ132" s="145" t="s">
        <v>353</v>
      </c>
      <c r="CR132" s="191">
        <v>175</v>
      </c>
      <c r="CS132" s="191"/>
      <c r="CT132" s="191"/>
      <c r="CU132" s="191"/>
      <c r="CV132" s="192"/>
      <c r="CW132" s="191" t="s">
        <v>357</v>
      </c>
      <c r="CX132" s="209" t="s">
        <v>358</v>
      </c>
      <c r="CY132" s="208">
        <v>0.13</v>
      </c>
      <c r="CZ132" s="191">
        <v>470</v>
      </c>
      <c r="DA132" s="191"/>
      <c r="DB132" s="191">
        <f t="shared" si="166"/>
        <v>42.992040479026002</v>
      </c>
      <c r="DC132" s="43">
        <f t="shared" si="167"/>
        <v>0</v>
      </c>
      <c r="DD132" s="191" t="s">
        <v>362</v>
      </c>
      <c r="DE132" s="191">
        <v>100</v>
      </c>
      <c r="DF132" s="191" t="s">
        <v>361</v>
      </c>
      <c r="DG132" s="191">
        <v>20</v>
      </c>
      <c r="DH132" s="191" t="s">
        <v>353</v>
      </c>
      <c r="DI132" s="192">
        <v>175</v>
      </c>
      <c r="DJ132" s="191"/>
      <c r="DK132" s="209"/>
      <c r="DL132" s="208"/>
      <c r="DM132" s="191"/>
      <c r="DN132" s="191">
        <f t="shared" si="168"/>
        <v>42.992040479026002</v>
      </c>
      <c r="DO132" s="192">
        <f t="shared" si="169"/>
        <v>0</v>
      </c>
      <c r="DP132" s="191">
        <v>1</v>
      </c>
      <c r="DQ132" s="191" t="s">
        <v>363</v>
      </c>
      <c r="DR132" s="191" t="s">
        <v>371</v>
      </c>
      <c r="DS132" s="208">
        <v>0.13400000000000001</v>
      </c>
      <c r="DT132" s="191">
        <v>580</v>
      </c>
      <c r="DU132" s="191">
        <f t="shared" si="170"/>
        <v>6.1980336311380544</v>
      </c>
      <c r="DV132" s="191">
        <v>0.375</v>
      </c>
      <c r="DW132" s="191">
        <v>0.45</v>
      </c>
      <c r="DX132" s="192">
        <f t="shared" si="171"/>
        <v>8.1686869261076378</v>
      </c>
      <c r="DY132" s="191">
        <v>1</v>
      </c>
      <c r="DZ132" s="191" t="s">
        <v>363</v>
      </c>
      <c r="EA132" s="191" t="s">
        <v>371</v>
      </c>
      <c r="EB132" s="208">
        <v>0.13400000000000001</v>
      </c>
      <c r="EC132" s="191">
        <v>580</v>
      </c>
      <c r="ED132" s="191">
        <f t="shared" si="172"/>
        <v>2.9460599420378353</v>
      </c>
      <c r="EE132" s="191">
        <v>0.47499999999999998</v>
      </c>
      <c r="EF132" s="191">
        <v>0.47499999999999998</v>
      </c>
      <c r="EG132" s="191">
        <f t="shared" si="173"/>
        <v>4.0843434630538189</v>
      </c>
      <c r="EH132" s="166">
        <f t="shared" si="174"/>
        <v>2</v>
      </c>
      <c r="EI132" s="205">
        <f t="shared" si="175"/>
        <v>2.808591988681004</v>
      </c>
      <c r="EJ132" s="205">
        <f t="shared" si="107"/>
        <v>1.6521129345182377</v>
      </c>
      <c r="EK132" s="51">
        <f t="shared" si="108"/>
        <v>1.0439470075195976</v>
      </c>
      <c r="EL132" s="220">
        <f t="shared" si="109"/>
        <v>0.32980400565949797</v>
      </c>
      <c r="EM132" s="221">
        <f t="shared" si="176"/>
        <v>4.6401111522841862</v>
      </c>
      <c r="EN132" s="191"/>
      <c r="EO132" s="313"/>
      <c r="EP132" s="192" t="s">
        <v>354</v>
      </c>
      <c r="EQ132" s="222">
        <f t="shared" si="177"/>
        <v>2.808591988681004</v>
      </c>
      <c r="ER132" s="191">
        <f t="shared" si="178"/>
        <v>1.6521129345182377</v>
      </c>
      <c r="ES132" s="51">
        <f t="shared" si="179"/>
        <v>1.0439470075195976</v>
      </c>
      <c r="ET132" s="191">
        <f t="shared" si="110"/>
        <v>3.7980040056594979</v>
      </c>
      <c r="EU132" s="191">
        <f t="shared" si="180"/>
        <v>4.6401111522841862</v>
      </c>
      <c r="EV132" s="191"/>
      <c r="EW132" s="191"/>
      <c r="EX132" s="192" t="str">
        <f t="shared" si="111"/>
        <v>Front</v>
      </c>
      <c r="EY132" s="145"/>
      <c r="EZ132" s="191"/>
      <c r="FA132" s="191"/>
      <c r="FB132" s="191"/>
      <c r="FC132" s="191"/>
      <c r="FD132" s="191"/>
      <c r="FE132" s="191"/>
      <c r="FF132" s="192"/>
      <c r="FG132" s="145"/>
      <c r="FH132" s="191"/>
      <c r="FI132" s="191"/>
      <c r="FJ132" s="191"/>
      <c r="FK132" s="191"/>
      <c r="FL132" s="191"/>
      <c r="FM132" s="191"/>
      <c r="FN132" s="192"/>
      <c r="FO132" s="145"/>
      <c r="FP132" s="191"/>
      <c r="FQ132" s="191"/>
      <c r="FR132" s="191"/>
      <c r="FS132" s="191"/>
      <c r="FT132" s="191"/>
      <c r="FU132" s="191"/>
      <c r="FV132" s="192"/>
      <c r="FW132" s="191"/>
      <c r="FX132" s="191"/>
      <c r="FY132" s="191"/>
      <c r="FZ132" s="191"/>
      <c r="GA132" s="191"/>
      <c r="GB132" s="191"/>
      <c r="GC132" s="191"/>
      <c r="GD132" s="210"/>
      <c r="GE132" s="145"/>
      <c r="GF132" s="191"/>
      <c r="GG132" s="191"/>
      <c r="GH132" s="191"/>
      <c r="GI132" s="191"/>
      <c r="GJ132" s="191"/>
      <c r="GK132" s="191"/>
      <c r="GL132" s="210"/>
      <c r="GM132" s="145"/>
      <c r="GN132" s="191"/>
      <c r="GO132" s="191"/>
      <c r="GP132" s="191"/>
      <c r="GQ132" s="191"/>
      <c r="GR132" s="191"/>
      <c r="GS132" s="191"/>
      <c r="GT132" s="210"/>
      <c r="GU132" s="145"/>
      <c r="GV132" s="191"/>
      <c r="GW132" s="191"/>
      <c r="GX132" s="191"/>
      <c r="GY132" s="191"/>
      <c r="GZ132" s="191"/>
      <c r="HA132" s="191"/>
      <c r="HB132" s="210"/>
      <c r="HC132" s="145"/>
      <c r="HD132" s="191"/>
      <c r="HE132" s="191"/>
      <c r="HF132" s="191"/>
      <c r="HG132" s="191"/>
      <c r="HH132" s="191"/>
      <c r="HI132" s="191"/>
      <c r="HJ132" s="210"/>
      <c r="HR132" s="304"/>
    </row>
    <row r="133" spans="1:226" s="303" customFormat="1" ht="14.45" customHeight="1" x14ac:dyDescent="0.25">
      <c r="A133" s="211" t="s">
        <v>431</v>
      </c>
      <c r="B133" s="194" t="s">
        <v>0</v>
      </c>
      <c r="C133" s="31">
        <f t="shared" si="112"/>
        <v>123</v>
      </c>
      <c r="D133" s="173" t="str">
        <f t="shared" si="147"/>
        <v>Dw_123</v>
      </c>
      <c r="E133" s="4">
        <v>805.23061365101546</v>
      </c>
      <c r="F133" s="195" t="s">
        <v>360</v>
      </c>
      <c r="G133" s="195">
        <v>17.5</v>
      </c>
      <c r="H133" s="3">
        <f t="shared" si="148"/>
        <v>56.371231869259475</v>
      </c>
      <c r="I133" s="196">
        <f t="shared" si="149"/>
        <v>200.56230343385488</v>
      </c>
      <c r="J133" s="1">
        <f t="shared" si="150"/>
        <v>0.3</v>
      </c>
      <c r="K133" s="280">
        <f t="shared" si="151"/>
        <v>0.68513779162992494</v>
      </c>
      <c r="L133" s="280">
        <f t="shared" si="152"/>
        <v>0.79078552386589418</v>
      </c>
      <c r="M133" s="225">
        <f t="shared" si="153"/>
        <v>1.0673651973706084</v>
      </c>
      <c r="N133" s="15" t="s">
        <v>432</v>
      </c>
      <c r="O133" s="197">
        <f t="shared" si="154"/>
        <v>0.59308914289942061</v>
      </c>
      <c r="P133" s="198">
        <f t="shared" si="155"/>
        <v>0</v>
      </c>
      <c r="Q133" s="198">
        <f t="shared" si="156"/>
        <v>0</v>
      </c>
      <c r="R133" s="198">
        <f t="shared" si="157"/>
        <v>0.74784565202439279</v>
      </c>
      <c r="S133" s="77">
        <f t="shared" si="158"/>
        <v>0.90529970257997672</v>
      </c>
      <c r="T133" s="199"/>
      <c r="U133" s="3">
        <f t="shared" si="159"/>
        <v>1.8576230694176428</v>
      </c>
      <c r="V133" s="98">
        <f t="shared" si="160"/>
        <v>11.732595791310922</v>
      </c>
      <c r="W133" s="49">
        <f t="shared" si="161"/>
        <v>4.8046683676776469</v>
      </c>
      <c r="X133" s="317">
        <f t="shared" si="106"/>
        <v>7.9730336648542635E-2</v>
      </c>
      <c r="Y133" s="318">
        <v>7.9730336648542635E-2</v>
      </c>
      <c r="Z133" s="200"/>
      <c r="AA133" s="66"/>
      <c r="AB133" s="66"/>
      <c r="AC133" s="66">
        <v>250</v>
      </c>
      <c r="AD133" s="66"/>
      <c r="AE133" s="66"/>
      <c r="AF133" s="66"/>
      <c r="AG133" s="66"/>
      <c r="AH133" s="195"/>
      <c r="AI133" s="34"/>
      <c r="AJ133" s="229">
        <v>180</v>
      </c>
      <c r="AK133" s="34"/>
      <c r="AL133" s="34"/>
      <c r="AM133" s="34"/>
      <c r="AN133" s="201"/>
      <c r="AO133" s="201"/>
      <c r="AP133" s="202">
        <v>240</v>
      </c>
      <c r="AQ133" s="18"/>
      <c r="AR133" s="18"/>
      <c r="AS133" s="18"/>
      <c r="AT133" s="51"/>
      <c r="AU133" s="17"/>
      <c r="AV133" s="18"/>
      <c r="AW133" s="112"/>
      <c r="AX133" s="103"/>
      <c r="AY133" s="18"/>
      <c r="AZ133" s="18"/>
      <c r="BA133" s="18"/>
      <c r="BB133" s="17"/>
      <c r="BC133" s="19"/>
      <c r="BD133" s="19"/>
      <c r="BE133" s="19"/>
      <c r="BF133" s="17"/>
      <c r="BG133" s="18"/>
      <c r="BH133" s="18"/>
      <c r="BI133" s="128"/>
      <c r="BJ133" s="331"/>
      <c r="BK133" s="332"/>
      <c r="BL133" s="332"/>
      <c r="BM133" s="332"/>
      <c r="BN133" s="333"/>
      <c r="BO133" s="203">
        <f t="shared" si="162"/>
        <v>6.9363999999999999</v>
      </c>
      <c r="BP133" s="285">
        <v>8.1268715571852077</v>
      </c>
      <c r="BQ133" s="204">
        <v>2.9150320819067255</v>
      </c>
      <c r="BR133" s="204"/>
      <c r="BS133" s="47"/>
      <c r="BT133" s="42"/>
      <c r="BU133" s="42"/>
      <c r="BV133" s="42"/>
      <c r="BW133" s="43"/>
      <c r="BX133" s="191"/>
      <c r="BY133" s="191"/>
      <c r="BZ133" s="205"/>
      <c r="CA133" s="191"/>
      <c r="CB133" s="206"/>
      <c r="CC133" s="191"/>
      <c r="CD133" s="207">
        <f t="shared" si="163"/>
        <v>60.168691030156467</v>
      </c>
      <c r="CE133" s="47" t="s">
        <v>356</v>
      </c>
      <c r="CF133" s="42">
        <v>31.8</v>
      </c>
      <c r="CG133" s="42" t="s">
        <v>353</v>
      </c>
      <c r="CH133" s="42">
        <v>175</v>
      </c>
      <c r="CI133" s="191"/>
      <c r="CJ133" s="192"/>
      <c r="CK133" s="191" t="s">
        <v>357</v>
      </c>
      <c r="CL133" s="191" t="s">
        <v>358</v>
      </c>
      <c r="CM133" s="208">
        <v>0.13</v>
      </c>
      <c r="CN133" s="191">
        <v>470</v>
      </c>
      <c r="CO133" s="205">
        <f t="shared" si="164"/>
        <v>77.848285843908059</v>
      </c>
      <c r="CP133" s="191">
        <f t="shared" si="165"/>
        <v>45.126518272617346</v>
      </c>
      <c r="CQ133" s="145" t="s">
        <v>353</v>
      </c>
      <c r="CR133" s="191">
        <v>175</v>
      </c>
      <c r="CS133" s="191"/>
      <c r="CT133" s="191"/>
      <c r="CU133" s="191"/>
      <c r="CV133" s="192"/>
      <c r="CW133" s="191" t="s">
        <v>357</v>
      </c>
      <c r="CX133" s="209" t="s">
        <v>358</v>
      </c>
      <c r="CY133" s="208">
        <v>0.13</v>
      </c>
      <c r="CZ133" s="191">
        <v>470</v>
      </c>
      <c r="DA133" s="191"/>
      <c r="DB133" s="191">
        <f t="shared" si="166"/>
        <v>56.371231869259475</v>
      </c>
      <c r="DC133" s="43">
        <f t="shared" si="167"/>
        <v>0</v>
      </c>
      <c r="DD133" s="191" t="s">
        <v>362</v>
      </c>
      <c r="DE133" s="191">
        <v>100</v>
      </c>
      <c r="DF133" s="191" t="s">
        <v>361</v>
      </c>
      <c r="DG133" s="191">
        <v>20</v>
      </c>
      <c r="DH133" s="191" t="s">
        <v>353</v>
      </c>
      <c r="DI133" s="192">
        <v>175</v>
      </c>
      <c r="DJ133" s="191"/>
      <c r="DK133" s="209"/>
      <c r="DL133" s="208"/>
      <c r="DM133" s="191"/>
      <c r="DN133" s="191">
        <f t="shared" si="168"/>
        <v>56.371231869259475</v>
      </c>
      <c r="DO133" s="192">
        <f t="shared" si="169"/>
        <v>0</v>
      </c>
      <c r="DP133" s="191">
        <v>1</v>
      </c>
      <c r="DQ133" s="191" t="s">
        <v>363</v>
      </c>
      <c r="DR133" s="191" t="s">
        <v>371</v>
      </c>
      <c r="DS133" s="208">
        <v>0.13400000000000001</v>
      </c>
      <c r="DT133" s="191">
        <v>580</v>
      </c>
      <c r="DU133" s="191">
        <f t="shared" si="170"/>
        <v>8.1268715571852077</v>
      </c>
      <c r="DV133" s="191">
        <v>0.375</v>
      </c>
      <c r="DW133" s="191">
        <v>0.45</v>
      </c>
      <c r="DX133" s="192">
        <f t="shared" si="171"/>
        <v>10.028115171692745</v>
      </c>
      <c r="DY133" s="191">
        <v>1</v>
      </c>
      <c r="DZ133" s="191" t="s">
        <v>363</v>
      </c>
      <c r="EA133" s="191" t="s">
        <v>371</v>
      </c>
      <c r="EB133" s="208">
        <v>0.13400000000000001</v>
      </c>
      <c r="EC133" s="191">
        <v>580</v>
      </c>
      <c r="ED133" s="191">
        <f t="shared" si="172"/>
        <v>2.9150320819067255</v>
      </c>
      <c r="EE133" s="191">
        <v>0.47499999999999998</v>
      </c>
      <c r="EF133" s="191">
        <v>0.47499999999999998</v>
      </c>
      <c r="EG133" s="191">
        <f t="shared" si="173"/>
        <v>5.0140575858463725</v>
      </c>
      <c r="EH133" s="166">
        <f t="shared" si="174"/>
        <v>2</v>
      </c>
      <c r="EI133" s="205">
        <f t="shared" si="175"/>
        <v>3.1579592180099927</v>
      </c>
      <c r="EJ133" s="205">
        <f t="shared" si="107"/>
        <v>1.8576230694176428</v>
      </c>
      <c r="EK133" s="51">
        <f t="shared" si="108"/>
        <v>0.8074090124890827</v>
      </c>
      <c r="EL133" s="220">
        <f t="shared" si="109"/>
        <v>0.15512039099500363</v>
      </c>
      <c r="EM133" s="221">
        <f t="shared" si="176"/>
        <v>5.8662978956554612</v>
      </c>
      <c r="EN133" s="191"/>
      <c r="EO133" s="313"/>
      <c r="EP133" s="192" t="s">
        <v>354</v>
      </c>
      <c r="EQ133" s="222">
        <f t="shared" si="177"/>
        <v>3.1579592180099927</v>
      </c>
      <c r="ER133" s="191">
        <f t="shared" si="178"/>
        <v>1.8576230694176428</v>
      </c>
      <c r="ES133" s="51">
        <f t="shared" si="179"/>
        <v>0.8074090124890827</v>
      </c>
      <c r="ET133" s="191">
        <f t="shared" si="110"/>
        <v>3.6233203909950036</v>
      </c>
      <c r="EU133" s="191">
        <f t="shared" si="180"/>
        <v>5.8662978956554612</v>
      </c>
      <c r="EV133" s="191"/>
      <c r="EW133" s="191"/>
      <c r="EX133" s="192" t="str">
        <f t="shared" si="111"/>
        <v>Front</v>
      </c>
      <c r="EY133" s="145"/>
      <c r="EZ133" s="191"/>
      <c r="FA133" s="191"/>
      <c r="FB133" s="191"/>
      <c r="FC133" s="191"/>
      <c r="FD133" s="191"/>
      <c r="FE133" s="191"/>
      <c r="FF133" s="192"/>
      <c r="FG133" s="145"/>
      <c r="FH133" s="191"/>
      <c r="FI133" s="191"/>
      <c r="FJ133" s="191"/>
      <c r="FK133" s="191"/>
      <c r="FL133" s="191"/>
      <c r="FM133" s="191"/>
      <c r="FN133" s="192"/>
      <c r="FO133" s="145"/>
      <c r="FP133" s="191"/>
      <c r="FQ133" s="191"/>
      <c r="FR133" s="191"/>
      <c r="FS133" s="191"/>
      <c r="FT133" s="191"/>
      <c r="FU133" s="191"/>
      <c r="FV133" s="192"/>
      <c r="FW133" s="191"/>
      <c r="FX133" s="191"/>
      <c r="FY133" s="191"/>
      <c r="FZ133" s="191"/>
      <c r="GA133" s="191"/>
      <c r="GB133" s="191"/>
      <c r="GC133" s="191"/>
      <c r="GD133" s="210"/>
      <c r="GE133" s="145"/>
      <c r="GF133" s="191"/>
      <c r="GG133" s="191"/>
      <c r="GH133" s="191"/>
      <c r="GI133" s="191"/>
      <c r="GJ133" s="191"/>
      <c r="GK133" s="191"/>
      <c r="GL133" s="210"/>
      <c r="GM133" s="145"/>
      <c r="GN133" s="191"/>
      <c r="GO133" s="191"/>
      <c r="GP133" s="191"/>
      <c r="GQ133" s="191"/>
      <c r="GR133" s="191"/>
      <c r="GS133" s="191"/>
      <c r="GT133" s="210"/>
      <c r="GU133" s="145"/>
      <c r="GV133" s="191"/>
      <c r="GW133" s="191"/>
      <c r="GX133" s="191"/>
      <c r="GY133" s="191"/>
      <c r="GZ133" s="191"/>
      <c r="HA133" s="191"/>
      <c r="HB133" s="210"/>
      <c r="HC133" s="145"/>
      <c r="HD133" s="191"/>
      <c r="HE133" s="191"/>
      <c r="HF133" s="191"/>
      <c r="HG133" s="191"/>
      <c r="HH133" s="191"/>
      <c r="HI133" s="191"/>
      <c r="HJ133" s="210"/>
      <c r="HR133" s="304"/>
    </row>
    <row r="134" spans="1:226" s="303" customFormat="1" ht="14.45" customHeight="1" x14ac:dyDescent="0.25">
      <c r="A134" s="211" t="s">
        <v>431</v>
      </c>
      <c r="B134" s="194" t="s">
        <v>0</v>
      </c>
      <c r="C134" s="31">
        <f t="shared" si="112"/>
        <v>124</v>
      </c>
      <c r="D134" s="173" t="str">
        <f t="shared" si="147"/>
        <v>Dw_124</v>
      </c>
      <c r="E134" s="4">
        <v>491.61756657281092</v>
      </c>
      <c r="F134" s="195" t="s">
        <v>360</v>
      </c>
      <c r="G134" s="195">
        <v>17.5</v>
      </c>
      <c r="H134" s="3">
        <f t="shared" si="148"/>
        <v>46.900291995051994</v>
      </c>
      <c r="I134" s="196">
        <f t="shared" si="149"/>
        <v>173.11411145933246</v>
      </c>
      <c r="J134" s="1">
        <f t="shared" si="150"/>
        <v>0.3</v>
      </c>
      <c r="K134" s="280">
        <f t="shared" si="151"/>
        <v>0.65479666703701755</v>
      </c>
      <c r="L134" s="280">
        <f t="shared" si="152"/>
        <v>0.75478446043698133</v>
      </c>
      <c r="M134" s="225">
        <f t="shared" si="153"/>
        <v>1.1073328379976575</v>
      </c>
      <c r="N134" s="15" t="s">
        <v>432</v>
      </c>
      <c r="O134" s="197">
        <f t="shared" si="154"/>
        <v>0.566088345327736</v>
      </c>
      <c r="P134" s="198">
        <f t="shared" si="155"/>
        <v>0</v>
      </c>
      <c r="Q134" s="198">
        <f t="shared" si="156"/>
        <v>0</v>
      </c>
      <c r="R134" s="198">
        <f t="shared" si="157"/>
        <v>0.77584883812999506</v>
      </c>
      <c r="S134" s="77">
        <f t="shared" si="158"/>
        <v>0.7867826836742422</v>
      </c>
      <c r="T134" s="199"/>
      <c r="U134" s="3">
        <f t="shared" si="159"/>
        <v>1.7579081968667583</v>
      </c>
      <c r="V134" s="98">
        <f t="shared" si="160"/>
        <v>10.506820177278547</v>
      </c>
      <c r="W134" s="49">
        <f t="shared" si="161"/>
        <v>4.4637950591822158</v>
      </c>
      <c r="X134" s="317">
        <f t="shared" si="106"/>
        <v>8.0470541548677291E-2</v>
      </c>
      <c r="Y134" s="318">
        <v>8.0470541548677263E-2</v>
      </c>
      <c r="Z134" s="200"/>
      <c r="AA134" s="66"/>
      <c r="AB134" s="66"/>
      <c r="AC134" s="66">
        <v>250</v>
      </c>
      <c r="AD134" s="66"/>
      <c r="AE134" s="66"/>
      <c r="AF134" s="66"/>
      <c r="AG134" s="66"/>
      <c r="AH134" s="195"/>
      <c r="AI134" s="34"/>
      <c r="AJ134" s="229">
        <v>180</v>
      </c>
      <c r="AK134" s="34"/>
      <c r="AL134" s="34"/>
      <c r="AM134" s="34"/>
      <c r="AN134" s="201"/>
      <c r="AO134" s="201"/>
      <c r="AP134" s="202">
        <v>240</v>
      </c>
      <c r="AQ134" s="18"/>
      <c r="AR134" s="18"/>
      <c r="AS134" s="18"/>
      <c r="AT134" s="51"/>
      <c r="AU134" s="17"/>
      <c r="AV134" s="18"/>
      <c r="AW134" s="112"/>
      <c r="AX134" s="103"/>
      <c r="AY134" s="18"/>
      <c r="AZ134" s="18"/>
      <c r="BA134" s="18"/>
      <c r="BB134" s="17"/>
      <c r="BC134" s="19"/>
      <c r="BD134" s="19"/>
      <c r="BE134" s="19"/>
      <c r="BF134" s="17"/>
      <c r="BG134" s="18"/>
      <c r="BH134" s="18"/>
      <c r="BI134" s="128"/>
      <c r="BJ134" s="331"/>
      <c r="BK134" s="332"/>
      <c r="BL134" s="332"/>
      <c r="BM134" s="332"/>
      <c r="BN134" s="333"/>
      <c r="BO134" s="203">
        <f t="shared" si="162"/>
        <v>6.9363999999999999</v>
      </c>
      <c r="BP134" s="285">
        <v>6.7614745393939213</v>
      </c>
      <c r="BQ134" s="204">
        <v>2.8951034425497735</v>
      </c>
      <c r="BR134" s="204"/>
      <c r="BS134" s="47"/>
      <c r="BT134" s="42"/>
      <c r="BU134" s="42"/>
      <c r="BV134" s="42"/>
      <c r="BW134" s="43"/>
      <c r="BX134" s="191"/>
      <c r="BY134" s="191"/>
      <c r="BZ134" s="205"/>
      <c r="CA134" s="191"/>
      <c r="CB134" s="206"/>
      <c r="CC134" s="191"/>
      <c r="CD134" s="207">
        <f t="shared" si="163"/>
        <v>51.93423343779974</v>
      </c>
      <c r="CE134" s="47" t="s">
        <v>356</v>
      </c>
      <c r="CF134" s="42">
        <v>31.8</v>
      </c>
      <c r="CG134" s="42" t="s">
        <v>353</v>
      </c>
      <c r="CH134" s="42">
        <v>175</v>
      </c>
      <c r="CI134" s="191"/>
      <c r="CJ134" s="192"/>
      <c r="CK134" s="191" t="s">
        <v>357</v>
      </c>
      <c r="CL134" s="191" t="s">
        <v>358</v>
      </c>
      <c r="CM134" s="208">
        <v>0.13</v>
      </c>
      <c r="CN134" s="191">
        <v>470</v>
      </c>
      <c r="CO134" s="205">
        <f t="shared" si="164"/>
        <v>69.341973617800619</v>
      </c>
      <c r="CP134" s="191">
        <f t="shared" si="165"/>
        <v>38.950675078349803</v>
      </c>
      <c r="CQ134" s="145" t="s">
        <v>353</v>
      </c>
      <c r="CR134" s="191">
        <v>175</v>
      </c>
      <c r="CS134" s="191"/>
      <c r="CT134" s="191"/>
      <c r="CU134" s="191"/>
      <c r="CV134" s="192"/>
      <c r="CW134" s="191" t="s">
        <v>357</v>
      </c>
      <c r="CX134" s="209" t="s">
        <v>358</v>
      </c>
      <c r="CY134" s="208">
        <v>0.13</v>
      </c>
      <c r="CZ134" s="191">
        <v>470</v>
      </c>
      <c r="DA134" s="191"/>
      <c r="DB134" s="191">
        <f t="shared" si="166"/>
        <v>46.900291995051994</v>
      </c>
      <c r="DC134" s="43">
        <f t="shared" si="167"/>
        <v>0</v>
      </c>
      <c r="DD134" s="191" t="s">
        <v>362</v>
      </c>
      <c r="DE134" s="191">
        <v>100</v>
      </c>
      <c r="DF134" s="191" t="s">
        <v>361</v>
      </c>
      <c r="DG134" s="191">
        <v>20</v>
      </c>
      <c r="DH134" s="191" t="s">
        <v>353</v>
      </c>
      <c r="DI134" s="192">
        <v>175</v>
      </c>
      <c r="DJ134" s="191"/>
      <c r="DK134" s="209"/>
      <c r="DL134" s="208"/>
      <c r="DM134" s="191"/>
      <c r="DN134" s="191">
        <f t="shared" si="168"/>
        <v>46.900291995051994</v>
      </c>
      <c r="DO134" s="192">
        <f t="shared" si="169"/>
        <v>0</v>
      </c>
      <c r="DP134" s="191">
        <v>1</v>
      </c>
      <c r="DQ134" s="191" t="s">
        <v>363</v>
      </c>
      <c r="DR134" s="191" t="s">
        <v>371</v>
      </c>
      <c r="DS134" s="208">
        <v>0.13400000000000001</v>
      </c>
      <c r="DT134" s="191">
        <v>580</v>
      </c>
      <c r="DU134" s="191">
        <f t="shared" si="170"/>
        <v>6.7614745393939213</v>
      </c>
      <c r="DV134" s="191">
        <v>0.375</v>
      </c>
      <c r="DW134" s="191">
        <v>0.45</v>
      </c>
      <c r="DX134" s="192">
        <f t="shared" si="171"/>
        <v>8.6557055729666228</v>
      </c>
      <c r="DY134" s="191">
        <v>1</v>
      </c>
      <c r="DZ134" s="191" t="s">
        <v>363</v>
      </c>
      <c r="EA134" s="191" t="s">
        <v>371</v>
      </c>
      <c r="EB134" s="208">
        <v>0.13400000000000001</v>
      </c>
      <c r="EC134" s="191">
        <v>580</v>
      </c>
      <c r="ED134" s="191">
        <f t="shared" si="172"/>
        <v>2.8951034425497735</v>
      </c>
      <c r="EE134" s="191">
        <v>0.47499999999999998</v>
      </c>
      <c r="EF134" s="191">
        <v>0.47499999999999998</v>
      </c>
      <c r="EG134" s="191">
        <f t="shared" si="173"/>
        <v>4.3278527864833114</v>
      </c>
      <c r="EH134" s="166">
        <f t="shared" si="174"/>
        <v>2</v>
      </c>
      <c r="EI134" s="205">
        <f t="shared" si="175"/>
        <v>2.988443934673489</v>
      </c>
      <c r="EJ134" s="205">
        <f t="shared" si="107"/>
        <v>1.7579081968667583</v>
      </c>
      <c r="EK134" s="51">
        <f t="shared" si="108"/>
        <v>0.88719524568301522</v>
      </c>
      <c r="EL134" s="220">
        <f t="shared" si="109"/>
        <v>0.23987803266325547</v>
      </c>
      <c r="EM134" s="221">
        <f t="shared" si="176"/>
        <v>5.2534100886392734</v>
      </c>
      <c r="EN134" s="191"/>
      <c r="EO134" s="313"/>
      <c r="EP134" s="192" t="s">
        <v>354</v>
      </c>
      <c r="EQ134" s="222">
        <f t="shared" si="177"/>
        <v>2.988443934673489</v>
      </c>
      <c r="ER134" s="191">
        <f t="shared" si="178"/>
        <v>1.7579081968667583</v>
      </c>
      <c r="ES134" s="51">
        <f t="shared" si="179"/>
        <v>0.88719524568301522</v>
      </c>
      <c r="ET134" s="191">
        <f t="shared" si="110"/>
        <v>3.7080780326632556</v>
      </c>
      <c r="EU134" s="191">
        <f t="shared" si="180"/>
        <v>5.2534100886392734</v>
      </c>
      <c r="EV134" s="191"/>
      <c r="EW134" s="191"/>
      <c r="EX134" s="192" t="str">
        <f t="shared" si="111"/>
        <v>Front</v>
      </c>
      <c r="EY134" s="145"/>
      <c r="EZ134" s="191"/>
      <c r="FA134" s="191"/>
      <c r="FB134" s="191"/>
      <c r="FC134" s="191"/>
      <c r="FD134" s="191"/>
      <c r="FE134" s="191"/>
      <c r="FF134" s="192"/>
      <c r="FG134" s="145"/>
      <c r="FH134" s="191"/>
      <c r="FI134" s="191"/>
      <c r="FJ134" s="191"/>
      <c r="FK134" s="191"/>
      <c r="FL134" s="191"/>
      <c r="FM134" s="191"/>
      <c r="FN134" s="192"/>
      <c r="FO134" s="145"/>
      <c r="FP134" s="191"/>
      <c r="FQ134" s="191"/>
      <c r="FR134" s="191"/>
      <c r="FS134" s="191"/>
      <c r="FT134" s="191"/>
      <c r="FU134" s="191"/>
      <c r="FV134" s="192"/>
      <c r="FW134" s="191"/>
      <c r="FX134" s="191"/>
      <c r="FY134" s="191"/>
      <c r="FZ134" s="191"/>
      <c r="GA134" s="191"/>
      <c r="GB134" s="191"/>
      <c r="GC134" s="191"/>
      <c r="GD134" s="210"/>
      <c r="GE134" s="145"/>
      <c r="GF134" s="191"/>
      <c r="GG134" s="191"/>
      <c r="GH134" s="191"/>
      <c r="GI134" s="191"/>
      <c r="GJ134" s="191"/>
      <c r="GK134" s="191"/>
      <c r="GL134" s="210"/>
      <c r="GM134" s="145"/>
      <c r="GN134" s="191"/>
      <c r="GO134" s="191"/>
      <c r="GP134" s="191"/>
      <c r="GQ134" s="191"/>
      <c r="GR134" s="191"/>
      <c r="GS134" s="191"/>
      <c r="GT134" s="210"/>
      <c r="GU134" s="145"/>
      <c r="GV134" s="191"/>
      <c r="GW134" s="191"/>
      <c r="GX134" s="191"/>
      <c r="GY134" s="191"/>
      <c r="GZ134" s="191"/>
      <c r="HA134" s="191"/>
      <c r="HB134" s="210"/>
      <c r="HC134" s="145"/>
      <c r="HD134" s="191"/>
      <c r="HE134" s="191"/>
      <c r="HF134" s="191"/>
      <c r="HG134" s="191"/>
      <c r="HH134" s="191"/>
      <c r="HI134" s="191"/>
      <c r="HJ134" s="210"/>
      <c r="HR134" s="304"/>
    </row>
    <row r="135" spans="1:226" s="303" customFormat="1" ht="14.45" customHeight="1" x14ac:dyDescent="0.25">
      <c r="A135" s="211" t="s">
        <v>431</v>
      </c>
      <c r="B135" s="194" t="s">
        <v>0</v>
      </c>
      <c r="C135" s="31">
        <f t="shared" si="112"/>
        <v>125</v>
      </c>
      <c r="D135" s="173" t="str">
        <f t="shared" si="147"/>
        <v>Dw_125</v>
      </c>
      <c r="E135" s="4">
        <v>435.21781566690407</v>
      </c>
      <c r="F135" s="195" t="s">
        <v>360</v>
      </c>
      <c r="G135" s="195">
        <v>17.5</v>
      </c>
      <c r="H135" s="3">
        <f t="shared" si="148"/>
        <v>47.093138452111106</v>
      </c>
      <c r="I135" s="196">
        <f t="shared" si="149"/>
        <v>175.95914644256712</v>
      </c>
      <c r="J135" s="1">
        <f t="shared" si="150"/>
        <v>0.3</v>
      </c>
      <c r="K135" s="280">
        <f t="shared" si="151"/>
        <v>0.64554104840379756</v>
      </c>
      <c r="L135" s="280">
        <f t="shared" si="152"/>
        <v>0.74532034304683903</v>
      </c>
      <c r="M135" s="225">
        <f t="shared" si="153"/>
        <v>1.1209221909567539</v>
      </c>
      <c r="N135" s="15" t="s">
        <v>432</v>
      </c>
      <c r="O135" s="197">
        <f t="shared" si="154"/>
        <v>0.5589902572851293</v>
      </c>
      <c r="P135" s="198">
        <f t="shared" si="155"/>
        <v>0</v>
      </c>
      <c r="Q135" s="198">
        <f t="shared" si="156"/>
        <v>0</v>
      </c>
      <c r="R135" s="198">
        <f t="shared" si="157"/>
        <v>0.78537017023761901</v>
      </c>
      <c r="S135" s="77">
        <f t="shared" si="158"/>
        <v>0.77723576185188692</v>
      </c>
      <c r="T135" s="199"/>
      <c r="U135" s="3">
        <f t="shared" si="159"/>
        <v>1.7943778006716813</v>
      </c>
      <c r="V135" s="98">
        <f t="shared" si="160"/>
        <v>10.947291751247356</v>
      </c>
      <c r="W135" s="49">
        <f t="shared" si="161"/>
        <v>4.3018071978163199</v>
      </c>
      <c r="X135" s="317">
        <f t="shared" si="106"/>
        <v>8.3339672536724405E-2</v>
      </c>
      <c r="Y135" s="318">
        <v>8.3339672536724405E-2</v>
      </c>
      <c r="Z135" s="200"/>
      <c r="AA135" s="66"/>
      <c r="AB135" s="66"/>
      <c r="AC135" s="66">
        <v>250</v>
      </c>
      <c r="AD135" s="66"/>
      <c r="AE135" s="66"/>
      <c r="AF135" s="66"/>
      <c r="AG135" s="66"/>
      <c r="AH135" s="195"/>
      <c r="AI135" s="34"/>
      <c r="AJ135" s="229">
        <v>180</v>
      </c>
      <c r="AK135" s="34"/>
      <c r="AL135" s="34"/>
      <c r="AM135" s="34"/>
      <c r="AN135" s="201"/>
      <c r="AO135" s="201"/>
      <c r="AP135" s="202">
        <v>240</v>
      </c>
      <c r="AQ135" s="18"/>
      <c r="AR135" s="18"/>
      <c r="AS135" s="18"/>
      <c r="AT135" s="51"/>
      <c r="AU135" s="17"/>
      <c r="AV135" s="18"/>
      <c r="AW135" s="112"/>
      <c r="AX135" s="103"/>
      <c r="AY135" s="18"/>
      <c r="AZ135" s="18"/>
      <c r="BA135" s="18"/>
      <c r="BB135" s="17"/>
      <c r="BC135" s="19"/>
      <c r="BD135" s="19"/>
      <c r="BE135" s="19"/>
      <c r="BF135" s="17"/>
      <c r="BG135" s="18"/>
      <c r="BH135" s="18"/>
      <c r="BI135" s="128"/>
      <c r="BJ135" s="331"/>
      <c r="BK135" s="332"/>
      <c r="BL135" s="332"/>
      <c r="BM135" s="332"/>
      <c r="BN135" s="333"/>
      <c r="BO135" s="203">
        <f t="shared" si="162"/>
        <v>6.9363999999999999</v>
      </c>
      <c r="BP135" s="285">
        <v>6.7892766351581662</v>
      </c>
      <c r="BQ135" s="204">
        <v>2.9788283562241524</v>
      </c>
      <c r="BR135" s="204"/>
      <c r="BS135" s="47"/>
      <c r="BT135" s="42"/>
      <c r="BU135" s="42"/>
      <c r="BV135" s="42"/>
      <c r="BW135" s="43"/>
      <c r="BX135" s="191"/>
      <c r="BY135" s="191"/>
      <c r="BZ135" s="205"/>
      <c r="CA135" s="191"/>
      <c r="CB135" s="206"/>
      <c r="CC135" s="191"/>
      <c r="CD135" s="207">
        <f t="shared" si="163"/>
        <v>52.787743932770134</v>
      </c>
      <c r="CE135" s="47" t="s">
        <v>356</v>
      </c>
      <c r="CF135" s="42">
        <v>31.8</v>
      </c>
      <c r="CG135" s="42" t="s">
        <v>353</v>
      </c>
      <c r="CH135" s="42">
        <v>175</v>
      </c>
      <c r="CI135" s="191"/>
      <c r="CJ135" s="192"/>
      <c r="CK135" s="191" t="s">
        <v>357</v>
      </c>
      <c r="CL135" s="191" t="s">
        <v>358</v>
      </c>
      <c r="CM135" s="208">
        <v>0.13</v>
      </c>
      <c r="CN135" s="191">
        <v>470</v>
      </c>
      <c r="CO135" s="205">
        <f t="shared" si="164"/>
        <v>71.801315686917036</v>
      </c>
      <c r="CP135" s="191">
        <f t="shared" si="165"/>
        <v>39.590807949577602</v>
      </c>
      <c r="CQ135" s="145" t="s">
        <v>353</v>
      </c>
      <c r="CR135" s="191">
        <v>175</v>
      </c>
      <c r="CS135" s="191"/>
      <c r="CT135" s="191"/>
      <c r="CU135" s="191"/>
      <c r="CV135" s="192"/>
      <c r="CW135" s="191" t="s">
        <v>357</v>
      </c>
      <c r="CX135" s="209" t="s">
        <v>358</v>
      </c>
      <c r="CY135" s="208">
        <v>0.13</v>
      </c>
      <c r="CZ135" s="191">
        <v>470</v>
      </c>
      <c r="DA135" s="191"/>
      <c r="DB135" s="191">
        <f t="shared" si="166"/>
        <v>47.093138452111106</v>
      </c>
      <c r="DC135" s="43">
        <f t="shared" si="167"/>
        <v>0</v>
      </c>
      <c r="DD135" s="191" t="s">
        <v>362</v>
      </c>
      <c r="DE135" s="191">
        <v>100</v>
      </c>
      <c r="DF135" s="191" t="s">
        <v>361</v>
      </c>
      <c r="DG135" s="191">
        <v>20</v>
      </c>
      <c r="DH135" s="191" t="s">
        <v>353</v>
      </c>
      <c r="DI135" s="192">
        <v>175</v>
      </c>
      <c r="DJ135" s="191"/>
      <c r="DK135" s="209"/>
      <c r="DL135" s="208"/>
      <c r="DM135" s="191"/>
      <c r="DN135" s="191">
        <f t="shared" si="168"/>
        <v>47.093138452111106</v>
      </c>
      <c r="DO135" s="192">
        <f t="shared" si="169"/>
        <v>0</v>
      </c>
      <c r="DP135" s="191">
        <v>1</v>
      </c>
      <c r="DQ135" s="191" t="s">
        <v>363</v>
      </c>
      <c r="DR135" s="191" t="s">
        <v>371</v>
      </c>
      <c r="DS135" s="208">
        <v>0.13400000000000001</v>
      </c>
      <c r="DT135" s="191">
        <v>580</v>
      </c>
      <c r="DU135" s="191">
        <f t="shared" si="170"/>
        <v>6.7892766351581662</v>
      </c>
      <c r="DV135" s="191">
        <v>0.375</v>
      </c>
      <c r="DW135" s="191">
        <v>0.45</v>
      </c>
      <c r="DX135" s="192">
        <f t="shared" si="171"/>
        <v>8.7979573221283562</v>
      </c>
      <c r="DY135" s="191">
        <v>1</v>
      </c>
      <c r="DZ135" s="191" t="s">
        <v>363</v>
      </c>
      <c r="EA135" s="191" t="s">
        <v>371</v>
      </c>
      <c r="EB135" s="208">
        <v>0.13400000000000001</v>
      </c>
      <c r="EC135" s="191">
        <v>580</v>
      </c>
      <c r="ED135" s="191">
        <f t="shared" si="172"/>
        <v>2.9788283562241524</v>
      </c>
      <c r="EE135" s="191">
        <v>0.47499999999999998</v>
      </c>
      <c r="EF135" s="191">
        <v>0.47499999999999998</v>
      </c>
      <c r="EG135" s="191">
        <f t="shared" si="173"/>
        <v>4.3989786610641781</v>
      </c>
      <c r="EH135" s="166">
        <f t="shared" si="174"/>
        <v>2</v>
      </c>
      <c r="EI135" s="205">
        <f t="shared" si="175"/>
        <v>3.0504422611418582</v>
      </c>
      <c r="EJ135" s="205">
        <f t="shared" si="107"/>
        <v>1.7943778006716813</v>
      </c>
      <c r="EK135" s="51">
        <f t="shared" si="108"/>
        <v>0.93445055555247114</v>
      </c>
      <c r="EL135" s="220">
        <f t="shared" si="109"/>
        <v>0.20887886942907086</v>
      </c>
      <c r="EM135" s="221">
        <f t="shared" si="176"/>
        <v>5.4736458756236779</v>
      </c>
      <c r="EN135" s="191"/>
      <c r="EO135" s="313"/>
      <c r="EP135" s="192" t="s">
        <v>354</v>
      </c>
      <c r="EQ135" s="222">
        <f t="shared" si="177"/>
        <v>3.0504422611418582</v>
      </c>
      <c r="ER135" s="191">
        <f t="shared" si="178"/>
        <v>1.7943778006716813</v>
      </c>
      <c r="ES135" s="51">
        <f t="shared" si="179"/>
        <v>0.93445055555247114</v>
      </c>
      <c r="ET135" s="191">
        <f t="shared" si="110"/>
        <v>3.6770788694290708</v>
      </c>
      <c r="EU135" s="191">
        <f t="shared" si="180"/>
        <v>5.4736458756236779</v>
      </c>
      <c r="EV135" s="191"/>
      <c r="EW135" s="191"/>
      <c r="EX135" s="192" t="str">
        <f t="shared" si="111"/>
        <v>Front</v>
      </c>
      <c r="EY135" s="145"/>
      <c r="EZ135" s="191"/>
      <c r="FA135" s="191"/>
      <c r="FB135" s="191"/>
      <c r="FC135" s="191"/>
      <c r="FD135" s="191"/>
      <c r="FE135" s="191"/>
      <c r="FF135" s="192"/>
      <c r="FG135" s="145"/>
      <c r="FH135" s="191"/>
      <c r="FI135" s="191"/>
      <c r="FJ135" s="191"/>
      <c r="FK135" s="191"/>
      <c r="FL135" s="191"/>
      <c r="FM135" s="191"/>
      <c r="FN135" s="192"/>
      <c r="FO135" s="145"/>
      <c r="FP135" s="191"/>
      <c r="FQ135" s="191"/>
      <c r="FR135" s="191"/>
      <c r="FS135" s="191"/>
      <c r="FT135" s="191"/>
      <c r="FU135" s="191"/>
      <c r="FV135" s="192"/>
      <c r="FW135" s="191"/>
      <c r="FX135" s="191"/>
      <c r="FY135" s="191"/>
      <c r="FZ135" s="191"/>
      <c r="GA135" s="191"/>
      <c r="GB135" s="191"/>
      <c r="GC135" s="191"/>
      <c r="GD135" s="210"/>
      <c r="GE135" s="145"/>
      <c r="GF135" s="191"/>
      <c r="GG135" s="191"/>
      <c r="GH135" s="191"/>
      <c r="GI135" s="191"/>
      <c r="GJ135" s="191"/>
      <c r="GK135" s="191"/>
      <c r="GL135" s="210"/>
      <c r="GM135" s="145"/>
      <c r="GN135" s="191"/>
      <c r="GO135" s="191"/>
      <c r="GP135" s="191"/>
      <c r="GQ135" s="191"/>
      <c r="GR135" s="191"/>
      <c r="GS135" s="191"/>
      <c r="GT135" s="210"/>
      <c r="GU135" s="145"/>
      <c r="GV135" s="191"/>
      <c r="GW135" s="191"/>
      <c r="GX135" s="191"/>
      <c r="GY135" s="191"/>
      <c r="GZ135" s="191"/>
      <c r="HA135" s="191"/>
      <c r="HB135" s="210"/>
      <c r="HC135" s="145"/>
      <c r="HD135" s="191"/>
      <c r="HE135" s="191"/>
      <c r="HF135" s="191"/>
      <c r="HG135" s="191"/>
      <c r="HH135" s="191"/>
      <c r="HI135" s="191"/>
      <c r="HJ135" s="210"/>
      <c r="HR135" s="304"/>
    </row>
    <row r="136" spans="1:226" s="303" customFormat="1" ht="14.45" customHeight="1" x14ac:dyDescent="0.25">
      <c r="A136" s="211" t="s">
        <v>431</v>
      </c>
      <c r="B136" s="194" t="s">
        <v>0</v>
      </c>
      <c r="C136" s="31">
        <f t="shared" si="112"/>
        <v>126</v>
      </c>
      <c r="D136" s="173" t="str">
        <f t="shared" si="147"/>
        <v>Dw_126</v>
      </c>
      <c r="E136" s="4">
        <v>464.10272456099551</v>
      </c>
      <c r="F136" s="195" t="s">
        <v>360</v>
      </c>
      <c r="G136" s="195">
        <v>17.5</v>
      </c>
      <c r="H136" s="3">
        <f t="shared" si="148"/>
        <v>50.200328871976239</v>
      </c>
      <c r="I136" s="196">
        <f t="shared" si="149"/>
        <v>181.43338362652099</v>
      </c>
      <c r="J136" s="1">
        <f t="shared" si="150"/>
        <v>0.3</v>
      </c>
      <c r="K136" s="280">
        <f t="shared" si="151"/>
        <v>0.67170411084079173</v>
      </c>
      <c r="L136" s="280">
        <f t="shared" si="152"/>
        <v>0.76294006996324837</v>
      </c>
      <c r="M136" s="225">
        <f t="shared" si="153"/>
        <v>1.0842561455477084</v>
      </c>
      <c r="N136" s="15" t="s">
        <v>432</v>
      </c>
      <c r="O136" s="197">
        <f t="shared" si="154"/>
        <v>0.57220505247243625</v>
      </c>
      <c r="P136" s="198">
        <f t="shared" si="155"/>
        <v>0</v>
      </c>
      <c r="Q136" s="198">
        <f t="shared" si="156"/>
        <v>0</v>
      </c>
      <c r="R136" s="198">
        <f t="shared" si="157"/>
        <v>0.75968023514920446</v>
      </c>
      <c r="S136" s="77">
        <f t="shared" si="158"/>
        <v>0.83513036713559474</v>
      </c>
      <c r="T136" s="199"/>
      <c r="U136" s="3">
        <f t="shared" si="159"/>
        <v>1.6882181859106093</v>
      </c>
      <c r="V136" s="98">
        <f t="shared" si="160"/>
        <v>9.6902741870136495</v>
      </c>
      <c r="W136" s="49">
        <f t="shared" si="161"/>
        <v>5.1804859081543686</v>
      </c>
      <c r="X136" s="317">
        <f t="shared" si="106"/>
        <v>6.9395794578497622E-2</v>
      </c>
      <c r="Y136" s="318">
        <v>6.9395794578497622E-2</v>
      </c>
      <c r="Z136" s="200"/>
      <c r="AA136" s="66"/>
      <c r="AB136" s="66"/>
      <c r="AC136" s="66">
        <v>250</v>
      </c>
      <c r="AD136" s="66"/>
      <c r="AE136" s="66"/>
      <c r="AF136" s="66"/>
      <c r="AG136" s="66"/>
      <c r="AH136" s="195"/>
      <c r="AI136" s="34"/>
      <c r="AJ136" s="229">
        <v>180</v>
      </c>
      <c r="AK136" s="34"/>
      <c r="AL136" s="34"/>
      <c r="AM136" s="34"/>
      <c r="AN136" s="201"/>
      <c r="AO136" s="201"/>
      <c r="AP136" s="202">
        <v>240</v>
      </c>
      <c r="AQ136" s="18"/>
      <c r="AR136" s="18"/>
      <c r="AS136" s="18"/>
      <c r="AT136" s="51"/>
      <c r="AU136" s="17"/>
      <c r="AV136" s="18"/>
      <c r="AW136" s="112"/>
      <c r="AX136" s="103"/>
      <c r="AY136" s="18"/>
      <c r="AZ136" s="18"/>
      <c r="BA136" s="18"/>
      <c r="BB136" s="17"/>
      <c r="BC136" s="19"/>
      <c r="BD136" s="19"/>
      <c r="BE136" s="19"/>
      <c r="BF136" s="17"/>
      <c r="BG136" s="18"/>
      <c r="BH136" s="18"/>
      <c r="BI136" s="128"/>
      <c r="BJ136" s="331"/>
      <c r="BK136" s="332"/>
      <c r="BL136" s="332"/>
      <c r="BM136" s="332"/>
      <c r="BN136" s="333"/>
      <c r="BO136" s="203">
        <f t="shared" si="162"/>
        <v>6.9363999999999999</v>
      </c>
      <c r="BP136" s="285">
        <v>7.2372309659154954</v>
      </c>
      <c r="BQ136" s="204">
        <v>2.8585732928081247</v>
      </c>
      <c r="BR136" s="204"/>
      <c r="BS136" s="47"/>
      <c r="BT136" s="42"/>
      <c r="BU136" s="42"/>
      <c r="BV136" s="42"/>
      <c r="BW136" s="43"/>
      <c r="BX136" s="191"/>
      <c r="BY136" s="191"/>
      <c r="BZ136" s="205"/>
      <c r="CA136" s="191"/>
      <c r="CB136" s="206"/>
      <c r="CC136" s="191"/>
      <c r="CD136" s="207">
        <f t="shared" si="163"/>
        <v>54.430015087956299</v>
      </c>
      <c r="CE136" s="47" t="s">
        <v>356</v>
      </c>
      <c r="CF136" s="42">
        <v>31.8</v>
      </c>
      <c r="CG136" s="42" t="s">
        <v>353</v>
      </c>
      <c r="CH136" s="42">
        <v>175</v>
      </c>
      <c r="CI136" s="191"/>
      <c r="CJ136" s="192"/>
      <c r="CK136" s="191" t="s">
        <v>357</v>
      </c>
      <c r="CL136" s="191" t="s">
        <v>358</v>
      </c>
      <c r="CM136" s="208">
        <v>0.13</v>
      </c>
      <c r="CN136" s="191">
        <v>470</v>
      </c>
      <c r="CO136" s="205">
        <f t="shared" si="164"/>
        <v>71.061172031140671</v>
      </c>
      <c r="CP136" s="191">
        <f t="shared" si="165"/>
        <v>40.822511315967226</v>
      </c>
      <c r="CQ136" s="145" t="s">
        <v>353</v>
      </c>
      <c r="CR136" s="191">
        <v>175</v>
      </c>
      <c r="CS136" s="191"/>
      <c r="CT136" s="191"/>
      <c r="CU136" s="191"/>
      <c r="CV136" s="192"/>
      <c r="CW136" s="191" t="s">
        <v>357</v>
      </c>
      <c r="CX136" s="209" t="s">
        <v>358</v>
      </c>
      <c r="CY136" s="208">
        <v>0.13</v>
      </c>
      <c r="CZ136" s="191">
        <v>470</v>
      </c>
      <c r="DA136" s="191"/>
      <c r="DB136" s="191">
        <f t="shared" si="166"/>
        <v>50.200328871976239</v>
      </c>
      <c r="DC136" s="43">
        <f t="shared" si="167"/>
        <v>0</v>
      </c>
      <c r="DD136" s="191" t="s">
        <v>362</v>
      </c>
      <c r="DE136" s="191">
        <v>100</v>
      </c>
      <c r="DF136" s="191" t="s">
        <v>361</v>
      </c>
      <c r="DG136" s="191">
        <v>20</v>
      </c>
      <c r="DH136" s="191" t="s">
        <v>353</v>
      </c>
      <c r="DI136" s="192">
        <v>175</v>
      </c>
      <c r="DJ136" s="191"/>
      <c r="DK136" s="209"/>
      <c r="DL136" s="208"/>
      <c r="DM136" s="191"/>
      <c r="DN136" s="191">
        <f t="shared" si="168"/>
        <v>50.200328871976239</v>
      </c>
      <c r="DO136" s="192">
        <f t="shared" si="169"/>
        <v>0</v>
      </c>
      <c r="DP136" s="191">
        <v>1</v>
      </c>
      <c r="DQ136" s="191" t="s">
        <v>363</v>
      </c>
      <c r="DR136" s="191" t="s">
        <v>371</v>
      </c>
      <c r="DS136" s="208">
        <v>0.13400000000000001</v>
      </c>
      <c r="DT136" s="191">
        <v>580</v>
      </c>
      <c r="DU136" s="191">
        <f t="shared" si="170"/>
        <v>7.2372309659154954</v>
      </c>
      <c r="DV136" s="191">
        <v>0.375</v>
      </c>
      <c r="DW136" s="191">
        <v>0.45</v>
      </c>
      <c r="DX136" s="192">
        <f t="shared" si="171"/>
        <v>9.0716691813260493</v>
      </c>
      <c r="DY136" s="191">
        <v>1</v>
      </c>
      <c r="DZ136" s="191" t="s">
        <v>363</v>
      </c>
      <c r="EA136" s="191" t="s">
        <v>371</v>
      </c>
      <c r="EB136" s="208">
        <v>0.13400000000000001</v>
      </c>
      <c r="EC136" s="191">
        <v>580</v>
      </c>
      <c r="ED136" s="191">
        <f t="shared" si="172"/>
        <v>2.8585732928081247</v>
      </c>
      <c r="EE136" s="191">
        <v>0.47499999999999998</v>
      </c>
      <c r="EF136" s="191">
        <v>0.47499999999999998</v>
      </c>
      <c r="EG136" s="191">
        <f t="shared" si="173"/>
        <v>4.5358345906630246</v>
      </c>
      <c r="EH136" s="166">
        <f t="shared" si="174"/>
        <v>2</v>
      </c>
      <c r="EI136" s="205">
        <f t="shared" si="175"/>
        <v>2.869970916048036</v>
      </c>
      <c r="EJ136" s="205">
        <f t="shared" si="107"/>
        <v>1.6882181859106093</v>
      </c>
      <c r="EK136" s="51">
        <f t="shared" si="108"/>
        <v>0.92035510689751532</v>
      </c>
      <c r="EL136" s="220">
        <f t="shared" si="109"/>
        <v>0.29911454197598197</v>
      </c>
      <c r="EM136" s="221">
        <f t="shared" si="176"/>
        <v>4.8451370935068248</v>
      </c>
      <c r="EN136" s="191"/>
      <c r="EO136" s="313"/>
      <c r="EP136" s="192" t="s">
        <v>354</v>
      </c>
      <c r="EQ136" s="222">
        <f t="shared" si="177"/>
        <v>2.869970916048036</v>
      </c>
      <c r="ER136" s="191">
        <f t="shared" si="178"/>
        <v>1.6882181859106093</v>
      </c>
      <c r="ES136" s="51">
        <f t="shared" si="179"/>
        <v>0.92035510689751532</v>
      </c>
      <c r="ET136" s="191">
        <f t="shared" si="110"/>
        <v>3.7673145419759821</v>
      </c>
      <c r="EU136" s="191">
        <f t="shared" si="180"/>
        <v>4.8451370935068248</v>
      </c>
      <c r="EV136" s="191"/>
      <c r="EW136" s="191"/>
      <c r="EX136" s="192" t="str">
        <f t="shared" si="111"/>
        <v>Front</v>
      </c>
      <c r="EY136" s="145"/>
      <c r="EZ136" s="191"/>
      <c r="FA136" s="191"/>
      <c r="FB136" s="191"/>
      <c r="FC136" s="191"/>
      <c r="FD136" s="191"/>
      <c r="FE136" s="191"/>
      <c r="FF136" s="192"/>
      <c r="FG136" s="145"/>
      <c r="FH136" s="191"/>
      <c r="FI136" s="191"/>
      <c r="FJ136" s="191"/>
      <c r="FK136" s="191"/>
      <c r="FL136" s="191"/>
      <c r="FM136" s="191"/>
      <c r="FN136" s="192"/>
      <c r="FO136" s="145"/>
      <c r="FP136" s="191"/>
      <c r="FQ136" s="191"/>
      <c r="FR136" s="191"/>
      <c r="FS136" s="191"/>
      <c r="FT136" s="191"/>
      <c r="FU136" s="191"/>
      <c r="FV136" s="192"/>
      <c r="FW136" s="191"/>
      <c r="FX136" s="191"/>
      <c r="FY136" s="191"/>
      <c r="FZ136" s="191"/>
      <c r="GA136" s="191"/>
      <c r="GB136" s="191"/>
      <c r="GC136" s="191"/>
      <c r="GD136" s="210"/>
      <c r="GE136" s="145"/>
      <c r="GF136" s="191"/>
      <c r="GG136" s="191"/>
      <c r="GH136" s="191"/>
      <c r="GI136" s="191"/>
      <c r="GJ136" s="191"/>
      <c r="GK136" s="191"/>
      <c r="GL136" s="210"/>
      <c r="GM136" s="145"/>
      <c r="GN136" s="191"/>
      <c r="GO136" s="191"/>
      <c r="GP136" s="191"/>
      <c r="GQ136" s="191"/>
      <c r="GR136" s="191"/>
      <c r="GS136" s="191"/>
      <c r="GT136" s="210"/>
      <c r="GU136" s="145"/>
      <c r="GV136" s="191"/>
      <c r="GW136" s="191"/>
      <c r="GX136" s="191"/>
      <c r="GY136" s="191"/>
      <c r="GZ136" s="191"/>
      <c r="HA136" s="191"/>
      <c r="HB136" s="210"/>
      <c r="HC136" s="145"/>
      <c r="HD136" s="191"/>
      <c r="HE136" s="191"/>
      <c r="HF136" s="191"/>
      <c r="HG136" s="191"/>
      <c r="HH136" s="191"/>
      <c r="HI136" s="191"/>
      <c r="HJ136" s="210"/>
      <c r="HR136" s="304"/>
    </row>
    <row r="137" spans="1:226" s="303" customFormat="1" ht="14.45" customHeight="1" x14ac:dyDescent="0.25">
      <c r="A137" s="211" t="s">
        <v>431</v>
      </c>
      <c r="B137" s="194" t="s">
        <v>0</v>
      </c>
      <c r="C137" s="31">
        <f t="shared" si="112"/>
        <v>127</v>
      </c>
      <c r="D137" s="173" t="str">
        <f t="shared" si="147"/>
        <v>Dw_127</v>
      </c>
      <c r="E137" s="4">
        <v>482.24414006933051</v>
      </c>
      <c r="F137" s="195" t="s">
        <v>360</v>
      </c>
      <c r="G137" s="195">
        <v>17.5</v>
      </c>
      <c r="H137" s="3">
        <f t="shared" si="148"/>
        <v>47.371507343667126</v>
      </c>
      <c r="I137" s="196">
        <f t="shared" si="149"/>
        <v>173.51143674301463</v>
      </c>
      <c r="J137" s="1">
        <f t="shared" si="150"/>
        <v>0.3</v>
      </c>
      <c r="K137" s="280">
        <f t="shared" si="151"/>
        <v>0.66084135830610513</v>
      </c>
      <c r="L137" s="280">
        <f t="shared" si="152"/>
        <v>0.77140480675653544</v>
      </c>
      <c r="M137" s="225">
        <f t="shared" si="153"/>
        <v>1.0988341714624197</v>
      </c>
      <c r="N137" s="15" t="s">
        <v>432</v>
      </c>
      <c r="O137" s="197">
        <f t="shared" si="154"/>
        <v>0.57855360506740161</v>
      </c>
      <c r="P137" s="198">
        <f t="shared" si="155"/>
        <v>0</v>
      </c>
      <c r="Q137" s="198">
        <f t="shared" si="156"/>
        <v>0</v>
      </c>
      <c r="R137" s="198">
        <f t="shared" si="157"/>
        <v>0.76989427746787154</v>
      </c>
      <c r="S137" s="77">
        <f t="shared" si="158"/>
        <v>0.79798380860920715</v>
      </c>
      <c r="T137" s="199"/>
      <c r="U137" s="3">
        <f t="shared" si="159"/>
        <v>1.8222217738925359</v>
      </c>
      <c r="V137" s="98">
        <f t="shared" si="160"/>
        <v>11.289673457043403</v>
      </c>
      <c r="W137" s="49">
        <f t="shared" si="161"/>
        <v>4.1960033232062157</v>
      </c>
      <c r="X137" s="317">
        <f t="shared" si="106"/>
        <v>8.7832226192153889E-2</v>
      </c>
      <c r="Y137" s="318">
        <v>8.7832226192153862E-2</v>
      </c>
      <c r="Z137" s="200"/>
      <c r="AA137" s="66"/>
      <c r="AB137" s="66"/>
      <c r="AC137" s="66">
        <v>250</v>
      </c>
      <c r="AD137" s="66"/>
      <c r="AE137" s="66"/>
      <c r="AF137" s="66"/>
      <c r="AG137" s="66"/>
      <c r="AH137" s="195"/>
      <c r="AI137" s="34"/>
      <c r="AJ137" s="229">
        <v>180</v>
      </c>
      <c r="AK137" s="34"/>
      <c r="AL137" s="34"/>
      <c r="AM137" s="34"/>
      <c r="AN137" s="201"/>
      <c r="AO137" s="201"/>
      <c r="AP137" s="202">
        <v>240</v>
      </c>
      <c r="AQ137" s="18"/>
      <c r="AR137" s="18"/>
      <c r="AS137" s="18"/>
      <c r="AT137" s="51"/>
      <c r="AU137" s="17"/>
      <c r="AV137" s="18"/>
      <c r="AW137" s="112"/>
      <c r="AX137" s="103"/>
      <c r="AY137" s="18"/>
      <c r="AZ137" s="18"/>
      <c r="BA137" s="18"/>
      <c r="BB137" s="17"/>
      <c r="BC137" s="19"/>
      <c r="BD137" s="19"/>
      <c r="BE137" s="19"/>
      <c r="BF137" s="17"/>
      <c r="BG137" s="18"/>
      <c r="BH137" s="18"/>
      <c r="BI137" s="128"/>
      <c r="BJ137" s="331"/>
      <c r="BK137" s="332"/>
      <c r="BL137" s="332"/>
      <c r="BM137" s="332"/>
      <c r="BN137" s="333"/>
      <c r="BO137" s="203">
        <f t="shared" si="162"/>
        <v>6.9363999999999999</v>
      </c>
      <c r="BP137" s="285">
        <v>6.8294082439979134</v>
      </c>
      <c r="BQ137" s="204">
        <v>2.8610169726149035</v>
      </c>
      <c r="BR137" s="204"/>
      <c r="BS137" s="47"/>
      <c r="BT137" s="42"/>
      <c r="BU137" s="42"/>
      <c r="BV137" s="42"/>
      <c r="BW137" s="43"/>
      <c r="BX137" s="191"/>
      <c r="BY137" s="191"/>
      <c r="BZ137" s="205"/>
      <c r="CA137" s="191"/>
      <c r="CB137" s="206"/>
      <c r="CC137" s="191"/>
      <c r="CD137" s="207">
        <f t="shared" si="163"/>
        <v>52.053431022904391</v>
      </c>
      <c r="CE137" s="47" t="s">
        <v>356</v>
      </c>
      <c r="CF137" s="42">
        <v>31.8</v>
      </c>
      <c r="CG137" s="42" t="s">
        <v>353</v>
      </c>
      <c r="CH137" s="42">
        <v>175</v>
      </c>
      <c r="CI137" s="191"/>
      <c r="CJ137" s="192"/>
      <c r="CK137" s="191" t="s">
        <v>357</v>
      </c>
      <c r="CL137" s="191" t="s">
        <v>358</v>
      </c>
      <c r="CM137" s="208">
        <v>0.13</v>
      </c>
      <c r="CN137" s="191">
        <v>470</v>
      </c>
      <c r="CO137" s="205">
        <f t="shared" si="164"/>
        <v>68.796868204252519</v>
      </c>
      <c r="CP137" s="191">
        <f t="shared" si="165"/>
        <v>39.040073267178293</v>
      </c>
      <c r="CQ137" s="145" t="s">
        <v>353</v>
      </c>
      <c r="CR137" s="191">
        <v>175</v>
      </c>
      <c r="CS137" s="191"/>
      <c r="CT137" s="191"/>
      <c r="CU137" s="191"/>
      <c r="CV137" s="192"/>
      <c r="CW137" s="191" t="s">
        <v>357</v>
      </c>
      <c r="CX137" s="209" t="s">
        <v>358</v>
      </c>
      <c r="CY137" s="208">
        <v>0.13</v>
      </c>
      <c r="CZ137" s="191">
        <v>470</v>
      </c>
      <c r="DA137" s="191"/>
      <c r="DB137" s="191">
        <f t="shared" si="166"/>
        <v>47.371507343667126</v>
      </c>
      <c r="DC137" s="43">
        <f t="shared" si="167"/>
        <v>0</v>
      </c>
      <c r="DD137" s="191" t="s">
        <v>362</v>
      </c>
      <c r="DE137" s="191">
        <v>100</v>
      </c>
      <c r="DF137" s="191" t="s">
        <v>361</v>
      </c>
      <c r="DG137" s="191">
        <v>20</v>
      </c>
      <c r="DH137" s="191" t="s">
        <v>353</v>
      </c>
      <c r="DI137" s="192">
        <v>175</v>
      </c>
      <c r="DJ137" s="191"/>
      <c r="DK137" s="209"/>
      <c r="DL137" s="208"/>
      <c r="DM137" s="191"/>
      <c r="DN137" s="191">
        <f t="shared" si="168"/>
        <v>47.371507343667126</v>
      </c>
      <c r="DO137" s="192">
        <f t="shared" si="169"/>
        <v>0</v>
      </c>
      <c r="DP137" s="191">
        <v>1</v>
      </c>
      <c r="DQ137" s="191" t="s">
        <v>363</v>
      </c>
      <c r="DR137" s="191" t="s">
        <v>371</v>
      </c>
      <c r="DS137" s="208">
        <v>0.13400000000000001</v>
      </c>
      <c r="DT137" s="191">
        <v>580</v>
      </c>
      <c r="DU137" s="191">
        <f t="shared" si="170"/>
        <v>6.8294082439979134</v>
      </c>
      <c r="DV137" s="191">
        <v>0.375</v>
      </c>
      <c r="DW137" s="191">
        <v>0.45</v>
      </c>
      <c r="DX137" s="192">
        <f t="shared" si="171"/>
        <v>8.6755718371507324</v>
      </c>
      <c r="DY137" s="191">
        <v>1</v>
      </c>
      <c r="DZ137" s="191" t="s">
        <v>363</v>
      </c>
      <c r="EA137" s="191" t="s">
        <v>371</v>
      </c>
      <c r="EB137" s="208">
        <v>0.13400000000000001</v>
      </c>
      <c r="EC137" s="191">
        <v>580</v>
      </c>
      <c r="ED137" s="191">
        <f t="shared" si="172"/>
        <v>2.8610169726149035</v>
      </c>
      <c r="EE137" s="191">
        <v>0.47499999999999998</v>
      </c>
      <c r="EF137" s="191">
        <v>0.47499999999999998</v>
      </c>
      <c r="EG137" s="191">
        <f t="shared" si="173"/>
        <v>4.3377859185753662</v>
      </c>
      <c r="EH137" s="166">
        <f t="shared" si="174"/>
        <v>2</v>
      </c>
      <c r="EI137" s="205">
        <f t="shared" si="175"/>
        <v>3.0977770156173108</v>
      </c>
      <c r="EJ137" s="205">
        <f t="shared" si="107"/>
        <v>1.8222217738925357</v>
      </c>
      <c r="EK137" s="51">
        <f t="shared" si="108"/>
        <v>0.78879519872236781</v>
      </c>
      <c r="EL137" s="220">
        <f t="shared" si="109"/>
        <v>0.18521149219134458</v>
      </c>
      <c r="EM137" s="221">
        <f t="shared" si="176"/>
        <v>5.6448367285217014</v>
      </c>
      <c r="EN137" s="191"/>
      <c r="EO137" s="313"/>
      <c r="EP137" s="192" t="s">
        <v>354</v>
      </c>
      <c r="EQ137" s="222">
        <f t="shared" si="177"/>
        <v>3.0977770156173108</v>
      </c>
      <c r="ER137" s="191">
        <f t="shared" si="178"/>
        <v>1.8222217738925357</v>
      </c>
      <c r="ES137" s="51">
        <f t="shared" si="179"/>
        <v>0.78879519872236781</v>
      </c>
      <c r="ET137" s="191">
        <f t="shared" si="110"/>
        <v>3.6534114921913448</v>
      </c>
      <c r="EU137" s="191">
        <f t="shared" si="180"/>
        <v>5.6448367285217014</v>
      </c>
      <c r="EV137" s="191"/>
      <c r="EW137" s="191"/>
      <c r="EX137" s="192" t="str">
        <f t="shared" si="111"/>
        <v>Front</v>
      </c>
      <c r="EY137" s="145"/>
      <c r="EZ137" s="191"/>
      <c r="FA137" s="191"/>
      <c r="FB137" s="191"/>
      <c r="FC137" s="191"/>
      <c r="FD137" s="191"/>
      <c r="FE137" s="191"/>
      <c r="FF137" s="192"/>
      <c r="FG137" s="145"/>
      <c r="FH137" s="191"/>
      <c r="FI137" s="191"/>
      <c r="FJ137" s="191"/>
      <c r="FK137" s="191"/>
      <c r="FL137" s="191"/>
      <c r="FM137" s="191"/>
      <c r="FN137" s="192"/>
      <c r="FO137" s="145"/>
      <c r="FP137" s="191"/>
      <c r="FQ137" s="191"/>
      <c r="FR137" s="191"/>
      <c r="FS137" s="191"/>
      <c r="FT137" s="191"/>
      <c r="FU137" s="191"/>
      <c r="FV137" s="192"/>
      <c r="FW137" s="191"/>
      <c r="FX137" s="191"/>
      <c r="FY137" s="191"/>
      <c r="FZ137" s="191"/>
      <c r="GA137" s="191"/>
      <c r="GB137" s="191"/>
      <c r="GC137" s="191"/>
      <c r="GD137" s="210"/>
      <c r="GE137" s="145"/>
      <c r="GF137" s="191"/>
      <c r="GG137" s="191"/>
      <c r="GH137" s="191"/>
      <c r="GI137" s="191"/>
      <c r="GJ137" s="191"/>
      <c r="GK137" s="191"/>
      <c r="GL137" s="210"/>
      <c r="GM137" s="145"/>
      <c r="GN137" s="191"/>
      <c r="GO137" s="191"/>
      <c r="GP137" s="191"/>
      <c r="GQ137" s="191"/>
      <c r="GR137" s="191"/>
      <c r="GS137" s="191"/>
      <c r="GT137" s="210"/>
      <c r="GU137" s="145"/>
      <c r="GV137" s="191"/>
      <c r="GW137" s="191"/>
      <c r="GX137" s="191"/>
      <c r="GY137" s="191"/>
      <c r="GZ137" s="191"/>
      <c r="HA137" s="191"/>
      <c r="HB137" s="210"/>
      <c r="HC137" s="145"/>
      <c r="HD137" s="191"/>
      <c r="HE137" s="191"/>
      <c r="HF137" s="191"/>
      <c r="HG137" s="191"/>
      <c r="HH137" s="191"/>
      <c r="HI137" s="191"/>
      <c r="HJ137" s="210"/>
      <c r="HR137" s="304"/>
    </row>
    <row r="138" spans="1:226" s="303" customFormat="1" ht="14.45" customHeight="1" x14ac:dyDescent="0.25">
      <c r="A138" s="211" t="s">
        <v>431</v>
      </c>
      <c r="B138" s="194" t="s">
        <v>0</v>
      </c>
      <c r="C138" s="31">
        <f t="shared" si="112"/>
        <v>128</v>
      </c>
      <c r="D138" s="173" t="str">
        <f t="shared" si="147"/>
        <v>Dw_128</v>
      </c>
      <c r="E138" s="4">
        <v>464.12094880890641</v>
      </c>
      <c r="F138" s="195" t="s">
        <v>360</v>
      </c>
      <c r="G138" s="195">
        <v>17.5</v>
      </c>
      <c r="H138" s="3">
        <f t="shared" si="148"/>
        <v>47.595773622254555</v>
      </c>
      <c r="I138" s="196">
        <f t="shared" si="149"/>
        <v>179.66604596183669</v>
      </c>
      <c r="J138" s="1">
        <f t="shared" si="150"/>
        <v>0.3</v>
      </c>
      <c r="K138" s="280">
        <f t="shared" si="151"/>
        <v>0.63806017918985247</v>
      </c>
      <c r="L138" s="280">
        <f t="shared" si="152"/>
        <v>0.71516803031729814</v>
      </c>
      <c r="M138" s="225">
        <f t="shared" si="153"/>
        <v>1.1324495787447153</v>
      </c>
      <c r="N138" s="15" t="s">
        <v>432</v>
      </c>
      <c r="O138" s="197">
        <f t="shared" si="154"/>
        <v>0.53637602273797369</v>
      </c>
      <c r="P138" s="198">
        <f t="shared" si="155"/>
        <v>0</v>
      </c>
      <c r="Q138" s="198">
        <f t="shared" si="156"/>
        <v>0</v>
      </c>
      <c r="R138" s="198">
        <f t="shared" si="157"/>
        <v>0.79344679373786298</v>
      </c>
      <c r="S138" s="77">
        <f t="shared" si="158"/>
        <v>0.77228453572091504</v>
      </c>
      <c r="T138" s="199"/>
      <c r="U138" s="3">
        <f t="shared" si="159"/>
        <v>1.6366982087286399</v>
      </c>
      <c r="V138" s="98">
        <f t="shared" si="160"/>
        <v>9.1078554899488307</v>
      </c>
      <c r="W138" s="49">
        <f t="shared" si="161"/>
        <v>5.2257936761051917</v>
      </c>
      <c r="X138" s="317">
        <f t="shared" si="106"/>
        <v>6.4853650190509302E-2</v>
      </c>
      <c r="Y138" s="318">
        <v>6.4853650190509302E-2</v>
      </c>
      <c r="Z138" s="200"/>
      <c r="AA138" s="66"/>
      <c r="AB138" s="66"/>
      <c r="AC138" s="66">
        <v>250</v>
      </c>
      <c r="AD138" s="66"/>
      <c r="AE138" s="66"/>
      <c r="AF138" s="66"/>
      <c r="AG138" s="66"/>
      <c r="AH138" s="195"/>
      <c r="AI138" s="34"/>
      <c r="AJ138" s="229">
        <v>180</v>
      </c>
      <c r="AK138" s="34"/>
      <c r="AL138" s="34"/>
      <c r="AM138" s="34"/>
      <c r="AN138" s="201"/>
      <c r="AO138" s="201"/>
      <c r="AP138" s="202">
        <v>240</v>
      </c>
      <c r="AQ138" s="18"/>
      <c r="AR138" s="18"/>
      <c r="AS138" s="18"/>
      <c r="AT138" s="51"/>
      <c r="AU138" s="17"/>
      <c r="AV138" s="18"/>
      <c r="AW138" s="112"/>
      <c r="AX138" s="103"/>
      <c r="AY138" s="18"/>
      <c r="AZ138" s="18"/>
      <c r="BA138" s="18"/>
      <c r="BB138" s="17"/>
      <c r="BC138" s="19"/>
      <c r="BD138" s="19"/>
      <c r="BE138" s="19"/>
      <c r="BF138" s="17"/>
      <c r="BG138" s="18"/>
      <c r="BH138" s="18"/>
      <c r="BI138" s="128"/>
      <c r="BJ138" s="331"/>
      <c r="BK138" s="332"/>
      <c r="BL138" s="332"/>
      <c r="BM138" s="332"/>
      <c r="BN138" s="333"/>
      <c r="BO138" s="203">
        <f t="shared" si="162"/>
        <v>6.9363999999999999</v>
      </c>
      <c r="BP138" s="285">
        <v>6.8617400412684617</v>
      </c>
      <c r="BQ138" s="204">
        <v>3.061082814954597</v>
      </c>
      <c r="BR138" s="204"/>
      <c r="BS138" s="47"/>
      <c r="BT138" s="42"/>
      <c r="BU138" s="42"/>
      <c r="BV138" s="42"/>
      <c r="BW138" s="43"/>
      <c r="BX138" s="191"/>
      <c r="BY138" s="191"/>
      <c r="BZ138" s="205"/>
      <c r="CA138" s="191"/>
      <c r="CB138" s="206"/>
      <c r="CC138" s="191"/>
      <c r="CD138" s="207">
        <f t="shared" si="163"/>
        <v>53.899813788551008</v>
      </c>
      <c r="CE138" s="47" t="s">
        <v>356</v>
      </c>
      <c r="CF138" s="42">
        <v>31.8</v>
      </c>
      <c r="CG138" s="42" t="s">
        <v>353</v>
      </c>
      <c r="CH138" s="42">
        <v>175</v>
      </c>
      <c r="CI138" s="191"/>
      <c r="CJ138" s="192"/>
      <c r="CK138" s="191" t="s">
        <v>357</v>
      </c>
      <c r="CL138" s="191" t="s">
        <v>358</v>
      </c>
      <c r="CM138" s="208">
        <v>0.13</v>
      </c>
      <c r="CN138" s="191">
        <v>470</v>
      </c>
      <c r="CO138" s="205">
        <f t="shared" si="164"/>
        <v>74.502944865899735</v>
      </c>
      <c r="CP138" s="191">
        <f t="shared" si="165"/>
        <v>40.424860341413257</v>
      </c>
      <c r="CQ138" s="145" t="s">
        <v>353</v>
      </c>
      <c r="CR138" s="191">
        <v>175</v>
      </c>
      <c r="CS138" s="191"/>
      <c r="CT138" s="191"/>
      <c r="CU138" s="191"/>
      <c r="CV138" s="192"/>
      <c r="CW138" s="191" t="s">
        <v>357</v>
      </c>
      <c r="CX138" s="209" t="s">
        <v>358</v>
      </c>
      <c r="CY138" s="208">
        <v>0.13</v>
      </c>
      <c r="CZ138" s="191">
        <v>470</v>
      </c>
      <c r="DA138" s="191"/>
      <c r="DB138" s="191">
        <f t="shared" si="166"/>
        <v>47.595773622254555</v>
      </c>
      <c r="DC138" s="43">
        <f t="shared" si="167"/>
        <v>0</v>
      </c>
      <c r="DD138" s="191" t="s">
        <v>362</v>
      </c>
      <c r="DE138" s="191">
        <v>100</v>
      </c>
      <c r="DF138" s="191" t="s">
        <v>361</v>
      </c>
      <c r="DG138" s="191">
        <v>20</v>
      </c>
      <c r="DH138" s="191" t="s">
        <v>353</v>
      </c>
      <c r="DI138" s="192">
        <v>175</v>
      </c>
      <c r="DJ138" s="191"/>
      <c r="DK138" s="209"/>
      <c r="DL138" s="208"/>
      <c r="DM138" s="191"/>
      <c r="DN138" s="191">
        <f t="shared" si="168"/>
        <v>47.595773622254555</v>
      </c>
      <c r="DO138" s="192">
        <f t="shared" si="169"/>
        <v>0</v>
      </c>
      <c r="DP138" s="191">
        <v>1</v>
      </c>
      <c r="DQ138" s="191" t="s">
        <v>363</v>
      </c>
      <c r="DR138" s="191" t="s">
        <v>371</v>
      </c>
      <c r="DS138" s="208">
        <v>0.13400000000000001</v>
      </c>
      <c r="DT138" s="191">
        <v>580</v>
      </c>
      <c r="DU138" s="191">
        <f t="shared" si="170"/>
        <v>6.8617400412684617</v>
      </c>
      <c r="DV138" s="191">
        <v>0.375</v>
      </c>
      <c r="DW138" s="191">
        <v>0.45</v>
      </c>
      <c r="DX138" s="192">
        <f t="shared" si="171"/>
        <v>8.983302298091834</v>
      </c>
      <c r="DY138" s="191">
        <v>1</v>
      </c>
      <c r="DZ138" s="191" t="s">
        <v>363</v>
      </c>
      <c r="EA138" s="191" t="s">
        <v>371</v>
      </c>
      <c r="EB138" s="208">
        <v>0.13400000000000001</v>
      </c>
      <c r="EC138" s="191">
        <v>580</v>
      </c>
      <c r="ED138" s="191">
        <f t="shared" si="172"/>
        <v>3.061082814954597</v>
      </c>
      <c r="EE138" s="191">
        <v>0.47499999999999998</v>
      </c>
      <c r="EF138" s="191">
        <v>0.47499999999999998</v>
      </c>
      <c r="EG138" s="191">
        <f t="shared" si="173"/>
        <v>4.491651149045917</v>
      </c>
      <c r="EH138" s="166">
        <f t="shared" si="174"/>
        <v>2</v>
      </c>
      <c r="EI138" s="205">
        <f t="shared" si="175"/>
        <v>2.7823869548386879</v>
      </c>
      <c r="EJ138" s="205">
        <f t="shared" si="107"/>
        <v>1.6366982087286399</v>
      </c>
      <c r="EK138" s="51">
        <f t="shared" si="108"/>
        <v>1.1743846062259571</v>
      </c>
      <c r="EL138" s="220">
        <f t="shared" si="109"/>
        <v>0.34290652258065601</v>
      </c>
      <c r="EM138" s="221">
        <f t="shared" si="176"/>
        <v>4.5539277449744153</v>
      </c>
      <c r="EN138" s="191"/>
      <c r="EO138" s="313"/>
      <c r="EP138" s="192" t="s">
        <v>354</v>
      </c>
      <c r="EQ138" s="222">
        <f t="shared" si="177"/>
        <v>2.7823869548386879</v>
      </c>
      <c r="ER138" s="191">
        <f t="shared" si="178"/>
        <v>1.6366982087286399</v>
      </c>
      <c r="ES138" s="51">
        <f t="shared" si="179"/>
        <v>1.1743846062259571</v>
      </c>
      <c r="ET138" s="191">
        <f t="shared" si="110"/>
        <v>3.8111065225806557</v>
      </c>
      <c r="EU138" s="191">
        <f t="shared" si="180"/>
        <v>4.5539277449744153</v>
      </c>
      <c r="EV138" s="191"/>
      <c r="EW138" s="191"/>
      <c r="EX138" s="192" t="str">
        <f t="shared" si="111"/>
        <v>Front</v>
      </c>
      <c r="EY138" s="145"/>
      <c r="EZ138" s="191"/>
      <c r="FA138" s="191"/>
      <c r="FB138" s="191"/>
      <c r="FC138" s="191"/>
      <c r="FD138" s="191"/>
      <c r="FE138" s="191"/>
      <c r="FF138" s="192"/>
      <c r="FG138" s="145"/>
      <c r="FH138" s="191"/>
      <c r="FI138" s="191"/>
      <c r="FJ138" s="191"/>
      <c r="FK138" s="191"/>
      <c r="FL138" s="191"/>
      <c r="FM138" s="191"/>
      <c r="FN138" s="192"/>
      <c r="FO138" s="145"/>
      <c r="FP138" s="191"/>
      <c r="FQ138" s="191"/>
      <c r="FR138" s="191"/>
      <c r="FS138" s="191"/>
      <c r="FT138" s="191"/>
      <c r="FU138" s="191"/>
      <c r="FV138" s="192"/>
      <c r="FW138" s="191"/>
      <c r="FX138" s="191"/>
      <c r="FY138" s="191"/>
      <c r="FZ138" s="191"/>
      <c r="GA138" s="191"/>
      <c r="GB138" s="191"/>
      <c r="GC138" s="191"/>
      <c r="GD138" s="210"/>
      <c r="GE138" s="145"/>
      <c r="GF138" s="191"/>
      <c r="GG138" s="191"/>
      <c r="GH138" s="191"/>
      <c r="GI138" s="191"/>
      <c r="GJ138" s="191"/>
      <c r="GK138" s="191"/>
      <c r="GL138" s="210"/>
      <c r="GM138" s="145"/>
      <c r="GN138" s="191"/>
      <c r="GO138" s="191"/>
      <c r="GP138" s="191"/>
      <c r="GQ138" s="191"/>
      <c r="GR138" s="191"/>
      <c r="GS138" s="191"/>
      <c r="GT138" s="210"/>
      <c r="GU138" s="145"/>
      <c r="GV138" s="191"/>
      <c r="GW138" s="191"/>
      <c r="GX138" s="191"/>
      <c r="GY138" s="191"/>
      <c r="GZ138" s="191"/>
      <c r="HA138" s="191"/>
      <c r="HB138" s="210"/>
      <c r="HC138" s="145"/>
      <c r="HD138" s="191"/>
      <c r="HE138" s="191"/>
      <c r="HF138" s="191"/>
      <c r="HG138" s="191"/>
      <c r="HH138" s="191"/>
      <c r="HI138" s="191"/>
      <c r="HJ138" s="210"/>
      <c r="HR138" s="304"/>
    </row>
    <row r="139" spans="1:226" s="303" customFormat="1" ht="14.45" customHeight="1" x14ac:dyDescent="0.25">
      <c r="A139" s="211" t="s">
        <v>431</v>
      </c>
      <c r="B139" s="194" t="s">
        <v>0</v>
      </c>
      <c r="C139" s="31">
        <f t="shared" si="112"/>
        <v>129</v>
      </c>
      <c r="D139" s="173" t="str">
        <f t="shared" si="147"/>
        <v>Dw_129</v>
      </c>
      <c r="E139" s="4">
        <v>753.10563455668898</v>
      </c>
      <c r="F139" s="195" t="s">
        <v>360</v>
      </c>
      <c r="G139" s="195">
        <v>17.5</v>
      </c>
      <c r="H139" s="3">
        <f t="shared" si="148"/>
        <v>71.894428661617638</v>
      </c>
      <c r="I139" s="196">
        <f t="shared" si="149"/>
        <v>240.55802738514859</v>
      </c>
      <c r="J139" s="1">
        <f t="shared" si="150"/>
        <v>0.30000000000000004</v>
      </c>
      <c r="K139" s="280">
        <f t="shared" si="151"/>
        <v>0.74576859726472355</v>
      </c>
      <c r="L139" s="280">
        <f t="shared" si="152"/>
        <v>0.8552576660032315</v>
      </c>
      <c r="M139" s="225">
        <f t="shared" si="153"/>
        <v>1.003796950042009</v>
      </c>
      <c r="N139" s="15" t="s">
        <v>432</v>
      </c>
      <c r="O139" s="197">
        <f t="shared" si="154"/>
        <v>0.6414432495024236</v>
      </c>
      <c r="P139" s="198">
        <f t="shared" si="155"/>
        <v>0</v>
      </c>
      <c r="Q139" s="198">
        <f t="shared" si="156"/>
        <v>0</v>
      </c>
      <c r="R139" s="198">
        <f t="shared" si="157"/>
        <v>0.7033067842698375</v>
      </c>
      <c r="S139" s="77">
        <f t="shared" si="158"/>
        <v>1.1318153398400133</v>
      </c>
      <c r="T139" s="199"/>
      <c r="U139" s="3">
        <f t="shared" si="159"/>
        <v>1.9088242459523792</v>
      </c>
      <c r="V139" s="98">
        <f t="shared" si="160"/>
        <v>12.388274006581273</v>
      </c>
      <c r="W139" s="49">
        <f t="shared" si="161"/>
        <v>5.8034257737134087</v>
      </c>
      <c r="X139" s="317">
        <f t="shared" si="106"/>
        <v>7.1149838753627459E-2</v>
      </c>
      <c r="Y139" s="318">
        <v>7.1149838753627459E-2</v>
      </c>
      <c r="Z139" s="200"/>
      <c r="AA139" s="66"/>
      <c r="AB139" s="66"/>
      <c r="AC139" s="66">
        <v>250</v>
      </c>
      <c r="AD139" s="66"/>
      <c r="AE139" s="66"/>
      <c r="AF139" s="66"/>
      <c r="AG139" s="66"/>
      <c r="AH139" s="195"/>
      <c r="AI139" s="34"/>
      <c r="AJ139" s="229">
        <v>180</v>
      </c>
      <c r="AK139" s="34"/>
      <c r="AL139" s="34"/>
      <c r="AM139" s="34"/>
      <c r="AN139" s="201"/>
      <c r="AO139" s="201"/>
      <c r="AP139" s="202">
        <v>240</v>
      </c>
      <c r="AQ139" s="18"/>
      <c r="AR139" s="18"/>
      <c r="AS139" s="18"/>
      <c r="AT139" s="51"/>
      <c r="AU139" s="17"/>
      <c r="AV139" s="18"/>
      <c r="AW139" s="112"/>
      <c r="AX139" s="103"/>
      <c r="AY139" s="18"/>
      <c r="AZ139" s="18"/>
      <c r="BA139" s="18"/>
      <c r="BB139" s="17"/>
      <c r="BC139" s="19"/>
      <c r="BD139" s="19"/>
      <c r="BE139" s="19"/>
      <c r="BF139" s="17"/>
      <c r="BG139" s="18"/>
      <c r="BH139" s="18"/>
      <c r="BI139" s="128"/>
      <c r="BJ139" s="331"/>
      <c r="BK139" s="332"/>
      <c r="BL139" s="332"/>
      <c r="BM139" s="332"/>
      <c r="BN139" s="333"/>
      <c r="BO139" s="203">
        <f t="shared" si="162"/>
        <v>6.9363999999999999</v>
      </c>
      <c r="BP139" s="285">
        <v>10.364804316593283</v>
      </c>
      <c r="BQ139" s="204">
        <v>2.7966021408435631</v>
      </c>
      <c r="BR139" s="204"/>
      <c r="BS139" s="47"/>
      <c r="BT139" s="42"/>
      <c r="BU139" s="42"/>
      <c r="BV139" s="42"/>
      <c r="BW139" s="43"/>
      <c r="BX139" s="191"/>
      <c r="BY139" s="191"/>
      <c r="BZ139" s="205"/>
      <c r="CA139" s="191"/>
      <c r="CB139" s="206"/>
      <c r="CC139" s="191"/>
      <c r="CD139" s="207">
        <f t="shared" si="163"/>
        <v>72.167408215544583</v>
      </c>
      <c r="CE139" s="47" t="s">
        <v>356</v>
      </c>
      <c r="CF139" s="42">
        <v>31.8</v>
      </c>
      <c r="CG139" s="42" t="s">
        <v>353</v>
      </c>
      <c r="CH139" s="42">
        <v>175</v>
      </c>
      <c r="CI139" s="191"/>
      <c r="CJ139" s="192"/>
      <c r="CK139" s="191" t="s">
        <v>357</v>
      </c>
      <c r="CL139" s="191" t="s">
        <v>358</v>
      </c>
      <c r="CM139" s="208">
        <v>0.13</v>
      </c>
      <c r="CN139" s="191">
        <v>470</v>
      </c>
      <c r="CO139" s="205">
        <f t="shared" si="164"/>
        <v>86.797616210485472</v>
      </c>
      <c r="CP139" s="191">
        <f t="shared" si="165"/>
        <v>54.125556161658437</v>
      </c>
      <c r="CQ139" s="145" t="s">
        <v>353</v>
      </c>
      <c r="CR139" s="191">
        <v>175</v>
      </c>
      <c r="CS139" s="191"/>
      <c r="CT139" s="191"/>
      <c r="CU139" s="191"/>
      <c r="CV139" s="192"/>
      <c r="CW139" s="191" t="s">
        <v>357</v>
      </c>
      <c r="CX139" s="209" t="s">
        <v>358</v>
      </c>
      <c r="CY139" s="208">
        <v>0.13</v>
      </c>
      <c r="CZ139" s="191">
        <v>470</v>
      </c>
      <c r="DA139" s="191"/>
      <c r="DB139" s="191">
        <f t="shared" si="166"/>
        <v>71.894428661617638</v>
      </c>
      <c r="DC139" s="43">
        <f t="shared" si="167"/>
        <v>0</v>
      </c>
      <c r="DD139" s="191" t="s">
        <v>362</v>
      </c>
      <c r="DE139" s="191">
        <v>100</v>
      </c>
      <c r="DF139" s="191" t="s">
        <v>361</v>
      </c>
      <c r="DG139" s="191">
        <v>20</v>
      </c>
      <c r="DH139" s="191" t="s">
        <v>353</v>
      </c>
      <c r="DI139" s="192">
        <v>175</v>
      </c>
      <c r="DJ139" s="191"/>
      <c r="DK139" s="209"/>
      <c r="DL139" s="208"/>
      <c r="DM139" s="191"/>
      <c r="DN139" s="191">
        <f t="shared" si="168"/>
        <v>71.894428661617638</v>
      </c>
      <c r="DO139" s="192">
        <f t="shared" si="169"/>
        <v>0</v>
      </c>
      <c r="DP139" s="191">
        <v>1</v>
      </c>
      <c r="DQ139" s="191" t="s">
        <v>363</v>
      </c>
      <c r="DR139" s="191" t="s">
        <v>371</v>
      </c>
      <c r="DS139" s="208">
        <v>0.13400000000000001</v>
      </c>
      <c r="DT139" s="191">
        <v>580</v>
      </c>
      <c r="DU139" s="191">
        <f t="shared" si="170"/>
        <v>10.364804316593283</v>
      </c>
      <c r="DV139" s="191">
        <v>0.375</v>
      </c>
      <c r="DW139" s="191">
        <v>0.45</v>
      </c>
      <c r="DX139" s="192">
        <f t="shared" si="171"/>
        <v>12.02790136925743</v>
      </c>
      <c r="DY139" s="191">
        <v>1</v>
      </c>
      <c r="DZ139" s="191" t="s">
        <v>363</v>
      </c>
      <c r="EA139" s="191" t="s">
        <v>371</v>
      </c>
      <c r="EB139" s="208">
        <v>0.13400000000000001</v>
      </c>
      <c r="EC139" s="191">
        <v>580</v>
      </c>
      <c r="ED139" s="191">
        <f t="shared" si="172"/>
        <v>2.7966021408435631</v>
      </c>
      <c r="EE139" s="191">
        <v>0.47499999999999998</v>
      </c>
      <c r="EF139" s="191">
        <v>0.47499999999999998</v>
      </c>
      <c r="EG139" s="191">
        <f t="shared" si="173"/>
        <v>6.013950684628715</v>
      </c>
      <c r="EH139" s="166">
        <f t="shared" si="174"/>
        <v>2</v>
      </c>
      <c r="EI139" s="205">
        <f t="shared" si="175"/>
        <v>3.2450012181190444</v>
      </c>
      <c r="EJ139" s="205">
        <f t="shared" si="107"/>
        <v>1.9088242459523792</v>
      </c>
      <c r="EK139" s="51">
        <f t="shared" si="108"/>
        <v>0.63777789489118386</v>
      </c>
      <c r="EL139" s="220">
        <f t="shared" si="109"/>
        <v>0.11159939094047777</v>
      </c>
      <c r="EM139" s="221">
        <f t="shared" si="176"/>
        <v>6.1941370032906367</v>
      </c>
      <c r="EN139" s="191"/>
      <c r="EO139" s="313"/>
      <c r="EP139" s="192" t="s">
        <v>354</v>
      </c>
      <c r="EQ139" s="222">
        <f t="shared" si="177"/>
        <v>3.2450012181190444</v>
      </c>
      <c r="ER139" s="191">
        <f t="shared" si="178"/>
        <v>1.9088242459523792</v>
      </c>
      <c r="ES139" s="51">
        <f t="shared" si="179"/>
        <v>0.63777789489118386</v>
      </c>
      <c r="ET139" s="191">
        <f t="shared" si="110"/>
        <v>3.5797993909404777</v>
      </c>
      <c r="EU139" s="191">
        <f t="shared" si="180"/>
        <v>6.1941370032906367</v>
      </c>
      <c r="EV139" s="191"/>
      <c r="EW139" s="191"/>
      <c r="EX139" s="192" t="str">
        <f t="shared" si="111"/>
        <v>Front</v>
      </c>
      <c r="EY139" s="145"/>
      <c r="EZ139" s="191"/>
      <c r="FA139" s="191"/>
      <c r="FB139" s="191"/>
      <c r="FC139" s="191"/>
      <c r="FD139" s="191"/>
      <c r="FE139" s="191"/>
      <c r="FF139" s="192"/>
      <c r="FG139" s="145"/>
      <c r="FH139" s="191"/>
      <c r="FI139" s="191"/>
      <c r="FJ139" s="191"/>
      <c r="FK139" s="191"/>
      <c r="FL139" s="191"/>
      <c r="FM139" s="191"/>
      <c r="FN139" s="192"/>
      <c r="FO139" s="145"/>
      <c r="FP139" s="191"/>
      <c r="FQ139" s="191"/>
      <c r="FR139" s="191"/>
      <c r="FS139" s="191"/>
      <c r="FT139" s="191"/>
      <c r="FU139" s="191"/>
      <c r="FV139" s="192"/>
      <c r="FW139" s="191"/>
      <c r="FX139" s="191"/>
      <c r="FY139" s="191"/>
      <c r="FZ139" s="191"/>
      <c r="GA139" s="191"/>
      <c r="GB139" s="191"/>
      <c r="GC139" s="191"/>
      <c r="GD139" s="210"/>
      <c r="GE139" s="145"/>
      <c r="GF139" s="191"/>
      <c r="GG139" s="191"/>
      <c r="GH139" s="191"/>
      <c r="GI139" s="191"/>
      <c r="GJ139" s="191"/>
      <c r="GK139" s="191"/>
      <c r="GL139" s="210"/>
      <c r="GM139" s="145"/>
      <c r="GN139" s="191"/>
      <c r="GO139" s="191"/>
      <c r="GP139" s="191"/>
      <c r="GQ139" s="191"/>
      <c r="GR139" s="191"/>
      <c r="GS139" s="191"/>
      <c r="GT139" s="210"/>
      <c r="GU139" s="145"/>
      <c r="GV139" s="191"/>
      <c r="GW139" s="191"/>
      <c r="GX139" s="191"/>
      <c r="GY139" s="191"/>
      <c r="GZ139" s="191"/>
      <c r="HA139" s="191"/>
      <c r="HB139" s="210"/>
      <c r="HC139" s="145"/>
      <c r="HD139" s="191"/>
      <c r="HE139" s="191"/>
      <c r="HF139" s="191"/>
      <c r="HG139" s="191"/>
      <c r="HH139" s="191"/>
      <c r="HI139" s="191"/>
      <c r="HJ139" s="210"/>
      <c r="HR139" s="304"/>
    </row>
    <row r="140" spans="1:226" s="303" customFormat="1" ht="14.45" customHeight="1" x14ac:dyDescent="0.25">
      <c r="A140" s="211" t="s">
        <v>431</v>
      </c>
      <c r="B140" s="194" t="s">
        <v>0</v>
      </c>
      <c r="C140" s="31">
        <f t="shared" si="112"/>
        <v>130</v>
      </c>
      <c r="D140" s="173" t="str">
        <f t="shared" si="147"/>
        <v>Dw_130</v>
      </c>
      <c r="E140" s="4">
        <v>506.09968654908369</v>
      </c>
      <c r="F140" s="195" t="s">
        <v>360</v>
      </c>
      <c r="G140" s="195">
        <v>17.5</v>
      </c>
      <c r="H140" s="3">
        <f t="shared" si="148"/>
        <v>48.639107767699905</v>
      </c>
      <c r="I140" s="196">
        <f t="shared" si="149"/>
        <v>179.15783466794124</v>
      </c>
      <c r="J140" s="1">
        <f t="shared" si="150"/>
        <v>0.3</v>
      </c>
      <c r="K140" s="280">
        <f t="shared" si="151"/>
        <v>0.6564191549716375</v>
      </c>
      <c r="L140" s="280">
        <f t="shared" si="152"/>
        <v>0.77515441016728015</v>
      </c>
      <c r="M140" s="225">
        <f t="shared" si="153"/>
        <v>1.1050233622104955</v>
      </c>
      <c r="N140" s="15" t="s">
        <v>432</v>
      </c>
      <c r="O140" s="197">
        <f t="shared" si="154"/>
        <v>0.58136580762546008</v>
      </c>
      <c r="P140" s="198">
        <f t="shared" si="155"/>
        <v>0</v>
      </c>
      <c r="Q140" s="198">
        <f t="shared" si="156"/>
        <v>0</v>
      </c>
      <c r="R140" s="198">
        <f t="shared" si="157"/>
        <v>0.77423071208453342</v>
      </c>
      <c r="S140" s="77">
        <f t="shared" si="158"/>
        <v>0.80316651676708484</v>
      </c>
      <c r="T140" s="199"/>
      <c r="U140" s="3">
        <f t="shared" si="159"/>
        <v>1.9206320965507409</v>
      </c>
      <c r="V140" s="98">
        <f t="shared" si="160"/>
        <v>12.54201401102304</v>
      </c>
      <c r="W140" s="49">
        <f t="shared" si="161"/>
        <v>3.8780938790972104</v>
      </c>
      <c r="X140" s="317">
        <f t="shared" ref="X140:X1010" si="181">V140*SQRT(U140)/I140</f>
        <v>9.701827932462484E-2</v>
      </c>
      <c r="Y140" s="318">
        <v>9.7018279324624812E-2</v>
      </c>
      <c r="Z140" s="200"/>
      <c r="AA140" s="66"/>
      <c r="AB140" s="66"/>
      <c r="AC140" s="66">
        <v>250</v>
      </c>
      <c r="AD140" s="66"/>
      <c r="AE140" s="66"/>
      <c r="AF140" s="66"/>
      <c r="AG140" s="66"/>
      <c r="AH140" s="195"/>
      <c r="AI140" s="34"/>
      <c r="AJ140" s="229">
        <v>180</v>
      </c>
      <c r="AK140" s="34"/>
      <c r="AL140" s="34"/>
      <c r="AM140" s="34"/>
      <c r="AN140" s="201"/>
      <c r="AO140" s="201"/>
      <c r="AP140" s="202">
        <v>240</v>
      </c>
      <c r="AQ140" s="18"/>
      <c r="AR140" s="18"/>
      <c r="AS140" s="18"/>
      <c r="AT140" s="51"/>
      <c r="AU140" s="17"/>
      <c r="AV140" s="18"/>
      <c r="AW140" s="112"/>
      <c r="AX140" s="103"/>
      <c r="AY140" s="18"/>
      <c r="AZ140" s="18"/>
      <c r="BA140" s="18"/>
      <c r="BB140" s="17"/>
      <c r="BC140" s="19"/>
      <c r="BD140" s="19"/>
      <c r="BE140" s="19"/>
      <c r="BF140" s="17"/>
      <c r="BG140" s="18"/>
      <c r="BH140" s="18"/>
      <c r="BI140" s="128"/>
      <c r="BJ140" s="331"/>
      <c r="BK140" s="332"/>
      <c r="BL140" s="332"/>
      <c r="BM140" s="332"/>
      <c r="BN140" s="333"/>
      <c r="BO140" s="203">
        <f t="shared" si="162"/>
        <v>6.9363999999999999</v>
      </c>
      <c r="BP140" s="285">
        <v>7.0121543982036654</v>
      </c>
      <c r="BQ140" s="204">
        <v>2.9350575262152661</v>
      </c>
      <c r="BR140" s="204"/>
      <c r="BS140" s="47"/>
      <c r="BT140" s="42"/>
      <c r="BU140" s="42"/>
      <c r="BV140" s="42"/>
      <c r="BW140" s="43"/>
      <c r="BX140" s="191"/>
      <c r="BY140" s="191"/>
      <c r="BZ140" s="205"/>
      <c r="CA140" s="191"/>
      <c r="CB140" s="206"/>
      <c r="CC140" s="191"/>
      <c r="CD140" s="207">
        <f t="shared" si="163"/>
        <v>53.747350400382373</v>
      </c>
      <c r="CE140" s="47" t="s">
        <v>356</v>
      </c>
      <c r="CF140" s="42">
        <v>31.8</v>
      </c>
      <c r="CG140" s="42" t="s">
        <v>353</v>
      </c>
      <c r="CH140" s="42">
        <v>175</v>
      </c>
      <c r="CI140" s="191"/>
      <c r="CJ140" s="192"/>
      <c r="CK140" s="191" t="s">
        <v>357</v>
      </c>
      <c r="CL140" s="191" t="s">
        <v>358</v>
      </c>
      <c r="CM140" s="208">
        <v>0.13</v>
      </c>
      <c r="CN140" s="191">
        <v>470</v>
      </c>
      <c r="CO140" s="205">
        <f t="shared" si="164"/>
        <v>71.908065281113579</v>
      </c>
      <c r="CP140" s="191">
        <f t="shared" si="165"/>
        <v>40.31051280028678</v>
      </c>
      <c r="CQ140" s="145" t="s">
        <v>353</v>
      </c>
      <c r="CR140" s="191">
        <v>175</v>
      </c>
      <c r="CS140" s="191"/>
      <c r="CT140" s="191"/>
      <c r="CU140" s="191"/>
      <c r="CV140" s="192"/>
      <c r="CW140" s="191" t="s">
        <v>357</v>
      </c>
      <c r="CX140" s="209" t="s">
        <v>358</v>
      </c>
      <c r="CY140" s="208">
        <v>0.13</v>
      </c>
      <c r="CZ140" s="191">
        <v>470</v>
      </c>
      <c r="DA140" s="191"/>
      <c r="DB140" s="191">
        <f t="shared" si="166"/>
        <v>48.639107767699905</v>
      </c>
      <c r="DC140" s="43">
        <f t="shared" si="167"/>
        <v>0</v>
      </c>
      <c r="DD140" s="191" t="s">
        <v>362</v>
      </c>
      <c r="DE140" s="191">
        <v>100</v>
      </c>
      <c r="DF140" s="191" t="s">
        <v>361</v>
      </c>
      <c r="DG140" s="191">
        <v>20</v>
      </c>
      <c r="DH140" s="191" t="s">
        <v>353</v>
      </c>
      <c r="DI140" s="192">
        <v>175</v>
      </c>
      <c r="DJ140" s="191"/>
      <c r="DK140" s="209"/>
      <c r="DL140" s="208"/>
      <c r="DM140" s="191"/>
      <c r="DN140" s="191">
        <f t="shared" si="168"/>
        <v>48.639107767699905</v>
      </c>
      <c r="DO140" s="192">
        <f t="shared" si="169"/>
        <v>0</v>
      </c>
      <c r="DP140" s="191">
        <v>1</v>
      </c>
      <c r="DQ140" s="191" t="s">
        <v>363</v>
      </c>
      <c r="DR140" s="191" t="s">
        <v>371</v>
      </c>
      <c r="DS140" s="208">
        <v>0.13400000000000001</v>
      </c>
      <c r="DT140" s="191">
        <v>580</v>
      </c>
      <c r="DU140" s="191">
        <f t="shared" si="170"/>
        <v>7.0121543982036654</v>
      </c>
      <c r="DV140" s="191">
        <v>0.375</v>
      </c>
      <c r="DW140" s="191">
        <v>0.45</v>
      </c>
      <c r="DX140" s="192">
        <f t="shared" si="171"/>
        <v>8.9578917333970622</v>
      </c>
      <c r="DY140" s="191">
        <v>1</v>
      </c>
      <c r="DZ140" s="191" t="s">
        <v>363</v>
      </c>
      <c r="EA140" s="191" t="s">
        <v>371</v>
      </c>
      <c r="EB140" s="208">
        <v>0.13400000000000001</v>
      </c>
      <c r="EC140" s="191">
        <v>580</v>
      </c>
      <c r="ED140" s="191">
        <f t="shared" si="172"/>
        <v>2.9350575262152661</v>
      </c>
      <c r="EE140" s="191">
        <v>0.47499999999999998</v>
      </c>
      <c r="EF140" s="191">
        <v>0.47499999999999998</v>
      </c>
      <c r="EG140" s="191">
        <f t="shared" si="173"/>
        <v>4.4789458666985311</v>
      </c>
      <c r="EH140" s="166">
        <f t="shared" si="174"/>
        <v>2</v>
      </c>
      <c r="EI140" s="205">
        <f t="shared" si="175"/>
        <v>3.2650745641362593</v>
      </c>
      <c r="EJ140" s="205">
        <f t="shared" ref="EJ140:EJ1010" si="182">POWER(Y140*I140/(EH140*$EI$2),2/5)</f>
        <v>1.9206320965507409</v>
      </c>
      <c r="EK140" s="51">
        <f t="shared" ref="EK140:EK203" si="183">IF((BQ140-EJ140)/2&gt;$EK$2,$EK$2,MAX(BQ140-EJ140-$EL$2,(BQ140-EJ140)/2))</f>
        <v>0.7644254296645252</v>
      </c>
      <c r="EL140" s="220">
        <f t="shared" ref="EL140:EL1010" si="184">IF((BO140/2-($EI$2*POWER(Y140*I140/(EH140*$EI$2),2/5)))/2&gt;0,(BO140/2-($EI$2*POWER(Y140*I140/(EH140*$EI$2),2/5)))/2,(BO140-($EI$2*POWER(Y140*I140/(EH140*$EI$2),2/5)))/2)</f>
        <v>0.10156271793187033</v>
      </c>
      <c r="EM140" s="221">
        <f t="shared" si="176"/>
        <v>6.2710070055115201</v>
      </c>
      <c r="EN140" s="191"/>
      <c r="EO140" s="313"/>
      <c r="EP140" s="192" t="s">
        <v>354</v>
      </c>
      <c r="EQ140" s="222">
        <f t="shared" si="177"/>
        <v>3.2650745641362593</v>
      </c>
      <c r="ER140" s="191">
        <f t="shared" si="178"/>
        <v>1.9206320965507409</v>
      </c>
      <c r="ES140" s="51">
        <f t="shared" si="179"/>
        <v>0.7644254296645252</v>
      </c>
      <c r="ET140" s="191">
        <f t="shared" ref="ET140:ET203" si="185">IF((BO140/2-($EI$2*POWER(Y140*I140/(EH140*$EI$2),2/5)))/2&gt;0,BO140/2+EL140,EL140)</f>
        <v>3.5697627179318703</v>
      </c>
      <c r="EU140" s="191">
        <f t="shared" si="180"/>
        <v>6.2710070055115201</v>
      </c>
      <c r="EV140" s="191"/>
      <c r="EW140" s="191"/>
      <c r="EX140" s="192" t="str">
        <f t="shared" ref="EX140:EX1010" si="186">IF((BO140/2-($EI$2*POWER(Y140*I140/(EH140*$EI$2),2/5)))/2&gt;0,"Front","Rear")</f>
        <v>Front</v>
      </c>
      <c r="EY140" s="145"/>
      <c r="EZ140" s="191"/>
      <c r="FA140" s="191"/>
      <c r="FB140" s="191"/>
      <c r="FC140" s="191"/>
      <c r="FD140" s="191"/>
      <c r="FE140" s="191"/>
      <c r="FF140" s="192"/>
      <c r="FG140" s="145"/>
      <c r="FH140" s="191"/>
      <c r="FI140" s="191"/>
      <c r="FJ140" s="191"/>
      <c r="FK140" s="191"/>
      <c r="FL140" s="191"/>
      <c r="FM140" s="191"/>
      <c r="FN140" s="192"/>
      <c r="FO140" s="145"/>
      <c r="FP140" s="191"/>
      <c r="FQ140" s="191"/>
      <c r="FR140" s="191"/>
      <c r="FS140" s="191"/>
      <c r="FT140" s="191"/>
      <c r="FU140" s="191"/>
      <c r="FV140" s="192"/>
      <c r="FW140" s="191"/>
      <c r="FX140" s="191"/>
      <c r="FY140" s="191"/>
      <c r="FZ140" s="191"/>
      <c r="GA140" s="191"/>
      <c r="GB140" s="191"/>
      <c r="GC140" s="191"/>
      <c r="GD140" s="210"/>
      <c r="GE140" s="145"/>
      <c r="GF140" s="191"/>
      <c r="GG140" s="191"/>
      <c r="GH140" s="191"/>
      <c r="GI140" s="191"/>
      <c r="GJ140" s="191"/>
      <c r="GK140" s="191"/>
      <c r="GL140" s="210"/>
      <c r="GM140" s="145"/>
      <c r="GN140" s="191"/>
      <c r="GO140" s="191"/>
      <c r="GP140" s="191"/>
      <c r="GQ140" s="191"/>
      <c r="GR140" s="191"/>
      <c r="GS140" s="191"/>
      <c r="GT140" s="210"/>
      <c r="GU140" s="145"/>
      <c r="GV140" s="191"/>
      <c r="GW140" s="191"/>
      <c r="GX140" s="191"/>
      <c r="GY140" s="191"/>
      <c r="GZ140" s="191"/>
      <c r="HA140" s="191"/>
      <c r="HB140" s="210"/>
      <c r="HC140" s="145"/>
      <c r="HD140" s="191"/>
      <c r="HE140" s="191"/>
      <c r="HF140" s="191"/>
      <c r="HG140" s="191"/>
      <c r="HH140" s="191"/>
      <c r="HI140" s="191"/>
      <c r="HJ140" s="210"/>
      <c r="HR140" s="304"/>
    </row>
    <row r="141" spans="1:226" s="303" customFormat="1" ht="14.45" customHeight="1" x14ac:dyDescent="0.25">
      <c r="A141" s="211" t="s">
        <v>431</v>
      </c>
      <c r="B141" s="194" t="s">
        <v>0</v>
      </c>
      <c r="C141" s="31">
        <f t="shared" ref="C141:C204" si="187">C140+1</f>
        <v>131</v>
      </c>
      <c r="D141" s="173" t="str">
        <f t="shared" si="147"/>
        <v>Dw_131</v>
      </c>
      <c r="E141" s="4">
        <v>539.63338740724191</v>
      </c>
      <c r="F141" s="195" t="s">
        <v>360</v>
      </c>
      <c r="G141" s="195">
        <v>17.5</v>
      </c>
      <c r="H141" s="3">
        <f t="shared" si="148"/>
        <v>47.435126803247748</v>
      </c>
      <c r="I141" s="196">
        <f t="shared" si="149"/>
        <v>170.49736629300014</v>
      </c>
      <c r="J141" s="1">
        <f t="shared" si="150"/>
        <v>0.3</v>
      </c>
      <c r="K141" s="280">
        <f t="shared" si="151"/>
        <v>0.67633429428844805</v>
      </c>
      <c r="L141" s="280">
        <f t="shared" si="152"/>
        <v>0.81026484370573426</v>
      </c>
      <c r="M141" s="225">
        <f t="shared" si="153"/>
        <v>1.0782981586632547</v>
      </c>
      <c r="N141" s="15" t="s">
        <v>432</v>
      </c>
      <c r="O141" s="197">
        <f t="shared" si="154"/>
        <v>0.6076986327793007</v>
      </c>
      <c r="P141" s="198">
        <f t="shared" si="155"/>
        <v>0</v>
      </c>
      <c r="Q141" s="198">
        <f t="shared" si="156"/>
        <v>0</v>
      </c>
      <c r="R141" s="198">
        <f t="shared" si="157"/>
        <v>0.75550579270220186</v>
      </c>
      <c r="S141" s="77">
        <f t="shared" si="158"/>
        <v>0.8172360899154949</v>
      </c>
      <c r="T141" s="199"/>
      <c r="U141" s="3">
        <f t="shared" si="159"/>
        <v>1.9174569795206837</v>
      </c>
      <c r="V141" s="98">
        <f t="shared" si="160"/>
        <v>12.500580312262782</v>
      </c>
      <c r="W141" s="49">
        <f t="shared" si="161"/>
        <v>3.7946339784493825</v>
      </c>
      <c r="X141" s="317">
        <f t="shared" si="181"/>
        <v>0.10152554144710629</v>
      </c>
      <c r="Y141" s="318">
        <v>0.10152554144710629</v>
      </c>
      <c r="Z141" s="200"/>
      <c r="AA141" s="66"/>
      <c r="AB141" s="66"/>
      <c r="AC141" s="66">
        <v>250</v>
      </c>
      <c r="AD141" s="66"/>
      <c r="AE141" s="66"/>
      <c r="AF141" s="66"/>
      <c r="AG141" s="66"/>
      <c r="AH141" s="195"/>
      <c r="AI141" s="34"/>
      <c r="AJ141" s="229">
        <v>180</v>
      </c>
      <c r="AK141" s="34"/>
      <c r="AL141" s="34"/>
      <c r="AM141" s="34"/>
      <c r="AN141" s="201"/>
      <c r="AO141" s="201"/>
      <c r="AP141" s="202">
        <v>240</v>
      </c>
      <c r="AQ141" s="18"/>
      <c r="AR141" s="18"/>
      <c r="AS141" s="18"/>
      <c r="AT141" s="51"/>
      <c r="AU141" s="17"/>
      <c r="AV141" s="18"/>
      <c r="AW141" s="112"/>
      <c r="AX141" s="103"/>
      <c r="AY141" s="18"/>
      <c r="AZ141" s="18"/>
      <c r="BA141" s="18"/>
      <c r="BB141" s="17"/>
      <c r="BC141" s="19"/>
      <c r="BD141" s="19"/>
      <c r="BE141" s="19"/>
      <c r="BF141" s="17"/>
      <c r="BG141" s="18"/>
      <c r="BH141" s="18"/>
      <c r="BI141" s="128"/>
      <c r="BJ141" s="331"/>
      <c r="BK141" s="332"/>
      <c r="BL141" s="332"/>
      <c r="BM141" s="332"/>
      <c r="BN141" s="333"/>
      <c r="BO141" s="203">
        <f t="shared" si="162"/>
        <v>6.9363999999999999</v>
      </c>
      <c r="BP141" s="285">
        <v>6.8385800708217159</v>
      </c>
      <c r="BQ141" s="204">
        <v>2.7450897314435556</v>
      </c>
      <c r="BR141" s="204"/>
      <c r="BS141" s="47"/>
      <c r="BT141" s="42"/>
      <c r="BU141" s="42"/>
      <c r="BV141" s="42"/>
      <c r="BW141" s="43"/>
      <c r="BX141" s="191"/>
      <c r="BY141" s="191"/>
      <c r="BZ141" s="205"/>
      <c r="CA141" s="191"/>
      <c r="CB141" s="206"/>
      <c r="CC141" s="191"/>
      <c r="CD141" s="207">
        <f t="shared" si="163"/>
        <v>51.149209887900042</v>
      </c>
      <c r="CE141" s="47" t="s">
        <v>356</v>
      </c>
      <c r="CF141" s="42">
        <v>31.8</v>
      </c>
      <c r="CG141" s="42" t="s">
        <v>353</v>
      </c>
      <c r="CH141" s="42">
        <v>175</v>
      </c>
      <c r="CI141" s="191"/>
      <c r="CJ141" s="192"/>
      <c r="CK141" s="191" t="s">
        <v>357</v>
      </c>
      <c r="CL141" s="191" t="s">
        <v>358</v>
      </c>
      <c r="CM141" s="208">
        <v>0.13</v>
      </c>
      <c r="CN141" s="191">
        <v>470</v>
      </c>
      <c r="CO141" s="205">
        <f t="shared" si="164"/>
        <v>65.655558835076761</v>
      </c>
      <c r="CP141" s="191">
        <f t="shared" si="165"/>
        <v>38.361907415925032</v>
      </c>
      <c r="CQ141" s="145" t="s">
        <v>353</v>
      </c>
      <c r="CR141" s="191">
        <v>175</v>
      </c>
      <c r="CS141" s="191"/>
      <c r="CT141" s="191"/>
      <c r="CU141" s="191"/>
      <c r="CV141" s="192"/>
      <c r="CW141" s="191" t="s">
        <v>357</v>
      </c>
      <c r="CX141" s="209" t="s">
        <v>358</v>
      </c>
      <c r="CY141" s="208">
        <v>0.13</v>
      </c>
      <c r="CZ141" s="191">
        <v>470</v>
      </c>
      <c r="DA141" s="191"/>
      <c r="DB141" s="191">
        <f t="shared" si="166"/>
        <v>47.435126803247748</v>
      </c>
      <c r="DC141" s="43">
        <f t="shared" si="167"/>
        <v>0</v>
      </c>
      <c r="DD141" s="191" t="s">
        <v>362</v>
      </c>
      <c r="DE141" s="191">
        <v>100</v>
      </c>
      <c r="DF141" s="191" t="s">
        <v>361</v>
      </c>
      <c r="DG141" s="191">
        <v>20</v>
      </c>
      <c r="DH141" s="191" t="s">
        <v>353</v>
      </c>
      <c r="DI141" s="192">
        <v>175</v>
      </c>
      <c r="DJ141" s="191"/>
      <c r="DK141" s="209"/>
      <c r="DL141" s="208"/>
      <c r="DM141" s="191"/>
      <c r="DN141" s="191">
        <f t="shared" si="168"/>
        <v>47.435126803247748</v>
      </c>
      <c r="DO141" s="192">
        <f t="shared" si="169"/>
        <v>0</v>
      </c>
      <c r="DP141" s="191">
        <v>1</v>
      </c>
      <c r="DQ141" s="191" t="s">
        <v>363</v>
      </c>
      <c r="DR141" s="191" t="s">
        <v>371</v>
      </c>
      <c r="DS141" s="208">
        <v>0.13400000000000001</v>
      </c>
      <c r="DT141" s="191">
        <v>580</v>
      </c>
      <c r="DU141" s="191">
        <f t="shared" si="170"/>
        <v>6.8385800708217159</v>
      </c>
      <c r="DV141" s="191">
        <v>0.375</v>
      </c>
      <c r="DW141" s="191">
        <v>0.45</v>
      </c>
      <c r="DX141" s="192">
        <f t="shared" si="171"/>
        <v>8.5248683146500071</v>
      </c>
      <c r="DY141" s="191">
        <v>1</v>
      </c>
      <c r="DZ141" s="191" t="s">
        <v>363</v>
      </c>
      <c r="EA141" s="191" t="s">
        <v>371</v>
      </c>
      <c r="EB141" s="208">
        <v>0.13400000000000001</v>
      </c>
      <c r="EC141" s="191">
        <v>580</v>
      </c>
      <c r="ED141" s="191">
        <f t="shared" si="172"/>
        <v>2.7450897314435556</v>
      </c>
      <c r="EE141" s="191">
        <v>0.47499999999999998</v>
      </c>
      <c r="EF141" s="191">
        <v>0.47499999999999998</v>
      </c>
      <c r="EG141" s="191">
        <f t="shared" si="173"/>
        <v>4.2624341573250035</v>
      </c>
      <c r="EH141" s="166">
        <f t="shared" si="174"/>
        <v>2</v>
      </c>
      <c r="EI141" s="205">
        <f t="shared" si="175"/>
        <v>3.259676865185162</v>
      </c>
      <c r="EJ141" s="205">
        <f t="shared" si="182"/>
        <v>1.9174569795206835</v>
      </c>
      <c r="EK141" s="51">
        <f t="shared" si="183"/>
        <v>0.57763275192287211</v>
      </c>
      <c r="EL141" s="220">
        <f t="shared" si="184"/>
        <v>0.10426156740741899</v>
      </c>
      <c r="EM141" s="221">
        <f t="shared" si="176"/>
        <v>6.2502901561313911</v>
      </c>
      <c r="EN141" s="191"/>
      <c r="EO141" s="313"/>
      <c r="EP141" s="192" t="s">
        <v>354</v>
      </c>
      <c r="EQ141" s="222">
        <f t="shared" si="177"/>
        <v>3.259676865185162</v>
      </c>
      <c r="ER141" s="191">
        <f t="shared" si="178"/>
        <v>1.9174569795206835</v>
      </c>
      <c r="ES141" s="51">
        <f t="shared" si="179"/>
        <v>0.57763275192287211</v>
      </c>
      <c r="ET141" s="191">
        <f t="shared" si="185"/>
        <v>3.5724615674074189</v>
      </c>
      <c r="EU141" s="191">
        <f t="shared" si="180"/>
        <v>6.2502901561313911</v>
      </c>
      <c r="EV141" s="191"/>
      <c r="EW141" s="191"/>
      <c r="EX141" s="192" t="str">
        <f t="shared" si="186"/>
        <v>Front</v>
      </c>
      <c r="EY141" s="145"/>
      <c r="EZ141" s="191"/>
      <c r="FA141" s="191"/>
      <c r="FB141" s="191"/>
      <c r="FC141" s="191"/>
      <c r="FD141" s="191"/>
      <c r="FE141" s="191"/>
      <c r="FF141" s="192"/>
      <c r="FG141" s="145"/>
      <c r="FH141" s="191"/>
      <c r="FI141" s="191"/>
      <c r="FJ141" s="191"/>
      <c r="FK141" s="191"/>
      <c r="FL141" s="191"/>
      <c r="FM141" s="191"/>
      <c r="FN141" s="192"/>
      <c r="FO141" s="145"/>
      <c r="FP141" s="191"/>
      <c r="FQ141" s="191"/>
      <c r="FR141" s="191"/>
      <c r="FS141" s="191"/>
      <c r="FT141" s="191"/>
      <c r="FU141" s="191"/>
      <c r="FV141" s="192"/>
      <c r="FW141" s="191"/>
      <c r="FX141" s="191"/>
      <c r="FY141" s="191"/>
      <c r="FZ141" s="191"/>
      <c r="GA141" s="191"/>
      <c r="GB141" s="191"/>
      <c r="GC141" s="191"/>
      <c r="GD141" s="210"/>
      <c r="GE141" s="145"/>
      <c r="GF141" s="191"/>
      <c r="GG141" s="191"/>
      <c r="GH141" s="191"/>
      <c r="GI141" s="191"/>
      <c r="GJ141" s="191"/>
      <c r="GK141" s="191"/>
      <c r="GL141" s="210"/>
      <c r="GM141" s="145"/>
      <c r="GN141" s="191"/>
      <c r="GO141" s="191"/>
      <c r="GP141" s="191"/>
      <c r="GQ141" s="191"/>
      <c r="GR141" s="191"/>
      <c r="GS141" s="191"/>
      <c r="GT141" s="210"/>
      <c r="GU141" s="145"/>
      <c r="GV141" s="191"/>
      <c r="GW141" s="191"/>
      <c r="GX141" s="191"/>
      <c r="GY141" s="191"/>
      <c r="GZ141" s="191"/>
      <c r="HA141" s="191"/>
      <c r="HB141" s="210"/>
      <c r="HC141" s="145"/>
      <c r="HD141" s="191"/>
      <c r="HE141" s="191"/>
      <c r="HF141" s="191"/>
      <c r="HG141" s="191"/>
      <c r="HH141" s="191"/>
      <c r="HI141" s="191"/>
      <c r="HJ141" s="210"/>
      <c r="HR141" s="304"/>
    </row>
    <row r="142" spans="1:226" s="303" customFormat="1" ht="14.45" customHeight="1" x14ac:dyDescent="0.25">
      <c r="A142" s="211" t="s">
        <v>431</v>
      </c>
      <c r="B142" s="194" t="s">
        <v>0</v>
      </c>
      <c r="C142" s="31">
        <f t="shared" si="187"/>
        <v>132</v>
      </c>
      <c r="D142" s="173" t="str">
        <f t="shared" si="147"/>
        <v>Dw_132</v>
      </c>
      <c r="E142" s="4">
        <v>526.02318565876692</v>
      </c>
      <c r="F142" s="195" t="s">
        <v>360</v>
      </c>
      <c r="G142" s="195">
        <v>17.5</v>
      </c>
      <c r="H142" s="3">
        <f t="shared" si="148"/>
        <v>52.401132114269686</v>
      </c>
      <c r="I142" s="196">
        <f t="shared" si="149"/>
        <v>187.4345774232757</v>
      </c>
      <c r="J142" s="1">
        <f t="shared" si="150"/>
        <v>0.3</v>
      </c>
      <c r="K142" s="280">
        <f t="shared" si="151"/>
        <v>0.68048891593373173</v>
      </c>
      <c r="L142" s="280">
        <f t="shared" si="152"/>
        <v>0.78153638981764229</v>
      </c>
      <c r="M142" s="225">
        <f t="shared" si="153"/>
        <v>1.073075541657434</v>
      </c>
      <c r="N142" s="15" t="s">
        <v>432</v>
      </c>
      <c r="O142" s="197">
        <f t="shared" si="154"/>
        <v>0.58615229236323185</v>
      </c>
      <c r="P142" s="198">
        <f t="shared" si="155"/>
        <v>0</v>
      </c>
      <c r="Q142" s="198">
        <f t="shared" si="156"/>
        <v>0</v>
      </c>
      <c r="R142" s="198">
        <f t="shared" si="157"/>
        <v>0.75184658456087139</v>
      </c>
      <c r="S142" s="77">
        <f t="shared" si="158"/>
        <v>0.86499179622209743</v>
      </c>
      <c r="T142" s="199"/>
      <c r="U142" s="3">
        <f t="shared" si="159"/>
        <v>1.7726525713848575</v>
      </c>
      <c r="V142" s="98">
        <f t="shared" si="160"/>
        <v>10.68381027204698</v>
      </c>
      <c r="W142" s="49">
        <f t="shared" si="161"/>
        <v>4.9047232008014507</v>
      </c>
      <c r="X142" s="317">
        <f t="shared" si="181"/>
        <v>7.5890649221667522E-2</v>
      </c>
      <c r="Y142" s="318">
        <v>7.5890649221667522E-2</v>
      </c>
      <c r="Z142" s="200"/>
      <c r="AA142" s="66"/>
      <c r="AB142" s="66"/>
      <c r="AC142" s="66">
        <v>250</v>
      </c>
      <c r="AD142" s="66"/>
      <c r="AE142" s="66"/>
      <c r="AF142" s="66"/>
      <c r="AG142" s="66"/>
      <c r="AH142" s="195"/>
      <c r="AI142" s="34"/>
      <c r="AJ142" s="229">
        <v>180</v>
      </c>
      <c r="AK142" s="34"/>
      <c r="AL142" s="34"/>
      <c r="AM142" s="34"/>
      <c r="AN142" s="201"/>
      <c r="AO142" s="201"/>
      <c r="AP142" s="202">
        <v>240</v>
      </c>
      <c r="AQ142" s="18"/>
      <c r="AR142" s="18"/>
      <c r="AS142" s="18"/>
      <c r="AT142" s="51"/>
      <c r="AU142" s="17"/>
      <c r="AV142" s="18"/>
      <c r="AW142" s="112"/>
      <c r="AX142" s="103"/>
      <c r="AY142" s="18"/>
      <c r="AZ142" s="18"/>
      <c r="BA142" s="18"/>
      <c r="BB142" s="17"/>
      <c r="BC142" s="19"/>
      <c r="BD142" s="19"/>
      <c r="BE142" s="19"/>
      <c r="BF142" s="17"/>
      <c r="BG142" s="18"/>
      <c r="BH142" s="18"/>
      <c r="BI142" s="128"/>
      <c r="BJ142" s="331"/>
      <c r="BK142" s="332"/>
      <c r="BL142" s="332"/>
      <c r="BM142" s="332"/>
      <c r="BN142" s="333"/>
      <c r="BO142" s="203">
        <f t="shared" si="162"/>
        <v>6.9363999999999999</v>
      </c>
      <c r="BP142" s="285">
        <v>7.5545141736736188</v>
      </c>
      <c r="BQ142" s="204">
        <v>2.8511766823123774</v>
      </c>
      <c r="BR142" s="204"/>
      <c r="BS142" s="47"/>
      <c r="BT142" s="42"/>
      <c r="BU142" s="42"/>
      <c r="BV142" s="42"/>
      <c r="BW142" s="43"/>
      <c r="BX142" s="191"/>
      <c r="BY142" s="191"/>
      <c r="BZ142" s="205"/>
      <c r="CA142" s="191"/>
      <c r="CB142" s="206"/>
      <c r="CC142" s="191"/>
      <c r="CD142" s="207">
        <f t="shared" si="163"/>
        <v>56.230373226982707</v>
      </c>
      <c r="CE142" s="47" t="s">
        <v>356</v>
      </c>
      <c r="CF142" s="42">
        <v>31.8</v>
      </c>
      <c r="CG142" s="42" t="s">
        <v>353</v>
      </c>
      <c r="CH142" s="42">
        <v>175</v>
      </c>
      <c r="CI142" s="191"/>
      <c r="CJ142" s="192"/>
      <c r="CK142" s="191" t="s">
        <v>357</v>
      </c>
      <c r="CL142" s="191" t="s">
        <v>358</v>
      </c>
      <c r="CM142" s="208">
        <v>0.13</v>
      </c>
      <c r="CN142" s="191">
        <v>470</v>
      </c>
      <c r="CO142" s="205">
        <f t="shared" si="164"/>
        <v>72.660759343308456</v>
      </c>
      <c r="CP142" s="191">
        <f t="shared" si="165"/>
        <v>42.172779920237033</v>
      </c>
      <c r="CQ142" s="145" t="s">
        <v>353</v>
      </c>
      <c r="CR142" s="191">
        <v>175</v>
      </c>
      <c r="CS142" s="191"/>
      <c r="CT142" s="191"/>
      <c r="CU142" s="191"/>
      <c r="CV142" s="192"/>
      <c r="CW142" s="191" t="s">
        <v>357</v>
      </c>
      <c r="CX142" s="209" t="s">
        <v>358</v>
      </c>
      <c r="CY142" s="208">
        <v>0.13</v>
      </c>
      <c r="CZ142" s="191">
        <v>470</v>
      </c>
      <c r="DA142" s="191"/>
      <c r="DB142" s="191">
        <f t="shared" si="166"/>
        <v>52.401132114269686</v>
      </c>
      <c r="DC142" s="43">
        <f t="shared" si="167"/>
        <v>0</v>
      </c>
      <c r="DD142" s="191" t="s">
        <v>362</v>
      </c>
      <c r="DE142" s="191">
        <v>100</v>
      </c>
      <c r="DF142" s="191" t="s">
        <v>361</v>
      </c>
      <c r="DG142" s="191">
        <v>20</v>
      </c>
      <c r="DH142" s="191" t="s">
        <v>353</v>
      </c>
      <c r="DI142" s="192">
        <v>175</v>
      </c>
      <c r="DJ142" s="191"/>
      <c r="DK142" s="209"/>
      <c r="DL142" s="208"/>
      <c r="DM142" s="191"/>
      <c r="DN142" s="191">
        <f t="shared" si="168"/>
        <v>52.401132114269686</v>
      </c>
      <c r="DO142" s="192">
        <f t="shared" si="169"/>
        <v>0</v>
      </c>
      <c r="DP142" s="191">
        <v>1</v>
      </c>
      <c r="DQ142" s="191" t="s">
        <v>363</v>
      </c>
      <c r="DR142" s="191" t="s">
        <v>371</v>
      </c>
      <c r="DS142" s="208">
        <v>0.13400000000000001</v>
      </c>
      <c r="DT142" s="191">
        <v>580</v>
      </c>
      <c r="DU142" s="191">
        <f t="shared" si="170"/>
        <v>7.5545141736736188</v>
      </c>
      <c r="DV142" s="191">
        <v>0.375</v>
      </c>
      <c r="DW142" s="191">
        <v>0.45</v>
      </c>
      <c r="DX142" s="192">
        <f t="shared" si="171"/>
        <v>9.3717288711637856</v>
      </c>
      <c r="DY142" s="191">
        <v>1</v>
      </c>
      <c r="DZ142" s="191" t="s">
        <v>363</v>
      </c>
      <c r="EA142" s="191" t="s">
        <v>371</v>
      </c>
      <c r="EB142" s="208">
        <v>0.13400000000000001</v>
      </c>
      <c r="EC142" s="191">
        <v>580</v>
      </c>
      <c r="ED142" s="191">
        <f t="shared" si="172"/>
        <v>2.8511766823123774</v>
      </c>
      <c r="EE142" s="191">
        <v>0.47499999999999998</v>
      </c>
      <c r="EF142" s="191">
        <v>0.47499999999999998</v>
      </c>
      <c r="EG142" s="191">
        <f t="shared" si="173"/>
        <v>4.6858644355818928</v>
      </c>
      <c r="EH142" s="166">
        <f t="shared" si="174"/>
        <v>2</v>
      </c>
      <c r="EI142" s="205">
        <f t="shared" si="175"/>
        <v>3.0135093713542576</v>
      </c>
      <c r="EJ142" s="205">
        <f t="shared" si="182"/>
        <v>1.7726525713848575</v>
      </c>
      <c r="EK142" s="51">
        <f t="shared" si="183"/>
        <v>0.82852411092751987</v>
      </c>
      <c r="EL142" s="220">
        <f t="shared" si="184"/>
        <v>0.22734531432287119</v>
      </c>
      <c r="EM142" s="221">
        <f t="shared" si="176"/>
        <v>5.3419051360234899</v>
      </c>
      <c r="EN142" s="191"/>
      <c r="EO142" s="313"/>
      <c r="EP142" s="192" t="s">
        <v>354</v>
      </c>
      <c r="EQ142" s="222">
        <f t="shared" si="177"/>
        <v>3.0135093713542576</v>
      </c>
      <c r="ER142" s="191">
        <f t="shared" si="178"/>
        <v>1.7726525713848575</v>
      </c>
      <c r="ES142" s="51">
        <f t="shared" si="179"/>
        <v>0.82852411092751987</v>
      </c>
      <c r="ET142" s="191">
        <f t="shared" si="185"/>
        <v>3.6955453143228709</v>
      </c>
      <c r="EU142" s="191">
        <f t="shared" si="180"/>
        <v>5.3419051360234899</v>
      </c>
      <c r="EV142" s="191"/>
      <c r="EW142" s="191"/>
      <c r="EX142" s="192" t="str">
        <f t="shared" si="186"/>
        <v>Front</v>
      </c>
      <c r="EY142" s="145"/>
      <c r="EZ142" s="191"/>
      <c r="FA142" s="191"/>
      <c r="FB142" s="191"/>
      <c r="FC142" s="191"/>
      <c r="FD142" s="191"/>
      <c r="FE142" s="191"/>
      <c r="FF142" s="192"/>
      <c r="FG142" s="145"/>
      <c r="FH142" s="191"/>
      <c r="FI142" s="191"/>
      <c r="FJ142" s="191"/>
      <c r="FK142" s="191"/>
      <c r="FL142" s="191"/>
      <c r="FM142" s="191"/>
      <c r="FN142" s="192"/>
      <c r="FO142" s="145"/>
      <c r="FP142" s="191"/>
      <c r="FQ142" s="191"/>
      <c r="FR142" s="191"/>
      <c r="FS142" s="191"/>
      <c r="FT142" s="191"/>
      <c r="FU142" s="191"/>
      <c r="FV142" s="192"/>
      <c r="FW142" s="191"/>
      <c r="FX142" s="191"/>
      <c r="FY142" s="191"/>
      <c r="FZ142" s="191"/>
      <c r="GA142" s="191"/>
      <c r="GB142" s="191"/>
      <c r="GC142" s="191"/>
      <c r="GD142" s="210"/>
      <c r="GE142" s="145"/>
      <c r="GF142" s="191"/>
      <c r="GG142" s="191"/>
      <c r="GH142" s="191"/>
      <c r="GI142" s="191"/>
      <c r="GJ142" s="191"/>
      <c r="GK142" s="191"/>
      <c r="GL142" s="210"/>
      <c r="GM142" s="145"/>
      <c r="GN142" s="191"/>
      <c r="GO142" s="191"/>
      <c r="GP142" s="191"/>
      <c r="GQ142" s="191"/>
      <c r="GR142" s="191"/>
      <c r="GS142" s="191"/>
      <c r="GT142" s="210"/>
      <c r="GU142" s="145"/>
      <c r="GV142" s="191"/>
      <c r="GW142" s="191"/>
      <c r="GX142" s="191"/>
      <c r="GY142" s="191"/>
      <c r="GZ142" s="191"/>
      <c r="HA142" s="191"/>
      <c r="HB142" s="210"/>
      <c r="HC142" s="145"/>
      <c r="HD142" s="191"/>
      <c r="HE142" s="191"/>
      <c r="HF142" s="191"/>
      <c r="HG142" s="191"/>
      <c r="HH142" s="191"/>
      <c r="HI142" s="191"/>
      <c r="HJ142" s="210"/>
      <c r="HR142" s="304"/>
    </row>
    <row r="143" spans="1:226" s="303" customFormat="1" ht="14.45" customHeight="1" x14ac:dyDescent="0.25">
      <c r="A143" s="211" t="s">
        <v>431</v>
      </c>
      <c r="B143" s="194" t="s">
        <v>0</v>
      </c>
      <c r="C143" s="31">
        <f t="shared" si="187"/>
        <v>133</v>
      </c>
      <c r="D143" s="173" t="str">
        <f t="shared" si="147"/>
        <v>Dw_133</v>
      </c>
      <c r="E143" s="4">
        <v>457.8554304662469</v>
      </c>
      <c r="F143" s="195" t="s">
        <v>360</v>
      </c>
      <c r="G143" s="195">
        <v>17.5</v>
      </c>
      <c r="H143" s="3">
        <f t="shared" si="148"/>
        <v>52.03447484110886</v>
      </c>
      <c r="I143" s="196">
        <f t="shared" si="149"/>
        <v>185.85314446591957</v>
      </c>
      <c r="J143" s="1">
        <f t="shared" si="150"/>
        <v>0.3</v>
      </c>
      <c r="K143" s="280">
        <f t="shared" si="151"/>
        <v>0.68174472448174117</v>
      </c>
      <c r="L143" s="280">
        <f t="shared" si="152"/>
        <v>0.7648976596007776</v>
      </c>
      <c r="M143" s="225">
        <f t="shared" si="153"/>
        <v>1.0715192862045939</v>
      </c>
      <c r="N143" s="15" t="s">
        <v>432</v>
      </c>
      <c r="O143" s="197">
        <f t="shared" si="154"/>
        <v>0.57367324470058323</v>
      </c>
      <c r="P143" s="198">
        <f t="shared" si="155"/>
        <v>0</v>
      </c>
      <c r="Q143" s="198">
        <f t="shared" si="156"/>
        <v>0</v>
      </c>
      <c r="R143" s="198">
        <f t="shared" si="157"/>
        <v>0.75075619967975216</v>
      </c>
      <c r="S143" s="77">
        <f t="shared" si="158"/>
        <v>0.86342696020549836</v>
      </c>
      <c r="T143" s="199"/>
      <c r="U143" s="3">
        <f t="shared" si="159"/>
        <v>1.6170831740290523</v>
      </c>
      <c r="V143" s="98">
        <f t="shared" si="160"/>
        <v>8.8908571718747726</v>
      </c>
      <c r="W143" s="49">
        <f t="shared" si="161"/>
        <v>5.8525824715432471</v>
      </c>
      <c r="X143" s="317">
        <f t="shared" si="181"/>
        <v>6.0833093137837052E-2</v>
      </c>
      <c r="Y143" s="318">
        <v>6.0833093137837059E-2</v>
      </c>
      <c r="Z143" s="200"/>
      <c r="AA143" s="66"/>
      <c r="AB143" s="66"/>
      <c r="AC143" s="66">
        <v>250</v>
      </c>
      <c r="AD143" s="66"/>
      <c r="AE143" s="66"/>
      <c r="AF143" s="66"/>
      <c r="AG143" s="66"/>
      <c r="AH143" s="195"/>
      <c r="AI143" s="34"/>
      <c r="AJ143" s="229">
        <v>180</v>
      </c>
      <c r="AK143" s="34"/>
      <c r="AL143" s="34"/>
      <c r="AM143" s="34"/>
      <c r="AN143" s="201"/>
      <c r="AO143" s="201"/>
      <c r="AP143" s="202">
        <v>240</v>
      </c>
      <c r="AQ143" s="18"/>
      <c r="AR143" s="18"/>
      <c r="AS143" s="18"/>
      <c r="AT143" s="51"/>
      <c r="AU143" s="17"/>
      <c r="AV143" s="18"/>
      <c r="AW143" s="112"/>
      <c r="AX143" s="103"/>
      <c r="AY143" s="18"/>
      <c r="AZ143" s="18"/>
      <c r="BA143" s="18"/>
      <c r="BB143" s="17"/>
      <c r="BC143" s="19"/>
      <c r="BD143" s="19"/>
      <c r="BE143" s="19"/>
      <c r="BF143" s="17"/>
      <c r="BG143" s="18"/>
      <c r="BH143" s="18"/>
      <c r="BI143" s="128"/>
      <c r="BJ143" s="331"/>
      <c r="BK143" s="332"/>
      <c r="BL143" s="332"/>
      <c r="BM143" s="332"/>
      <c r="BN143" s="333"/>
      <c r="BO143" s="203">
        <f t="shared" si="162"/>
        <v>6.9363999999999999</v>
      </c>
      <c r="BP143" s="285">
        <v>7.5016542934532122</v>
      </c>
      <c r="BQ143" s="204">
        <v>2.8322443288215799</v>
      </c>
      <c r="BR143" s="204"/>
      <c r="BS143" s="47"/>
      <c r="BT143" s="42"/>
      <c r="BU143" s="42"/>
      <c r="BV143" s="42"/>
      <c r="BW143" s="43"/>
      <c r="BX143" s="191"/>
      <c r="BY143" s="191"/>
      <c r="BZ143" s="205"/>
      <c r="CA143" s="191"/>
      <c r="CB143" s="206"/>
      <c r="CC143" s="191"/>
      <c r="CD143" s="207">
        <f t="shared" si="163"/>
        <v>55.755943339775868</v>
      </c>
      <c r="CE143" s="47" t="s">
        <v>356</v>
      </c>
      <c r="CF143" s="42">
        <v>31.8</v>
      </c>
      <c r="CG143" s="42" t="s">
        <v>353</v>
      </c>
      <c r="CH143" s="42">
        <v>175</v>
      </c>
      <c r="CI143" s="191"/>
      <c r="CJ143" s="192"/>
      <c r="CK143" s="191" t="s">
        <v>357</v>
      </c>
      <c r="CL143" s="191" t="s">
        <v>358</v>
      </c>
      <c r="CM143" s="208">
        <v>0.13</v>
      </c>
      <c r="CN143" s="191">
        <v>470</v>
      </c>
      <c r="CO143" s="205">
        <f t="shared" si="164"/>
        <v>71.812640932273979</v>
      </c>
      <c r="CP143" s="191">
        <f t="shared" si="165"/>
        <v>41.816957504831905</v>
      </c>
      <c r="CQ143" s="145" t="s">
        <v>353</v>
      </c>
      <c r="CR143" s="191">
        <v>175</v>
      </c>
      <c r="CS143" s="191"/>
      <c r="CT143" s="191"/>
      <c r="CU143" s="191"/>
      <c r="CV143" s="192"/>
      <c r="CW143" s="191" t="s">
        <v>357</v>
      </c>
      <c r="CX143" s="209" t="s">
        <v>358</v>
      </c>
      <c r="CY143" s="208">
        <v>0.13</v>
      </c>
      <c r="CZ143" s="191">
        <v>470</v>
      </c>
      <c r="DA143" s="191"/>
      <c r="DB143" s="191">
        <f t="shared" si="166"/>
        <v>52.03447484110886</v>
      </c>
      <c r="DC143" s="43">
        <f t="shared" si="167"/>
        <v>0</v>
      </c>
      <c r="DD143" s="191" t="s">
        <v>362</v>
      </c>
      <c r="DE143" s="191">
        <v>100</v>
      </c>
      <c r="DF143" s="191" t="s">
        <v>361</v>
      </c>
      <c r="DG143" s="191">
        <v>20</v>
      </c>
      <c r="DH143" s="191" t="s">
        <v>353</v>
      </c>
      <c r="DI143" s="192">
        <v>175</v>
      </c>
      <c r="DJ143" s="191"/>
      <c r="DK143" s="209"/>
      <c r="DL143" s="208"/>
      <c r="DM143" s="191"/>
      <c r="DN143" s="191">
        <f t="shared" si="168"/>
        <v>52.03447484110886</v>
      </c>
      <c r="DO143" s="192">
        <f t="shared" si="169"/>
        <v>0</v>
      </c>
      <c r="DP143" s="191">
        <v>1</v>
      </c>
      <c r="DQ143" s="191" t="s">
        <v>363</v>
      </c>
      <c r="DR143" s="191" t="s">
        <v>371</v>
      </c>
      <c r="DS143" s="208">
        <v>0.13400000000000001</v>
      </c>
      <c r="DT143" s="191">
        <v>580</v>
      </c>
      <c r="DU143" s="191">
        <f t="shared" si="170"/>
        <v>7.5016542934532122</v>
      </c>
      <c r="DV143" s="191">
        <v>0.375</v>
      </c>
      <c r="DW143" s="191">
        <v>0.45</v>
      </c>
      <c r="DX143" s="192">
        <f t="shared" si="171"/>
        <v>9.2926572232959792</v>
      </c>
      <c r="DY143" s="191">
        <v>1</v>
      </c>
      <c r="DZ143" s="191" t="s">
        <v>363</v>
      </c>
      <c r="EA143" s="191" t="s">
        <v>371</v>
      </c>
      <c r="EB143" s="208">
        <v>0.13400000000000001</v>
      </c>
      <c r="EC143" s="191">
        <v>580</v>
      </c>
      <c r="ED143" s="191">
        <f t="shared" si="172"/>
        <v>2.8322443288215799</v>
      </c>
      <c r="EE143" s="191">
        <v>0.47499999999999998</v>
      </c>
      <c r="EF143" s="191">
        <v>0.47499999999999998</v>
      </c>
      <c r="EG143" s="191">
        <f t="shared" si="173"/>
        <v>4.6463286116479896</v>
      </c>
      <c r="EH143" s="166">
        <f t="shared" si="174"/>
        <v>2</v>
      </c>
      <c r="EI143" s="205">
        <f t="shared" si="175"/>
        <v>2.7490413958493889</v>
      </c>
      <c r="EJ143" s="205">
        <f t="shared" si="182"/>
        <v>1.6170831740290523</v>
      </c>
      <c r="EK143" s="51">
        <f t="shared" si="183"/>
        <v>0.96516115479252762</v>
      </c>
      <c r="EL143" s="220">
        <f t="shared" si="184"/>
        <v>0.35957930207530553</v>
      </c>
      <c r="EM143" s="221">
        <f t="shared" si="176"/>
        <v>4.4454285859373863</v>
      </c>
      <c r="EN143" s="191"/>
      <c r="EO143" s="313"/>
      <c r="EP143" s="192" t="s">
        <v>354</v>
      </c>
      <c r="EQ143" s="222">
        <f t="shared" si="177"/>
        <v>2.7490413958493889</v>
      </c>
      <c r="ER143" s="191">
        <f t="shared" si="178"/>
        <v>1.6170831740290523</v>
      </c>
      <c r="ES143" s="51">
        <f t="shared" si="179"/>
        <v>0.96516115479252762</v>
      </c>
      <c r="ET143" s="191">
        <f t="shared" si="185"/>
        <v>3.8277793020753057</v>
      </c>
      <c r="EU143" s="191">
        <f t="shared" si="180"/>
        <v>4.4454285859373863</v>
      </c>
      <c r="EV143" s="191"/>
      <c r="EW143" s="191"/>
      <c r="EX143" s="192" t="str">
        <f t="shared" si="186"/>
        <v>Front</v>
      </c>
      <c r="EY143" s="145"/>
      <c r="EZ143" s="191"/>
      <c r="FA143" s="191"/>
      <c r="FB143" s="191"/>
      <c r="FC143" s="191"/>
      <c r="FD143" s="191"/>
      <c r="FE143" s="191"/>
      <c r="FF143" s="192"/>
      <c r="FG143" s="145"/>
      <c r="FH143" s="191"/>
      <c r="FI143" s="191"/>
      <c r="FJ143" s="191"/>
      <c r="FK143" s="191"/>
      <c r="FL143" s="191"/>
      <c r="FM143" s="191"/>
      <c r="FN143" s="192"/>
      <c r="FO143" s="145"/>
      <c r="FP143" s="191"/>
      <c r="FQ143" s="191"/>
      <c r="FR143" s="191"/>
      <c r="FS143" s="191"/>
      <c r="FT143" s="191"/>
      <c r="FU143" s="191"/>
      <c r="FV143" s="192"/>
      <c r="FW143" s="191"/>
      <c r="FX143" s="191"/>
      <c r="FY143" s="191"/>
      <c r="FZ143" s="191"/>
      <c r="GA143" s="191"/>
      <c r="GB143" s="191"/>
      <c r="GC143" s="191"/>
      <c r="GD143" s="210"/>
      <c r="GE143" s="145"/>
      <c r="GF143" s="191"/>
      <c r="GG143" s="191"/>
      <c r="GH143" s="191"/>
      <c r="GI143" s="191"/>
      <c r="GJ143" s="191"/>
      <c r="GK143" s="191"/>
      <c r="GL143" s="210"/>
      <c r="GM143" s="145"/>
      <c r="GN143" s="191"/>
      <c r="GO143" s="191"/>
      <c r="GP143" s="191"/>
      <c r="GQ143" s="191"/>
      <c r="GR143" s="191"/>
      <c r="GS143" s="191"/>
      <c r="GT143" s="210"/>
      <c r="GU143" s="145"/>
      <c r="GV143" s="191"/>
      <c r="GW143" s="191"/>
      <c r="GX143" s="191"/>
      <c r="GY143" s="191"/>
      <c r="GZ143" s="191"/>
      <c r="HA143" s="191"/>
      <c r="HB143" s="210"/>
      <c r="HC143" s="145"/>
      <c r="HD143" s="191"/>
      <c r="HE143" s="191"/>
      <c r="HF143" s="191"/>
      <c r="HG143" s="191"/>
      <c r="HH143" s="191"/>
      <c r="HI143" s="191"/>
      <c r="HJ143" s="210"/>
      <c r="HR143" s="304"/>
    </row>
    <row r="144" spans="1:226" s="303" customFormat="1" ht="14.45" customHeight="1" x14ac:dyDescent="0.25">
      <c r="A144" s="211" t="s">
        <v>431</v>
      </c>
      <c r="B144" s="194" t="s">
        <v>0</v>
      </c>
      <c r="C144" s="31">
        <f t="shared" si="187"/>
        <v>134</v>
      </c>
      <c r="D144" s="173" t="str">
        <f t="shared" si="147"/>
        <v>Dw_134</v>
      </c>
      <c r="E144" s="4">
        <v>465.84885214145658</v>
      </c>
      <c r="F144" s="195" t="s">
        <v>360</v>
      </c>
      <c r="G144" s="195">
        <v>17.5</v>
      </c>
      <c r="H144" s="3">
        <f t="shared" si="148"/>
        <v>46.897891175866761</v>
      </c>
      <c r="I144" s="196">
        <f t="shared" si="149"/>
        <v>177.24477651681696</v>
      </c>
      <c r="J144" s="1">
        <f t="shared" si="150"/>
        <v>0.3</v>
      </c>
      <c r="K144" s="280">
        <f t="shared" si="151"/>
        <v>0.63719681090289071</v>
      </c>
      <c r="L144" s="280">
        <f t="shared" si="152"/>
        <v>0.72000333981195608</v>
      </c>
      <c r="M144" s="225">
        <f t="shared" si="153"/>
        <v>1.1338128777612855</v>
      </c>
      <c r="N144" s="15" t="s">
        <v>432</v>
      </c>
      <c r="O144" s="197">
        <f t="shared" si="154"/>
        <v>0.54000250485896706</v>
      </c>
      <c r="P144" s="198">
        <f t="shared" si="155"/>
        <v>0</v>
      </c>
      <c r="Q144" s="198">
        <f t="shared" si="156"/>
        <v>0</v>
      </c>
      <c r="R144" s="198">
        <f t="shared" si="157"/>
        <v>0.79440198437407883</v>
      </c>
      <c r="S144" s="77">
        <f t="shared" si="158"/>
        <v>0.76561591463035916</v>
      </c>
      <c r="T144" s="199"/>
      <c r="U144" s="3">
        <f t="shared" si="159"/>
        <v>1.680103858838242</v>
      </c>
      <c r="V144" s="98">
        <f t="shared" si="160"/>
        <v>9.5973465200427146</v>
      </c>
      <c r="W144" s="49">
        <f t="shared" si="161"/>
        <v>4.886547659598107</v>
      </c>
      <c r="X144" s="317">
        <f t="shared" si="181"/>
        <v>7.0185240933177837E-2</v>
      </c>
      <c r="Y144" s="318">
        <v>7.0185240933177823E-2</v>
      </c>
      <c r="Z144" s="200"/>
      <c r="AA144" s="66"/>
      <c r="AB144" s="66"/>
      <c r="AC144" s="66">
        <v>250</v>
      </c>
      <c r="AD144" s="66"/>
      <c r="AE144" s="66"/>
      <c r="AF144" s="66"/>
      <c r="AG144" s="66"/>
      <c r="AH144" s="195"/>
      <c r="AI144" s="34"/>
      <c r="AJ144" s="229">
        <v>180</v>
      </c>
      <c r="AK144" s="34"/>
      <c r="AL144" s="34"/>
      <c r="AM144" s="34"/>
      <c r="AN144" s="201"/>
      <c r="AO144" s="201"/>
      <c r="AP144" s="202">
        <v>240</v>
      </c>
      <c r="AQ144" s="18"/>
      <c r="AR144" s="18"/>
      <c r="AS144" s="18"/>
      <c r="AT144" s="51"/>
      <c r="AU144" s="17"/>
      <c r="AV144" s="18"/>
      <c r="AW144" s="112"/>
      <c r="AX144" s="103"/>
      <c r="AY144" s="18"/>
      <c r="AZ144" s="18"/>
      <c r="BA144" s="18"/>
      <c r="BB144" s="17"/>
      <c r="BC144" s="19"/>
      <c r="BD144" s="19"/>
      <c r="BE144" s="19"/>
      <c r="BF144" s="17"/>
      <c r="BG144" s="18"/>
      <c r="BH144" s="18"/>
      <c r="BI144" s="128"/>
      <c r="BJ144" s="331"/>
      <c r="BK144" s="332"/>
      <c r="BL144" s="332"/>
      <c r="BM144" s="332"/>
      <c r="BN144" s="333"/>
      <c r="BO144" s="203">
        <f t="shared" si="162"/>
        <v>6.9363999999999999</v>
      </c>
      <c r="BP144" s="285">
        <v>6.7611284204871058</v>
      </c>
      <c r="BQ144" s="204">
        <v>3.0461332732214119</v>
      </c>
      <c r="BR144" s="204"/>
      <c r="BS144" s="47"/>
      <c r="BT144" s="42"/>
      <c r="BU144" s="42"/>
      <c r="BV144" s="42"/>
      <c r="BW144" s="43"/>
      <c r="BX144" s="191"/>
      <c r="BY144" s="191"/>
      <c r="BZ144" s="205"/>
      <c r="CA144" s="191"/>
      <c r="CB144" s="206"/>
      <c r="CC144" s="191"/>
      <c r="CD144" s="207">
        <f t="shared" si="163"/>
        <v>53.173432955045087</v>
      </c>
      <c r="CE144" s="47" t="s">
        <v>356</v>
      </c>
      <c r="CF144" s="42">
        <v>31.8</v>
      </c>
      <c r="CG144" s="42" t="s">
        <v>353</v>
      </c>
      <c r="CH144" s="42">
        <v>175</v>
      </c>
      <c r="CI144" s="191"/>
      <c r="CJ144" s="192"/>
      <c r="CK144" s="191" t="s">
        <v>357</v>
      </c>
      <c r="CL144" s="191" t="s">
        <v>358</v>
      </c>
      <c r="CM144" s="208">
        <v>0.13</v>
      </c>
      <c r="CN144" s="191">
        <v>470</v>
      </c>
      <c r="CO144" s="205">
        <f t="shared" si="164"/>
        <v>73.477440313655563</v>
      </c>
      <c r="CP144" s="191">
        <f t="shared" si="165"/>
        <v>39.880074716283815</v>
      </c>
      <c r="CQ144" s="145" t="s">
        <v>353</v>
      </c>
      <c r="CR144" s="191">
        <v>175</v>
      </c>
      <c r="CS144" s="191"/>
      <c r="CT144" s="191"/>
      <c r="CU144" s="191"/>
      <c r="CV144" s="192"/>
      <c r="CW144" s="191" t="s">
        <v>357</v>
      </c>
      <c r="CX144" s="209" t="s">
        <v>358</v>
      </c>
      <c r="CY144" s="208">
        <v>0.13</v>
      </c>
      <c r="CZ144" s="191">
        <v>470</v>
      </c>
      <c r="DA144" s="191"/>
      <c r="DB144" s="191">
        <f t="shared" si="166"/>
        <v>46.897891175866761</v>
      </c>
      <c r="DC144" s="43">
        <f t="shared" si="167"/>
        <v>0</v>
      </c>
      <c r="DD144" s="191" t="s">
        <v>362</v>
      </c>
      <c r="DE144" s="191">
        <v>100</v>
      </c>
      <c r="DF144" s="191" t="s">
        <v>361</v>
      </c>
      <c r="DG144" s="191">
        <v>20</v>
      </c>
      <c r="DH144" s="191" t="s">
        <v>353</v>
      </c>
      <c r="DI144" s="192">
        <v>175</v>
      </c>
      <c r="DJ144" s="191"/>
      <c r="DK144" s="209"/>
      <c r="DL144" s="208"/>
      <c r="DM144" s="191"/>
      <c r="DN144" s="191">
        <f t="shared" si="168"/>
        <v>46.897891175866761</v>
      </c>
      <c r="DO144" s="192">
        <f t="shared" si="169"/>
        <v>0</v>
      </c>
      <c r="DP144" s="191">
        <v>1</v>
      </c>
      <c r="DQ144" s="191" t="s">
        <v>363</v>
      </c>
      <c r="DR144" s="191" t="s">
        <v>371</v>
      </c>
      <c r="DS144" s="208">
        <v>0.13400000000000001</v>
      </c>
      <c r="DT144" s="191">
        <v>580</v>
      </c>
      <c r="DU144" s="191">
        <f t="shared" si="170"/>
        <v>6.7611284204871058</v>
      </c>
      <c r="DV144" s="191">
        <v>0.375</v>
      </c>
      <c r="DW144" s="191">
        <v>0.45</v>
      </c>
      <c r="DX144" s="192">
        <f t="shared" si="171"/>
        <v>8.8622388258408478</v>
      </c>
      <c r="DY144" s="191">
        <v>1</v>
      </c>
      <c r="DZ144" s="191" t="s">
        <v>363</v>
      </c>
      <c r="EA144" s="191" t="s">
        <v>371</v>
      </c>
      <c r="EB144" s="208">
        <v>0.13400000000000001</v>
      </c>
      <c r="EC144" s="191">
        <v>580</v>
      </c>
      <c r="ED144" s="191">
        <f t="shared" si="172"/>
        <v>3.0461332732214119</v>
      </c>
      <c r="EE144" s="191">
        <v>0.47499999999999998</v>
      </c>
      <c r="EF144" s="191">
        <v>0.47499999999999998</v>
      </c>
      <c r="EG144" s="191">
        <f t="shared" si="173"/>
        <v>4.4311194129204239</v>
      </c>
      <c r="EH144" s="166">
        <f t="shared" si="174"/>
        <v>2</v>
      </c>
      <c r="EI144" s="205">
        <f t="shared" si="175"/>
        <v>2.8561765600250113</v>
      </c>
      <c r="EJ144" s="205">
        <f t="shared" si="182"/>
        <v>1.680103858838242</v>
      </c>
      <c r="EK144" s="51">
        <f t="shared" si="183"/>
        <v>1.1160294143831699</v>
      </c>
      <c r="EL144" s="220">
        <f t="shared" si="184"/>
        <v>0.30601171998749432</v>
      </c>
      <c r="EM144" s="221">
        <f t="shared" si="176"/>
        <v>4.7986732600213573</v>
      </c>
      <c r="EN144" s="191"/>
      <c r="EO144" s="313"/>
      <c r="EP144" s="192" t="s">
        <v>354</v>
      </c>
      <c r="EQ144" s="222">
        <f t="shared" si="177"/>
        <v>2.8561765600250113</v>
      </c>
      <c r="ER144" s="191">
        <f t="shared" si="178"/>
        <v>1.680103858838242</v>
      </c>
      <c r="ES144" s="51">
        <f t="shared" si="179"/>
        <v>1.1160294143831699</v>
      </c>
      <c r="ET144" s="191">
        <f t="shared" si="185"/>
        <v>3.7742117199874943</v>
      </c>
      <c r="EU144" s="191">
        <f t="shared" si="180"/>
        <v>4.7986732600213573</v>
      </c>
      <c r="EV144" s="191"/>
      <c r="EW144" s="191"/>
      <c r="EX144" s="192" t="str">
        <f t="shared" si="186"/>
        <v>Front</v>
      </c>
      <c r="EY144" s="145"/>
      <c r="EZ144" s="191"/>
      <c r="FA144" s="191"/>
      <c r="FB144" s="191"/>
      <c r="FC144" s="191"/>
      <c r="FD144" s="191"/>
      <c r="FE144" s="191"/>
      <c r="FF144" s="192"/>
      <c r="FG144" s="145"/>
      <c r="FH144" s="191"/>
      <c r="FI144" s="191"/>
      <c r="FJ144" s="191"/>
      <c r="FK144" s="191"/>
      <c r="FL144" s="191"/>
      <c r="FM144" s="191"/>
      <c r="FN144" s="192"/>
      <c r="FO144" s="145"/>
      <c r="FP144" s="191"/>
      <c r="FQ144" s="191"/>
      <c r="FR144" s="191"/>
      <c r="FS144" s="191"/>
      <c r="FT144" s="191"/>
      <c r="FU144" s="191"/>
      <c r="FV144" s="192"/>
      <c r="FW144" s="191"/>
      <c r="FX144" s="191"/>
      <c r="FY144" s="191"/>
      <c r="FZ144" s="191"/>
      <c r="GA144" s="191"/>
      <c r="GB144" s="191"/>
      <c r="GC144" s="191"/>
      <c r="GD144" s="210"/>
      <c r="GE144" s="145"/>
      <c r="GF144" s="191"/>
      <c r="GG144" s="191"/>
      <c r="GH144" s="191"/>
      <c r="GI144" s="191"/>
      <c r="GJ144" s="191"/>
      <c r="GK144" s="191"/>
      <c r="GL144" s="210"/>
      <c r="GM144" s="145"/>
      <c r="GN144" s="191"/>
      <c r="GO144" s="191"/>
      <c r="GP144" s="191"/>
      <c r="GQ144" s="191"/>
      <c r="GR144" s="191"/>
      <c r="GS144" s="191"/>
      <c r="GT144" s="210"/>
      <c r="GU144" s="145"/>
      <c r="GV144" s="191"/>
      <c r="GW144" s="191"/>
      <c r="GX144" s="191"/>
      <c r="GY144" s="191"/>
      <c r="GZ144" s="191"/>
      <c r="HA144" s="191"/>
      <c r="HB144" s="210"/>
      <c r="HC144" s="145"/>
      <c r="HD144" s="191"/>
      <c r="HE144" s="191"/>
      <c r="HF144" s="191"/>
      <c r="HG144" s="191"/>
      <c r="HH144" s="191"/>
      <c r="HI144" s="191"/>
      <c r="HJ144" s="210"/>
      <c r="HR144" s="304"/>
    </row>
    <row r="145" spans="1:226" s="303" customFormat="1" ht="14.45" customHeight="1" x14ac:dyDescent="0.25">
      <c r="A145" s="211" t="s">
        <v>431</v>
      </c>
      <c r="B145" s="194" t="s">
        <v>0</v>
      </c>
      <c r="C145" s="31">
        <f t="shared" si="187"/>
        <v>135</v>
      </c>
      <c r="D145" s="173" t="str">
        <f t="shared" si="147"/>
        <v>Dw_135</v>
      </c>
      <c r="E145" s="4">
        <v>400.27421827550859</v>
      </c>
      <c r="F145" s="195" t="s">
        <v>360</v>
      </c>
      <c r="G145" s="195">
        <v>17.5</v>
      </c>
      <c r="H145" s="3">
        <f t="shared" si="148"/>
        <v>41.827255959639551</v>
      </c>
      <c r="I145" s="196">
        <f t="shared" si="149"/>
        <v>162.01370337717799</v>
      </c>
      <c r="J145" s="1">
        <f t="shared" si="150"/>
        <v>0.30000000000000004</v>
      </c>
      <c r="K145" s="280">
        <f t="shared" si="151"/>
        <v>0.62027325842517889</v>
      </c>
      <c r="L145" s="280">
        <f t="shared" si="152"/>
        <v>0.7083387264903328</v>
      </c>
      <c r="M145" s="225">
        <f t="shared" si="153"/>
        <v>1.1620200727500043</v>
      </c>
      <c r="N145" s="15" t="s">
        <v>432</v>
      </c>
      <c r="O145" s="197">
        <f t="shared" si="154"/>
        <v>0.53125404486774963</v>
      </c>
      <c r="P145" s="198">
        <f t="shared" si="155"/>
        <v>0</v>
      </c>
      <c r="Q145" s="198">
        <f t="shared" si="156"/>
        <v>0</v>
      </c>
      <c r="R145" s="198">
        <f t="shared" si="157"/>
        <v>0.81416525582051813</v>
      </c>
      <c r="S145" s="77">
        <f t="shared" si="158"/>
        <v>0.70550697311918975</v>
      </c>
      <c r="T145" s="199"/>
      <c r="U145" s="3">
        <f t="shared" si="159"/>
        <v>1.6927306003232752</v>
      </c>
      <c r="V145" s="98">
        <f t="shared" si="160"/>
        <v>9.7421454099207079</v>
      </c>
      <c r="W145" s="49">
        <f t="shared" si="161"/>
        <v>4.2934337560847373</v>
      </c>
      <c r="X145" s="317">
        <f t="shared" si="181"/>
        <v>7.8234224273868308E-2</v>
      </c>
      <c r="Y145" s="318">
        <v>7.8234224273868294E-2</v>
      </c>
      <c r="Z145" s="200"/>
      <c r="AA145" s="66"/>
      <c r="AB145" s="66"/>
      <c r="AC145" s="66">
        <v>250</v>
      </c>
      <c r="AD145" s="66"/>
      <c r="AE145" s="66"/>
      <c r="AF145" s="66"/>
      <c r="AG145" s="66"/>
      <c r="AH145" s="195"/>
      <c r="AI145" s="34"/>
      <c r="AJ145" s="229">
        <v>180</v>
      </c>
      <c r="AK145" s="34"/>
      <c r="AL145" s="34"/>
      <c r="AM145" s="34"/>
      <c r="AN145" s="201"/>
      <c r="AO145" s="201"/>
      <c r="AP145" s="202">
        <v>240</v>
      </c>
      <c r="AQ145" s="18"/>
      <c r="AR145" s="18"/>
      <c r="AS145" s="18"/>
      <c r="AT145" s="51"/>
      <c r="AU145" s="17"/>
      <c r="AV145" s="18"/>
      <c r="AW145" s="112"/>
      <c r="AX145" s="103"/>
      <c r="AY145" s="18"/>
      <c r="AZ145" s="18"/>
      <c r="BA145" s="18"/>
      <c r="BB145" s="17"/>
      <c r="BC145" s="19"/>
      <c r="BD145" s="19"/>
      <c r="BE145" s="19"/>
      <c r="BF145" s="17"/>
      <c r="BG145" s="18"/>
      <c r="BH145" s="18"/>
      <c r="BI145" s="128"/>
      <c r="BJ145" s="331"/>
      <c r="BK145" s="332"/>
      <c r="BL145" s="332"/>
      <c r="BM145" s="332"/>
      <c r="BN145" s="333"/>
      <c r="BO145" s="203">
        <f t="shared" si="162"/>
        <v>6.9363999999999999</v>
      </c>
      <c r="BP145" s="285">
        <v>6.0301101377716906</v>
      </c>
      <c r="BQ145" s="204">
        <v>3.0215991282664829</v>
      </c>
      <c r="BR145" s="204"/>
      <c r="BS145" s="47"/>
      <c r="BT145" s="42"/>
      <c r="BU145" s="42"/>
      <c r="BV145" s="42"/>
      <c r="BW145" s="43"/>
      <c r="BX145" s="191"/>
      <c r="BY145" s="191"/>
      <c r="BZ145" s="205"/>
      <c r="CA145" s="191"/>
      <c r="CB145" s="206"/>
      <c r="CC145" s="191"/>
      <c r="CD145" s="207">
        <f t="shared" si="163"/>
        <v>48.6041110131534</v>
      </c>
      <c r="CE145" s="47" t="s">
        <v>356</v>
      </c>
      <c r="CF145" s="42">
        <v>31.8</v>
      </c>
      <c r="CG145" s="42" t="s">
        <v>353</v>
      </c>
      <c r="CH145" s="42">
        <v>175</v>
      </c>
      <c r="CI145" s="191"/>
      <c r="CJ145" s="192"/>
      <c r="CK145" s="191" t="s">
        <v>357</v>
      </c>
      <c r="CL145" s="191" t="s">
        <v>358</v>
      </c>
      <c r="CM145" s="208">
        <v>0.13</v>
      </c>
      <c r="CN145" s="191">
        <v>470</v>
      </c>
      <c r="CO145" s="205">
        <f t="shared" si="164"/>
        <v>68.387637606471031</v>
      </c>
      <c r="CP145" s="191">
        <f t="shared" si="165"/>
        <v>36.453083259865046</v>
      </c>
      <c r="CQ145" s="145" t="s">
        <v>353</v>
      </c>
      <c r="CR145" s="191">
        <v>175</v>
      </c>
      <c r="CS145" s="191"/>
      <c r="CT145" s="191"/>
      <c r="CU145" s="191"/>
      <c r="CV145" s="192"/>
      <c r="CW145" s="191" t="s">
        <v>357</v>
      </c>
      <c r="CX145" s="209" t="s">
        <v>358</v>
      </c>
      <c r="CY145" s="208">
        <v>0.13</v>
      </c>
      <c r="CZ145" s="191">
        <v>470</v>
      </c>
      <c r="DA145" s="191"/>
      <c r="DB145" s="191">
        <f t="shared" si="166"/>
        <v>41.827255959639551</v>
      </c>
      <c r="DC145" s="43">
        <f t="shared" si="167"/>
        <v>0</v>
      </c>
      <c r="DD145" s="191" t="s">
        <v>362</v>
      </c>
      <c r="DE145" s="191">
        <v>100</v>
      </c>
      <c r="DF145" s="191" t="s">
        <v>361</v>
      </c>
      <c r="DG145" s="191">
        <v>20</v>
      </c>
      <c r="DH145" s="191" t="s">
        <v>353</v>
      </c>
      <c r="DI145" s="192">
        <v>175</v>
      </c>
      <c r="DJ145" s="191"/>
      <c r="DK145" s="209"/>
      <c r="DL145" s="208"/>
      <c r="DM145" s="191"/>
      <c r="DN145" s="191">
        <f t="shared" si="168"/>
        <v>41.827255959639551</v>
      </c>
      <c r="DO145" s="192">
        <f t="shared" si="169"/>
        <v>0</v>
      </c>
      <c r="DP145" s="191">
        <v>1</v>
      </c>
      <c r="DQ145" s="191" t="s">
        <v>363</v>
      </c>
      <c r="DR145" s="191" t="s">
        <v>371</v>
      </c>
      <c r="DS145" s="208">
        <v>0.13400000000000001</v>
      </c>
      <c r="DT145" s="191">
        <v>580</v>
      </c>
      <c r="DU145" s="191">
        <f t="shared" si="170"/>
        <v>6.0301101377716906</v>
      </c>
      <c r="DV145" s="191">
        <v>0.375</v>
      </c>
      <c r="DW145" s="191">
        <v>0.45</v>
      </c>
      <c r="DX145" s="192">
        <f t="shared" si="171"/>
        <v>8.1006851688589006</v>
      </c>
      <c r="DY145" s="191">
        <v>1</v>
      </c>
      <c r="DZ145" s="191" t="s">
        <v>363</v>
      </c>
      <c r="EA145" s="191" t="s">
        <v>371</v>
      </c>
      <c r="EB145" s="208">
        <v>0.13400000000000001</v>
      </c>
      <c r="EC145" s="191">
        <v>580</v>
      </c>
      <c r="ED145" s="191">
        <f t="shared" si="172"/>
        <v>3.0215991282664829</v>
      </c>
      <c r="EE145" s="191">
        <v>0.47499999999999998</v>
      </c>
      <c r="EF145" s="191">
        <v>0.47499999999999998</v>
      </c>
      <c r="EG145" s="191">
        <f t="shared" si="173"/>
        <v>4.0503425844294503</v>
      </c>
      <c r="EH145" s="166">
        <f t="shared" si="174"/>
        <v>2</v>
      </c>
      <c r="EI145" s="205">
        <f t="shared" si="175"/>
        <v>2.8776420205495681</v>
      </c>
      <c r="EJ145" s="205">
        <f t="shared" si="182"/>
        <v>1.6927306003232754</v>
      </c>
      <c r="EK145" s="51">
        <f t="shared" si="183"/>
        <v>1.0788685279432075</v>
      </c>
      <c r="EL145" s="220">
        <f t="shared" si="184"/>
        <v>0.29527898972521593</v>
      </c>
      <c r="EM145" s="221">
        <f t="shared" si="176"/>
        <v>4.8710727049603539</v>
      </c>
      <c r="EN145" s="191"/>
      <c r="EO145" s="313"/>
      <c r="EP145" s="192" t="s">
        <v>354</v>
      </c>
      <c r="EQ145" s="222">
        <f t="shared" si="177"/>
        <v>2.8776420205495681</v>
      </c>
      <c r="ER145" s="191">
        <f t="shared" si="178"/>
        <v>1.6927306003232754</v>
      </c>
      <c r="ES145" s="51">
        <f t="shared" si="179"/>
        <v>1.0788685279432075</v>
      </c>
      <c r="ET145" s="191">
        <f t="shared" si="185"/>
        <v>3.7634789897252157</v>
      </c>
      <c r="EU145" s="191">
        <f t="shared" si="180"/>
        <v>4.8710727049603539</v>
      </c>
      <c r="EV145" s="191"/>
      <c r="EW145" s="191"/>
      <c r="EX145" s="192" t="str">
        <f t="shared" si="186"/>
        <v>Front</v>
      </c>
      <c r="EY145" s="145"/>
      <c r="EZ145" s="191"/>
      <c r="FA145" s="191"/>
      <c r="FB145" s="191"/>
      <c r="FC145" s="191"/>
      <c r="FD145" s="191"/>
      <c r="FE145" s="191"/>
      <c r="FF145" s="192"/>
      <c r="FG145" s="145"/>
      <c r="FH145" s="191"/>
      <c r="FI145" s="191"/>
      <c r="FJ145" s="191"/>
      <c r="FK145" s="191"/>
      <c r="FL145" s="191"/>
      <c r="FM145" s="191"/>
      <c r="FN145" s="192"/>
      <c r="FO145" s="145"/>
      <c r="FP145" s="191"/>
      <c r="FQ145" s="191"/>
      <c r="FR145" s="191"/>
      <c r="FS145" s="191"/>
      <c r="FT145" s="191"/>
      <c r="FU145" s="191"/>
      <c r="FV145" s="192"/>
      <c r="FW145" s="191"/>
      <c r="FX145" s="191"/>
      <c r="FY145" s="191"/>
      <c r="FZ145" s="191"/>
      <c r="GA145" s="191"/>
      <c r="GB145" s="191"/>
      <c r="GC145" s="191"/>
      <c r="GD145" s="210"/>
      <c r="GE145" s="145"/>
      <c r="GF145" s="191"/>
      <c r="GG145" s="191"/>
      <c r="GH145" s="191"/>
      <c r="GI145" s="191"/>
      <c r="GJ145" s="191"/>
      <c r="GK145" s="191"/>
      <c r="GL145" s="210"/>
      <c r="GM145" s="145"/>
      <c r="GN145" s="191"/>
      <c r="GO145" s="191"/>
      <c r="GP145" s="191"/>
      <c r="GQ145" s="191"/>
      <c r="GR145" s="191"/>
      <c r="GS145" s="191"/>
      <c r="GT145" s="210"/>
      <c r="GU145" s="145"/>
      <c r="GV145" s="191"/>
      <c r="GW145" s="191"/>
      <c r="GX145" s="191"/>
      <c r="GY145" s="191"/>
      <c r="GZ145" s="191"/>
      <c r="HA145" s="191"/>
      <c r="HB145" s="210"/>
      <c r="HC145" s="145"/>
      <c r="HD145" s="191"/>
      <c r="HE145" s="191"/>
      <c r="HF145" s="191"/>
      <c r="HG145" s="191"/>
      <c r="HH145" s="191"/>
      <c r="HI145" s="191"/>
      <c r="HJ145" s="210"/>
      <c r="HR145" s="304"/>
    </row>
    <row r="146" spans="1:226" s="303" customFormat="1" ht="14.45" customHeight="1" x14ac:dyDescent="0.25">
      <c r="A146" s="211" t="s">
        <v>431</v>
      </c>
      <c r="B146" s="194" t="s">
        <v>0</v>
      </c>
      <c r="C146" s="31">
        <f t="shared" si="187"/>
        <v>136</v>
      </c>
      <c r="D146" s="173" t="str">
        <f t="shared" si="147"/>
        <v>Dw_136</v>
      </c>
      <c r="E146" s="4">
        <v>481.97892081872038</v>
      </c>
      <c r="F146" s="195" t="s">
        <v>360</v>
      </c>
      <c r="G146" s="195">
        <v>17.5</v>
      </c>
      <c r="H146" s="3">
        <f t="shared" si="148"/>
        <v>43.245097201793257</v>
      </c>
      <c r="I146" s="196">
        <f t="shared" si="149"/>
        <v>163.06751760194339</v>
      </c>
      <c r="J146" s="1">
        <f t="shared" si="150"/>
        <v>0.30000000000000004</v>
      </c>
      <c r="K146" s="280">
        <f t="shared" si="151"/>
        <v>0.6388347520827512</v>
      </c>
      <c r="L146" s="280">
        <f t="shared" si="152"/>
        <v>0.72006477234664468</v>
      </c>
      <c r="M146" s="225">
        <f t="shared" si="153"/>
        <v>1.1312324042725108</v>
      </c>
      <c r="N146" s="15" t="s">
        <v>432</v>
      </c>
      <c r="O146" s="197">
        <f t="shared" si="154"/>
        <v>0.5400485792599834</v>
      </c>
      <c r="P146" s="198">
        <f t="shared" si="155"/>
        <v>0</v>
      </c>
      <c r="Q146" s="198">
        <f t="shared" si="156"/>
        <v>0</v>
      </c>
      <c r="R146" s="198">
        <f t="shared" si="157"/>
        <v>0.79259398474705522</v>
      </c>
      <c r="S146" s="77">
        <f t="shared" si="158"/>
        <v>0.73807358738494699</v>
      </c>
      <c r="T146" s="199"/>
      <c r="U146" s="3">
        <f t="shared" si="159"/>
        <v>1.5939809643521416</v>
      </c>
      <c r="V146" s="98">
        <f t="shared" si="160"/>
        <v>8.6386360700377427</v>
      </c>
      <c r="W146" s="49">
        <f t="shared" si="161"/>
        <v>5.0060098435891529</v>
      </c>
      <c r="X146" s="317">
        <f t="shared" si="181"/>
        <v>6.6883544998402447E-2</v>
      </c>
      <c r="Y146" s="318">
        <v>6.6883544998402447E-2</v>
      </c>
      <c r="Z146" s="200"/>
      <c r="AA146" s="66"/>
      <c r="AB146" s="66"/>
      <c r="AC146" s="66">
        <v>250</v>
      </c>
      <c r="AD146" s="66"/>
      <c r="AE146" s="66"/>
      <c r="AF146" s="66"/>
      <c r="AG146" s="66"/>
      <c r="AH146" s="195"/>
      <c r="AI146" s="34"/>
      <c r="AJ146" s="229">
        <v>180</v>
      </c>
      <c r="AK146" s="34"/>
      <c r="AL146" s="34"/>
      <c r="AM146" s="34"/>
      <c r="AN146" s="201"/>
      <c r="AO146" s="201"/>
      <c r="AP146" s="202">
        <v>240</v>
      </c>
      <c r="AQ146" s="18"/>
      <c r="AR146" s="18"/>
      <c r="AS146" s="18"/>
      <c r="AT146" s="51"/>
      <c r="AU146" s="17"/>
      <c r="AV146" s="18"/>
      <c r="AW146" s="112"/>
      <c r="AX146" s="103"/>
      <c r="AY146" s="18"/>
      <c r="AZ146" s="18"/>
      <c r="BA146" s="18"/>
      <c r="BB146" s="17"/>
      <c r="BC146" s="19"/>
      <c r="BD146" s="19"/>
      <c r="BE146" s="19"/>
      <c r="BF146" s="17"/>
      <c r="BG146" s="18"/>
      <c r="BH146" s="18"/>
      <c r="BI146" s="128"/>
      <c r="BJ146" s="331"/>
      <c r="BK146" s="332"/>
      <c r="BL146" s="332"/>
      <c r="BM146" s="332"/>
      <c r="BN146" s="333"/>
      <c r="BO146" s="203">
        <f t="shared" si="162"/>
        <v>6.9363999999999999</v>
      </c>
      <c r="BP146" s="285">
        <v>6.2345160604626688</v>
      </c>
      <c r="BQ146" s="204">
        <v>2.9070613937109417</v>
      </c>
      <c r="BR146" s="204"/>
      <c r="BS146" s="47"/>
      <c r="BT146" s="42"/>
      <c r="BU146" s="42"/>
      <c r="BV146" s="42"/>
      <c r="BW146" s="43"/>
      <c r="BX146" s="191"/>
      <c r="BY146" s="191"/>
      <c r="BZ146" s="205"/>
      <c r="CA146" s="191"/>
      <c r="CB146" s="206"/>
      <c r="CC146" s="191"/>
      <c r="CD146" s="207">
        <f t="shared" si="163"/>
        <v>48.920255280583021</v>
      </c>
      <c r="CE146" s="47" t="s">
        <v>356</v>
      </c>
      <c r="CF146" s="42">
        <v>31.8</v>
      </c>
      <c r="CG146" s="42" t="s">
        <v>353</v>
      </c>
      <c r="CH146" s="42">
        <v>175</v>
      </c>
      <c r="CI146" s="191"/>
      <c r="CJ146" s="192"/>
      <c r="CK146" s="191" t="s">
        <v>357</v>
      </c>
      <c r="CL146" s="191" t="s">
        <v>358</v>
      </c>
      <c r="CM146" s="208">
        <v>0.13</v>
      </c>
      <c r="CN146" s="191">
        <v>470</v>
      </c>
      <c r="CO146" s="205">
        <f t="shared" si="164"/>
        <v>66.605769346929009</v>
      </c>
      <c r="CP146" s="191">
        <f t="shared" si="165"/>
        <v>36.690191460437262</v>
      </c>
      <c r="CQ146" s="145" t="s">
        <v>353</v>
      </c>
      <c r="CR146" s="191">
        <v>175</v>
      </c>
      <c r="CS146" s="191"/>
      <c r="CT146" s="191"/>
      <c r="CU146" s="191"/>
      <c r="CV146" s="192"/>
      <c r="CW146" s="191" t="s">
        <v>357</v>
      </c>
      <c r="CX146" s="209" t="s">
        <v>358</v>
      </c>
      <c r="CY146" s="208">
        <v>0.13</v>
      </c>
      <c r="CZ146" s="191">
        <v>470</v>
      </c>
      <c r="DA146" s="191"/>
      <c r="DB146" s="191">
        <f t="shared" si="166"/>
        <v>43.245097201793257</v>
      </c>
      <c r="DC146" s="43">
        <f t="shared" si="167"/>
        <v>0</v>
      </c>
      <c r="DD146" s="191" t="s">
        <v>362</v>
      </c>
      <c r="DE146" s="191">
        <v>100</v>
      </c>
      <c r="DF146" s="191" t="s">
        <v>361</v>
      </c>
      <c r="DG146" s="191">
        <v>20</v>
      </c>
      <c r="DH146" s="191" t="s">
        <v>353</v>
      </c>
      <c r="DI146" s="192">
        <v>175</v>
      </c>
      <c r="DJ146" s="191"/>
      <c r="DK146" s="209"/>
      <c r="DL146" s="208"/>
      <c r="DM146" s="191"/>
      <c r="DN146" s="191">
        <f t="shared" si="168"/>
        <v>43.245097201793257</v>
      </c>
      <c r="DO146" s="192">
        <f t="shared" si="169"/>
        <v>0</v>
      </c>
      <c r="DP146" s="191">
        <v>1</v>
      </c>
      <c r="DQ146" s="191" t="s">
        <v>363</v>
      </c>
      <c r="DR146" s="191" t="s">
        <v>371</v>
      </c>
      <c r="DS146" s="208">
        <v>0.13400000000000001</v>
      </c>
      <c r="DT146" s="191">
        <v>580</v>
      </c>
      <c r="DU146" s="191">
        <f t="shared" si="170"/>
        <v>6.2345160604626688</v>
      </c>
      <c r="DV146" s="191">
        <v>0.375</v>
      </c>
      <c r="DW146" s="191">
        <v>0.45</v>
      </c>
      <c r="DX146" s="192">
        <f t="shared" si="171"/>
        <v>8.1533758800971707</v>
      </c>
      <c r="DY146" s="191">
        <v>1</v>
      </c>
      <c r="DZ146" s="191" t="s">
        <v>363</v>
      </c>
      <c r="EA146" s="191" t="s">
        <v>371</v>
      </c>
      <c r="EB146" s="208">
        <v>0.13400000000000001</v>
      </c>
      <c r="EC146" s="191">
        <v>580</v>
      </c>
      <c r="ED146" s="191">
        <f t="shared" si="172"/>
        <v>2.9070613937109417</v>
      </c>
      <c r="EE146" s="191">
        <v>0.47499999999999998</v>
      </c>
      <c r="EF146" s="191">
        <v>0.47499999999999998</v>
      </c>
      <c r="EG146" s="191">
        <f t="shared" si="173"/>
        <v>4.0766879400485854</v>
      </c>
      <c r="EH146" s="166">
        <f t="shared" si="174"/>
        <v>2</v>
      </c>
      <c r="EI146" s="205">
        <f t="shared" si="175"/>
        <v>2.7097676393986405</v>
      </c>
      <c r="EJ146" s="205">
        <f t="shared" si="182"/>
        <v>1.5939809643521416</v>
      </c>
      <c r="EK146" s="51">
        <f t="shared" si="183"/>
        <v>1.0630804293588001</v>
      </c>
      <c r="EL146" s="220">
        <f t="shared" si="184"/>
        <v>0.37921618030067972</v>
      </c>
      <c r="EM146" s="221">
        <f t="shared" si="176"/>
        <v>4.3193180350188713</v>
      </c>
      <c r="EN146" s="191"/>
      <c r="EO146" s="313"/>
      <c r="EP146" s="192" t="s">
        <v>354</v>
      </c>
      <c r="EQ146" s="222">
        <f t="shared" si="177"/>
        <v>2.7097676393986405</v>
      </c>
      <c r="ER146" s="191">
        <f t="shared" si="178"/>
        <v>1.5939809643521416</v>
      </c>
      <c r="ES146" s="51">
        <f t="shared" si="179"/>
        <v>1.0630804293588001</v>
      </c>
      <c r="ET146" s="191">
        <f t="shared" si="185"/>
        <v>3.8474161803006797</v>
      </c>
      <c r="EU146" s="191">
        <f t="shared" si="180"/>
        <v>4.3193180350188713</v>
      </c>
      <c r="EV146" s="191"/>
      <c r="EW146" s="191"/>
      <c r="EX146" s="192" t="str">
        <f t="shared" si="186"/>
        <v>Front</v>
      </c>
      <c r="EY146" s="145"/>
      <c r="EZ146" s="191"/>
      <c r="FA146" s="191"/>
      <c r="FB146" s="191"/>
      <c r="FC146" s="191"/>
      <c r="FD146" s="191"/>
      <c r="FE146" s="191"/>
      <c r="FF146" s="192"/>
      <c r="FG146" s="145"/>
      <c r="FH146" s="191"/>
      <c r="FI146" s="191"/>
      <c r="FJ146" s="191"/>
      <c r="FK146" s="191"/>
      <c r="FL146" s="191"/>
      <c r="FM146" s="191"/>
      <c r="FN146" s="192"/>
      <c r="FO146" s="145"/>
      <c r="FP146" s="191"/>
      <c r="FQ146" s="191"/>
      <c r="FR146" s="191"/>
      <c r="FS146" s="191"/>
      <c r="FT146" s="191"/>
      <c r="FU146" s="191"/>
      <c r="FV146" s="192"/>
      <c r="FW146" s="191"/>
      <c r="FX146" s="191"/>
      <c r="FY146" s="191"/>
      <c r="FZ146" s="191"/>
      <c r="GA146" s="191"/>
      <c r="GB146" s="191"/>
      <c r="GC146" s="191"/>
      <c r="GD146" s="210"/>
      <c r="GE146" s="145"/>
      <c r="GF146" s="191"/>
      <c r="GG146" s="191"/>
      <c r="GH146" s="191"/>
      <c r="GI146" s="191"/>
      <c r="GJ146" s="191"/>
      <c r="GK146" s="191"/>
      <c r="GL146" s="210"/>
      <c r="GM146" s="145"/>
      <c r="GN146" s="191"/>
      <c r="GO146" s="191"/>
      <c r="GP146" s="191"/>
      <c r="GQ146" s="191"/>
      <c r="GR146" s="191"/>
      <c r="GS146" s="191"/>
      <c r="GT146" s="210"/>
      <c r="GU146" s="145"/>
      <c r="GV146" s="191"/>
      <c r="GW146" s="191"/>
      <c r="GX146" s="191"/>
      <c r="GY146" s="191"/>
      <c r="GZ146" s="191"/>
      <c r="HA146" s="191"/>
      <c r="HB146" s="210"/>
      <c r="HC146" s="145"/>
      <c r="HD146" s="191"/>
      <c r="HE146" s="191"/>
      <c r="HF146" s="191"/>
      <c r="HG146" s="191"/>
      <c r="HH146" s="191"/>
      <c r="HI146" s="191"/>
      <c r="HJ146" s="210"/>
      <c r="HR146" s="304"/>
    </row>
    <row r="147" spans="1:226" s="303" customFormat="1" ht="14.45" customHeight="1" x14ac:dyDescent="0.25">
      <c r="A147" s="211" t="s">
        <v>431</v>
      </c>
      <c r="B147" s="194" t="s">
        <v>0</v>
      </c>
      <c r="C147" s="31">
        <f t="shared" si="187"/>
        <v>137</v>
      </c>
      <c r="D147" s="173" t="str">
        <f t="shared" si="147"/>
        <v>Dw_137</v>
      </c>
      <c r="E147" s="4">
        <v>435.80517532463438</v>
      </c>
      <c r="F147" s="195" t="s">
        <v>360</v>
      </c>
      <c r="G147" s="195">
        <v>17.5</v>
      </c>
      <c r="H147" s="3">
        <f t="shared" si="148"/>
        <v>50.139444348487338</v>
      </c>
      <c r="I147" s="196">
        <f t="shared" si="149"/>
        <v>180.95380897008175</v>
      </c>
      <c r="J147" s="1">
        <f t="shared" si="150"/>
        <v>0.3</v>
      </c>
      <c r="K147" s="280">
        <f t="shared" si="151"/>
        <v>0.67289986165775928</v>
      </c>
      <c r="L147" s="280">
        <f t="shared" si="152"/>
        <v>0.77188476098787151</v>
      </c>
      <c r="M147" s="225">
        <f t="shared" si="153"/>
        <v>1.0827033166485875</v>
      </c>
      <c r="N147" s="15" t="s">
        <v>432</v>
      </c>
      <c r="O147" s="197">
        <f t="shared" si="154"/>
        <v>0.57891357074090366</v>
      </c>
      <c r="P147" s="198">
        <f t="shared" si="155"/>
        <v>0</v>
      </c>
      <c r="Q147" s="198">
        <f t="shared" si="156"/>
        <v>0</v>
      </c>
      <c r="R147" s="198">
        <f t="shared" si="157"/>
        <v>0.75859225107083483</v>
      </c>
      <c r="S147" s="77">
        <f t="shared" si="158"/>
        <v>0.83609893957744164</v>
      </c>
      <c r="T147" s="199"/>
      <c r="U147" s="3">
        <f t="shared" si="159"/>
        <v>1.7443677681688945</v>
      </c>
      <c r="V147" s="98">
        <f t="shared" si="160"/>
        <v>10.345584296130202</v>
      </c>
      <c r="W147" s="49">
        <f t="shared" si="161"/>
        <v>4.8464584419115075</v>
      </c>
      <c r="X147" s="317">
        <f t="shared" si="181"/>
        <v>7.5510321816763218E-2</v>
      </c>
      <c r="Y147" s="318">
        <v>7.5510321816763204E-2</v>
      </c>
      <c r="Z147" s="200"/>
      <c r="AA147" s="66"/>
      <c r="AB147" s="66"/>
      <c r="AC147" s="66">
        <v>250</v>
      </c>
      <c r="AD147" s="66"/>
      <c r="AE147" s="66"/>
      <c r="AF147" s="66"/>
      <c r="AG147" s="66"/>
      <c r="AH147" s="195"/>
      <c r="AI147" s="34"/>
      <c r="AJ147" s="229">
        <v>180</v>
      </c>
      <c r="AK147" s="34"/>
      <c r="AL147" s="34"/>
      <c r="AM147" s="34"/>
      <c r="AN147" s="201"/>
      <c r="AO147" s="201"/>
      <c r="AP147" s="202">
        <v>240</v>
      </c>
      <c r="AQ147" s="18"/>
      <c r="AR147" s="18"/>
      <c r="AS147" s="18"/>
      <c r="AT147" s="51"/>
      <c r="AU147" s="17"/>
      <c r="AV147" s="18"/>
      <c r="AW147" s="112"/>
      <c r="AX147" s="103"/>
      <c r="AY147" s="18"/>
      <c r="AZ147" s="18"/>
      <c r="BA147" s="18"/>
      <c r="BB147" s="17"/>
      <c r="BC147" s="19"/>
      <c r="BD147" s="19"/>
      <c r="BE147" s="19"/>
      <c r="BF147" s="17"/>
      <c r="BG147" s="18"/>
      <c r="BH147" s="18"/>
      <c r="BI147" s="128"/>
      <c r="BJ147" s="331"/>
      <c r="BK147" s="332"/>
      <c r="BL147" s="332"/>
      <c r="BM147" s="332"/>
      <c r="BN147" s="333"/>
      <c r="BO147" s="203">
        <f t="shared" si="162"/>
        <v>6.9363999999999999</v>
      </c>
      <c r="BP147" s="285">
        <v>7.228453426631587</v>
      </c>
      <c r="BQ147" s="204">
        <v>2.8477146160026185</v>
      </c>
      <c r="BR147" s="204"/>
      <c r="BS147" s="47"/>
      <c r="BT147" s="42"/>
      <c r="BU147" s="42"/>
      <c r="BV147" s="42"/>
      <c r="BW147" s="43"/>
      <c r="BX147" s="191"/>
      <c r="BY147" s="191"/>
      <c r="BZ147" s="205"/>
      <c r="CA147" s="191"/>
      <c r="CB147" s="206"/>
      <c r="CC147" s="191"/>
      <c r="CD147" s="207">
        <f t="shared" si="163"/>
        <v>54.286142691024523</v>
      </c>
      <c r="CE147" s="47" t="s">
        <v>356</v>
      </c>
      <c r="CF147" s="42">
        <v>31.8</v>
      </c>
      <c r="CG147" s="42" t="s">
        <v>353</v>
      </c>
      <c r="CH147" s="42">
        <v>175</v>
      </c>
      <c r="CI147" s="191"/>
      <c r="CJ147" s="192"/>
      <c r="CK147" s="191" t="s">
        <v>357</v>
      </c>
      <c r="CL147" s="191" t="s">
        <v>358</v>
      </c>
      <c r="CM147" s="208">
        <v>0.13</v>
      </c>
      <c r="CN147" s="191">
        <v>470</v>
      </c>
      <c r="CO147" s="205">
        <f t="shared" si="164"/>
        <v>70.70336642167922</v>
      </c>
      <c r="CP147" s="191">
        <f t="shared" si="165"/>
        <v>40.714607018268396</v>
      </c>
      <c r="CQ147" s="145" t="s">
        <v>353</v>
      </c>
      <c r="CR147" s="191">
        <v>175</v>
      </c>
      <c r="CS147" s="191"/>
      <c r="CT147" s="191"/>
      <c r="CU147" s="191"/>
      <c r="CV147" s="192"/>
      <c r="CW147" s="191" t="s">
        <v>357</v>
      </c>
      <c r="CX147" s="209" t="s">
        <v>358</v>
      </c>
      <c r="CY147" s="208">
        <v>0.13</v>
      </c>
      <c r="CZ147" s="191">
        <v>470</v>
      </c>
      <c r="DA147" s="191"/>
      <c r="DB147" s="191">
        <f t="shared" si="166"/>
        <v>50.139444348487338</v>
      </c>
      <c r="DC147" s="43">
        <f t="shared" si="167"/>
        <v>0</v>
      </c>
      <c r="DD147" s="191" t="s">
        <v>362</v>
      </c>
      <c r="DE147" s="191">
        <v>100</v>
      </c>
      <c r="DF147" s="191" t="s">
        <v>361</v>
      </c>
      <c r="DG147" s="191">
        <v>20</v>
      </c>
      <c r="DH147" s="191" t="s">
        <v>353</v>
      </c>
      <c r="DI147" s="192">
        <v>175</v>
      </c>
      <c r="DJ147" s="191"/>
      <c r="DK147" s="209"/>
      <c r="DL147" s="208"/>
      <c r="DM147" s="191"/>
      <c r="DN147" s="191">
        <f t="shared" si="168"/>
        <v>50.139444348487338</v>
      </c>
      <c r="DO147" s="192">
        <f t="shared" si="169"/>
        <v>0</v>
      </c>
      <c r="DP147" s="191">
        <v>1</v>
      </c>
      <c r="DQ147" s="191" t="s">
        <v>363</v>
      </c>
      <c r="DR147" s="191" t="s">
        <v>371</v>
      </c>
      <c r="DS147" s="208">
        <v>0.13400000000000001</v>
      </c>
      <c r="DT147" s="191">
        <v>580</v>
      </c>
      <c r="DU147" s="191">
        <f t="shared" si="170"/>
        <v>7.228453426631587</v>
      </c>
      <c r="DV147" s="191">
        <v>0.375</v>
      </c>
      <c r="DW147" s="191">
        <v>0.45</v>
      </c>
      <c r="DX147" s="192">
        <f t="shared" si="171"/>
        <v>9.0476904485040883</v>
      </c>
      <c r="DY147" s="191">
        <v>1</v>
      </c>
      <c r="DZ147" s="191" t="s">
        <v>363</v>
      </c>
      <c r="EA147" s="191" t="s">
        <v>371</v>
      </c>
      <c r="EB147" s="208">
        <v>0.13400000000000001</v>
      </c>
      <c r="EC147" s="191">
        <v>580</v>
      </c>
      <c r="ED147" s="191">
        <f t="shared" si="172"/>
        <v>2.8477146160026185</v>
      </c>
      <c r="EE147" s="191">
        <v>0.47499999999999998</v>
      </c>
      <c r="EF147" s="191">
        <v>0.47499999999999998</v>
      </c>
      <c r="EG147" s="191">
        <f t="shared" si="173"/>
        <v>4.5238452242520442</v>
      </c>
      <c r="EH147" s="166">
        <f t="shared" si="174"/>
        <v>2</v>
      </c>
      <c r="EI147" s="205">
        <f t="shared" si="175"/>
        <v>2.9654252058871204</v>
      </c>
      <c r="EJ147" s="205">
        <f t="shared" si="182"/>
        <v>1.7443677681688945</v>
      </c>
      <c r="EK147" s="51">
        <f t="shared" si="183"/>
        <v>0.85334684783372405</v>
      </c>
      <c r="EL147" s="220">
        <f t="shared" si="184"/>
        <v>0.25138739705643975</v>
      </c>
      <c r="EM147" s="221">
        <f t="shared" si="176"/>
        <v>5.1727921480651009</v>
      </c>
      <c r="EN147" s="191"/>
      <c r="EO147" s="313"/>
      <c r="EP147" s="192" t="s">
        <v>354</v>
      </c>
      <c r="EQ147" s="222">
        <f t="shared" si="177"/>
        <v>2.9654252058871204</v>
      </c>
      <c r="ER147" s="191">
        <f t="shared" si="178"/>
        <v>1.7443677681688945</v>
      </c>
      <c r="ES147" s="51">
        <f t="shared" si="179"/>
        <v>0.85334684783372405</v>
      </c>
      <c r="ET147" s="191">
        <f t="shared" si="185"/>
        <v>3.7195873970564399</v>
      </c>
      <c r="EU147" s="191">
        <f t="shared" si="180"/>
        <v>5.1727921480651009</v>
      </c>
      <c r="EV147" s="191"/>
      <c r="EW147" s="191"/>
      <c r="EX147" s="192" t="str">
        <f t="shared" si="186"/>
        <v>Front</v>
      </c>
      <c r="EY147" s="145"/>
      <c r="EZ147" s="191"/>
      <c r="FA147" s="191"/>
      <c r="FB147" s="191"/>
      <c r="FC147" s="191"/>
      <c r="FD147" s="191"/>
      <c r="FE147" s="191"/>
      <c r="FF147" s="192"/>
      <c r="FG147" s="145"/>
      <c r="FH147" s="191"/>
      <c r="FI147" s="191"/>
      <c r="FJ147" s="191"/>
      <c r="FK147" s="191"/>
      <c r="FL147" s="191"/>
      <c r="FM147" s="191"/>
      <c r="FN147" s="192"/>
      <c r="FO147" s="145"/>
      <c r="FP147" s="191"/>
      <c r="FQ147" s="191"/>
      <c r="FR147" s="191"/>
      <c r="FS147" s="191"/>
      <c r="FT147" s="191"/>
      <c r="FU147" s="191"/>
      <c r="FV147" s="192"/>
      <c r="FW147" s="191"/>
      <c r="FX147" s="191"/>
      <c r="FY147" s="191"/>
      <c r="FZ147" s="191"/>
      <c r="GA147" s="191"/>
      <c r="GB147" s="191"/>
      <c r="GC147" s="191"/>
      <c r="GD147" s="210"/>
      <c r="GE147" s="145"/>
      <c r="GF147" s="191"/>
      <c r="GG147" s="191"/>
      <c r="GH147" s="191"/>
      <c r="GI147" s="191"/>
      <c r="GJ147" s="191"/>
      <c r="GK147" s="191"/>
      <c r="GL147" s="210"/>
      <c r="GM147" s="145"/>
      <c r="GN147" s="191"/>
      <c r="GO147" s="191"/>
      <c r="GP147" s="191"/>
      <c r="GQ147" s="191"/>
      <c r="GR147" s="191"/>
      <c r="GS147" s="191"/>
      <c r="GT147" s="210"/>
      <c r="GU147" s="145"/>
      <c r="GV147" s="191"/>
      <c r="GW147" s="191"/>
      <c r="GX147" s="191"/>
      <c r="GY147" s="191"/>
      <c r="GZ147" s="191"/>
      <c r="HA147" s="191"/>
      <c r="HB147" s="210"/>
      <c r="HC147" s="145"/>
      <c r="HD147" s="191"/>
      <c r="HE147" s="191"/>
      <c r="HF147" s="191"/>
      <c r="HG147" s="191"/>
      <c r="HH147" s="191"/>
      <c r="HI147" s="191"/>
      <c r="HJ147" s="210"/>
      <c r="HR147" s="304"/>
    </row>
    <row r="148" spans="1:226" s="303" customFormat="1" ht="14.45" customHeight="1" x14ac:dyDescent="0.25">
      <c r="A148" s="211" t="s">
        <v>431</v>
      </c>
      <c r="B148" s="194" t="s">
        <v>0</v>
      </c>
      <c r="C148" s="31">
        <f t="shared" si="187"/>
        <v>138</v>
      </c>
      <c r="D148" s="173" t="str">
        <f t="shared" si="147"/>
        <v>Dw_138</v>
      </c>
      <c r="E148" s="4">
        <v>733.9460097572105</v>
      </c>
      <c r="F148" s="195" t="s">
        <v>360</v>
      </c>
      <c r="G148" s="195">
        <v>17.5</v>
      </c>
      <c r="H148" s="3">
        <f t="shared" si="148"/>
        <v>58.120607023834019</v>
      </c>
      <c r="I148" s="196">
        <f t="shared" si="149"/>
        <v>203.32967196212223</v>
      </c>
      <c r="J148" s="1">
        <f t="shared" si="150"/>
        <v>0.3</v>
      </c>
      <c r="K148" s="280">
        <f t="shared" si="151"/>
        <v>0.70042463776950858</v>
      </c>
      <c r="L148" s="280">
        <f t="shared" si="152"/>
        <v>0.80550074102016</v>
      </c>
      <c r="M148" s="225">
        <f t="shared" si="153"/>
        <v>1.0495227891137187</v>
      </c>
      <c r="N148" s="15" t="s">
        <v>432</v>
      </c>
      <c r="O148" s="197">
        <f t="shared" si="154"/>
        <v>0.60412555576511995</v>
      </c>
      <c r="P148" s="198">
        <f t="shared" si="155"/>
        <v>0</v>
      </c>
      <c r="Q148" s="198">
        <f t="shared" si="156"/>
        <v>0</v>
      </c>
      <c r="R148" s="198">
        <f t="shared" si="157"/>
        <v>0.73534443175842412</v>
      </c>
      <c r="S148" s="77">
        <f t="shared" si="158"/>
        <v>0.9409943105186731</v>
      </c>
      <c r="T148" s="199"/>
      <c r="U148" s="3">
        <f t="shared" si="159"/>
        <v>1.8279312136325079</v>
      </c>
      <c r="V148" s="98">
        <f t="shared" si="160"/>
        <v>11.360530574024848</v>
      </c>
      <c r="W148" s="49">
        <f t="shared" si="161"/>
        <v>5.1160116726170521</v>
      </c>
      <c r="X148" s="317">
        <f t="shared" si="181"/>
        <v>7.554013893908787E-2</v>
      </c>
      <c r="Y148" s="318">
        <v>7.5540138939087856E-2</v>
      </c>
      <c r="Z148" s="200"/>
      <c r="AA148" s="66"/>
      <c r="AB148" s="66"/>
      <c r="AC148" s="66">
        <v>250</v>
      </c>
      <c r="AD148" s="66"/>
      <c r="AE148" s="66"/>
      <c r="AF148" s="66"/>
      <c r="AG148" s="66"/>
      <c r="AH148" s="195"/>
      <c r="AI148" s="34"/>
      <c r="AJ148" s="229">
        <v>180</v>
      </c>
      <c r="AK148" s="34"/>
      <c r="AL148" s="34"/>
      <c r="AM148" s="34"/>
      <c r="AN148" s="201"/>
      <c r="AO148" s="201"/>
      <c r="AP148" s="202">
        <v>240</v>
      </c>
      <c r="AQ148" s="18"/>
      <c r="AR148" s="18"/>
      <c r="AS148" s="18"/>
      <c r="AT148" s="51"/>
      <c r="AU148" s="17"/>
      <c r="AV148" s="18"/>
      <c r="AW148" s="112"/>
      <c r="AX148" s="103"/>
      <c r="AY148" s="18"/>
      <c r="AZ148" s="18"/>
      <c r="BA148" s="18"/>
      <c r="BB148" s="17"/>
      <c r="BC148" s="19"/>
      <c r="BD148" s="19"/>
      <c r="BE148" s="19"/>
      <c r="BF148" s="17"/>
      <c r="BG148" s="18"/>
      <c r="BH148" s="18"/>
      <c r="BI148" s="128"/>
      <c r="BJ148" s="331"/>
      <c r="BK148" s="332"/>
      <c r="BL148" s="332"/>
      <c r="BM148" s="332"/>
      <c r="BN148" s="333"/>
      <c r="BO148" s="203">
        <f t="shared" si="162"/>
        <v>6.9363999999999999</v>
      </c>
      <c r="BP148" s="285">
        <v>8.3790737304414424</v>
      </c>
      <c r="BQ148" s="204">
        <v>2.8431526000189877</v>
      </c>
      <c r="BR148" s="204"/>
      <c r="BS148" s="47"/>
      <c r="BT148" s="42"/>
      <c r="BU148" s="42"/>
      <c r="BV148" s="42"/>
      <c r="BW148" s="43"/>
      <c r="BX148" s="191"/>
      <c r="BY148" s="191"/>
      <c r="BZ148" s="205"/>
      <c r="CA148" s="191"/>
      <c r="CB148" s="206"/>
      <c r="CC148" s="191"/>
      <c r="CD148" s="207">
        <f t="shared" si="163"/>
        <v>60.99890158863667</v>
      </c>
      <c r="CE148" s="47" t="s">
        <v>356</v>
      </c>
      <c r="CF148" s="42">
        <v>31.8</v>
      </c>
      <c r="CG148" s="42" t="s">
        <v>353</v>
      </c>
      <c r="CH148" s="42">
        <v>175</v>
      </c>
      <c r="CI148" s="191"/>
      <c r="CJ148" s="192"/>
      <c r="CK148" s="191" t="s">
        <v>357</v>
      </c>
      <c r="CL148" s="191" t="s">
        <v>358</v>
      </c>
      <c r="CM148" s="208">
        <v>0.13</v>
      </c>
      <c r="CN148" s="191">
        <v>470</v>
      </c>
      <c r="CO148" s="205">
        <f t="shared" si="164"/>
        <v>77.11690406302634</v>
      </c>
      <c r="CP148" s="191">
        <f t="shared" si="165"/>
        <v>45.749176191477503</v>
      </c>
      <c r="CQ148" s="145" t="s">
        <v>353</v>
      </c>
      <c r="CR148" s="191">
        <v>175</v>
      </c>
      <c r="CS148" s="191"/>
      <c r="CT148" s="191"/>
      <c r="CU148" s="191"/>
      <c r="CV148" s="192"/>
      <c r="CW148" s="191" t="s">
        <v>357</v>
      </c>
      <c r="CX148" s="209" t="s">
        <v>358</v>
      </c>
      <c r="CY148" s="208">
        <v>0.13</v>
      </c>
      <c r="CZ148" s="191">
        <v>470</v>
      </c>
      <c r="DA148" s="191"/>
      <c r="DB148" s="191">
        <f t="shared" si="166"/>
        <v>58.120607023834019</v>
      </c>
      <c r="DC148" s="43">
        <f t="shared" si="167"/>
        <v>0</v>
      </c>
      <c r="DD148" s="191" t="s">
        <v>362</v>
      </c>
      <c r="DE148" s="191">
        <v>100</v>
      </c>
      <c r="DF148" s="191" t="s">
        <v>361</v>
      </c>
      <c r="DG148" s="191">
        <v>20</v>
      </c>
      <c r="DH148" s="191" t="s">
        <v>353</v>
      </c>
      <c r="DI148" s="192">
        <v>175</v>
      </c>
      <c r="DJ148" s="191"/>
      <c r="DK148" s="209"/>
      <c r="DL148" s="208"/>
      <c r="DM148" s="191"/>
      <c r="DN148" s="191">
        <f t="shared" si="168"/>
        <v>58.120607023834019</v>
      </c>
      <c r="DO148" s="192">
        <f t="shared" si="169"/>
        <v>0</v>
      </c>
      <c r="DP148" s="191">
        <v>1</v>
      </c>
      <c r="DQ148" s="191" t="s">
        <v>363</v>
      </c>
      <c r="DR148" s="191" t="s">
        <v>371</v>
      </c>
      <c r="DS148" s="208">
        <v>0.13400000000000001</v>
      </c>
      <c r="DT148" s="191">
        <v>580</v>
      </c>
      <c r="DU148" s="191">
        <f t="shared" si="170"/>
        <v>8.3790737304414424</v>
      </c>
      <c r="DV148" s="191">
        <v>0.375</v>
      </c>
      <c r="DW148" s="191">
        <v>0.45</v>
      </c>
      <c r="DX148" s="192">
        <f t="shared" si="171"/>
        <v>10.166483598106112</v>
      </c>
      <c r="DY148" s="191">
        <v>1</v>
      </c>
      <c r="DZ148" s="191" t="s">
        <v>363</v>
      </c>
      <c r="EA148" s="191" t="s">
        <v>371</v>
      </c>
      <c r="EB148" s="208">
        <v>0.13400000000000001</v>
      </c>
      <c r="EC148" s="191">
        <v>580</v>
      </c>
      <c r="ED148" s="191">
        <f t="shared" si="172"/>
        <v>2.8431526000189877</v>
      </c>
      <c r="EE148" s="191">
        <v>0.47499999999999998</v>
      </c>
      <c r="EF148" s="191">
        <v>0.47499999999999998</v>
      </c>
      <c r="EG148" s="191">
        <f t="shared" si="173"/>
        <v>5.0832417990530558</v>
      </c>
      <c r="EH148" s="166">
        <f t="shared" si="174"/>
        <v>2</v>
      </c>
      <c r="EI148" s="205">
        <f t="shared" si="175"/>
        <v>3.1074830631752639</v>
      </c>
      <c r="EJ148" s="205">
        <f t="shared" si="182"/>
        <v>1.8279312136325081</v>
      </c>
      <c r="EK148" s="51">
        <f t="shared" si="183"/>
        <v>0.76522138638647963</v>
      </c>
      <c r="EL148" s="220">
        <f t="shared" si="184"/>
        <v>0.18035846841236802</v>
      </c>
      <c r="EM148" s="221">
        <f t="shared" si="176"/>
        <v>5.6802652870124239</v>
      </c>
      <c r="EN148" s="191"/>
      <c r="EO148" s="313"/>
      <c r="EP148" s="192" t="s">
        <v>354</v>
      </c>
      <c r="EQ148" s="222">
        <f t="shared" si="177"/>
        <v>3.1074830631752639</v>
      </c>
      <c r="ER148" s="191">
        <f t="shared" si="178"/>
        <v>1.8279312136325081</v>
      </c>
      <c r="ES148" s="51">
        <f t="shared" si="179"/>
        <v>0.76522138638647963</v>
      </c>
      <c r="ET148" s="191">
        <f t="shared" si="185"/>
        <v>3.648558468412368</v>
      </c>
      <c r="EU148" s="191">
        <f t="shared" si="180"/>
        <v>5.6802652870124239</v>
      </c>
      <c r="EV148" s="191"/>
      <c r="EW148" s="191"/>
      <c r="EX148" s="192" t="str">
        <f t="shared" si="186"/>
        <v>Front</v>
      </c>
      <c r="EY148" s="145"/>
      <c r="EZ148" s="191"/>
      <c r="FA148" s="191"/>
      <c r="FB148" s="191"/>
      <c r="FC148" s="191"/>
      <c r="FD148" s="191"/>
      <c r="FE148" s="191"/>
      <c r="FF148" s="192"/>
      <c r="FG148" s="145"/>
      <c r="FH148" s="191"/>
      <c r="FI148" s="191"/>
      <c r="FJ148" s="191"/>
      <c r="FK148" s="191"/>
      <c r="FL148" s="191"/>
      <c r="FM148" s="191"/>
      <c r="FN148" s="192"/>
      <c r="FO148" s="145"/>
      <c r="FP148" s="191"/>
      <c r="FQ148" s="191"/>
      <c r="FR148" s="191"/>
      <c r="FS148" s="191"/>
      <c r="FT148" s="191"/>
      <c r="FU148" s="191"/>
      <c r="FV148" s="192"/>
      <c r="FW148" s="191"/>
      <c r="FX148" s="191"/>
      <c r="FY148" s="191"/>
      <c r="FZ148" s="191"/>
      <c r="GA148" s="191"/>
      <c r="GB148" s="191"/>
      <c r="GC148" s="191"/>
      <c r="GD148" s="210"/>
      <c r="GE148" s="145"/>
      <c r="GF148" s="191"/>
      <c r="GG148" s="191"/>
      <c r="GH148" s="191"/>
      <c r="GI148" s="191"/>
      <c r="GJ148" s="191"/>
      <c r="GK148" s="191"/>
      <c r="GL148" s="210"/>
      <c r="GM148" s="145"/>
      <c r="GN148" s="191"/>
      <c r="GO148" s="191"/>
      <c r="GP148" s="191"/>
      <c r="GQ148" s="191"/>
      <c r="GR148" s="191"/>
      <c r="GS148" s="191"/>
      <c r="GT148" s="210"/>
      <c r="GU148" s="145"/>
      <c r="GV148" s="191"/>
      <c r="GW148" s="191"/>
      <c r="GX148" s="191"/>
      <c r="GY148" s="191"/>
      <c r="GZ148" s="191"/>
      <c r="HA148" s="191"/>
      <c r="HB148" s="210"/>
      <c r="HC148" s="145"/>
      <c r="HD148" s="191"/>
      <c r="HE148" s="191"/>
      <c r="HF148" s="191"/>
      <c r="HG148" s="191"/>
      <c r="HH148" s="191"/>
      <c r="HI148" s="191"/>
      <c r="HJ148" s="210"/>
      <c r="HR148" s="304"/>
    </row>
    <row r="149" spans="1:226" s="303" customFormat="1" ht="14.45" customHeight="1" x14ac:dyDescent="0.25">
      <c r="A149" s="211" t="s">
        <v>431</v>
      </c>
      <c r="B149" s="194" t="s">
        <v>0</v>
      </c>
      <c r="C149" s="31">
        <f t="shared" si="187"/>
        <v>139</v>
      </c>
      <c r="D149" s="173" t="str">
        <f t="shared" si="147"/>
        <v>Dw_139</v>
      </c>
      <c r="E149" s="4">
        <v>348.92834555226131</v>
      </c>
      <c r="F149" s="195" t="s">
        <v>360</v>
      </c>
      <c r="G149" s="195">
        <v>17.5</v>
      </c>
      <c r="H149" s="3">
        <f t="shared" si="148"/>
        <v>40.854215768292853</v>
      </c>
      <c r="I149" s="196">
        <f t="shared" si="149"/>
        <v>158.81115772450039</v>
      </c>
      <c r="J149" s="1">
        <f t="shared" si="150"/>
        <v>0.30000000000000004</v>
      </c>
      <c r="K149" s="280">
        <f t="shared" si="151"/>
        <v>0.61792039883562344</v>
      </c>
      <c r="L149" s="280">
        <f t="shared" si="152"/>
        <v>0.72177429569835361</v>
      </c>
      <c r="M149" s="225">
        <f t="shared" si="153"/>
        <v>1.1661794608312208</v>
      </c>
      <c r="N149" s="15" t="s">
        <v>432</v>
      </c>
      <c r="O149" s="197">
        <f t="shared" si="154"/>
        <v>0.54133072177376507</v>
      </c>
      <c r="P149" s="198">
        <f t="shared" si="155"/>
        <v>0</v>
      </c>
      <c r="Q149" s="198">
        <f t="shared" si="156"/>
        <v>0</v>
      </c>
      <c r="R149" s="198">
        <f t="shared" si="157"/>
        <v>0.81707951637471521</v>
      </c>
      <c r="S149" s="77">
        <f t="shared" si="158"/>
        <v>0.69522711089299216</v>
      </c>
      <c r="T149" s="199"/>
      <c r="U149" s="3">
        <f t="shared" si="159"/>
        <v>1.8063674598048343</v>
      </c>
      <c r="V149" s="98">
        <f t="shared" si="160"/>
        <v>11.094075559462016</v>
      </c>
      <c r="W149" s="49">
        <f t="shared" si="161"/>
        <v>3.6825254658959605</v>
      </c>
      <c r="X149" s="317">
        <f t="shared" si="181"/>
        <v>9.3888663792880037E-2</v>
      </c>
      <c r="Y149" s="318">
        <v>9.3888663792880023E-2</v>
      </c>
      <c r="Z149" s="200"/>
      <c r="AA149" s="66"/>
      <c r="AB149" s="66"/>
      <c r="AC149" s="66">
        <v>250</v>
      </c>
      <c r="AD149" s="66"/>
      <c r="AE149" s="66"/>
      <c r="AF149" s="66"/>
      <c r="AG149" s="66"/>
      <c r="AH149" s="195"/>
      <c r="AI149" s="34"/>
      <c r="AJ149" s="229">
        <v>180</v>
      </c>
      <c r="AK149" s="34"/>
      <c r="AL149" s="34"/>
      <c r="AM149" s="34"/>
      <c r="AN149" s="201"/>
      <c r="AO149" s="201"/>
      <c r="AP149" s="202">
        <v>240</v>
      </c>
      <c r="AQ149" s="18"/>
      <c r="AR149" s="18"/>
      <c r="AS149" s="18"/>
      <c r="AT149" s="51"/>
      <c r="AU149" s="17"/>
      <c r="AV149" s="18"/>
      <c r="AW149" s="112"/>
      <c r="AX149" s="103"/>
      <c r="AY149" s="18"/>
      <c r="AZ149" s="18"/>
      <c r="BA149" s="18"/>
      <c r="BB149" s="17"/>
      <c r="BC149" s="19"/>
      <c r="BD149" s="19"/>
      <c r="BE149" s="19"/>
      <c r="BF149" s="17"/>
      <c r="BG149" s="18"/>
      <c r="BH149" s="18"/>
      <c r="BI149" s="128"/>
      <c r="BJ149" s="331"/>
      <c r="BK149" s="332"/>
      <c r="BL149" s="332"/>
      <c r="BM149" s="332"/>
      <c r="BN149" s="333"/>
      <c r="BO149" s="203">
        <f t="shared" si="162"/>
        <v>6.9363999999999999</v>
      </c>
      <c r="BP149" s="285">
        <v>5.8898298495318686</v>
      </c>
      <c r="BQ149" s="204">
        <v>3.0056660099042585</v>
      </c>
      <c r="BR149" s="204"/>
      <c r="BS149" s="47"/>
      <c r="BT149" s="42"/>
      <c r="BU149" s="42"/>
      <c r="BV149" s="42"/>
      <c r="BW149" s="43"/>
      <c r="BX149" s="191"/>
      <c r="BY149" s="191"/>
      <c r="BZ149" s="205"/>
      <c r="CA149" s="191"/>
      <c r="CB149" s="206"/>
      <c r="CC149" s="191"/>
      <c r="CD149" s="207">
        <f t="shared" si="163"/>
        <v>47.64334731735012</v>
      </c>
      <c r="CE149" s="47" t="s">
        <v>356</v>
      </c>
      <c r="CF149" s="42">
        <v>31.8</v>
      </c>
      <c r="CG149" s="42" t="s">
        <v>353</v>
      </c>
      <c r="CH149" s="42">
        <v>175</v>
      </c>
      <c r="CI149" s="191"/>
      <c r="CJ149" s="192"/>
      <c r="CK149" s="191" t="s">
        <v>357</v>
      </c>
      <c r="CL149" s="191" t="s">
        <v>358</v>
      </c>
      <c r="CM149" s="208">
        <v>0.13</v>
      </c>
      <c r="CN149" s="191">
        <v>470</v>
      </c>
      <c r="CO149" s="205">
        <f t="shared" si="164"/>
        <v>67.131172336486827</v>
      </c>
      <c r="CP149" s="191">
        <f t="shared" si="165"/>
        <v>35.732510488012586</v>
      </c>
      <c r="CQ149" s="145" t="s">
        <v>353</v>
      </c>
      <c r="CR149" s="191">
        <v>175</v>
      </c>
      <c r="CS149" s="191"/>
      <c r="CT149" s="191"/>
      <c r="CU149" s="191"/>
      <c r="CV149" s="192"/>
      <c r="CW149" s="191" t="s">
        <v>357</v>
      </c>
      <c r="CX149" s="209" t="s">
        <v>358</v>
      </c>
      <c r="CY149" s="208">
        <v>0.13</v>
      </c>
      <c r="CZ149" s="191">
        <v>470</v>
      </c>
      <c r="DA149" s="191"/>
      <c r="DB149" s="191">
        <f t="shared" si="166"/>
        <v>40.854215768292853</v>
      </c>
      <c r="DC149" s="43">
        <f t="shared" si="167"/>
        <v>0</v>
      </c>
      <c r="DD149" s="191" t="s">
        <v>362</v>
      </c>
      <c r="DE149" s="191">
        <v>100</v>
      </c>
      <c r="DF149" s="191" t="s">
        <v>361</v>
      </c>
      <c r="DG149" s="191">
        <v>20</v>
      </c>
      <c r="DH149" s="191" t="s">
        <v>353</v>
      </c>
      <c r="DI149" s="192">
        <v>175</v>
      </c>
      <c r="DJ149" s="191"/>
      <c r="DK149" s="209"/>
      <c r="DL149" s="208"/>
      <c r="DM149" s="191"/>
      <c r="DN149" s="191">
        <f t="shared" si="168"/>
        <v>40.854215768292853</v>
      </c>
      <c r="DO149" s="192">
        <f t="shared" si="169"/>
        <v>0</v>
      </c>
      <c r="DP149" s="191">
        <v>1</v>
      </c>
      <c r="DQ149" s="191" t="s">
        <v>363</v>
      </c>
      <c r="DR149" s="191" t="s">
        <v>371</v>
      </c>
      <c r="DS149" s="208">
        <v>0.13400000000000001</v>
      </c>
      <c r="DT149" s="191">
        <v>580</v>
      </c>
      <c r="DU149" s="191">
        <f t="shared" si="170"/>
        <v>5.8898298495318686</v>
      </c>
      <c r="DV149" s="191">
        <v>0.375</v>
      </c>
      <c r="DW149" s="191">
        <v>0.45</v>
      </c>
      <c r="DX149" s="192">
        <f t="shared" si="171"/>
        <v>7.9405578862250197</v>
      </c>
      <c r="DY149" s="191">
        <v>1</v>
      </c>
      <c r="DZ149" s="191" t="s">
        <v>363</v>
      </c>
      <c r="EA149" s="191" t="s">
        <v>371</v>
      </c>
      <c r="EB149" s="208">
        <v>0.13400000000000001</v>
      </c>
      <c r="EC149" s="191">
        <v>580</v>
      </c>
      <c r="ED149" s="191">
        <f t="shared" si="172"/>
        <v>3.0056660099042585</v>
      </c>
      <c r="EE149" s="191">
        <v>0.47499999999999998</v>
      </c>
      <c r="EF149" s="191">
        <v>0.47499999999999998</v>
      </c>
      <c r="EG149" s="191">
        <f t="shared" si="173"/>
        <v>3.9702789431125098</v>
      </c>
      <c r="EH149" s="166">
        <f t="shared" si="174"/>
        <v>2</v>
      </c>
      <c r="EI149" s="205">
        <f t="shared" si="175"/>
        <v>3.0708246816682183</v>
      </c>
      <c r="EJ149" s="205">
        <f t="shared" si="182"/>
        <v>1.8063674598048343</v>
      </c>
      <c r="EK149" s="51">
        <f t="shared" si="183"/>
        <v>0.94929855009942421</v>
      </c>
      <c r="EL149" s="220">
        <f t="shared" si="184"/>
        <v>0.19868765916589082</v>
      </c>
      <c r="EM149" s="221">
        <f t="shared" si="176"/>
        <v>5.5470377797310082</v>
      </c>
      <c r="EN149" s="191"/>
      <c r="EO149" s="313"/>
      <c r="EP149" s="192" t="s">
        <v>354</v>
      </c>
      <c r="EQ149" s="222">
        <f t="shared" si="177"/>
        <v>3.0708246816682183</v>
      </c>
      <c r="ER149" s="191">
        <f t="shared" si="178"/>
        <v>1.8063674598048343</v>
      </c>
      <c r="ES149" s="51">
        <f t="shared" si="179"/>
        <v>0.94929855009942421</v>
      </c>
      <c r="ET149" s="191">
        <f t="shared" si="185"/>
        <v>3.6668876591658908</v>
      </c>
      <c r="EU149" s="191">
        <f t="shared" si="180"/>
        <v>5.5470377797310082</v>
      </c>
      <c r="EV149" s="191"/>
      <c r="EW149" s="191"/>
      <c r="EX149" s="192" t="str">
        <f t="shared" si="186"/>
        <v>Front</v>
      </c>
      <c r="EY149" s="145"/>
      <c r="EZ149" s="191"/>
      <c r="FA149" s="191"/>
      <c r="FB149" s="191"/>
      <c r="FC149" s="191"/>
      <c r="FD149" s="191"/>
      <c r="FE149" s="191"/>
      <c r="FF149" s="192"/>
      <c r="FG149" s="145"/>
      <c r="FH149" s="191"/>
      <c r="FI149" s="191"/>
      <c r="FJ149" s="191"/>
      <c r="FK149" s="191"/>
      <c r="FL149" s="191"/>
      <c r="FM149" s="191"/>
      <c r="FN149" s="192"/>
      <c r="FO149" s="145"/>
      <c r="FP149" s="191"/>
      <c r="FQ149" s="191"/>
      <c r="FR149" s="191"/>
      <c r="FS149" s="191"/>
      <c r="FT149" s="191"/>
      <c r="FU149" s="191"/>
      <c r="FV149" s="192"/>
      <c r="FW149" s="191"/>
      <c r="FX149" s="191"/>
      <c r="FY149" s="191"/>
      <c r="FZ149" s="191"/>
      <c r="GA149" s="191"/>
      <c r="GB149" s="191"/>
      <c r="GC149" s="191"/>
      <c r="GD149" s="210"/>
      <c r="GE149" s="145"/>
      <c r="GF149" s="191"/>
      <c r="GG149" s="191"/>
      <c r="GH149" s="191"/>
      <c r="GI149" s="191"/>
      <c r="GJ149" s="191"/>
      <c r="GK149" s="191"/>
      <c r="GL149" s="210"/>
      <c r="GM149" s="145"/>
      <c r="GN149" s="191"/>
      <c r="GO149" s="191"/>
      <c r="GP149" s="191"/>
      <c r="GQ149" s="191"/>
      <c r="GR149" s="191"/>
      <c r="GS149" s="191"/>
      <c r="GT149" s="210"/>
      <c r="GU149" s="145"/>
      <c r="GV149" s="191"/>
      <c r="GW149" s="191"/>
      <c r="GX149" s="191"/>
      <c r="GY149" s="191"/>
      <c r="GZ149" s="191"/>
      <c r="HA149" s="191"/>
      <c r="HB149" s="210"/>
      <c r="HC149" s="145"/>
      <c r="HD149" s="191"/>
      <c r="HE149" s="191"/>
      <c r="HF149" s="191"/>
      <c r="HG149" s="191"/>
      <c r="HH149" s="191"/>
      <c r="HI149" s="191"/>
      <c r="HJ149" s="210"/>
      <c r="HR149" s="304"/>
    </row>
    <row r="150" spans="1:226" s="303" customFormat="1" ht="14.45" customHeight="1" x14ac:dyDescent="0.25">
      <c r="A150" s="211" t="s">
        <v>431</v>
      </c>
      <c r="B150" s="194" t="s">
        <v>0</v>
      </c>
      <c r="C150" s="31">
        <f t="shared" si="187"/>
        <v>140</v>
      </c>
      <c r="D150" s="173" t="str">
        <f t="shared" si="147"/>
        <v>Dw_140</v>
      </c>
      <c r="E150" s="4">
        <v>386.81073141699068</v>
      </c>
      <c r="F150" s="195" t="s">
        <v>360</v>
      </c>
      <c r="G150" s="195">
        <v>17.5</v>
      </c>
      <c r="H150" s="3">
        <f t="shared" si="148"/>
        <v>45.013188292854508</v>
      </c>
      <c r="I150" s="196">
        <f t="shared" si="149"/>
        <v>167.41926318908895</v>
      </c>
      <c r="J150" s="1">
        <f t="shared" si="150"/>
        <v>0.3</v>
      </c>
      <c r="K150" s="280">
        <f t="shared" si="151"/>
        <v>0.64897151613069815</v>
      </c>
      <c r="L150" s="280">
        <f t="shared" si="152"/>
        <v>0.76423702352870226</v>
      </c>
      <c r="M150" s="225">
        <f t="shared" si="153"/>
        <v>1.1158014097992617</v>
      </c>
      <c r="N150" s="15" t="s">
        <v>432</v>
      </c>
      <c r="O150" s="197">
        <f t="shared" si="154"/>
        <v>0.57317776764652661</v>
      </c>
      <c r="P150" s="198">
        <f t="shared" si="155"/>
        <v>0</v>
      </c>
      <c r="Q150" s="198">
        <f t="shared" si="156"/>
        <v>0</v>
      </c>
      <c r="R150" s="198">
        <f t="shared" si="157"/>
        <v>0.78178231302339385</v>
      </c>
      <c r="S150" s="77">
        <f t="shared" si="158"/>
        <v>0.7642958297867708</v>
      </c>
      <c r="T150" s="199"/>
      <c r="U150" s="3">
        <f t="shared" si="159"/>
        <v>1.8528775131293507</v>
      </c>
      <c r="V150" s="98">
        <f t="shared" si="160"/>
        <v>11.672727267445381</v>
      </c>
      <c r="W150" s="49">
        <f t="shared" si="161"/>
        <v>3.8562700268337382</v>
      </c>
      <c r="X150" s="317">
        <f t="shared" si="181"/>
        <v>9.4905256534894969E-2</v>
      </c>
      <c r="Y150" s="318">
        <v>9.4905256534894969E-2</v>
      </c>
      <c r="Z150" s="200"/>
      <c r="AA150" s="66"/>
      <c r="AB150" s="66"/>
      <c r="AC150" s="66">
        <v>250</v>
      </c>
      <c r="AD150" s="66"/>
      <c r="AE150" s="66"/>
      <c r="AF150" s="66"/>
      <c r="AG150" s="66"/>
      <c r="AH150" s="195"/>
      <c r="AI150" s="34"/>
      <c r="AJ150" s="229">
        <v>180</v>
      </c>
      <c r="AK150" s="34"/>
      <c r="AL150" s="34"/>
      <c r="AM150" s="34"/>
      <c r="AN150" s="201"/>
      <c r="AO150" s="201"/>
      <c r="AP150" s="202">
        <v>240</v>
      </c>
      <c r="AQ150" s="18"/>
      <c r="AR150" s="18"/>
      <c r="AS150" s="18"/>
      <c r="AT150" s="51"/>
      <c r="AU150" s="17"/>
      <c r="AV150" s="18"/>
      <c r="AW150" s="112"/>
      <c r="AX150" s="103"/>
      <c r="AY150" s="18"/>
      <c r="AZ150" s="18"/>
      <c r="BA150" s="18"/>
      <c r="BB150" s="17"/>
      <c r="BC150" s="19"/>
      <c r="BD150" s="19"/>
      <c r="BE150" s="19"/>
      <c r="BF150" s="17"/>
      <c r="BG150" s="18"/>
      <c r="BH150" s="18"/>
      <c r="BI150" s="128"/>
      <c r="BJ150" s="331"/>
      <c r="BK150" s="332"/>
      <c r="BL150" s="332"/>
      <c r="BM150" s="332"/>
      <c r="BN150" s="333"/>
      <c r="BO150" s="203">
        <f t="shared" si="162"/>
        <v>6.9363999999999999</v>
      </c>
      <c r="BP150" s="285">
        <v>6.4894164541915851</v>
      </c>
      <c r="BQ150" s="204">
        <v>2.8822413470138581</v>
      </c>
      <c r="BR150" s="204"/>
      <c r="BS150" s="47"/>
      <c r="BT150" s="42"/>
      <c r="BU150" s="42"/>
      <c r="BV150" s="42"/>
      <c r="BW150" s="43"/>
      <c r="BX150" s="191"/>
      <c r="BY150" s="191"/>
      <c r="BZ150" s="205"/>
      <c r="CA150" s="191"/>
      <c r="CB150" s="206"/>
      <c r="CC150" s="191"/>
      <c r="CD150" s="207">
        <f t="shared" si="163"/>
        <v>50.225778956726685</v>
      </c>
      <c r="CE150" s="47" t="s">
        <v>356</v>
      </c>
      <c r="CF150" s="42">
        <v>31.8</v>
      </c>
      <c r="CG150" s="42" t="s">
        <v>353</v>
      </c>
      <c r="CH150" s="42">
        <v>175</v>
      </c>
      <c r="CI150" s="191"/>
      <c r="CJ150" s="192"/>
      <c r="CK150" s="191" t="s">
        <v>357</v>
      </c>
      <c r="CL150" s="191" t="s">
        <v>358</v>
      </c>
      <c r="CM150" s="208">
        <v>0.13</v>
      </c>
      <c r="CN150" s="191">
        <v>470</v>
      </c>
      <c r="CO150" s="205">
        <f t="shared" si="164"/>
        <v>67.421332751952093</v>
      </c>
      <c r="CP150" s="191">
        <f t="shared" si="165"/>
        <v>37.669334217545014</v>
      </c>
      <c r="CQ150" s="145" t="s">
        <v>353</v>
      </c>
      <c r="CR150" s="191">
        <v>175</v>
      </c>
      <c r="CS150" s="191"/>
      <c r="CT150" s="191"/>
      <c r="CU150" s="191"/>
      <c r="CV150" s="192"/>
      <c r="CW150" s="191" t="s">
        <v>357</v>
      </c>
      <c r="CX150" s="209" t="s">
        <v>358</v>
      </c>
      <c r="CY150" s="208">
        <v>0.13</v>
      </c>
      <c r="CZ150" s="191">
        <v>470</v>
      </c>
      <c r="DA150" s="191"/>
      <c r="DB150" s="191">
        <f t="shared" si="166"/>
        <v>45.013188292854508</v>
      </c>
      <c r="DC150" s="43">
        <f t="shared" si="167"/>
        <v>0</v>
      </c>
      <c r="DD150" s="191" t="s">
        <v>362</v>
      </c>
      <c r="DE150" s="191">
        <v>100</v>
      </c>
      <c r="DF150" s="191" t="s">
        <v>361</v>
      </c>
      <c r="DG150" s="191">
        <v>20</v>
      </c>
      <c r="DH150" s="191" t="s">
        <v>353</v>
      </c>
      <c r="DI150" s="192">
        <v>175</v>
      </c>
      <c r="DJ150" s="191"/>
      <c r="DK150" s="209"/>
      <c r="DL150" s="208"/>
      <c r="DM150" s="191"/>
      <c r="DN150" s="191">
        <f t="shared" si="168"/>
        <v>45.013188292854508</v>
      </c>
      <c r="DO150" s="192">
        <f t="shared" si="169"/>
        <v>0</v>
      </c>
      <c r="DP150" s="191">
        <v>1</v>
      </c>
      <c r="DQ150" s="191" t="s">
        <v>363</v>
      </c>
      <c r="DR150" s="191" t="s">
        <v>371</v>
      </c>
      <c r="DS150" s="208">
        <v>0.13400000000000001</v>
      </c>
      <c r="DT150" s="191">
        <v>580</v>
      </c>
      <c r="DU150" s="191">
        <f t="shared" si="170"/>
        <v>6.4894164541915851</v>
      </c>
      <c r="DV150" s="191">
        <v>0.375</v>
      </c>
      <c r="DW150" s="191">
        <v>0.45</v>
      </c>
      <c r="DX150" s="192">
        <f t="shared" si="171"/>
        <v>8.3709631594544476</v>
      </c>
      <c r="DY150" s="191">
        <v>1</v>
      </c>
      <c r="DZ150" s="191" t="s">
        <v>363</v>
      </c>
      <c r="EA150" s="191" t="s">
        <v>371</v>
      </c>
      <c r="EB150" s="208">
        <v>0.13400000000000001</v>
      </c>
      <c r="EC150" s="191">
        <v>580</v>
      </c>
      <c r="ED150" s="191">
        <f t="shared" si="172"/>
        <v>2.8822413470138581</v>
      </c>
      <c r="EE150" s="191">
        <v>0.47499999999999998</v>
      </c>
      <c r="EF150" s="191">
        <v>0.47499999999999998</v>
      </c>
      <c r="EG150" s="191">
        <f t="shared" si="173"/>
        <v>4.1854815797272238</v>
      </c>
      <c r="EH150" s="166">
        <f t="shared" si="174"/>
        <v>2</v>
      </c>
      <c r="EI150" s="205">
        <f t="shared" si="175"/>
        <v>3.1498917723198958</v>
      </c>
      <c r="EJ150" s="205">
        <f t="shared" si="182"/>
        <v>1.8528775131293505</v>
      </c>
      <c r="EK150" s="51">
        <f t="shared" si="183"/>
        <v>0.7793638338845077</v>
      </c>
      <c r="EL150" s="220">
        <f t="shared" si="184"/>
        <v>0.15915411384005207</v>
      </c>
      <c r="EM150" s="221">
        <f t="shared" si="176"/>
        <v>5.8363636337226907</v>
      </c>
      <c r="EN150" s="191"/>
      <c r="EO150" s="313"/>
      <c r="EP150" s="192" t="s">
        <v>354</v>
      </c>
      <c r="EQ150" s="222">
        <f t="shared" si="177"/>
        <v>3.1498917723198958</v>
      </c>
      <c r="ER150" s="191">
        <f t="shared" si="178"/>
        <v>1.8528775131293505</v>
      </c>
      <c r="ES150" s="51">
        <f t="shared" si="179"/>
        <v>0.7793638338845077</v>
      </c>
      <c r="ET150" s="191">
        <f t="shared" si="185"/>
        <v>3.627354113840052</v>
      </c>
      <c r="EU150" s="191">
        <f t="shared" si="180"/>
        <v>5.8363636337226907</v>
      </c>
      <c r="EV150" s="191"/>
      <c r="EW150" s="191"/>
      <c r="EX150" s="192" t="str">
        <f t="shared" si="186"/>
        <v>Front</v>
      </c>
      <c r="EY150" s="145"/>
      <c r="EZ150" s="191"/>
      <c r="FA150" s="191"/>
      <c r="FB150" s="191"/>
      <c r="FC150" s="191"/>
      <c r="FD150" s="191"/>
      <c r="FE150" s="191"/>
      <c r="FF150" s="192"/>
      <c r="FG150" s="145"/>
      <c r="FH150" s="191"/>
      <c r="FI150" s="191"/>
      <c r="FJ150" s="191"/>
      <c r="FK150" s="191"/>
      <c r="FL150" s="191"/>
      <c r="FM150" s="191"/>
      <c r="FN150" s="192"/>
      <c r="FO150" s="145"/>
      <c r="FP150" s="191"/>
      <c r="FQ150" s="191"/>
      <c r="FR150" s="191"/>
      <c r="FS150" s="191"/>
      <c r="FT150" s="191"/>
      <c r="FU150" s="191"/>
      <c r="FV150" s="192"/>
      <c r="FW150" s="191"/>
      <c r="FX150" s="191"/>
      <c r="FY150" s="191"/>
      <c r="FZ150" s="191"/>
      <c r="GA150" s="191"/>
      <c r="GB150" s="191"/>
      <c r="GC150" s="191"/>
      <c r="GD150" s="210"/>
      <c r="GE150" s="145"/>
      <c r="GF150" s="191"/>
      <c r="GG150" s="191"/>
      <c r="GH150" s="191"/>
      <c r="GI150" s="191"/>
      <c r="GJ150" s="191"/>
      <c r="GK150" s="191"/>
      <c r="GL150" s="210"/>
      <c r="GM150" s="145"/>
      <c r="GN150" s="191"/>
      <c r="GO150" s="191"/>
      <c r="GP150" s="191"/>
      <c r="GQ150" s="191"/>
      <c r="GR150" s="191"/>
      <c r="GS150" s="191"/>
      <c r="GT150" s="210"/>
      <c r="GU150" s="145"/>
      <c r="GV150" s="191"/>
      <c r="GW150" s="191"/>
      <c r="GX150" s="191"/>
      <c r="GY150" s="191"/>
      <c r="GZ150" s="191"/>
      <c r="HA150" s="191"/>
      <c r="HB150" s="210"/>
      <c r="HC150" s="145"/>
      <c r="HD150" s="191"/>
      <c r="HE150" s="191"/>
      <c r="HF150" s="191"/>
      <c r="HG150" s="191"/>
      <c r="HH150" s="191"/>
      <c r="HI150" s="191"/>
      <c r="HJ150" s="210"/>
      <c r="HR150" s="304"/>
    </row>
    <row r="151" spans="1:226" s="303" customFormat="1" ht="14.45" customHeight="1" x14ac:dyDescent="0.25">
      <c r="A151" s="211" t="s">
        <v>431</v>
      </c>
      <c r="B151" s="194" t="s">
        <v>0</v>
      </c>
      <c r="C151" s="31">
        <f t="shared" si="187"/>
        <v>141</v>
      </c>
      <c r="D151" s="173" t="str">
        <f t="shared" si="147"/>
        <v>Dw_141</v>
      </c>
      <c r="E151" s="4">
        <v>597.60911833928026</v>
      </c>
      <c r="F151" s="195" t="s">
        <v>360</v>
      </c>
      <c r="G151" s="195">
        <v>17.5</v>
      </c>
      <c r="H151" s="3">
        <f t="shared" si="148"/>
        <v>45.847424471923091</v>
      </c>
      <c r="I151" s="196">
        <f t="shared" si="149"/>
        <v>170.2932947830104</v>
      </c>
      <c r="J151" s="1">
        <f t="shared" si="150"/>
        <v>0.3</v>
      </c>
      <c r="K151" s="280">
        <f t="shared" si="151"/>
        <v>0.64998725979193439</v>
      </c>
      <c r="L151" s="280">
        <f t="shared" si="152"/>
        <v>0.88424853467339104</v>
      </c>
      <c r="M151" s="225">
        <f t="shared" si="153"/>
        <v>1.1143044352728984</v>
      </c>
      <c r="N151" s="15" t="s">
        <v>432</v>
      </c>
      <c r="O151" s="197">
        <f t="shared" si="154"/>
        <v>0.66318640100504334</v>
      </c>
      <c r="P151" s="198">
        <f t="shared" si="155"/>
        <v>0</v>
      </c>
      <c r="Q151" s="198">
        <f t="shared" si="156"/>
        <v>0</v>
      </c>
      <c r="R151" s="198">
        <f t="shared" si="157"/>
        <v>0.78073346311383152</v>
      </c>
      <c r="S151" s="77">
        <f t="shared" si="158"/>
        <v>0.77234940172180166</v>
      </c>
      <c r="T151" s="199"/>
      <c r="U151" s="3">
        <f t="shared" si="159"/>
        <v>2.4747458099934554</v>
      </c>
      <c r="V151" s="98">
        <f t="shared" si="160"/>
        <v>20.822847201872555</v>
      </c>
      <c r="W151" s="49">
        <f t="shared" si="161"/>
        <v>2.201784608389199</v>
      </c>
      <c r="X151" s="317">
        <f t="shared" si="181"/>
        <v>0.19235694141489362</v>
      </c>
      <c r="Y151" s="318">
        <v>0.1923569414148936</v>
      </c>
      <c r="Z151" s="200"/>
      <c r="AA151" s="66"/>
      <c r="AB151" s="66"/>
      <c r="AC151" s="66">
        <v>250</v>
      </c>
      <c r="AD151" s="66"/>
      <c r="AE151" s="66"/>
      <c r="AF151" s="66"/>
      <c r="AG151" s="66"/>
      <c r="AH151" s="195"/>
      <c r="AI151" s="34"/>
      <c r="AJ151" s="229">
        <v>180</v>
      </c>
      <c r="AK151" s="34"/>
      <c r="AL151" s="34"/>
      <c r="AM151" s="34"/>
      <c r="AN151" s="201"/>
      <c r="AO151" s="201"/>
      <c r="AP151" s="202">
        <v>240</v>
      </c>
      <c r="AQ151" s="18"/>
      <c r="AR151" s="18"/>
      <c r="AS151" s="18"/>
      <c r="AT151" s="51"/>
      <c r="AU151" s="17"/>
      <c r="AV151" s="18"/>
      <c r="AW151" s="112"/>
      <c r="AX151" s="103"/>
      <c r="AY151" s="18"/>
      <c r="AZ151" s="18"/>
      <c r="BA151" s="18"/>
      <c r="BB151" s="17"/>
      <c r="BC151" s="19"/>
      <c r="BD151" s="19"/>
      <c r="BE151" s="19"/>
      <c r="BF151" s="17"/>
      <c r="BG151" s="18"/>
      <c r="BH151" s="18"/>
      <c r="BI151" s="128"/>
      <c r="BJ151" s="331"/>
      <c r="BK151" s="332"/>
      <c r="BL151" s="332"/>
      <c r="BM151" s="332"/>
      <c r="BN151" s="333"/>
      <c r="BO151" s="203">
        <f t="shared" si="162"/>
        <v>6.9363999999999999</v>
      </c>
      <c r="BP151" s="285">
        <v>6.6096857839690752</v>
      </c>
      <c r="BQ151" s="204">
        <v>2.9011497155946122</v>
      </c>
      <c r="BR151" s="204"/>
      <c r="BS151" s="47"/>
      <c r="BT151" s="42"/>
      <c r="BU151" s="42"/>
      <c r="BV151" s="42"/>
      <c r="BW151" s="43"/>
      <c r="BX151" s="191"/>
      <c r="BY151" s="191"/>
      <c r="BZ151" s="205"/>
      <c r="CA151" s="191"/>
      <c r="CB151" s="206"/>
      <c r="CC151" s="191"/>
      <c r="CD151" s="207">
        <f t="shared" si="163"/>
        <v>51.087988434903117</v>
      </c>
      <c r="CE151" s="47" t="s">
        <v>356</v>
      </c>
      <c r="CF151" s="42">
        <v>31.8</v>
      </c>
      <c r="CG151" s="42" t="s">
        <v>353</v>
      </c>
      <c r="CH151" s="42">
        <v>175</v>
      </c>
      <c r="CI151" s="191"/>
      <c r="CJ151" s="192"/>
      <c r="CK151" s="191" t="s">
        <v>357</v>
      </c>
      <c r="CL151" s="191" t="s">
        <v>358</v>
      </c>
      <c r="CM151" s="208">
        <v>0.13</v>
      </c>
      <c r="CN151" s="191">
        <v>470</v>
      </c>
      <c r="CO151" s="205">
        <f t="shared" si="164"/>
        <v>68.626891987736343</v>
      </c>
      <c r="CP151" s="191">
        <f t="shared" si="165"/>
        <v>38.31599132617734</v>
      </c>
      <c r="CQ151" s="145" t="s">
        <v>353</v>
      </c>
      <c r="CR151" s="191">
        <v>175</v>
      </c>
      <c r="CS151" s="191"/>
      <c r="CT151" s="191"/>
      <c r="CU151" s="191"/>
      <c r="CV151" s="192"/>
      <c r="CW151" s="191" t="s">
        <v>357</v>
      </c>
      <c r="CX151" s="209" t="s">
        <v>358</v>
      </c>
      <c r="CY151" s="208">
        <v>0.13</v>
      </c>
      <c r="CZ151" s="191">
        <v>470</v>
      </c>
      <c r="DA151" s="191"/>
      <c r="DB151" s="191">
        <f t="shared" si="166"/>
        <v>45.847424471923091</v>
      </c>
      <c r="DC151" s="43">
        <f t="shared" si="167"/>
        <v>0</v>
      </c>
      <c r="DD151" s="191" t="s">
        <v>362</v>
      </c>
      <c r="DE151" s="191">
        <v>100</v>
      </c>
      <c r="DF151" s="191" t="s">
        <v>361</v>
      </c>
      <c r="DG151" s="191">
        <v>20</v>
      </c>
      <c r="DH151" s="191" t="s">
        <v>353</v>
      </c>
      <c r="DI151" s="192">
        <v>175</v>
      </c>
      <c r="DJ151" s="191"/>
      <c r="DK151" s="209"/>
      <c r="DL151" s="208"/>
      <c r="DM151" s="191"/>
      <c r="DN151" s="191">
        <f t="shared" si="168"/>
        <v>45.847424471923091</v>
      </c>
      <c r="DO151" s="192">
        <f t="shared" si="169"/>
        <v>0</v>
      </c>
      <c r="DP151" s="191">
        <v>1</v>
      </c>
      <c r="DQ151" s="191" t="s">
        <v>363</v>
      </c>
      <c r="DR151" s="191" t="s">
        <v>371</v>
      </c>
      <c r="DS151" s="208">
        <v>0.13400000000000001</v>
      </c>
      <c r="DT151" s="191">
        <v>580</v>
      </c>
      <c r="DU151" s="191">
        <f t="shared" si="170"/>
        <v>6.6096857839690752</v>
      </c>
      <c r="DV151" s="191">
        <v>0.375</v>
      </c>
      <c r="DW151" s="191">
        <v>0.45</v>
      </c>
      <c r="DX151" s="192">
        <f t="shared" si="171"/>
        <v>8.5146647391505201</v>
      </c>
      <c r="DY151" s="191">
        <v>1</v>
      </c>
      <c r="DZ151" s="191" t="s">
        <v>363</v>
      </c>
      <c r="EA151" s="191" t="s">
        <v>371</v>
      </c>
      <c r="EB151" s="208">
        <v>0.13400000000000001</v>
      </c>
      <c r="EC151" s="191">
        <v>580</v>
      </c>
      <c r="ED151" s="191">
        <f t="shared" si="172"/>
        <v>2.9011497155946122</v>
      </c>
      <c r="EE151" s="191">
        <v>0.47499999999999998</v>
      </c>
      <c r="EF151" s="191">
        <v>0.47499999999999998</v>
      </c>
      <c r="EG151" s="191">
        <f t="shared" si="173"/>
        <v>4.2573323695752601</v>
      </c>
      <c r="EH151" s="166">
        <f t="shared" si="174"/>
        <v>2</v>
      </c>
      <c r="EI151" s="205">
        <f t="shared" si="175"/>
        <v>4.2070678769888739</v>
      </c>
      <c r="EJ151" s="205">
        <f t="shared" si="182"/>
        <v>2.4747458099934554</v>
      </c>
      <c r="EK151" s="51">
        <f t="shared" si="183"/>
        <v>0.21320195280057841</v>
      </c>
      <c r="EL151" s="220">
        <f t="shared" si="184"/>
        <v>1.364666061505563</v>
      </c>
      <c r="EM151" s="221">
        <f t="shared" si="176"/>
        <v>10.411423600936278</v>
      </c>
      <c r="EN151" s="191"/>
      <c r="EO151" s="313"/>
      <c r="EP151" s="192" t="s">
        <v>354</v>
      </c>
      <c r="EQ151" s="222">
        <f t="shared" si="177"/>
        <v>4.2070678769888739</v>
      </c>
      <c r="ER151" s="191">
        <f t="shared" si="178"/>
        <v>2.4747458099934554</v>
      </c>
      <c r="ES151" s="51">
        <f t="shared" si="179"/>
        <v>0.21320195280057841</v>
      </c>
      <c r="ET151" s="191">
        <f t="shared" si="185"/>
        <v>1.364666061505563</v>
      </c>
      <c r="EU151" s="191">
        <f t="shared" si="180"/>
        <v>10.411423600936278</v>
      </c>
      <c r="EV151" s="191"/>
      <c r="EW151" s="191"/>
      <c r="EX151" s="192" t="str">
        <f t="shared" si="186"/>
        <v>Rear</v>
      </c>
      <c r="EY151" s="145"/>
      <c r="EZ151" s="191"/>
      <c r="FA151" s="191"/>
      <c r="FB151" s="191"/>
      <c r="FC151" s="191"/>
      <c r="FD151" s="191"/>
      <c r="FE151" s="191"/>
      <c r="FF151" s="192"/>
      <c r="FG151" s="145"/>
      <c r="FH151" s="191"/>
      <c r="FI151" s="191"/>
      <c r="FJ151" s="191"/>
      <c r="FK151" s="191"/>
      <c r="FL151" s="191"/>
      <c r="FM151" s="191"/>
      <c r="FN151" s="192"/>
      <c r="FO151" s="145"/>
      <c r="FP151" s="191"/>
      <c r="FQ151" s="191"/>
      <c r="FR151" s="191"/>
      <c r="FS151" s="191"/>
      <c r="FT151" s="191"/>
      <c r="FU151" s="191"/>
      <c r="FV151" s="192"/>
      <c r="FW151" s="191"/>
      <c r="FX151" s="191"/>
      <c r="FY151" s="191"/>
      <c r="FZ151" s="191"/>
      <c r="GA151" s="191"/>
      <c r="GB151" s="191"/>
      <c r="GC151" s="191"/>
      <c r="GD151" s="210"/>
      <c r="GE151" s="145"/>
      <c r="GF151" s="191"/>
      <c r="GG151" s="191"/>
      <c r="GH151" s="191"/>
      <c r="GI151" s="191"/>
      <c r="GJ151" s="191"/>
      <c r="GK151" s="191"/>
      <c r="GL151" s="210"/>
      <c r="GM151" s="145"/>
      <c r="GN151" s="191"/>
      <c r="GO151" s="191"/>
      <c r="GP151" s="191"/>
      <c r="GQ151" s="191"/>
      <c r="GR151" s="191"/>
      <c r="GS151" s="191"/>
      <c r="GT151" s="210"/>
      <c r="GU151" s="145"/>
      <c r="GV151" s="191"/>
      <c r="GW151" s="191"/>
      <c r="GX151" s="191"/>
      <c r="GY151" s="191"/>
      <c r="GZ151" s="191"/>
      <c r="HA151" s="191"/>
      <c r="HB151" s="210"/>
      <c r="HC151" s="145"/>
      <c r="HD151" s="191"/>
      <c r="HE151" s="191"/>
      <c r="HF151" s="191"/>
      <c r="HG151" s="191"/>
      <c r="HH151" s="191"/>
      <c r="HI151" s="191"/>
      <c r="HJ151" s="210"/>
      <c r="HR151" s="304"/>
    </row>
    <row r="152" spans="1:226" s="303" customFormat="1" ht="14.45" customHeight="1" x14ac:dyDescent="0.25">
      <c r="A152" s="211" t="s">
        <v>431</v>
      </c>
      <c r="B152" s="194" t="s">
        <v>0</v>
      </c>
      <c r="C152" s="31">
        <f t="shared" si="187"/>
        <v>142</v>
      </c>
      <c r="D152" s="173" t="str">
        <f t="shared" si="147"/>
        <v>Dw_142</v>
      </c>
      <c r="E152" s="4">
        <v>495.93406528049968</v>
      </c>
      <c r="F152" s="195" t="s">
        <v>360</v>
      </c>
      <c r="G152" s="195">
        <v>17.5</v>
      </c>
      <c r="H152" s="3">
        <f t="shared" si="148"/>
        <v>47.789254232772699</v>
      </c>
      <c r="I152" s="196">
        <f t="shared" si="149"/>
        <v>181.61319785822619</v>
      </c>
      <c r="J152" s="1">
        <f t="shared" si="150"/>
        <v>0.3</v>
      </c>
      <c r="K152" s="280">
        <f t="shared" si="151"/>
        <v>0.63327896854246046</v>
      </c>
      <c r="L152" s="280">
        <f t="shared" si="152"/>
        <v>0.71474715200440653</v>
      </c>
      <c r="M152" s="225">
        <f t="shared" si="153"/>
        <v>1.1400880853274351</v>
      </c>
      <c r="N152" s="15" t="s">
        <v>432</v>
      </c>
      <c r="O152" s="197">
        <f t="shared" si="154"/>
        <v>0.53606036400330481</v>
      </c>
      <c r="P152" s="198">
        <f t="shared" si="155"/>
        <v>0</v>
      </c>
      <c r="Q152" s="198">
        <f t="shared" si="156"/>
        <v>0</v>
      </c>
      <c r="R152" s="198">
        <f t="shared" si="157"/>
        <v>0.79879868637022455</v>
      </c>
      <c r="S152" s="77">
        <f t="shared" si="158"/>
        <v>0.76804704145320668</v>
      </c>
      <c r="T152" s="199"/>
      <c r="U152" s="3">
        <f t="shared" si="159"/>
        <v>1.6983028508884523</v>
      </c>
      <c r="V152" s="98">
        <f t="shared" si="160"/>
        <v>9.8063907493418743</v>
      </c>
      <c r="W152" s="49">
        <f t="shared" si="161"/>
        <v>4.8732765656905856</v>
      </c>
      <c r="X152" s="317">
        <f t="shared" si="181"/>
        <v>7.036705220376982E-2</v>
      </c>
      <c r="Y152" s="318">
        <v>7.0367052203769848E-2</v>
      </c>
      <c r="Z152" s="200"/>
      <c r="AA152" s="66"/>
      <c r="AB152" s="66"/>
      <c r="AC152" s="66">
        <v>250</v>
      </c>
      <c r="AD152" s="66"/>
      <c r="AE152" s="66"/>
      <c r="AF152" s="66"/>
      <c r="AG152" s="66"/>
      <c r="AH152" s="195"/>
      <c r="AI152" s="34"/>
      <c r="AJ152" s="229">
        <v>180</v>
      </c>
      <c r="AK152" s="34"/>
      <c r="AL152" s="34"/>
      <c r="AM152" s="34"/>
      <c r="AN152" s="201"/>
      <c r="AO152" s="201"/>
      <c r="AP152" s="202">
        <v>240</v>
      </c>
      <c r="AQ152" s="18"/>
      <c r="AR152" s="18"/>
      <c r="AS152" s="18"/>
      <c r="AT152" s="51"/>
      <c r="AU152" s="17"/>
      <c r="AV152" s="18"/>
      <c r="AW152" s="112"/>
      <c r="AX152" s="103"/>
      <c r="AY152" s="18"/>
      <c r="AZ152" s="18"/>
      <c r="BA152" s="18"/>
      <c r="BB152" s="17"/>
      <c r="BC152" s="19"/>
      <c r="BD152" s="19"/>
      <c r="BE152" s="19"/>
      <c r="BF152" s="17"/>
      <c r="BG152" s="18"/>
      <c r="BH152" s="18"/>
      <c r="BI152" s="128"/>
      <c r="BJ152" s="331"/>
      <c r="BK152" s="332"/>
      <c r="BL152" s="332"/>
      <c r="BM152" s="332"/>
      <c r="BN152" s="333"/>
      <c r="BO152" s="203">
        <f t="shared" si="162"/>
        <v>6.9363999999999999</v>
      </c>
      <c r="BP152" s="285">
        <v>6.8896335610363728</v>
      </c>
      <c r="BQ152" s="204">
        <v>3.1113293994576345</v>
      </c>
      <c r="BR152" s="204"/>
      <c r="BS152" s="47"/>
      <c r="BT152" s="42"/>
      <c r="BU152" s="42"/>
      <c r="BV152" s="42"/>
      <c r="BW152" s="43"/>
      <c r="BX152" s="191"/>
      <c r="BY152" s="191"/>
      <c r="BZ152" s="205"/>
      <c r="CA152" s="191"/>
      <c r="CB152" s="206"/>
      <c r="CC152" s="191"/>
      <c r="CD152" s="207">
        <f t="shared" si="163"/>
        <v>54.483959357467853</v>
      </c>
      <c r="CE152" s="47" t="s">
        <v>356</v>
      </c>
      <c r="CF152" s="42">
        <v>31.8</v>
      </c>
      <c r="CG152" s="42" t="s">
        <v>353</v>
      </c>
      <c r="CH152" s="42">
        <v>175</v>
      </c>
      <c r="CI152" s="191"/>
      <c r="CJ152" s="192"/>
      <c r="CK152" s="191" t="s">
        <v>357</v>
      </c>
      <c r="CL152" s="191" t="s">
        <v>358</v>
      </c>
      <c r="CM152" s="208">
        <v>0.13</v>
      </c>
      <c r="CN152" s="191">
        <v>470</v>
      </c>
      <c r="CO152" s="205">
        <f t="shared" si="164"/>
        <v>76.063135541252933</v>
      </c>
      <c r="CP152" s="191">
        <f t="shared" si="165"/>
        <v>40.86296951810089</v>
      </c>
      <c r="CQ152" s="145" t="s">
        <v>353</v>
      </c>
      <c r="CR152" s="191">
        <v>175</v>
      </c>
      <c r="CS152" s="191"/>
      <c r="CT152" s="191"/>
      <c r="CU152" s="191"/>
      <c r="CV152" s="192"/>
      <c r="CW152" s="191" t="s">
        <v>357</v>
      </c>
      <c r="CX152" s="209" t="s">
        <v>358</v>
      </c>
      <c r="CY152" s="208">
        <v>0.13</v>
      </c>
      <c r="CZ152" s="191">
        <v>470</v>
      </c>
      <c r="DA152" s="191"/>
      <c r="DB152" s="191">
        <f t="shared" si="166"/>
        <v>47.789254232772699</v>
      </c>
      <c r="DC152" s="43">
        <f t="shared" si="167"/>
        <v>0</v>
      </c>
      <c r="DD152" s="191" t="s">
        <v>362</v>
      </c>
      <c r="DE152" s="191">
        <v>100</v>
      </c>
      <c r="DF152" s="191" t="s">
        <v>361</v>
      </c>
      <c r="DG152" s="191">
        <v>20</v>
      </c>
      <c r="DH152" s="191" t="s">
        <v>353</v>
      </c>
      <c r="DI152" s="192">
        <v>175</v>
      </c>
      <c r="DJ152" s="191"/>
      <c r="DK152" s="209"/>
      <c r="DL152" s="208"/>
      <c r="DM152" s="191"/>
      <c r="DN152" s="191">
        <f t="shared" si="168"/>
        <v>47.789254232772699</v>
      </c>
      <c r="DO152" s="192">
        <f t="shared" si="169"/>
        <v>0</v>
      </c>
      <c r="DP152" s="191">
        <v>1</v>
      </c>
      <c r="DQ152" s="191" t="s">
        <v>363</v>
      </c>
      <c r="DR152" s="191" t="s">
        <v>371</v>
      </c>
      <c r="DS152" s="208">
        <v>0.13400000000000001</v>
      </c>
      <c r="DT152" s="191">
        <v>580</v>
      </c>
      <c r="DU152" s="191">
        <f t="shared" si="170"/>
        <v>6.8896335610363728</v>
      </c>
      <c r="DV152" s="191">
        <v>0.375</v>
      </c>
      <c r="DW152" s="191">
        <v>0.45</v>
      </c>
      <c r="DX152" s="192">
        <f t="shared" si="171"/>
        <v>9.08065989291131</v>
      </c>
      <c r="DY152" s="191">
        <v>1</v>
      </c>
      <c r="DZ152" s="191" t="s">
        <v>363</v>
      </c>
      <c r="EA152" s="191" t="s">
        <v>371</v>
      </c>
      <c r="EB152" s="208">
        <v>0.13400000000000001</v>
      </c>
      <c r="EC152" s="191">
        <v>580</v>
      </c>
      <c r="ED152" s="191">
        <f t="shared" si="172"/>
        <v>3.1113293994576345</v>
      </c>
      <c r="EE152" s="191">
        <v>0.47499999999999998</v>
      </c>
      <c r="EF152" s="191">
        <v>0.47499999999999998</v>
      </c>
      <c r="EG152" s="191">
        <f t="shared" si="173"/>
        <v>4.540329946455655</v>
      </c>
      <c r="EH152" s="166">
        <f t="shared" si="174"/>
        <v>2</v>
      </c>
      <c r="EI152" s="205">
        <f t="shared" si="175"/>
        <v>2.8871148465103693</v>
      </c>
      <c r="EJ152" s="205">
        <f t="shared" si="182"/>
        <v>1.6983028508884526</v>
      </c>
      <c r="EK152" s="51">
        <f t="shared" si="183"/>
        <v>1.163026548569182</v>
      </c>
      <c r="EL152" s="220">
        <f t="shared" si="184"/>
        <v>0.29054257674481532</v>
      </c>
      <c r="EM152" s="221">
        <f t="shared" si="176"/>
        <v>4.9031953746709371</v>
      </c>
      <c r="EN152" s="191"/>
      <c r="EO152" s="313"/>
      <c r="EP152" s="192" t="s">
        <v>354</v>
      </c>
      <c r="EQ152" s="222">
        <f t="shared" si="177"/>
        <v>2.8871148465103693</v>
      </c>
      <c r="ER152" s="191">
        <f t="shared" si="178"/>
        <v>1.6983028508884526</v>
      </c>
      <c r="ES152" s="51">
        <f t="shared" si="179"/>
        <v>1.163026548569182</v>
      </c>
      <c r="ET152" s="191">
        <f t="shared" si="185"/>
        <v>3.7587425767448153</v>
      </c>
      <c r="EU152" s="191">
        <f t="shared" si="180"/>
        <v>4.9031953746709371</v>
      </c>
      <c r="EV152" s="191"/>
      <c r="EW152" s="191"/>
      <c r="EX152" s="192" t="str">
        <f t="shared" si="186"/>
        <v>Front</v>
      </c>
      <c r="EY152" s="145"/>
      <c r="EZ152" s="191"/>
      <c r="FA152" s="191"/>
      <c r="FB152" s="191"/>
      <c r="FC152" s="191"/>
      <c r="FD152" s="191"/>
      <c r="FE152" s="191"/>
      <c r="FF152" s="192"/>
      <c r="FG152" s="145"/>
      <c r="FH152" s="191"/>
      <c r="FI152" s="191"/>
      <c r="FJ152" s="191"/>
      <c r="FK152" s="191"/>
      <c r="FL152" s="191"/>
      <c r="FM152" s="191"/>
      <c r="FN152" s="192"/>
      <c r="FO152" s="145"/>
      <c r="FP152" s="191"/>
      <c r="FQ152" s="191"/>
      <c r="FR152" s="191"/>
      <c r="FS152" s="191"/>
      <c r="FT152" s="191"/>
      <c r="FU152" s="191"/>
      <c r="FV152" s="192"/>
      <c r="FW152" s="191"/>
      <c r="FX152" s="191"/>
      <c r="FY152" s="191"/>
      <c r="FZ152" s="191"/>
      <c r="GA152" s="191"/>
      <c r="GB152" s="191"/>
      <c r="GC152" s="191"/>
      <c r="GD152" s="210"/>
      <c r="GE152" s="145"/>
      <c r="GF152" s="191"/>
      <c r="GG152" s="191"/>
      <c r="GH152" s="191"/>
      <c r="GI152" s="191"/>
      <c r="GJ152" s="191"/>
      <c r="GK152" s="191"/>
      <c r="GL152" s="210"/>
      <c r="GM152" s="145"/>
      <c r="GN152" s="191"/>
      <c r="GO152" s="191"/>
      <c r="GP152" s="191"/>
      <c r="GQ152" s="191"/>
      <c r="GR152" s="191"/>
      <c r="GS152" s="191"/>
      <c r="GT152" s="210"/>
      <c r="GU152" s="145"/>
      <c r="GV152" s="191"/>
      <c r="GW152" s="191"/>
      <c r="GX152" s="191"/>
      <c r="GY152" s="191"/>
      <c r="GZ152" s="191"/>
      <c r="HA152" s="191"/>
      <c r="HB152" s="210"/>
      <c r="HC152" s="145"/>
      <c r="HD152" s="191"/>
      <c r="HE152" s="191"/>
      <c r="HF152" s="191"/>
      <c r="HG152" s="191"/>
      <c r="HH152" s="191"/>
      <c r="HI152" s="191"/>
      <c r="HJ152" s="210"/>
      <c r="HR152" s="304"/>
    </row>
    <row r="153" spans="1:226" s="303" customFormat="1" ht="14.45" customHeight="1" x14ac:dyDescent="0.25">
      <c r="A153" s="211" t="s">
        <v>431</v>
      </c>
      <c r="B153" s="194" t="s">
        <v>0</v>
      </c>
      <c r="C153" s="31">
        <f t="shared" si="187"/>
        <v>143</v>
      </c>
      <c r="D153" s="173" t="str">
        <f t="shared" si="147"/>
        <v>Dw_143</v>
      </c>
      <c r="E153" s="4">
        <v>457.30257379142847</v>
      </c>
      <c r="F153" s="195" t="s">
        <v>360</v>
      </c>
      <c r="G153" s="195">
        <v>17.5</v>
      </c>
      <c r="H153" s="3">
        <f t="shared" si="148"/>
        <v>39.1843473367896</v>
      </c>
      <c r="I153" s="196">
        <f t="shared" si="149"/>
        <v>153.83660458964522</v>
      </c>
      <c r="J153" s="1">
        <f t="shared" si="150"/>
        <v>0.30000000000000004</v>
      </c>
      <c r="K153" s="280">
        <f t="shared" si="151"/>
        <v>0.61153119820360491</v>
      </c>
      <c r="L153" s="280">
        <f t="shared" si="152"/>
        <v>0.69155967363208437</v>
      </c>
      <c r="M153" s="225">
        <f t="shared" si="153"/>
        <v>1.1777912486387925</v>
      </c>
      <c r="N153" s="15" t="s">
        <v>432</v>
      </c>
      <c r="O153" s="197">
        <f t="shared" si="154"/>
        <v>0.51866975522406322</v>
      </c>
      <c r="P153" s="198">
        <f t="shared" si="155"/>
        <v>0</v>
      </c>
      <c r="Q153" s="198">
        <f t="shared" si="156"/>
        <v>0</v>
      </c>
      <c r="R153" s="198">
        <f t="shared" si="157"/>
        <v>0.82521527445031528</v>
      </c>
      <c r="S153" s="77">
        <f t="shared" si="158"/>
        <v>0.67512453790713045</v>
      </c>
      <c r="T153" s="199"/>
      <c r="U153" s="3">
        <f t="shared" si="159"/>
        <v>1.6026885863420137</v>
      </c>
      <c r="V153" s="98">
        <f t="shared" si="160"/>
        <v>8.7332763962892717</v>
      </c>
      <c r="W153" s="49">
        <f t="shared" si="161"/>
        <v>4.4867865802849023</v>
      </c>
      <c r="X153" s="317">
        <f t="shared" si="181"/>
        <v>7.1869080991283973E-2</v>
      </c>
      <c r="Y153" s="318">
        <v>7.186908099128396E-2</v>
      </c>
      <c r="Z153" s="200"/>
      <c r="AA153" s="66"/>
      <c r="AB153" s="66"/>
      <c r="AC153" s="66">
        <v>250</v>
      </c>
      <c r="AD153" s="66"/>
      <c r="AE153" s="66"/>
      <c r="AF153" s="66"/>
      <c r="AG153" s="66"/>
      <c r="AH153" s="195"/>
      <c r="AI153" s="34"/>
      <c r="AJ153" s="229">
        <v>180</v>
      </c>
      <c r="AK153" s="34"/>
      <c r="AL153" s="34"/>
      <c r="AM153" s="34"/>
      <c r="AN153" s="201"/>
      <c r="AO153" s="201"/>
      <c r="AP153" s="202">
        <v>240</v>
      </c>
      <c r="AQ153" s="18"/>
      <c r="AR153" s="18"/>
      <c r="AS153" s="18"/>
      <c r="AT153" s="51"/>
      <c r="AU153" s="17"/>
      <c r="AV153" s="18"/>
      <c r="AW153" s="112"/>
      <c r="AX153" s="103"/>
      <c r="AY153" s="18"/>
      <c r="AZ153" s="18"/>
      <c r="BA153" s="18"/>
      <c r="BB153" s="17"/>
      <c r="BC153" s="19"/>
      <c r="BD153" s="19"/>
      <c r="BE153" s="19"/>
      <c r="BF153" s="17"/>
      <c r="BG153" s="18"/>
      <c r="BH153" s="18"/>
      <c r="BI153" s="128"/>
      <c r="BJ153" s="331"/>
      <c r="BK153" s="332"/>
      <c r="BL153" s="332"/>
      <c r="BM153" s="332"/>
      <c r="BN153" s="333"/>
      <c r="BO153" s="203">
        <f t="shared" si="162"/>
        <v>6.9363999999999999</v>
      </c>
      <c r="BP153" s="285">
        <v>5.649089922263653</v>
      </c>
      <c r="BQ153" s="204">
        <v>2.99821105027321</v>
      </c>
      <c r="BR153" s="204"/>
      <c r="BS153" s="47"/>
      <c r="BT153" s="42"/>
      <c r="BU153" s="42"/>
      <c r="BV153" s="42"/>
      <c r="BW153" s="43"/>
      <c r="BX153" s="191"/>
      <c r="BY153" s="191"/>
      <c r="BZ153" s="205"/>
      <c r="CA153" s="191"/>
      <c r="CB153" s="206"/>
      <c r="CC153" s="191"/>
      <c r="CD153" s="207">
        <f t="shared" si="163"/>
        <v>46.150981376893569</v>
      </c>
      <c r="CE153" s="47" t="s">
        <v>356</v>
      </c>
      <c r="CF153" s="42">
        <v>31.8</v>
      </c>
      <c r="CG153" s="42" t="s">
        <v>353</v>
      </c>
      <c r="CH153" s="42">
        <v>175</v>
      </c>
      <c r="CI153" s="191"/>
      <c r="CJ153" s="192"/>
      <c r="CK153" s="191" t="s">
        <v>357</v>
      </c>
      <c r="CL153" s="191" t="s">
        <v>358</v>
      </c>
      <c r="CM153" s="208">
        <v>0.13</v>
      </c>
      <c r="CN153" s="191">
        <v>470</v>
      </c>
      <c r="CO153" s="205">
        <f t="shared" si="164"/>
        <v>65.49635606463815</v>
      </c>
      <c r="CP153" s="191">
        <f t="shared" si="165"/>
        <v>34.613236032670173</v>
      </c>
      <c r="CQ153" s="145" t="s">
        <v>353</v>
      </c>
      <c r="CR153" s="191">
        <v>175</v>
      </c>
      <c r="CS153" s="191"/>
      <c r="CT153" s="191"/>
      <c r="CU153" s="191"/>
      <c r="CV153" s="192"/>
      <c r="CW153" s="191" t="s">
        <v>357</v>
      </c>
      <c r="CX153" s="209" t="s">
        <v>358</v>
      </c>
      <c r="CY153" s="208">
        <v>0.13</v>
      </c>
      <c r="CZ153" s="191">
        <v>470</v>
      </c>
      <c r="DA153" s="191"/>
      <c r="DB153" s="191">
        <f t="shared" si="166"/>
        <v>39.1843473367896</v>
      </c>
      <c r="DC153" s="43">
        <f t="shared" si="167"/>
        <v>0</v>
      </c>
      <c r="DD153" s="191" t="s">
        <v>362</v>
      </c>
      <c r="DE153" s="191">
        <v>100</v>
      </c>
      <c r="DF153" s="191" t="s">
        <v>361</v>
      </c>
      <c r="DG153" s="191">
        <v>20</v>
      </c>
      <c r="DH153" s="191" t="s">
        <v>353</v>
      </c>
      <c r="DI153" s="192">
        <v>175</v>
      </c>
      <c r="DJ153" s="191"/>
      <c r="DK153" s="209"/>
      <c r="DL153" s="208"/>
      <c r="DM153" s="191"/>
      <c r="DN153" s="191">
        <f t="shared" si="168"/>
        <v>39.1843473367896</v>
      </c>
      <c r="DO153" s="192">
        <f t="shared" si="169"/>
        <v>0</v>
      </c>
      <c r="DP153" s="191">
        <v>1</v>
      </c>
      <c r="DQ153" s="191" t="s">
        <v>363</v>
      </c>
      <c r="DR153" s="191" t="s">
        <v>371</v>
      </c>
      <c r="DS153" s="208">
        <v>0.13400000000000001</v>
      </c>
      <c r="DT153" s="191">
        <v>580</v>
      </c>
      <c r="DU153" s="191">
        <f t="shared" si="170"/>
        <v>5.649089922263653</v>
      </c>
      <c r="DV153" s="191">
        <v>0.375</v>
      </c>
      <c r="DW153" s="191">
        <v>0.45</v>
      </c>
      <c r="DX153" s="192">
        <f t="shared" si="171"/>
        <v>7.6918302294822611</v>
      </c>
      <c r="DY153" s="191">
        <v>1</v>
      </c>
      <c r="DZ153" s="191" t="s">
        <v>363</v>
      </c>
      <c r="EA153" s="191" t="s">
        <v>371</v>
      </c>
      <c r="EB153" s="208">
        <v>0.13400000000000001</v>
      </c>
      <c r="EC153" s="191">
        <v>580</v>
      </c>
      <c r="ED153" s="191">
        <f t="shared" si="172"/>
        <v>2.99821105027321</v>
      </c>
      <c r="EE153" s="191">
        <v>0.47499999999999998</v>
      </c>
      <c r="EF153" s="191">
        <v>0.47499999999999998</v>
      </c>
      <c r="EG153" s="191">
        <f t="shared" si="173"/>
        <v>3.8459151147411306</v>
      </c>
      <c r="EH153" s="166">
        <f t="shared" si="174"/>
        <v>2</v>
      </c>
      <c r="EI153" s="205">
        <f t="shared" si="175"/>
        <v>2.7245705967814233</v>
      </c>
      <c r="EJ153" s="205">
        <f t="shared" si="182"/>
        <v>1.6026885863420137</v>
      </c>
      <c r="EK153" s="51">
        <f t="shared" si="183"/>
        <v>1.1455224639311963</v>
      </c>
      <c r="EL153" s="220">
        <f t="shared" si="184"/>
        <v>0.37181470160928831</v>
      </c>
      <c r="EM153" s="221">
        <f t="shared" si="176"/>
        <v>4.3666381981446358</v>
      </c>
      <c r="EN153" s="191"/>
      <c r="EO153" s="313"/>
      <c r="EP153" s="192" t="s">
        <v>354</v>
      </c>
      <c r="EQ153" s="222">
        <f t="shared" si="177"/>
        <v>2.7245705967814233</v>
      </c>
      <c r="ER153" s="191">
        <f t="shared" si="178"/>
        <v>1.6026885863420137</v>
      </c>
      <c r="ES153" s="51">
        <f t="shared" si="179"/>
        <v>1.1455224639311963</v>
      </c>
      <c r="ET153" s="191">
        <f t="shared" si="185"/>
        <v>3.840014701609288</v>
      </c>
      <c r="EU153" s="191">
        <f t="shared" si="180"/>
        <v>4.3666381981446358</v>
      </c>
      <c r="EV153" s="191"/>
      <c r="EW153" s="191"/>
      <c r="EX153" s="192" t="str">
        <f t="shared" si="186"/>
        <v>Front</v>
      </c>
      <c r="EY153" s="145"/>
      <c r="EZ153" s="191"/>
      <c r="FA153" s="191"/>
      <c r="FB153" s="191"/>
      <c r="FC153" s="191"/>
      <c r="FD153" s="191"/>
      <c r="FE153" s="191"/>
      <c r="FF153" s="192"/>
      <c r="FG153" s="145"/>
      <c r="FH153" s="191"/>
      <c r="FI153" s="191"/>
      <c r="FJ153" s="191"/>
      <c r="FK153" s="191"/>
      <c r="FL153" s="191"/>
      <c r="FM153" s="191"/>
      <c r="FN153" s="192"/>
      <c r="FO153" s="145"/>
      <c r="FP153" s="191"/>
      <c r="FQ153" s="191"/>
      <c r="FR153" s="191"/>
      <c r="FS153" s="191"/>
      <c r="FT153" s="191"/>
      <c r="FU153" s="191"/>
      <c r="FV153" s="192"/>
      <c r="FW153" s="191"/>
      <c r="FX153" s="191"/>
      <c r="FY153" s="191"/>
      <c r="FZ153" s="191"/>
      <c r="GA153" s="191"/>
      <c r="GB153" s="191"/>
      <c r="GC153" s="191"/>
      <c r="GD153" s="210"/>
      <c r="GE153" s="145"/>
      <c r="GF153" s="191"/>
      <c r="GG153" s="191"/>
      <c r="GH153" s="191"/>
      <c r="GI153" s="191"/>
      <c r="GJ153" s="191"/>
      <c r="GK153" s="191"/>
      <c r="GL153" s="210"/>
      <c r="GM153" s="145"/>
      <c r="GN153" s="191"/>
      <c r="GO153" s="191"/>
      <c r="GP153" s="191"/>
      <c r="GQ153" s="191"/>
      <c r="GR153" s="191"/>
      <c r="GS153" s="191"/>
      <c r="GT153" s="210"/>
      <c r="GU153" s="145"/>
      <c r="GV153" s="191"/>
      <c r="GW153" s="191"/>
      <c r="GX153" s="191"/>
      <c r="GY153" s="191"/>
      <c r="GZ153" s="191"/>
      <c r="HA153" s="191"/>
      <c r="HB153" s="210"/>
      <c r="HC153" s="145"/>
      <c r="HD153" s="191"/>
      <c r="HE153" s="191"/>
      <c r="HF153" s="191"/>
      <c r="HG153" s="191"/>
      <c r="HH153" s="191"/>
      <c r="HI153" s="191"/>
      <c r="HJ153" s="210"/>
      <c r="HR153" s="304"/>
    </row>
    <row r="154" spans="1:226" s="303" customFormat="1" ht="14.45" customHeight="1" x14ac:dyDescent="0.25">
      <c r="A154" s="211" t="s">
        <v>431</v>
      </c>
      <c r="B154" s="194" t="s">
        <v>0</v>
      </c>
      <c r="C154" s="31">
        <f t="shared" si="187"/>
        <v>144</v>
      </c>
      <c r="D154" s="173" t="str">
        <f t="shared" si="147"/>
        <v>Dw_144</v>
      </c>
      <c r="E154" s="4">
        <v>487.89485024187911</v>
      </c>
      <c r="F154" s="195" t="s">
        <v>360</v>
      </c>
      <c r="G154" s="195">
        <v>17.5</v>
      </c>
      <c r="H154" s="3">
        <f t="shared" si="148"/>
        <v>59.871993031768078</v>
      </c>
      <c r="I154" s="196">
        <f t="shared" si="149"/>
        <v>208.42383781482863</v>
      </c>
      <c r="J154" s="1">
        <f t="shared" si="150"/>
        <v>0.30000000000000004</v>
      </c>
      <c r="K154" s="280">
        <f t="shared" si="151"/>
        <v>0.7050885867492136</v>
      </c>
      <c r="L154" s="280">
        <f t="shared" si="152"/>
        <v>0.82627453794056016</v>
      </c>
      <c r="M154" s="225">
        <f t="shared" si="153"/>
        <v>1.0443472511641911</v>
      </c>
      <c r="N154" s="15" t="s">
        <v>432</v>
      </c>
      <c r="O154" s="197">
        <f t="shared" si="154"/>
        <v>0.61970590345542009</v>
      </c>
      <c r="P154" s="198">
        <f t="shared" si="155"/>
        <v>0</v>
      </c>
      <c r="Q154" s="198">
        <f t="shared" si="156"/>
        <v>0</v>
      </c>
      <c r="R154" s="198">
        <f t="shared" si="157"/>
        <v>0.73171820939144394</v>
      </c>
      <c r="S154" s="77">
        <f t="shared" si="158"/>
        <v>0.96287675492757696</v>
      </c>
      <c r="T154" s="199"/>
      <c r="U154" s="3">
        <f t="shared" si="159"/>
        <v>1.9558564369620473</v>
      </c>
      <c r="V154" s="98">
        <f t="shared" si="160"/>
        <v>13.006272966819974</v>
      </c>
      <c r="W154" s="49">
        <f t="shared" si="161"/>
        <v>4.6033166599306536</v>
      </c>
      <c r="X154" s="317">
        <f t="shared" si="181"/>
        <v>8.7271805887222123E-2</v>
      </c>
      <c r="Y154" s="318">
        <v>8.7271805887222109E-2</v>
      </c>
      <c r="Z154" s="200"/>
      <c r="AA154" s="66"/>
      <c r="AB154" s="66"/>
      <c r="AC154" s="66">
        <v>250</v>
      </c>
      <c r="AD154" s="66"/>
      <c r="AE154" s="66"/>
      <c r="AF154" s="66"/>
      <c r="AG154" s="66"/>
      <c r="AH154" s="195"/>
      <c r="AI154" s="34"/>
      <c r="AJ154" s="229">
        <v>180</v>
      </c>
      <c r="AK154" s="34"/>
      <c r="AL154" s="34"/>
      <c r="AM154" s="34"/>
      <c r="AN154" s="201"/>
      <c r="AO154" s="201"/>
      <c r="AP154" s="202">
        <v>240</v>
      </c>
      <c r="AQ154" s="18"/>
      <c r="AR154" s="18"/>
      <c r="AS154" s="18"/>
      <c r="AT154" s="51"/>
      <c r="AU154" s="17"/>
      <c r="AV154" s="18"/>
      <c r="AW154" s="112"/>
      <c r="AX154" s="103"/>
      <c r="AY154" s="18"/>
      <c r="AZ154" s="18"/>
      <c r="BA154" s="18"/>
      <c r="BB154" s="17"/>
      <c r="BC154" s="19"/>
      <c r="BD154" s="19"/>
      <c r="BE154" s="19"/>
      <c r="BF154" s="17"/>
      <c r="BG154" s="18"/>
      <c r="BH154" s="18"/>
      <c r="BI154" s="128"/>
      <c r="BJ154" s="331"/>
      <c r="BK154" s="332"/>
      <c r="BL154" s="332"/>
      <c r="BM154" s="332"/>
      <c r="BN154" s="333"/>
      <c r="BO154" s="203">
        <f t="shared" si="162"/>
        <v>6.9363999999999999</v>
      </c>
      <c r="BP154" s="285">
        <v>8.6315658024001038</v>
      </c>
      <c r="BQ154" s="204">
        <v>2.8481515464795271</v>
      </c>
      <c r="BR154" s="204"/>
      <c r="BS154" s="47"/>
      <c r="BT154" s="42"/>
      <c r="BU154" s="42"/>
      <c r="BV154" s="42"/>
      <c r="BW154" s="43"/>
      <c r="BX154" s="191"/>
      <c r="BY154" s="191"/>
      <c r="BZ154" s="205"/>
      <c r="CA154" s="191"/>
      <c r="CB154" s="206"/>
      <c r="CC154" s="191"/>
      <c r="CD154" s="207">
        <f t="shared" si="163"/>
        <v>62.527151344448598</v>
      </c>
      <c r="CE154" s="47" t="s">
        <v>356</v>
      </c>
      <c r="CF154" s="42">
        <v>31.8</v>
      </c>
      <c r="CG154" s="42" t="s">
        <v>353</v>
      </c>
      <c r="CH154" s="42">
        <v>175</v>
      </c>
      <c r="CI154" s="191"/>
      <c r="CJ154" s="192"/>
      <c r="CK154" s="191" t="s">
        <v>357</v>
      </c>
      <c r="CL154" s="191" t="s">
        <v>358</v>
      </c>
      <c r="CM154" s="208">
        <v>0.13</v>
      </c>
      <c r="CN154" s="191">
        <v>470</v>
      </c>
      <c r="CO154" s="205">
        <f t="shared" si="164"/>
        <v>78.708297899864618</v>
      </c>
      <c r="CP154" s="191">
        <f t="shared" si="165"/>
        <v>46.895363508336445</v>
      </c>
      <c r="CQ154" s="145" t="s">
        <v>353</v>
      </c>
      <c r="CR154" s="191">
        <v>175</v>
      </c>
      <c r="CS154" s="191"/>
      <c r="CT154" s="191"/>
      <c r="CU154" s="191"/>
      <c r="CV154" s="192"/>
      <c r="CW154" s="191" t="s">
        <v>357</v>
      </c>
      <c r="CX154" s="209" t="s">
        <v>358</v>
      </c>
      <c r="CY154" s="208">
        <v>0.13</v>
      </c>
      <c r="CZ154" s="191">
        <v>470</v>
      </c>
      <c r="DA154" s="191"/>
      <c r="DB154" s="191">
        <f t="shared" si="166"/>
        <v>59.871993031768078</v>
      </c>
      <c r="DC154" s="43">
        <f t="shared" si="167"/>
        <v>0</v>
      </c>
      <c r="DD154" s="191" t="s">
        <v>362</v>
      </c>
      <c r="DE154" s="191">
        <v>100</v>
      </c>
      <c r="DF154" s="191" t="s">
        <v>361</v>
      </c>
      <c r="DG154" s="191">
        <v>20</v>
      </c>
      <c r="DH154" s="191" t="s">
        <v>353</v>
      </c>
      <c r="DI154" s="192">
        <v>175</v>
      </c>
      <c r="DJ154" s="191"/>
      <c r="DK154" s="209"/>
      <c r="DL154" s="208"/>
      <c r="DM154" s="191"/>
      <c r="DN154" s="191">
        <f t="shared" si="168"/>
        <v>59.871993031768078</v>
      </c>
      <c r="DO154" s="192">
        <f t="shared" si="169"/>
        <v>0</v>
      </c>
      <c r="DP154" s="191">
        <v>1</v>
      </c>
      <c r="DQ154" s="191" t="s">
        <v>363</v>
      </c>
      <c r="DR154" s="191" t="s">
        <v>371</v>
      </c>
      <c r="DS154" s="208">
        <v>0.13400000000000001</v>
      </c>
      <c r="DT154" s="191">
        <v>580</v>
      </c>
      <c r="DU154" s="191">
        <f t="shared" si="170"/>
        <v>8.6315658024001038</v>
      </c>
      <c r="DV154" s="191">
        <v>0.375</v>
      </c>
      <c r="DW154" s="191">
        <v>0.45</v>
      </c>
      <c r="DX154" s="192">
        <f t="shared" si="171"/>
        <v>10.421191890741433</v>
      </c>
      <c r="DY154" s="191">
        <v>1</v>
      </c>
      <c r="DZ154" s="191" t="s">
        <v>363</v>
      </c>
      <c r="EA154" s="191" t="s">
        <v>371</v>
      </c>
      <c r="EB154" s="208">
        <v>0.13400000000000001</v>
      </c>
      <c r="EC154" s="191">
        <v>580</v>
      </c>
      <c r="ED154" s="191">
        <f t="shared" si="172"/>
        <v>2.8481515464795271</v>
      </c>
      <c r="EE154" s="191">
        <v>0.47499999999999998</v>
      </c>
      <c r="EF154" s="191">
        <v>0.47499999999999998</v>
      </c>
      <c r="EG154" s="191">
        <f t="shared" si="173"/>
        <v>5.2105959453707165</v>
      </c>
      <c r="EH154" s="166">
        <f t="shared" si="174"/>
        <v>2</v>
      </c>
      <c r="EI154" s="205">
        <f t="shared" si="175"/>
        <v>3.3249559428354805</v>
      </c>
      <c r="EJ154" s="205">
        <f t="shared" si="182"/>
        <v>1.9558564369620473</v>
      </c>
      <c r="EK154" s="51">
        <f t="shared" si="183"/>
        <v>0.64229510951747981</v>
      </c>
      <c r="EL154" s="220">
        <f t="shared" si="184"/>
        <v>7.1622028582259745E-2</v>
      </c>
      <c r="EM154" s="221">
        <f t="shared" si="176"/>
        <v>6.5031364834099872</v>
      </c>
      <c r="EN154" s="191"/>
      <c r="EO154" s="313"/>
      <c r="EP154" s="192" t="s">
        <v>354</v>
      </c>
      <c r="EQ154" s="222">
        <f t="shared" si="177"/>
        <v>3.3249559428354805</v>
      </c>
      <c r="ER154" s="191">
        <f t="shared" si="178"/>
        <v>1.9558564369620473</v>
      </c>
      <c r="ES154" s="51">
        <f t="shared" si="179"/>
        <v>0.64229510951747981</v>
      </c>
      <c r="ET154" s="191">
        <f t="shared" si="185"/>
        <v>3.5398220285822597</v>
      </c>
      <c r="EU154" s="191">
        <f t="shared" si="180"/>
        <v>6.5031364834099872</v>
      </c>
      <c r="EV154" s="191"/>
      <c r="EW154" s="191"/>
      <c r="EX154" s="192" t="str">
        <f t="shared" si="186"/>
        <v>Front</v>
      </c>
      <c r="EY154" s="145"/>
      <c r="EZ154" s="191"/>
      <c r="FA154" s="191"/>
      <c r="FB154" s="191"/>
      <c r="FC154" s="191"/>
      <c r="FD154" s="191"/>
      <c r="FE154" s="191"/>
      <c r="FF154" s="192"/>
      <c r="FG154" s="145"/>
      <c r="FH154" s="191"/>
      <c r="FI154" s="191"/>
      <c r="FJ154" s="191"/>
      <c r="FK154" s="191"/>
      <c r="FL154" s="191"/>
      <c r="FM154" s="191"/>
      <c r="FN154" s="192"/>
      <c r="FO154" s="145"/>
      <c r="FP154" s="191"/>
      <c r="FQ154" s="191"/>
      <c r="FR154" s="191"/>
      <c r="FS154" s="191"/>
      <c r="FT154" s="191"/>
      <c r="FU154" s="191"/>
      <c r="FV154" s="192"/>
      <c r="FW154" s="191"/>
      <c r="FX154" s="191"/>
      <c r="FY154" s="191"/>
      <c r="FZ154" s="191"/>
      <c r="GA154" s="191"/>
      <c r="GB154" s="191"/>
      <c r="GC154" s="191"/>
      <c r="GD154" s="210"/>
      <c r="GE154" s="145"/>
      <c r="GF154" s="191"/>
      <c r="GG154" s="191"/>
      <c r="GH154" s="191"/>
      <c r="GI154" s="191"/>
      <c r="GJ154" s="191"/>
      <c r="GK154" s="191"/>
      <c r="GL154" s="210"/>
      <c r="GM154" s="145"/>
      <c r="GN154" s="191"/>
      <c r="GO154" s="191"/>
      <c r="GP154" s="191"/>
      <c r="GQ154" s="191"/>
      <c r="GR154" s="191"/>
      <c r="GS154" s="191"/>
      <c r="GT154" s="210"/>
      <c r="GU154" s="145"/>
      <c r="GV154" s="191"/>
      <c r="GW154" s="191"/>
      <c r="GX154" s="191"/>
      <c r="GY154" s="191"/>
      <c r="GZ154" s="191"/>
      <c r="HA154" s="191"/>
      <c r="HB154" s="210"/>
      <c r="HC154" s="145"/>
      <c r="HD154" s="191"/>
      <c r="HE154" s="191"/>
      <c r="HF154" s="191"/>
      <c r="HG154" s="191"/>
      <c r="HH154" s="191"/>
      <c r="HI154" s="191"/>
      <c r="HJ154" s="210"/>
      <c r="HR154" s="304"/>
    </row>
    <row r="155" spans="1:226" s="303" customFormat="1" ht="14.45" customHeight="1" x14ac:dyDescent="0.25">
      <c r="A155" s="211" t="s">
        <v>431</v>
      </c>
      <c r="B155" s="194" t="s">
        <v>0</v>
      </c>
      <c r="C155" s="31">
        <f t="shared" si="187"/>
        <v>145</v>
      </c>
      <c r="D155" s="173" t="str">
        <f t="shared" si="147"/>
        <v>Dw_145</v>
      </c>
      <c r="E155" s="4">
        <v>438.02397098974882</v>
      </c>
      <c r="F155" s="195" t="s">
        <v>360</v>
      </c>
      <c r="G155" s="195">
        <v>17.5</v>
      </c>
      <c r="H155" s="3">
        <f t="shared" si="148"/>
        <v>54.932715983372425</v>
      </c>
      <c r="I155" s="196">
        <f t="shared" si="149"/>
        <v>197.25550863171989</v>
      </c>
      <c r="J155" s="1">
        <f t="shared" si="150"/>
        <v>0.3</v>
      </c>
      <c r="K155" s="280">
        <f t="shared" si="151"/>
        <v>0.67715528865342334</v>
      </c>
      <c r="L155" s="280">
        <f t="shared" si="152"/>
        <v>0.7917020919087967</v>
      </c>
      <c r="M155" s="225">
        <f t="shared" si="153"/>
        <v>1.077256995766023</v>
      </c>
      <c r="N155" s="15" t="s">
        <v>432</v>
      </c>
      <c r="O155" s="197">
        <f t="shared" si="154"/>
        <v>0.59377656893159758</v>
      </c>
      <c r="P155" s="198">
        <f t="shared" si="155"/>
        <v>0</v>
      </c>
      <c r="Q155" s="198">
        <f t="shared" si="156"/>
        <v>0</v>
      </c>
      <c r="R155" s="198">
        <f t="shared" si="157"/>
        <v>0.75477630559913544</v>
      </c>
      <c r="S155" s="77">
        <f t="shared" si="158"/>
        <v>0.88243343138326225</v>
      </c>
      <c r="T155" s="199"/>
      <c r="U155" s="3">
        <f t="shared" si="159"/>
        <v>1.9284225096195402</v>
      </c>
      <c r="V155" s="98">
        <f t="shared" si="160"/>
        <v>12.643965477064906</v>
      </c>
      <c r="W155" s="49">
        <f t="shared" si="161"/>
        <v>4.3445797193147806</v>
      </c>
      <c r="X155" s="317">
        <f t="shared" si="181"/>
        <v>8.9013372792880296E-2</v>
      </c>
      <c r="Y155" s="318">
        <v>8.9013372792880255E-2</v>
      </c>
      <c r="Z155" s="200"/>
      <c r="AA155" s="66"/>
      <c r="AB155" s="66"/>
      <c r="AC155" s="66">
        <v>250</v>
      </c>
      <c r="AD155" s="66"/>
      <c r="AE155" s="66"/>
      <c r="AF155" s="66"/>
      <c r="AG155" s="66"/>
      <c r="AH155" s="195"/>
      <c r="AI155" s="34"/>
      <c r="AJ155" s="229">
        <v>180</v>
      </c>
      <c r="AK155" s="34"/>
      <c r="AL155" s="34"/>
      <c r="AM155" s="34"/>
      <c r="AN155" s="201"/>
      <c r="AO155" s="201"/>
      <c r="AP155" s="202">
        <v>240</v>
      </c>
      <c r="AQ155" s="18"/>
      <c r="AR155" s="18"/>
      <c r="AS155" s="18"/>
      <c r="AT155" s="51"/>
      <c r="AU155" s="17"/>
      <c r="AV155" s="18"/>
      <c r="AW155" s="112"/>
      <c r="AX155" s="103"/>
      <c r="AY155" s="18"/>
      <c r="AZ155" s="18"/>
      <c r="BA155" s="18"/>
      <c r="BB155" s="17"/>
      <c r="BC155" s="19"/>
      <c r="BD155" s="19"/>
      <c r="BE155" s="19"/>
      <c r="BF155" s="17"/>
      <c r="BG155" s="18"/>
      <c r="BH155" s="18"/>
      <c r="BI155" s="128"/>
      <c r="BJ155" s="331"/>
      <c r="BK155" s="332"/>
      <c r="BL155" s="332"/>
      <c r="BM155" s="332"/>
      <c r="BN155" s="333"/>
      <c r="BO155" s="203">
        <f t="shared" si="162"/>
        <v>6.9363999999999999</v>
      </c>
      <c r="BP155" s="285">
        <v>7.9194850330679349</v>
      </c>
      <c r="BQ155" s="204">
        <v>2.9412612062644592</v>
      </c>
      <c r="BR155" s="204"/>
      <c r="BS155" s="47"/>
      <c r="BT155" s="42"/>
      <c r="BU155" s="42"/>
      <c r="BV155" s="42"/>
      <c r="BW155" s="43"/>
      <c r="BX155" s="191"/>
      <c r="BY155" s="191"/>
      <c r="BZ155" s="205"/>
      <c r="CA155" s="191"/>
      <c r="CB155" s="206"/>
      <c r="CC155" s="191"/>
      <c r="CD155" s="207">
        <f t="shared" si="163"/>
        <v>59.176652589515967</v>
      </c>
      <c r="CE155" s="47" t="s">
        <v>356</v>
      </c>
      <c r="CF155" s="42">
        <v>31.8</v>
      </c>
      <c r="CG155" s="42" t="s">
        <v>353</v>
      </c>
      <c r="CH155" s="42">
        <v>175</v>
      </c>
      <c r="CI155" s="191"/>
      <c r="CJ155" s="192"/>
      <c r="CK155" s="191" t="s">
        <v>357</v>
      </c>
      <c r="CL155" s="191" t="s">
        <v>358</v>
      </c>
      <c r="CM155" s="208">
        <v>0.13</v>
      </c>
      <c r="CN155" s="191">
        <v>470</v>
      </c>
      <c r="CO155" s="205">
        <f t="shared" si="164"/>
        <v>77.418522813547185</v>
      </c>
      <c r="CP155" s="191">
        <f t="shared" si="165"/>
        <v>44.382489442136979</v>
      </c>
      <c r="CQ155" s="145" t="s">
        <v>353</v>
      </c>
      <c r="CR155" s="191">
        <v>175</v>
      </c>
      <c r="CS155" s="191"/>
      <c r="CT155" s="191"/>
      <c r="CU155" s="191"/>
      <c r="CV155" s="192"/>
      <c r="CW155" s="191" t="s">
        <v>357</v>
      </c>
      <c r="CX155" s="209" t="s">
        <v>358</v>
      </c>
      <c r="CY155" s="208">
        <v>0.13</v>
      </c>
      <c r="CZ155" s="191">
        <v>470</v>
      </c>
      <c r="DA155" s="191"/>
      <c r="DB155" s="191">
        <f t="shared" si="166"/>
        <v>54.932715983372425</v>
      </c>
      <c r="DC155" s="43">
        <f t="shared" si="167"/>
        <v>0</v>
      </c>
      <c r="DD155" s="191" t="s">
        <v>362</v>
      </c>
      <c r="DE155" s="191">
        <v>100</v>
      </c>
      <c r="DF155" s="191" t="s">
        <v>361</v>
      </c>
      <c r="DG155" s="191">
        <v>20</v>
      </c>
      <c r="DH155" s="191" t="s">
        <v>353</v>
      </c>
      <c r="DI155" s="192">
        <v>175</v>
      </c>
      <c r="DJ155" s="191"/>
      <c r="DK155" s="209"/>
      <c r="DL155" s="208"/>
      <c r="DM155" s="191"/>
      <c r="DN155" s="191">
        <f t="shared" si="168"/>
        <v>54.932715983372425</v>
      </c>
      <c r="DO155" s="192">
        <f t="shared" si="169"/>
        <v>0</v>
      </c>
      <c r="DP155" s="191">
        <v>1</v>
      </c>
      <c r="DQ155" s="191" t="s">
        <v>363</v>
      </c>
      <c r="DR155" s="191" t="s">
        <v>371</v>
      </c>
      <c r="DS155" s="208">
        <v>0.13400000000000001</v>
      </c>
      <c r="DT155" s="191">
        <v>580</v>
      </c>
      <c r="DU155" s="191">
        <f t="shared" si="170"/>
        <v>7.9194850330679349</v>
      </c>
      <c r="DV155" s="191">
        <v>0.375</v>
      </c>
      <c r="DW155" s="191">
        <v>0.45</v>
      </c>
      <c r="DX155" s="192">
        <f t="shared" si="171"/>
        <v>9.8627754315859946</v>
      </c>
      <c r="DY155" s="191">
        <v>1</v>
      </c>
      <c r="DZ155" s="191" t="s">
        <v>363</v>
      </c>
      <c r="EA155" s="191" t="s">
        <v>371</v>
      </c>
      <c r="EB155" s="208">
        <v>0.13400000000000001</v>
      </c>
      <c r="EC155" s="191">
        <v>580</v>
      </c>
      <c r="ED155" s="191">
        <f t="shared" si="172"/>
        <v>2.9412612062644592</v>
      </c>
      <c r="EE155" s="191">
        <v>0.47499999999999998</v>
      </c>
      <c r="EF155" s="191">
        <v>0.47499999999999998</v>
      </c>
      <c r="EG155" s="191">
        <f t="shared" si="173"/>
        <v>4.9313877157929973</v>
      </c>
      <c r="EH155" s="166">
        <f t="shared" si="174"/>
        <v>2</v>
      </c>
      <c r="EI155" s="205">
        <f t="shared" si="175"/>
        <v>3.2783182663532182</v>
      </c>
      <c r="EJ155" s="205">
        <f t="shared" si="182"/>
        <v>1.9284225096195402</v>
      </c>
      <c r="EK155" s="51">
        <f t="shared" si="183"/>
        <v>0.76283869664491899</v>
      </c>
      <c r="EL155" s="220">
        <f t="shared" si="184"/>
        <v>9.4940866823390868E-2</v>
      </c>
      <c r="EM155" s="221">
        <f t="shared" si="176"/>
        <v>6.3219827385324532</v>
      </c>
      <c r="EN155" s="191"/>
      <c r="EO155" s="313"/>
      <c r="EP155" s="192" t="s">
        <v>354</v>
      </c>
      <c r="EQ155" s="222">
        <f t="shared" si="177"/>
        <v>3.2783182663532182</v>
      </c>
      <c r="ER155" s="191">
        <f t="shared" si="178"/>
        <v>1.9284225096195402</v>
      </c>
      <c r="ES155" s="51">
        <f t="shared" si="179"/>
        <v>0.76283869664491899</v>
      </c>
      <c r="ET155" s="191">
        <f t="shared" si="185"/>
        <v>3.5631408668233906</v>
      </c>
      <c r="EU155" s="191">
        <f t="shared" si="180"/>
        <v>6.3219827385324532</v>
      </c>
      <c r="EV155" s="191"/>
      <c r="EW155" s="191"/>
      <c r="EX155" s="192" t="str">
        <f t="shared" si="186"/>
        <v>Front</v>
      </c>
      <c r="EY155" s="145"/>
      <c r="EZ155" s="191"/>
      <c r="FA155" s="191"/>
      <c r="FB155" s="191"/>
      <c r="FC155" s="191"/>
      <c r="FD155" s="191"/>
      <c r="FE155" s="191"/>
      <c r="FF155" s="192"/>
      <c r="FG155" s="145"/>
      <c r="FH155" s="191"/>
      <c r="FI155" s="191"/>
      <c r="FJ155" s="191"/>
      <c r="FK155" s="191"/>
      <c r="FL155" s="191"/>
      <c r="FM155" s="191"/>
      <c r="FN155" s="192"/>
      <c r="FO155" s="145"/>
      <c r="FP155" s="191"/>
      <c r="FQ155" s="191"/>
      <c r="FR155" s="191"/>
      <c r="FS155" s="191"/>
      <c r="FT155" s="191"/>
      <c r="FU155" s="191"/>
      <c r="FV155" s="192"/>
      <c r="FW155" s="191"/>
      <c r="FX155" s="191"/>
      <c r="FY155" s="191"/>
      <c r="FZ155" s="191"/>
      <c r="GA155" s="191"/>
      <c r="GB155" s="191"/>
      <c r="GC155" s="191"/>
      <c r="GD155" s="210"/>
      <c r="GE155" s="145"/>
      <c r="GF155" s="191"/>
      <c r="GG155" s="191"/>
      <c r="GH155" s="191"/>
      <c r="GI155" s="191"/>
      <c r="GJ155" s="191"/>
      <c r="GK155" s="191"/>
      <c r="GL155" s="210"/>
      <c r="GM155" s="145"/>
      <c r="GN155" s="191"/>
      <c r="GO155" s="191"/>
      <c r="GP155" s="191"/>
      <c r="GQ155" s="191"/>
      <c r="GR155" s="191"/>
      <c r="GS155" s="191"/>
      <c r="GT155" s="210"/>
      <c r="GU155" s="145"/>
      <c r="GV155" s="191"/>
      <c r="GW155" s="191"/>
      <c r="GX155" s="191"/>
      <c r="GY155" s="191"/>
      <c r="GZ155" s="191"/>
      <c r="HA155" s="191"/>
      <c r="HB155" s="210"/>
      <c r="HC155" s="145"/>
      <c r="HD155" s="191"/>
      <c r="HE155" s="191"/>
      <c r="HF155" s="191"/>
      <c r="HG155" s="191"/>
      <c r="HH155" s="191"/>
      <c r="HI155" s="191"/>
      <c r="HJ155" s="210"/>
      <c r="HR155" s="304"/>
    </row>
    <row r="156" spans="1:226" s="303" customFormat="1" ht="14.45" customHeight="1" x14ac:dyDescent="0.25">
      <c r="A156" s="211" t="s">
        <v>431</v>
      </c>
      <c r="B156" s="194" t="s">
        <v>0</v>
      </c>
      <c r="C156" s="31">
        <f t="shared" si="187"/>
        <v>146</v>
      </c>
      <c r="D156" s="173" t="str">
        <f t="shared" si="147"/>
        <v>Dw_146</v>
      </c>
      <c r="E156" s="4">
        <v>561.63134427892476</v>
      </c>
      <c r="F156" s="195" t="s">
        <v>360</v>
      </c>
      <c r="G156" s="195">
        <v>17.5</v>
      </c>
      <c r="H156" s="3">
        <f t="shared" si="148"/>
        <v>60.828588650433986</v>
      </c>
      <c r="I156" s="196">
        <f t="shared" si="149"/>
        <v>208.72070796830383</v>
      </c>
      <c r="J156" s="1">
        <f t="shared" si="150"/>
        <v>0.30000000000000004</v>
      </c>
      <c r="K156" s="280">
        <f t="shared" si="151"/>
        <v>0.71920139133424033</v>
      </c>
      <c r="L156" s="280">
        <f t="shared" si="152"/>
        <v>0.83714539717583658</v>
      </c>
      <c r="M156" s="225">
        <f t="shared" si="153"/>
        <v>1.0293878878290301</v>
      </c>
      <c r="N156" s="15" t="s">
        <v>432</v>
      </c>
      <c r="O156" s="197">
        <f t="shared" si="154"/>
        <v>0.62785904788187741</v>
      </c>
      <c r="P156" s="198">
        <f t="shared" si="155"/>
        <v>0</v>
      </c>
      <c r="Q156" s="198">
        <f t="shared" si="156"/>
        <v>0</v>
      </c>
      <c r="R156" s="198">
        <f t="shared" si="157"/>
        <v>0.72123698435730155</v>
      </c>
      <c r="S156" s="77">
        <f t="shared" si="158"/>
        <v>0.990849770745176</v>
      </c>
      <c r="T156" s="199"/>
      <c r="U156" s="3">
        <f t="shared" si="159"/>
        <v>1.8993988431118074</v>
      </c>
      <c r="V156" s="98">
        <f t="shared" si="160"/>
        <v>12.266234281729202</v>
      </c>
      <c r="W156" s="49">
        <f t="shared" si="161"/>
        <v>4.9590271352504143</v>
      </c>
      <c r="X156" s="317">
        <f t="shared" si="181"/>
        <v>8.0994177728452091E-2</v>
      </c>
      <c r="Y156" s="318">
        <v>8.0994177728452077E-2</v>
      </c>
      <c r="Z156" s="200"/>
      <c r="AA156" s="66"/>
      <c r="AB156" s="66"/>
      <c r="AC156" s="66">
        <v>250</v>
      </c>
      <c r="AD156" s="66"/>
      <c r="AE156" s="66"/>
      <c r="AF156" s="66"/>
      <c r="AG156" s="66"/>
      <c r="AH156" s="195"/>
      <c r="AI156" s="34"/>
      <c r="AJ156" s="229">
        <v>180</v>
      </c>
      <c r="AK156" s="34"/>
      <c r="AL156" s="34"/>
      <c r="AM156" s="34"/>
      <c r="AN156" s="201"/>
      <c r="AO156" s="201"/>
      <c r="AP156" s="202">
        <v>240</v>
      </c>
      <c r="AQ156" s="18"/>
      <c r="AR156" s="18"/>
      <c r="AS156" s="18"/>
      <c r="AT156" s="51"/>
      <c r="AU156" s="17"/>
      <c r="AV156" s="18"/>
      <c r="AW156" s="112"/>
      <c r="AX156" s="103"/>
      <c r="AY156" s="18"/>
      <c r="AZ156" s="18"/>
      <c r="BA156" s="18"/>
      <c r="BB156" s="17"/>
      <c r="BC156" s="19"/>
      <c r="BD156" s="19"/>
      <c r="BE156" s="19"/>
      <c r="BF156" s="17"/>
      <c r="BG156" s="18"/>
      <c r="BH156" s="18"/>
      <c r="BI156" s="128"/>
      <c r="BJ156" s="331"/>
      <c r="BK156" s="332"/>
      <c r="BL156" s="332"/>
      <c r="BM156" s="332"/>
      <c r="BN156" s="333"/>
      <c r="BO156" s="203">
        <f t="shared" si="162"/>
        <v>6.9363999999999999</v>
      </c>
      <c r="BP156" s="285">
        <v>8.7694753258799931</v>
      </c>
      <c r="BQ156" s="204">
        <v>2.7716866733296097</v>
      </c>
      <c r="BR156" s="204"/>
      <c r="BS156" s="47"/>
      <c r="BT156" s="42"/>
      <c r="BU156" s="42"/>
      <c r="BV156" s="42"/>
      <c r="BW156" s="43"/>
      <c r="BX156" s="191"/>
      <c r="BY156" s="191"/>
      <c r="BZ156" s="205"/>
      <c r="CA156" s="191"/>
      <c r="CB156" s="206"/>
      <c r="CC156" s="191"/>
      <c r="CD156" s="207">
        <f t="shared" si="163"/>
        <v>62.616212390491157</v>
      </c>
      <c r="CE156" s="47" t="s">
        <v>356</v>
      </c>
      <c r="CF156" s="42">
        <v>31.8</v>
      </c>
      <c r="CG156" s="42" t="s">
        <v>353</v>
      </c>
      <c r="CH156" s="42">
        <v>175</v>
      </c>
      <c r="CI156" s="191"/>
      <c r="CJ156" s="192"/>
      <c r="CK156" s="191" t="s">
        <v>357</v>
      </c>
      <c r="CL156" s="191" t="s">
        <v>358</v>
      </c>
      <c r="CM156" s="208">
        <v>0.13</v>
      </c>
      <c r="CN156" s="191">
        <v>470</v>
      </c>
      <c r="CO156" s="205">
        <f t="shared" si="164"/>
        <v>77.091976816007985</v>
      </c>
      <c r="CP156" s="191">
        <f t="shared" si="165"/>
        <v>46.962159292868364</v>
      </c>
      <c r="CQ156" s="145" t="s">
        <v>353</v>
      </c>
      <c r="CR156" s="191">
        <v>175</v>
      </c>
      <c r="CS156" s="191"/>
      <c r="CT156" s="191"/>
      <c r="CU156" s="191"/>
      <c r="CV156" s="192"/>
      <c r="CW156" s="191" t="s">
        <v>357</v>
      </c>
      <c r="CX156" s="209" t="s">
        <v>358</v>
      </c>
      <c r="CY156" s="208">
        <v>0.13</v>
      </c>
      <c r="CZ156" s="191">
        <v>470</v>
      </c>
      <c r="DA156" s="191"/>
      <c r="DB156" s="191">
        <f t="shared" si="166"/>
        <v>60.828588650433986</v>
      </c>
      <c r="DC156" s="43">
        <f t="shared" si="167"/>
        <v>0</v>
      </c>
      <c r="DD156" s="191" t="s">
        <v>362</v>
      </c>
      <c r="DE156" s="191">
        <v>100</v>
      </c>
      <c r="DF156" s="191" t="s">
        <v>361</v>
      </c>
      <c r="DG156" s="191">
        <v>20</v>
      </c>
      <c r="DH156" s="191" t="s">
        <v>353</v>
      </c>
      <c r="DI156" s="192">
        <v>175</v>
      </c>
      <c r="DJ156" s="191"/>
      <c r="DK156" s="209"/>
      <c r="DL156" s="208"/>
      <c r="DM156" s="191"/>
      <c r="DN156" s="191">
        <f t="shared" si="168"/>
        <v>60.828588650433986</v>
      </c>
      <c r="DO156" s="192">
        <f t="shared" si="169"/>
        <v>0</v>
      </c>
      <c r="DP156" s="191">
        <v>1</v>
      </c>
      <c r="DQ156" s="191" t="s">
        <v>363</v>
      </c>
      <c r="DR156" s="191" t="s">
        <v>371</v>
      </c>
      <c r="DS156" s="208">
        <v>0.13400000000000001</v>
      </c>
      <c r="DT156" s="191">
        <v>580</v>
      </c>
      <c r="DU156" s="191">
        <f t="shared" si="170"/>
        <v>8.7694753258799931</v>
      </c>
      <c r="DV156" s="191">
        <v>0.375</v>
      </c>
      <c r="DW156" s="191">
        <v>0.45</v>
      </c>
      <c r="DX156" s="192">
        <f t="shared" si="171"/>
        <v>10.436035398415193</v>
      </c>
      <c r="DY156" s="191">
        <v>1</v>
      </c>
      <c r="DZ156" s="191" t="s">
        <v>363</v>
      </c>
      <c r="EA156" s="191" t="s">
        <v>371</v>
      </c>
      <c r="EB156" s="208">
        <v>0.13400000000000001</v>
      </c>
      <c r="EC156" s="191">
        <v>580</v>
      </c>
      <c r="ED156" s="191">
        <f t="shared" si="172"/>
        <v>2.7716866733296097</v>
      </c>
      <c r="EE156" s="191">
        <v>0.47499999999999998</v>
      </c>
      <c r="EF156" s="191">
        <v>0.47499999999999998</v>
      </c>
      <c r="EG156" s="191">
        <f t="shared" si="173"/>
        <v>5.2180176992075964</v>
      </c>
      <c r="EH156" s="166">
        <f t="shared" si="174"/>
        <v>2</v>
      </c>
      <c r="EI156" s="205">
        <f t="shared" si="175"/>
        <v>3.2289780332900722</v>
      </c>
      <c r="EJ156" s="205">
        <f t="shared" si="182"/>
        <v>1.8993988431118072</v>
      </c>
      <c r="EK156" s="51">
        <f t="shared" si="183"/>
        <v>0.62228783021780254</v>
      </c>
      <c r="EL156" s="220">
        <f t="shared" si="184"/>
        <v>0.1196109833549639</v>
      </c>
      <c r="EM156" s="221">
        <f t="shared" si="176"/>
        <v>6.1331171408646012</v>
      </c>
      <c r="EN156" s="191"/>
      <c r="EO156" s="313"/>
      <c r="EP156" s="192" t="s">
        <v>354</v>
      </c>
      <c r="EQ156" s="222">
        <f t="shared" si="177"/>
        <v>3.2289780332900722</v>
      </c>
      <c r="ER156" s="191">
        <f t="shared" si="178"/>
        <v>1.8993988431118072</v>
      </c>
      <c r="ES156" s="51">
        <f t="shared" si="179"/>
        <v>0.62228783021780254</v>
      </c>
      <c r="ET156" s="191">
        <f t="shared" si="185"/>
        <v>3.5878109833549638</v>
      </c>
      <c r="EU156" s="191">
        <f t="shared" si="180"/>
        <v>6.1331171408646012</v>
      </c>
      <c r="EV156" s="191"/>
      <c r="EW156" s="191"/>
      <c r="EX156" s="192" t="str">
        <f t="shared" si="186"/>
        <v>Front</v>
      </c>
      <c r="EY156" s="145"/>
      <c r="EZ156" s="191"/>
      <c r="FA156" s="191"/>
      <c r="FB156" s="191"/>
      <c r="FC156" s="191"/>
      <c r="FD156" s="191"/>
      <c r="FE156" s="191"/>
      <c r="FF156" s="192"/>
      <c r="FG156" s="145"/>
      <c r="FH156" s="191"/>
      <c r="FI156" s="191"/>
      <c r="FJ156" s="191"/>
      <c r="FK156" s="191"/>
      <c r="FL156" s="191"/>
      <c r="FM156" s="191"/>
      <c r="FN156" s="192"/>
      <c r="FO156" s="145"/>
      <c r="FP156" s="191"/>
      <c r="FQ156" s="191"/>
      <c r="FR156" s="191"/>
      <c r="FS156" s="191"/>
      <c r="FT156" s="191"/>
      <c r="FU156" s="191"/>
      <c r="FV156" s="192"/>
      <c r="FW156" s="191"/>
      <c r="FX156" s="191"/>
      <c r="FY156" s="191"/>
      <c r="FZ156" s="191"/>
      <c r="GA156" s="191"/>
      <c r="GB156" s="191"/>
      <c r="GC156" s="191"/>
      <c r="GD156" s="210"/>
      <c r="GE156" s="145"/>
      <c r="GF156" s="191"/>
      <c r="GG156" s="191"/>
      <c r="GH156" s="191"/>
      <c r="GI156" s="191"/>
      <c r="GJ156" s="191"/>
      <c r="GK156" s="191"/>
      <c r="GL156" s="210"/>
      <c r="GM156" s="145"/>
      <c r="GN156" s="191"/>
      <c r="GO156" s="191"/>
      <c r="GP156" s="191"/>
      <c r="GQ156" s="191"/>
      <c r="GR156" s="191"/>
      <c r="GS156" s="191"/>
      <c r="GT156" s="210"/>
      <c r="GU156" s="145"/>
      <c r="GV156" s="191"/>
      <c r="GW156" s="191"/>
      <c r="GX156" s="191"/>
      <c r="GY156" s="191"/>
      <c r="GZ156" s="191"/>
      <c r="HA156" s="191"/>
      <c r="HB156" s="210"/>
      <c r="HC156" s="145"/>
      <c r="HD156" s="191"/>
      <c r="HE156" s="191"/>
      <c r="HF156" s="191"/>
      <c r="HG156" s="191"/>
      <c r="HH156" s="191"/>
      <c r="HI156" s="191"/>
      <c r="HJ156" s="210"/>
      <c r="HR156" s="304"/>
    </row>
    <row r="157" spans="1:226" s="303" customFormat="1" ht="14.45" customHeight="1" x14ac:dyDescent="0.25">
      <c r="A157" s="211" t="s">
        <v>431</v>
      </c>
      <c r="B157" s="194" t="s">
        <v>0</v>
      </c>
      <c r="C157" s="31">
        <f t="shared" si="187"/>
        <v>147</v>
      </c>
      <c r="D157" s="173" t="str">
        <f t="shared" si="147"/>
        <v>Dw_147</v>
      </c>
      <c r="E157" s="4">
        <v>682.79535772660483</v>
      </c>
      <c r="F157" s="195" t="s">
        <v>360</v>
      </c>
      <c r="G157" s="195">
        <v>17.5</v>
      </c>
      <c r="H157" s="3">
        <f t="shared" si="148"/>
        <v>59.069293408095646</v>
      </c>
      <c r="I157" s="196">
        <f t="shared" si="149"/>
        <v>208.80312796389663</v>
      </c>
      <c r="J157" s="1">
        <f t="shared" si="150"/>
        <v>0.3</v>
      </c>
      <c r="K157" s="280">
        <f t="shared" si="151"/>
        <v>0.69090889995371019</v>
      </c>
      <c r="L157" s="280">
        <f t="shared" si="152"/>
        <v>0.81362864274147895</v>
      </c>
      <c r="M157" s="225">
        <f t="shared" si="153"/>
        <v>1.0604653412120186</v>
      </c>
      <c r="N157" s="15" t="s">
        <v>432</v>
      </c>
      <c r="O157" s="197">
        <f t="shared" si="154"/>
        <v>0.61022148205610927</v>
      </c>
      <c r="P157" s="198">
        <f t="shared" si="155"/>
        <v>0</v>
      </c>
      <c r="Q157" s="198">
        <f t="shared" si="156"/>
        <v>0</v>
      </c>
      <c r="R157" s="198">
        <f t="shared" si="157"/>
        <v>0.74301129220030782</v>
      </c>
      <c r="S157" s="77">
        <f t="shared" si="158"/>
        <v>0.93649931712526058</v>
      </c>
      <c r="T157" s="199"/>
      <c r="U157" s="3">
        <f t="shared" si="159"/>
        <v>2.0055032917129649</v>
      </c>
      <c r="V157" s="98">
        <f t="shared" si="160"/>
        <v>13.674947740443228</v>
      </c>
      <c r="W157" s="49">
        <f t="shared" si="161"/>
        <v>4.3195260800449038</v>
      </c>
      <c r="X157" s="317">
        <f t="shared" si="181"/>
        <v>9.2747105454377643E-2</v>
      </c>
      <c r="Y157" s="318">
        <v>9.2747105454377601E-2</v>
      </c>
      <c r="Z157" s="200"/>
      <c r="AA157" s="66"/>
      <c r="AB157" s="66"/>
      <c r="AC157" s="66">
        <v>250</v>
      </c>
      <c r="AD157" s="66"/>
      <c r="AE157" s="66"/>
      <c r="AF157" s="66"/>
      <c r="AG157" s="66"/>
      <c r="AH157" s="195"/>
      <c r="AI157" s="34"/>
      <c r="AJ157" s="229">
        <v>180</v>
      </c>
      <c r="AK157" s="34"/>
      <c r="AL157" s="34"/>
      <c r="AM157" s="34"/>
      <c r="AN157" s="201"/>
      <c r="AO157" s="201"/>
      <c r="AP157" s="202">
        <v>240</v>
      </c>
      <c r="AQ157" s="18"/>
      <c r="AR157" s="18"/>
      <c r="AS157" s="18"/>
      <c r="AT157" s="51"/>
      <c r="AU157" s="17"/>
      <c r="AV157" s="18"/>
      <c r="AW157" s="112"/>
      <c r="AX157" s="103"/>
      <c r="AY157" s="18"/>
      <c r="AZ157" s="18"/>
      <c r="BA157" s="18"/>
      <c r="BB157" s="17"/>
      <c r="BC157" s="19"/>
      <c r="BD157" s="19"/>
      <c r="BE157" s="19"/>
      <c r="BF157" s="17"/>
      <c r="BG157" s="18"/>
      <c r="BH157" s="18"/>
      <c r="BI157" s="128"/>
      <c r="BJ157" s="331"/>
      <c r="BK157" s="332"/>
      <c r="BL157" s="332"/>
      <c r="BM157" s="332"/>
      <c r="BN157" s="333"/>
      <c r="BO157" s="203">
        <f t="shared" si="162"/>
        <v>6.9363999999999999</v>
      </c>
      <c r="BP157" s="285">
        <v>8.5158430033007964</v>
      </c>
      <c r="BQ157" s="204">
        <v>2.9337016356893373</v>
      </c>
      <c r="BR157" s="204"/>
      <c r="BS157" s="47"/>
      <c r="BT157" s="42"/>
      <c r="BU157" s="42"/>
      <c r="BV157" s="42"/>
      <c r="BW157" s="43"/>
      <c r="BX157" s="191"/>
      <c r="BY157" s="191"/>
      <c r="BZ157" s="205"/>
      <c r="CA157" s="191"/>
      <c r="CB157" s="206"/>
      <c r="CC157" s="191"/>
      <c r="CD157" s="207">
        <f t="shared" si="163"/>
        <v>62.640938389168987</v>
      </c>
      <c r="CE157" s="47" t="s">
        <v>356</v>
      </c>
      <c r="CF157" s="42">
        <v>31.8</v>
      </c>
      <c r="CG157" s="42" t="s">
        <v>353</v>
      </c>
      <c r="CH157" s="42">
        <v>175</v>
      </c>
      <c r="CI157" s="191"/>
      <c r="CJ157" s="192"/>
      <c r="CK157" s="191" t="s">
        <v>357</v>
      </c>
      <c r="CL157" s="191" t="s">
        <v>358</v>
      </c>
      <c r="CM157" s="208">
        <v>0.13</v>
      </c>
      <c r="CN157" s="191">
        <v>470</v>
      </c>
      <c r="CO157" s="205">
        <f t="shared" si="164"/>
        <v>80.692987296277465</v>
      </c>
      <c r="CP157" s="191">
        <f t="shared" si="165"/>
        <v>46.980703791876742</v>
      </c>
      <c r="CQ157" s="145" t="s">
        <v>353</v>
      </c>
      <c r="CR157" s="191">
        <v>175</v>
      </c>
      <c r="CS157" s="191"/>
      <c r="CT157" s="191"/>
      <c r="CU157" s="191"/>
      <c r="CV157" s="192"/>
      <c r="CW157" s="191" t="s">
        <v>357</v>
      </c>
      <c r="CX157" s="209" t="s">
        <v>358</v>
      </c>
      <c r="CY157" s="208">
        <v>0.13</v>
      </c>
      <c r="CZ157" s="191">
        <v>470</v>
      </c>
      <c r="DA157" s="191"/>
      <c r="DB157" s="191">
        <f t="shared" si="166"/>
        <v>59.069293408095646</v>
      </c>
      <c r="DC157" s="43">
        <f t="shared" si="167"/>
        <v>0</v>
      </c>
      <c r="DD157" s="191" t="s">
        <v>362</v>
      </c>
      <c r="DE157" s="191">
        <v>100</v>
      </c>
      <c r="DF157" s="191" t="s">
        <v>361</v>
      </c>
      <c r="DG157" s="191">
        <v>20</v>
      </c>
      <c r="DH157" s="191" t="s">
        <v>353</v>
      </c>
      <c r="DI157" s="192">
        <v>175</v>
      </c>
      <c r="DJ157" s="191"/>
      <c r="DK157" s="209"/>
      <c r="DL157" s="208"/>
      <c r="DM157" s="191"/>
      <c r="DN157" s="191">
        <f t="shared" si="168"/>
        <v>59.069293408095646</v>
      </c>
      <c r="DO157" s="192">
        <f t="shared" si="169"/>
        <v>0</v>
      </c>
      <c r="DP157" s="191">
        <v>1</v>
      </c>
      <c r="DQ157" s="191" t="s">
        <v>363</v>
      </c>
      <c r="DR157" s="191" t="s">
        <v>371</v>
      </c>
      <c r="DS157" s="208">
        <v>0.13400000000000001</v>
      </c>
      <c r="DT157" s="191">
        <v>580</v>
      </c>
      <c r="DU157" s="191">
        <f t="shared" si="170"/>
        <v>8.5158430033007964</v>
      </c>
      <c r="DV157" s="191">
        <v>0.375</v>
      </c>
      <c r="DW157" s="191">
        <v>0.45</v>
      </c>
      <c r="DX157" s="192">
        <f t="shared" si="171"/>
        <v>10.440156398194832</v>
      </c>
      <c r="DY157" s="191">
        <v>1</v>
      </c>
      <c r="DZ157" s="191" t="s">
        <v>363</v>
      </c>
      <c r="EA157" s="191" t="s">
        <v>371</v>
      </c>
      <c r="EB157" s="208">
        <v>0.13400000000000001</v>
      </c>
      <c r="EC157" s="191">
        <v>580</v>
      </c>
      <c r="ED157" s="191">
        <f t="shared" si="172"/>
        <v>2.9337016356893373</v>
      </c>
      <c r="EE157" s="191">
        <v>0.47499999999999998</v>
      </c>
      <c r="EF157" s="191">
        <v>0.47499999999999998</v>
      </c>
      <c r="EG157" s="191">
        <f t="shared" si="173"/>
        <v>5.2200781990974159</v>
      </c>
      <c r="EH157" s="166">
        <f t="shared" si="174"/>
        <v>2</v>
      </c>
      <c r="EI157" s="205">
        <f t="shared" si="175"/>
        <v>3.4093555959120403</v>
      </c>
      <c r="EJ157" s="205">
        <f t="shared" si="182"/>
        <v>2.0055032917129649</v>
      </c>
      <c r="EK157" s="51">
        <f t="shared" si="183"/>
        <v>0.67819834397637235</v>
      </c>
      <c r="EL157" s="220">
        <f t="shared" si="184"/>
        <v>2.9422202043979828E-2</v>
      </c>
      <c r="EM157" s="221">
        <f t="shared" si="176"/>
        <v>6.837473870221614</v>
      </c>
      <c r="EN157" s="191"/>
      <c r="EO157" s="313"/>
      <c r="EP157" s="192" t="s">
        <v>354</v>
      </c>
      <c r="EQ157" s="222">
        <f t="shared" si="177"/>
        <v>3.4093555959120403</v>
      </c>
      <c r="ER157" s="191">
        <f t="shared" si="178"/>
        <v>2.0055032917129649</v>
      </c>
      <c r="ES157" s="51">
        <f t="shared" si="179"/>
        <v>0.67819834397637235</v>
      </c>
      <c r="ET157" s="191">
        <f t="shared" si="185"/>
        <v>3.4976222020439796</v>
      </c>
      <c r="EU157" s="191">
        <f t="shared" si="180"/>
        <v>6.837473870221614</v>
      </c>
      <c r="EV157" s="191"/>
      <c r="EW157" s="191"/>
      <c r="EX157" s="192" t="str">
        <f t="shared" si="186"/>
        <v>Front</v>
      </c>
      <c r="EY157" s="145"/>
      <c r="EZ157" s="191"/>
      <c r="FA157" s="191"/>
      <c r="FB157" s="191"/>
      <c r="FC157" s="191"/>
      <c r="FD157" s="191"/>
      <c r="FE157" s="191"/>
      <c r="FF157" s="192"/>
      <c r="FG157" s="145"/>
      <c r="FH157" s="191"/>
      <c r="FI157" s="191"/>
      <c r="FJ157" s="191"/>
      <c r="FK157" s="191"/>
      <c r="FL157" s="191"/>
      <c r="FM157" s="191"/>
      <c r="FN157" s="192"/>
      <c r="FO157" s="145"/>
      <c r="FP157" s="191"/>
      <c r="FQ157" s="191"/>
      <c r="FR157" s="191"/>
      <c r="FS157" s="191"/>
      <c r="FT157" s="191"/>
      <c r="FU157" s="191"/>
      <c r="FV157" s="192"/>
      <c r="FW157" s="191"/>
      <c r="FX157" s="191"/>
      <c r="FY157" s="191"/>
      <c r="FZ157" s="191"/>
      <c r="GA157" s="191"/>
      <c r="GB157" s="191"/>
      <c r="GC157" s="191"/>
      <c r="GD157" s="210"/>
      <c r="GE157" s="145"/>
      <c r="GF157" s="191"/>
      <c r="GG157" s="191"/>
      <c r="GH157" s="191"/>
      <c r="GI157" s="191"/>
      <c r="GJ157" s="191"/>
      <c r="GK157" s="191"/>
      <c r="GL157" s="210"/>
      <c r="GM157" s="145"/>
      <c r="GN157" s="191"/>
      <c r="GO157" s="191"/>
      <c r="GP157" s="191"/>
      <c r="GQ157" s="191"/>
      <c r="GR157" s="191"/>
      <c r="GS157" s="191"/>
      <c r="GT157" s="210"/>
      <c r="GU157" s="145"/>
      <c r="GV157" s="191"/>
      <c r="GW157" s="191"/>
      <c r="GX157" s="191"/>
      <c r="GY157" s="191"/>
      <c r="GZ157" s="191"/>
      <c r="HA157" s="191"/>
      <c r="HB157" s="210"/>
      <c r="HC157" s="145"/>
      <c r="HD157" s="191"/>
      <c r="HE157" s="191"/>
      <c r="HF157" s="191"/>
      <c r="HG157" s="191"/>
      <c r="HH157" s="191"/>
      <c r="HI157" s="191"/>
      <c r="HJ157" s="210"/>
      <c r="HR157" s="304"/>
    </row>
    <row r="158" spans="1:226" s="303" customFormat="1" ht="14.45" customHeight="1" x14ac:dyDescent="0.25">
      <c r="A158" s="211" t="s">
        <v>431</v>
      </c>
      <c r="B158" s="194" t="s">
        <v>0</v>
      </c>
      <c r="C158" s="31">
        <f t="shared" si="187"/>
        <v>148</v>
      </c>
      <c r="D158" s="173" t="str">
        <f t="shared" si="147"/>
        <v>Dw_148</v>
      </c>
      <c r="E158" s="4">
        <v>511.45715326866679</v>
      </c>
      <c r="F158" s="195" t="s">
        <v>360</v>
      </c>
      <c r="G158" s="195">
        <v>17.5</v>
      </c>
      <c r="H158" s="3">
        <f t="shared" si="148"/>
        <v>46.916175788545914</v>
      </c>
      <c r="I158" s="196">
        <f t="shared" si="149"/>
        <v>179.28320117574674</v>
      </c>
      <c r="J158" s="1">
        <f t="shared" si="150"/>
        <v>0.30000000000000004</v>
      </c>
      <c r="K158" s="280">
        <f t="shared" si="151"/>
        <v>0.62942569448216079</v>
      </c>
      <c r="L158" s="280">
        <f t="shared" si="152"/>
        <v>0.7097410810318121</v>
      </c>
      <c r="M158" s="225">
        <f t="shared" si="153"/>
        <v>1.1464054656785359</v>
      </c>
      <c r="N158" s="15" t="s">
        <v>432</v>
      </c>
      <c r="O158" s="197">
        <f t="shared" si="154"/>
        <v>0.53230581077385908</v>
      </c>
      <c r="P158" s="198">
        <f t="shared" si="155"/>
        <v>0</v>
      </c>
      <c r="Q158" s="198">
        <f t="shared" si="156"/>
        <v>0</v>
      </c>
      <c r="R158" s="198">
        <f t="shared" si="157"/>
        <v>0.80322493657905014</v>
      </c>
      <c r="S158" s="77">
        <f t="shared" si="158"/>
        <v>0.75642416918287114</v>
      </c>
      <c r="T158" s="199"/>
      <c r="U158" s="3">
        <f t="shared" si="159"/>
        <v>1.6864293004398465</v>
      </c>
      <c r="V158" s="98">
        <f t="shared" si="160"/>
        <v>9.6697488702989016</v>
      </c>
      <c r="W158" s="49">
        <f t="shared" si="161"/>
        <v>4.8518504893804639</v>
      </c>
      <c r="X158" s="317">
        <f t="shared" si="181"/>
        <v>7.004218195709988E-2</v>
      </c>
      <c r="Y158" s="318">
        <v>7.004218195709988E-2</v>
      </c>
      <c r="Z158" s="200"/>
      <c r="AA158" s="66"/>
      <c r="AB158" s="66"/>
      <c r="AC158" s="66">
        <v>250</v>
      </c>
      <c r="AD158" s="66"/>
      <c r="AE158" s="66"/>
      <c r="AF158" s="66"/>
      <c r="AG158" s="66"/>
      <c r="AH158" s="195"/>
      <c r="AI158" s="34"/>
      <c r="AJ158" s="229">
        <v>180</v>
      </c>
      <c r="AK158" s="34"/>
      <c r="AL158" s="34"/>
      <c r="AM158" s="34"/>
      <c r="AN158" s="201"/>
      <c r="AO158" s="201"/>
      <c r="AP158" s="202">
        <v>240</v>
      </c>
      <c r="AQ158" s="18"/>
      <c r="AR158" s="18"/>
      <c r="AS158" s="18"/>
      <c r="AT158" s="51"/>
      <c r="AU158" s="17"/>
      <c r="AV158" s="18"/>
      <c r="AW158" s="112"/>
      <c r="AX158" s="103"/>
      <c r="AY158" s="18"/>
      <c r="AZ158" s="18"/>
      <c r="BA158" s="18"/>
      <c r="BB158" s="17"/>
      <c r="BC158" s="19"/>
      <c r="BD158" s="19"/>
      <c r="BE158" s="19"/>
      <c r="BF158" s="17"/>
      <c r="BG158" s="18"/>
      <c r="BH158" s="18"/>
      <c r="BI158" s="128"/>
      <c r="BJ158" s="331"/>
      <c r="BK158" s="332"/>
      <c r="BL158" s="332"/>
      <c r="BM158" s="332"/>
      <c r="BN158" s="333"/>
      <c r="BO158" s="203">
        <f t="shared" si="162"/>
        <v>6.9363999999999999</v>
      </c>
      <c r="BP158" s="285">
        <v>6.7637644582991054</v>
      </c>
      <c r="BQ158" s="204">
        <v>3.1186067093848497</v>
      </c>
      <c r="BR158" s="204"/>
      <c r="BS158" s="47"/>
      <c r="BT158" s="42"/>
      <c r="BU158" s="42"/>
      <c r="BV158" s="42"/>
      <c r="BW158" s="43"/>
      <c r="BX158" s="191"/>
      <c r="BY158" s="191"/>
      <c r="BZ158" s="205"/>
      <c r="CA158" s="191"/>
      <c r="CB158" s="206"/>
      <c r="CC158" s="191"/>
      <c r="CD158" s="207">
        <f t="shared" si="163"/>
        <v>53.784960352724028</v>
      </c>
      <c r="CE158" s="47" t="s">
        <v>356</v>
      </c>
      <c r="CF158" s="42">
        <v>31.8</v>
      </c>
      <c r="CG158" s="42" t="s">
        <v>353</v>
      </c>
      <c r="CH158" s="42">
        <v>175</v>
      </c>
      <c r="CI158" s="191"/>
      <c r="CJ158" s="192"/>
      <c r="CK158" s="191" t="s">
        <v>357</v>
      </c>
      <c r="CL158" s="191" t="s">
        <v>358</v>
      </c>
      <c r="CM158" s="208">
        <v>0.13</v>
      </c>
      <c r="CN158" s="191">
        <v>470</v>
      </c>
      <c r="CO158" s="205">
        <f t="shared" si="164"/>
        <v>75.479295747227042</v>
      </c>
      <c r="CP158" s="191">
        <f t="shared" si="165"/>
        <v>40.338720264543021</v>
      </c>
      <c r="CQ158" s="145" t="s">
        <v>353</v>
      </c>
      <c r="CR158" s="191">
        <v>175</v>
      </c>
      <c r="CS158" s="191"/>
      <c r="CT158" s="191"/>
      <c r="CU158" s="191"/>
      <c r="CV158" s="192"/>
      <c r="CW158" s="191" t="s">
        <v>357</v>
      </c>
      <c r="CX158" s="209" t="s">
        <v>358</v>
      </c>
      <c r="CY158" s="208">
        <v>0.13</v>
      </c>
      <c r="CZ158" s="191">
        <v>470</v>
      </c>
      <c r="DA158" s="191"/>
      <c r="DB158" s="191">
        <f t="shared" si="166"/>
        <v>46.916175788545914</v>
      </c>
      <c r="DC158" s="43">
        <f t="shared" si="167"/>
        <v>0</v>
      </c>
      <c r="DD158" s="191" t="s">
        <v>362</v>
      </c>
      <c r="DE158" s="191">
        <v>100</v>
      </c>
      <c r="DF158" s="191" t="s">
        <v>361</v>
      </c>
      <c r="DG158" s="191">
        <v>20</v>
      </c>
      <c r="DH158" s="191" t="s">
        <v>353</v>
      </c>
      <c r="DI158" s="192">
        <v>175</v>
      </c>
      <c r="DJ158" s="191"/>
      <c r="DK158" s="209"/>
      <c r="DL158" s="208"/>
      <c r="DM158" s="191"/>
      <c r="DN158" s="191">
        <f t="shared" si="168"/>
        <v>46.916175788545914</v>
      </c>
      <c r="DO158" s="192">
        <f t="shared" si="169"/>
        <v>0</v>
      </c>
      <c r="DP158" s="191">
        <v>1</v>
      </c>
      <c r="DQ158" s="191" t="s">
        <v>363</v>
      </c>
      <c r="DR158" s="191" t="s">
        <v>371</v>
      </c>
      <c r="DS158" s="208">
        <v>0.13400000000000001</v>
      </c>
      <c r="DT158" s="191">
        <v>580</v>
      </c>
      <c r="DU158" s="191">
        <f t="shared" si="170"/>
        <v>6.7637644582991054</v>
      </c>
      <c r="DV158" s="191">
        <v>0.375</v>
      </c>
      <c r="DW158" s="191">
        <v>0.45</v>
      </c>
      <c r="DX158" s="192">
        <f t="shared" si="171"/>
        <v>8.9641600587873373</v>
      </c>
      <c r="DY158" s="191">
        <v>1</v>
      </c>
      <c r="DZ158" s="191" t="s">
        <v>363</v>
      </c>
      <c r="EA158" s="191" t="s">
        <v>371</v>
      </c>
      <c r="EB158" s="208">
        <v>0.13400000000000001</v>
      </c>
      <c r="EC158" s="191">
        <v>580</v>
      </c>
      <c r="ED158" s="191">
        <f t="shared" si="172"/>
        <v>3.1186067093848497</v>
      </c>
      <c r="EE158" s="191">
        <v>0.47499999999999998</v>
      </c>
      <c r="EF158" s="191">
        <v>0.47499999999999998</v>
      </c>
      <c r="EG158" s="191">
        <f t="shared" si="173"/>
        <v>4.4820800293936687</v>
      </c>
      <c r="EH158" s="166">
        <f t="shared" si="174"/>
        <v>2</v>
      </c>
      <c r="EI158" s="205">
        <f t="shared" si="175"/>
        <v>2.866929810747739</v>
      </c>
      <c r="EJ158" s="205">
        <f t="shared" si="182"/>
        <v>1.6864293004398465</v>
      </c>
      <c r="EK158" s="51">
        <f t="shared" si="183"/>
        <v>1.1821774089450032</v>
      </c>
      <c r="EL158" s="220">
        <f t="shared" si="184"/>
        <v>0.30063509462613047</v>
      </c>
      <c r="EM158" s="221">
        <f t="shared" si="176"/>
        <v>4.8348744351494508</v>
      </c>
      <c r="EN158" s="191"/>
      <c r="EO158" s="313"/>
      <c r="EP158" s="192" t="s">
        <v>354</v>
      </c>
      <c r="EQ158" s="222">
        <f t="shared" si="177"/>
        <v>2.866929810747739</v>
      </c>
      <c r="ER158" s="191">
        <f t="shared" si="178"/>
        <v>1.6864293004398465</v>
      </c>
      <c r="ES158" s="51">
        <f t="shared" si="179"/>
        <v>1.1821774089450032</v>
      </c>
      <c r="ET158" s="191">
        <f t="shared" si="185"/>
        <v>3.7688350946261302</v>
      </c>
      <c r="EU158" s="191">
        <f t="shared" si="180"/>
        <v>4.8348744351494508</v>
      </c>
      <c r="EV158" s="191"/>
      <c r="EW158" s="191"/>
      <c r="EX158" s="192" t="str">
        <f t="shared" si="186"/>
        <v>Front</v>
      </c>
      <c r="EY158" s="145"/>
      <c r="EZ158" s="191"/>
      <c r="FA158" s="191"/>
      <c r="FB158" s="191"/>
      <c r="FC158" s="191"/>
      <c r="FD158" s="191"/>
      <c r="FE158" s="191"/>
      <c r="FF158" s="192"/>
      <c r="FG158" s="145"/>
      <c r="FH158" s="191"/>
      <c r="FI158" s="191"/>
      <c r="FJ158" s="191"/>
      <c r="FK158" s="191"/>
      <c r="FL158" s="191"/>
      <c r="FM158" s="191"/>
      <c r="FN158" s="192"/>
      <c r="FO158" s="145"/>
      <c r="FP158" s="191"/>
      <c r="FQ158" s="191"/>
      <c r="FR158" s="191"/>
      <c r="FS158" s="191"/>
      <c r="FT158" s="191"/>
      <c r="FU158" s="191"/>
      <c r="FV158" s="192"/>
      <c r="FW158" s="191"/>
      <c r="FX158" s="191"/>
      <c r="FY158" s="191"/>
      <c r="FZ158" s="191"/>
      <c r="GA158" s="191"/>
      <c r="GB158" s="191"/>
      <c r="GC158" s="191"/>
      <c r="GD158" s="210"/>
      <c r="GE158" s="145"/>
      <c r="GF158" s="191"/>
      <c r="GG158" s="191"/>
      <c r="GH158" s="191"/>
      <c r="GI158" s="191"/>
      <c r="GJ158" s="191"/>
      <c r="GK158" s="191"/>
      <c r="GL158" s="210"/>
      <c r="GM158" s="145"/>
      <c r="GN158" s="191"/>
      <c r="GO158" s="191"/>
      <c r="GP158" s="191"/>
      <c r="GQ158" s="191"/>
      <c r="GR158" s="191"/>
      <c r="GS158" s="191"/>
      <c r="GT158" s="210"/>
      <c r="GU158" s="145"/>
      <c r="GV158" s="191"/>
      <c r="GW158" s="191"/>
      <c r="GX158" s="191"/>
      <c r="GY158" s="191"/>
      <c r="GZ158" s="191"/>
      <c r="HA158" s="191"/>
      <c r="HB158" s="210"/>
      <c r="HC158" s="145"/>
      <c r="HD158" s="191"/>
      <c r="HE158" s="191"/>
      <c r="HF158" s="191"/>
      <c r="HG158" s="191"/>
      <c r="HH158" s="191"/>
      <c r="HI158" s="191"/>
      <c r="HJ158" s="210"/>
      <c r="HR158" s="304"/>
    </row>
    <row r="159" spans="1:226" s="303" customFormat="1" ht="14.45" customHeight="1" x14ac:dyDescent="0.25">
      <c r="A159" s="211" t="s">
        <v>431</v>
      </c>
      <c r="B159" s="194" t="s">
        <v>0</v>
      </c>
      <c r="C159" s="31">
        <f t="shared" si="187"/>
        <v>149</v>
      </c>
      <c r="D159" s="173" t="str">
        <f t="shared" ref="D159:D1010" si="188">CONCATENATE(A159,"_",C159)</f>
        <v>Dw_149</v>
      </c>
      <c r="E159" s="4">
        <v>756.10988334508193</v>
      </c>
      <c r="F159" s="195" t="s">
        <v>360</v>
      </c>
      <c r="G159" s="195">
        <v>17.5</v>
      </c>
      <c r="H159" s="3">
        <f t="shared" ref="H159:H1010" si="189">BO159*BP159</f>
        <v>41.509929413643228</v>
      </c>
      <c r="I159" s="196">
        <f t="shared" ref="I159:I1010" si="190">2*H159+2*(BO159+BP159)*BQ159</f>
        <v>156.57279254919473</v>
      </c>
      <c r="J159" s="1">
        <f t="shared" ref="J159:J1010" si="191">CD159/I159</f>
        <v>0.3</v>
      </c>
      <c r="K159" s="280">
        <f t="shared" ref="K159:K1010" si="192">CD159/(2*(BO159+BP159)*BQ159)</f>
        <v>0.63861270227984834</v>
      </c>
      <c r="L159" s="280">
        <f t="shared" ref="L159:L1010" si="193">CD159/(2*(BO159+BP159)*BQ159 - V159)</f>
        <v>0.72968746615361391</v>
      </c>
      <c r="M159" s="225">
        <f t="shared" ref="M159:M1010" si="194">CD159/H159</f>
        <v>1.1315807670181199</v>
      </c>
      <c r="N159" s="15" t="s">
        <v>432</v>
      </c>
      <c r="O159" s="197">
        <f t="shared" ref="O159:O1010" si="195">CP159/(2*(BO159+BP159)*BQ159-V159)</f>
        <v>0.54726559961521037</v>
      </c>
      <c r="P159" s="198">
        <f t="shared" ref="P159:P1010" si="196">DC159/H159</f>
        <v>0</v>
      </c>
      <c r="Q159" s="198">
        <f t="shared" ref="Q159:Q1010" si="197">DO159/H159</f>
        <v>0</v>
      </c>
      <c r="R159" s="198">
        <f t="shared" ref="R159:R1010" si="198">DX159/(DU159*2*(DV159+DW159))</f>
        <v>0.79283806387318057</v>
      </c>
      <c r="S159" s="77">
        <f t="shared" ref="S159:S1010" si="199">EG159/(ED159*2*(EE159+EF159))</f>
        <v>0.72380375555967735</v>
      </c>
      <c r="T159" s="199"/>
      <c r="U159" s="3">
        <f t="shared" ref="U159:U1010" si="200">(EJ159*(EN159+1)*EM159+ER159*(EV159+1)*EU159+EZ159*(FD159+1)*FC159+FH159*(FL159+1)*FK159+FP159*(FT159+1)*FS159+FX159*(GB159+1)*GA159+GF159*(GJ159+1)*GI159+GN159*(GR159+1)*GQ159+GV159*(GZ159+1)*GY159+HD159*(HH159+1)*HG159)/V159</f>
        <v>1.643202643924681</v>
      </c>
      <c r="V159" s="98">
        <f t="shared" ref="V159:V1010" si="201">(EN159+1)*EM159+(EV159+1)*EU159+(FD159+1)*FC159+(FL159+1)*FK159+(FT159+1)*FS159+(GB159+1)*GA159+(GJ159+1)*GI159+(GR159+1)*GQ159+(GZ159+1)*GY159+(HH159+1)*HG159</f>
        <v>9.1803907586036111</v>
      </c>
      <c r="W159" s="49">
        <f t="shared" ref="W159:W1010" si="202">H159/V159</f>
        <v>4.5215863360436215</v>
      </c>
      <c r="X159" s="317">
        <f t="shared" si="181"/>
        <v>7.5160633534485641E-2</v>
      </c>
      <c r="Y159" s="318">
        <v>7.5160633534485627E-2</v>
      </c>
      <c r="Z159" s="200"/>
      <c r="AA159" s="66"/>
      <c r="AB159" s="66"/>
      <c r="AC159" s="66">
        <v>250</v>
      </c>
      <c r="AD159" s="66"/>
      <c r="AE159" s="66"/>
      <c r="AF159" s="66"/>
      <c r="AG159" s="66"/>
      <c r="AH159" s="195"/>
      <c r="AI159" s="34"/>
      <c r="AJ159" s="229">
        <v>180</v>
      </c>
      <c r="AK159" s="34"/>
      <c r="AL159" s="34"/>
      <c r="AM159" s="34"/>
      <c r="AN159" s="201"/>
      <c r="AO159" s="201"/>
      <c r="AP159" s="202">
        <v>240</v>
      </c>
      <c r="AQ159" s="18"/>
      <c r="AR159" s="18"/>
      <c r="AS159" s="18"/>
      <c r="AT159" s="51"/>
      <c r="AU159" s="17"/>
      <c r="AV159" s="18"/>
      <c r="AW159" s="112"/>
      <c r="AX159" s="103"/>
      <c r="AY159" s="18"/>
      <c r="AZ159" s="18"/>
      <c r="BA159" s="18"/>
      <c r="BB159" s="17"/>
      <c r="BC159" s="19"/>
      <c r="BD159" s="19"/>
      <c r="BE159" s="19"/>
      <c r="BF159" s="17"/>
      <c r="BG159" s="18"/>
      <c r="BH159" s="18"/>
      <c r="BI159" s="128"/>
      <c r="BJ159" s="331"/>
      <c r="BK159" s="332"/>
      <c r="BL159" s="332"/>
      <c r="BM159" s="332"/>
      <c r="BN159" s="333"/>
      <c r="BO159" s="203">
        <f t="shared" ref="BO159:BO1010" si="203">7-2*CF159/1000</f>
        <v>6.9363999999999999</v>
      </c>
      <c r="BP159" s="285">
        <v>5.98436212064518</v>
      </c>
      <c r="BQ159" s="204">
        <v>2.8463078661738996</v>
      </c>
      <c r="BR159" s="204"/>
      <c r="BS159" s="47"/>
      <c r="BT159" s="42"/>
      <c r="BU159" s="42"/>
      <c r="BV159" s="42"/>
      <c r="BW159" s="43"/>
      <c r="BX159" s="191"/>
      <c r="BY159" s="191"/>
      <c r="BZ159" s="205"/>
      <c r="CA159" s="191"/>
      <c r="CB159" s="206"/>
      <c r="CC159" s="191"/>
      <c r="CD159" s="207">
        <f t="shared" ref="CD159:CD1010" si="204">CP159+DC159+IF(ISNUMBER(DO159),DO159,0)+DX159+EG159</f>
        <v>46.971837764758419</v>
      </c>
      <c r="CE159" s="47" t="s">
        <v>356</v>
      </c>
      <c r="CF159" s="42">
        <v>31.8</v>
      </c>
      <c r="CG159" s="42" t="s">
        <v>353</v>
      </c>
      <c r="CH159" s="42">
        <v>175</v>
      </c>
      <c r="CI159" s="191"/>
      <c r="CJ159" s="192"/>
      <c r="CK159" s="191" t="s">
        <v>357</v>
      </c>
      <c r="CL159" s="191" t="s">
        <v>358</v>
      </c>
      <c r="CM159" s="208">
        <v>0.13</v>
      </c>
      <c r="CN159" s="191">
        <v>470</v>
      </c>
      <c r="CO159" s="205">
        <f t="shared" ref="CO159:CO1010" si="205">2*(BO159+BP159)*BQ159-$V$54</f>
        <v>63.581379870480397</v>
      </c>
      <c r="CP159" s="191">
        <f t="shared" ref="CP159:CP1010" si="206">$CP$2*I159</f>
        <v>35.228878323568814</v>
      </c>
      <c r="CQ159" s="145" t="s">
        <v>353</v>
      </c>
      <c r="CR159" s="191">
        <v>175</v>
      </c>
      <c r="CS159" s="191"/>
      <c r="CT159" s="191"/>
      <c r="CU159" s="191"/>
      <c r="CV159" s="192"/>
      <c r="CW159" s="191" t="s">
        <v>357</v>
      </c>
      <c r="CX159" s="209" t="s">
        <v>358</v>
      </c>
      <c r="CY159" s="208">
        <v>0.13</v>
      </c>
      <c r="CZ159" s="191">
        <v>470</v>
      </c>
      <c r="DA159" s="191"/>
      <c r="DB159" s="191">
        <f t="shared" ref="DB159:DB1010" si="207">BO159*BP159</f>
        <v>41.509929413643228</v>
      </c>
      <c r="DC159" s="43">
        <f t="shared" ref="DC159:DC1010" si="208">$DC$2*I159</f>
        <v>0</v>
      </c>
      <c r="DD159" s="191" t="s">
        <v>362</v>
      </c>
      <c r="DE159" s="191">
        <v>100</v>
      </c>
      <c r="DF159" s="191" t="s">
        <v>361</v>
      </c>
      <c r="DG159" s="191">
        <v>20</v>
      </c>
      <c r="DH159" s="191" t="s">
        <v>353</v>
      </c>
      <c r="DI159" s="192">
        <v>175</v>
      </c>
      <c r="DJ159" s="191"/>
      <c r="DK159" s="209"/>
      <c r="DL159" s="208"/>
      <c r="DM159" s="191"/>
      <c r="DN159" s="191">
        <f t="shared" ref="DN159:DN1010" si="209">BO159*BP159</f>
        <v>41.509929413643228</v>
      </c>
      <c r="DO159" s="192">
        <f t="shared" ref="DO159:DO1010" si="210">I159*$DO$2</f>
        <v>0</v>
      </c>
      <c r="DP159" s="191">
        <v>1</v>
      </c>
      <c r="DQ159" s="191" t="s">
        <v>363</v>
      </c>
      <c r="DR159" s="191" t="s">
        <v>371</v>
      </c>
      <c r="DS159" s="208">
        <v>0.13400000000000001</v>
      </c>
      <c r="DT159" s="191">
        <v>580</v>
      </c>
      <c r="DU159" s="191">
        <f t="shared" ref="DU159:DU1010" si="211">BP159</f>
        <v>5.98436212064518</v>
      </c>
      <c r="DV159" s="191">
        <v>0.375</v>
      </c>
      <c r="DW159" s="191">
        <v>0.45</v>
      </c>
      <c r="DX159" s="192">
        <f t="shared" ref="DX159:DX1010" si="212">I159*$DX$2</f>
        <v>7.8286396274597365</v>
      </c>
      <c r="DY159" s="191">
        <v>1</v>
      </c>
      <c r="DZ159" s="191" t="s">
        <v>363</v>
      </c>
      <c r="EA159" s="191" t="s">
        <v>371</v>
      </c>
      <c r="EB159" s="208">
        <v>0.13400000000000001</v>
      </c>
      <c r="EC159" s="191">
        <v>580</v>
      </c>
      <c r="ED159" s="191">
        <f t="shared" ref="ED159:ED1010" si="213">BQ159</f>
        <v>2.8463078661738996</v>
      </c>
      <c r="EE159" s="191">
        <v>0.47499999999999998</v>
      </c>
      <c r="EF159" s="191">
        <v>0.47499999999999998</v>
      </c>
      <c r="EG159" s="191">
        <f t="shared" ref="EG159:EG1010" si="214">I159*$EG$2</f>
        <v>3.9143198137298683</v>
      </c>
      <c r="EH159" s="166">
        <f t="shared" ref="EH159:EH1010" si="215">EN159+1+EV159+1</f>
        <v>2</v>
      </c>
      <c r="EI159" s="205">
        <f t="shared" ref="EI159:EI1010" si="216">$EI$2*EJ159</f>
        <v>2.7934444946719577</v>
      </c>
      <c r="EJ159" s="205">
        <f t="shared" si="182"/>
        <v>1.643202643924681</v>
      </c>
      <c r="EK159" s="51">
        <f t="shared" si="183"/>
        <v>0.95310522224921868</v>
      </c>
      <c r="EL159" s="220">
        <f t="shared" si="184"/>
        <v>0.33737775266402115</v>
      </c>
      <c r="EM159" s="221">
        <f t="shared" ref="EM159:EM1010" si="217">EI159*EJ159</f>
        <v>4.5901953793018055</v>
      </c>
      <c r="EN159" s="191"/>
      <c r="EO159" s="313"/>
      <c r="EP159" s="192" t="s">
        <v>354</v>
      </c>
      <c r="EQ159" s="222">
        <f t="shared" ref="EQ159:EQ1010" si="218">EI159</f>
        <v>2.7934444946719577</v>
      </c>
      <c r="ER159" s="191">
        <f t="shared" ref="ER159:ER1010" si="219">EJ159</f>
        <v>1.643202643924681</v>
      </c>
      <c r="ES159" s="51">
        <f t="shared" ref="ES159:ES1010" si="220">EK159</f>
        <v>0.95310522224921868</v>
      </c>
      <c r="ET159" s="191">
        <f t="shared" si="185"/>
        <v>3.8055777526640213</v>
      </c>
      <c r="EU159" s="191">
        <f t="shared" ref="EU159:EU1010" si="221">EM159</f>
        <v>4.5901953793018055</v>
      </c>
      <c r="EV159" s="191"/>
      <c r="EW159" s="191"/>
      <c r="EX159" s="192" t="str">
        <f t="shared" si="186"/>
        <v>Front</v>
      </c>
      <c r="EY159" s="145"/>
      <c r="EZ159" s="191"/>
      <c r="FA159" s="191"/>
      <c r="FB159" s="191"/>
      <c r="FC159" s="191"/>
      <c r="FD159" s="191"/>
      <c r="FE159" s="191"/>
      <c r="FF159" s="192"/>
      <c r="FG159" s="145"/>
      <c r="FH159" s="191"/>
      <c r="FI159" s="191"/>
      <c r="FJ159" s="191"/>
      <c r="FK159" s="191"/>
      <c r="FL159" s="191"/>
      <c r="FM159" s="191"/>
      <c r="FN159" s="192"/>
      <c r="FO159" s="145"/>
      <c r="FP159" s="191"/>
      <c r="FQ159" s="191"/>
      <c r="FR159" s="191"/>
      <c r="FS159" s="191"/>
      <c r="FT159" s="191"/>
      <c r="FU159" s="191"/>
      <c r="FV159" s="192"/>
      <c r="FW159" s="191"/>
      <c r="FX159" s="191"/>
      <c r="FY159" s="191"/>
      <c r="FZ159" s="191"/>
      <c r="GA159" s="191"/>
      <c r="GB159" s="191"/>
      <c r="GC159" s="191"/>
      <c r="GD159" s="210"/>
      <c r="GE159" s="145"/>
      <c r="GF159" s="191"/>
      <c r="GG159" s="191"/>
      <c r="GH159" s="191"/>
      <c r="GI159" s="191"/>
      <c r="GJ159" s="191"/>
      <c r="GK159" s="191"/>
      <c r="GL159" s="210"/>
      <c r="GM159" s="145"/>
      <c r="GN159" s="191"/>
      <c r="GO159" s="191"/>
      <c r="GP159" s="191"/>
      <c r="GQ159" s="191"/>
      <c r="GR159" s="191"/>
      <c r="GS159" s="191"/>
      <c r="GT159" s="210"/>
      <c r="GU159" s="145"/>
      <c r="GV159" s="191"/>
      <c r="GW159" s="191"/>
      <c r="GX159" s="191"/>
      <c r="GY159" s="191"/>
      <c r="GZ159" s="191"/>
      <c r="HA159" s="191"/>
      <c r="HB159" s="210"/>
      <c r="HC159" s="145"/>
      <c r="HD159" s="191"/>
      <c r="HE159" s="191"/>
      <c r="HF159" s="191"/>
      <c r="HG159" s="191"/>
      <c r="HH159" s="191"/>
      <c r="HI159" s="191"/>
      <c r="HJ159" s="210"/>
      <c r="HR159" s="304"/>
    </row>
    <row r="160" spans="1:226" s="309" customFormat="1" ht="14.45" customHeight="1" x14ac:dyDescent="0.25">
      <c r="A160" s="211" t="s">
        <v>431</v>
      </c>
      <c r="B160" s="194" t="s">
        <v>0</v>
      </c>
      <c r="C160" s="31">
        <f t="shared" si="187"/>
        <v>150</v>
      </c>
      <c r="D160" s="173" t="str">
        <f t="shared" si="188"/>
        <v>Dw_150</v>
      </c>
      <c r="E160" s="4">
        <v>541.44695697813563</v>
      </c>
      <c r="F160" s="195" t="s">
        <v>360</v>
      </c>
      <c r="G160" s="195">
        <v>17.5</v>
      </c>
      <c r="H160" s="3">
        <f t="shared" si="189"/>
        <v>52.431165334469867</v>
      </c>
      <c r="I160" s="196">
        <f t="shared" si="190"/>
        <v>189.02702310883387</v>
      </c>
      <c r="J160" s="217">
        <f t="shared" si="191"/>
        <v>0.30000000000000004</v>
      </c>
      <c r="K160" s="280">
        <f t="shared" si="192"/>
        <v>0.67377549051400665</v>
      </c>
      <c r="L160" s="280">
        <f t="shared" si="193"/>
        <v>0.7563678426966397</v>
      </c>
      <c r="M160" s="225">
        <f t="shared" si="194"/>
        <v>1.0815725069411819</v>
      </c>
      <c r="N160" s="15" t="s">
        <v>432</v>
      </c>
      <c r="O160" s="197">
        <f t="shared" si="195"/>
        <v>0.5672758820224798</v>
      </c>
      <c r="P160" s="198">
        <f t="shared" si="196"/>
        <v>0</v>
      </c>
      <c r="Q160" s="198">
        <f t="shared" si="197"/>
        <v>0</v>
      </c>
      <c r="R160" s="198">
        <f t="shared" si="198"/>
        <v>0.75779995324715288</v>
      </c>
      <c r="S160" s="77">
        <f t="shared" si="199"/>
        <v>0.85671404544237728</v>
      </c>
      <c r="T160" s="199"/>
      <c r="U160" s="3">
        <f t="shared" si="200"/>
        <v>1.6441025428610674</v>
      </c>
      <c r="V160" s="98">
        <f t="shared" si="201"/>
        <v>9.1904487829035748</v>
      </c>
      <c r="W160" s="49">
        <f t="shared" si="202"/>
        <v>5.7049624640751313</v>
      </c>
      <c r="X160" s="317">
        <f t="shared" si="181"/>
        <v>6.2341503892335337E-2</v>
      </c>
      <c r="Y160" s="318">
        <v>6.2341503892335351E-2</v>
      </c>
      <c r="Z160" s="200"/>
      <c r="AA160" s="66"/>
      <c r="AB160" s="66"/>
      <c r="AC160" s="66">
        <v>250</v>
      </c>
      <c r="AD160" s="66"/>
      <c r="AE160" s="66"/>
      <c r="AF160" s="66"/>
      <c r="AG160" s="66"/>
      <c r="AH160" s="195"/>
      <c r="AI160" s="34"/>
      <c r="AJ160" s="229">
        <v>180</v>
      </c>
      <c r="AK160" s="34"/>
      <c r="AL160" s="34"/>
      <c r="AM160" s="34"/>
      <c r="AN160" s="201"/>
      <c r="AO160" s="201"/>
      <c r="AP160" s="202">
        <v>240</v>
      </c>
      <c r="AQ160" s="18"/>
      <c r="AR160" s="18"/>
      <c r="AS160" s="18"/>
      <c r="AT160" s="51"/>
      <c r="AU160" s="17"/>
      <c r="AV160" s="18"/>
      <c r="AW160" s="112"/>
      <c r="AX160" s="103"/>
      <c r="AY160" s="18"/>
      <c r="AZ160" s="18"/>
      <c r="BA160" s="18"/>
      <c r="BB160" s="17"/>
      <c r="BC160" s="19"/>
      <c r="BD160" s="19"/>
      <c r="BE160" s="19"/>
      <c r="BF160" s="17"/>
      <c r="BG160" s="18"/>
      <c r="BH160" s="18"/>
      <c r="BI160" s="128"/>
      <c r="BJ160" s="331"/>
      <c r="BK160" s="332"/>
      <c r="BL160" s="332"/>
      <c r="BM160" s="332"/>
      <c r="BN160" s="333"/>
      <c r="BO160" s="203">
        <f t="shared" si="203"/>
        <v>6.9363999999999999</v>
      </c>
      <c r="BP160" s="285">
        <v>7.5588439730220101</v>
      </c>
      <c r="BQ160" s="204">
        <v>2.9031830232225899</v>
      </c>
      <c r="BR160" s="204"/>
      <c r="BS160" s="47"/>
      <c r="BT160" s="42"/>
      <c r="BU160" s="42"/>
      <c r="BV160" s="42"/>
      <c r="BW160" s="43"/>
      <c r="BX160" s="191"/>
      <c r="BY160" s="191"/>
      <c r="BZ160" s="205"/>
      <c r="CA160" s="191"/>
      <c r="CB160" s="206"/>
      <c r="CC160" s="191"/>
      <c r="CD160" s="207">
        <f t="shared" si="204"/>
        <v>56.708106932650168</v>
      </c>
      <c r="CE160" s="47" t="s">
        <v>356</v>
      </c>
      <c r="CF160" s="42">
        <v>31.8</v>
      </c>
      <c r="CG160" s="42" t="s">
        <v>353</v>
      </c>
      <c r="CH160" s="42">
        <v>175</v>
      </c>
      <c r="CI160" s="191"/>
      <c r="CJ160" s="192"/>
      <c r="CK160" s="191" t="s">
        <v>357</v>
      </c>
      <c r="CL160" s="191" t="s">
        <v>358</v>
      </c>
      <c r="CM160" s="208">
        <v>0.13</v>
      </c>
      <c r="CN160" s="191">
        <v>470</v>
      </c>
      <c r="CO160" s="205">
        <f t="shared" si="205"/>
        <v>74.193138588466269</v>
      </c>
      <c r="CP160" s="191">
        <f t="shared" si="206"/>
        <v>42.531080199487626</v>
      </c>
      <c r="CQ160" s="145" t="s">
        <v>353</v>
      </c>
      <c r="CR160" s="191">
        <v>175</v>
      </c>
      <c r="CS160" s="191"/>
      <c r="CT160" s="191"/>
      <c r="CU160" s="191"/>
      <c r="CV160" s="192"/>
      <c r="CW160" s="191" t="s">
        <v>357</v>
      </c>
      <c r="CX160" s="209" t="s">
        <v>358</v>
      </c>
      <c r="CY160" s="208">
        <v>0.13</v>
      </c>
      <c r="CZ160" s="191">
        <v>470</v>
      </c>
      <c r="DA160" s="191"/>
      <c r="DB160" s="191">
        <f t="shared" si="207"/>
        <v>52.431165334469867</v>
      </c>
      <c r="DC160" s="43">
        <f t="shared" si="208"/>
        <v>0</v>
      </c>
      <c r="DD160" s="191" t="s">
        <v>362</v>
      </c>
      <c r="DE160" s="191">
        <v>100</v>
      </c>
      <c r="DF160" s="191" t="s">
        <v>361</v>
      </c>
      <c r="DG160" s="191">
        <v>20</v>
      </c>
      <c r="DH160" s="191" t="s">
        <v>353</v>
      </c>
      <c r="DI160" s="192">
        <v>175</v>
      </c>
      <c r="DJ160" s="191"/>
      <c r="DK160" s="209"/>
      <c r="DL160" s="208"/>
      <c r="DM160" s="191"/>
      <c r="DN160" s="191">
        <f t="shared" si="209"/>
        <v>52.431165334469867</v>
      </c>
      <c r="DO160" s="192">
        <f t="shared" si="210"/>
        <v>0</v>
      </c>
      <c r="DP160" s="191">
        <v>1</v>
      </c>
      <c r="DQ160" s="191" t="s">
        <v>363</v>
      </c>
      <c r="DR160" s="191" t="s">
        <v>371</v>
      </c>
      <c r="DS160" s="208">
        <v>0.13400000000000001</v>
      </c>
      <c r="DT160" s="191">
        <v>580</v>
      </c>
      <c r="DU160" s="191">
        <f t="shared" si="211"/>
        <v>7.5588439730220101</v>
      </c>
      <c r="DV160" s="191">
        <v>0.375</v>
      </c>
      <c r="DW160" s="191">
        <v>0.45</v>
      </c>
      <c r="DX160" s="192">
        <f t="shared" si="212"/>
        <v>9.451351155441694</v>
      </c>
      <c r="DY160" s="191">
        <v>1</v>
      </c>
      <c r="DZ160" s="191" t="s">
        <v>363</v>
      </c>
      <c r="EA160" s="191" t="s">
        <v>371</v>
      </c>
      <c r="EB160" s="208">
        <v>0.13400000000000001</v>
      </c>
      <c r="EC160" s="191">
        <v>580</v>
      </c>
      <c r="ED160" s="191">
        <f t="shared" si="213"/>
        <v>2.9031830232225899</v>
      </c>
      <c r="EE160" s="191">
        <v>0.47499999999999998</v>
      </c>
      <c r="EF160" s="191">
        <v>0.47499999999999998</v>
      </c>
      <c r="EG160" s="191">
        <f t="shared" si="214"/>
        <v>4.725675577720847</v>
      </c>
      <c r="EH160" s="166">
        <f t="shared" si="215"/>
        <v>2</v>
      </c>
      <c r="EI160" s="205">
        <f t="shared" si="216"/>
        <v>2.7949743228638146</v>
      </c>
      <c r="EJ160" s="205">
        <f t="shared" si="182"/>
        <v>1.6441025428610674</v>
      </c>
      <c r="EK160" s="51">
        <f t="shared" si="183"/>
        <v>1.0090804803615225</v>
      </c>
      <c r="EL160" s="220">
        <f t="shared" si="184"/>
        <v>0.33661283856809265</v>
      </c>
      <c r="EM160" s="221">
        <f t="shared" si="217"/>
        <v>4.5952243914517874</v>
      </c>
      <c r="EN160" s="191"/>
      <c r="EO160" s="313"/>
      <c r="EP160" s="192" t="s">
        <v>354</v>
      </c>
      <c r="EQ160" s="222">
        <f t="shared" si="218"/>
        <v>2.7949743228638146</v>
      </c>
      <c r="ER160" s="191">
        <f t="shared" si="219"/>
        <v>1.6441025428610674</v>
      </c>
      <c r="ES160" s="51">
        <f t="shared" si="220"/>
        <v>1.0090804803615225</v>
      </c>
      <c r="ET160" s="191">
        <f t="shared" si="185"/>
        <v>3.8048128385680924</v>
      </c>
      <c r="EU160" s="191">
        <f t="shared" si="221"/>
        <v>4.5952243914517874</v>
      </c>
      <c r="EV160" s="191"/>
      <c r="EW160" s="191"/>
      <c r="EX160" s="192" t="str">
        <f t="shared" si="186"/>
        <v>Front</v>
      </c>
      <c r="EY160" s="145"/>
      <c r="EZ160" s="191"/>
      <c r="FA160" s="191"/>
      <c r="FB160" s="191"/>
      <c r="FC160" s="191"/>
      <c r="FD160" s="191"/>
      <c r="FE160" s="191"/>
      <c r="FF160" s="192"/>
      <c r="FG160" s="145"/>
      <c r="FH160" s="191"/>
      <c r="FI160" s="191"/>
      <c r="FJ160" s="191"/>
      <c r="FK160" s="191"/>
      <c r="FL160" s="191"/>
      <c r="FM160" s="191"/>
      <c r="FN160" s="192"/>
      <c r="FO160" s="145"/>
      <c r="FP160" s="191"/>
      <c r="FQ160" s="191"/>
      <c r="FR160" s="191"/>
      <c r="FS160" s="191"/>
      <c r="FT160" s="191"/>
      <c r="FU160" s="191"/>
      <c r="FV160" s="192"/>
      <c r="FW160" s="191"/>
      <c r="FX160" s="191"/>
      <c r="FY160" s="191"/>
      <c r="FZ160" s="191"/>
      <c r="GA160" s="191"/>
      <c r="GB160" s="191"/>
      <c r="GC160" s="191"/>
      <c r="GD160" s="210"/>
      <c r="GE160" s="145"/>
      <c r="GF160" s="191"/>
      <c r="GG160" s="191"/>
      <c r="GH160" s="191"/>
      <c r="GI160" s="191"/>
      <c r="GJ160" s="191"/>
      <c r="GK160" s="191"/>
      <c r="GL160" s="210"/>
      <c r="GM160" s="145"/>
      <c r="GN160" s="191"/>
      <c r="GO160" s="191"/>
      <c r="GP160" s="191"/>
      <c r="GQ160" s="191"/>
      <c r="GR160" s="191"/>
      <c r="GS160" s="191"/>
      <c r="GT160" s="210"/>
      <c r="GU160" s="145"/>
      <c r="GV160" s="191"/>
      <c r="GW160" s="191"/>
      <c r="GX160" s="191"/>
      <c r="GY160" s="191"/>
      <c r="GZ160" s="191"/>
      <c r="HA160" s="191"/>
      <c r="HB160" s="210"/>
      <c r="HC160" s="145"/>
      <c r="HD160" s="191"/>
      <c r="HE160" s="191"/>
      <c r="HF160" s="191"/>
      <c r="HG160" s="191"/>
      <c r="HH160" s="191"/>
      <c r="HI160" s="191"/>
      <c r="HJ160" s="210"/>
      <c r="HR160" s="310"/>
    </row>
    <row r="161" spans="1:226" s="309" customFormat="1" ht="14.45" customHeight="1" x14ac:dyDescent="0.25">
      <c r="A161" s="211" t="s">
        <v>431</v>
      </c>
      <c r="B161" s="194" t="s">
        <v>0</v>
      </c>
      <c r="C161" s="31">
        <f t="shared" si="187"/>
        <v>151</v>
      </c>
      <c r="D161" s="173" t="str">
        <f t="shared" si="188"/>
        <v>Dw_151</v>
      </c>
      <c r="E161" s="4">
        <v>442.03519468729479</v>
      </c>
      <c r="F161" s="195" t="s">
        <v>360</v>
      </c>
      <c r="G161" s="195">
        <v>17.5</v>
      </c>
      <c r="H161" s="3">
        <f t="shared" si="189"/>
        <v>47.453563238521426</v>
      </c>
      <c r="I161" s="196">
        <f t="shared" si="190"/>
        <v>177.35455333419901</v>
      </c>
      <c r="J161" s="217">
        <f t="shared" si="191"/>
        <v>0.3</v>
      </c>
      <c r="K161" s="280">
        <f t="shared" si="192"/>
        <v>0.64533688956044799</v>
      </c>
      <c r="L161" s="280">
        <f t="shared" si="193"/>
        <v>0.73258126414760738</v>
      </c>
      <c r="M161" s="225">
        <f t="shared" si="194"/>
        <v>1.1212301536308726</v>
      </c>
      <c r="N161" s="15" t="s">
        <v>432</v>
      </c>
      <c r="O161" s="197">
        <f t="shared" si="195"/>
        <v>0.54943594811070551</v>
      </c>
      <c r="P161" s="198">
        <f t="shared" si="196"/>
        <v>0</v>
      </c>
      <c r="Q161" s="198">
        <f t="shared" si="197"/>
        <v>0</v>
      </c>
      <c r="R161" s="198">
        <f t="shared" si="198"/>
        <v>0.78558594319648334</v>
      </c>
      <c r="S161" s="77">
        <f t="shared" si="199"/>
        <v>0.77993140790472171</v>
      </c>
      <c r="T161" s="199"/>
      <c r="U161" s="3">
        <f t="shared" si="200"/>
        <v>1.6993776717318112</v>
      </c>
      <c r="V161" s="98">
        <f t="shared" si="201"/>
        <v>9.818807202014149</v>
      </c>
      <c r="W161" s="49">
        <f t="shared" si="202"/>
        <v>4.8329254523693255</v>
      </c>
      <c r="X161" s="317">
        <f t="shared" si="181"/>
        <v>7.2170770766523326E-2</v>
      </c>
      <c r="Y161" s="318">
        <v>7.217077076652334E-2</v>
      </c>
      <c r="Z161" s="200"/>
      <c r="AA161" s="66"/>
      <c r="AB161" s="66"/>
      <c r="AC161" s="66">
        <v>250</v>
      </c>
      <c r="AD161" s="66"/>
      <c r="AE161" s="66"/>
      <c r="AF161" s="66"/>
      <c r="AG161" s="66"/>
      <c r="AH161" s="195"/>
      <c r="AI161" s="34"/>
      <c r="AJ161" s="229">
        <v>180</v>
      </c>
      <c r="AK161" s="34"/>
      <c r="AL161" s="34"/>
      <c r="AM161" s="34"/>
      <c r="AN161" s="201"/>
      <c r="AO161" s="201"/>
      <c r="AP161" s="202">
        <v>240</v>
      </c>
      <c r="AQ161" s="18"/>
      <c r="AR161" s="18"/>
      <c r="AS161" s="18"/>
      <c r="AT161" s="51"/>
      <c r="AU161" s="17"/>
      <c r="AV161" s="18"/>
      <c r="AW161" s="112"/>
      <c r="AX161" s="103"/>
      <c r="AY161" s="18"/>
      <c r="AZ161" s="18"/>
      <c r="BA161" s="18"/>
      <c r="BB161" s="17"/>
      <c r="BC161" s="19"/>
      <c r="BD161" s="19"/>
      <c r="BE161" s="19"/>
      <c r="BF161" s="17"/>
      <c r="BG161" s="18"/>
      <c r="BH161" s="18"/>
      <c r="BI161" s="128"/>
      <c r="BJ161" s="331"/>
      <c r="BK161" s="332"/>
      <c r="BL161" s="332"/>
      <c r="BM161" s="332"/>
      <c r="BN161" s="333"/>
      <c r="BO161" s="203">
        <f t="shared" si="203"/>
        <v>6.9363999999999999</v>
      </c>
      <c r="BP161" s="285">
        <v>6.8412379964421639</v>
      </c>
      <c r="BQ161" s="204">
        <v>2.9920740724370463</v>
      </c>
      <c r="BR161" s="204"/>
      <c r="BS161" s="47"/>
      <c r="BT161" s="42"/>
      <c r="BU161" s="42"/>
      <c r="BV161" s="42"/>
      <c r="BW161" s="43"/>
      <c r="BX161" s="191"/>
      <c r="BY161" s="191"/>
      <c r="BZ161" s="205"/>
      <c r="CA161" s="191"/>
      <c r="CB161" s="206"/>
      <c r="CC161" s="191"/>
      <c r="CD161" s="207">
        <f t="shared" si="204"/>
        <v>53.206366000259706</v>
      </c>
      <c r="CE161" s="47" t="s">
        <v>356</v>
      </c>
      <c r="CF161" s="42">
        <v>31.8</v>
      </c>
      <c r="CG161" s="42" t="s">
        <v>353</v>
      </c>
      <c r="CH161" s="42">
        <v>175</v>
      </c>
      <c r="CI161" s="191"/>
      <c r="CJ161" s="192"/>
      <c r="CK161" s="191" t="s">
        <v>357</v>
      </c>
      <c r="CL161" s="191" t="s">
        <v>358</v>
      </c>
      <c r="CM161" s="208">
        <v>0.13</v>
      </c>
      <c r="CN161" s="191">
        <v>470</v>
      </c>
      <c r="CO161" s="205">
        <f t="shared" si="205"/>
        <v>72.475873005728317</v>
      </c>
      <c r="CP161" s="191">
        <f t="shared" si="206"/>
        <v>39.904774500194776</v>
      </c>
      <c r="CQ161" s="145" t="s">
        <v>353</v>
      </c>
      <c r="CR161" s="191">
        <v>175</v>
      </c>
      <c r="CS161" s="191"/>
      <c r="CT161" s="191"/>
      <c r="CU161" s="191"/>
      <c r="CV161" s="192"/>
      <c r="CW161" s="191" t="s">
        <v>357</v>
      </c>
      <c r="CX161" s="209" t="s">
        <v>358</v>
      </c>
      <c r="CY161" s="208">
        <v>0.13</v>
      </c>
      <c r="CZ161" s="191">
        <v>470</v>
      </c>
      <c r="DA161" s="191"/>
      <c r="DB161" s="191">
        <f t="shared" si="207"/>
        <v>47.453563238521426</v>
      </c>
      <c r="DC161" s="43">
        <f t="shared" si="208"/>
        <v>0</v>
      </c>
      <c r="DD161" s="191" t="s">
        <v>362</v>
      </c>
      <c r="DE161" s="191">
        <v>100</v>
      </c>
      <c r="DF161" s="191" t="s">
        <v>361</v>
      </c>
      <c r="DG161" s="191">
        <v>20</v>
      </c>
      <c r="DH161" s="191" t="s">
        <v>353</v>
      </c>
      <c r="DI161" s="192">
        <v>175</v>
      </c>
      <c r="DJ161" s="191"/>
      <c r="DK161" s="209"/>
      <c r="DL161" s="208"/>
      <c r="DM161" s="191"/>
      <c r="DN161" s="191">
        <f t="shared" si="209"/>
        <v>47.453563238521426</v>
      </c>
      <c r="DO161" s="192">
        <f t="shared" si="210"/>
        <v>0</v>
      </c>
      <c r="DP161" s="191">
        <v>1</v>
      </c>
      <c r="DQ161" s="191" t="s">
        <v>363</v>
      </c>
      <c r="DR161" s="191" t="s">
        <v>371</v>
      </c>
      <c r="DS161" s="208">
        <v>0.13400000000000001</v>
      </c>
      <c r="DT161" s="191">
        <v>580</v>
      </c>
      <c r="DU161" s="191">
        <f t="shared" si="211"/>
        <v>6.8412379964421639</v>
      </c>
      <c r="DV161" s="191">
        <v>0.375</v>
      </c>
      <c r="DW161" s="191">
        <v>0.45</v>
      </c>
      <c r="DX161" s="192">
        <f t="shared" si="212"/>
        <v>8.8677276667099516</v>
      </c>
      <c r="DY161" s="191">
        <v>1</v>
      </c>
      <c r="DZ161" s="191" t="s">
        <v>363</v>
      </c>
      <c r="EA161" s="191" t="s">
        <v>371</v>
      </c>
      <c r="EB161" s="208">
        <v>0.13400000000000001</v>
      </c>
      <c r="EC161" s="191">
        <v>580</v>
      </c>
      <c r="ED161" s="191">
        <f t="shared" si="213"/>
        <v>2.9920740724370463</v>
      </c>
      <c r="EE161" s="191">
        <v>0.47499999999999998</v>
      </c>
      <c r="EF161" s="191">
        <v>0.47499999999999998</v>
      </c>
      <c r="EG161" s="191">
        <f t="shared" si="214"/>
        <v>4.4338638333549758</v>
      </c>
      <c r="EH161" s="166">
        <f t="shared" si="215"/>
        <v>2</v>
      </c>
      <c r="EI161" s="205">
        <f t="shared" si="216"/>
        <v>2.8889420419440794</v>
      </c>
      <c r="EJ161" s="205">
        <f t="shared" si="182"/>
        <v>1.6993776717318114</v>
      </c>
      <c r="EK161" s="51">
        <f t="shared" si="183"/>
        <v>1.0426964007052348</v>
      </c>
      <c r="EL161" s="220">
        <f t="shared" si="184"/>
        <v>0.28962897902796025</v>
      </c>
      <c r="EM161" s="221">
        <f t="shared" si="217"/>
        <v>4.9094036010070745</v>
      </c>
      <c r="EN161" s="191"/>
      <c r="EO161" s="313"/>
      <c r="EP161" s="192" t="s">
        <v>354</v>
      </c>
      <c r="EQ161" s="222">
        <f t="shared" si="218"/>
        <v>2.8889420419440794</v>
      </c>
      <c r="ER161" s="191">
        <f t="shared" si="219"/>
        <v>1.6993776717318114</v>
      </c>
      <c r="ES161" s="51">
        <f t="shared" si="220"/>
        <v>1.0426964007052348</v>
      </c>
      <c r="ET161" s="191">
        <f t="shared" si="185"/>
        <v>3.75782897902796</v>
      </c>
      <c r="EU161" s="191">
        <f t="shared" si="221"/>
        <v>4.9094036010070745</v>
      </c>
      <c r="EV161" s="191"/>
      <c r="EW161" s="191"/>
      <c r="EX161" s="192" t="str">
        <f t="shared" si="186"/>
        <v>Front</v>
      </c>
      <c r="EY161" s="145"/>
      <c r="EZ161" s="191"/>
      <c r="FA161" s="191"/>
      <c r="FB161" s="191"/>
      <c r="FC161" s="191"/>
      <c r="FD161" s="191"/>
      <c r="FE161" s="191"/>
      <c r="FF161" s="192"/>
      <c r="FG161" s="145"/>
      <c r="FH161" s="191"/>
      <c r="FI161" s="191"/>
      <c r="FJ161" s="191"/>
      <c r="FK161" s="191"/>
      <c r="FL161" s="191"/>
      <c r="FM161" s="191"/>
      <c r="FN161" s="192"/>
      <c r="FO161" s="145"/>
      <c r="FP161" s="191"/>
      <c r="FQ161" s="191"/>
      <c r="FR161" s="191"/>
      <c r="FS161" s="191"/>
      <c r="FT161" s="191"/>
      <c r="FU161" s="191"/>
      <c r="FV161" s="192"/>
      <c r="FW161" s="191"/>
      <c r="FX161" s="191"/>
      <c r="FY161" s="191"/>
      <c r="FZ161" s="191"/>
      <c r="GA161" s="191"/>
      <c r="GB161" s="191"/>
      <c r="GC161" s="191"/>
      <c r="GD161" s="210"/>
      <c r="GE161" s="145"/>
      <c r="GF161" s="191"/>
      <c r="GG161" s="191"/>
      <c r="GH161" s="191"/>
      <c r="GI161" s="191"/>
      <c r="GJ161" s="191"/>
      <c r="GK161" s="191"/>
      <c r="GL161" s="210"/>
      <c r="GM161" s="145"/>
      <c r="GN161" s="191"/>
      <c r="GO161" s="191"/>
      <c r="GP161" s="191"/>
      <c r="GQ161" s="191"/>
      <c r="GR161" s="191"/>
      <c r="GS161" s="191"/>
      <c r="GT161" s="210"/>
      <c r="GU161" s="145"/>
      <c r="GV161" s="191"/>
      <c r="GW161" s="191"/>
      <c r="GX161" s="191"/>
      <c r="GY161" s="191"/>
      <c r="GZ161" s="191"/>
      <c r="HA161" s="191"/>
      <c r="HB161" s="210"/>
      <c r="HC161" s="145"/>
      <c r="HD161" s="191"/>
      <c r="HE161" s="191"/>
      <c r="HF161" s="191"/>
      <c r="HG161" s="191"/>
      <c r="HH161" s="191"/>
      <c r="HI161" s="191"/>
      <c r="HJ161" s="210"/>
      <c r="HR161" s="310"/>
    </row>
    <row r="162" spans="1:226" s="309" customFormat="1" ht="14.45" customHeight="1" x14ac:dyDescent="0.25">
      <c r="A162" s="211" t="s">
        <v>431</v>
      </c>
      <c r="B162" s="194" t="s">
        <v>0</v>
      </c>
      <c r="C162" s="31">
        <f t="shared" si="187"/>
        <v>152</v>
      </c>
      <c r="D162" s="173" t="str">
        <f t="shared" si="188"/>
        <v>Dw_152</v>
      </c>
      <c r="E162" s="4">
        <v>622.11925879145974</v>
      </c>
      <c r="F162" s="195" t="s">
        <v>360</v>
      </c>
      <c r="G162" s="195">
        <v>17.5</v>
      </c>
      <c r="H162" s="3">
        <f t="shared" si="189"/>
        <v>48.332954845942304</v>
      </c>
      <c r="I162" s="196">
        <f t="shared" si="190"/>
        <v>178.52166936825023</v>
      </c>
      <c r="J162" s="1">
        <f t="shared" si="191"/>
        <v>0.3</v>
      </c>
      <c r="K162" s="280">
        <f t="shared" si="192"/>
        <v>0.65427895388451862</v>
      </c>
      <c r="L162" s="280">
        <f t="shared" si="193"/>
        <v>0.74423660010218085</v>
      </c>
      <c r="M162" s="225">
        <f t="shared" si="194"/>
        <v>1.1080742110881163</v>
      </c>
      <c r="N162" s="15" t="s">
        <v>432</v>
      </c>
      <c r="O162" s="197">
        <f t="shared" si="195"/>
        <v>0.55817745007663555</v>
      </c>
      <c r="P162" s="198">
        <f t="shared" si="196"/>
        <v>0</v>
      </c>
      <c r="Q162" s="198">
        <f t="shared" si="197"/>
        <v>0</v>
      </c>
      <c r="R162" s="198">
        <f t="shared" si="198"/>
        <v>0.77636827856480928</v>
      </c>
      <c r="S162" s="77">
        <f t="shared" si="199"/>
        <v>0.79801469930241831</v>
      </c>
      <c r="T162" s="199"/>
      <c r="U162" s="3">
        <f t="shared" si="200"/>
        <v>1.7058808460951802</v>
      </c>
      <c r="V162" s="98">
        <f t="shared" si="201"/>
        <v>9.8941001676529865</v>
      </c>
      <c r="W162" s="49">
        <f t="shared" si="202"/>
        <v>4.8850278476013784</v>
      </c>
      <c r="X162" s="317">
        <f t="shared" si="181"/>
        <v>7.2386855297757235E-2</v>
      </c>
      <c r="Y162" s="318">
        <v>7.2386855297757235E-2</v>
      </c>
      <c r="Z162" s="200"/>
      <c r="AA162" s="66"/>
      <c r="AB162" s="66"/>
      <c r="AC162" s="66">
        <v>250</v>
      </c>
      <c r="AD162" s="66"/>
      <c r="AE162" s="66"/>
      <c r="AF162" s="66"/>
      <c r="AG162" s="66"/>
      <c r="AH162" s="195"/>
      <c r="AI162" s="34"/>
      <c r="AJ162" s="229">
        <v>180</v>
      </c>
      <c r="AK162" s="34"/>
      <c r="AL162" s="34"/>
      <c r="AM162" s="34"/>
      <c r="AN162" s="201"/>
      <c r="AO162" s="201"/>
      <c r="AP162" s="202">
        <v>240</v>
      </c>
      <c r="AQ162" s="18"/>
      <c r="AR162" s="18"/>
      <c r="AS162" s="18"/>
      <c r="AT162" s="51"/>
      <c r="AU162" s="17"/>
      <c r="AV162" s="18"/>
      <c r="AW162" s="112"/>
      <c r="AX162" s="103"/>
      <c r="AY162" s="18"/>
      <c r="AZ162" s="18"/>
      <c r="BA162" s="18"/>
      <c r="BB162" s="17"/>
      <c r="BC162" s="19"/>
      <c r="BD162" s="19"/>
      <c r="BE162" s="19"/>
      <c r="BF162" s="17"/>
      <c r="BG162" s="18"/>
      <c r="BH162" s="18"/>
      <c r="BI162" s="128"/>
      <c r="BJ162" s="331"/>
      <c r="BK162" s="332"/>
      <c r="BL162" s="332"/>
      <c r="BM162" s="332"/>
      <c r="BN162" s="333"/>
      <c r="BO162" s="203">
        <f t="shared" si="203"/>
        <v>6.9363999999999999</v>
      </c>
      <c r="BP162" s="285">
        <v>6.9680172489969303</v>
      </c>
      <c r="BQ162" s="204">
        <v>2.9435163736283423</v>
      </c>
      <c r="BR162" s="204"/>
      <c r="BS162" s="47"/>
      <c r="BT162" s="42"/>
      <c r="BU162" s="42"/>
      <c r="BV162" s="42"/>
      <c r="BW162" s="43"/>
      <c r="BX162" s="191"/>
      <c r="BY162" s="191"/>
      <c r="BZ162" s="205"/>
      <c r="CA162" s="191"/>
      <c r="CB162" s="206"/>
      <c r="CC162" s="191"/>
      <c r="CD162" s="207">
        <f t="shared" si="204"/>
        <v>53.556500810475072</v>
      </c>
      <c r="CE162" s="47" t="s">
        <v>356</v>
      </c>
      <c r="CF162" s="42">
        <v>31.8</v>
      </c>
      <c r="CG162" s="42" t="s">
        <v>353</v>
      </c>
      <c r="CH162" s="42">
        <v>175</v>
      </c>
      <c r="CI162" s="191"/>
      <c r="CJ162" s="192"/>
      <c r="CK162" s="191" t="s">
        <v>357</v>
      </c>
      <c r="CL162" s="191" t="s">
        <v>358</v>
      </c>
      <c r="CM162" s="208">
        <v>0.13</v>
      </c>
      <c r="CN162" s="191">
        <v>470</v>
      </c>
      <c r="CO162" s="205">
        <f t="shared" si="205"/>
        <v>71.884205824937766</v>
      </c>
      <c r="CP162" s="191">
        <f t="shared" si="206"/>
        <v>40.1673756078563</v>
      </c>
      <c r="CQ162" s="145" t="s">
        <v>353</v>
      </c>
      <c r="CR162" s="191">
        <v>175</v>
      </c>
      <c r="CS162" s="191"/>
      <c r="CT162" s="191"/>
      <c r="CU162" s="191"/>
      <c r="CV162" s="192"/>
      <c r="CW162" s="191" t="s">
        <v>357</v>
      </c>
      <c r="CX162" s="209" t="s">
        <v>358</v>
      </c>
      <c r="CY162" s="208">
        <v>0.13</v>
      </c>
      <c r="CZ162" s="191">
        <v>470</v>
      </c>
      <c r="DA162" s="191"/>
      <c r="DB162" s="191">
        <f t="shared" si="207"/>
        <v>48.332954845942304</v>
      </c>
      <c r="DC162" s="43">
        <f t="shared" si="208"/>
        <v>0</v>
      </c>
      <c r="DD162" s="191" t="s">
        <v>362</v>
      </c>
      <c r="DE162" s="191">
        <v>100</v>
      </c>
      <c r="DF162" s="191" t="s">
        <v>361</v>
      </c>
      <c r="DG162" s="191">
        <v>20</v>
      </c>
      <c r="DH162" s="191" t="s">
        <v>353</v>
      </c>
      <c r="DI162" s="192">
        <v>175</v>
      </c>
      <c r="DJ162" s="191"/>
      <c r="DK162" s="209"/>
      <c r="DL162" s="208"/>
      <c r="DM162" s="191"/>
      <c r="DN162" s="191">
        <f t="shared" si="209"/>
        <v>48.332954845942304</v>
      </c>
      <c r="DO162" s="192">
        <f t="shared" si="210"/>
        <v>0</v>
      </c>
      <c r="DP162" s="191">
        <v>1</v>
      </c>
      <c r="DQ162" s="191" t="s">
        <v>363</v>
      </c>
      <c r="DR162" s="191" t="s">
        <v>371</v>
      </c>
      <c r="DS162" s="208">
        <v>0.13400000000000001</v>
      </c>
      <c r="DT162" s="191">
        <v>580</v>
      </c>
      <c r="DU162" s="191">
        <f t="shared" si="211"/>
        <v>6.9680172489969303</v>
      </c>
      <c r="DV162" s="191">
        <v>0.375</v>
      </c>
      <c r="DW162" s="191">
        <v>0.45</v>
      </c>
      <c r="DX162" s="192">
        <f t="shared" si="212"/>
        <v>8.9260834684125125</v>
      </c>
      <c r="DY162" s="191">
        <v>1</v>
      </c>
      <c r="DZ162" s="191" t="s">
        <v>363</v>
      </c>
      <c r="EA162" s="191" t="s">
        <v>371</v>
      </c>
      <c r="EB162" s="208">
        <v>0.13400000000000001</v>
      </c>
      <c r="EC162" s="191">
        <v>580</v>
      </c>
      <c r="ED162" s="191">
        <f t="shared" si="213"/>
        <v>2.9435163736283423</v>
      </c>
      <c r="EE162" s="191">
        <v>0.47499999999999998</v>
      </c>
      <c r="EF162" s="191">
        <v>0.47499999999999998</v>
      </c>
      <c r="EG162" s="191">
        <f t="shared" si="214"/>
        <v>4.4630417342062563</v>
      </c>
      <c r="EH162" s="166">
        <f t="shared" si="215"/>
        <v>2</v>
      </c>
      <c r="EI162" s="205">
        <f t="shared" si="216"/>
        <v>2.8999974383618063</v>
      </c>
      <c r="EJ162" s="205">
        <f t="shared" si="182"/>
        <v>1.7058808460951802</v>
      </c>
      <c r="EK162" s="51">
        <f t="shared" si="183"/>
        <v>0.98763552753316208</v>
      </c>
      <c r="EL162" s="220">
        <f t="shared" si="184"/>
        <v>0.2841012808190968</v>
      </c>
      <c r="EM162" s="221">
        <f t="shared" si="217"/>
        <v>4.9470500838264932</v>
      </c>
      <c r="EN162" s="191"/>
      <c r="EO162" s="313"/>
      <c r="EP162" s="192" t="s">
        <v>354</v>
      </c>
      <c r="EQ162" s="222">
        <f t="shared" si="218"/>
        <v>2.8999974383618063</v>
      </c>
      <c r="ER162" s="191">
        <f t="shared" si="219"/>
        <v>1.7058808460951802</v>
      </c>
      <c r="ES162" s="51">
        <f t="shared" si="220"/>
        <v>0.98763552753316208</v>
      </c>
      <c r="ET162" s="191">
        <f t="shared" si="185"/>
        <v>3.752301280819097</v>
      </c>
      <c r="EU162" s="191">
        <f t="shared" si="221"/>
        <v>4.9470500838264932</v>
      </c>
      <c r="EV162" s="191"/>
      <c r="EW162" s="191"/>
      <c r="EX162" s="192" t="str">
        <f t="shared" si="186"/>
        <v>Front</v>
      </c>
      <c r="EY162" s="145"/>
      <c r="EZ162" s="191"/>
      <c r="FA162" s="191"/>
      <c r="FB162" s="191"/>
      <c r="FC162" s="191"/>
      <c r="FD162" s="191"/>
      <c r="FE162" s="191"/>
      <c r="FF162" s="192"/>
      <c r="FG162" s="145"/>
      <c r="FH162" s="191"/>
      <c r="FI162" s="191"/>
      <c r="FJ162" s="191"/>
      <c r="FK162" s="191"/>
      <c r="FL162" s="191"/>
      <c r="FM162" s="191"/>
      <c r="FN162" s="192"/>
      <c r="FO162" s="145"/>
      <c r="FP162" s="191"/>
      <c r="FQ162" s="191"/>
      <c r="FR162" s="191"/>
      <c r="FS162" s="191"/>
      <c r="FT162" s="191"/>
      <c r="FU162" s="191"/>
      <c r="FV162" s="192"/>
      <c r="FW162" s="191"/>
      <c r="FX162" s="191"/>
      <c r="FY162" s="191"/>
      <c r="FZ162" s="191"/>
      <c r="GA162" s="191"/>
      <c r="GB162" s="191"/>
      <c r="GC162" s="191"/>
      <c r="GD162" s="210"/>
      <c r="GE162" s="145"/>
      <c r="GF162" s="191"/>
      <c r="GG162" s="191"/>
      <c r="GH162" s="191"/>
      <c r="GI162" s="191"/>
      <c r="GJ162" s="191"/>
      <c r="GK162" s="191"/>
      <c r="GL162" s="210"/>
      <c r="GM162" s="145"/>
      <c r="GN162" s="191"/>
      <c r="GO162" s="191"/>
      <c r="GP162" s="191"/>
      <c r="GQ162" s="191"/>
      <c r="GR162" s="191"/>
      <c r="GS162" s="191"/>
      <c r="GT162" s="210"/>
      <c r="GU162" s="145"/>
      <c r="GV162" s="191"/>
      <c r="GW162" s="191"/>
      <c r="GX162" s="191"/>
      <c r="GY162" s="191"/>
      <c r="GZ162" s="191"/>
      <c r="HA162" s="191"/>
      <c r="HB162" s="210"/>
      <c r="HC162" s="145"/>
      <c r="HD162" s="191"/>
      <c r="HE162" s="191"/>
      <c r="HF162" s="191"/>
      <c r="HG162" s="191"/>
      <c r="HH162" s="191"/>
      <c r="HI162" s="191"/>
      <c r="HJ162" s="210"/>
      <c r="HR162" s="310"/>
    </row>
    <row r="163" spans="1:226" s="309" customFormat="1" ht="14.45" customHeight="1" x14ac:dyDescent="0.25">
      <c r="A163" s="211" t="s">
        <v>431</v>
      </c>
      <c r="B163" s="194" t="s">
        <v>0</v>
      </c>
      <c r="C163" s="31">
        <f t="shared" si="187"/>
        <v>153</v>
      </c>
      <c r="D163" s="173" t="str">
        <f t="shared" si="188"/>
        <v>Dw_153</v>
      </c>
      <c r="E163" s="4">
        <v>493.27458103965802</v>
      </c>
      <c r="F163" s="195" t="s">
        <v>360</v>
      </c>
      <c r="G163" s="195">
        <v>17.5</v>
      </c>
      <c r="H163" s="3">
        <f t="shared" si="189"/>
        <v>36.172051605619096</v>
      </c>
      <c r="I163" s="196">
        <f t="shared" si="190"/>
        <v>142.78951261782379</v>
      </c>
      <c r="J163" s="1">
        <f t="shared" si="191"/>
        <v>0.3</v>
      </c>
      <c r="K163" s="280">
        <f t="shared" si="192"/>
        <v>0.6080858092272301</v>
      </c>
      <c r="L163" s="280">
        <f t="shared" si="193"/>
        <v>0.72275122727594776</v>
      </c>
      <c r="M163" s="225">
        <f t="shared" si="194"/>
        <v>1.1842528107720798</v>
      </c>
      <c r="N163" s="15" t="s">
        <v>432</v>
      </c>
      <c r="O163" s="197">
        <f t="shared" si="195"/>
        <v>0.54206342045696088</v>
      </c>
      <c r="P163" s="198">
        <f t="shared" si="196"/>
        <v>0</v>
      </c>
      <c r="Q163" s="198">
        <f t="shared" si="197"/>
        <v>0</v>
      </c>
      <c r="R163" s="198">
        <f t="shared" si="198"/>
        <v>0.82974254511509649</v>
      </c>
      <c r="S163" s="77">
        <f t="shared" si="199"/>
        <v>0.6481563316931841</v>
      </c>
      <c r="T163" s="199"/>
      <c r="U163" s="3">
        <f t="shared" si="200"/>
        <v>1.8130454893000583</v>
      </c>
      <c r="V163" s="98">
        <f t="shared" si="201"/>
        <v>11.176255417322375</v>
      </c>
      <c r="W163" s="49">
        <f t="shared" si="202"/>
        <v>3.2365090323146224</v>
      </c>
      <c r="X163" s="317">
        <f t="shared" si="181"/>
        <v>0.10539120194867682</v>
      </c>
      <c r="Y163" s="318">
        <v>0.10539120194867679</v>
      </c>
      <c r="Z163" s="200"/>
      <c r="AA163" s="66"/>
      <c r="AB163" s="66"/>
      <c r="AC163" s="66">
        <v>250</v>
      </c>
      <c r="AD163" s="66"/>
      <c r="AE163" s="66"/>
      <c r="AF163" s="66"/>
      <c r="AG163" s="66"/>
      <c r="AH163" s="195"/>
      <c r="AI163" s="34"/>
      <c r="AJ163" s="229">
        <v>180</v>
      </c>
      <c r="AK163" s="34"/>
      <c r="AL163" s="34"/>
      <c r="AM163" s="34"/>
      <c r="AN163" s="201"/>
      <c r="AO163" s="201"/>
      <c r="AP163" s="202">
        <v>240</v>
      </c>
      <c r="AQ163" s="18"/>
      <c r="AR163" s="18"/>
      <c r="AS163" s="18"/>
      <c r="AT163" s="51"/>
      <c r="AU163" s="17"/>
      <c r="AV163" s="18"/>
      <c r="AW163" s="112"/>
      <c r="AX163" s="103"/>
      <c r="AY163" s="18"/>
      <c r="AZ163" s="18"/>
      <c r="BA163" s="18"/>
      <c r="BB163" s="17"/>
      <c r="BC163" s="19"/>
      <c r="BD163" s="19"/>
      <c r="BE163" s="19"/>
      <c r="BF163" s="17"/>
      <c r="BG163" s="18"/>
      <c r="BH163" s="18"/>
      <c r="BI163" s="128"/>
      <c r="BJ163" s="331"/>
      <c r="BK163" s="332"/>
      <c r="BL163" s="332"/>
      <c r="BM163" s="332"/>
      <c r="BN163" s="333"/>
      <c r="BO163" s="203">
        <f t="shared" si="203"/>
        <v>6.9363999999999999</v>
      </c>
      <c r="BP163" s="285">
        <v>5.2148162743813931</v>
      </c>
      <c r="BQ163" s="204">
        <v>2.8986978675997563</v>
      </c>
      <c r="BR163" s="204"/>
      <c r="BS163" s="47"/>
      <c r="BT163" s="42"/>
      <c r="BU163" s="42"/>
      <c r="BV163" s="42"/>
      <c r="BW163" s="43"/>
      <c r="BX163" s="191"/>
      <c r="BY163" s="191"/>
      <c r="BZ163" s="205"/>
      <c r="CA163" s="191"/>
      <c r="CB163" s="206"/>
      <c r="CC163" s="191"/>
      <c r="CD163" s="207">
        <f t="shared" si="204"/>
        <v>42.836853785347138</v>
      </c>
      <c r="CE163" s="47" t="s">
        <v>356</v>
      </c>
      <c r="CF163" s="42">
        <v>31.8</v>
      </c>
      <c r="CG163" s="42" t="s">
        <v>353</v>
      </c>
      <c r="CH163" s="42">
        <v>175</v>
      </c>
      <c r="CI163" s="191"/>
      <c r="CJ163" s="192"/>
      <c r="CK163" s="191" t="s">
        <v>357</v>
      </c>
      <c r="CL163" s="191" t="s">
        <v>358</v>
      </c>
      <c r="CM163" s="208">
        <v>0.13</v>
      </c>
      <c r="CN163" s="191">
        <v>470</v>
      </c>
      <c r="CO163" s="205">
        <f t="shared" si="205"/>
        <v>60.473855555157748</v>
      </c>
      <c r="CP163" s="191">
        <f t="shared" si="206"/>
        <v>32.127640339010355</v>
      </c>
      <c r="CQ163" s="145" t="s">
        <v>353</v>
      </c>
      <c r="CR163" s="191">
        <v>175</v>
      </c>
      <c r="CS163" s="191"/>
      <c r="CT163" s="191"/>
      <c r="CU163" s="191"/>
      <c r="CV163" s="192"/>
      <c r="CW163" s="191" t="s">
        <v>357</v>
      </c>
      <c r="CX163" s="209" t="s">
        <v>358</v>
      </c>
      <c r="CY163" s="208">
        <v>0.13</v>
      </c>
      <c r="CZ163" s="191">
        <v>470</v>
      </c>
      <c r="DA163" s="191"/>
      <c r="DB163" s="191">
        <f t="shared" si="207"/>
        <v>36.172051605619096</v>
      </c>
      <c r="DC163" s="43">
        <f t="shared" si="208"/>
        <v>0</v>
      </c>
      <c r="DD163" s="191" t="s">
        <v>362</v>
      </c>
      <c r="DE163" s="191">
        <v>100</v>
      </c>
      <c r="DF163" s="191" t="s">
        <v>361</v>
      </c>
      <c r="DG163" s="191">
        <v>20</v>
      </c>
      <c r="DH163" s="191" t="s">
        <v>353</v>
      </c>
      <c r="DI163" s="192">
        <v>175</v>
      </c>
      <c r="DJ163" s="191"/>
      <c r="DK163" s="209"/>
      <c r="DL163" s="208"/>
      <c r="DM163" s="191"/>
      <c r="DN163" s="191">
        <f t="shared" si="209"/>
        <v>36.172051605619096</v>
      </c>
      <c r="DO163" s="192">
        <f t="shared" si="210"/>
        <v>0</v>
      </c>
      <c r="DP163" s="191">
        <v>1</v>
      </c>
      <c r="DQ163" s="191" t="s">
        <v>363</v>
      </c>
      <c r="DR163" s="191" t="s">
        <v>371</v>
      </c>
      <c r="DS163" s="208">
        <v>0.13400000000000001</v>
      </c>
      <c r="DT163" s="191">
        <v>580</v>
      </c>
      <c r="DU163" s="191">
        <f t="shared" si="211"/>
        <v>5.2148162743813931</v>
      </c>
      <c r="DV163" s="191">
        <v>0.375</v>
      </c>
      <c r="DW163" s="191">
        <v>0.45</v>
      </c>
      <c r="DX163" s="192">
        <f t="shared" si="212"/>
        <v>7.13947563089119</v>
      </c>
      <c r="DY163" s="191">
        <v>1</v>
      </c>
      <c r="DZ163" s="191" t="s">
        <v>363</v>
      </c>
      <c r="EA163" s="191" t="s">
        <v>371</v>
      </c>
      <c r="EB163" s="208">
        <v>0.13400000000000001</v>
      </c>
      <c r="EC163" s="191">
        <v>580</v>
      </c>
      <c r="ED163" s="191">
        <f t="shared" si="213"/>
        <v>2.8986978675997563</v>
      </c>
      <c r="EE163" s="191">
        <v>0.47499999999999998</v>
      </c>
      <c r="EF163" s="191">
        <v>0.47499999999999998</v>
      </c>
      <c r="EG163" s="191">
        <f t="shared" si="214"/>
        <v>3.569737815445595</v>
      </c>
      <c r="EH163" s="166">
        <f t="shared" si="215"/>
        <v>2</v>
      </c>
      <c r="EI163" s="205">
        <f t="shared" si="216"/>
        <v>3.0821773318100987</v>
      </c>
      <c r="EJ163" s="205">
        <f t="shared" si="182"/>
        <v>1.813045489300058</v>
      </c>
      <c r="EK163" s="51">
        <f t="shared" si="183"/>
        <v>0.8356523782996983</v>
      </c>
      <c r="EL163" s="220">
        <f t="shared" si="184"/>
        <v>0.19301133409495064</v>
      </c>
      <c r="EM163" s="221">
        <f t="shared" si="217"/>
        <v>5.5881277086611876</v>
      </c>
      <c r="EN163" s="191"/>
      <c r="EO163" s="313"/>
      <c r="EP163" s="192" t="s">
        <v>354</v>
      </c>
      <c r="EQ163" s="222">
        <f t="shared" si="218"/>
        <v>3.0821773318100987</v>
      </c>
      <c r="ER163" s="191">
        <f t="shared" si="219"/>
        <v>1.813045489300058</v>
      </c>
      <c r="ES163" s="51">
        <f t="shared" si="220"/>
        <v>0.8356523782996983</v>
      </c>
      <c r="ET163" s="191">
        <f t="shared" si="185"/>
        <v>3.6612113340949506</v>
      </c>
      <c r="EU163" s="191">
        <f t="shared" si="221"/>
        <v>5.5881277086611876</v>
      </c>
      <c r="EV163" s="191"/>
      <c r="EW163" s="191"/>
      <c r="EX163" s="192" t="str">
        <f t="shared" si="186"/>
        <v>Front</v>
      </c>
      <c r="EY163" s="145"/>
      <c r="EZ163" s="191"/>
      <c r="FA163" s="191"/>
      <c r="FB163" s="191"/>
      <c r="FC163" s="191"/>
      <c r="FD163" s="191"/>
      <c r="FE163" s="191"/>
      <c r="FF163" s="192"/>
      <c r="FG163" s="145"/>
      <c r="FH163" s="191"/>
      <c r="FI163" s="191"/>
      <c r="FJ163" s="191"/>
      <c r="FK163" s="191"/>
      <c r="FL163" s="191"/>
      <c r="FM163" s="191"/>
      <c r="FN163" s="192"/>
      <c r="FO163" s="145"/>
      <c r="FP163" s="191"/>
      <c r="FQ163" s="191"/>
      <c r="FR163" s="191"/>
      <c r="FS163" s="191"/>
      <c r="FT163" s="191"/>
      <c r="FU163" s="191"/>
      <c r="FV163" s="192"/>
      <c r="FW163" s="191"/>
      <c r="FX163" s="191"/>
      <c r="FY163" s="191"/>
      <c r="FZ163" s="191"/>
      <c r="GA163" s="191"/>
      <c r="GB163" s="191"/>
      <c r="GC163" s="191"/>
      <c r="GD163" s="210"/>
      <c r="GE163" s="145"/>
      <c r="GF163" s="191"/>
      <c r="GG163" s="191"/>
      <c r="GH163" s="191"/>
      <c r="GI163" s="191"/>
      <c r="GJ163" s="191"/>
      <c r="GK163" s="191"/>
      <c r="GL163" s="210"/>
      <c r="GM163" s="145"/>
      <c r="GN163" s="191"/>
      <c r="GO163" s="191"/>
      <c r="GP163" s="191"/>
      <c r="GQ163" s="191"/>
      <c r="GR163" s="191"/>
      <c r="GS163" s="191"/>
      <c r="GT163" s="210"/>
      <c r="GU163" s="145"/>
      <c r="GV163" s="191"/>
      <c r="GW163" s="191"/>
      <c r="GX163" s="191"/>
      <c r="GY163" s="191"/>
      <c r="GZ163" s="191"/>
      <c r="HA163" s="191"/>
      <c r="HB163" s="210"/>
      <c r="HC163" s="145"/>
      <c r="HD163" s="191"/>
      <c r="HE163" s="191"/>
      <c r="HF163" s="191"/>
      <c r="HG163" s="191"/>
      <c r="HH163" s="191"/>
      <c r="HI163" s="191"/>
      <c r="HJ163" s="210"/>
      <c r="HR163" s="310"/>
    </row>
    <row r="164" spans="1:226" s="309" customFormat="1" ht="14.45" customHeight="1" x14ac:dyDescent="0.25">
      <c r="A164" s="211" t="s">
        <v>431</v>
      </c>
      <c r="B164" s="194" t="s">
        <v>0</v>
      </c>
      <c r="C164" s="31">
        <f t="shared" si="187"/>
        <v>154</v>
      </c>
      <c r="D164" s="173" t="str">
        <f t="shared" si="188"/>
        <v>Dw_154</v>
      </c>
      <c r="E164" s="4">
        <v>415.76960571949132</v>
      </c>
      <c r="F164" s="195" t="s">
        <v>360</v>
      </c>
      <c r="G164" s="195">
        <v>17.5</v>
      </c>
      <c r="H164" s="3">
        <f t="shared" si="189"/>
        <v>42.295988381241017</v>
      </c>
      <c r="I164" s="196">
        <f t="shared" si="190"/>
        <v>160.20107420963174</v>
      </c>
      <c r="J164" s="1">
        <f t="shared" si="191"/>
        <v>0.3</v>
      </c>
      <c r="K164" s="280">
        <f t="shared" si="192"/>
        <v>0.63564205744531455</v>
      </c>
      <c r="L164" s="280">
        <f t="shared" si="193"/>
        <v>0.71480318419637523</v>
      </c>
      <c r="M164" s="225">
        <f t="shared" si="194"/>
        <v>1.1362855935577352</v>
      </c>
      <c r="N164" s="15" t="s">
        <v>432</v>
      </c>
      <c r="O164" s="197">
        <f t="shared" si="195"/>
        <v>0.53610238814728151</v>
      </c>
      <c r="P164" s="198">
        <f t="shared" si="196"/>
        <v>0</v>
      </c>
      <c r="Q164" s="198">
        <f t="shared" si="197"/>
        <v>0</v>
      </c>
      <c r="R164" s="198">
        <f t="shared" si="198"/>
        <v>0.79613448395493702</v>
      </c>
      <c r="S164" s="77">
        <f t="shared" si="199"/>
        <v>0.72675554119664365</v>
      </c>
      <c r="T164" s="199"/>
      <c r="U164" s="3">
        <f t="shared" si="200"/>
        <v>1.5693156752939619</v>
      </c>
      <c r="V164" s="98">
        <f t="shared" si="201"/>
        <v>8.3733557416593687</v>
      </c>
      <c r="W164" s="49">
        <f t="shared" si="202"/>
        <v>5.051258979814838</v>
      </c>
      <c r="X164" s="317">
        <f t="shared" si="181"/>
        <v>6.5477075721025346E-2</v>
      </c>
      <c r="Y164" s="318">
        <v>6.5477075721025346E-2</v>
      </c>
      <c r="Z164" s="200"/>
      <c r="AA164" s="66"/>
      <c r="AB164" s="66"/>
      <c r="AC164" s="66">
        <v>250</v>
      </c>
      <c r="AD164" s="66"/>
      <c r="AE164" s="66"/>
      <c r="AF164" s="66"/>
      <c r="AG164" s="66"/>
      <c r="AH164" s="195"/>
      <c r="AI164" s="34"/>
      <c r="AJ164" s="229">
        <v>180</v>
      </c>
      <c r="AK164" s="34"/>
      <c r="AL164" s="34"/>
      <c r="AM164" s="34"/>
      <c r="AN164" s="201"/>
      <c r="AO164" s="201"/>
      <c r="AP164" s="202">
        <v>240</v>
      </c>
      <c r="AQ164" s="18"/>
      <c r="AR164" s="18"/>
      <c r="AS164" s="18"/>
      <c r="AT164" s="51"/>
      <c r="AU164" s="17"/>
      <c r="AV164" s="18"/>
      <c r="AW164" s="112"/>
      <c r="AX164" s="103"/>
      <c r="AY164" s="18"/>
      <c r="AZ164" s="18"/>
      <c r="BA164" s="18"/>
      <c r="BB164" s="17"/>
      <c r="BC164" s="19"/>
      <c r="BD164" s="19"/>
      <c r="BE164" s="19"/>
      <c r="BF164" s="17"/>
      <c r="BG164" s="18"/>
      <c r="BH164" s="18"/>
      <c r="BI164" s="128"/>
      <c r="BJ164" s="331"/>
      <c r="BK164" s="332"/>
      <c r="BL164" s="332"/>
      <c r="BM164" s="332"/>
      <c r="BN164" s="333"/>
      <c r="BO164" s="203">
        <f t="shared" si="203"/>
        <v>6.9363999999999999</v>
      </c>
      <c r="BP164" s="285">
        <v>6.0976858862293142</v>
      </c>
      <c r="BQ164" s="204">
        <v>2.9004372883192264</v>
      </c>
      <c r="BR164" s="204"/>
      <c r="BS164" s="47"/>
      <c r="BT164" s="42"/>
      <c r="BU164" s="42"/>
      <c r="BV164" s="42"/>
      <c r="BW164" s="43"/>
      <c r="BX164" s="191"/>
      <c r="BY164" s="191"/>
      <c r="BZ164" s="205"/>
      <c r="CA164" s="191"/>
      <c r="CB164" s="206"/>
      <c r="CC164" s="191"/>
      <c r="CD164" s="207">
        <f t="shared" si="204"/>
        <v>48.060322262889521</v>
      </c>
      <c r="CE164" s="47" t="s">
        <v>356</v>
      </c>
      <c r="CF164" s="42">
        <v>31.8</v>
      </c>
      <c r="CG164" s="42" t="s">
        <v>353</v>
      </c>
      <c r="CH164" s="42">
        <v>175</v>
      </c>
      <c r="CI164" s="191"/>
      <c r="CJ164" s="192"/>
      <c r="CK164" s="191" t="s">
        <v>357</v>
      </c>
      <c r="CL164" s="191" t="s">
        <v>358</v>
      </c>
      <c r="CM164" s="208">
        <v>0.13</v>
      </c>
      <c r="CN164" s="191">
        <v>470</v>
      </c>
      <c r="CO164" s="205">
        <f t="shared" si="205"/>
        <v>65.637543595721837</v>
      </c>
      <c r="CP164" s="191">
        <f t="shared" si="206"/>
        <v>36.045241697167143</v>
      </c>
      <c r="CQ164" s="145" t="s">
        <v>353</v>
      </c>
      <c r="CR164" s="191">
        <v>175</v>
      </c>
      <c r="CS164" s="191"/>
      <c r="CT164" s="191"/>
      <c r="CU164" s="191"/>
      <c r="CV164" s="192"/>
      <c r="CW164" s="191" t="s">
        <v>357</v>
      </c>
      <c r="CX164" s="209" t="s">
        <v>358</v>
      </c>
      <c r="CY164" s="208">
        <v>0.13</v>
      </c>
      <c r="CZ164" s="191">
        <v>470</v>
      </c>
      <c r="DA164" s="191"/>
      <c r="DB164" s="191">
        <f t="shared" si="207"/>
        <v>42.295988381241017</v>
      </c>
      <c r="DC164" s="43">
        <f t="shared" si="208"/>
        <v>0</v>
      </c>
      <c r="DD164" s="191" t="s">
        <v>362</v>
      </c>
      <c r="DE164" s="191">
        <v>100</v>
      </c>
      <c r="DF164" s="191" t="s">
        <v>361</v>
      </c>
      <c r="DG164" s="191">
        <v>20</v>
      </c>
      <c r="DH164" s="191" t="s">
        <v>353</v>
      </c>
      <c r="DI164" s="192">
        <v>175</v>
      </c>
      <c r="DJ164" s="191"/>
      <c r="DK164" s="209"/>
      <c r="DL164" s="208"/>
      <c r="DM164" s="191"/>
      <c r="DN164" s="191">
        <f t="shared" si="209"/>
        <v>42.295988381241017</v>
      </c>
      <c r="DO164" s="192">
        <f t="shared" si="210"/>
        <v>0</v>
      </c>
      <c r="DP164" s="191">
        <v>1</v>
      </c>
      <c r="DQ164" s="191" t="s">
        <v>363</v>
      </c>
      <c r="DR164" s="191" t="s">
        <v>371</v>
      </c>
      <c r="DS164" s="208">
        <v>0.13400000000000001</v>
      </c>
      <c r="DT164" s="191">
        <v>580</v>
      </c>
      <c r="DU164" s="191">
        <f t="shared" si="211"/>
        <v>6.0976858862293142</v>
      </c>
      <c r="DV164" s="191">
        <v>0.375</v>
      </c>
      <c r="DW164" s="191">
        <v>0.45</v>
      </c>
      <c r="DX164" s="192">
        <f t="shared" si="212"/>
        <v>8.0100537104815874</v>
      </c>
      <c r="DY164" s="191">
        <v>1</v>
      </c>
      <c r="DZ164" s="191" t="s">
        <v>363</v>
      </c>
      <c r="EA164" s="191" t="s">
        <v>371</v>
      </c>
      <c r="EB164" s="208">
        <v>0.13400000000000001</v>
      </c>
      <c r="EC164" s="191">
        <v>580</v>
      </c>
      <c r="ED164" s="191">
        <f t="shared" si="213"/>
        <v>2.9004372883192264</v>
      </c>
      <c r="EE164" s="191">
        <v>0.47499999999999998</v>
      </c>
      <c r="EF164" s="191">
        <v>0.47499999999999998</v>
      </c>
      <c r="EG164" s="191">
        <f t="shared" si="214"/>
        <v>4.0050268552407937</v>
      </c>
      <c r="EH164" s="166">
        <f t="shared" si="215"/>
        <v>2</v>
      </c>
      <c r="EI164" s="205">
        <f t="shared" si="216"/>
        <v>2.6678366479997351</v>
      </c>
      <c r="EJ164" s="205">
        <f t="shared" si="182"/>
        <v>1.5693156752939619</v>
      </c>
      <c r="EK164" s="51">
        <f t="shared" si="183"/>
        <v>1.0811216130252645</v>
      </c>
      <c r="EL164" s="220">
        <f t="shared" si="184"/>
        <v>0.40018167600013244</v>
      </c>
      <c r="EM164" s="221">
        <f t="shared" si="217"/>
        <v>4.1866778708296843</v>
      </c>
      <c r="EN164" s="191"/>
      <c r="EO164" s="313"/>
      <c r="EP164" s="192" t="s">
        <v>354</v>
      </c>
      <c r="EQ164" s="222">
        <f t="shared" si="218"/>
        <v>2.6678366479997351</v>
      </c>
      <c r="ER164" s="191">
        <f t="shared" si="219"/>
        <v>1.5693156752939619</v>
      </c>
      <c r="ES164" s="51">
        <f t="shared" si="220"/>
        <v>1.0811216130252645</v>
      </c>
      <c r="ET164" s="191">
        <f t="shared" si="185"/>
        <v>3.8683816760001326</v>
      </c>
      <c r="EU164" s="191">
        <f t="shared" si="221"/>
        <v>4.1866778708296843</v>
      </c>
      <c r="EV164" s="191"/>
      <c r="EW164" s="191"/>
      <c r="EX164" s="192" t="str">
        <f t="shared" si="186"/>
        <v>Front</v>
      </c>
      <c r="EY164" s="145"/>
      <c r="EZ164" s="191"/>
      <c r="FA164" s="191"/>
      <c r="FB164" s="191"/>
      <c r="FC164" s="191"/>
      <c r="FD164" s="191"/>
      <c r="FE164" s="191"/>
      <c r="FF164" s="192"/>
      <c r="FG164" s="145"/>
      <c r="FH164" s="191"/>
      <c r="FI164" s="191"/>
      <c r="FJ164" s="191"/>
      <c r="FK164" s="191"/>
      <c r="FL164" s="191"/>
      <c r="FM164" s="191"/>
      <c r="FN164" s="192"/>
      <c r="FO164" s="145"/>
      <c r="FP164" s="191"/>
      <c r="FQ164" s="191"/>
      <c r="FR164" s="191"/>
      <c r="FS164" s="191"/>
      <c r="FT164" s="191"/>
      <c r="FU164" s="191"/>
      <c r="FV164" s="192"/>
      <c r="FW164" s="191"/>
      <c r="FX164" s="191"/>
      <c r="FY164" s="191"/>
      <c r="FZ164" s="191"/>
      <c r="GA164" s="191"/>
      <c r="GB164" s="191"/>
      <c r="GC164" s="191"/>
      <c r="GD164" s="210"/>
      <c r="GE164" s="145"/>
      <c r="GF164" s="191"/>
      <c r="GG164" s="191"/>
      <c r="GH164" s="191"/>
      <c r="GI164" s="191"/>
      <c r="GJ164" s="191"/>
      <c r="GK164" s="191"/>
      <c r="GL164" s="210"/>
      <c r="GM164" s="145"/>
      <c r="GN164" s="191"/>
      <c r="GO164" s="191"/>
      <c r="GP164" s="191"/>
      <c r="GQ164" s="191"/>
      <c r="GR164" s="191"/>
      <c r="GS164" s="191"/>
      <c r="GT164" s="210"/>
      <c r="GU164" s="145"/>
      <c r="GV164" s="191"/>
      <c r="GW164" s="191"/>
      <c r="GX164" s="191"/>
      <c r="GY164" s="191"/>
      <c r="GZ164" s="191"/>
      <c r="HA164" s="191"/>
      <c r="HB164" s="210"/>
      <c r="HC164" s="145"/>
      <c r="HD164" s="191"/>
      <c r="HE164" s="191"/>
      <c r="HF164" s="191"/>
      <c r="HG164" s="191"/>
      <c r="HH164" s="191"/>
      <c r="HI164" s="191"/>
      <c r="HJ164" s="210"/>
      <c r="HR164" s="310"/>
    </row>
    <row r="165" spans="1:226" s="309" customFormat="1" ht="14.45" customHeight="1" x14ac:dyDescent="0.25">
      <c r="A165" s="211" t="s">
        <v>431</v>
      </c>
      <c r="B165" s="194" t="s">
        <v>0</v>
      </c>
      <c r="C165" s="31">
        <f t="shared" si="187"/>
        <v>155</v>
      </c>
      <c r="D165" s="173" t="str">
        <f t="shared" si="188"/>
        <v>Dw_155</v>
      </c>
      <c r="E165" s="4">
        <v>666.62633755680122</v>
      </c>
      <c r="F165" s="195" t="s">
        <v>360</v>
      </c>
      <c r="G165" s="195">
        <v>17.5</v>
      </c>
      <c r="H165" s="3">
        <f t="shared" si="189"/>
        <v>48.878879430147705</v>
      </c>
      <c r="I165" s="196">
        <f t="shared" si="190"/>
        <v>177.37655264917865</v>
      </c>
      <c r="J165" s="1">
        <f t="shared" si="191"/>
        <v>0.3</v>
      </c>
      <c r="K165" s="280">
        <f t="shared" si="192"/>
        <v>0.66834679681097409</v>
      </c>
      <c r="L165" s="280">
        <f t="shared" si="193"/>
        <v>0.78226446716749476</v>
      </c>
      <c r="M165" s="225">
        <f t="shared" si="194"/>
        <v>1.0886699207333443</v>
      </c>
      <c r="N165" s="15" t="s">
        <v>432</v>
      </c>
      <c r="O165" s="197">
        <f t="shared" si="195"/>
        <v>0.58669835037562101</v>
      </c>
      <c r="P165" s="198">
        <f t="shared" si="196"/>
        <v>0</v>
      </c>
      <c r="Q165" s="198">
        <f t="shared" si="197"/>
        <v>0</v>
      </c>
      <c r="R165" s="198">
        <f t="shared" si="198"/>
        <v>0.76277273112876465</v>
      </c>
      <c r="S165" s="77">
        <f t="shared" si="199"/>
        <v>0.81978723720840962</v>
      </c>
      <c r="T165" s="199"/>
      <c r="U165" s="3">
        <f t="shared" si="200"/>
        <v>1.8466606031545736</v>
      </c>
      <c r="V165" s="98">
        <f t="shared" si="201"/>
        <v>11.594528303026927</v>
      </c>
      <c r="W165" s="49">
        <f t="shared" si="202"/>
        <v>4.2156850328604687</v>
      </c>
      <c r="X165" s="317">
        <f t="shared" si="181"/>
        <v>8.8828109041329165E-2</v>
      </c>
      <c r="Y165" s="318">
        <v>8.8828109041329165E-2</v>
      </c>
      <c r="Z165" s="200"/>
      <c r="AA165" s="66"/>
      <c r="AB165" s="66"/>
      <c r="AC165" s="66">
        <v>250</v>
      </c>
      <c r="AD165" s="66"/>
      <c r="AE165" s="66"/>
      <c r="AF165" s="66"/>
      <c r="AG165" s="66"/>
      <c r="AH165" s="195"/>
      <c r="AI165" s="34"/>
      <c r="AJ165" s="229">
        <v>180</v>
      </c>
      <c r="AK165" s="34"/>
      <c r="AL165" s="34"/>
      <c r="AM165" s="34"/>
      <c r="AN165" s="201"/>
      <c r="AO165" s="201"/>
      <c r="AP165" s="202">
        <v>240</v>
      </c>
      <c r="AQ165" s="18"/>
      <c r="AR165" s="18"/>
      <c r="AS165" s="18"/>
      <c r="AT165" s="51"/>
      <c r="AU165" s="17"/>
      <c r="AV165" s="18"/>
      <c r="AW165" s="112"/>
      <c r="AX165" s="103"/>
      <c r="AY165" s="18"/>
      <c r="AZ165" s="18"/>
      <c r="BA165" s="18"/>
      <c r="BB165" s="17"/>
      <c r="BC165" s="19"/>
      <c r="BD165" s="19"/>
      <c r="BE165" s="19"/>
      <c r="BF165" s="17"/>
      <c r="BG165" s="18"/>
      <c r="BH165" s="18"/>
      <c r="BI165" s="128"/>
      <c r="BJ165" s="331"/>
      <c r="BK165" s="332"/>
      <c r="BL165" s="332"/>
      <c r="BM165" s="332"/>
      <c r="BN165" s="333"/>
      <c r="BO165" s="203">
        <f t="shared" si="203"/>
        <v>6.9363999999999999</v>
      </c>
      <c r="BP165" s="285">
        <v>7.0467215601966018</v>
      </c>
      <c r="BQ165" s="204">
        <v>2.8469606534609788</v>
      </c>
      <c r="BR165" s="204"/>
      <c r="BS165" s="47"/>
      <c r="BT165" s="42"/>
      <c r="BU165" s="42"/>
      <c r="BV165" s="42"/>
      <c r="BW165" s="43"/>
      <c r="BX165" s="191"/>
      <c r="BY165" s="191"/>
      <c r="BZ165" s="205"/>
      <c r="CA165" s="191"/>
      <c r="CB165" s="206"/>
      <c r="CC165" s="191"/>
      <c r="CD165" s="207">
        <f t="shared" si="204"/>
        <v>53.212965794753593</v>
      </c>
      <c r="CE165" s="47" t="s">
        <v>356</v>
      </c>
      <c r="CF165" s="42">
        <v>31.8</v>
      </c>
      <c r="CG165" s="42" t="s">
        <v>353</v>
      </c>
      <c r="CH165" s="42">
        <v>175</v>
      </c>
      <c r="CI165" s="191"/>
      <c r="CJ165" s="192"/>
      <c r="CK165" s="191" t="s">
        <v>357</v>
      </c>
      <c r="CL165" s="191" t="s">
        <v>358</v>
      </c>
      <c r="CM165" s="208">
        <v>0.13</v>
      </c>
      <c r="CN165" s="191">
        <v>470</v>
      </c>
      <c r="CO165" s="205">
        <f t="shared" si="205"/>
        <v>69.647239937455367</v>
      </c>
      <c r="CP165" s="191">
        <f t="shared" si="206"/>
        <v>39.909724346065197</v>
      </c>
      <c r="CQ165" s="145" t="s">
        <v>353</v>
      </c>
      <c r="CR165" s="191">
        <v>175</v>
      </c>
      <c r="CS165" s="191"/>
      <c r="CT165" s="191"/>
      <c r="CU165" s="191"/>
      <c r="CV165" s="192"/>
      <c r="CW165" s="191" t="s">
        <v>357</v>
      </c>
      <c r="CX165" s="209" t="s">
        <v>358</v>
      </c>
      <c r="CY165" s="208">
        <v>0.13</v>
      </c>
      <c r="CZ165" s="191">
        <v>470</v>
      </c>
      <c r="DA165" s="191"/>
      <c r="DB165" s="191">
        <f t="shared" si="207"/>
        <v>48.878879430147705</v>
      </c>
      <c r="DC165" s="43">
        <f t="shared" si="208"/>
        <v>0</v>
      </c>
      <c r="DD165" s="191" t="s">
        <v>362</v>
      </c>
      <c r="DE165" s="191">
        <v>100</v>
      </c>
      <c r="DF165" s="191" t="s">
        <v>361</v>
      </c>
      <c r="DG165" s="191">
        <v>20</v>
      </c>
      <c r="DH165" s="191" t="s">
        <v>353</v>
      </c>
      <c r="DI165" s="192">
        <v>175</v>
      </c>
      <c r="DJ165" s="191"/>
      <c r="DK165" s="209"/>
      <c r="DL165" s="208"/>
      <c r="DM165" s="191"/>
      <c r="DN165" s="191">
        <f t="shared" si="209"/>
        <v>48.878879430147705</v>
      </c>
      <c r="DO165" s="192">
        <f t="shared" si="210"/>
        <v>0</v>
      </c>
      <c r="DP165" s="191">
        <v>1</v>
      </c>
      <c r="DQ165" s="191" t="s">
        <v>363</v>
      </c>
      <c r="DR165" s="191" t="s">
        <v>371</v>
      </c>
      <c r="DS165" s="208">
        <v>0.13400000000000001</v>
      </c>
      <c r="DT165" s="191">
        <v>580</v>
      </c>
      <c r="DU165" s="191">
        <f t="shared" si="211"/>
        <v>7.0467215601966018</v>
      </c>
      <c r="DV165" s="191">
        <v>0.375</v>
      </c>
      <c r="DW165" s="191">
        <v>0.45</v>
      </c>
      <c r="DX165" s="192">
        <f t="shared" si="212"/>
        <v>8.8688276324589328</v>
      </c>
      <c r="DY165" s="191">
        <v>1</v>
      </c>
      <c r="DZ165" s="191" t="s">
        <v>363</v>
      </c>
      <c r="EA165" s="191" t="s">
        <v>371</v>
      </c>
      <c r="EB165" s="208">
        <v>0.13400000000000001</v>
      </c>
      <c r="EC165" s="191">
        <v>580</v>
      </c>
      <c r="ED165" s="191">
        <f t="shared" si="213"/>
        <v>2.8469606534609788</v>
      </c>
      <c r="EE165" s="191">
        <v>0.47499999999999998</v>
      </c>
      <c r="EF165" s="191">
        <v>0.47499999999999998</v>
      </c>
      <c r="EG165" s="191">
        <f t="shared" si="214"/>
        <v>4.4344138162294664</v>
      </c>
      <c r="EH165" s="166">
        <f t="shared" si="215"/>
        <v>2</v>
      </c>
      <c r="EI165" s="205">
        <f t="shared" si="216"/>
        <v>3.1393230253627751</v>
      </c>
      <c r="EJ165" s="205">
        <f t="shared" si="182"/>
        <v>1.8466606031545736</v>
      </c>
      <c r="EK165" s="51">
        <f t="shared" si="183"/>
        <v>0.75030005030640523</v>
      </c>
      <c r="EL165" s="220">
        <f t="shared" si="184"/>
        <v>0.16443848731861244</v>
      </c>
      <c r="EM165" s="221">
        <f t="shared" si="217"/>
        <v>5.7972641515134633</v>
      </c>
      <c r="EN165" s="191"/>
      <c r="EO165" s="313"/>
      <c r="EP165" s="192" t="s">
        <v>354</v>
      </c>
      <c r="EQ165" s="222">
        <f t="shared" si="218"/>
        <v>3.1393230253627751</v>
      </c>
      <c r="ER165" s="191">
        <f t="shared" si="219"/>
        <v>1.8466606031545736</v>
      </c>
      <c r="ES165" s="51">
        <f t="shared" si="220"/>
        <v>0.75030005030640523</v>
      </c>
      <c r="ET165" s="191">
        <f t="shared" si="185"/>
        <v>3.6326384873186122</v>
      </c>
      <c r="EU165" s="191">
        <f t="shared" si="221"/>
        <v>5.7972641515134633</v>
      </c>
      <c r="EV165" s="191"/>
      <c r="EW165" s="191"/>
      <c r="EX165" s="192" t="str">
        <f t="shared" si="186"/>
        <v>Front</v>
      </c>
      <c r="EY165" s="145"/>
      <c r="EZ165" s="191"/>
      <c r="FA165" s="191"/>
      <c r="FB165" s="191"/>
      <c r="FC165" s="191"/>
      <c r="FD165" s="191"/>
      <c r="FE165" s="191"/>
      <c r="FF165" s="192"/>
      <c r="FG165" s="145"/>
      <c r="FH165" s="191"/>
      <c r="FI165" s="191"/>
      <c r="FJ165" s="191"/>
      <c r="FK165" s="191"/>
      <c r="FL165" s="191"/>
      <c r="FM165" s="191"/>
      <c r="FN165" s="192"/>
      <c r="FO165" s="145"/>
      <c r="FP165" s="191"/>
      <c r="FQ165" s="191"/>
      <c r="FR165" s="191"/>
      <c r="FS165" s="191"/>
      <c r="FT165" s="191"/>
      <c r="FU165" s="191"/>
      <c r="FV165" s="192"/>
      <c r="FW165" s="191"/>
      <c r="FX165" s="191"/>
      <c r="FY165" s="191"/>
      <c r="FZ165" s="191"/>
      <c r="GA165" s="191"/>
      <c r="GB165" s="191"/>
      <c r="GC165" s="191"/>
      <c r="GD165" s="210"/>
      <c r="GE165" s="145"/>
      <c r="GF165" s="191"/>
      <c r="GG165" s="191"/>
      <c r="GH165" s="191"/>
      <c r="GI165" s="191"/>
      <c r="GJ165" s="191"/>
      <c r="GK165" s="191"/>
      <c r="GL165" s="210"/>
      <c r="GM165" s="145"/>
      <c r="GN165" s="191"/>
      <c r="GO165" s="191"/>
      <c r="GP165" s="191"/>
      <c r="GQ165" s="191"/>
      <c r="GR165" s="191"/>
      <c r="GS165" s="191"/>
      <c r="GT165" s="210"/>
      <c r="GU165" s="145"/>
      <c r="GV165" s="191"/>
      <c r="GW165" s="191"/>
      <c r="GX165" s="191"/>
      <c r="GY165" s="191"/>
      <c r="GZ165" s="191"/>
      <c r="HA165" s="191"/>
      <c r="HB165" s="210"/>
      <c r="HC165" s="145"/>
      <c r="HD165" s="191"/>
      <c r="HE165" s="191"/>
      <c r="HF165" s="191"/>
      <c r="HG165" s="191"/>
      <c r="HH165" s="191"/>
      <c r="HI165" s="191"/>
      <c r="HJ165" s="210"/>
      <c r="HR165" s="310"/>
    </row>
    <row r="166" spans="1:226" s="309" customFormat="1" ht="14.45" customHeight="1" x14ac:dyDescent="0.25">
      <c r="A166" s="211" t="s">
        <v>431</v>
      </c>
      <c r="B166" s="194" t="s">
        <v>0</v>
      </c>
      <c r="C166" s="31">
        <f t="shared" si="187"/>
        <v>156</v>
      </c>
      <c r="D166" s="173" t="str">
        <f t="shared" si="188"/>
        <v>Dw_156</v>
      </c>
      <c r="E166" s="4">
        <v>433.83690317370417</v>
      </c>
      <c r="F166" s="195" t="s">
        <v>360</v>
      </c>
      <c r="G166" s="195">
        <v>17.5</v>
      </c>
      <c r="H166" s="3">
        <f t="shared" si="189"/>
        <v>56.883016476139531</v>
      </c>
      <c r="I166" s="196">
        <f t="shared" si="190"/>
        <v>201.29963645210233</v>
      </c>
      <c r="J166" s="1">
        <f t="shared" si="191"/>
        <v>0.3</v>
      </c>
      <c r="K166" s="280">
        <f t="shared" si="192"/>
        <v>0.68990523091800537</v>
      </c>
      <c r="L166" s="280">
        <f t="shared" si="193"/>
        <v>0.77423303859857873</v>
      </c>
      <c r="M166" s="225">
        <f t="shared" si="194"/>
        <v>1.0616506415576992</v>
      </c>
      <c r="N166" s="15" t="s">
        <v>432</v>
      </c>
      <c r="O166" s="197">
        <f t="shared" si="195"/>
        <v>0.58067477894893393</v>
      </c>
      <c r="P166" s="198">
        <f t="shared" si="196"/>
        <v>0</v>
      </c>
      <c r="Q166" s="198">
        <f t="shared" si="197"/>
        <v>0</v>
      </c>
      <c r="R166" s="198">
        <f t="shared" si="198"/>
        <v>0.74384176869705299</v>
      </c>
      <c r="S166" s="77">
        <f t="shared" si="199"/>
        <v>0.91606427564072712</v>
      </c>
      <c r="T166" s="199"/>
      <c r="U166" s="3">
        <f t="shared" si="200"/>
        <v>1.6745476118319562</v>
      </c>
      <c r="V166" s="98">
        <f t="shared" si="201"/>
        <v>9.5339729945931673</v>
      </c>
      <c r="W166" s="49">
        <f t="shared" si="202"/>
        <v>5.9663496538534968</v>
      </c>
      <c r="X166" s="317">
        <f t="shared" si="181"/>
        <v>6.1288596612202872E-2</v>
      </c>
      <c r="Y166" s="318">
        <v>6.1288596612202859E-2</v>
      </c>
      <c r="Z166" s="200"/>
      <c r="AA166" s="66"/>
      <c r="AB166" s="66"/>
      <c r="AC166" s="66">
        <v>250</v>
      </c>
      <c r="AD166" s="66"/>
      <c r="AE166" s="66"/>
      <c r="AF166" s="66"/>
      <c r="AG166" s="66"/>
      <c r="AH166" s="195"/>
      <c r="AI166" s="34"/>
      <c r="AJ166" s="229">
        <v>180</v>
      </c>
      <c r="AK166" s="34"/>
      <c r="AL166" s="34"/>
      <c r="AM166" s="34"/>
      <c r="AN166" s="201"/>
      <c r="AO166" s="201"/>
      <c r="AP166" s="202">
        <v>240</v>
      </c>
      <c r="AQ166" s="18"/>
      <c r="AR166" s="18"/>
      <c r="AS166" s="18"/>
      <c r="AT166" s="51"/>
      <c r="AU166" s="17"/>
      <c r="AV166" s="18"/>
      <c r="AW166" s="112"/>
      <c r="AX166" s="103"/>
      <c r="AY166" s="18"/>
      <c r="AZ166" s="18"/>
      <c r="BA166" s="18"/>
      <c r="BB166" s="17"/>
      <c r="BC166" s="19"/>
      <c r="BD166" s="19"/>
      <c r="BE166" s="19"/>
      <c r="BF166" s="17"/>
      <c r="BG166" s="18"/>
      <c r="BH166" s="18"/>
      <c r="BI166" s="128"/>
      <c r="BJ166" s="331"/>
      <c r="BK166" s="332"/>
      <c r="BL166" s="332"/>
      <c r="BM166" s="332"/>
      <c r="BN166" s="333"/>
      <c r="BO166" s="203">
        <f t="shared" si="203"/>
        <v>6.9363999999999999</v>
      </c>
      <c r="BP166" s="285">
        <v>8.2006540101694725</v>
      </c>
      <c r="BQ166" s="204">
        <v>2.8913685397771558</v>
      </c>
      <c r="BR166" s="204"/>
      <c r="BS166" s="47"/>
      <c r="BT166" s="42"/>
      <c r="BU166" s="42"/>
      <c r="BV166" s="42"/>
      <c r="BW166" s="43"/>
      <c r="BX166" s="191"/>
      <c r="BY166" s="191"/>
      <c r="BZ166" s="205"/>
      <c r="CA166" s="191"/>
      <c r="CB166" s="206"/>
      <c r="CC166" s="191"/>
      <c r="CD166" s="207">
        <f t="shared" si="204"/>
        <v>60.389890935630703</v>
      </c>
      <c r="CE166" s="47" t="s">
        <v>356</v>
      </c>
      <c r="CF166" s="42">
        <v>31.8</v>
      </c>
      <c r="CG166" s="42" t="s">
        <v>353</v>
      </c>
      <c r="CH166" s="42">
        <v>175</v>
      </c>
      <c r="CI166" s="191"/>
      <c r="CJ166" s="192"/>
      <c r="CK166" s="191" t="s">
        <v>357</v>
      </c>
      <c r="CL166" s="191" t="s">
        <v>358</v>
      </c>
      <c r="CM166" s="208">
        <v>0.13</v>
      </c>
      <c r="CN166" s="191">
        <v>470</v>
      </c>
      <c r="CO166" s="205">
        <f t="shared" si="205"/>
        <v>77.56204964839543</v>
      </c>
      <c r="CP166" s="191">
        <f t="shared" si="206"/>
        <v>45.292418201723024</v>
      </c>
      <c r="CQ166" s="145" t="s">
        <v>353</v>
      </c>
      <c r="CR166" s="191">
        <v>175</v>
      </c>
      <c r="CS166" s="191"/>
      <c r="CT166" s="191"/>
      <c r="CU166" s="191"/>
      <c r="CV166" s="192"/>
      <c r="CW166" s="191" t="s">
        <v>357</v>
      </c>
      <c r="CX166" s="209" t="s">
        <v>358</v>
      </c>
      <c r="CY166" s="208">
        <v>0.13</v>
      </c>
      <c r="CZ166" s="191">
        <v>470</v>
      </c>
      <c r="DA166" s="191"/>
      <c r="DB166" s="191">
        <f t="shared" si="207"/>
        <v>56.883016476139531</v>
      </c>
      <c r="DC166" s="43">
        <f t="shared" si="208"/>
        <v>0</v>
      </c>
      <c r="DD166" s="191" t="s">
        <v>362</v>
      </c>
      <c r="DE166" s="191">
        <v>100</v>
      </c>
      <c r="DF166" s="191" t="s">
        <v>361</v>
      </c>
      <c r="DG166" s="191">
        <v>20</v>
      </c>
      <c r="DH166" s="191" t="s">
        <v>353</v>
      </c>
      <c r="DI166" s="192">
        <v>175</v>
      </c>
      <c r="DJ166" s="191"/>
      <c r="DK166" s="209"/>
      <c r="DL166" s="208"/>
      <c r="DM166" s="191"/>
      <c r="DN166" s="191">
        <f t="shared" si="209"/>
        <v>56.883016476139531</v>
      </c>
      <c r="DO166" s="192">
        <f t="shared" si="210"/>
        <v>0</v>
      </c>
      <c r="DP166" s="191">
        <v>1</v>
      </c>
      <c r="DQ166" s="191" t="s">
        <v>363</v>
      </c>
      <c r="DR166" s="191" t="s">
        <v>371</v>
      </c>
      <c r="DS166" s="208">
        <v>0.13400000000000001</v>
      </c>
      <c r="DT166" s="191">
        <v>580</v>
      </c>
      <c r="DU166" s="191">
        <f t="shared" si="211"/>
        <v>8.2006540101694725</v>
      </c>
      <c r="DV166" s="191">
        <v>0.375</v>
      </c>
      <c r="DW166" s="191">
        <v>0.45</v>
      </c>
      <c r="DX166" s="192">
        <f t="shared" si="212"/>
        <v>10.064981822605118</v>
      </c>
      <c r="DY166" s="191">
        <v>1</v>
      </c>
      <c r="DZ166" s="191" t="s">
        <v>363</v>
      </c>
      <c r="EA166" s="191" t="s">
        <v>371</v>
      </c>
      <c r="EB166" s="208">
        <v>0.13400000000000001</v>
      </c>
      <c r="EC166" s="191">
        <v>580</v>
      </c>
      <c r="ED166" s="191">
        <f t="shared" si="213"/>
        <v>2.8913685397771558</v>
      </c>
      <c r="EE166" s="191">
        <v>0.47499999999999998</v>
      </c>
      <c r="EF166" s="191">
        <v>0.47499999999999998</v>
      </c>
      <c r="EG166" s="191">
        <f t="shared" si="214"/>
        <v>5.0324909113025589</v>
      </c>
      <c r="EH166" s="166">
        <f t="shared" si="215"/>
        <v>2</v>
      </c>
      <c r="EI166" s="205">
        <f t="shared" si="216"/>
        <v>2.8467309401143255</v>
      </c>
      <c r="EJ166" s="205">
        <f t="shared" si="182"/>
        <v>1.6745476118319562</v>
      </c>
      <c r="EK166" s="51">
        <f t="shared" si="183"/>
        <v>0.96682092794519958</v>
      </c>
      <c r="EL166" s="220">
        <f t="shared" si="184"/>
        <v>0.31073452994283723</v>
      </c>
      <c r="EM166" s="221">
        <f t="shared" si="217"/>
        <v>4.7669864972965836</v>
      </c>
      <c r="EN166" s="191"/>
      <c r="EO166" s="313"/>
      <c r="EP166" s="192" t="s">
        <v>354</v>
      </c>
      <c r="EQ166" s="222">
        <f t="shared" si="218"/>
        <v>2.8467309401143255</v>
      </c>
      <c r="ER166" s="191">
        <f t="shared" si="219"/>
        <v>1.6745476118319562</v>
      </c>
      <c r="ES166" s="51">
        <f t="shared" si="220"/>
        <v>0.96682092794519958</v>
      </c>
      <c r="ET166" s="191">
        <f t="shared" si="185"/>
        <v>3.7789345299428372</v>
      </c>
      <c r="EU166" s="191">
        <f t="shared" si="221"/>
        <v>4.7669864972965836</v>
      </c>
      <c r="EV166" s="191"/>
      <c r="EW166" s="191"/>
      <c r="EX166" s="192" t="str">
        <f t="shared" si="186"/>
        <v>Front</v>
      </c>
      <c r="EY166" s="145"/>
      <c r="EZ166" s="191"/>
      <c r="FA166" s="191"/>
      <c r="FB166" s="191"/>
      <c r="FC166" s="191"/>
      <c r="FD166" s="191"/>
      <c r="FE166" s="191"/>
      <c r="FF166" s="192"/>
      <c r="FG166" s="145"/>
      <c r="FH166" s="191"/>
      <c r="FI166" s="191"/>
      <c r="FJ166" s="191"/>
      <c r="FK166" s="191"/>
      <c r="FL166" s="191"/>
      <c r="FM166" s="191"/>
      <c r="FN166" s="192"/>
      <c r="FO166" s="145"/>
      <c r="FP166" s="191"/>
      <c r="FQ166" s="191"/>
      <c r="FR166" s="191"/>
      <c r="FS166" s="191"/>
      <c r="FT166" s="191"/>
      <c r="FU166" s="191"/>
      <c r="FV166" s="192"/>
      <c r="FW166" s="191"/>
      <c r="FX166" s="191"/>
      <c r="FY166" s="191"/>
      <c r="FZ166" s="191"/>
      <c r="GA166" s="191"/>
      <c r="GB166" s="191"/>
      <c r="GC166" s="191"/>
      <c r="GD166" s="210"/>
      <c r="GE166" s="145"/>
      <c r="GF166" s="191"/>
      <c r="GG166" s="191"/>
      <c r="GH166" s="191"/>
      <c r="GI166" s="191"/>
      <c r="GJ166" s="191"/>
      <c r="GK166" s="191"/>
      <c r="GL166" s="210"/>
      <c r="GM166" s="145"/>
      <c r="GN166" s="191"/>
      <c r="GO166" s="191"/>
      <c r="GP166" s="191"/>
      <c r="GQ166" s="191"/>
      <c r="GR166" s="191"/>
      <c r="GS166" s="191"/>
      <c r="GT166" s="210"/>
      <c r="GU166" s="145"/>
      <c r="GV166" s="191"/>
      <c r="GW166" s="191"/>
      <c r="GX166" s="191"/>
      <c r="GY166" s="191"/>
      <c r="GZ166" s="191"/>
      <c r="HA166" s="191"/>
      <c r="HB166" s="210"/>
      <c r="HC166" s="145"/>
      <c r="HD166" s="191"/>
      <c r="HE166" s="191"/>
      <c r="HF166" s="191"/>
      <c r="HG166" s="191"/>
      <c r="HH166" s="191"/>
      <c r="HI166" s="191"/>
      <c r="HJ166" s="210"/>
      <c r="HR166" s="310"/>
    </row>
    <row r="167" spans="1:226" s="309" customFormat="1" ht="14.45" customHeight="1" x14ac:dyDescent="0.25">
      <c r="A167" s="211" t="s">
        <v>431</v>
      </c>
      <c r="B167" s="194" t="s">
        <v>0</v>
      </c>
      <c r="C167" s="31">
        <f t="shared" si="187"/>
        <v>157</v>
      </c>
      <c r="D167" s="173" t="str">
        <f t="shared" si="188"/>
        <v>Dw_157</v>
      </c>
      <c r="E167" s="4">
        <v>543.81688637281638</v>
      </c>
      <c r="F167" s="195" t="s">
        <v>360</v>
      </c>
      <c r="G167" s="195">
        <v>17.5</v>
      </c>
      <c r="H167" s="3">
        <f t="shared" si="189"/>
        <v>41.730478598720346</v>
      </c>
      <c r="I167" s="196">
        <f t="shared" si="190"/>
        <v>158.13685419623903</v>
      </c>
      <c r="J167" s="1">
        <f t="shared" si="191"/>
        <v>0.30000000000000004</v>
      </c>
      <c r="K167" s="280">
        <f t="shared" si="192"/>
        <v>0.63529275396096163</v>
      </c>
      <c r="L167" s="280">
        <f t="shared" si="193"/>
        <v>0.71713966209281632</v>
      </c>
      <c r="M167" s="225">
        <f t="shared" si="194"/>
        <v>1.1368442886808032</v>
      </c>
      <c r="N167" s="15" t="s">
        <v>432</v>
      </c>
      <c r="O167" s="197">
        <f t="shared" si="195"/>
        <v>0.53785474656961219</v>
      </c>
      <c r="P167" s="198">
        <f t="shared" si="196"/>
        <v>0</v>
      </c>
      <c r="Q167" s="198">
        <f t="shared" si="197"/>
        <v>0</v>
      </c>
      <c r="R167" s="198">
        <f t="shared" si="198"/>
        <v>0.79652593171772956</v>
      </c>
      <c r="S167" s="77">
        <f t="shared" si="199"/>
        <v>0.72181283029202115</v>
      </c>
      <c r="T167" s="199"/>
      <c r="U167" s="3">
        <f t="shared" si="200"/>
        <v>1.5832519565325371</v>
      </c>
      <c r="V167" s="98">
        <f t="shared" si="201"/>
        <v>8.5227349767379632</v>
      </c>
      <c r="W167" s="49">
        <f t="shared" si="202"/>
        <v>4.8963717295703697</v>
      </c>
      <c r="X167" s="317">
        <f t="shared" si="181"/>
        <v>6.7814241000277775E-2</v>
      </c>
      <c r="Y167" s="318">
        <v>6.7814241000277789E-2</v>
      </c>
      <c r="Z167" s="200"/>
      <c r="AA167" s="66"/>
      <c r="AB167" s="66"/>
      <c r="AC167" s="66">
        <v>250</v>
      </c>
      <c r="AD167" s="66"/>
      <c r="AE167" s="66"/>
      <c r="AF167" s="66"/>
      <c r="AG167" s="66"/>
      <c r="AH167" s="195"/>
      <c r="AI167" s="34"/>
      <c r="AJ167" s="229">
        <v>180</v>
      </c>
      <c r="AK167" s="34"/>
      <c r="AL167" s="34"/>
      <c r="AM167" s="34"/>
      <c r="AN167" s="201"/>
      <c r="AO167" s="201"/>
      <c r="AP167" s="202">
        <v>240</v>
      </c>
      <c r="AQ167" s="18"/>
      <c r="AR167" s="18"/>
      <c r="AS167" s="18"/>
      <c r="AT167" s="51"/>
      <c r="AU167" s="17"/>
      <c r="AV167" s="18"/>
      <c r="AW167" s="112"/>
      <c r="AX167" s="103"/>
      <c r="AY167" s="18"/>
      <c r="AZ167" s="18"/>
      <c r="BA167" s="18"/>
      <c r="BB167" s="17"/>
      <c r="BC167" s="19"/>
      <c r="BD167" s="19"/>
      <c r="BE167" s="19"/>
      <c r="BF167" s="17"/>
      <c r="BG167" s="18"/>
      <c r="BH167" s="18"/>
      <c r="BI167" s="128"/>
      <c r="BJ167" s="331"/>
      <c r="BK167" s="332"/>
      <c r="BL167" s="332"/>
      <c r="BM167" s="332"/>
      <c r="BN167" s="333"/>
      <c r="BO167" s="203">
        <f t="shared" si="203"/>
        <v>6.9363999999999999</v>
      </c>
      <c r="BP167" s="285">
        <v>6.016158035684267</v>
      </c>
      <c r="BQ167" s="204">
        <v>2.8826698476496468</v>
      </c>
      <c r="BR167" s="204"/>
      <c r="BS167" s="47"/>
      <c r="BT167" s="42"/>
      <c r="BU167" s="42"/>
      <c r="BV167" s="42"/>
      <c r="BW167" s="43"/>
      <c r="BX167" s="191"/>
      <c r="BY167" s="191"/>
      <c r="BZ167" s="205"/>
      <c r="CA167" s="191"/>
      <c r="CB167" s="206"/>
      <c r="CC167" s="191"/>
      <c r="CD167" s="207">
        <f t="shared" si="204"/>
        <v>47.441056258871711</v>
      </c>
      <c r="CE167" s="47" t="s">
        <v>356</v>
      </c>
      <c r="CF167" s="42">
        <v>31.8</v>
      </c>
      <c r="CG167" s="42" t="s">
        <v>353</v>
      </c>
      <c r="CH167" s="42">
        <v>175</v>
      </c>
      <c r="CI167" s="191"/>
      <c r="CJ167" s="192"/>
      <c r="CK167" s="191" t="s">
        <v>357</v>
      </c>
      <c r="CL167" s="191" t="s">
        <v>358</v>
      </c>
      <c r="CM167" s="208">
        <v>0.13</v>
      </c>
      <c r="CN167" s="191">
        <v>470</v>
      </c>
      <c r="CO167" s="205">
        <f t="shared" si="205"/>
        <v>64.70434314737048</v>
      </c>
      <c r="CP167" s="191">
        <f t="shared" si="206"/>
        <v>35.58079219415378</v>
      </c>
      <c r="CQ167" s="145" t="s">
        <v>353</v>
      </c>
      <c r="CR167" s="191">
        <v>175</v>
      </c>
      <c r="CS167" s="191"/>
      <c r="CT167" s="191"/>
      <c r="CU167" s="191"/>
      <c r="CV167" s="192"/>
      <c r="CW167" s="191" t="s">
        <v>357</v>
      </c>
      <c r="CX167" s="209" t="s">
        <v>358</v>
      </c>
      <c r="CY167" s="208">
        <v>0.13</v>
      </c>
      <c r="CZ167" s="191">
        <v>470</v>
      </c>
      <c r="DA167" s="191"/>
      <c r="DB167" s="191">
        <f t="shared" si="207"/>
        <v>41.730478598720346</v>
      </c>
      <c r="DC167" s="43">
        <f t="shared" si="208"/>
        <v>0</v>
      </c>
      <c r="DD167" s="191" t="s">
        <v>362</v>
      </c>
      <c r="DE167" s="191">
        <v>100</v>
      </c>
      <c r="DF167" s="191" t="s">
        <v>361</v>
      </c>
      <c r="DG167" s="191">
        <v>20</v>
      </c>
      <c r="DH167" s="191" t="s">
        <v>353</v>
      </c>
      <c r="DI167" s="192">
        <v>175</v>
      </c>
      <c r="DJ167" s="191"/>
      <c r="DK167" s="209"/>
      <c r="DL167" s="208"/>
      <c r="DM167" s="191"/>
      <c r="DN167" s="191">
        <f t="shared" si="209"/>
        <v>41.730478598720346</v>
      </c>
      <c r="DO167" s="192">
        <f t="shared" si="210"/>
        <v>0</v>
      </c>
      <c r="DP167" s="191">
        <v>1</v>
      </c>
      <c r="DQ167" s="191" t="s">
        <v>363</v>
      </c>
      <c r="DR167" s="191" t="s">
        <v>371</v>
      </c>
      <c r="DS167" s="208">
        <v>0.13400000000000001</v>
      </c>
      <c r="DT167" s="191">
        <v>580</v>
      </c>
      <c r="DU167" s="191">
        <f t="shared" si="211"/>
        <v>6.016158035684267</v>
      </c>
      <c r="DV167" s="191">
        <v>0.375</v>
      </c>
      <c r="DW167" s="191">
        <v>0.45</v>
      </c>
      <c r="DX167" s="192">
        <f t="shared" si="212"/>
        <v>7.9068427098119516</v>
      </c>
      <c r="DY167" s="191">
        <v>1</v>
      </c>
      <c r="DZ167" s="191" t="s">
        <v>363</v>
      </c>
      <c r="EA167" s="191" t="s">
        <v>371</v>
      </c>
      <c r="EB167" s="208">
        <v>0.13400000000000001</v>
      </c>
      <c r="EC167" s="191">
        <v>580</v>
      </c>
      <c r="ED167" s="191">
        <f t="shared" si="213"/>
        <v>2.8826698476496468</v>
      </c>
      <c r="EE167" s="191">
        <v>0.47499999999999998</v>
      </c>
      <c r="EF167" s="191">
        <v>0.47499999999999998</v>
      </c>
      <c r="EG167" s="191">
        <f t="shared" si="214"/>
        <v>3.9534213549059758</v>
      </c>
      <c r="EH167" s="166">
        <f t="shared" si="215"/>
        <v>2</v>
      </c>
      <c r="EI167" s="205">
        <f t="shared" si="216"/>
        <v>2.6915283261053129</v>
      </c>
      <c r="EJ167" s="205">
        <f t="shared" si="182"/>
        <v>1.5832519565325371</v>
      </c>
      <c r="EK167" s="51">
        <f t="shared" si="183"/>
        <v>1.0494178911171097</v>
      </c>
      <c r="EL167" s="220">
        <f t="shared" si="184"/>
        <v>0.38833583694734353</v>
      </c>
      <c r="EM167" s="221">
        <f t="shared" si="217"/>
        <v>4.2613674883689816</v>
      </c>
      <c r="EN167" s="191"/>
      <c r="EO167" s="313"/>
      <c r="EP167" s="192" t="s">
        <v>354</v>
      </c>
      <c r="EQ167" s="222">
        <f t="shared" si="218"/>
        <v>2.6915283261053129</v>
      </c>
      <c r="ER167" s="191">
        <f t="shared" si="219"/>
        <v>1.5832519565325371</v>
      </c>
      <c r="ES167" s="51">
        <f t="shared" si="220"/>
        <v>1.0494178911171097</v>
      </c>
      <c r="ET167" s="191">
        <f t="shared" si="185"/>
        <v>3.8565358369473435</v>
      </c>
      <c r="EU167" s="191">
        <f t="shared" si="221"/>
        <v>4.2613674883689816</v>
      </c>
      <c r="EV167" s="191"/>
      <c r="EW167" s="191"/>
      <c r="EX167" s="192" t="str">
        <f t="shared" si="186"/>
        <v>Front</v>
      </c>
      <c r="EY167" s="145"/>
      <c r="EZ167" s="191"/>
      <c r="FA167" s="191"/>
      <c r="FB167" s="191"/>
      <c r="FC167" s="191"/>
      <c r="FD167" s="191"/>
      <c r="FE167" s="191"/>
      <c r="FF167" s="192"/>
      <c r="FG167" s="145"/>
      <c r="FH167" s="191"/>
      <c r="FI167" s="191"/>
      <c r="FJ167" s="191"/>
      <c r="FK167" s="191"/>
      <c r="FL167" s="191"/>
      <c r="FM167" s="191"/>
      <c r="FN167" s="192"/>
      <c r="FO167" s="145"/>
      <c r="FP167" s="191"/>
      <c r="FQ167" s="191"/>
      <c r="FR167" s="191"/>
      <c r="FS167" s="191"/>
      <c r="FT167" s="191"/>
      <c r="FU167" s="191"/>
      <c r="FV167" s="192"/>
      <c r="FW167" s="191"/>
      <c r="FX167" s="191"/>
      <c r="FY167" s="191"/>
      <c r="FZ167" s="191"/>
      <c r="GA167" s="191"/>
      <c r="GB167" s="191"/>
      <c r="GC167" s="191"/>
      <c r="GD167" s="210"/>
      <c r="GE167" s="145"/>
      <c r="GF167" s="191"/>
      <c r="GG167" s="191"/>
      <c r="GH167" s="191"/>
      <c r="GI167" s="191"/>
      <c r="GJ167" s="191"/>
      <c r="GK167" s="191"/>
      <c r="GL167" s="210"/>
      <c r="GM167" s="145"/>
      <c r="GN167" s="191"/>
      <c r="GO167" s="191"/>
      <c r="GP167" s="191"/>
      <c r="GQ167" s="191"/>
      <c r="GR167" s="191"/>
      <c r="GS167" s="191"/>
      <c r="GT167" s="210"/>
      <c r="GU167" s="145"/>
      <c r="GV167" s="191"/>
      <c r="GW167" s="191"/>
      <c r="GX167" s="191"/>
      <c r="GY167" s="191"/>
      <c r="GZ167" s="191"/>
      <c r="HA167" s="191"/>
      <c r="HB167" s="210"/>
      <c r="HC167" s="145"/>
      <c r="HD167" s="191"/>
      <c r="HE167" s="191"/>
      <c r="HF167" s="191"/>
      <c r="HG167" s="191"/>
      <c r="HH167" s="191"/>
      <c r="HI167" s="191"/>
      <c r="HJ167" s="210"/>
      <c r="HR167" s="310"/>
    </row>
    <row r="168" spans="1:226" s="309" customFormat="1" ht="14.45" customHeight="1" x14ac:dyDescent="0.25">
      <c r="A168" s="211" t="s">
        <v>431</v>
      </c>
      <c r="B168" s="194" t="s">
        <v>0</v>
      </c>
      <c r="C168" s="31">
        <f t="shared" si="187"/>
        <v>158</v>
      </c>
      <c r="D168" s="173" t="str">
        <f t="shared" si="188"/>
        <v>Dw_158</v>
      </c>
      <c r="E168" s="4">
        <v>391.51358540371308</v>
      </c>
      <c r="F168" s="195" t="s">
        <v>360</v>
      </c>
      <c r="G168" s="195">
        <v>17.5</v>
      </c>
      <c r="H168" s="3">
        <f t="shared" si="189"/>
        <v>53.127919534004697</v>
      </c>
      <c r="I168" s="196">
        <f t="shared" si="190"/>
        <v>193.10981177067455</v>
      </c>
      <c r="J168" s="1">
        <f t="shared" si="191"/>
        <v>0.3</v>
      </c>
      <c r="K168" s="280">
        <f t="shared" si="192"/>
        <v>0.66701547123848104</v>
      </c>
      <c r="L168" s="280">
        <f t="shared" si="193"/>
        <v>0.77026013222054712</v>
      </c>
      <c r="M168" s="225">
        <f t="shared" si="194"/>
        <v>1.0904425401811979</v>
      </c>
      <c r="N168" s="15" t="s">
        <v>432</v>
      </c>
      <c r="O168" s="197">
        <f t="shared" si="195"/>
        <v>0.57769509916541029</v>
      </c>
      <c r="P168" s="198">
        <f t="shared" si="196"/>
        <v>0</v>
      </c>
      <c r="Q168" s="198">
        <f t="shared" si="197"/>
        <v>0</v>
      </c>
      <c r="R168" s="198">
        <f t="shared" si="198"/>
        <v>0.76401471067806692</v>
      </c>
      <c r="S168" s="77">
        <f t="shared" si="199"/>
        <v>0.85399587745462813</v>
      </c>
      <c r="T168" s="199"/>
      <c r="U168" s="3">
        <f t="shared" si="200"/>
        <v>1.8504206943448809</v>
      </c>
      <c r="V168" s="98">
        <f t="shared" si="201"/>
        <v>11.64179293660329</v>
      </c>
      <c r="W168" s="49">
        <f t="shared" si="202"/>
        <v>4.5635513209450504</v>
      </c>
      <c r="X168" s="317">
        <f t="shared" si="181"/>
        <v>8.2006970484917757E-2</v>
      </c>
      <c r="Y168" s="318">
        <v>8.2006970484917757E-2</v>
      </c>
      <c r="Z168" s="200"/>
      <c r="AA168" s="66"/>
      <c r="AB168" s="66"/>
      <c r="AC168" s="66">
        <v>250</v>
      </c>
      <c r="AD168" s="66"/>
      <c r="AE168" s="66"/>
      <c r="AF168" s="66"/>
      <c r="AG168" s="66"/>
      <c r="AH168" s="195"/>
      <c r="AI168" s="34"/>
      <c r="AJ168" s="229">
        <v>180</v>
      </c>
      <c r="AK168" s="34"/>
      <c r="AL168" s="34"/>
      <c r="AM168" s="34"/>
      <c r="AN168" s="201"/>
      <c r="AO168" s="201"/>
      <c r="AP168" s="202">
        <v>240</v>
      </c>
      <c r="AQ168" s="18"/>
      <c r="AR168" s="18"/>
      <c r="AS168" s="18"/>
      <c r="AT168" s="51"/>
      <c r="AU168" s="17"/>
      <c r="AV168" s="18"/>
      <c r="AW168" s="112"/>
      <c r="AX168" s="103"/>
      <c r="AY168" s="18"/>
      <c r="AZ168" s="18"/>
      <c r="BA168" s="18"/>
      <c r="BB168" s="17"/>
      <c r="BC168" s="19"/>
      <c r="BD168" s="19"/>
      <c r="BE168" s="19"/>
      <c r="BF168" s="17"/>
      <c r="BG168" s="18"/>
      <c r="BH168" s="18"/>
      <c r="BI168" s="128"/>
      <c r="BJ168" s="331"/>
      <c r="BK168" s="332"/>
      <c r="BL168" s="332"/>
      <c r="BM168" s="332"/>
      <c r="BN168" s="333"/>
      <c r="BO168" s="203">
        <f t="shared" si="203"/>
        <v>6.9363999999999999</v>
      </c>
      <c r="BP168" s="285">
        <v>7.6592929378358656</v>
      </c>
      <c r="BQ168" s="204">
        <v>2.9753288546348107</v>
      </c>
      <c r="BR168" s="204"/>
      <c r="BS168" s="47"/>
      <c r="BT168" s="42"/>
      <c r="BU168" s="42"/>
      <c r="BV168" s="42"/>
      <c r="BW168" s="43"/>
      <c r="BX168" s="191"/>
      <c r="BY168" s="191"/>
      <c r="BZ168" s="205"/>
      <c r="CA168" s="191"/>
      <c r="CB168" s="206"/>
      <c r="CC168" s="191"/>
      <c r="CD168" s="207">
        <f t="shared" si="204"/>
        <v>57.932943531202369</v>
      </c>
      <c r="CE168" s="47" t="s">
        <v>356</v>
      </c>
      <c r="CF168" s="42">
        <v>31.8</v>
      </c>
      <c r="CG168" s="42" t="s">
        <v>353</v>
      </c>
      <c r="CH168" s="42">
        <v>175</v>
      </c>
      <c r="CI168" s="191"/>
      <c r="CJ168" s="192"/>
      <c r="CK168" s="191" t="s">
        <v>357</v>
      </c>
      <c r="CL168" s="191" t="s">
        <v>358</v>
      </c>
      <c r="CM168" s="208">
        <v>0.13</v>
      </c>
      <c r="CN168" s="191">
        <v>470</v>
      </c>
      <c r="CO168" s="205">
        <f t="shared" si="205"/>
        <v>76.882418851237304</v>
      </c>
      <c r="CP168" s="191">
        <f t="shared" si="206"/>
        <v>43.449707648401777</v>
      </c>
      <c r="CQ168" s="145" t="s">
        <v>353</v>
      </c>
      <c r="CR168" s="191">
        <v>175</v>
      </c>
      <c r="CS168" s="191"/>
      <c r="CT168" s="191"/>
      <c r="CU168" s="191"/>
      <c r="CV168" s="192"/>
      <c r="CW168" s="191" t="s">
        <v>357</v>
      </c>
      <c r="CX168" s="209" t="s">
        <v>358</v>
      </c>
      <c r="CY168" s="208">
        <v>0.13</v>
      </c>
      <c r="CZ168" s="191">
        <v>470</v>
      </c>
      <c r="DA168" s="191"/>
      <c r="DB168" s="191">
        <f t="shared" si="207"/>
        <v>53.127919534004697</v>
      </c>
      <c r="DC168" s="43">
        <f t="shared" si="208"/>
        <v>0</v>
      </c>
      <c r="DD168" s="191" t="s">
        <v>362</v>
      </c>
      <c r="DE168" s="191">
        <v>100</v>
      </c>
      <c r="DF168" s="191" t="s">
        <v>361</v>
      </c>
      <c r="DG168" s="191">
        <v>20</v>
      </c>
      <c r="DH168" s="191" t="s">
        <v>353</v>
      </c>
      <c r="DI168" s="192">
        <v>175</v>
      </c>
      <c r="DJ168" s="191"/>
      <c r="DK168" s="209"/>
      <c r="DL168" s="208"/>
      <c r="DM168" s="191"/>
      <c r="DN168" s="191">
        <f t="shared" si="209"/>
        <v>53.127919534004697</v>
      </c>
      <c r="DO168" s="192">
        <f t="shared" si="210"/>
        <v>0</v>
      </c>
      <c r="DP168" s="191">
        <v>1</v>
      </c>
      <c r="DQ168" s="191" t="s">
        <v>363</v>
      </c>
      <c r="DR168" s="191" t="s">
        <v>371</v>
      </c>
      <c r="DS168" s="208">
        <v>0.13400000000000001</v>
      </c>
      <c r="DT168" s="191">
        <v>580</v>
      </c>
      <c r="DU168" s="191">
        <f t="shared" si="211"/>
        <v>7.6592929378358656</v>
      </c>
      <c r="DV168" s="191">
        <v>0.375</v>
      </c>
      <c r="DW168" s="191">
        <v>0.45</v>
      </c>
      <c r="DX168" s="192">
        <f t="shared" si="212"/>
        <v>9.6554905885337288</v>
      </c>
      <c r="DY168" s="191">
        <v>1</v>
      </c>
      <c r="DZ168" s="191" t="s">
        <v>363</v>
      </c>
      <c r="EA168" s="191" t="s">
        <v>371</v>
      </c>
      <c r="EB168" s="208">
        <v>0.13400000000000001</v>
      </c>
      <c r="EC168" s="191">
        <v>580</v>
      </c>
      <c r="ED168" s="191">
        <f t="shared" si="213"/>
        <v>2.9753288546348107</v>
      </c>
      <c r="EE168" s="191">
        <v>0.47499999999999998</v>
      </c>
      <c r="EF168" s="191">
        <v>0.47499999999999998</v>
      </c>
      <c r="EG168" s="191">
        <f t="shared" si="214"/>
        <v>4.8277452942668644</v>
      </c>
      <c r="EH168" s="166">
        <f t="shared" si="215"/>
        <v>2</v>
      </c>
      <c r="EI168" s="205">
        <f t="shared" si="216"/>
        <v>3.1457151803862975</v>
      </c>
      <c r="EJ168" s="205">
        <f t="shared" si="182"/>
        <v>1.8504206943448809</v>
      </c>
      <c r="EK168" s="51">
        <f t="shared" si="183"/>
        <v>0.87490816028992979</v>
      </c>
      <c r="EL168" s="220">
        <f t="shared" si="184"/>
        <v>0.16124240980685123</v>
      </c>
      <c r="EM168" s="221">
        <f t="shared" si="217"/>
        <v>5.8208964683016449</v>
      </c>
      <c r="EN168" s="191"/>
      <c r="EO168" s="313"/>
      <c r="EP168" s="192" t="s">
        <v>354</v>
      </c>
      <c r="EQ168" s="222">
        <f t="shared" si="218"/>
        <v>3.1457151803862975</v>
      </c>
      <c r="ER168" s="191">
        <f t="shared" si="219"/>
        <v>1.8504206943448809</v>
      </c>
      <c r="ES168" s="51">
        <f t="shared" si="220"/>
        <v>0.87490816028992979</v>
      </c>
      <c r="ET168" s="191">
        <f t="shared" si="185"/>
        <v>3.6294424098068512</v>
      </c>
      <c r="EU168" s="191">
        <f t="shared" si="221"/>
        <v>5.8208964683016449</v>
      </c>
      <c r="EV168" s="191"/>
      <c r="EW168" s="191"/>
      <c r="EX168" s="192" t="str">
        <f t="shared" si="186"/>
        <v>Front</v>
      </c>
      <c r="EY168" s="145"/>
      <c r="EZ168" s="191"/>
      <c r="FA168" s="191"/>
      <c r="FB168" s="191"/>
      <c r="FC168" s="191"/>
      <c r="FD168" s="191"/>
      <c r="FE168" s="191"/>
      <c r="FF168" s="192"/>
      <c r="FG168" s="145"/>
      <c r="FH168" s="191"/>
      <c r="FI168" s="191"/>
      <c r="FJ168" s="191"/>
      <c r="FK168" s="191"/>
      <c r="FL168" s="191"/>
      <c r="FM168" s="191"/>
      <c r="FN168" s="192"/>
      <c r="FO168" s="145"/>
      <c r="FP168" s="191"/>
      <c r="FQ168" s="191"/>
      <c r="FR168" s="191"/>
      <c r="FS168" s="191"/>
      <c r="FT168" s="191"/>
      <c r="FU168" s="191"/>
      <c r="FV168" s="192"/>
      <c r="FW168" s="191"/>
      <c r="FX168" s="191"/>
      <c r="FY168" s="191"/>
      <c r="FZ168" s="191"/>
      <c r="GA168" s="191"/>
      <c r="GB168" s="191"/>
      <c r="GC168" s="191"/>
      <c r="GD168" s="210"/>
      <c r="GE168" s="145"/>
      <c r="GF168" s="191"/>
      <c r="GG168" s="191"/>
      <c r="GH168" s="191"/>
      <c r="GI168" s="191"/>
      <c r="GJ168" s="191"/>
      <c r="GK168" s="191"/>
      <c r="GL168" s="210"/>
      <c r="GM168" s="145"/>
      <c r="GN168" s="191"/>
      <c r="GO168" s="191"/>
      <c r="GP168" s="191"/>
      <c r="GQ168" s="191"/>
      <c r="GR168" s="191"/>
      <c r="GS168" s="191"/>
      <c r="GT168" s="210"/>
      <c r="GU168" s="145"/>
      <c r="GV168" s="191"/>
      <c r="GW168" s="191"/>
      <c r="GX168" s="191"/>
      <c r="GY168" s="191"/>
      <c r="GZ168" s="191"/>
      <c r="HA168" s="191"/>
      <c r="HB168" s="210"/>
      <c r="HC168" s="145"/>
      <c r="HD168" s="191"/>
      <c r="HE168" s="191"/>
      <c r="HF168" s="191"/>
      <c r="HG168" s="191"/>
      <c r="HH168" s="191"/>
      <c r="HI168" s="191"/>
      <c r="HJ168" s="210"/>
      <c r="HR168" s="310"/>
    </row>
    <row r="169" spans="1:226" s="309" customFormat="1" ht="14.45" customHeight="1" x14ac:dyDescent="0.25">
      <c r="A169" s="211" t="s">
        <v>431</v>
      </c>
      <c r="B169" s="194" t="s">
        <v>0</v>
      </c>
      <c r="C169" s="31">
        <f t="shared" si="187"/>
        <v>159</v>
      </c>
      <c r="D169" s="173" t="str">
        <f t="shared" si="188"/>
        <v>Dw_159</v>
      </c>
      <c r="E169" s="4">
        <v>524.72889220671038</v>
      </c>
      <c r="F169" s="195" t="s">
        <v>360</v>
      </c>
      <c r="G169" s="195">
        <v>17.5</v>
      </c>
      <c r="H169" s="3">
        <f t="shared" si="189"/>
        <v>52.837093817046878</v>
      </c>
      <c r="I169" s="196">
        <f t="shared" si="190"/>
        <v>195.38985936043474</v>
      </c>
      <c r="J169" s="1">
        <f t="shared" si="191"/>
        <v>0.3</v>
      </c>
      <c r="K169" s="280">
        <f t="shared" si="192"/>
        <v>0.653363639598322</v>
      </c>
      <c r="L169" s="280">
        <f t="shared" si="193"/>
        <v>0.7657908714989855</v>
      </c>
      <c r="M169" s="225">
        <f t="shared" si="194"/>
        <v>1.1093902706136116</v>
      </c>
      <c r="N169" s="15" t="s">
        <v>432</v>
      </c>
      <c r="O169" s="197">
        <f t="shared" si="195"/>
        <v>0.57434315362423904</v>
      </c>
      <c r="P169" s="198">
        <f t="shared" si="196"/>
        <v>0</v>
      </c>
      <c r="Q169" s="198">
        <f t="shared" si="197"/>
        <v>0</v>
      </c>
      <c r="R169" s="198">
        <f t="shared" si="198"/>
        <v>0.77729037101861176</v>
      </c>
      <c r="S169" s="77">
        <f t="shared" si="199"/>
        <v>0.83411413812300139</v>
      </c>
      <c r="T169" s="199"/>
      <c r="U169" s="3">
        <f t="shared" si="200"/>
        <v>1.9682278127715207</v>
      </c>
      <c r="V169" s="98">
        <f t="shared" si="201"/>
        <v>13.171330458089036</v>
      </c>
      <c r="W169" s="49">
        <f t="shared" si="202"/>
        <v>4.0115229046278706</v>
      </c>
      <c r="X169" s="317">
        <f t="shared" si="181"/>
        <v>9.457259544035361E-2</v>
      </c>
      <c r="Y169" s="318">
        <v>9.4572595440353568E-2</v>
      </c>
      <c r="Z169" s="200"/>
      <c r="AA169" s="66"/>
      <c r="AB169" s="66"/>
      <c r="AC169" s="66">
        <v>250</v>
      </c>
      <c r="AD169" s="66"/>
      <c r="AE169" s="66"/>
      <c r="AF169" s="66"/>
      <c r="AG169" s="66"/>
      <c r="AH169" s="195"/>
      <c r="AI169" s="34"/>
      <c r="AJ169" s="229">
        <v>180</v>
      </c>
      <c r="AK169" s="34"/>
      <c r="AL169" s="34"/>
      <c r="AM169" s="34"/>
      <c r="AN169" s="201"/>
      <c r="AO169" s="201"/>
      <c r="AP169" s="202">
        <v>240</v>
      </c>
      <c r="AQ169" s="18"/>
      <c r="AR169" s="18"/>
      <c r="AS169" s="18"/>
      <c r="AT169" s="51"/>
      <c r="AU169" s="17"/>
      <c r="AV169" s="18"/>
      <c r="AW169" s="112"/>
      <c r="AX169" s="103"/>
      <c r="AY169" s="18"/>
      <c r="AZ169" s="18"/>
      <c r="BA169" s="18"/>
      <c r="BB169" s="17"/>
      <c r="BC169" s="19"/>
      <c r="BD169" s="19"/>
      <c r="BE169" s="19"/>
      <c r="BF169" s="17"/>
      <c r="BG169" s="18"/>
      <c r="BH169" s="18"/>
      <c r="BI169" s="128"/>
      <c r="BJ169" s="331"/>
      <c r="BK169" s="332"/>
      <c r="BL169" s="332"/>
      <c r="BM169" s="332"/>
      <c r="BN169" s="333"/>
      <c r="BO169" s="203">
        <f t="shared" si="203"/>
        <v>6.9363999999999999</v>
      </c>
      <c r="BP169" s="285">
        <v>7.6173654658103453</v>
      </c>
      <c r="BQ169" s="204">
        <v>3.0822151125459842</v>
      </c>
      <c r="BR169" s="204"/>
      <c r="BS169" s="47"/>
      <c r="BT169" s="42"/>
      <c r="BU169" s="42"/>
      <c r="BV169" s="42"/>
      <c r="BW169" s="43"/>
      <c r="BX169" s="191"/>
      <c r="BY169" s="191"/>
      <c r="BZ169" s="205"/>
      <c r="CA169" s="191"/>
      <c r="CB169" s="206"/>
      <c r="CC169" s="191"/>
      <c r="CD169" s="207">
        <f t="shared" si="204"/>
        <v>58.616957808130422</v>
      </c>
      <c r="CE169" s="47" t="s">
        <v>356</v>
      </c>
      <c r="CF169" s="42">
        <v>31.8</v>
      </c>
      <c r="CG169" s="42" t="s">
        <v>353</v>
      </c>
      <c r="CH169" s="42">
        <v>175</v>
      </c>
      <c r="CI169" s="191"/>
      <c r="CJ169" s="192"/>
      <c r="CK169" s="191" t="s">
        <v>357</v>
      </c>
      <c r="CL169" s="191" t="s">
        <v>358</v>
      </c>
      <c r="CM169" s="208">
        <v>0.13</v>
      </c>
      <c r="CN169" s="191">
        <v>470</v>
      </c>
      <c r="CO169" s="205">
        <f t="shared" si="205"/>
        <v>79.744117874913115</v>
      </c>
      <c r="CP169" s="191">
        <f t="shared" si="206"/>
        <v>43.962718356097817</v>
      </c>
      <c r="CQ169" s="145" t="s">
        <v>353</v>
      </c>
      <c r="CR169" s="191">
        <v>175</v>
      </c>
      <c r="CS169" s="191"/>
      <c r="CT169" s="191"/>
      <c r="CU169" s="191"/>
      <c r="CV169" s="192"/>
      <c r="CW169" s="191" t="s">
        <v>357</v>
      </c>
      <c r="CX169" s="209" t="s">
        <v>358</v>
      </c>
      <c r="CY169" s="208">
        <v>0.13</v>
      </c>
      <c r="CZ169" s="191">
        <v>470</v>
      </c>
      <c r="DA169" s="191"/>
      <c r="DB169" s="191">
        <f t="shared" si="207"/>
        <v>52.837093817046878</v>
      </c>
      <c r="DC169" s="43">
        <f t="shared" si="208"/>
        <v>0</v>
      </c>
      <c r="DD169" s="191" t="s">
        <v>362</v>
      </c>
      <c r="DE169" s="191">
        <v>100</v>
      </c>
      <c r="DF169" s="191" t="s">
        <v>361</v>
      </c>
      <c r="DG169" s="191">
        <v>20</v>
      </c>
      <c r="DH169" s="191" t="s">
        <v>353</v>
      </c>
      <c r="DI169" s="192">
        <v>175</v>
      </c>
      <c r="DJ169" s="191"/>
      <c r="DK169" s="209"/>
      <c r="DL169" s="208"/>
      <c r="DM169" s="191"/>
      <c r="DN169" s="191">
        <f t="shared" si="209"/>
        <v>52.837093817046878</v>
      </c>
      <c r="DO169" s="192">
        <f t="shared" si="210"/>
        <v>0</v>
      </c>
      <c r="DP169" s="191">
        <v>1</v>
      </c>
      <c r="DQ169" s="191" t="s">
        <v>363</v>
      </c>
      <c r="DR169" s="191" t="s">
        <v>371</v>
      </c>
      <c r="DS169" s="208">
        <v>0.13400000000000001</v>
      </c>
      <c r="DT169" s="191">
        <v>580</v>
      </c>
      <c r="DU169" s="191">
        <f t="shared" si="211"/>
        <v>7.6173654658103453</v>
      </c>
      <c r="DV169" s="191">
        <v>0.375</v>
      </c>
      <c r="DW169" s="191">
        <v>0.45</v>
      </c>
      <c r="DX169" s="192">
        <f t="shared" si="212"/>
        <v>9.7694929680217371</v>
      </c>
      <c r="DY169" s="191">
        <v>1</v>
      </c>
      <c r="DZ169" s="191" t="s">
        <v>363</v>
      </c>
      <c r="EA169" s="191" t="s">
        <v>371</v>
      </c>
      <c r="EB169" s="208">
        <v>0.13400000000000001</v>
      </c>
      <c r="EC169" s="191">
        <v>580</v>
      </c>
      <c r="ED169" s="191">
        <f t="shared" si="213"/>
        <v>3.0822151125459842</v>
      </c>
      <c r="EE169" s="191">
        <v>0.47499999999999998</v>
      </c>
      <c r="EF169" s="191">
        <v>0.47499999999999998</v>
      </c>
      <c r="EG169" s="191">
        <f t="shared" si="214"/>
        <v>4.8847464840108685</v>
      </c>
      <c r="EH169" s="166">
        <f t="shared" si="215"/>
        <v>2</v>
      </c>
      <c r="EI169" s="205">
        <f t="shared" si="216"/>
        <v>3.3459872817115848</v>
      </c>
      <c r="EJ169" s="205">
        <f t="shared" si="182"/>
        <v>1.9682278127715205</v>
      </c>
      <c r="EK169" s="51">
        <f t="shared" si="183"/>
        <v>0.86398729977446376</v>
      </c>
      <c r="EL169" s="220">
        <f t="shared" si="184"/>
        <v>6.1106359144207589E-2</v>
      </c>
      <c r="EM169" s="221">
        <f t="shared" si="217"/>
        <v>6.5856652290445181</v>
      </c>
      <c r="EN169" s="191"/>
      <c r="EO169" s="313"/>
      <c r="EP169" s="192" t="s">
        <v>354</v>
      </c>
      <c r="EQ169" s="222">
        <f t="shared" si="218"/>
        <v>3.3459872817115848</v>
      </c>
      <c r="ER169" s="191">
        <f t="shared" si="219"/>
        <v>1.9682278127715205</v>
      </c>
      <c r="ES169" s="51">
        <f t="shared" si="220"/>
        <v>0.86398729977446376</v>
      </c>
      <c r="ET169" s="191">
        <f t="shared" si="185"/>
        <v>3.5293063591442078</v>
      </c>
      <c r="EU169" s="191">
        <f t="shared" si="221"/>
        <v>6.5856652290445181</v>
      </c>
      <c r="EV169" s="191"/>
      <c r="EW169" s="191"/>
      <c r="EX169" s="192" t="str">
        <f t="shared" si="186"/>
        <v>Front</v>
      </c>
      <c r="EY169" s="145"/>
      <c r="EZ169" s="191"/>
      <c r="FA169" s="191"/>
      <c r="FB169" s="191"/>
      <c r="FC169" s="191"/>
      <c r="FD169" s="191"/>
      <c r="FE169" s="191"/>
      <c r="FF169" s="192"/>
      <c r="FG169" s="145"/>
      <c r="FH169" s="191"/>
      <c r="FI169" s="191"/>
      <c r="FJ169" s="191"/>
      <c r="FK169" s="191"/>
      <c r="FL169" s="191"/>
      <c r="FM169" s="191"/>
      <c r="FN169" s="192"/>
      <c r="FO169" s="145"/>
      <c r="FP169" s="191"/>
      <c r="FQ169" s="191"/>
      <c r="FR169" s="191"/>
      <c r="FS169" s="191"/>
      <c r="FT169" s="191"/>
      <c r="FU169" s="191"/>
      <c r="FV169" s="192"/>
      <c r="FW169" s="191"/>
      <c r="FX169" s="191"/>
      <c r="FY169" s="191"/>
      <c r="FZ169" s="191"/>
      <c r="GA169" s="191"/>
      <c r="GB169" s="191"/>
      <c r="GC169" s="191"/>
      <c r="GD169" s="210"/>
      <c r="GE169" s="145"/>
      <c r="GF169" s="191"/>
      <c r="GG169" s="191"/>
      <c r="GH169" s="191"/>
      <c r="GI169" s="191"/>
      <c r="GJ169" s="191"/>
      <c r="GK169" s="191"/>
      <c r="GL169" s="210"/>
      <c r="GM169" s="145"/>
      <c r="GN169" s="191"/>
      <c r="GO169" s="191"/>
      <c r="GP169" s="191"/>
      <c r="GQ169" s="191"/>
      <c r="GR169" s="191"/>
      <c r="GS169" s="191"/>
      <c r="GT169" s="210"/>
      <c r="GU169" s="145"/>
      <c r="GV169" s="191"/>
      <c r="GW169" s="191"/>
      <c r="GX169" s="191"/>
      <c r="GY169" s="191"/>
      <c r="GZ169" s="191"/>
      <c r="HA169" s="191"/>
      <c r="HB169" s="210"/>
      <c r="HC169" s="145"/>
      <c r="HD169" s="191"/>
      <c r="HE169" s="191"/>
      <c r="HF169" s="191"/>
      <c r="HG169" s="191"/>
      <c r="HH169" s="191"/>
      <c r="HI169" s="191"/>
      <c r="HJ169" s="210"/>
      <c r="HR169" s="310"/>
    </row>
    <row r="170" spans="1:226" s="309" customFormat="1" ht="14.45" customHeight="1" x14ac:dyDescent="0.25">
      <c r="A170" s="211" t="s">
        <v>431</v>
      </c>
      <c r="B170" s="194" t="s">
        <v>0</v>
      </c>
      <c r="C170" s="31">
        <f t="shared" si="187"/>
        <v>160</v>
      </c>
      <c r="D170" s="173" t="str">
        <f t="shared" si="188"/>
        <v>Dw_160</v>
      </c>
      <c r="E170" s="4">
        <v>450.28472543364541</v>
      </c>
      <c r="F170" s="195" t="s">
        <v>360</v>
      </c>
      <c r="G170" s="195">
        <v>17.5</v>
      </c>
      <c r="H170" s="3">
        <f t="shared" si="189"/>
        <v>59.657825581087806</v>
      </c>
      <c r="I170" s="196">
        <f t="shared" si="190"/>
        <v>207.81944469107103</v>
      </c>
      <c r="J170" s="1">
        <f t="shared" si="191"/>
        <v>0.3</v>
      </c>
      <c r="K170" s="280">
        <f t="shared" si="192"/>
        <v>0.704442498128243</v>
      </c>
      <c r="L170" s="280">
        <f t="shared" si="193"/>
        <v>0.85258418862303365</v>
      </c>
      <c r="M170" s="225">
        <f t="shared" si="194"/>
        <v>1.0450570868121889</v>
      </c>
      <c r="N170" s="15" t="s">
        <v>432</v>
      </c>
      <c r="O170" s="197">
        <f t="shared" si="195"/>
        <v>0.63943814146727529</v>
      </c>
      <c r="P170" s="198">
        <f t="shared" si="196"/>
        <v>0</v>
      </c>
      <c r="Q170" s="198">
        <f t="shared" si="197"/>
        <v>0</v>
      </c>
      <c r="R170" s="198">
        <f t="shared" si="198"/>
        <v>0.73221555322869369</v>
      </c>
      <c r="S170" s="77">
        <f t="shared" si="199"/>
        <v>0.96008652972974284</v>
      </c>
      <c r="T170" s="199"/>
      <c r="U170" s="3">
        <f t="shared" si="200"/>
        <v>2.1267257798384582</v>
      </c>
      <c r="V170" s="98">
        <f t="shared" si="201"/>
        <v>15.378072644940294</v>
      </c>
      <c r="W170" s="49">
        <f t="shared" si="202"/>
        <v>3.8794084901605972</v>
      </c>
      <c r="X170" s="317">
        <f t="shared" si="181"/>
        <v>0.10791243091982775</v>
      </c>
      <c r="Y170" s="318">
        <v>0.1079124309198277</v>
      </c>
      <c r="Z170" s="200"/>
      <c r="AA170" s="66"/>
      <c r="AB170" s="66"/>
      <c r="AC170" s="66">
        <v>250</v>
      </c>
      <c r="AD170" s="66"/>
      <c r="AE170" s="66"/>
      <c r="AF170" s="66"/>
      <c r="AG170" s="66"/>
      <c r="AH170" s="195"/>
      <c r="AI170" s="34"/>
      <c r="AJ170" s="229">
        <v>180</v>
      </c>
      <c r="AK170" s="34"/>
      <c r="AL170" s="34"/>
      <c r="AM170" s="34"/>
      <c r="AN170" s="201"/>
      <c r="AO170" s="201"/>
      <c r="AP170" s="202">
        <v>240</v>
      </c>
      <c r="AQ170" s="18"/>
      <c r="AR170" s="18"/>
      <c r="AS170" s="18"/>
      <c r="AT170" s="51"/>
      <c r="AU170" s="17"/>
      <c r="AV170" s="18"/>
      <c r="AW170" s="112"/>
      <c r="AX170" s="103"/>
      <c r="AY170" s="18"/>
      <c r="AZ170" s="18"/>
      <c r="BA170" s="18"/>
      <c r="BB170" s="17"/>
      <c r="BC170" s="19"/>
      <c r="BD170" s="19"/>
      <c r="BE170" s="19"/>
      <c r="BF170" s="17"/>
      <c r="BG170" s="18"/>
      <c r="BH170" s="18"/>
      <c r="BI170" s="128"/>
      <c r="BJ170" s="331"/>
      <c r="BK170" s="332"/>
      <c r="BL170" s="332"/>
      <c r="BM170" s="332"/>
      <c r="BN170" s="333"/>
      <c r="BO170" s="203">
        <f t="shared" si="203"/>
        <v>6.9363999999999999</v>
      </c>
      <c r="BP170" s="285">
        <v>8.600689922883312</v>
      </c>
      <c r="BQ170" s="204">
        <v>2.8481457585743071</v>
      </c>
      <c r="BR170" s="204"/>
      <c r="BS170" s="47"/>
      <c r="BT170" s="42"/>
      <c r="BU170" s="42"/>
      <c r="BV170" s="42"/>
      <c r="BW170" s="43"/>
      <c r="BX170" s="191"/>
      <c r="BY170" s="191"/>
      <c r="BZ170" s="205"/>
      <c r="CA170" s="191"/>
      <c r="CB170" s="206"/>
      <c r="CC170" s="191"/>
      <c r="CD170" s="207">
        <f t="shared" si="204"/>
        <v>62.345833407321308</v>
      </c>
      <c r="CE170" s="47" t="s">
        <v>356</v>
      </c>
      <c r="CF170" s="42">
        <v>31.8</v>
      </c>
      <c r="CG170" s="42" t="s">
        <v>353</v>
      </c>
      <c r="CH170" s="42">
        <v>175</v>
      </c>
      <c r="CI170" s="191"/>
      <c r="CJ170" s="192"/>
      <c r="CK170" s="191" t="s">
        <v>357</v>
      </c>
      <c r="CL170" s="191" t="s">
        <v>358</v>
      </c>
      <c r="CM170" s="208">
        <v>0.13</v>
      </c>
      <c r="CN170" s="191">
        <v>470</v>
      </c>
      <c r="CO170" s="205">
        <f t="shared" si="205"/>
        <v>78.532239677467544</v>
      </c>
      <c r="CP170" s="191">
        <f t="shared" si="206"/>
        <v>46.759375055490985</v>
      </c>
      <c r="CQ170" s="145" t="s">
        <v>353</v>
      </c>
      <c r="CR170" s="191">
        <v>175</v>
      </c>
      <c r="CS170" s="191"/>
      <c r="CT170" s="191"/>
      <c r="CU170" s="191"/>
      <c r="CV170" s="192"/>
      <c r="CW170" s="191" t="s">
        <v>357</v>
      </c>
      <c r="CX170" s="209" t="s">
        <v>358</v>
      </c>
      <c r="CY170" s="208">
        <v>0.13</v>
      </c>
      <c r="CZ170" s="191">
        <v>470</v>
      </c>
      <c r="DA170" s="191"/>
      <c r="DB170" s="191">
        <f t="shared" si="207"/>
        <v>59.657825581087806</v>
      </c>
      <c r="DC170" s="43">
        <f t="shared" si="208"/>
        <v>0</v>
      </c>
      <c r="DD170" s="191" t="s">
        <v>362</v>
      </c>
      <c r="DE170" s="191">
        <v>100</v>
      </c>
      <c r="DF170" s="191" t="s">
        <v>361</v>
      </c>
      <c r="DG170" s="191">
        <v>20</v>
      </c>
      <c r="DH170" s="191" t="s">
        <v>353</v>
      </c>
      <c r="DI170" s="192">
        <v>175</v>
      </c>
      <c r="DJ170" s="191"/>
      <c r="DK170" s="209"/>
      <c r="DL170" s="208"/>
      <c r="DM170" s="191"/>
      <c r="DN170" s="191">
        <f t="shared" si="209"/>
        <v>59.657825581087806</v>
      </c>
      <c r="DO170" s="192">
        <f t="shared" si="210"/>
        <v>0</v>
      </c>
      <c r="DP170" s="191">
        <v>1</v>
      </c>
      <c r="DQ170" s="191" t="s">
        <v>363</v>
      </c>
      <c r="DR170" s="191" t="s">
        <v>371</v>
      </c>
      <c r="DS170" s="208">
        <v>0.13400000000000001</v>
      </c>
      <c r="DT170" s="191">
        <v>580</v>
      </c>
      <c r="DU170" s="191">
        <f t="shared" si="211"/>
        <v>8.600689922883312</v>
      </c>
      <c r="DV170" s="191">
        <v>0.375</v>
      </c>
      <c r="DW170" s="191">
        <v>0.45</v>
      </c>
      <c r="DX170" s="192">
        <f t="shared" si="212"/>
        <v>10.390972234553551</v>
      </c>
      <c r="DY170" s="191">
        <v>1</v>
      </c>
      <c r="DZ170" s="191" t="s">
        <v>363</v>
      </c>
      <c r="EA170" s="191" t="s">
        <v>371</v>
      </c>
      <c r="EB170" s="208">
        <v>0.13400000000000001</v>
      </c>
      <c r="EC170" s="191">
        <v>580</v>
      </c>
      <c r="ED170" s="191">
        <f t="shared" si="213"/>
        <v>2.8481457585743071</v>
      </c>
      <c r="EE170" s="191">
        <v>0.47499999999999998</v>
      </c>
      <c r="EF170" s="191">
        <v>0.47499999999999998</v>
      </c>
      <c r="EG170" s="191">
        <f t="shared" si="214"/>
        <v>5.1954861172767757</v>
      </c>
      <c r="EH170" s="166">
        <f t="shared" si="215"/>
        <v>2</v>
      </c>
      <c r="EI170" s="205">
        <f t="shared" si="216"/>
        <v>3.6154338257253791</v>
      </c>
      <c r="EJ170" s="205">
        <f t="shared" si="182"/>
        <v>2.1267257798384582</v>
      </c>
      <c r="EK170" s="51">
        <f t="shared" si="183"/>
        <v>0.47141997873584884</v>
      </c>
      <c r="EL170" s="220">
        <f t="shared" si="184"/>
        <v>1.6604830871373104</v>
      </c>
      <c r="EM170" s="221">
        <f t="shared" si="217"/>
        <v>7.6890363224701472</v>
      </c>
      <c r="EN170" s="191"/>
      <c r="EO170" s="313"/>
      <c r="EP170" s="192" t="s">
        <v>354</v>
      </c>
      <c r="EQ170" s="222">
        <f t="shared" si="218"/>
        <v>3.6154338257253791</v>
      </c>
      <c r="ER170" s="191">
        <f t="shared" si="219"/>
        <v>2.1267257798384582</v>
      </c>
      <c r="ES170" s="51">
        <f t="shared" si="220"/>
        <v>0.47141997873584884</v>
      </c>
      <c r="ET170" s="191">
        <f t="shared" si="185"/>
        <v>1.6604830871373104</v>
      </c>
      <c r="EU170" s="191">
        <f t="shared" si="221"/>
        <v>7.6890363224701472</v>
      </c>
      <c r="EV170" s="191"/>
      <c r="EW170" s="191"/>
      <c r="EX170" s="192" t="str">
        <f t="shared" si="186"/>
        <v>Rear</v>
      </c>
      <c r="EY170" s="145"/>
      <c r="EZ170" s="191"/>
      <c r="FA170" s="191"/>
      <c r="FB170" s="191"/>
      <c r="FC170" s="191"/>
      <c r="FD170" s="191"/>
      <c r="FE170" s="191"/>
      <c r="FF170" s="192"/>
      <c r="FG170" s="145"/>
      <c r="FH170" s="191"/>
      <c r="FI170" s="191"/>
      <c r="FJ170" s="191"/>
      <c r="FK170" s="191"/>
      <c r="FL170" s="191"/>
      <c r="FM170" s="191"/>
      <c r="FN170" s="192"/>
      <c r="FO170" s="145"/>
      <c r="FP170" s="191"/>
      <c r="FQ170" s="191"/>
      <c r="FR170" s="191"/>
      <c r="FS170" s="191"/>
      <c r="FT170" s="191"/>
      <c r="FU170" s="191"/>
      <c r="FV170" s="192"/>
      <c r="FW170" s="191"/>
      <c r="FX170" s="191"/>
      <c r="FY170" s="191"/>
      <c r="FZ170" s="191"/>
      <c r="GA170" s="191"/>
      <c r="GB170" s="191"/>
      <c r="GC170" s="191"/>
      <c r="GD170" s="210"/>
      <c r="GE170" s="145"/>
      <c r="GF170" s="191"/>
      <c r="GG170" s="191"/>
      <c r="GH170" s="191"/>
      <c r="GI170" s="191"/>
      <c r="GJ170" s="191"/>
      <c r="GK170" s="191"/>
      <c r="GL170" s="210"/>
      <c r="GM170" s="145"/>
      <c r="GN170" s="191"/>
      <c r="GO170" s="191"/>
      <c r="GP170" s="191"/>
      <c r="GQ170" s="191"/>
      <c r="GR170" s="191"/>
      <c r="GS170" s="191"/>
      <c r="GT170" s="210"/>
      <c r="GU170" s="145"/>
      <c r="GV170" s="191"/>
      <c r="GW170" s="191"/>
      <c r="GX170" s="191"/>
      <c r="GY170" s="191"/>
      <c r="GZ170" s="191"/>
      <c r="HA170" s="191"/>
      <c r="HB170" s="210"/>
      <c r="HC170" s="145"/>
      <c r="HD170" s="191"/>
      <c r="HE170" s="191"/>
      <c r="HF170" s="191"/>
      <c r="HG170" s="191"/>
      <c r="HH170" s="191"/>
      <c r="HI170" s="191"/>
      <c r="HJ170" s="210"/>
      <c r="HR170" s="310"/>
    </row>
    <row r="171" spans="1:226" s="309" customFormat="1" ht="14.45" customHeight="1" x14ac:dyDescent="0.25">
      <c r="A171" s="211" t="s">
        <v>431</v>
      </c>
      <c r="B171" s="194" t="s">
        <v>0</v>
      </c>
      <c r="C171" s="31">
        <f t="shared" si="187"/>
        <v>161</v>
      </c>
      <c r="D171" s="173" t="str">
        <f t="shared" si="188"/>
        <v>Dw_161</v>
      </c>
      <c r="E171" s="4">
        <v>498.1761133376134</v>
      </c>
      <c r="F171" s="195" t="s">
        <v>360</v>
      </c>
      <c r="G171" s="195">
        <v>17.5</v>
      </c>
      <c r="H171" s="3">
        <f t="shared" si="189"/>
        <v>53.652048641091739</v>
      </c>
      <c r="I171" s="196">
        <f t="shared" si="190"/>
        <v>194.99147076934963</v>
      </c>
      <c r="J171" s="1">
        <f t="shared" si="191"/>
        <v>0.30000000000000004</v>
      </c>
      <c r="K171" s="280">
        <f t="shared" si="192"/>
        <v>0.66711362086089299</v>
      </c>
      <c r="L171" s="280">
        <f t="shared" si="193"/>
        <v>0.82872514851505763</v>
      </c>
      <c r="M171" s="225">
        <f t="shared" si="194"/>
        <v>1.0903114179688957</v>
      </c>
      <c r="N171" s="15" t="s">
        <v>432</v>
      </c>
      <c r="O171" s="197">
        <f t="shared" si="195"/>
        <v>0.62154386138629325</v>
      </c>
      <c r="P171" s="198">
        <f t="shared" si="196"/>
        <v>0</v>
      </c>
      <c r="Q171" s="198">
        <f t="shared" si="197"/>
        <v>0</v>
      </c>
      <c r="R171" s="198">
        <f t="shared" si="198"/>
        <v>0.7639228403635806</v>
      </c>
      <c r="S171" s="77">
        <f t="shared" si="199"/>
        <v>0.85854334087104833</v>
      </c>
      <c r="T171" s="199"/>
      <c r="U171" s="3">
        <f t="shared" si="200"/>
        <v>2.242642153511949</v>
      </c>
      <c r="V171" s="98">
        <f t="shared" si="201"/>
        <v>17.100109017609622</v>
      </c>
      <c r="W171" s="49">
        <f t="shared" si="202"/>
        <v>3.1375267014871704</v>
      </c>
      <c r="X171" s="317">
        <f t="shared" si="181"/>
        <v>0.13132979144820903</v>
      </c>
      <c r="Y171" s="318">
        <v>0.131329791448209</v>
      </c>
      <c r="Z171" s="200"/>
      <c r="AA171" s="66"/>
      <c r="AB171" s="66"/>
      <c r="AC171" s="66">
        <v>250</v>
      </c>
      <c r="AD171" s="66"/>
      <c r="AE171" s="66"/>
      <c r="AF171" s="66"/>
      <c r="AG171" s="66"/>
      <c r="AH171" s="195"/>
      <c r="AI171" s="34"/>
      <c r="AJ171" s="229">
        <v>180</v>
      </c>
      <c r="AK171" s="34"/>
      <c r="AL171" s="34"/>
      <c r="AM171" s="34"/>
      <c r="AN171" s="201"/>
      <c r="AO171" s="201"/>
      <c r="AP171" s="202">
        <v>240</v>
      </c>
      <c r="AQ171" s="18"/>
      <c r="AR171" s="18"/>
      <c r="AS171" s="18"/>
      <c r="AT171" s="51"/>
      <c r="AU171" s="17"/>
      <c r="AV171" s="18"/>
      <c r="AW171" s="112"/>
      <c r="AX171" s="103"/>
      <c r="AY171" s="18"/>
      <c r="AZ171" s="18"/>
      <c r="BA171" s="18"/>
      <c r="BB171" s="17"/>
      <c r="BC171" s="19"/>
      <c r="BD171" s="19"/>
      <c r="BE171" s="19"/>
      <c r="BF171" s="17"/>
      <c r="BG171" s="18"/>
      <c r="BH171" s="18"/>
      <c r="BI171" s="128"/>
      <c r="BJ171" s="331"/>
      <c r="BK171" s="332"/>
      <c r="BL171" s="332"/>
      <c r="BM171" s="332"/>
      <c r="BN171" s="333"/>
      <c r="BO171" s="203">
        <f t="shared" si="203"/>
        <v>6.9363999999999999</v>
      </c>
      <c r="BP171" s="285">
        <v>7.7348550604191999</v>
      </c>
      <c r="BQ171" s="204">
        <v>2.9884073695826232</v>
      </c>
      <c r="BR171" s="204"/>
      <c r="BS171" s="47"/>
      <c r="BT171" s="42"/>
      <c r="BU171" s="42"/>
      <c r="BV171" s="42"/>
      <c r="BW171" s="43"/>
      <c r="BX171" s="191"/>
      <c r="BY171" s="191"/>
      <c r="BZ171" s="205"/>
      <c r="CA171" s="191"/>
      <c r="CB171" s="206"/>
      <c r="CC171" s="191"/>
      <c r="CD171" s="207">
        <f t="shared" si="204"/>
        <v>58.497441230804895</v>
      </c>
      <c r="CE171" s="47" t="s">
        <v>356</v>
      </c>
      <c r="CF171" s="42">
        <v>31.8</v>
      </c>
      <c r="CG171" s="42" t="s">
        <v>353</v>
      </c>
      <c r="CH171" s="42">
        <v>175</v>
      </c>
      <c r="CI171" s="191"/>
      <c r="CJ171" s="192"/>
      <c r="CK171" s="191" t="s">
        <v>357</v>
      </c>
      <c r="CL171" s="191" t="s">
        <v>358</v>
      </c>
      <c r="CM171" s="208">
        <v>0.13</v>
      </c>
      <c r="CN171" s="191">
        <v>470</v>
      </c>
      <c r="CO171" s="205">
        <f t="shared" si="205"/>
        <v>77.715819635738313</v>
      </c>
      <c r="CP171" s="191">
        <f t="shared" si="206"/>
        <v>43.873080923103672</v>
      </c>
      <c r="CQ171" s="145" t="s">
        <v>353</v>
      </c>
      <c r="CR171" s="191">
        <v>175</v>
      </c>
      <c r="CS171" s="191"/>
      <c r="CT171" s="191"/>
      <c r="CU171" s="191"/>
      <c r="CV171" s="192"/>
      <c r="CW171" s="191" t="s">
        <v>357</v>
      </c>
      <c r="CX171" s="209" t="s">
        <v>358</v>
      </c>
      <c r="CY171" s="208">
        <v>0.13</v>
      </c>
      <c r="CZ171" s="191">
        <v>470</v>
      </c>
      <c r="DA171" s="191"/>
      <c r="DB171" s="191">
        <f t="shared" si="207"/>
        <v>53.652048641091739</v>
      </c>
      <c r="DC171" s="43">
        <f t="shared" si="208"/>
        <v>0</v>
      </c>
      <c r="DD171" s="191" t="s">
        <v>362</v>
      </c>
      <c r="DE171" s="191">
        <v>100</v>
      </c>
      <c r="DF171" s="191" t="s">
        <v>361</v>
      </c>
      <c r="DG171" s="191">
        <v>20</v>
      </c>
      <c r="DH171" s="191" t="s">
        <v>353</v>
      </c>
      <c r="DI171" s="192">
        <v>175</v>
      </c>
      <c r="DJ171" s="191"/>
      <c r="DK171" s="209"/>
      <c r="DL171" s="208"/>
      <c r="DM171" s="191"/>
      <c r="DN171" s="191">
        <f t="shared" si="209"/>
        <v>53.652048641091739</v>
      </c>
      <c r="DO171" s="192">
        <f t="shared" si="210"/>
        <v>0</v>
      </c>
      <c r="DP171" s="191">
        <v>1</v>
      </c>
      <c r="DQ171" s="191" t="s">
        <v>363</v>
      </c>
      <c r="DR171" s="191" t="s">
        <v>371</v>
      </c>
      <c r="DS171" s="208">
        <v>0.13400000000000001</v>
      </c>
      <c r="DT171" s="191">
        <v>580</v>
      </c>
      <c r="DU171" s="191">
        <f t="shared" si="211"/>
        <v>7.7348550604191999</v>
      </c>
      <c r="DV171" s="191">
        <v>0.375</v>
      </c>
      <c r="DW171" s="191">
        <v>0.45</v>
      </c>
      <c r="DX171" s="192">
        <f t="shared" si="212"/>
        <v>9.749573538467482</v>
      </c>
      <c r="DY171" s="191">
        <v>1</v>
      </c>
      <c r="DZ171" s="191" t="s">
        <v>363</v>
      </c>
      <c r="EA171" s="191" t="s">
        <v>371</v>
      </c>
      <c r="EB171" s="208">
        <v>0.13400000000000001</v>
      </c>
      <c r="EC171" s="191">
        <v>580</v>
      </c>
      <c r="ED171" s="191">
        <f t="shared" si="213"/>
        <v>2.9884073695826232</v>
      </c>
      <c r="EE171" s="191">
        <v>0.47499999999999998</v>
      </c>
      <c r="EF171" s="191">
        <v>0.47499999999999998</v>
      </c>
      <c r="EG171" s="191">
        <f t="shared" si="214"/>
        <v>4.874786769233741</v>
      </c>
      <c r="EH171" s="166">
        <f t="shared" si="215"/>
        <v>2</v>
      </c>
      <c r="EI171" s="205">
        <f t="shared" si="216"/>
        <v>3.8124916609703132</v>
      </c>
      <c r="EJ171" s="205">
        <f t="shared" si="182"/>
        <v>2.242642153511949</v>
      </c>
      <c r="EK171" s="51">
        <f t="shared" si="183"/>
        <v>0.49576521607067425</v>
      </c>
      <c r="EL171" s="220">
        <f t="shared" si="184"/>
        <v>1.5619541695148433</v>
      </c>
      <c r="EM171" s="221">
        <f t="shared" si="217"/>
        <v>8.550054508804811</v>
      </c>
      <c r="EN171" s="191"/>
      <c r="EO171" s="313"/>
      <c r="EP171" s="192" t="s">
        <v>354</v>
      </c>
      <c r="EQ171" s="222">
        <f t="shared" si="218"/>
        <v>3.8124916609703132</v>
      </c>
      <c r="ER171" s="191">
        <f t="shared" si="219"/>
        <v>2.242642153511949</v>
      </c>
      <c r="ES171" s="51">
        <f t="shared" si="220"/>
        <v>0.49576521607067425</v>
      </c>
      <c r="ET171" s="191">
        <f t="shared" si="185"/>
        <v>1.5619541695148433</v>
      </c>
      <c r="EU171" s="191">
        <f t="shared" si="221"/>
        <v>8.550054508804811</v>
      </c>
      <c r="EV171" s="191"/>
      <c r="EW171" s="191"/>
      <c r="EX171" s="192" t="str">
        <f t="shared" si="186"/>
        <v>Rear</v>
      </c>
      <c r="EY171" s="145"/>
      <c r="EZ171" s="191"/>
      <c r="FA171" s="191"/>
      <c r="FB171" s="191"/>
      <c r="FC171" s="191"/>
      <c r="FD171" s="191"/>
      <c r="FE171" s="191"/>
      <c r="FF171" s="192"/>
      <c r="FG171" s="145"/>
      <c r="FH171" s="191"/>
      <c r="FI171" s="191"/>
      <c r="FJ171" s="191"/>
      <c r="FK171" s="191"/>
      <c r="FL171" s="191"/>
      <c r="FM171" s="191"/>
      <c r="FN171" s="192"/>
      <c r="FO171" s="145"/>
      <c r="FP171" s="191"/>
      <c r="FQ171" s="191"/>
      <c r="FR171" s="191"/>
      <c r="FS171" s="191"/>
      <c r="FT171" s="191"/>
      <c r="FU171" s="191"/>
      <c r="FV171" s="192"/>
      <c r="FW171" s="191"/>
      <c r="FX171" s="191"/>
      <c r="FY171" s="191"/>
      <c r="FZ171" s="191"/>
      <c r="GA171" s="191"/>
      <c r="GB171" s="191"/>
      <c r="GC171" s="191"/>
      <c r="GD171" s="210"/>
      <c r="GE171" s="145"/>
      <c r="GF171" s="191"/>
      <c r="GG171" s="191"/>
      <c r="GH171" s="191"/>
      <c r="GI171" s="191"/>
      <c r="GJ171" s="191"/>
      <c r="GK171" s="191"/>
      <c r="GL171" s="210"/>
      <c r="GM171" s="145"/>
      <c r="GN171" s="191"/>
      <c r="GO171" s="191"/>
      <c r="GP171" s="191"/>
      <c r="GQ171" s="191"/>
      <c r="GR171" s="191"/>
      <c r="GS171" s="191"/>
      <c r="GT171" s="210"/>
      <c r="GU171" s="145"/>
      <c r="GV171" s="191"/>
      <c r="GW171" s="191"/>
      <c r="GX171" s="191"/>
      <c r="GY171" s="191"/>
      <c r="GZ171" s="191"/>
      <c r="HA171" s="191"/>
      <c r="HB171" s="210"/>
      <c r="HC171" s="145"/>
      <c r="HD171" s="191"/>
      <c r="HE171" s="191"/>
      <c r="HF171" s="191"/>
      <c r="HG171" s="191"/>
      <c r="HH171" s="191"/>
      <c r="HI171" s="191"/>
      <c r="HJ171" s="210"/>
      <c r="HR171" s="310"/>
    </row>
    <row r="172" spans="1:226" s="309" customFormat="1" ht="14.45" customHeight="1" x14ac:dyDescent="0.25">
      <c r="A172" s="211" t="s">
        <v>431</v>
      </c>
      <c r="B172" s="194" t="s">
        <v>0</v>
      </c>
      <c r="C172" s="31">
        <f t="shared" si="187"/>
        <v>162</v>
      </c>
      <c r="D172" s="173" t="str">
        <f t="shared" si="188"/>
        <v>Dw_162</v>
      </c>
      <c r="E172" s="4">
        <v>422.37064357979722</v>
      </c>
      <c r="F172" s="195" t="s">
        <v>360</v>
      </c>
      <c r="G172" s="195">
        <v>17.5</v>
      </c>
      <c r="H172" s="3">
        <f t="shared" si="189"/>
        <v>57.463385424180792</v>
      </c>
      <c r="I172" s="196">
        <f t="shared" si="190"/>
        <v>201.79203091010064</v>
      </c>
      <c r="J172" s="1">
        <f t="shared" si="191"/>
        <v>0.3</v>
      </c>
      <c r="K172" s="280">
        <f t="shared" si="192"/>
        <v>0.69691392427770771</v>
      </c>
      <c r="L172" s="280">
        <f t="shared" si="193"/>
        <v>0.83768359015989247</v>
      </c>
      <c r="M172" s="225">
        <f t="shared" si="194"/>
        <v>1.0534988293181167</v>
      </c>
      <c r="N172" s="15" t="s">
        <v>432</v>
      </c>
      <c r="O172" s="197">
        <f t="shared" si="195"/>
        <v>0.62826269261991941</v>
      </c>
      <c r="P172" s="198">
        <f t="shared" si="196"/>
        <v>0</v>
      </c>
      <c r="Q172" s="198">
        <f t="shared" si="197"/>
        <v>0</v>
      </c>
      <c r="R172" s="198">
        <f t="shared" si="198"/>
        <v>0.73813023027092783</v>
      </c>
      <c r="S172" s="77">
        <f t="shared" si="199"/>
        <v>0.93048548565343858</v>
      </c>
      <c r="T172" s="199"/>
      <c r="U172" s="3">
        <f t="shared" si="200"/>
        <v>2.0720400213921804</v>
      </c>
      <c r="V172" s="98">
        <f t="shared" si="201"/>
        <v>14.597389490853084</v>
      </c>
      <c r="W172" s="49">
        <f t="shared" si="202"/>
        <v>3.9365521801133077</v>
      </c>
      <c r="X172" s="317">
        <f t="shared" si="181"/>
        <v>0.10412865400847815</v>
      </c>
      <c r="Y172" s="318">
        <v>0.10412865400847809</v>
      </c>
      <c r="Z172" s="200"/>
      <c r="AA172" s="66"/>
      <c r="AB172" s="66"/>
      <c r="AC172" s="66">
        <v>250</v>
      </c>
      <c r="AD172" s="66"/>
      <c r="AE172" s="66"/>
      <c r="AF172" s="66"/>
      <c r="AG172" s="66"/>
      <c r="AH172" s="195"/>
      <c r="AI172" s="34"/>
      <c r="AJ172" s="229">
        <v>180</v>
      </c>
      <c r="AK172" s="34"/>
      <c r="AL172" s="34"/>
      <c r="AM172" s="34"/>
      <c r="AN172" s="201"/>
      <c r="AO172" s="201"/>
      <c r="AP172" s="202">
        <v>240</v>
      </c>
      <c r="AQ172" s="18"/>
      <c r="AR172" s="18"/>
      <c r="AS172" s="18"/>
      <c r="AT172" s="51"/>
      <c r="AU172" s="17"/>
      <c r="AV172" s="18"/>
      <c r="AW172" s="112"/>
      <c r="AX172" s="103"/>
      <c r="AY172" s="18"/>
      <c r="AZ172" s="18"/>
      <c r="BA172" s="18"/>
      <c r="BB172" s="17"/>
      <c r="BC172" s="19"/>
      <c r="BD172" s="19"/>
      <c r="BE172" s="19"/>
      <c r="BF172" s="17"/>
      <c r="BG172" s="18"/>
      <c r="BH172" s="18"/>
      <c r="BI172" s="128"/>
      <c r="BJ172" s="331"/>
      <c r="BK172" s="332"/>
      <c r="BL172" s="332"/>
      <c r="BM172" s="332"/>
      <c r="BN172" s="333"/>
      <c r="BO172" s="203">
        <f t="shared" si="203"/>
        <v>6.9363999999999999</v>
      </c>
      <c r="BP172" s="285">
        <v>8.2843240620755427</v>
      </c>
      <c r="BQ172" s="204">
        <v>2.8535193104963841</v>
      </c>
      <c r="BR172" s="204"/>
      <c r="BS172" s="47"/>
      <c r="BT172" s="42"/>
      <c r="BU172" s="42"/>
      <c r="BV172" s="42"/>
      <c r="BW172" s="43"/>
      <c r="BX172" s="191"/>
      <c r="BY172" s="191"/>
      <c r="BZ172" s="205"/>
      <c r="CA172" s="191"/>
      <c r="CB172" s="206"/>
      <c r="CC172" s="191"/>
      <c r="CD172" s="207">
        <f t="shared" si="204"/>
        <v>60.537609273030192</v>
      </c>
      <c r="CE172" s="47" t="s">
        <v>356</v>
      </c>
      <c r="CF172" s="42">
        <v>31.8</v>
      </c>
      <c r="CG172" s="42" t="s">
        <v>353</v>
      </c>
      <c r="CH172" s="42">
        <v>175</v>
      </c>
      <c r="CI172" s="191"/>
      <c r="CJ172" s="192"/>
      <c r="CK172" s="191" t="s">
        <v>357</v>
      </c>
      <c r="CL172" s="191" t="s">
        <v>358</v>
      </c>
      <c r="CM172" s="208">
        <v>0.13</v>
      </c>
      <c r="CN172" s="191">
        <v>470</v>
      </c>
      <c r="CO172" s="205">
        <f t="shared" si="205"/>
        <v>76.893706210311194</v>
      </c>
      <c r="CP172" s="191">
        <f t="shared" si="206"/>
        <v>45.403206954772642</v>
      </c>
      <c r="CQ172" s="145" t="s">
        <v>353</v>
      </c>
      <c r="CR172" s="191">
        <v>175</v>
      </c>
      <c r="CS172" s="191"/>
      <c r="CT172" s="191"/>
      <c r="CU172" s="191"/>
      <c r="CV172" s="192"/>
      <c r="CW172" s="191" t="s">
        <v>357</v>
      </c>
      <c r="CX172" s="209" t="s">
        <v>358</v>
      </c>
      <c r="CY172" s="208">
        <v>0.13</v>
      </c>
      <c r="CZ172" s="191">
        <v>470</v>
      </c>
      <c r="DA172" s="191"/>
      <c r="DB172" s="191">
        <f t="shared" si="207"/>
        <v>57.463385424180792</v>
      </c>
      <c r="DC172" s="43">
        <f t="shared" si="208"/>
        <v>0</v>
      </c>
      <c r="DD172" s="191" t="s">
        <v>362</v>
      </c>
      <c r="DE172" s="191">
        <v>100</v>
      </c>
      <c r="DF172" s="191" t="s">
        <v>361</v>
      </c>
      <c r="DG172" s="191">
        <v>20</v>
      </c>
      <c r="DH172" s="191" t="s">
        <v>353</v>
      </c>
      <c r="DI172" s="192">
        <v>175</v>
      </c>
      <c r="DJ172" s="191"/>
      <c r="DK172" s="209"/>
      <c r="DL172" s="208"/>
      <c r="DM172" s="191"/>
      <c r="DN172" s="191">
        <f t="shared" si="209"/>
        <v>57.463385424180792</v>
      </c>
      <c r="DO172" s="192">
        <f t="shared" si="210"/>
        <v>0</v>
      </c>
      <c r="DP172" s="191">
        <v>1</v>
      </c>
      <c r="DQ172" s="191" t="s">
        <v>363</v>
      </c>
      <c r="DR172" s="191" t="s">
        <v>371</v>
      </c>
      <c r="DS172" s="208">
        <v>0.13400000000000001</v>
      </c>
      <c r="DT172" s="191">
        <v>580</v>
      </c>
      <c r="DU172" s="191">
        <f t="shared" si="211"/>
        <v>8.2843240620755427</v>
      </c>
      <c r="DV172" s="191">
        <v>0.375</v>
      </c>
      <c r="DW172" s="191">
        <v>0.45</v>
      </c>
      <c r="DX172" s="192">
        <f t="shared" si="212"/>
        <v>10.089601545505033</v>
      </c>
      <c r="DY172" s="191">
        <v>1</v>
      </c>
      <c r="DZ172" s="191" t="s">
        <v>363</v>
      </c>
      <c r="EA172" s="191" t="s">
        <v>371</v>
      </c>
      <c r="EB172" s="208">
        <v>0.13400000000000001</v>
      </c>
      <c r="EC172" s="191">
        <v>580</v>
      </c>
      <c r="ED172" s="191">
        <f t="shared" si="213"/>
        <v>2.8535193104963841</v>
      </c>
      <c r="EE172" s="191">
        <v>0.47499999999999998</v>
      </c>
      <c r="EF172" s="191">
        <v>0.47499999999999998</v>
      </c>
      <c r="EG172" s="191">
        <f t="shared" si="214"/>
        <v>5.0448007727525166</v>
      </c>
      <c r="EH172" s="166">
        <f t="shared" si="215"/>
        <v>2</v>
      </c>
      <c r="EI172" s="205">
        <f t="shared" si="216"/>
        <v>3.5224680363667065</v>
      </c>
      <c r="EJ172" s="205">
        <f t="shared" si="182"/>
        <v>2.0720400213921804</v>
      </c>
      <c r="EK172" s="51">
        <f t="shared" si="183"/>
        <v>0.53147928910420372</v>
      </c>
      <c r="EL172" s="220">
        <f t="shared" si="184"/>
        <v>1.7069659818166467</v>
      </c>
      <c r="EM172" s="221">
        <f t="shared" si="217"/>
        <v>7.2986947454265421</v>
      </c>
      <c r="EN172" s="191"/>
      <c r="EO172" s="313"/>
      <c r="EP172" s="192" t="s">
        <v>354</v>
      </c>
      <c r="EQ172" s="222">
        <f t="shared" si="218"/>
        <v>3.5224680363667065</v>
      </c>
      <c r="ER172" s="191">
        <f t="shared" si="219"/>
        <v>2.0720400213921804</v>
      </c>
      <c r="ES172" s="51">
        <f t="shared" si="220"/>
        <v>0.53147928910420372</v>
      </c>
      <c r="ET172" s="191">
        <f t="shared" si="185"/>
        <v>1.7069659818166467</v>
      </c>
      <c r="EU172" s="191">
        <f t="shared" si="221"/>
        <v>7.2986947454265421</v>
      </c>
      <c r="EV172" s="191"/>
      <c r="EW172" s="191"/>
      <c r="EX172" s="192" t="str">
        <f t="shared" si="186"/>
        <v>Rear</v>
      </c>
      <c r="EY172" s="145"/>
      <c r="EZ172" s="191"/>
      <c r="FA172" s="191"/>
      <c r="FB172" s="191"/>
      <c r="FC172" s="191"/>
      <c r="FD172" s="191"/>
      <c r="FE172" s="191"/>
      <c r="FF172" s="192"/>
      <c r="FG172" s="145"/>
      <c r="FH172" s="191"/>
      <c r="FI172" s="191"/>
      <c r="FJ172" s="191"/>
      <c r="FK172" s="191"/>
      <c r="FL172" s="191"/>
      <c r="FM172" s="191"/>
      <c r="FN172" s="192"/>
      <c r="FO172" s="145"/>
      <c r="FP172" s="191"/>
      <c r="FQ172" s="191"/>
      <c r="FR172" s="191"/>
      <c r="FS172" s="191"/>
      <c r="FT172" s="191"/>
      <c r="FU172" s="191"/>
      <c r="FV172" s="192"/>
      <c r="FW172" s="191"/>
      <c r="FX172" s="191"/>
      <c r="FY172" s="191"/>
      <c r="FZ172" s="191"/>
      <c r="GA172" s="191"/>
      <c r="GB172" s="191"/>
      <c r="GC172" s="191"/>
      <c r="GD172" s="210"/>
      <c r="GE172" s="145"/>
      <c r="GF172" s="191"/>
      <c r="GG172" s="191"/>
      <c r="GH172" s="191"/>
      <c r="GI172" s="191"/>
      <c r="GJ172" s="191"/>
      <c r="GK172" s="191"/>
      <c r="GL172" s="210"/>
      <c r="GM172" s="145"/>
      <c r="GN172" s="191"/>
      <c r="GO172" s="191"/>
      <c r="GP172" s="191"/>
      <c r="GQ172" s="191"/>
      <c r="GR172" s="191"/>
      <c r="GS172" s="191"/>
      <c r="GT172" s="210"/>
      <c r="GU172" s="145"/>
      <c r="GV172" s="191"/>
      <c r="GW172" s="191"/>
      <c r="GX172" s="191"/>
      <c r="GY172" s="191"/>
      <c r="GZ172" s="191"/>
      <c r="HA172" s="191"/>
      <c r="HB172" s="210"/>
      <c r="HC172" s="145"/>
      <c r="HD172" s="191"/>
      <c r="HE172" s="191"/>
      <c r="HF172" s="191"/>
      <c r="HG172" s="191"/>
      <c r="HH172" s="191"/>
      <c r="HI172" s="191"/>
      <c r="HJ172" s="210"/>
      <c r="HR172" s="310"/>
    </row>
    <row r="173" spans="1:226" s="309" customFormat="1" ht="14.45" customHeight="1" x14ac:dyDescent="0.25">
      <c r="A173" s="211" t="s">
        <v>431</v>
      </c>
      <c r="B173" s="194" t="s">
        <v>0</v>
      </c>
      <c r="C173" s="31">
        <f t="shared" si="187"/>
        <v>163</v>
      </c>
      <c r="D173" s="173" t="str">
        <f t="shared" si="188"/>
        <v>Dw_163</v>
      </c>
      <c r="E173" s="4">
        <v>523.3924221560269</v>
      </c>
      <c r="F173" s="195" t="s">
        <v>360</v>
      </c>
      <c r="G173" s="195">
        <v>17.5</v>
      </c>
      <c r="H173" s="3">
        <f t="shared" si="189"/>
        <v>36.764371503222371</v>
      </c>
      <c r="I173" s="196">
        <f t="shared" si="190"/>
        <v>142.95890536403752</v>
      </c>
      <c r="J173" s="1">
        <f t="shared" si="191"/>
        <v>0.3</v>
      </c>
      <c r="K173" s="280">
        <f t="shared" si="192"/>
        <v>0.61770951057730206</v>
      </c>
      <c r="L173" s="280">
        <f t="shared" si="193"/>
        <v>0.68876881638482179</v>
      </c>
      <c r="M173" s="225">
        <f t="shared" si="194"/>
        <v>1.1665552777218613</v>
      </c>
      <c r="N173" s="15" t="s">
        <v>432</v>
      </c>
      <c r="O173" s="197">
        <f t="shared" si="195"/>
        <v>0.5165766122886164</v>
      </c>
      <c r="P173" s="198">
        <f t="shared" si="196"/>
        <v>0</v>
      </c>
      <c r="Q173" s="198">
        <f t="shared" si="197"/>
        <v>0</v>
      </c>
      <c r="R173" s="198">
        <f t="shared" si="198"/>
        <v>0.817342831150497</v>
      </c>
      <c r="S173" s="77">
        <f t="shared" si="199"/>
        <v>0.66304122073876837</v>
      </c>
      <c r="T173" s="199"/>
      <c r="U173" s="3">
        <f t="shared" si="200"/>
        <v>1.4514710358560721</v>
      </c>
      <c r="V173" s="98">
        <f t="shared" si="201"/>
        <v>7.1630117709589358</v>
      </c>
      <c r="W173" s="49">
        <f t="shared" si="202"/>
        <v>5.1325298182918671</v>
      </c>
      <c r="X173" s="317">
        <f t="shared" si="181"/>
        <v>6.0365477131253877E-2</v>
      </c>
      <c r="Y173" s="318">
        <v>6.0365477131253877E-2</v>
      </c>
      <c r="Z173" s="200"/>
      <c r="AA173" s="66"/>
      <c r="AB173" s="66"/>
      <c r="AC173" s="66">
        <v>250</v>
      </c>
      <c r="AD173" s="66"/>
      <c r="AE173" s="66"/>
      <c r="AF173" s="66"/>
      <c r="AG173" s="66"/>
      <c r="AH173" s="195"/>
      <c r="AI173" s="34"/>
      <c r="AJ173" s="229">
        <v>180</v>
      </c>
      <c r="AK173" s="34"/>
      <c r="AL173" s="34"/>
      <c r="AM173" s="34"/>
      <c r="AN173" s="201"/>
      <c r="AO173" s="201"/>
      <c r="AP173" s="202">
        <v>240</v>
      </c>
      <c r="AQ173" s="18"/>
      <c r="AR173" s="18"/>
      <c r="AS173" s="18"/>
      <c r="AT173" s="51"/>
      <c r="AU173" s="17"/>
      <c r="AV173" s="18"/>
      <c r="AW173" s="112"/>
      <c r="AX173" s="103"/>
      <c r="AY173" s="18"/>
      <c r="AZ173" s="18"/>
      <c r="BA173" s="18"/>
      <c r="BB173" s="17"/>
      <c r="BC173" s="19"/>
      <c r="BD173" s="19"/>
      <c r="BE173" s="19"/>
      <c r="BF173" s="17"/>
      <c r="BG173" s="18"/>
      <c r="BH173" s="18"/>
      <c r="BI173" s="128"/>
      <c r="BJ173" s="331"/>
      <c r="BK173" s="332"/>
      <c r="BL173" s="332"/>
      <c r="BM173" s="332"/>
      <c r="BN173" s="333"/>
      <c r="BO173" s="203">
        <f t="shared" si="203"/>
        <v>6.9363999999999999</v>
      </c>
      <c r="BP173" s="285">
        <v>5.3002092588694962</v>
      </c>
      <c r="BQ173" s="204">
        <v>2.8369853481783576</v>
      </c>
      <c r="BR173" s="204"/>
      <c r="BS173" s="47"/>
      <c r="BT173" s="42"/>
      <c r="BU173" s="42"/>
      <c r="BV173" s="42"/>
      <c r="BW173" s="43"/>
      <c r="BX173" s="191"/>
      <c r="BY173" s="191"/>
      <c r="BZ173" s="205"/>
      <c r="CA173" s="191"/>
      <c r="CB173" s="206"/>
      <c r="CC173" s="191"/>
      <c r="CD173" s="207">
        <f t="shared" si="204"/>
        <v>42.887671609211253</v>
      </c>
      <c r="CE173" s="47" t="s">
        <v>356</v>
      </c>
      <c r="CF173" s="42">
        <v>31.8</v>
      </c>
      <c r="CG173" s="42" t="s">
        <v>353</v>
      </c>
      <c r="CH173" s="42">
        <v>175</v>
      </c>
      <c r="CI173" s="191"/>
      <c r="CJ173" s="192"/>
      <c r="CK173" s="191" t="s">
        <v>357</v>
      </c>
      <c r="CL173" s="191" t="s">
        <v>358</v>
      </c>
      <c r="CM173" s="208">
        <v>0.13</v>
      </c>
      <c r="CN173" s="191">
        <v>470</v>
      </c>
      <c r="CO173" s="205">
        <f t="shared" si="205"/>
        <v>59.458608506164914</v>
      </c>
      <c r="CP173" s="191">
        <f t="shared" si="206"/>
        <v>32.16575370690844</v>
      </c>
      <c r="CQ173" s="145" t="s">
        <v>353</v>
      </c>
      <c r="CR173" s="191">
        <v>175</v>
      </c>
      <c r="CS173" s="191"/>
      <c r="CT173" s="191"/>
      <c r="CU173" s="191"/>
      <c r="CV173" s="192"/>
      <c r="CW173" s="191" t="s">
        <v>357</v>
      </c>
      <c r="CX173" s="209" t="s">
        <v>358</v>
      </c>
      <c r="CY173" s="208">
        <v>0.13</v>
      </c>
      <c r="CZ173" s="191">
        <v>470</v>
      </c>
      <c r="DA173" s="191"/>
      <c r="DB173" s="191">
        <f t="shared" si="207"/>
        <v>36.764371503222371</v>
      </c>
      <c r="DC173" s="43">
        <f t="shared" si="208"/>
        <v>0</v>
      </c>
      <c r="DD173" s="191" t="s">
        <v>362</v>
      </c>
      <c r="DE173" s="191">
        <v>100</v>
      </c>
      <c r="DF173" s="191" t="s">
        <v>361</v>
      </c>
      <c r="DG173" s="191">
        <v>20</v>
      </c>
      <c r="DH173" s="191" t="s">
        <v>353</v>
      </c>
      <c r="DI173" s="192">
        <v>175</v>
      </c>
      <c r="DJ173" s="191"/>
      <c r="DK173" s="209"/>
      <c r="DL173" s="208"/>
      <c r="DM173" s="191"/>
      <c r="DN173" s="191">
        <f t="shared" si="209"/>
        <v>36.764371503222371</v>
      </c>
      <c r="DO173" s="192">
        <f t="shared" si="210"/>
        <v>0</v>
      </c>
      <c r="DP173" s="191">
        <v>1</v>
      </c>
      <c r="DQ173" s="191" t="s">
        <v>363</v>
      </c>
      <c r="DR173" s="191" t="s">
        <v>371</v>
      </c>
      <c r="DS173" s="208">
        <v>0.13400000000000001</v>
      </c>
      <c r="DT173" s="191">
        <v>580</v>
      </c>
      <c r="DU173" s="191">
        <f t="shared" si="211"/>
        <v>5.3002092588694962</v>
      </c>
      <c r="DV173" s="191">
        <v>0.375</v>
      </c>
      <c r="DW173" s="191">
        <v>0.45</v>
      </c>
      <c r="DX173" s="192">
        <f t="shared" si="212"/>
        <v>7.1479452682018767</v>
      </c>
      <c r="DY173" s="191">
        <v>1</v>
      </c>
      <c r="DZ173" s="191" t="s">
        <v>363</v>
      </c>
      <c r="EA173" s="191" t="s">
        <v>371</v>
      </c>
      <c r="EB173" s="208">
        <v>0.13400000000000001</v>
      </c>
      <c r="EC173" s="191">
        <v>580</v>
      </c>
      <c r="ED173" s="191">
        <f t="shared" si="213"/>
        <v>2.8369853481783576</v>
      </c>
      <c r="EE173" s="191">
        <v>0.47499999999999998</v>
      </c>
      <c r="EF173" s="191">
        <v>0.47499999999999998</v>
      </c>
      <c r="EG173" s="191">
        <f t="shared" si="214"/>
        <v>3.5739726341009384</v>
      </c>
      <c r="EH173" s="166">
        <f t="shared" si="215"/>
        <v>2</v>
      </c>
      <c r="EI173" s="205">
        <f t="shared" si="216"/>
        <v>2.4675007609553226</v>
      </c>
      <c r="EJ173" s="205">
        <f t="shared" si="182"/>
        <v>1.4514710358560721</v>
      </c>
      <c r="EK173" s="51">
        <f t="shared" si="183"/>
        <v>1.1355143123222855</v>
      </c>
      <c r="EL173" s="220">
        <f t="shared" si="184"/>
        <v>0.5003496195223387</v>
      </c>
      <c r="EM173" s="221">
        <f t="shared" si="217"/>
        <v>3.5815058854794679</v>
      </c>
      <c r="EN173" s="191"/>
      <c r="EO173" s="313"/>
      <c r="EP173" s="192" t="s">
        <v>354</v>
      </c>
      <c r="EQ173" s="222">
        <f t="shared" si="218"/>
        <v>2.4675007609553226</v>
      </c>
      <c r="ER173" s="191">
        <f t="shared" si="219"/>
        <v>1.4514710358560721</v>
      </c>
      <c r="ES173" s="51">
        <f t="shared" si="220"/>
        <v>1.1355143123222855</v>
      </c>
      <c r="ET173" s="191">
        <f t="shared" si="185"/>
        <v>3.9685496195223386</v>
      </c>
      <c r="EU173" s="191">
        <f t="shared" si="221"/>
        <v>3.5815058854794679</v>
      </c>
      <c r="EV173" s="191"/>
      <c r="EW173" s="191"/>
      <c r="EX173" s="192" t="str">
        <f t="shared" si="186"/>
        <v>Front</v>
      </c>
      <c r="EY173" s="145"/>
      <c r="EZ173" s="191"/>
      <c r="FA173" s="191"/>
      <c r="FB173" s="191"/>
      <c r="FC173" s="191"/>
      <c r="FD173" s="191"/>
      <c r="FE173" s="191"/>
      <c r="FF173" s="192"/>
      <c r="FG173" s="145"/>
      <c r="FH173" s="191"/>
      <c r="FI173" s="191"/>
      <c r="FJ173" s="191"/>
      <c r="FK173" s="191"/>
      <c r="FL173" s="191"/>
      <c r="FM173" s="191"/>
      <c r="FN173" s="192"/>
      <c r="FO173" s="145"/>
      <c r="FP173" s="191"/>
      <c r="FQ173" s="191"/>
      <c r="FR173" s="191"/>
      <c r="FS173" s="191"/>
      <c r="FT173" s="191"/>
      <c r="FU173" s="191"/>
      <c r="FV173" s="192"/>
      <c r="FW173" s="191"/>
      <c r="FX173" s="191"/>
      <c r="FY173" s="191"/>
      <c r="FZ173" s="191"/>
      <c r="GA173" s="191"/>
      <c r="GB173" s="191"/>
      <c r="GC173" s="191"/>
      <c r="GD173" s="210"/>
      <c r="GE173" s="145"/>
      <c r="GF173" s="191"/>
      <c r="GG173" s="191"/>
      <c r="GH173" s="191"/>
      <c r="GI173" s="191"/>
      <c r="GJ173" s="191"/>
      <c r="GK173" s="191"/>
      <c r="GL173" s="210"/>
      <c r="GM173" s="145"/>
      <c r="GN173" s="191"/>
      <c r="GO173" s="191"/>
      <c r="GP173" s="191"/>
      <c r="GQ173" s="191"/>
      <c r="GR173" s="191"/>
      <c r="GS173" s="191"/>
      <c r="GT173" s="210"/>
      <c r="GU173" s="145"/>
      <c r="GV173" s="191"/>
      <c r="GW173" s="191"/>
      <c r="GX173" s="191"/>
      <c r="GY173" s="191"/>
      <c r="GZ173" s="191"/>
      <c r="HA173" s="191"/>
      <c r="HB173" s="210"/>
      <c r="HC173" s="145"/>
      <c r="HD173" s="191"/>
      <c r="HE173" s="191"/>
      <c r="HF173" s="191"/>
      <c r="HG173" s="191"/>
      <c r="HH173" s="191"/>
      <c r="HI173" s="191"/>
      <c r="HJ173" s="210"/>
      <c r="HR173" s="310"/>
    </row>
    <row r="174" spans="1:226" s="309" customFormat="1" ht="14.45" customHeight="1" x14ac:dyDescent="0.25">
      <c r="A174" s="211" t="s">
        <v>431</v>
      </c>
      <c r="B174" s="194" t="s">
        <v>0</v>
      </c>
      <c r="C174" s="31">
        <f t="shared" si="187"/>
        <v>164</v>
      </c>
      <c r="D174" s="173" t="str">
        <f t="shared" si="188"/>
        <v>Dw_164</v>
      </c>
      <c r="E174" s="4">
        <v>534.77971434716267</v>
      </c>
      <c r="F174" s="195" t="s">
        <v>360</v>
      </c>
      <c r="G174" s="195">
        <v>17.5</v>
      </c>
      <c r="H174" s="3">
        <f t="shared" si="189"/>
        <v>52.375911129781016</v>
      </c>
      <c r="I174" s="196">
        <f t="shared" si="190"/>
        <v>188.99136747753138</v>
      </c>
      <c r="J174" s="1">
        <f t="shared" si="191"/>
        <v>0.30000000000000004</v>
      </c>
      <c r="K174" s="280">
        <f t="shared" si="192"/>
        <v>0.67304981403395747</v>
      </c>
      <c r="L174" s="280">
        <f t="shared" si="193"/>
        <v>0.75476248305582105</v>
      </c>
      <c r="M174" s="225">
        <f t="shared" si="194"/>
        <v>1.0825092875763109</v>
      </c>
      <c r="N174" s="15" t="s">
        <v>432</v>
      </c>
      <c r="O174" s="197">
        <f t="shared" si="195"/>
        <v>0.56607186229186579</v>
      </c>
      <c r="P174" s="198">
        <f t="shared" si="196"/>
        <v>0</v>
      </c>
      <c r="Q174" s="198">
        <f t="shared" si="197"/>
        <v>0</v>
      </c>
      <c r="R174" s="198">
        <f t="shared" si="198"/>
        <v>0.75845630528730534</v>
      </c>
      <c r="S174" s="77">
        <f t="shared" si="199"/>
        <v>0.85532104016975852</v>
      </c>
      <c r="T174" s="199"/>
      <c r="U174" s="3">
        <f t="shared" si="200"/>
        <v>1.637789543900368</v>
      </c>
      <c r="V174" s="98">
        <f t="shared" si="201"/>
        <v>9.1200056063718762</v>
      </c>
      <c r="W174" s="49">
        <f t="shared" si="202"/>
        <v>5.7429691812017669</v>
      </c>
      <c r="X174" s="317">
        <f t="shared" si="181"/>
        <v>6.1756430349866775E-2</v>
      </c>
      <c r="Y174" s="318">
        <v>6.1756430349866782E-2</v>
      </c>
      <c r="Z174" s="200"/>
      <c r="AA174" s="66"/>
      <c r="AB174" s="66"/>
      <c r="AC174" s="66">
        <v>250</v>
      </c>
      <c r="AD174" s="66"/>
      <c r="AE174" s="66"/>
      <c r="AF174" s="66"/>
      <c r="AG174" s="66"/>
      <c r="AH174" s="195"/>
      <c r="AI174" s="34"/>
      <c r="AJ174" s="229">
        <v>180</v>
      </c>
      <c r="AK174" s="34"/>
      <c r="AL174" s="34"/>
      <c r="AM174" s="34"/>
      <c r="AN174" s="201"/>
      <c r="AO174" s="201"/>
      <c r="AP174" s="202">
        <v>240</v>
      </c>
      <c r="AQ174" s="18"/>
      <c r="AR174" s="18"/>
      <c r="AS174" s="18"/>
      <c r="AT174" s="51"/>
      <c r="AU174" s="17"/>
      <c r="AV174" s="18"/>
      <c r="AW174" s="112"/>
      <c r="AX174" s="103"/>
      <c r="AY174" s="18"/>
      <c r="AZ174" s="18"/>
      <c r="BA174" s="18"/>
      <c r="BB174" s="17"/>
      <c r="BC174" s="19"/>
      <c r="BD174" s="19"/>
      <c r="BE174" s="19"/>
      <c r="BF174" s="17"/>
      <c r="BG174" s="18"/>
      <c r="BH174" s="18"/>
      <c r="BI174" s="128"/>
      <c r="BJ174" s="331"/>
      <c r="BK174" s="332"/>
      <c r="BL174" s="332"/>
      <c r="BM174" s="332"/>
      <c r="BN174" s="333"/>
      <c r="BO174" s="203">
        <f t="shared" si="203"/>
        <v>6.9363999999999999</v>
      </c>
      <c r="BP174" s="285">
        <v>7.5508781399257563</v>
      </c>
      <c r="BQ174" s="204">
        <v>2.9073627359238738</v>
      </c>
      <c r="BR174" s="204"/>
      <c r="BS174" s="47"/>
      <c r="BT174" s="42"/>
      <c r="BU174" s="42"/>
      <c r="BV174" s="42"/>
      <c r="BW174" s="43"/>
      <c r="BX174" s="191"/>
      <c r="BY174" s="191"/>
      <c r="BZ174" s="205"/>
      <c r="CA174" s="191"/>
      <c r="CB174" s="206"/>
      <c r="CC174" s="191"/>
      <c r="CD174" s="207">
        <f t="shared" si="204"/>
        <v>56.697410243259419</v>
      </c>
      <c r="CE174" s="47" t="s">
        <v>356</v>
      </c>
      <c r="CF174" s="42">
        <v>31.8</v>
      </c>
      <c r="CG174" s="42" t="s">
        <v>353</v>
      </c>
      <c r="CH174" s="42">
        <v>175</v>
      </c>
      <c r="CI174" s="191"/>
      <c r="CJ174" s="192"/>
      <c r="CK174" s="191" t="s">
        <v>357</v>
      </c>
      <c r="CL174" s="191" t="s">
        <v>358</v>
      </c>
      <c r="CM174" s="208">
        <v>0.13</v>
      </c>
      <c r="CN174" s="191">
        <v>470</v>
      </c>
      <c r="CO174" s="205">
        <f t="shared" si="205"/>
        <v>74.26799136654148</v>
      </c>
      <c r="CP174" s="191">
        <f t="shared" si="206"/>
        <v>42.523057682444559</v>
      </c>
      <c r="CQ174" s="145" t="s">
        <v>353</v>
      </c>
      <c r="CR174" s="191">
        <v>175</v>
      </c>
      <c r="CS174" s="191"/>
      <c r="CT174" s="191"/>
      <c r="CU174" s="191"/>
      <c r="CV174" s="192"/>
      <c r="CW174" s="191" t="s">
        <v>357</v>
      </c>
      <c r="CX174" s="209" t="s">
        <v>358</v>
      </c>
      <c r="CY174" s="208">
        <v>0.13</v>
      </c>
      <c r="CZ174" s="191">
        <v>470</v>
      </c>
      <c r="DA174" s="191"/>
      <c r="DB174" s="191">
        <f t="shared" si="207"/>
        <v>52.375911129781016</v>
      </c>
      <c r="DC174" s="43">
        <f t="shared" si="208"/>
        <v>0</v>
      </c>
      <c r="DD174" s="191" t="s">
        <v>362</v>
      </c>
      <c r="DE174" s="191">
        <v>100</v>
      </c>
      <c r="DF174" s="191" t="s">
        <v>361</v>
      </c>
      <c r="DG174" s="191">
        <v>20</v>
      </c>
      <c r="DH174" s="191" t="s">
        <v>353</v>
      </c>
      <c r="DI174" s="192">
        <v>175</v>
      </c>
      <c r="DJ174" s="191"/>
      <c r="DK174" s="209"/>
      <c r="DL174" s="208"/>
      <c r="DM174" s="191"/>
      <c r="DN174" s="191">
        <f t="shared" si="209"/>
        <v>52.375911129781016</v>
      </c>
      <c r="DO174" s="192">
        <f t="shared" si="210"/>
        <v>0</v>
      </c>
      <c r="DP174" s="191">
        <v>1</v>
      </c>
      <c r="DQ174" s="191" t="s">
        <v>363</v>
      </c>
      <c r="DR174" s="191" t="s">
        <v>371</v>
      </c>
      <c r="DS174" s="208">
        <v>0.13400000000000001</v>
      </c>
      <c r="DT174" s="191">
        <v>580</v>
      </c>
      <c r="DU174" s="191">
        <f t="shared" si="211"/>
        <v>7.5508781399257563</v>
      </c>
      <c r="DV174" s="191">
        <v>0.375</v>
      </c>
      <c r="DW174" s="191">
        <v>0.45</v>
      </c>
      <c r="DX174" s="192">
        <f t="shared" si="212"/>
        <v>9.4495683738765699</v>
      </c>
      <c r="DY174" s="191">
        <v>1</v>
      </c>
      <c r="DZ174" s="191" t="s">
        <v>363</v>
      </c>
      <c r="EA174" s="191" t="s">
        <v>371</v>
      </c>
      <c r="EB174" s="208">
        <v>0.13400000000000001</v>
      </c>
      <c r="EC174" s="191">
        <v>580</v>
      </c>
      <c r="ED174" s="191">
        <f t="shared" si="213"/>
        <v>2.9073627359238738</v>
      </c>
      <c r="EE174" s="191">
        <v>0.47499999999999998</v>
      </c>
      <c r="EF174" s="191">
        <v>0.47499999999999998</v>
      </c>
      <c r="EG174" s="191">
        <f t="shared" si="214"/>
        <v>4.7247841869382849</v>
      </c>
      <c r="EH174" s="166">
        <f t="shared" si="215"/>
        <v>2</v>
      </c>
      <c r="EI174" s="205">
        <f t="shared" si="216"/>
        <v>2.7842422246306255</v>
      </c>
      <c r="EJ174" s="205">
        <f t="shared" si="182"/>
        <v>1.637789543900368</v>
      </c>
      <c r="EK174" s="51">
        <f t="shared" si="183"/>
        <v>1.0195731920235058</v>
      </c>
      <c r="EL174" s="220">
        <f t="shared" si="184"/>
        <v>0.3419788876846872</v>
      </c>
      <c r="EM174" s="221">
        <f t="shared" si="217"/>
        <v>4.5600028031859381</v>
      </c>
      <c r="EN174" s="191"/>
      <c r="EO174" s="313"/>
      <c r="EP174" s="192" t="s">
        <v>354</v>
      </c>
      <c r="EQ174" s="222">
        <f t="shared" si="218"/>
        <v>2.7842422246306255</v>
      </c>
      <c r="ER174" s="191">
        <f t="shared" si="219"/>
        <v>1.637789543900368</v>
      </c>
      <c r="ES174" s="51">
        <f t="shared" si="220"/>
        <v>1.0195731920235058</v>
      </c>
      <c r="ET174" s="191">
        <f t="shared" si="185"/>
        <v>3.8101788876846872</v>
      </c>
      <c r="EU174" s="191">
        <f t="shared" si="221"/>
        <v>4.5600028031859381</v>
      </c>
      <c r="EV174" s="191"/>
      <c r="EW174" s="191"/>
      <c r="EX174" s="192" t="str">
        <f t="shared" si="186"/>
        <v>Front</v>
      </c>
      <c r="EY174" s="145"/>
      <c r="EZ174" s="191"/>
      <c r="FA174" s="191"/>
      <c r="FB174" s="191"/>
      <c r="FC174" s="191"/>
      <c r="FD174" s="191"/>
      <c r="FE174" s="191"/>
      <c r="FF174" s="192"/>
      <c r="FG174" s="145"/>
      <c r="FH174" s="191"/>
      <c r="FI174" s="191"/>
      <c r="FJ174" s="191"/>
      <c r="FK174" s="191"/>
      <c r="FL174" s="191"/>
      <c r="FM174" s="191"/>
      <c r="FN174" s="192"/>
      <c r="FO174" s="145"/>
      <c r="FP174" s="191"/>
      <c r="FQ174" s="191"/>
      <c r="FR174" s="191"/>
      <c r="FS174" s="191"/>
      <c r="FT174" s="191"/>
      <c r="FU174" s="191"/>
      <c r="FV174" s="192"/>
      <c r="FW174" s="191"/>
      <c r="FX174" s="191"/>
      <c r="FY174" s="191"/>
      <c r="FZ174" s="191"/>
      <c r="GA174" s="191"/>
      <c r="GB174" s="191"/>
      <c r="GC174" s="191"/>
      <c r="GD174" s="210"/>
      <c r="GE174" s="145"/>
      <c r="GF174" s="191"/>
      <c r="GG174" s="191"/>
      <c r="GH174" s="191"/>
      <c r="GI174" s="191"/>
      <c r="GJ174" s="191"/>
      <c r="GK174" s="191"/>
      <c r="GL174" s="210"/>
      <c r="GM174" s="145"/>
      <c r="GN174" s="191"/>
      <c r="GO174" s="191"/>
      <c r="GP174" s="191"/>
      <c r="GQ174" s="191"/>
      <c r="GR174" s="191"/>
      <c r="GS174" s="191"/>
      <c r="GT174" s="210"/>
      <c r="GU174" s="145"/>
      <c r="GV174" s="191"/>
      <c r="GW174" s="191"/>
      <c r="GX174" s="191"/>
      <c r="GY174" s="191"/>
      <c r="GZ174" s="191"/>
      <c r="HA174" s="191"/>
      <c r="HB174" s="210"/>
      <c r="HC174" s="145"/>
      <c r="HD174" s="191"/>
      <c r="HE174" s="191"/>
      <c r="HF174" s="191"/>
      <c r="HG174" s="191"/>
      <c r="HH174" s="191"/>
      <c r="HI174" s="191"/>
      <c r="HJ174" s="210"/>
      <c r="HR174" s="310"/>
    </row>
    <row r="175" spans="1:226" s="309" customFormat="1" ht="14.45" customHeight="1" x14ac:dyDescent="0.25">
      <c r="A175" s="211" t="s">
        <v>431</v>
      </c>
      <c r="B175" s="194" t="s">
        <v>0</v>
      </c>
      <c r="C175" s="31">
        <f t="shared" si="187"/>
        <v>165</v>
      </c>
      <c r="D175" s="173" t="str">
        <f t="shared" si="188"/>
        <v>Dw_165</v>
      </c>
      <c r="E175" s="4">
        <v>605.69791184101803</v>
      </c>
      <c r="F175" s="195" t="s">
        <v>360</v>
      </c>
      <c r="G175" s="195">
        <v>17.5</v>
      </c>
      <c r="H175" s="3">
        <f t="shared" si="189"/>
        <v>52.403988587855103</v>
      </c>
      <c r="I175" s="196">
        <f t="shared" si="190"/>
        <v>184.20013839681928</v>
      </c>
      <c r="J175" s="1">
        <f t="shared" si="191"/>
        <v>0.3</v>
      </c>
      <c r="K175" s="280">
        <f t="shared" si="192"/>
        <v>0.69603901278295277</v>
      </c>
      <c r="L175" s="280">
        <f t="shared" si="193"/>
        <v>0.80921280243283378</v>
      </c>
      <c r="M175" s="225">
        <f t="shared" si="194"/>
        <v>1.0545006784436364</v>
      </c>
      <c r="N175" s="15" t="s">
        <v>432</v>
      </c>
      <c r="O175" s="197">
        <f t="shared" si="195"/>
        <v>0.60690960182462539</v>
      </c>
      <c r="P175" s="198">
        <f t="shared" si="196"/>
        <v>0</v>
      </c>
      <c r="Q175" s="198">
        <f t="shared" si="197"/>
        <v>0</v>
      </c>
      <c r="R175" s="198">
        <f t="shared" si="198"/>
        <v>0.73883217231883225</v>
      </c>
      <c r="S175" s="77">
        <f t="shared" si="199"/>
        <v>0.88478317816319696</v>
      </c>
      <c r="T175" s="199"/>
      <c r="U175" s="3">
        <f t="shared" si="200"/>
        <v>1.8071363034094996</v>
      </c>
      <c r="V175" s="98">
        <f t="shared" si="201"/>
        <v>11.103521504941872</v>
      </c>
      <c r="W175" s="49">
        <f t="shared" si="202"/>
        <v>4.7195827526007426</v>
      </c>
      <c r="X175" s="317">
        <f t="shared" si="181"/>
        <v>8.1033806702193137E-2</v>
      </c>
      <c r="Y175" s="318">
        <v>8.1033806702193123E-2</v>
      </c>
      <c r="Z175" s="200"/>
      <c r="AA175" s="66"/>
      <c r="AB175" s="66"/>
      <c r="AC175" s="66">
        <v>250</v>
      </c>
      <c r="AD175" s="66"/>
      <c r="AE175" s="66"/>
      <c r="AF175" s="66"/>
      <c r="AG175" s="66"/>
      <c r="AH175" s="195"/>
      <c r="AI175" s="34"/>
      <c r="AJ175" s="229">
        <v>180</v>
      </c>
      <c r="AK175" s="34"/>
      <c r="AL175" s="34"/>
      <c r="AM175" s="34"/>
      <c r="AN175" s="201"/>
      <c r="AO175" s="201"/>
      <c r="AP175" s="202">
        <v>240</v>
      </c>
      <c r="AQ175" s="18"/>
      <c r="AR175" s="18"/>
      <c r="AS175" s="18"/>
      <c r="AT175" s="51"/>
      <c r="AU175" s="17"/>
      <c r="AV175" s="18"/>
      <c r="AW175" s="112"/>
      <c r="AX175" s="103"/>
      <c r="AY175" s="18"/>
      <c r="AZ175" s="18"/>
      <c r="BA175" s="18"/>
      <c r="BB175" s="17"/>
      <c r="BC175" s="19"/>
      <c r="BD175" s="19"/>
      <c r="BE175" s="19"/>
      <c r="BF175" s="17"/>
      <c r="BG175" s="18"/>
      <c r="BH175" s="18"/>
      <c r="BI175" s="128"/>
      <c r="BJ175" s="331"/>
      <c r="BK175" s="332"/>
      <c r="BL175" s="332"/>
      <c r="BM175" s="332"/>
      <c r="BN175" s="333"/>
      <c r="BO175" s="203">
        <f t="shared" si="203"/>
        <v>6.9363999999999999</v>
      </c>
      <c r="BP175" s="285">
        <v>7.5549259829097375</v>
      </c>
      <c r="BQ175" s="204">
        <v>2.7392994027854929</v>
      </c>
      <c r="BR175" s="204"/>
      <c r="BS175" s="47"/>
      <c r="BT175" s="42"/>
      <c r="BU175" s="42"/>
      <c r="BV175" s="42"/>
      <c r="BW175" s="43"/>
      <c r="BX175" s="191"/>
      <c r="BY175" s="191"/>
      <c r="BZ175" s="205"/>
      <c r="CA175" s="191"/>
      <c r="CB175" s="206"/>
      <c r="CC175" s="191"/>
      <c r="CD175" s="207">
        <f t="shared" si="204"/>
        <v>55.260041519045785</v>
      </c>
      <c r="CE175" s="47" t="s">
        <v>356</v>
      </c>
      <c r="CF175" s="42">
        <v>31.8</v>
      </c>
      <c r="CG175" s="42" t="s">
        <v>353</v>
      </c>
      <c r="CH175" s="42">
        <v>175</v>
      </c>
      <c r="CI175" s="191"/>
      <c r="CJ175" s="192"/>
      <c r="CK175" s="191" t="s">
        <v>357</v>
      </c>
      <c r="CL175" s="191" t="s">
        <v>358</v>
      </c>
      <c r="CM175" s="208">
        <v>0.13</v>
      </c>
      <c r="CN175" s="191">
        <v>470</v>
      </c>
      <c r="CO175" s="205">
        <f t="shared" si="205"/>
        <v>69.420607369681221</v>
      </c>
      <c r="CP175" s="191">
        <f t="shared" si="206"/>
        <v>41.445031139284339</v>
      </c>
      <c r="CQ175" s="145" t="s">
        <v>353</v>
      </c>
      <c r="CR175" s="191">
        <v>175</v>
      </c>
      <c r="CS175" s="191"/>
      <c r="CT175" s="191"/>
      <c r="CU175" s="191"/>
      <c r="CV175" s="192"/>
      <c r="CW175" s="191" t="s">
        <v>357</v>
      </c>
      <c r="CX175" s="209" t="s">
        <v>358</v>
      </c>
      <c r="CY175" s="208">
        <v>0.13</v>
      </c>
      <c r="CZ175" s="191">
        <v>470</v>
      </c>
      <c r="DA175" s="191"/>
      <c r="DB175" s="191">
        <f t="shared" si="207"/>
        <v>52.403988587855103</v>
      </c>
      <c r="DC175" s="43">
        <f t="shared" si="208"/>
        <v>0</v>
      </c>
      <c r="DD175" s="191" t="s">
        <v>362</v>
      </c>
      <c r="DE175" s="191">
        <v>100</v>
      </c>
      <c r="DF175" s="191" t="s">
        <v>361</v>
      </c>
      <c r="DG175" s="191">
        <v>20</v>
      </c>
      <c r="DH175" s="191" t="s">
        <v>353</v>
      </c>
      <c r="DI175" s="192">
        <v>175</v>
      </c>
      <c r="DJ175" s="191"/>
      <c r="DK175" s="209"/>
      <c r="DL175" s="208"/>
      <c r="DM175" s="191"/>
      <c r="DN175" s="191">
        <f t="shared" si="209"/>
        <v>52.403988587855103</v>
      </c>
      <c r="DO175" s="192">
        <f t="shared" si="210"/>
        <v>0</v>
      </c>
      <c r="DP175" s="191">
        <v>1</v>
      </c>
      <c r="DQ175" s="191" t="s">
        <v>363</v>
      </c>
      <c r="DR175" s="191" t="s">
        <v>371</v>
      </c>
      <c r="DS175" s="208">
        <v>0.13400000000000001</v>
      </c>
      <c r="DT175" s="191">
        <v>580</v>
      </c>
      <c r="DU175" s="191">
        <f t="shared" si="211"/>
        <v>7.5549259829097375</v>
      </c>
      <c r="DV175" s="191">
        <v>0.375</v>
      </c>
      <c r="DW175" s="191">
        <v>0.45</v>
      </c>
      <c r="DX175" s="192">
        <f t="shared" si="212"/>
        <v>9.2100069198409642</v>
      </c>
      <c r="DY175" s="191">
        <v>1</v>
      </c>
      <c r="DZ175" s="191" t="s">
        <v>363</v>
      </c>
      <c r="EA175" s="191" t="s">
        <v>371</v>
      </c>
      <c r="EB175" s="208">
        <v>0.13400000000000001</v>
      </c>
      <c r="EC175" s="191">
        <v>580</v>
      </c>
      <c r="ED175" s="191">
        <f t="shared" si="213"/>
        <v>2.7392994027854929</v>
      </c>
      <c r="EE175" s="191">
        <v>0.47499999999999998</v>
      </c>
      <c r="EF175" s="191">
        <v>0.47499999999999998</v>
      </c>
      <c r="EG175" s="191">
        <f t="shared" si="214"/>
        <v>4.6050034599204821</v>
      </c>
      <c r="EH175" s="166">
        <f t="shared" si="215"/>
        <v>2</v>
      </c>
      <c r="EI175" s="205">
        <f t="shared" si="216"/>
        <v>3.0721317157961492</v>
      </c>
      <c r="EJ175" s="205">
        <f t="shared" si="182"/>
        <v>1.8071363034094996</v>
      </c>
      <c r="EK175" s="51">
        <f t="shared" si="183"/>
        <v>0.68216309937599329</v>
      </c>
      <c r="EL175" s="220">
        <f t="shared" si="184"/>
        <v>0.19803414210192538</v>
      </c>
      <c r="EM175" s="221">
        <f t="shared" si="217"/>
        <v>5.551760752470936</v>
      </c>
      <c r="EN175" s="191"/>
      <c r="EO175" s="313"/>
      <c r="EP175" s="192" t="s">
        <v>354</v>
      </c>
      <c r="EQ175" s="222">
        <f t="shared" si="218"/>
        <v>3.0721317157961492</v>
      </c>
      <c r="ER175" s="191">
        <f t="shared" si="219"/>
        <v>1.8071363034094996</v>
      </c>
      <c r="ES175" s="51">
        <f t="shared" si="220"/>
        <v>0.68216309937599329</v>
      </c>
      <c r="ET175" s="191">
        <f t="shared" si="185"/>
        <v>3.6662341421019251</v>
      </c>
      <c r="EU175" s="191">
        <f t="shared" si="221"/>
        <v>5.551760752470936</v>
      </c>
      <c r="EV175" s="191"/>
      <c r="EW175" s="191"/>
      <c r="EX175" s="192" t="str">
        <f t="shared" si="186"/>
        <v>Front</v>
      </c>
      <c r="EY175" s="145"/>
      <c r="EZ175" s="191"/>
      <c r="FA175" s="191"/>
      <c r="FB175" s="191"/>
      <c r="FC175" s="191"/>
      <c r="FD175" s="191"/>
      <c r="FE175" s="191"/>
      <c r="FF175" s="192"/>
      <c r="FG175" s="145"/>
      <c r="FH175" s="191"/>
      <c r="FI175" s="191"/>
      <c r="FJ175" s="191"/>
      <c r="FK175" s="191"/>
      <c r="FL175" s="191"/>
      <c r="FM175" s="191"/>
      <c r="FN175" s="192"/>
      <c r="FO175" s="145"/>
      <c r="FP175" s="191"/>
      <c r="FQ175" s="191"/>
      <c r="FR175" s="191"/>
      <c r="FS175" s="191"/>
      <c r="FT175" s="191"/>
      <c r="FU175" s="191"/>
      <c r="FV175" s="192"/>
      <c r="FW175" s="191"/>
      <c r="FX175" s="191"/>
      <c r="FY175" s="191"/>
      <c r="FZ175" s="191"/>
      <c r="GA175" s="191"/>
      <c r="GB175" s="191"/>
      <c r="GC175" s="191"/>
      <c r="GD175" s="210"/>
      <c r="GE175" s="145"/>
      <c r="GF175" s="191"/>
      <c r="GG175" s="191"/>
      <c r="GH175" s="191"/>
      <c r="GI175" s="191"/>
      <c r="GJ175" s="191"/>
      <c r="GK175" s="191"/>
      <c r="GL175" s="210"/>
      <c r="GM175" s="145"/>
      <c r="GN175" s="191"/>
      <c r="GO175" s="191"/>
      <c r="GP175" s="191"/>
      <c r="GQ175" s="191"/>
      <c r="GR175" s="191"/>
      <c r="GS175" s="191"/>
      <c r="GT175" s="210"/>
      <c r="GU175" s="145"/>
      <c r="GV175" s="191"/>
      <c r="GW175" s="191"/>
      <c r="GX175" s="191"/>
      <c r="GY175" s="191"/>
      <c r="GZ175" s="191"/>
      <c r="HA175" s="191"/>
      <c r="HB175" s="210"/>
      <c r="HC175" s="145"/>
      <c r="HD175" s="191"/>
      <c r="HE175" s="191"/>
      <c r="HF175" s="191"/>
      <c r="HG175" s="191"/>
      <c r="HH175" s="191"/>
      <c r="HI175" s="191"/>
      <c r="HJ175" s="210"/>
      <c r="HR175" s="310"/>
    </row>
    <row r="176" spans="1:226" s="309" customFormat="1" ht="14.45" customHeight="1" x14ac:dyDescent="0.25">
      <c r="A176" s="211" t="s">
        <v>431</v>
      </c>
      <c r="B176" s="194" t="s">
        <v>0</v>
      </c>
      <c r="C176" s="31">
        <f t="shared" si="187"/>
        <v>166</v>
      </c>
      <c r="D176" s="173" t="str">
        <f t="shared" si="188"/>
        <v>Dw_166</v>
      </c>
      <c r="E176" s="4">
        <v>455.46904937672321</v>
      </c>
      <c r="F176" s="195" t="s">
        <v>360</v>
      </c>
      <c r="G176" s="195">
        <v>17.5</v>
      </c>
      <c r="H176" s="3">
        <f t="shared" si="189"/>
        <v>53.921096559503454</v>
      </c>
      <c r="I176" s="196">
        <f t="shared" si="190"/>
        <v>190.66036693066283</v>
      </c>
      <c r="J176" s="1">
        <f t="shared" si="191"/>
        <v>0.3</v>
      </c>
      <c r="K176" s="280">
        <f t="shared" si="192"/>
        <v>0.69064684050240099</v>
      </c>
      <c r="L176" s="280">
        <f t="shared" si="193"/>
        <v>0.81063711429926721</v>
      </c>
      <c r="M176" s="225">
        <f t="shared" si="194"/>
        <v>1.0607742373354576</v>
      </c>
      <c r="N176" s="15" t="s">
        <v>432</v>
      </c>
      <c r="O176" s="197">
        <f t="shared" si="195"/>
        <v>0.60797783572445041</v>
      </c>
      <c r="P176" s="198">
        <f t="shared" si="196"/>
        <v>0</v>
      </c>
      <c r="Q176" s="198">
        <f t="shared" si="197"/>
        <v>0</v>
      </c>
      <c r="R176" s="198">
        <f t="shared" si="198"/>
        <v>0.74322771917713837</v>
      </c>
      <c r="S176" s="77">
        <f t="shared" si="199"/>
        <v>0.89117935503127932</v>
      </c>
      <c r="T176" s="199"/>
      <c r="U176" s="3">
        <f t="shared" si="200"/>
        <v>1.8988171549996855</v>
      </c>
      <c r="V176" s="98">
        <f t="shared" si="201"/>
        <v>12.258722399611738</v>
      </c>
      <c r="W176" s="49">
        <f t="shared" si="202"/>
        <v>4.3985902283920923</v>
      </c>
      <c r="X176" s="317">
        <f t="shared" si="181"/>
        <v>8.8598497991959221E-2</v>
      </c>
      <c r="Y176" s="318">
        <v>8.8598497991959235E-2</v>
      </c>
      <c r="Z176" s="200"/>
      <c r="AA176" s="66"/>
      <c r="AB176" s="66"/>
      <c r="AC176" s="66">
        <v>250</v>
      </c>
      <c r="AD176" s="66"/>
      <c r="AE176" s="66"/>
      <c r="AF176" s="66"/>
      <c r="AG176" s="66"/>
      <c r="AH176" s="195"/>
      <c r="AI176" s="34"/>
      <c r="AJ176" s="229">
        <v>180</v>
      </c>
      <c r="AK176" s="34"/>
      <c r="AL176" s="34"/>
      <c r="AM176" s="34"/>
      <c r="AN176" s="201"/>
      <c r="AO176" s="201"/>
      <c r="AP176" s="202">
        <v>240</v>
      </c>
      <c r="AQ176" s="18"/>
      <c r="AR176" s="18"/>
      <c r="AS176" s="18"/>
      <c r="AT176" s="51"/>
      <c r="AU176" s="17"/>
      <c r="AV176" s="18"/>
      <c r="AW176" s="112"/>
      <c r="AX176" s="103"/>
      <c r="AY176" s="18"/>
      <c r="AZ176" s="18"/>
      <c r="BA176" s="18"/>
      <c r="BB176" s="17"/>
      <c r="BC176" s="19"/>
      <c r="BD176" s="19"/>
      <c r="BE176" s="19"/>
      <c r="BF176" s="17"/>
      <c r="BG176" s="18"/>
      <c r="BH176" s="18"/>
      <c r="BI176" s="128"/>
      <c r="BJ176" s="331"/>
      <c r="BK176" s="332"/>
      <c r="BL176" s="332"/>
      <c r="BM176" s="332"/>
      <c r="BN176" s="333"/>
      <c r="BO176" s="203">
        <f t="shared" si="203"/>
        <v>6.9363999999999999</v>
      </c>
      <c r="BP176" s="285">
        <v>7.7736428924951637</v>
      </c>
      <c r="BQ176" s="204">
        <v>2.8150214930341391</v>
      </c>
      <c r="BR176" s="204"/>
      <c r="BS176" s="47"/>
      <c r="BT176" s="42"/>
      <c r="BU176" s="42"/>
      <c r="BV176" s="42"/>
      <c r="BW176" s="43"/>
      <c r="BX176" s="191"/>
      <c r="BY176" s="191"/>
      <c r="BZ176" s="205"/>
      <c r="CA176" s="191"/>
      <c r="CB176" s="206"/>
      <c r="CC176" s="191"/>
      <c r="CD176" s="207">
        <f t="shared" si="204"/>
        <v>57.198110079198848</v>
      </c>
      <c r="CE176" s="47" t="s">
        <v>356</v>
      </c>
      <c r="CF176" s="42">
        <v>31.8</v>
      </c>
      <c r="CG176" s="42" t="s">
        <v>353</v>
      </c>
      <c r="CH176" s="42">
        <v>175</v>
      </c>
      <c r="CI176" s="191"/>
      <c r="CJ176" s="192"/>
      <c r="CK176" s="191" t="s">
        <v>357</v>
      </c>
      <c r="CL176" s="191" t="s">
        <v>358</v>
      </c>
      <c r="CM176" s="208">
        <v>0.13</v>
      </c>
      <c r="CN176" s="191">
        <v>470</v>
      </c>
      <c r="CO176" s="205">
        <f t="shared" si="205"/>
        <v>72.846619960228054</v>
      </c>
      <c r="CP176" s="191">
        <f t="shared" si="206"/>
        <v>42.898582559399138</v>
      </c>
      <c r="CQ176" s="145" t="s">
        <v>353</v>
      </c>
      <c r="CR176" s="191">
        <v>175</v>
      </c>
      <c r="CS176" s="191"/>
      <c r="CT176" s="191"/>
      <c r="CU176" s="191"/>
      <c r="CV176" s="192"/>
      <c r="CW176" s="191" t="s">
        <v>357</v>
      </c>
      <c r="CX176" s="209" t="s">
        <v>358</v>
      </c>
      <c r="CY176" s="208">
        <v>0.13</v>
      </c>
      <c r="CZ176" s="191">
        <v>470</v>
      </c>
      <c r="DA176" s="191"/>
      <c r="DB176" s="191">
        <f t="shared" si="207"/>
        <v>53.921096559503454</v>
      </c>
      <c r="DC176" s="43">
        <f t="shared" si="208"/>
        <v>0</v>
      </c>
      <c r="DD176" s="191" t="s">
        <v>362</v>
      </c>
      <c r="DE176" s="191">
        <v>100</v>
      </c>
      <c r="DF176" s="191" t="s">
        <v>361</v>
      </c>
      <c r="DG176" s="191">
        <v>20</v>
      </c>
      <c r="DH176" s="191" t="s">
        <v>353</v>
      </c>
      <c r="DI176" s="192">
        <v>175</v>
      </c>
      <c r="DJ176" s="191"/>
      <c r="DK176" s="209"/>
      <c r="DL176" s="208"/>
      <c r="DM176" s="191"/>
      <c r="DN176" s="191">
        <f t="shared" si="209"/>
        <v>53.921096559503454</v>
      </c>
      <c r="DO176" s="192">
        <f t="shared" si="210"/>
        <v>0</v>
      </c>
      <c r="DP176" s="191">
        <v>1</v>
      </c>
      <c r="DQ176" s="191" t="s">
        <v>363</v>
      </c>
      <c r="DR176" s="191" t="s">
        <v>371</v>
      </c>
      <c r="DS176" s="208">
        <v>0.13400000000000001</v>
      </c>
      <c r="DT176" s="191">
        <v>580</v>
      </c>
      <c r="DU176" s="191">
        <f t="shared" si="211"/>
        <v>7.7736428924951637</v>
      </c>
      <c r="DV176" s="191">
        <v>0.375</v>
      </c>
      <c r="DW176" s="191">
        <v>0.45</v>
      </c>
      <c r="DX176" s="192">
        <f t="shared" si="212"/>
        <v>9.533018346533142</v>
      </c>
      <c r="DY176" s="191">
        <v>1</v>
      </c>
      <c r="DZ176" s="191" t="s">
        <v>363</v>
      </c>
      <c r="EA176" s="191" t="s">
        <v>371</v>
      </c>
      <c r="EB176" s="208">
        <v>0.13400000000000001</v>
      </c>
      <c r="EC176" s="191">
        <v>580</v>
      </c>
      <c r="ED176" s="191">
        <f t="shared" si="213"/>
        <v>2.8150214930341391</v>
      </c>
      <c r="EE176" s="191">
        <v>0.47499999999999998</v>
      </c>
      <c r="EF176" s="191">
        <v>0.47499999999999998</v>
      </c>
      <c r="EG176" s="191">
        <f t="shared" si="214"/>
        <v>4.766509173266571</v>
      </c>
      <c r="EH176" s="166">
        <f t="shared" si="215"/>
        <v>2</v>
      </c>
      <c r="EI176" s="205">
        <f t="shared" si="216"/>
        <v>3.2279891634994651</v>
      </c>
      <c r="EJ176" s="205">
        <f t="shared" si="182"/>
        <v>1.8988171549996855</v>
      </c>
      <c r="EK176" s="51">
        <f t="shared" si="183"/>
        <v>0.66620433803445356</v>
      </c>
      <c r="EL176" s="220">
        <f t="shared" si="184"/>
        <v>0.12010541825026744</v>
      </c>
      <c r="EM176" s="221">
        <f t="shared" si="217"/>
        <v>6.129361199805869</v>
      </c>
      <c r="EN176" s="191"/>
      <c r="EO176" s="313"/>
      <c r="EP176" s="192" t="s">
        <v>354</v>
      </c>
      <c r="EQ176" s="222">
        <f t="shared" si="218"/>
        <v>3.2279891634994651</v>
      </c>
      <c r="ER176" s="191">
        <f t="shared" si="219"/>
        <v>1.8988171549996855</v>
      </c>
      <c r="ES176" s="51">
        <f t="shared" si="220"/>
        <v>0.66620433803445356</v>
      </c>
      <c r="ET176" s="191">
        <f t="shared" si="185"/>
        <v>3.5883054182502674</v>
      </c>
      <c r="EU176" s="191">
        <f t="shared" si="221"/>
        <v>6.129361199805869</v>
      </c>
      <c r="EV176" s="191"/>
      <c r="EW176" s="191"/>
      <c r="EX176" s="192" t="str">
        <f t="shared" si="186"/>
        <v>Front</v>
      </c>
      <c r="EY176" s="145"/>
      <c r="EZ176" s="191"/>
      <c r="FA176" s="191"/>
      <c r="FB176" s="191"/>
      <c r="FC176" s="191"/>
      <c r="FD176" s="191"/>
      <c r="FE176" s="191"/>
      <c r="FF176" s="192"/>
      <c r="FG176" s="145"/>
      <c r="FH176" s="191"/>
      <c r="FI176" s="191"/>
      <c r="FJ176" s="191"/>
      <c r="FK176" s="191"/>
      <c r="FL176" s="191"/>
      <c r="FM176" s="191"/>
      <c r="FN176" s="192"/>
      <c r="FO176" s="145"/>
      <c r="FP176" s="191"/>
      <c r="FQ176" s="191"/>
      <c r="FR176" s="191"/>
      <c r="FS176" s="191"/>
      <c r="FT176" s="191"/>
      <c r="FU176" s="191"/>
      <c r="FV176" s="192"/>
      <c r="FW176" s="191"/>
      <c r="FX176" s="191"/>
      <c r="FY176" s="191"/>
      <c r="FZ176" s="191"/>
      <c r="GA176" s="191"/>
      <c r="GB176" s="191"/>
      <c r="GC176" s="191"/>
      <c r="GD176" s="210"/>
      <c r="GE176" s="145"/>
      <c r="GF176" s="191"/>
      <c r="GG176" s="191"/>
      <c r="GH176" s="191"/>
      <c r="GI176" s="191"/>
      <c r="GJ176" s="191"/>
      <c r="GK176" s="191"/>
      <c r="GL176" s="210"/>
      <c r="GM176" s="145"/>
      <c r="GN176" s="191"/>
      <c r="GO176" s="191"/>
      <c r="GP176" s="191"/>
      <c r="GQ176" s="191"/>
      <c r="GR176" s="191"/>
      <c r="GS176" s="191"/>
      <c r="GT176" s="210"/>
      <c r="GU176" s="145"/>
      <c r="GV176" s="191"/>
      <c r="GW176" s="191"/>
      <c r="GX176" s="191"/>
      <c r="GY176" s="191"/>
      <c r="GZ176" s="191"/>
      <c r="HA176" s="191"/>
      <c r="HB176" s="210"/>
      <c r="HC176" s="145"/>
      <c r="HD176" s="191"/>
      <c r="HE176" s="191"/>
      <c r="HF176" s="191"/>
      <c r="HG176" s="191"/>
      <c r="HH176" s="191"/>
      <c r="HI176" s="191"/>
      <c r="HJ176" s="210"/>
      <c r="HR176" s="310"/>
    </row>
    <row r="177" spans="1:226" s="309" customFormat="1" ht="14.45" customHeight="1" x14ac:dyDescent="0.25">
      <c r="A177" s="211" t="s">
        <v>431</v>
      </c>
      <c r="B177" s="194" t="s">
        <v>0</v>
      </c>
      <c r="C177" s="31">
        <f t="shared" si="187"/>
        <v>167</v>
      </c>
      <c r="D177" s="173" t="str">
        <f t="shared" si="188"/>
        <v>Dw_167</v>
      </c>
      <c r="E177" s="4">
        <v>486.99374274010489</v>
      </c>
      <c r="F177" s="195" t="s">
        <v>360</v>
      </c>
      <c r="G177" s="195">
        <v>17.5</v>
      </c>
      <c r="H177" s="3">
        <f t="shared" si="189"/>
        <v>46.388588966888058</v>
      </c>
      <c r="I177" s="196">
        <f t="shared" si="190"/>
        <v>174.84490918265419</v>
      </c>
      <c r="J177" s="1">
        <f t="shared" si="191"/>
        <v>0.3</v>
      </c>
      <c r="K177" s="280">
        <f t="shared" si="192"/>
        <v>0.63914856614868754</v>
      </c>
      <c r="L177" s="280">
        <f t="shared" si="193"/>
        <v>0.72198628859450997</v>
      </c>
      <c r="M177" s="225">
        <f t="shared" si="194"/>
        <v>1.13074085508911</v>
      </c>
      <c r="N177" s="15" t="s">
        <v>432</v>
      </c>
      <c r="O177" s="197">
        <f t="shared" si="195"/>
        <v>0.54148971644588251</v>
      </c>
      <c r="P177" s="198">
        <f t="shared" si="196"/>
        <v>0</v>
      </c>
      <c r="Q177" s="198">
        <f t="shared" si="197"/>
        <v>0</v>
      </c>
      <c r="R177" s="198">
        <f t="shared" si="198"/>
        <v>0.79224958254950528</v>
      </c>
      <c r="S177" s="77">
        <f t="shared" si="199"/>
        <v>0.7638444244830267</v>
      </c>
      <c r="T177" s="199"/>
      <c r="U177" s="3">
        <f t="shared" si="200"/>
        <v>1.6641648902962618</v>
      </c>
      <c r="V177" s="98">
        <f t="shared" si="201"/>
        <v>9.4161122591222153</v>
      </c>
      <c r="W177" s="49">
        <f t="shared" si="202"/>
        <v>4.926511886256173</v>
      </c>
      <c r="X177" s="317">
        <f t="shared" si="181"/>
        <v>6.9473121613869579E-2</v>
      </c>
      <c r="Y177" s="318">
        <v>6.9473121613869565E-2</v>
      </c>
      <c r="Z177" s="200"/>
      <c r="AA177" s="66"/>
      <c r="AB177" s="66"/>
      <c r="AC177" s="66">
        <v>250</v>
      </c>
      <c r="AD177" s="66"/>
      <c r="AE177" s="66"/>
      <c r="AF177" s="66"/>
      <c r="AG177" s="66"/>
      <c r="AH177" s="195"/>
      <c r="AI177" s="34"/>
      <c r="AJ177" s="229">
        <v>180</v>
      </c>
      <c r="AK177" s="34"/>
      <c r="AL177" s="34"/>
      <c r="AM177" s="34"/>
      <c r="AN177" s="201"/>
      <c r="AO177" s="201"/>
      <c r="AP177" s="202">
        <v>240</v>
      </c>
      <c r="AQ177" s="18"/>
      <c r="AR177" s="18"/>
      <c r="AS177" s="18"/>
      <c r="AT177" s="51"/>
      <c r="AU177" s="17"/>
      <c r="AV177" s="18"/>
      <c r="AW177" s="112"/>
      <c r="AX177" s="103"/>
      <c r="AY177" s="18"/>
      <c r="AZ177" s="18"/>
      <c r="BA177" s="18"/>
      <c r="BB177" s="17"/>
      <c r="BC177" s="19"/>
      <c r="BD177" s="19"/>
      <c r="BE177" s="19"/>
      <c r="BF177" s="17"/>
      <c r="BG177" s="18"/>
      <c r="BH177" s="18"/>
      <c r="BI177" s="128"/>
      <c r="BJ177" s="331"/>
      <c r="BK177" s="332"/>
      <c r="BL177" s="332"/>
      <c r="BM177" s="332"/>
      <c r="BN177" s="333"/>
      <c r="BO177" s="203">
        <f t="shared" si="203"/>
        <v>6.9363999999999999</v>
      </c>
      <c r="BP177" s="285">
        <v>6.6877038473686721</v>
      </c>
      <c r="BQ177" s="204">
        <v>3.011857960284428</v>
      </c>
      <c r="BR177" s="204"/>
      <c r="BS177" s="47"/>
      <c r="BT177" s="42"/>
      <c r="BU177" s="42"/>
      <c r="BV177" s="42"/>
      <c r="BW177" s="43"/>
      <c r="BX177" s="191"/>
      <c r="BY177" s="191"/>
      <c r="BZ177" s="205"/>
      <c r="CA177" s="191"/>
      <c r="CB177" s="206"/>
      <c r="CC177" s="191"/>
      <c r="CD177" s="207">
        <f t="shared" si="204"/>
        <v>52.453472754796259</v>
      </c>
      <c r="CE177" s="47" t="s">
        <v>356</v>
      </c>
      <c r="CF177" s="42">
        <v>31.8</v>
      </c>
      <c r="CG177" s="42" t="s">
        <v>353</v>
      </c>
      <c r="CH177" s="42">
        <v>175</v>
      </c>
      <c r="CI177" s="191"/>
      <c r="CJ177" s="192"/>
      <c r="CK177" s="191" t="s">
        <v>357</v>
      </c>
      <c r="CL177" s="191" t="s">
        <v>358</v>
      </c>
      <c r="CM177" s="208">
        <v>0.13</v>
      </c>
      <c r="CN177" s="191">
        <v>470</v>
      </c>
      <c r="CO177" s="205">
        <f t="shared" si="205"/>
        <v>72.096177397450219</v>
      </c>
      <c r="CP177" s="191">
        <f t="shared" si="206"/>
        <v>39.340104566097196</v>
      </c>
      <c r="CQ177" s="145" t="s">
        <v>353</v>
      </c>
      <c r="CR177" s="191">
        <v>175</v>
      </c>
      <c r="CS177" s="191"/>
      <c r="CT177" s="191"/>
      <c r="CU177" s="191"/>
      <c r="CV177" s="192"/>
      <c r="CW177" s="191" t="s">
        <v>357</v>
      </c>
      <c r="CX177" s="209" t="s">
        <v>358</v>
      </c>
      <c r="CY177" s="208">
        <v>0.13</v>
      </c>
      <c r="CZ177" s="191">
        <v>470</v>
      </c>
      <c r="DA177" s="191"/>
      <c r="DB177" s="191">
        <f t="shared" si="207"/>
        <v>46.388588966888058</v>
      </c>
      <c r="DC177" s="43">
        <f t="shared" si="208"/>
        <v>0</v>
      </c>
      <c r="DD177" s="191" t="s">
        <v>362</v>
      </c>
      <c r="DE177" s="191">
        <v>100</v>
      </c>
      <c r="DF177" s="191" t="s">
        <v>361</v>
      </c>
      <c r="DG177" s="191">
        <v>20</v>
      </c>
      <c r="DH177" s="191" t="s">
        <v>353</v>
      </c>
      <c r="DI177" s="192">
        <v>175</v>
      </c>
      <c r="DJ177" s="191"/>
      <c r="DK177" s="209"/>
      <c r="DL177" s="208"/>
      <c r="DM177" s="191"/>
      <c r="DN177" s="191">
        <f t="shared" si="209"/>
        <v>46.388588966888058</v>
      </c>
      <c r="DO177" s="192">
        <f t="shared" si="210"/>
        <v>0</v>
      </c>
      <c r="DP177" s="191">
        <v>1</v>
      </c>
      <c r="DQ177" s="191" t="s">
        <v>363</v>
      </c>
      <c r="DR177" s="191" t="s">
        <v>371</v>
      </c>
      <c r="DS177" s="208">
        <v>0.13400000000000001</v>
      </c>
      <c r="DT177" s="191">
        <v>580</v>
      </c>
      <c r="DU177" s="191">
        <f t="shared" si="211"/>
        <v>6.6877038473686721</v>
      </c>
      <c r="DV177" s="191">
        <v>0.375</v>
      </c>
      <c r="DW177" s="191">
        <v>0.45</v>
      </c>
      <c r="DX177" s="192">
        <f t="shared" si="212"/>
        <v>8.7422454591327092</v>
      </c>
      <c r="DY177" s="191">
        <v>1</v>
      </c>
      <c r="DZ177" s="191" t="s">
        <v>363</v>
      </c>
      <c r="EA177" s="191" t="s">
        <v>371</v>
      </c>
      <c r="EB177" s="208">
        <v>0.13400000000000001</v>
      </c>
      <c r="EC177" s="191">
        <v>580</v>
      </c>
      <c r="ED177" s="191">
        <f t="shared" si="213"/>
        <v>3.011857960284428</v>
      </c>
      <c r="EE177" s="191">
        <v>0.47499999999999998</v>
      </c>
      <c r="EF177" s="191">
        <v>0.47499999999999998</v>
      </c>
      <c r="EG177" s="191">
        <f t="shared" si="214"/>
        <v>4.3711227295663546</v>
      </c>
      <c r="EH177" s="166">
        <f t="shared" si="215"/>
        <v>2</v>
      </c>
      <c r="EI177" s="205">
        <f t="shared" si="216"/>
        <v>2.8290803135036451</v>
      </c>
      <c r="EJ177" s="205">
        <f t="shared" si="182"/>
        <v>1.6641648902962618</v>
      </c>
      <c r="EK177" s="51">
        <f t="shared" si="183"/>
        <v>1.0976930699881662</v>
      </c>
      <c r="EL177" s="220">
        <f t="shared" si="184"/>
        <v>0.31955984324817743</v>
      </c>
      <c r="EM177" s="221">
        <f t="shared" si="217"/>
        <v>4.7080561295611076</v>
      </c>
      <c r="EN177" s="191"/>
      <c r="EO177" s="313"/>
      <c r="EP177" s="192" t="s">
        <v>354</v>
      </c>
      <c r="EQ177" s="222">
        <f t="shared" si="218"/>
        <v>2.8290803135036451</v>
      </c>
      <c r="ER177" s="191">
        <f t="shared" si="219"/>
        <v>1.6641648902962618</v>
      </c>
      <c r="ES177" s="51">
        <f t="shared" si="220"/>
        <v>1.0976930699881662</v>
      </c>
      <c r="ET177" s="191">
        <f t="shared" si="185"/>
        <v>3.7877598432481774</v>
      </c>
      <c r="EU177" s="191">
        <f t="shared" si="221"/>
        <v>4.7080561295611076</v>
      </c>
      <c r="EV177" s="191"/>
      <c r="EW177" s="191"/>
      <c r="EX177" s="192" t="str">
        <f t="shared" si="186"/>
        <v>Front</v>
      </c>
      <c r="EY177" s="145"/>
      <c r="EZ177" s="191"/>
      <c r="FA177" s="191"/>
      <c r="FB177" s="191"/>
      <c r="FC177" s="191"/>
      <c r="FD177" s="191"/>
      <c r="FE177" s="191"/>
      <c r="FF177" s="192"/>
      <c r="FG177" s="145"/>
      <c r="FH177" s="191"/>
      <c r="FI177" s="191"/>
      <c r="FJ177" s="191"/>
      <c r="FK177" s="191"/>
      <c r="FL177" s="191"/>
      <c r="FM177" s="191"/>
      <c r="FN177" s="192"/>
      <c r="FO177" s="145"/>
      <c r="FP177" s="191"/>
      <c r="FQ177" s="191"/>
      <c r="FR177" s="191"/>
      <c r="FS177" s="191"/>
      <c r="FT177" s="191"/>
      <c r="FU177" s="191"/>
      <c r="FV177" s="192"/>
      <c r="FW177" s="191"/>
      <c r="FX177" s="191"/>
      <c r="FY177" s="191"/>
      <c r="FZ177" s="191"/>
      <c r="GA177" s="191"/>
      <c r="GB177" s="191"/>
      <c r="GC177" s="191"/>
      <c r="GD177" s="210"/>
      <c r="GE177" s="145"/>
      <c r="GF177" s="191"/>
      <c r="GG177" s="191"/>
      <c r="GH177" s="191"/>
      <c r="GI177" s="191"/>
      <c r="GJ177" s="191"/>
      <c r="GK177" s="191"/>
      <c r="GL177" s="210"/>
      <c r="GM177" s="145"/>
      <c r="GN177" s="191"/>
      <c r="GO177" s="191"/>
      <c r="GP177" s="191"/>
      <c r="GQ177" s="191"/>
      <c r="GR177" s="191"/>
      <c r="GS177" s="191"/>
      <c r="GT177" s="210"/>
      <c r="GU177" s="145"/>
      <c r="GV177" s="191"/>
      <c r="GW177" s="191"/>
      <c r="GX177" s="191"/>
      <c r="GY177" s="191"/>
      <c r="GZ177" s="191"/>
      <c r="HA177" s="191"/>
      <c r="HB177" s="210"/>
      <c r="HC177" s="145"/>
      <c r="HD177" s="191"/>
      <c r="HE177" s="191"/>
      <c r="HF177" s="191"/>
      <c r="HG177" s="191"/>
      <c r="HH177" s="191"/>
      <c r="HI177" s="191"/>
      <c r="HJ177" s="210"/>
      <c r="HR177" s="310"/>
    </row>
    <row r="178" spans="1:226" s="309" customFormat="1" ht="14.45" customHeight="1" x14ac:dyDescent="0.25">
      <c r="A178" s="211" t="s">
        <v>431</v>
      </c>
      <c r="B178" s="194" t="s">
        <v>0</v>
      </c>
      <c r="C178" s="31">
        <f t="shared" si="187"/>
        <v>168</v>
      </c>
      <c r="D178" s="173" t="str">
        <f t="shared" si="188"/>
        <v>Dw_168</v>
      </c>
      <c r="E178" s="4">
        <v>620.94991689694734</v>
      </c>
      <c r="F178" s="195" t="s">
        <v>360</v>
      </c>
      <c r="G178" s="195">
        <v>17.5</v>
      </c>
      <c r="H178" s="3">
        <f t="shared" si="189"/>
        <v>62.780741814763559</v>
      </c>
      <c r="I178" s="196">
        <f t="shared" si="190"/>
        <v>222.93781631247947</v>
      </c>
      <c r="J178" s="1">
        <f t="shared" si="191"/>
        <v>0.3</v>
      </c>
      <c r="K178" s="280">
        <f t="shared" si="192"/>
        <v>0.68683367971458575</v>
      </c>
      <c r="L178" s="280">
        <f t="shared" si="193"/>
        <v>0.835156579344561</v>
      </c>
      <c r="M178" s="225">
        <f t="shared" si="194"/>
        <v>1.0653162571904491</v>
      </c>
      <c r="N178" s="15" t="s">
        <v>432</v>
      </c>
      <c r="O178" s="197">
        <f t="shared" si="195"/>
        <v>0.6263674345084207</v>
      </c>
      <c r="P178" s="198">
        <f t="shared" si="196"/>
        <v>0</v>
      </c>
      <c r="Q178" s="198">
        <f t="shared" si="197"/>
        <v>0</v>
      </c>
      <c r="R178" s="198">
        <f t="shared" si="198"/>
        <v>0.74641006933089216</v>
      </c>
      <c r="S178" s="77">
        <f t="shared" si="199"/>
        <v>0.96321262417588771</v>
      </c>
      <c r="T178" s="199"/>
      <c r="U178" s="3">
        <f t="shared" si="200"/>
        <v>2.2553159889737473</v>
      </c>
      <c r="V178" s="98">
        <f t="shared" si="201"/>
        <v>17.293930714410148</v>
      </c>
      <c r="W178" s="49">
        <f t="shared" si="202"/>
        <v>3.6302181876125812</v>
      </c>
      <c r="X178" s="317">
        <f t="shared" si="181"/>
        <v>0.11649671286550121</v>
      </c>
      <c r="Y178" s="318">
        <v>0.1164967128655012</v>
      </c>
      <c r="Z178" s="200"/>
      <c r="AA178" s="66"/>
      <c r="AB178" s="66"/>
      <c r="AC178" s="66">
        <v>250</v>
      </c>
      <c r="AD178" s="66"/>
      <c r="AE178" s="66"/>
      <c r="AF178" s="66"/>
      <c r="AG178" s="66"/>
      <c r="AH178" s="195"/>
      <c r="AI178" s="34"/>
      <c r="AJ178" s="229">
        <v>180</v>
      </c>
      <c r="AK178" s="34"/>
      <c r="AL178" s="34"/>
      <c r="AM178" s="34"/>
      <c r="AN178" s="201"/>
      <c r="AO178" s="201"/>
      <c r="AP178" s="202">
        <v>240</v>
      </c>
      <c r="AQ178" s="18"/>
      <c r="AR178" s="18"/>
      <c r="AS178" s="18"/>
      <c r="AT178" s="51"/>
      <c r="AU178" s="17"/>
      <c r="AV178" s="18"/>
      <c r="AW178" s="112"/>
      <c r="AX178" s="103"/>
      <c r="AY178" s="18"/>
      <c r="AZ178" s="18"/>
      <c r="BA178" s="18"/>
      <c r="BB178" s="17"/>
      <c r="BC178" s="19"/>
      <c r="BD178" s="19"/>
      <c r="BE178" s="19"/>
      <c r="BF178" s="17"/>
      <c r="BG178" s="18"/>
      <c r="BH178" s="18"/>
      <c r="BI178" s="128"/>
      <c r="BJ178" s="331"/>
      <c r="BK178" s="332"/>
      <c r="BL178" s="332"/>
      <c r="BM178" s="332"/>
      <c r="BN178" s="333"/>
      <c r="BO178" s="203">
        <f t="shared" si="203"/>
        <v>6.9363999999999999</v>
      </c>
      <c r="BP178" s="285">
        <v>9.0509113970883401</v>
      </c>
      <c r="BQ178" s="204">
        <v>3.0454255335480247</v>
      </c>
      <c r="BR178" s="204"/>
      <c r="BS178" s="47"/>
      <c r="BT178" s="42"/>
      <c r="BU178" s="42"/>
      <c r="BV178" s="42"/>
      <c r="BW178" s="43"/>
      <c r="BX178" s="191"/>
      <c r="BY178" s="191"/>
      <c r="BZ178" s="205"/>
      <c r="CA178" s="191"/>
      <c r="CB178" s="206"/>
      <c r="CC178" s="191"/>
      <c r="CD178" s="207">
        <f t="shared" si="204"/>
        <v>66.881344893743844</v>
      </c>
      <c r="CE178" s="47" t="s">
        <v>356</v>
      </c>
      <c r="CF178" s="42">
        <v>31.8</v>
      </c>
      <c r="CG178" s="42" t="s">
        <v>353</v>
      </c>
      <c r="CH178" s="42">
        <v>175</v>
      </c>
      <c r="CI178" s="191"/>
      <c r="CJ178" s="192"/>
      <c r="CK178" s="191" t="s">
        <v>357</v>
      </c>
      <c r="CL178" s="191" t="s">
        <v>358</v>
      </c>
      <c r="CM178" s="208">
        <v>0.13</v>
      </c>
      <c r="CN178" s="191">
        <v>470</v>
      </c>
      <c r="CO178" s="205">
        <f t="shared" si="205"/>
        <v>87.404778831524482</v>
      </c>
      <c r="CP178" s="191">
        <f t="shared" si="206"/>
        <v>50.161008670307879</v>
      </c>
      <c r="CQ178" s="145" t="s">
        <v>353</v>
      </c>
      <c r="CR178" s="191">
        <v>175</v>
      </c>
      <c r="CS178" s="191"/>
      <c r="CT178" s="191"/>
      <c r="CU178" s="191"/>
      <c r="CV178" s="192"/>
      <c r="CW178" s="191" t="s">
        <v>357</v>
      </c>
      <c r="CX178" s="209" t="s">
        <v>358</v>
      </c>
      <c r="CY178" s="208">
        <v>0.13</v>
      </c>
      <c r="CZ178" s="191">
        <v>470</v>
      </c>
      <c r="DA178" s="191"/>
      <c r="DB178" s="191">
        <f t="shared" si="207"/>
        <v>62.780741814763559</v>
      </c>
      <c r="DC178" s="43">
        <f t="shared" si="208"/>
        <v>0</v>
      </c>
      <c r="DD178" s="191" t="s">
        <v>362</v>
      </c>
      <c r="DE178" s="191">
        <v>100</v>
      </c>
      <c r="DF178" s="191" t="s">
        <v>361</v>
      </c>
      <c r="DG178" s="191">
        <v>20</v>
      </c>
      <c r="DH178" s="191" t="s">
        <v>353</v>
      </c>
      <c r="DI178" s="192">
        <v>175</v>
      </c>
      <c r="DJ178" s="191"/>
      <c r="DK178" s="209"/>
      <c r="DL178" s="208"/>
      <c r="DM178" s="191"/>
      <c r="DN178" s="191">
        <f t="shared" si="209"/>
        <v>62.780741814763559</v>
      </c>
      <c r="DO178" s="192">
        <f t="shared" si="210"/>
        <v>0</v>
      </c>
      <c r="DP178" s="191">
        <v>1</v>
      </c>
      <c r="DQ178" s="191" t="s">
        <v>363</v>
      </c>
      <c r="DR178" s="191" t="s">
        <v>371</v>
      </c>
      <c r="DS178" s="208">
        <v>0.13400000000000001</v>
      </c>
      <c r="DT178" s="191">
        <v>580</v>
      </c>
      <c r="DU178" s="191">
        <f t="shared" si="211"/>
        <v>9.0509113970883401</v>
      </c>
      <c r="DV178" s="191">
        <v>0.375</v>
      </c>
      <c r="DW178" s="191">
        <v>0.45</v>
      </c>
      <c r="DX178" s="192">
        <f t="shared" si="212"/>
        <v>11.146890815623975</v>
      </c>
      <c r="DY178" s="191">
        <v>1</v>
      </c>
      <c r="DZ178" s="191" t="s">
        <v>363</v>
      </c>
      <c r="EA178" s="191" t="s">
        <v>371</v>
      </c>
      <c r="EB178" s="208">
        <v>0.13400000000000001</v>
      </c>
      <c r="EC178" s="191">
        <v>580</v>
      </c>
      <c r="ED178" s="191">
        <f t="shared" si="213"/>
        <v>3.0454255335480247</v>
      </c>
      <c r="EE178" s="191">
        <v>0.47499999999999998</v>
      </c>
      <c r="EF178" s="191">
        <v>0.47499999999999998</v>
      </c>
      <c r="EG178" s="191">
        <f t="shared" si="214"/>
        <v>5.5734454078119873</v>
      </c>
      <c r="EH178" s="166">
        <f t="shared" si="215"/>
        <v>2</v>
      </c>
      <c r="EI178" s="205">
        <f t="shared" si="216"/>
        <v>3.8340371812553702</v>
      </c>
      <c r="EJ178" s="205">
        <f t="shared" si="182"/>
        <v>2.2553159889737473</v>
      </c>
      <c r="EK178" s="51">
        <f t="shared" si="183"/>
        <v>0.5401095445742774</v>
      </c>
      <c r="EL178" s="220">
        <f t="shared" si="184"/>
        <v>1.5511814093723149</v>
      </c>
      <c r="EM178" s="221">
        <f t="shared" si="217"/>
        <v>8.6469653572050742</v>
      </c>
      <c r="EN178" s="191"/>
      <c r="EO178" s="313"/>
      <c r="EP178" s="192" t="s">
        <v>354</v>
      </c>
      <c r="EQ178" s="222">
        <f t="shared" si="218"/>
        <v>3.8340371812553702</v>
      </c>
      <c r="ER178" s="191">
        <f t="shared" si="219"/>
        <v>2.2553159889737473</v>
      </c>
      <c r="ES178" s="51">
        <f t="shared" si="220"/>
        <v>0.5401095445742774</v>
      </c>
      <c r="ET178" s="191">
        <f t="shared" si="185"/>
        <v>1.5511814093723149</v>
      </c>
      <c r="EU178" s="191">
        <f t="shared" si="221"/>
        <v>8.6469653572050742</v>
      </c>
      <c r="EV178" s="191"/>
      <c r="EW178" s="191"/>
      <c r="EX178" s="192" t="str">
        <f t="shared" si="186"/>
        <v>Rear</v>
      </c>
      <c r="EY178" s="145"/>
      <c r="EZ178" s="191"/>
      <c r="FA178" s="191"/>
      <c r="FB178" s="191"/>
      <c r="FC178" s="191"/>
      <c r="FD178" s="191"/>
      <c r="FE178" s="191"/>
      <c r="FF178" s="192"/>
      <c r="FG178" s="145"/>
      <c r="FH178" s="191"/>
      <c r="FI178" s="191"/>
      <c r="FJ178" s="191"/>
      <c r="FK178" s="191"/>
      <c r="FL178" s="191"/>
      <c r="FM178" s="191"/>
      <c r="FN178" s="192"/>
      <c r="FO178" s="145"/>
      <c r="FP178" s="191"/>
      <c r="FQ178" s="191"/>
      <c r="FR178" s="191"/>
      <c r="FS178" s="191"/>
      <c r="FT178" s="191"/>
      <c r="FU178" s="191"/>
      <c r="FV178" s="192"/>
      <c r="FW178" s="191"/>
      <c r="FX178" s="191"/>
      <c r="FY178" s="191"/>
      <c r="FZ178" s="191"/>
      <c r="GA178" s="191"/>
      <c r="GB178" s="191"/>
      <c r="GC178" s="191"/>
      <c r="GD178" s="210"/>
      <c r="GE178" s="145"/>
      <c r="GF178" s="191"/>
      <c r="GG178" s="191"/>
      <c r="GH178" s="191"/>
      <c r="GI178" s="191"/>
      <c r="GJ178" s="191"/>
      <c r="GK178" s="191"/>
      <c r="GL178" s="210"/>
      <c r="GM178" s="145"/>
      <c r="GN178" s="191"/>
      <c r="GO178" s="191"/>
      <c r="GP178" s="191"/>
      <c r="GQ178" s="191"/>
      <c r="GR178" s="191"/>
      <c r="GS178" s="191"/>
      <c r="GT178" s="210"/>
      <c r="GU178" s="145"/>
      <c r="GV178" s="191"/>
      <c r="GW178" s="191"/>
      <c r="GX178" s="191"/>
      <c r="GY178" s="191"/>
      <c r="GZ178" s="191"/>
      <c r="HA178" s="191"/>
      <c r="HB178" s="210"/>
      <c r="HC178" s="145"/>
      <c r="HD178" s="191"/>
      <c r="HE178" s="191"/>
      <c r="HF178" s="191"/>
      <c r="HG178" s="191"/>
      <c r="HH178" s="191"/>
      <c r="HI178" s="191"/>
      <c r="HJ178" s="210"/>
      <c r="HR178" s="310"/>
    </row>
    <row r="179" spans="1:226" s="309" customFormat="1" ht="14.45" customHeight="1" x14ac:dyDescent="0.25">
      <c r="A179" s="211" t="s">
        <v>431</v>
      </c>
      <c r="B179" s="194" t="s">
        <v>0</v>
      </c>
      <c r="C179" s="31">
        <f t="shared" si="187"/>
        <v>169</v>
      </c>
      <c r="D179" s="173" t="str">
        <f t="shared" si="188"/>
        <v>Dw_169</v>
      </c>
      <c r="E179" s="4">
        <v>527.14359823716245</v>
      </c>
      <c r="F179" s="195" t="s">
        <v>360</v>
      </c>
      <c r="G179" s="195">
        <v>17.5</v>
      </c>
      <c r="H179" s="3">
        <f t="shared" si="189"/>
        <v>45.629033751860561</v>
      </c>
      <c r="I179" s="196">
        <f t="shared" si="190"/>
        <v>169.00582651778663</v>
      </c>
      <c r="J179" s="1">
        <f t="shared" si="191"/>
        <v>0.3</v>
      </c>
      <c r="K179" s="280">
        <f t="shared" si="192"/>
        <v>0.65213131025633075</v>
      </c>
      <c r="L179" s="280">
        <f t="shared" si="193"/>
        <v>0.74364743924659915</v>
      </c>
      <c r="M179" s="225">
        <f t="shared" si="194"/>
        <v>1.1111729481509913</v>
      </c>
      <c r="N179" s="15" t="s">
        <v>432</v>
      </c>
      <c r="O179" s="197">
        <f t="shared" si="195"/>
        <v>0.55773557943494945</v>
      </c>
      <c r="P179" s="198">
        <f t="shared" si="196"/>
        <v>0</v>
      </c>
      <c r="Q179" s="198">
        <f t="shared" si="197"/>
        <v>0</v>
      </c>
      <c r="R179" s="198">
        <f t="shared" si="198"/>
        <v>0.77853939773278158</v>
      </c>
      <c r="S179" s="77">
        <f t="shared" si="199"/>
        <v>0.77309600782983479</v>
      </c>
      <c r="T179" s="199"/>
      <c r="U179" s="3">
        <f t="shared" si="200"/>
        <v>1.6775279269582257</v>
      </c>
      <c r="V179" s="98">
        <f t="shared" si="201"/>
        <v>9.5679398154641913</v>
      </c>
      <c r="W179" s="49">
        <f t="shared" si="202"/>
        <v>4.7689507492629284</v>
      </c>
      <c r="X179" s="317">
        <f t="shared" si="181"/>
        <v>7.3324926616090955E-2</v>
      </c>
      <c r="Y179" s="318">
        <v>7.3324926616090982E-2</v>
      </c>
      <c r="Z179" s="200"/>
      <c r="AA179" s="66"/>
      <c r="AB179" s="66"/>
      <c r="AC179" s="66">
        <v>250</v>
      </c>
      <c r="AD179" s="66"/>
      <c r="AE179" s="66"/>
      <c r="AF179" s="66"/>
      <c r="AG179" s="66"/>
      <c r="AH179" s="195"/>
      <c r="AI179" s="34"/>
      <c r="AJ179" s="229">
        <v>180</v>
      </c>
      <c r="AK179" s="34"/>
      <c r="AL179" s="34"/>
      <c r="AM179" s="34"/>
      <c r="AN179" s="201"/>
      <c r="AO179" s="201"/>
      <c r="AP179" s="202">
        <v>240</v>
      </c>
      <c r="AQ179" s="18"/>
      <c r="AR179" s="18"/>
      <c r="AS179" s="18"/>
      <c r="AT179" s="51"/>
      <c r="AU179" s="17"/>
      <c r="AV179" s="18"/>
      <c r="AW179" s="112"/>
      <c r="AX179" s="103"/>
      <c r="AY179" s="18"/>
      <c r="AZ179" s="18"/>
      <c r="BA179" s="18"/>
      <c r="BB179" s="17"/>
      <c r="BC179" s="19"/>
      <c r="BD179" s="19"/>
      <c r="BE179" s="19"/>
      <c r="BF179" s="17"/>
      <c r="BG179" s="18"/>
      <c r="BH179" s="18"/>
      <c r="BI179" s="128"/>
      <c r="BJ179" s="331"/>
      <c r="BK179" s="332"/>
      <c r="BL179" s="332"/>
      <c r="BM179" s="332"/>
      <c r="BN179" s="333"/>
      <c r="BO179" s="203">
        <f t="shared" si="203"/>
        <v>6.9363999999999999</v>
      </c>
      <c r="BP179" s="285">
        <v>6.5782010483623434</v>
      </c>
      <c r="BQ179" s="204">
        <v>2.8764355949481297</v>
      </c>
      <c r="BR179" s="204"/>
      <c r="BS179" s="47"/>
      <c r="BT179" s="42"/>
      <c r="BU179" s="42"/>
      <c r="BV179" s="42"/>
      <c r="BW179" s="43"/>
      <c r="BX179" s="191"/>
      <c r="BY179" s="191"/>
      <c r="BZ179" s="205"/>
      <c r="CA179" s="191"/>
      <c r="CB179" s="206"/>
      <c r="CC179" s="191"/>
      <c r="CD179" s="207">
        <f t="shared" si="204"/>
        <v>50.701747955335989</v>
      </c>
      <c r="CE179" s="47" t="s">
        <v>356</v>
      </c>
      <c r="CF179" s="42">
        <v>31.8</v>
      </c>
      <c r="CG179" s="42" t="s">
        <v>353</v>
      </c>
      <c r="CH179" s="42">
        <v>175</v>
      </c>
      <c r="CI179" s="191"/>
      <c r="CJ179" s="192"/>
      <c r="CK179" s="191" t="s">
        <v>357</v>
      </c>
      <c r="CL179" s="191" t="s">
        <v>358</v>
      </c>
      <c r="CM179" s="208">
        <v>0.13</v>
      </c>
      <c r="CN179" s="191">
        <v>470</v>
      </c>
      <c r="CO179" s="205">
        <f t="shared" si="205"/>
        <v>67.776205162637638</v>
      </c>
      <c r="CP179" s="191">
        <f t="shared" si="206"/>
        <v>38.026310966501995</v>
      </c>
      <c r="CQ179" s="145" t="s">
        <v>353</v>
      </c>
      <c r="CR179" s="191">
        <v>175</v>
      </c>
      <c r="CS179" s="191"/>
      <c r="CT179" s="191"/>
      <c r="CU179" s="191"/>
      <c r="CV179" s="192"/>
      <c r="CW179" s="191" t="s">
        <v>357</v>
      </c>
      <c r="CX179" s="209" t="s">
        <v>358</v>
      </c>
      <c r="CY179" s="208">
        <v>0.13</v>
      </c>
      <c r="CZ179" s="191">
        <v>470</v>
      </c>
      <c r="DA179" s="191"/>
      <c r="DB179" s="191">
        <f t="shared" si="207"/>
        <v>45.629033751860561</v>
      </c>
      <c r="DC179" s="43">
        <f t="shared" si="208"/>
        <v>0</v>
      </c>
      <c r="DD179" s="191" t="s">
        <v>362</v>
      </c>
      <c r="DE179" s="191">
        <v>100</v>
      </c>
      <c r="DF179" s="191" t="s">
        <v>361</v>
      </c>
      <c r="DG179" s="191">
        <v>20</v>
      </c>
      <c r="DH179" s="191" t="s">
        <v>353</v>
      </c>
      <c r="DI179" s="192">
        <v>175</v>
      </c>
      <c r="DJ179" s="191"/>
      <c r="DK179" s="209"/>
      <c r="DL179" s="208"/>
      <c r="DM179" s="191"/>
      <c r="DN179" s="191">
        <f t="shared" si="209"/>
        <v>45.629033751860561</v>
      </c>
      <c r="DO179" s="192">
        <f t="shared" si="210"/>
        <v>0</v>
      </c>
      <c r="DP179" s="191">
        <v>1</v>
      </c>
      <c r="DQ179" s="191" t="s">
        <v>363</v>
      </c>
      <c r="DR179" s="191" t="s">
        <v>371</v>
      </c>
      <c r="DS179" s="208">
        <v>0.13400000000000001</v>
      </c>
      <c r="DT179" s="191">
        <v>580</v>
      </c>
      <c r="DU179" s="191">
        <f t="shared" si="211"/>
        <v>6.5782010483623434</v>
      </c>
      <c r="DV179" s="191">
        <v>0.375</v>
      </c>
      <c r="DW179" s="191">
        <v>0.45</v>
      </c>
      <c r="DX179" s="192">
        <f t="shared" si="212"/>
        <v>8.4502913258893315</v>
      </c>
      <c r="DY179" s="191">
        <v>1</v>
      </c>
      <c r="DZ179" s="191" t="s">
        <v>363</v>
      </c>
      <c r="EA179" s="191" t="s">
        <v>371</v>
      </c>
      <c r="EB179" s="208">
        <v>0.13400000000000001</v>
      </c>
      <c r="EC179" s="191">
        <v>580</v>
      </c>
      <c r="ED179" s="191">
        <f t="shared" si="213"/>
        <v>2.8764355949481297</v>
      </c>
      <c r="EE179" s="191">
        <v>0.47499999999999998</v>
      </c>
      <c r="EF179" s="191">
        <v>0.47499999999999998</v>
      </c>
      <c r="EG179" s="191">
        <f t="shared" si="214"/>
        <v>4.2251456629446658</v>
      </c>
      <c r="EH179" s="166">
        <f t="shared" si="215"/>
        <v>2</v>
      </c>
      <c r="EI179" s="205">
        <f t="shared" si="216"/>
        <v>2.8517974758289837</v>
      </c>
      <c r="EJ179" s="205">
        <f t="shared" si="182"/>
        <v>1.6775279269582257</v>
      </c>
      <c r="EK179" s="51">
        <f t="shared" si="183"/>
        <v>0.948907667989904</v>
      </c>
      <c r="EL179" s="220">
        <f t="shared" si="184"/>
        <v>0.30820126208550813</v>
      </c>
      <c r="EM179" s="221">
        <f t="shared" si="217"/>
        <v>4.7839699077320956</v>
      </c>
      <c r="EN179" s="191"/>
      <c r="EO179" s="313"/>
      <c r="EP179" s="192" t="s">
        <v>354</v>
      </c>
      <c r="EQ179" s="222">
        <f t="shared" si="218"/>
        <v>2.8517974758289837</v>
      </c>
      <c r="ER179" s="191">
        <f t="shared" si="219"/>
        <v>1.6775279269582257</v>
      </c>
      <c r="ES179" s="51">
        <f t="shared" si="220"/>
        <v>0.948907667989904</v>
      </c>
      <c r="ET179" s="191">
        <f t="shared" si="185"/>
        <v>3.7764012620855079</v>
      </c>
      <c r="EU179" s="191">
        <f t="shared" si="221"/>
        <v>4.7839699077320956</v>
      </c>
      <c r="EV179" s="191"/>
      <c r="EW179" s="191"/>
      <c r="EX179" s="192" t="str">
        <f t="shared" si="186"/>
        <v>Front</v>
      </c>
      <c r="EY179" s="145"/>
      <c r="EZ179" s="191"/>
      <c r="FA179" s="191"/>
      <c r="FB179" s="191"/>
      <c r="FC179" s="191"/>
      <c r="FD179" s="191"/>
      <c r="FE179" s="191"/>
      <c r="FF179" s="192"/>
      <c r="FG179" s="145"/>
      <c r="FH179" s="191"/>
      <c r="FI179" s="191"/>
      <c r="FJ179" s="191"/>
      <c r="FK179" s="191"/>
      <c r="FL179" s="191"/>
      <c r="FM179" s="191"/>
      <c r="FN179" s="192"/>
      <c r="FO179" s="145"/>
      <c r="FP179" s="191"/>
      <c r="FQ179" s="191"/>
      <c r="FR179" s="191"/>
      <c r="FS179" s="191"/>
      <c r="FT179" s="191"/>
      <c r="FU179" s="191"/>
      <c r="FV179" s="192"/>
      <c r="FW179" s="191"/>
      <c r="FX179" s="191"/>
      <c r="FY179" s="191"/>
      <c r="FZ179" s="191"/>
      <c r="GA179" s="191"/>
      <c r="GB179" s="191"/>
      <c r="GC179" s="191"/>
      <c r="GD179" s="210"/>
      <c r="GE179" s="145"/>
      <c r="GF179" s="191"/>
      <c r="GG179" s="191"/>
      <c r="GH179" s="191"/>
      <c r="GI179" s="191"/>
      <c r="GJ179" s="191"/>
      <c r="GK179" s="191"/>
      <c r="GL179" s="210"/>
      <c r="GM179" s="145"/>
      <c r="GN179" s="191"/>
      <c r="GO179" s="191"/>
      <c r="GP179" s="191"/>
      <c r="GQ179" s="191"/>
      <c r="GR179" s="191"/>
      <c r="GS179" s="191"/>
      <c r="GT179" s="210"/>
      <c r="GU179" s="145"/>
      <c r="GV179" s="191"/>
      <c r="GW179" s="191"/>
      <c r="GX179" s="191"/>
      <c r="GY179" s="191"/>
      <c r="GZ179" s="191"/>
      <c r="HA179" s="191"/>
      <c r="HB179" s="210"/>
      <c r="HC179" s="145"/>
      <c r="HD179" s="191"/>
      <c r="HE179" s="191"/>
      <c r="HF179" s="191"/>
      <c r="HG179" s="191"/>
      <c r="HH179" s="191"/>
      <c r="HI179" s="191"/>
      <c r="HJ179" s="210"/>
      <c r="HR179" s="310"/>
    </row>
    <row r="180" spans="1:226" s="309" customFormat="1" ht="14.45" customHeight="1" x14ac:dyDescent="0.25">
      <c r="A180" s="211" t="s">
        <v>431</v>
      </c>
      <c r="B180" s="194" t="s">
        <v>0</v>
      </c>
      <c r="C180" s="31">
        <f t="shared" si="187"/>
        <v>170</v>
      </c>
      <c r="D180" s="173" t="str">
        <f t="shared" si="188"/>
        <v>Dw_170</v>
      </c>
      <c r="E180" s="4">
        <v>546.78889005543613</v>
      </c>
      <c r="F180" s="195" t="s">
        <v>360</v>
      </c>
      <c r="G180" s="195">
        <v>17.5</v>
      </c>
      <c r="H180" s="3">
        <f t="shared" si="189"/>
        <v>56.863653654376421</v>
      </c>
      <c r="I180" s="196">
        <f t="shared" si="190"/>
        <v>198.58210895015205</v>
      </c>
      <c r="J180" s="1">
        <f t="shared" si="191"/>
        <v>0.3</v>
      </c>
      <c r="K180" s="280">
        <f t="shared" si="192"/>
        <v>0.70207733130779215</v>
      </c>
      <c r="L180" s="280">
        <f t="shared" si="193"/>
        <v>0.84842185441386408</v>
      </c>
      <c r="M180" s="225">
        <f t="shared" si="194"/>
        <v>1.0476750763703442</v>
      </c>
      <c r="N180" s="15" t="s">
        <v>432</v>
      </c>
      <c r="O180" s="197">
        <f t="shared" si="195"/>
        <v>0.63631639081039815</v>
      </c>
      <c r="P180" s="198">
        <f t="shared" si="196"/>
        <v>0</v>
      </c>
      <c r="Q180" s="198">
        <f t="shared" si="197"/>
        <v>0</v>
      </c>
      <c r="R180" s="198">
        <f t="shared" si="198"/>
        <v>0.73404983835709647</v>
      </c>
      <c r="S180" s="77">
        <f t="shared" si="199"/>
        <v>0.93205461828981762</v>
      </c>
      <c r="T180" s="199"/>
      <c r="U180" s="3">
        <f t="shared" si="200"/>
        <v>2.0748230599597246</v>
      </c>
      <c r="V180" s="98">
        <f t="shared" si="201"/>
        <v>14.636628482478159</v>
      </c>
      <c r="W180" s="49">
        <f t="shared" si="202"/>
        <v>3.8850240492507679</v>
      </c>
      <c r="X180" s="317">
        <f t="shared" si="181"/>
        <v>0.1061674689608734</v>
      </c>
      <c r="Y180" s="318">
        <v>0.1061674689608734</v>
      </c>
      <c r="Z180" s="200"/>
      <c r="AA180" s="66"/>
      <c r="AB180" s="66"/>
      <c r="AC180" s="66">
        <v>250</v>
      </c>
      <c r="AD180" s="66"/>
      <c r="AE180" s="66"/>
      <c r="AF180" s="66"/>
      <c r="AG180" s="66"/>
      <c r="AH180" s="195"/>
      <c r="AI180" s="34"/>
      <c r="AJ180" s="229">
        <v>180</v>
      </c>
      <c r="AK180" s="34"/>
      <c r="AL180" s="34"/>
      <c r="AM180" s="34"/>
      <c r="AN180" s="201"/>
      <c r="AO180" s="201"/>
      <c r="AP180" s="202">
        <v>240</v>
      </c>
      <c r="AQ180" s="18"/>
      <c r="AR180" s="18"/>
      <c r="AS180" s="18"/>
      <c r="AT180" s="51"/>
      <c r="AU180" s="17"/>
      <c r="AV180" s="18"/>
      <c r="AW180" s="112"/>
      <c r="AX180" s="103"/>
      <c r="AY180" s="18"/>
      <c r="AZ180" s="18"/>
      <c r="BA180" s="18"/>
      <c r="BB180" s="17"/>
      <c r="BC180" s="19"/>
      <c r="BD180" s="19"/>
      <c r="BE180" s="19"/>
      <c r="BF180" s="17"/>
      <c r="BG180" s="18"/>
      <c r="BH180" s="18"/>
      <c r="BI180" s="128"/>
      <c r="BJ180" s="331"/>
      <c r="BK180" s="332"/>
      <c r="BL180" s="332"/>
      <c r="BM180" s="332"/>
      <c r="BN180" s="333"/>
      <c r="BO180" s="203">
        <f t="shared" si="203"/>
        <v>6.9363999999999999</v>
      </c>
      <c r="BP180" s="285">
        <v>8.1978625301851711</v>
      </c>
      <c r="BQ180" s="204">
        <v>2.8034006107716496</v>
      </c>
      <c r="BR180" s="204"/>
      <c r="BS180" s="47"/>
      <c r="BT180" s="42"/>
      <c r="BU180" s="42"/>
      <c r="BV180" s="42"/>
      <c r="BW180" s="43"/>
      <c r="BX180" s="191"/>
      <c r="BY180" s="191"/>
      <c r="BZ180" s="205"/>
      <c r="CA180" s="191"/>
      <c r="CB180" s="206"/>
      <c r="CC180" s="191"/>
      <c r="CD180" s="207">
        <f t="shared" si="204"/>
        <v>59.574632685045614</v>
      </c>
      <c r="CE180" s="47" t="s">
        <v>356</v>
      </c>
      <c r="CF180" s="42">
        <v>31.8</v>
      </c>
      <c r="CG180" s="42" t="s">
        <v>353</v>
      </c>
      <c r="CH180" s="42">
        <v>175</v>
      </c>
      <c r="CI180" s="191"/>
      <c r="CJ180" s="192"/>
      <c r="CK180" s="191" t="s">
        <v>357</v>
      </c>
      <c r="CL180" s="191" t="s">
        <v>358</v>
      </c>
      <c r="CM180" s="208">
        <v>0.13</v>
      </c>
      <c r="CN180" s="191">
        <v>470</v>
      </c>
      <c r="CO180" s="205">
        <f t="shared" si="205"/>
        <v>74.883247789971335</v>
      </c>
      <c r="CP180" s="191">
        <f t="shared" si="206"/>
        <v>44.680974513784214</v>
      </c>
      <c r="CQ180" s="145" t="s">
        <v>353</v>
      </c>
      <c r="CR180" s="191">
        <v>175</v>
      </c>
      <c r="CS180" s="191"/>
      <c r="CT180" s="191"/>
      <c r="CU180" s="191"/>
      <c r="CV180" s="192"/>
      <c r="CW180" s="191" t="s">
        <v>357</v>
      </c>
      <c r="CX180" s="209" t="s">
        <v>358</v>
      </c>
      <c r="CY180" s="208">
        <v>0.13</v>
      </c>
      <c r="CZ180" s="191">
        <v>470</v>
      </c>
      <c r="DA180" s="191"/>
      <c r="DB180" s="191">
        <f t="shared" si="207"/>
        <v>56.863653654376421</v>
      </c>
      <c r="DC180" s="43">
        <f t="shared" si="208"/>
        <v>0</v>
      </c>
      <c r="DD180" s="191" t="s">
        <v>362</v>
      </c>
      <c r="DE180" s="191">
        <v>100</v>
      </c>
      <c r="DF180" s="191" t="s">
        <v>361</v>
      </c>
      <c r="DG180" s="191">
        <v>20</v>
      </c>
      <c r="DH180" s="191" t="s">
        <v>353</v>
      </c>
      <c r="DI180" s="192">
        <v>175</v>
      </c>
      <c r="DJ180" s="191"/>
      <c r="DK180" s="209"/>
      <c r="DL180" s="208"/>
      <c r="DM180" s="191"/>
      <c r="DN180" s="191">
        <f t="shared" si="209"/>
        <v>56.863653654376421</v>
      </c>
      <c r="DO180" s="192">
        <f t="shared" si="210"/>
        <v>0</v>
      </c>
      <c r="DP180" s="191">
        <v>1</v>
      </c>
      <c r="DQ180" s="191" t="s">
        <v>363</v>
      </c>
      <c r="DR180" s="191" t="s">
        <v>371</v>
      </c>
      <c r="DS180" s="208">
        <v>0.13400000000000001</v>
      </c>
      <c r="DT180" s="191">
        <v>580</v>
      </c>
      <c r="DU180" s="191">
        <f t="shared" si="211"/>
        <v>8.1978625301851711</v>
      </c>
      <c r="DV180" s="191">
        <v>0.375</v>
      </c>
      <c r="DW180" s="191">
        <v>0.45</v>
      </c>
      <c r="DX180" s="192">
        <f t="shared" si="212"/>
        <v>9.9291054475076024</v>
      </c>
      <c r="DY180" s="191">
        <v>1</v>
      </c>
      <c r="DZ180" s="191" t="s">
        <v>363</v>
      </c>
      <c r="EA180" s="191" t="s">
        <v>371</v>
      </c>
      <c r="EB180" s="208">
        <v>0.13400000000000001</v>
      </c>
      <c r="EC180" s="191">
        <v>580</v>
      </c>
      <c r="ED180" s="191">
        <f t="shared" si="213"/>
        <v>2.8034006107716496</v>
      </c>
      <c r="EE180" s="191">
        <v>0.47499999999999998</v>
      </c>
      <c r="EF180" s="191">
        <v>0.47499999999999998</v>
      </c>
      <c r="EG180" s="191">
        <f t="shared" si="214"/>
        <v>4.9645527237538012</v>
      </c>
      <c r="EH180" s="166">
        <f t="shared" si="215"/>
        <v>2</v>
      </c>
      <c r="EI180" s="205">
        <f t="shared" si="216"/>
        <v>3.5271992019315319</v>
      </c>
      <c r="EJ180" s="205">
        <f t="shared" si="182"/>
        <v>2.0748230599597246</v>
      </c>
      <c r="EK180" s="51">
        <f t="shared" si="183"/>
        <v>0.47857755081192499</v>
      </c>
      <c r="EL180" s="220">
        <f t="shared" si="184"/>
        <v>1.704600399034234</v>
      </c>
      <c r="EM180" s="221">
        <f t="shared" si="217"/>
        <v>7.3183142412390794</v>
      </c>
      <c r="EN180" s="191"/>
      <c r="EO180" s="313"/>
      <c r="EP180" s="192" t="s">
        <v>354</v>
      </c>
      <c r="EQ180" s="222">
        <f t="shared" si="218"/>
        <v>3.5271992019315319</v>
      </c>
      <c r="ER180" s="191">
        <f t="shared" si="219"/>
        <v>2.0748230599597246</v>
      </c>
      <c r="ES180" s="51">
        <f t="shared" si="220"/>
        <v>0.47857755081192499</v>
      </c>
      <c r="ET180" s="191">
        <f t="shared" si="185"/>
        <v>1.704600399034234</v>
      </c>
      <c r="EU180" s="191">
        <f t="shared" si="221"/>
        <v>7.3183142412390794</v>
      </c>
      <c r="EV180" s="191"/>
      <c r="EW180" s="191"/>
      <c r="EX180" s="192" t="str">
        <f t="shared" si="186"/>
        <v>Rear</v>
      </c>
      <c r="EY180" s="145"/>
      <c r="EZ180" s="191"/>
      <c r="FA180" s="191"/>
      <c r="FB180" s="191"/>
      <c r="FC180" s="191"/>
      <c r="FD180" s="191"/>
      <c r="FE180" s="191"/>
      <c r="FF180" s="192"/>
      <c r="FG180" s="145"/>
      <c r="FH180" s="191"/>
      <c r="FI180" s="191"/>
      <c r="FJ180" s="191"/>
      <c r="FK180" s="191"/>
      <c r="FL180" s="191"/>
      <c r="FM180" s="191"/>
      <c r="FN180" s="192"/>
      <c r="FO180" s="145"/>
      <c r="FP180" s="191"/>
      <c r="FQ180" s="191"/>
      <c r="FR180" s="191"/>
      <c r="FS180" s="191"/>
      <c r="FT180" s="191"/>
      <c r="FU180" s="191"/>
      <c r="FV180" s="192"/>
      <c r="FW180" s="191"/>
      <c r="FX180" s="191"/>
      <c r="FY180" s="191"/>
      <c r="FZ180" s="191"/>
      <c r="GA180" s="191"/>
      <c r="GB180" s="191"/>
      <c r="GC180" s="191"/>
      <c r="GD180" s="210"/>
      <c r="GE180" s="145"/>
      <c r="GF180" s="191"/>
      <c r="GG180" s="191"/>
      <c r="GH180" s="191"/>
      <c r="GI180" s="191"/>
      <c r="GJ180" s="191"/>
      <c r="GK180" s="191"/>
      <c r="GL180" s="210"/>
      <c r="GM180" s="145"/>
      <c r="GN180" s="191"/>
      <c r="GO180" s="191"/>
      <c r="GP180" s="191"/>
      <c r="GQ180" s="191"/>
      <c r="GR180" s="191"/>
      <c r="GS180" s="191"/>
      <c r="GT180" s="210"/>
      <c r="GU180" s="145"/>
      <c r="GV180" s="191"/>
      <c r="GW180" s="191"/>
      <c r="GX180" s="191"/>
      <c r="GY180" s="191"/>
      <c r="GZ180" s="191"/>
      <c r="HA180" s="191"/>
      <c r="HB180" s="210"/>
      <c r="HC180" s="145"/>
      <c r="HD180" s="191"/>
      <c r="HE180" s="191"/>
      <c r="HF180" s="191"/>
      <c r="HG180" s="191"/>
      <c r="HH180" s="191"/>
      <c r="HI180" s="191"/>
      <c r="HJ180" s="210"/>
      <c r="HR180" s="310"/>
    </row>
    <row r="181" spans="1:226" s="309" customFormat="1" ht="14.45" customHeight="1" x14ac:dyDescent="0.25">
      <c r="A181" s="211" t="s">
        <v>431</v>
      </c>
      <c r="B181" s="194" t="s">
        <v>0</v>
      </c>
      <c r="C181" s="31">
        <f t="shared" si="187"/>
        <v>171</v>
      </c>
      <c r="D181" s="173" t="str">
        <f t="shared" si="188"/>
        <v>Dw_171</v>
      </c>
      <c r="E181" s="4">
        <v>542.38968865814456</v>
      </c>
      <c r="F181" s="195" t="s">
        <v>360</v>
      </c>
      <c r="G181" s="195">
        <v>17.5</v>
      </c>
      <c r="H181" s="3">
        <f t="shared" si="189"/>
        <v>43.206704321053842</v>
      </c>
      <c r="I181" s="196">
        <f t="shared" si="190"/>
        <v>161.26166047030091</v>
      </c>
      <c r="J181" s="1">
        <f t="shared" si="191"/>
        <v>0.30000000000000004</v>
      </c>
      <c r="K181" s="280">
        <f t="shared" si="192"/>
        <v>0.64635441656190384</v>
      </c>
      <c r="L181" s="280">
        <f t="shared" si="193"/>
        <v>0.75506188075183323</v>
      </c>
      <c r="M181" s="225">
        <f t="shared" si="194"/>
        <v>1.119698873156505</v>
      </c>
      <c r="N181" s="15" t="s">
        <v>432</v>
      </c>
      <c r="O181" s="197">
        <f t="shared" si="195"/>
        <v>0.56629641056387481</v>
      </c>
      <c r="P181" s="198">
        <f t="shared" si="196"/>
        <v>0</v>
      </c>
      <c r="Q181" s="198">
        <f t="shared" si="197"/>
        <v>0</v>
      </c>
      <c r="R181" s="198">
        <f t="shared" si="198"/>
        <v>0.78451305694573559</v>
      </c>
      <c r="S181" s="77">
        <f t="shared" si="199"/>
        <v>0.74644756165270054</v>
      </c>
      <c r="T181" s="199"/>
      <c r="U181" s="3">
        <f t="shared" si="200"/>
        <v>1.7802860219082213</v>
      </c>
      <c r="V181" s="98">
        <f t="shared" si="201"/>
        <v>10.77602228732612</v>
      </c>
      <c r="W181" s="49">
        <f t="shared" si="202"/>
        <v>4.0095225463546091</v>
      </c>
      <c r="X181" s="317">
        <f t="shared" si="181"/>
        <v>8.9160448536783996E-2</v>
      </c>
      <c r="Y181" s="318">
        <v>8.9160448536783982E-2</v>
      </c>
      <c r="Z181" s="200"/>
      <c r="AA181" s="66"/>
      <c r="AB181" s="66"/>
      <c r="AC181" s="66">
        <v>250</v>
      </c>
      <c r="AD181" s="66"/>
      <c r="AE181" s="66"/>
      <c r="AF181" s="66"/>
      <c r="AG181" s="66"/>
      <c r="AH181" s="195"/>
      <c r="AI181" s="34"/>
      <c r="AJ181" s="229">
        <v>180</v>
      </c>
      <c r="AK181" s="34"/>
      <c r="AL181" s="34"/>
      <c r="AM181" s="34"/>
      <c r="AN181" s="201"/>
      <c r="AO181" s="201"/>
      <c r="AP181" s="202">
        <v>240</v>
      </c>
      <c r="AQ181" s="18"/>
      <c r="AR181" s="18"/>
      <c r="AS181" s="18"/>
      <c r="AT181" s="51"/>
      <c r="AU181" s="17"/>
      <c r="AV181" s="18"/>
      <c r="AW181" s="112"/>
      <c r="AX181" s="103"/>
      <c r="AY181" s="18"/>
      <c r="AZ181" s="18"/>
      <c r="BA181" s="18"/>
      <c r="BB181" s="17"/>
      <c r="BC181" s="19"/>
      <c r="BD181" s="19"/>
      <c r="BE181" s="19"/>
      <c r="BF181" s="17"/>
      <c r="BG181" s="18"/>
      <c r="BH181" s="18"/>
      <c r="BI181" s="128"/>
      <c r="BJ181" s="331"/>
      <c r="BK181" s="332"/>
      <c r="BL181" s="332"/>
      <c r="BM181" s="332"/>
      <c r="BN181" s="333"/>
      <c r="BO181" s="203">
        <f t="shared" si="203"/>
        <v>6.9363999999999999</v>
      </c>
      <c r="BP181" s="285">
        <v>6.228981073907768</v>
      </c>
      <c r="BQ181" s="204">
        <v>2.84261622994467</v>
      </c>
      <c r="BR181" s="204"/>
      <c r="BS181" s="47"/>
      <c r="BT181" s="42"/>
      <c r="BU181" s="42"/>
      <c r="BV181" s="42"/>
      <c r="BW181" s="43"/>
      <c r="BX181" s="191"/>
      <c r="BY181" s="191"/>
      <c r="BZ181" s="205"/>
      <c r="CA181" s="191"/>
      <c r="CB181" s="206"/>
      <c r="CC181" s="191"/>
      <c r="CD181" s="207">
        <f t="shared" si="204"/>
        <v>48.378498141090276</v>
      </c>
      <c r="CE181" s="47" t="s">
        <v>356</v>
      </c>
      <c r="CF181" s="42">
        <v>31.8</v>
      </c>
      <c r="CG181" s="42" t="s">
        <v>353</v>
      </c>
      <c r="CH181" s="42">
        <v>175</v>
      </c>
      <c r="CI181" s="191"/>
      <c r="CJ181" s="192"/>
      <c r="CK181" s="191" t="s">
        <v>357</v>
      </c>
      <c r="CL181" s="191" t="s">
        <v>358</v>
      </c>
      <c r="CM181" s="208">
        <v>0.13</v>
      </c>
      <c r="CN181" s="191">
        <v>470</v>
      </c>
      <c r="CO181" s="205">
        <f t="shared" si="205"/>
        <v>64.876697976765342</v>
      </c>
      <c r="CP181" s="191">
        <f t="shared" si="206"/>
        <v>36.283873605817703</v>
      </c>
      <c r="CQ181" s="145" t="s">
        <v>353</v>
      </c>
      <c r="CR181" s="191">
        <v>175</v>
      </c>
      <c r="CS181" s="191"/>
      <c r="CT181" s="191"/>
      <c r="CU181" s="191"/>
      <c r="CV181" s="192"/>
      <c r="CW181" s="191" t="s">
        <v>357</v>
      </c>
      <c r="CX181" s="209" t="s">
        <v>358</v>
      </c>
      <c r="CY181" s="208">
        <v>0.13</v>
      </c>
      <c r="CZ181" s="191">
        <v>470</v>
      </c>
      <c r="DA181" s="191"/>
      <c r="DB181" s="191">
        <f t="shared" si="207"/>
        <v>43.206704321053842</v>
      </c>
      <c r="DC181" s="43">
        <f t="shared" si="208"/>
        <v>0</v>
      </c>
      <c r="DD181" s="191" t="s">
        <v>362</v>
      </c>
      <c r="DE181" s="191">
        <v>100</v>
      </c>
      <c r="DF181" s="191" t="s">
        <v>361</v>
      </c>
      <c r="DG181" s="191">
        <v>20</v>
      </c>
      <c r="DH181" s="191" t="s">
        <v>353</v>
      </c>
      <c r="DI181" s="192">
        <v>175</v>
      </c>
      <c r="DJ181" s="191"/>
      <c r="DK181" s="209"/>
      <c r="DL181" s="208"/>
      <c r="DM181" s="191"/>
      <c r="DN181" s="191">
        <f t="shared" si="209"/>
        <v>43.206704321053842</v>
      </c>
      <c r="DO181" s="192">
        <f t="shared" si="210"/>
        <v>0</v>
      </c>
      <c r="DP181" s="191">
        <v>1</v>
      </c>
      <c r="DQ181" s="191" t="s">
        <v>363</v>
      </c>
      <c r="DR181" s="191" t="s">
        <v>371</v>
      </c>
      <c r="DS181" s="208">
        <v>0.13400000000000001</v>
      </c>
      <c r="DT181" s="191">
        <v>580</v>
      </c>
      <c r="DU181" s="191">
        <f t="shared" si="211"/>
        <v>6.228981073907768</v>
      </c>
      <c r="DV181" s="191">
        <v>0.375</v>
      </c>
      <c r="DW181" s="191">
        <v>0.45</v>
      </c>
      <c r="DX181" s="192">
        <f t="shared" si="212"/>
        <v>8.0630830235150466</v>
      </c>
      <c r="DY181" s="191">
        <v>1</v>
      </c>
      <c r="DZ181" s="191" t="s">
        <v>363</v>
      </c>
      <c r="EA181" s="191" t="s">
        <v>371</v>
      </c>
      <c r="EB181" s="208">
        <v>0.13400000000000001</v>
      </c>
      <c r="EC181" s="191">
        <v>580</v>
      </c>
      <c r="ED181" s="191">
        <f t="shared" si="213"/>
        <v>2.84261622994467</v>
      </c>
      <c r="EE181" s="191">
        <v>0.47499999999999998</v>
      </c>
      <c r="EF181" s="191">
        <v>0.47499999999999998</v>
      </c>
      <c r="EG181" s="191">
        <f t="shared" si="214"/>
        <v>4.0315415117575233</v>
      </c>
      <c r="EH181" s="166">
        <f t="shared" si="215"/>
        <v>2</v>
      </c>
      <c r="EI181" s="205">
        <f t="shared" si="216"/>
        <v>3.0264862372439763</v>
      </c>
      <c r="EJ181" s="205">
        <f t="shared" si="182"/>
        <v>1.7802860219082213</v>
      </c>
      <c r="EK181" s="51">
        <f t="shared" si="183"/>
        <v>0.81233020803644873</v>
      </c>
      <c r="EL181" s="220">
        <f t="shared" si="184"/>
        <v>0.22085688137801185</v>
      </c>
      <c r="EM181" s="221">
        <f t="shared" si="217"/>
        <v>5.3880111436630598</v>
      </c>
      <c r="EN181" s="191"/>
      <c r="EO181" s="313"/>
      <c r="EP181" s="192" t="s">
        <v>354</v>
      </c>
      <c r="EQ181" s="222">
        <f t="shared" si="218"/>
        <v>3.0264862372439763</v>
      </c>
      <c r="ER181" s="191">
        <f t="shared" si="219"/>
        <v>1.7802860219082213</v>
      </c>
      <c r="ES181" s="51">
        <f t="shared" si="220"/>
        <v>0.81233020803644873</v>
      </c>
      <c r="ET181" s="191">
        <f t="shared" si="185"/>
        <v>3.6890568813780118</v>
      </c>
      <c r="EU181" s="191">
        <f t="shared" si="221"/>
        <v>5.3880111436630598</v>
      </c>
      <c r="EV181" s="191"/>
      <c r="EW181" s="191"/>
      <c r="EX181" s="192" t="str">
        <f t="shared" si="186"/>
        <v>Front</v>
      </c>
      <c r="EY181" s="145"/>
      <c r="EZ181" s="191"/>
      <c r="FA181" s="191"/>
      <c r="FB181" s="191"/>
      <c r="FC181" s="191"/>
      <c r="FD181" s="191"/>
      <c r="FE181" s="191"/>
      <c r="FF181" s="192"/>
      <c r="FG181" s="145"/>
      <c r="FH181" s="191"/>
      <c r="FI181" s="191"/>
      <c r="FJ181" s="191"/>
      <c r="FK181" s="191"/>
      <c r="FL181" s="191"/>
      <c r="FM181" s="191"/>
      <c r="FN181" s="192"/>
      <c r="FO181" s="145"/>
      <c r="FP181" s="191"/>
      <c r="FQ181" s="191"/>
      <c r="FR181" s="191"/>
      <c r="FS181" s="191"/>
      <c r="FT181" s="191"/>
      <c r="FU181" s="191"/>
      <c r="FV181" s="192"/>
      <c r="FW181" s="191"/>
      <c r="FX181" s="191"/>
      <c r="FY181" s="191"/>
      <c r="FZ181" s="191"/>
      <c r="GA181" s="191"/>
      <c r="GB181" s="191"/>
      <c r="GC181" s="191"/>
      <c r="GD181" s="210"/>
      <c r="GE181" s="145"/>
      <c r="GF181" s="191"/>
      <c r="GG181" s="191"/>
      <c r="GH181" s="191"/>
      <c r="GI181" s="191"/>
      <c r="GJ181" s="191"/>
      <c r="GK181" s="191"/>
      <c r="GL181" s="210"/>
      <c r="GM181" s="145"/>
      <c r="GN181" s="191"/>
      <c r="GO181" s="191"/>
      <c r="GP181" s="191"/>
      <c r="GQ181" s="191"/>
      <c r="GR181" s="191"/>
      <c r="GS181" s="191"/>
      <c r="GT181" s="210"/>
      <c r="GU181" s="145"/>
      <c r="GV181" s="191"/>
      <c r="GW181" s="191"/>
      <c r="GX181" s="191"/>
      <c r="GY181" s="191"/>
      <c r="GZ181" s="191"/>
      <c r="HA181" s="191"/>
      <c r="HB181" s="210"/>
      <c r="HC181" s="145"/>
      <c r="HD181" s="191"/>
      <c r="HE181" s="191"/>
      <c r="HF181" s="191"/>
      <c r="HG181" s="191"/>
      <c r="HH181" s="191"/>
      <c r="HI181" s="191"/>
      <c r="HJ181" s="210"/>
      <c r="HR181" s="310"/>
    </row>
    <row r="182" spans="1:226" s="309" customFormat="1" ht="14.45" customHeight="1" x14ac:dyDescent="0.25">
      <c r="A182" s="211" t="s">
        <v>431</v>
      </c>
      <c r="B182" s="194" t="s">
        <v>0</v>
      </c>
      <c r="C182" s="31">
        <f t="shared" si="187"/>
        <v>172</v>
      </c>
      <c r="D182" s="173" t="str">
        <f t="shared" si="188"/>
        <v>Dw_172</v>
      </c>
      <c r="E182" s="4">
        <v>554.24353214111329</v>
      </c>
      <c r="F182" s="195" t="s">
        <v>360</v>
      </c>
      <c r="G182" s="195">
        <v>17.5</v>
      </c>
      <c r="H182" s="3">
        <f t="shared" si="189"/>
        <v>40.428175175592415</v>
      </c>
      <c r="I182" s="196">
        <f t="shared" si="190"/>
        <v>158.21986267967927</v>
      </c>
      <c r="J182" s="1">
        <f t="shared" si="191"/>
        <v>0.3</v>
      </c>
      <c r="K182" s="280">
        <f t="shared" si="192"/>
        <v>0.61354451698570533</v>
      </c>
      <c r="L182" s="280">
        <f t="shared" si="193"/>
        <v>0.70259173281773779</v>
      </c>
      <c r="M182" s="225">
        <f t="shared" si="194"/>
        <v>1.174081159927304</v>
      </c>
      <c r="N182" s="15" t="s">
        <v>432</v>
      </c>
      <c r="O182" s="197">
        <f t="shared" si="195"/>
        <v>0.52694379961330329</v>
      </c>
      <c r="P182" s="198">
        <f t="shared" si="196"/>
        <v>0</v>
      </c>
      <c r="Q182" s="198">
        <f t="shared" si="197"/>
        <v>0</v>
      </c>
      <c r="R182" s="198">
        <f t="shared" si="198"/>
        <v>0.82261581391108618</v>
      </c>
      <c r="S182" s="77">
        <f t="shared" si="199"/>
        <v>0.68699811252673726</v>
      </c>
      <c r="T182" s="199"/>
      <c r="U182" s="3">
        <f t="shared" si="200"/>
        <v>1.6981939361885652</v>
      </c>
      <c r="V182" s="98">
        <f t="shared" si="201"/>
        <v>9.8051329926858859</v>
      </c>
      <c r="W182" s="49">
        <f t="shared" si="202"/>
        <v>4.1231643880556961</v>
      </c>
      <c r="X182" s="317">
        <f t="shared" si="181"/>
        <v>8.0758106611619737E-2</v>
      </c>
      <c r="Y182" s="318">
        <v>8.0758106611619723E-2</v>
      </c>
      <c r="Z182" s="200"/>
      <c r="AA182" s="66"/>
      <c r="AB182" s="66"/>
      <c r="AC182" s="66">
        <v>250</v>
      </c>
      <c r="AD182" s="66"/>
      <c r="AE182" s="66"/>
      <c r="AF182" s="66"/>
      <c r="AG182" s="66"/>
      <c r="AH182" s="195"/>
      <c r="AI182" s="34"/>
      <c r="AJ182" s="229">
        <v>180</v>
      </c>
      <c r="AK182" s="34"/>
      <c r="AL182" s="34"/>
      <c r="AM182" s="34"/>
      <c r="AN182" s="201"/>
      <c r="AO182" s="201"/>
      <c r="AP182" s="202">
        <v>240</v>
      </c>
      <c r="AQ182" s="18"/>
      <c r="AR182" s="18"/>
      <c r="AS182" s="18"/>
      <c r="AT182" s="51"/>
      <c r="AU182" s="17"/>
      <c r="AV182" s="18"/>
      <c r="AW182" s="112"/>
      <c r="AX182" s="103"/>
      <c r="AY182" s="18"/>
      <c r="AZ182" s="18"/>
      <c r="BA182" s="18"/>
      <c r="BB182" s="17"/>
      <c r="BC182" s="19"/>
      <c r="BD182" s="19"/>
      <c r="BE182" s="19"/>
      <c r="BF182" s="17"/>
      <c r="BG182" s="18"/>
      <c r="BH182" s="18"/>
      <c r="BI182" s="128"/>
      <c r="BJ182" s="331"/>
      <c r="BK182" s="332"/>
      <c r="BL182" s="332"/>
      <c r="BM182" s="332"/>
      <c r="BN182" s="333"/>
      <c r="BO182" s="203">
        <f t="shared" si="203"/>
        <v>6.9363999999999999</v>
      </c>
      <c r="BP182" s="285">
        <v>5.828408854101899</v>
      </c>
      <c r="BQ182" s="204">
        <v>3.0303435489217732</v>
      </c>
      <c r="BR182" s="204"/>
      <c r="BS182" s="47"/>
      <c r="BT182" s="42"/>
      <c r="BU182" s="42"/>
      <c r="BV182" s="42"/>
      <c r="BW182" s="43"/>
      <c r="BX182" s="191"/>
      <c r="BY182" s="191"/>
      <c r="BZ182" s="205"/>
      <c r="CA182" s="191"/>
      <c r="CB182" s="206"/>
      <c r="CC182" s="191"/>
      <c r="CD182" s="207">
        <f t="shared" si="204"/>
        <v>47.465958803903781</v>
      </c>
      <c r="CE182" s="47" t="s">
        <v>356</v>
      </c>
      <c r="CF182" s="42">
        <v>31.8</v>
      </c>
      <c r="CG182" s="42" t="s">
        <v>353</v>
      </c>
      <c r="CH182" s="42">
        <v>175</v>
      </c>
      <c r="CI182" s="191"/>
      <c r="CJ182" s="192"/>
      <c r="CK182" s="191" t="s">
        <v>357</v>
      </c>
      <c r="CL182" s="191" t="s">
        <v>358</v>
      </c>
      <c r="CM182" s="208">
        <v>0.13</v>
      </c>
      <c r="CN182" s="191">
        <v>470</v>
      </c>
      <c r="CO182" s="205">
        <f t="shared" si="205"/>
        <v>67.391958477066567</v>
      </c>
      <c r="CP182" s="191">
        <f t="shared" si="206"/>
        <v>35.599469102927834</v>
      </c>
      <c r="CQ182" s="145" t="s">
        <v>353</v>
      </c>
      <c r="CR182" s="191">
        <v>175</v>
      </c>
      <c r="CS182" s="191"/>
      <c r="CT182" s="191"/>
      <c r="CU182" s="191"/>
      <c r="CV182" s="192"/>
      <c r="CW182" s="191" t="s">
        <v>357</v>
      </c>
      <c r="CX182" s="209" t="s">
        <v>358</v>
      </c>
      <c r="CY182" s="208">
        <v>0.13</v>
      </c>
      <c r="CZ182" s="191">
        <v>470</v>
      </c>
      <c r="DA182" s="191"/>
      <c r="DB182" s="191">
        <f t="shared" si="207"/>
        <v>40.428175175592415</v>
      </c>
      <c r="DC182" s="43">
        <f t="shared" si="208"/>
        <v>0</v>
      </c>
      <c r="DD182" s="191" t="s">
        <v>362</v>
      </c>
      <c r="DE182" s="191">
        <v>100</v>
      </c>
      <c r="DF182" s="191" t="s">
        <v>361</v>
      </c>
      <c r="DG182" s="191">
        <v>20</v>
      </c>
      <c r="DH182" s="191" t="s">
        <v>353</v>
      </c>
      <c r="DI182" s="192">
        <v>175</v>
      </c>
      <c r="DJ182" s="191"/>
      <c r="DK182" s="209"/>
      <c r="DL182" s="208"/>
      <c r="DM182" s="191"/>
      <c r="DN182" s="191">
        <f t="shared" si="209"/>
        <v>40.428175175592415</v>
      </c>
      <c r="DO182" s="192">
        <f t="shared" si="210"/>
        <v>0</v>
      </c>
      <c r="DP182" s="191">
        <v>1</v>
      </c>
      <c r="DQ182" s="191" t="s">
        <v>363</v>
      </c>
      <c r="DR182" s="191" t="s">
        <v>371</v>
      </c>
      <c r="DS182" s="208">
        <v>0.13400000000000001</v>
      </c>
      <c r="DT182" s="191">
        <v>580</v>
      </c>
      <c r="DU182" s="191">
        <f t="shared" si="211"/>
        <v>5.828408854101899</v>
      </c>
      <c r="DV182" s="191">
        <v>0.375</v>
      </c>
      <c r="DW182" s="191">
        <v>0.45</v>
      </c>
      <c r="DX182" s="192">
        <f t="shared" si="212"/>
        <v>7.9109931339839639</v>
      </c>
      <c r="DY182" s="191">
        <v>1</v>
      </c>
      <c r="DZ182" s="191" t="s">
        <v>363</v>
      </c>
      <c r="EA182" s="191" t="s">
        <v>371</v>
      </c>
      <c r="EB182" s="208">
        <v>0.13400000000000001</v>
      </c>
      <c r="EC182" s="191">
        <v>580</v>
      </c>
      <c r="ED182" s="191">
        <f t="shared" si="213"/>
        <v>3.0303435489217732</v>
      </c>
      <c r="EE182" s="191">
        <v>0.47499999999999998</v>
      </c>
      <c r="EF182" s="191">
        <v>0.47499999999999998</v>
      </c>
      <c r="EG182" s="191">
        <f t="shared" si="214"/>
        <v>3.9554965669919819</v>
      </c>
      <c r="EH182" s="166">
        <f t="shared" si="215"/>
        <v>2</v>
      </c>
      <c r="EI182" s="205">
        <f t="shared" si="216"/>
        <v>2.8869296915205611</v>
      </c>
      <c r="EJ182" s="205">
        <f t="shared" si="182"/>
        <v>1.6981939361885654</v>
      </c>
      <c r="EK182" s="51">
        <f t="shared" si="183"/>
        <v>1.0821496127332078</v>
      </c>
      <c r="EL182" s="220">
        <f t="shared" si="184"/>
        <v>0.29063515423971942</v>
      </c>
      <c r="EM182" s="221">
        <f t="shared" si="217"/>
        <v>4.9025664963429429</v>
      </c>
      <c r="EN182" s="191"/>
      <c r="EO182" s="313"/>
      <c r="EP182" s="192" t="s">
        <v>354</v>
      </c>
      <c r="EQ182" s="222">
        <f t="shared" si="218"/>
        <v>2.8869296915205611</v>
      </c>
      <c r="ER182" s="191">
        <f t="shared" si="219"/>
        <v>1.6981939361885654</v>
      </c>
      <c r="ES182" s="51">
        <f t="shared" si="220"/>
        <v>1.0821496127332078</v>
      </c>
      <c r="ET182" s="191">
        <f t="shared" si="185"/>
        <v>3.7588351542397191</v>
      </c>
      <c r="EU182" s="191">
        <f t="shared" si="221"/>
        <v>4.9025664963429429</v>
      </c>
      <c r="EV182" s="191"/>
      <c r="EW182" s="191"/>
      <c r="EX182" s="192" t="str">
        <f t="shared" si="186"/>
        <v>Front</v>
      </c>
      <c r="EY182" s="145"/>
      <c r="EZ182" s="191"/>
      <c r="FA182" s="191"/>
      <c r="FB182" s="191"/>
      <c r="FC182" s="191"/>
      <c r="FD182" s="191"/>
      <c r="FE182" s="191"/>
      <c r="FF182" s="192"/>
      <c r="FG182" s="145"/>
      <c r="FH182" s="191"/>
      <c r="FI182" s="191"/>
      <c r="FJ182" s="191"/>
      <c r="FK182" s="191"/>
      <c r="FL182" s="191"/>
      <c r="FM182" s="191"/>
      <c r="FN182" s="192"/>
      <c r="FO182" s="145"/>
      <c r="FP182" s="191"/>
      <c r="FQ182" s="191"/>
      <c r="FR182" s="191"/>
      <c r="FS182" s="191"/>
      <c r="FT182" s="191"/>
      <c r="FU182" s="191"/>
      <c r="FV182" s="192"/>
      <c r="FW182" s="191"/>
      <c r="FX182" s="191"/>
      <c r="FY182" s="191"/>
      <c r="FZ182" s="191"/>
      <c r="GA182" s="191"/>
      <c r="GB182" s="191"/>
      <c r="GC182" s="191"/>
      <c r="GD182" s="210"/>
      <c r="GE182" s="145"/>
      <c r="GF182" s="191"/>
      <c r="GG182" s="191"/>
      <c r="GH182" s="191"/>
      <c r="GI182" s="191"/>
      <c r="GJ182" s="191"/>
      <c r="GK182" s="191"/>
      <c r="GL182" s="210"/>
      <c r="GM182" s="145"/>
      <c r="GN182" s="191"/>
      <c r="GO182" s="191"/>
      <c r="GP182" s="191"/>
      <c r="GQ182" s="191"/>
      <c r="GR182" s="191"/>
      <c r="GS182" s="191"/>
      <c r="GT182" s="210"/>
      <c r="GU182" s="145"/>
      <c r="GV182" s="191"/>
      <c r="GW182" s="191"/>
      <c r="GX182" s="191"/>
      <c r="GY182" s="191"/>
      <c r="GZ182" s="191"/>
      <c r="HA182" s="191"/>
      <c r="HB182" s="210"/>
      <c r="HC182" s="145"/>
      <c r="HD182" s="191"/>
      <c r="HE182" s="191"/>
      <c r="HF182" s="191"/>
      <c r="HG182" s="191"/>
      <c r="HH182" s="191"/>
      <c r="HI182" s="191"/>
      <c r="HJ182" s="210"/>
      <c r="HR182" s="310"/>
    </row>
    <row r="183" spans="1:226" s="309" customFormat="1" ht="14.45" customHeight="1" x14ac:dyDescent="0.25">
      <c r="A183" s="211" t="s">
        <v>431</v>
      </c>
      <c r="B183" s="194" t="s">
        <v>0</v>
      </c>
      <c r="C183" s="31">
        <f t="shared" si="187"/>
        <v>173</v>
      </c>
      <c r="D183" s="173" t="str">
        <f t="shared" si="188"/>
        <v>Dw_173</v>
      </c>
      <c r="E183" s="4">
        <v>390.68767963865912</v>
      </c>
      <c r="F183" s="195" t="s">
        <v>360</v>
      </c>
      <c r="G183" s="195">
        <v>17.5</v>
      </c>
      <c r="H183" s="3">
        <f t="shared" si="189"/>
        <v>49.596906158387618</v>
      </c>
      <c r="I183" s="196">
        <f t="shared" si="190"/>
        <v>183.45175780844266</v>
      </c>
      <c r="J183" s="1">
        <f t="shared" si="191"/>
        <v>0.3</v>
      </c>
      <c r="K183" s="280">
        <f t="shared" si="192"/>
        <v>0.65317908028003679</v>
      </c>
      <c r="L183" s="280">
        <f t="shared" si="193"/>
        <v>0.73831716592910324</v>
      </c>
      <c r="M183" s="225">
        <f t="shared" si="194"/>
        <v>1.1096564605618133</v>
      </c>
      <c r="N183" s="15" t="s">
        <v>432</v>
      </c>
      <c r="O183" s="197">
        <f t="shared" si="195"/>
        <v>0.55373787444682743</v>
      </c>
      <c r="P183" s="198">
        <f t="shared" si="196"/>
        <v>0</v>
      </c>
      <c r="Q183" s="198">
        <f t="shared" si="197"/>
        <v>0</v>
      </c>
      <c r="R183" s="198">
        <f t="shared" si="198"/>
        <v>0.77747687606474369</v>
      </c>
      <c r="S183" s="77">
        <f t="shared" si="199"/>
        <v>0.80711375526669804</v>
      </c>
      <c r="T183" s="199"/>
      <c r="U183" s="3">
        <f t="shared" si="200"/>
        <v>1.6904659657882053</v>
      </c>
      <c r="V183" s="98">
        <f t="shared" si="201"/>
        <v>9.7160956170600485</v>
      </c>
      <c r="W183" s="49">
        <f t="shared" si="202"/>
        <v>5.1046128108602264</v>
      </c>
      <c r="X183" s="317">
        <f t="shared" si="181"/>
        <v>6.8860967202077503E-2</v>
      </c>
      <c r="Y183" s="318">
        <v>6.8860967202077489E-2</v>
      </c>
      <c r="Z183" s="200"/>
      <c r="AA183" s="66"/>
      <c r="AB183" s="66"/>
      <c r="AC183" s="66">
        <v>250</v>
      </c>
      <c r="AD183" s="66"/>
      <c r="AE183" s="66"/>
      <c r="AF183" s="66"/>
      <c r="AG183" s="66"/>
      <c r="AH183" s="195"/>
      <c r="AI183" s="34"/>
      <c r="AJ183" s="229">
        <v>180</v>
      </c>
      <c r="AK183" s="34"/>
      <c r="AL183" s="34"/>
      <c r="AM183" s="34"/>
      <c r="AN183" s="201"/>
      <c r="AO183" s="201"/>
      <c r="AP183" s="202">
        <v>240</v>
      </c>
      <c r="AQ183" s="18"/>
      <c r="AR183" s="18"/>
      <c r="AS183" s="18"/>
      <c r="AT183" s="51"/>
      <c r="AU183" s="17"/>
      <c r="AV183" s="18"/>
      <c r="AW183" s="112"/>
      <c r="AX183" s="103"/>
      <c r="AY183" s="18"/>
      <c r="AZ183" s="18"/>
      <c r="BA183" s="18"/>
      <c r="BB183" s="17"/>
      <c r="BC183" s="19"/>
      <c r="BD183" s="19"/>
      <c r="BE183" s="19"/>
      <c r="BF183" s="17"/>
      <c r="BG183" s="18"/>
      <c r="BH183" s="18"/>
      <c r="BI183" s="128"/>
      <c r="BJ183" s="331"/>
      <c r="BK183" s="332"/>
      <c r="BL183" s="332"/>
      <c r="BM183" s="332"/>
      <c r="BN183" s="333"/>
      <c r="BO183" s="203">
        <f t="shared" si="203"/>
        <v>6.9363999999999999</v>
      </c>
      <c r="BP183" s="285">
        <v>7.1502373217212991</v>
      </c>
      <c r="BQ183" s="204">
        <v>2.9907047213369884</v>
      </c>
      <c r="BR183" s="204"/>
      <c r="BS183" s="47"/>
      <c r="BT183" s="42"/>
      <c r="BU183" s="42"/>
      <c r="BV183" s="42"/>
      <c r="BW183" s="43"/>
      <c r="BX183" s="191"/>
      <c r="BY183" s="191"/>
      <c r="BZ183" s="205"/>
      <c r="CA183" s="191"/>
      <c r="CB183" s="206"/>
      <c r="CC183" s="191"/>
      <c r="CD183" s="207">
        <f t="shared" si="204"/>
        <v>55.035527342532802</v>
      </c>
      <c r="CE183" s="47" t="s">
        <v>356</v>
      </c>
      <c r="CF183" s="42">
        <v>31.8</v>
      </c>
      <c r="CG183" s="42" t="s">
        <v>353</v>
      </c>
      <c r="CH183" s="42">
        <v>175</v>
      </c>
      <c r="CI183" s="191"/>
      <c r="CJ183" s="192"/>
      <c r="CK183" s="191" t="s">
        <v>357</v>
      </c>
      <c r="CL183" s="191" t="s">
        <v>358</v>
      </c>
      <c r="CM183" s="208">
        <v>0.13</v>
      </c>
      <c r="CN183" s="191">
        <v>470</v>
      </c>
      <c r="CO183" s="205">
        <f t="shared" si="205"/>
        <v>74.286391640239572</v>
      </c>
      <c r="CP183" s="191">
        <f t="shared" si="206"/>
        <v>41.276645506899598</v>
      </c>
      <c r="CQ183" s="145" t="s">
        <v>353</v>
      </c>
      <c r="CR183" s="191">
        <v>175</v>
      </c>
      <c r="CS183" s="191"/>
      <c r="CT183" s="191"/>
      <c r="CU183" s="191"/>
      <c r="CV183" s="192"/>
      <c r="CW183" s="191" t="s">
        <v>357</v>
      </c>
      <c r="CX183" s="209" t="s">
        <v>358</v>
      </c>
      <c r="CY183" s="208">
        <v>0.13</v>
      </c>
      <c r="CZ183" s="191">
        <v>470</v>
      </c>
      <c r="DA183" s="191"/>
      <c r="DB183" s="191">
        <f t="shared" si="207"/>
        <v>49.596906158387618</v>
      </c>
      <c r="DC183" s="43">
        <f t="shared" si="208"/>
        <v>0</v>
      </c>
      <c r="DD183" s="191" t="s">
        <v>362</v>
      </c>
      <c r="DE183" s="191">
        <v>100</v>
      </c>
      <c r="DF183" s="191" t="s">
        <v>361</v>
      </c>
      <c r="DG183" s="191">
        <v>20</v>
      </c>
      <c r="DH183" s="191" t="s">
        <v>353</v>
      </c>
      <c r="DI183" s="192">
        <v>175</v>
      </c>
      <c r="DJ183" s="191"/>
      <c r="DK183" s="209"/>
      <c r="DL183" s="208"/>
      <c r="DM183" s="191"/>
      <c r="DN183" s="191">
        <f t="shared" si="209"/>
        <v>49.596906158387618</v>
      </c>
      <c r="DO183" s="192">
        <f t="shared" si="210"/>
        <v>0</v>
      </c>
      <c r="DP183" s="191">
        <v>1</v>
      </c>
      <c r="DQ183" s="191" t="s">
        <v>363</v>
      </c>
      <c r="DR183" s="191" t="s">
        <v>371</v>
      </c>
      <c r="DS183" s="208">
        <v>0.13400000000000001</v>
      </c>
      <c r="DT183" s="191">
        <v>580</v>
      </c>
      <c r="DU183" s="191">
        <f t="shared" si="211"/>
        <v>7.1502373217212991</v>
      </c>
      <c r="DV183" s="191">
        <v>0.375</v>
      </c>
      <c r="DW183" s="191">
        <v>0.45</v>
      </c>
      <c r="DX183" s="192">
        <f t="shared" si="212"/>
        <v>9.1725878904221343</v>
      </c>
      <c r="DY183" s="191">
        <v>1</v>
      </c>
      <c r="DZ183" s="191" t="s">
        <v>363</v>
      </c>
      <c r="EA183" s="191" t="s">
        <v>371</v>
      </c>
      <c r="EB183" s="208">
        <v>0.13400000000000001</v>
      </c>
      <c r="EC183" s="191">
        <v>580</v>
      </c>
      <c r="ED183" s="191">
        <f t="shared" si="213"/>
        <v>2.9907047213369884</v>
      </c>
      <c r="EE183" s="191">
        <v>0.47499999999999998</v>
      </c>
      <c r="EF183" s="191">
        <v>0.47499999999999998</v>
      </c>
      <c r="EG183" s="191">
        <f t="shared" si="214"/>
        <v>4.5862939452110671</v>
      </c>
      <c r="EH183" s="166">
        <f t="shared" si="215"/>
        <v>2</v>
      </c>
      <c r="EI183" s="205">
        <f t="shared" si="216"/>
        <v>2.873792141839949</v>
      </c>
      <c r="EJ183" s="205">
        <f t="shared" si="182"/>
        <v>1.6904659657882053</v>
      </c>
      <c r="EK183" s="51">
        <f t="shared" si="183"/>
        <v>1.0502387555487831</v>
      </c>
      <c r="EL183" s="220">
        <f t="shared" si="184"/>
        <v>0.29720392908002546</v>
      </c>
      <c r="EM183" s="221">
        <f t="shared" si="217"/>
        <v>4.8580478085300243</v>
      </c>
      <c r="EN183" s="191"/>
      <c r="EO183" s="313"/>
      <c r="EP183" s="192" t="s">
        <v>354</v>
      </c>
      <c r="EQ183" s="222">
        <f t="shared" si="218"/>
        <v>2.873792141839949</v>
      </c>
      <c r="ER183" s="191">
        <f t="shared" si="219"/>
        <v>1.6904659657882053</v>
      </c>
      <c r="ES183" s="51">
        <f t="shared" si="220"/>
        <v>1.0502387555487831</v>
      </c>
      <c r="ET183" s="191">
        <f t="shared" si="185"/>
        <v>3.7654039290800254</v>
      </c>
      <c r="EU183" s="191">
        <f t="shared" si="221"/>
        <v>4.8580478085300243</v>
      </c>
      <c r="EV183" s="191"/>
      <c r="EW183" s="191"/>
      <c r="EX183" s="192" t="str">
        <f t="shared" si="186"/>
        <v>Front</v>
      </c>
      <c r="EY183" s="145"/>
      <c r="EZ183" s="191"/>
      <c r="FA183" s="191"/>
      <c r="FB183" s="191"/>
      <c r="FC183" s="191"/>
      <c r="FD183" s="191"/>
      <c r="FE183" s="191"/>
      <c r="FF183" s="192"/>
      <c r="FG183" s="145"/>
      <c r="FH183" s="191"/>
      <c r="FI183" s="191"/>
      <c r="FJ183" s="191"/>
      <c r="FK183" s="191"/>
      <c r="FL183" s="191"/>
      <c r="FM183" s="191"/>
      <c r="FN183" s="192"/>
      <c r="FO183" s="145"/>
      <c r="FP183" s="191"/>
      <c r="FQ183" s="191"/>
      <c r="FR183" s="191"/>
      <c r="FS183" s="191"/>
      <c r="FT183" s="191"/>
      <c r="FU183" s="191"/>
      <c r="FV183" s="192"/>
      <c r="FW183" s="191"/>
      <c r="FX183" s="191"/>
      <c r="FY183" s="191"/>
      <c r="FZ183" s="191"/>
      <c r="GA183" s="191"/>
      <c r="GB183" s="191"/>
      <c r="GC183" s="191"/>
      <c r="GD183" s="210"/>
      <c r="GE183" s="145"/>
      <c r="GF183" s="191"/>
      <c r="GG183" s="191"/>
      <c r="GH183" s="191"/>
      <c r="GI183" s="191"/>
      <c r="GJ183" s="191"/>
      <c r="GK183" s="191"/>
      <c r="GL183" s="210"/>
      <c r="GM183" s="145"/>
      <c r="GN183" s="191"/>
      <c r="GO183" s="191"/>
      <c r="GP183" s="191"/>
      <c r="GQ183" s="191"/>
      <c r="GR183" s="191"/>
      <c r="GS183" s="191"/>
      <c r="GT183" s="210"/>
      <c r="GU183" s="145"/>
      <c r="GV183" s="191"/>
      <c r="GW183" s="191"/>
      <c r="GX183" s="191"/>
      <c r="GY183" s="191"/>
      <c r="GZ183" s="191"/>
      <c r="HA183" s="191"/>
      <c r="HB183" s="210"/>
      <c r="HC183" s="145"/>
      <c r="HD183" s="191"/>
      <c r="HE183" s="191"/>
      <c r="HF183" s="191"/>
      <c r="HG183" s="191"/>
      <c r="HH183" s="191"/>
      <c r="HI183" s="191"/>
      <c r="HJ183" s="210"/>
      <c r="HR183" s="310"/>
    </row>
    <row r="184" spans="1:226" s="309" customFormat="1" ht="14.45" customHeight="1" x14ac:dyDescent="0.25">
      <c r="A184" s="211" t="s">
        <v>431</v>
      </c>
      <c r="B184" s="194" t="s">
        <v>0</v>
      </c>
      <c r="C184" s="31">
        <f t="shared" si="187"/>
        <v>174</v>
      </c>
      <c r="D184" s="173" t="str">
        <f t="shared" si="188"/>
        <v>Dw_174</v>
      </c>
      <c r="E184" s="4">
        <v>460.33569021869181</v>
      </c>
      <c r="F184" s="195" t="s">
        <v>360</v>
      </c>
      <c r="G184" s="195">
        <v>17.5</v>
      </c>
      <c r="H184" s="3">
        <f t="shared" si="189"/>
        <v>42.160631086347081</v>
      </c>
      <c r="I184" s="196">
        <f t="shared" si="190"/>
        <v>154.55838000406737</v>
      </c>
      <c r="J184" s="1">
        <f t="shared" si="191"/>
        <v>0.30000000000000004</v>
      </c>
      <c r="K184" s="280">
        <f t="shared" si="192"/>
        <v>0.66015684345904335</v>
      </c>
      <c r="L184" s="280">
        <f t="shared" si="193"/>
        <v>0.77718207202995193</v>
      </c>
      <c r="M184" s="225">
        <f t="shared" si="194"/>
        <v>1.0997822567280178</v>
      </c>
      <c r="N184" s="15" t="s">
        <v>432</v>
      </c>
      <c r="O184" s="197">
        <f t="shared" si="195"/>
        <v>0.58288655402246392</v>
      </c>
      <c r="P184" s="198">
        <f t="shared" si="196"/>
        <v>0</v>
      </c>
      <c r="Q184" s="198">
        <f t="shared" si="197"/>
        <v>0</v>
      </c>
      <c r="R184" s="198">
        <f t="shared" si="198"/>
        <v>0.77055855005739626</v>
      </c>
      <c r="S184" s="77">
        <f t="shared" si="199"/>
        <v>0.75365426830828397</v>
      </c>
      <c r="T184" s="199"/>
      <c r="U184" s="3">
        <f t="shared" si="200"/>
        <v>1.7636899681313298</v>
      </c>
      <c r="V184" s="98">
        <f t="shared" si="201"/>
        <v>10.576047832536107</v>
      </c>
      <c r="W184" s="49">
        <f t="shared" si="202"/>
        <v>3.9864259082342937</v>
      </c>
      <c r="X184" s="317">
        <f t="shared" si="181"/>
        <v>9.0874486871866708E-2</v>
      </c>
      <c r="Y184" s="318">
        <v>9.0874486871866694E-2</v>
      </c>
      <c r="Z184" s="200"/>
      <c r="AA184" s="66"/>
      <c r="AB184" s="66"/>
      <c r="AC184" s="66">
        <v>250</v>
      </c>
      <c r="AD184" s="66"/>
      <c r="AE184" s="66"/>
      <c r="AF184" s="66"/>
      <c r="AG184" s="66"/>
      <c r="AH184" s="195"/>
      <c r="AI184" s="34"/>
      <c r="AJ184" s="229">
        <v>180</v>
      </c>
      <c r="AK184" s="34"/>
      <c r="AL184" s="34"/>
      <c r="AM184" s="34"/>
      <c r="AN184" s="201"/>
      <c r="AO184" s="201"/>
      <c r="AP184" s="202">
        <v>240</v>
      </c>
      <c r="AQ184" s="18"/>
      <c r="AR184" s="18"/>
      <c r="AS184" s="18"/>
      <c r="AT184" s="51"/>
      <c r="AU184" s="17"/>
      <c r="AV184" s="18"/>
      <c r="AW184" s="112"/>
      <c r="AX184" s="103"/>
      <c r="AY184" s="18"/>
      <c r="AZ184" s="18"/>
      <c r="BA184" s="18"/>
      <c r="BB184" s="17"/>
      <c r="BC184" s="19"/>
      <c r="BD184" s="19"/>
      <c r="BE184" s="19"/>
      <c r="BF184" s="17"/>
      <c r="BG184" s="18"/>
      <c r="BH184" s="18"/>
      <c r="BI184" s="128"/>
      <c r="BJ184" s="331"/>
      <c r="BK184" s="332"/>
      <c r="BL184" s="332"/>
      <c r="BM184" s="332"/>
      <c r="BN184" s="333"/>
      <c r="BO184" s="203">
        <f t="shared" si="203"/>
        <v>6.9363999999999999</v>
      </c>
      <c r="BP184" s="285">
        <v>6.0781718306826429</v>
      </c>
      <c r="BQ184" s="204">
        <v>2.6984029419156506</v>
      </c>
      <c r="BR184" s="204"/>
      <c r="BS184" s="47"/>
      <c r="BT184" s="42"/>
      <c r="BU184" s="42"/>
      <c r="BV184" s="42"/>
      <c r="BW184" s="43"/>
      <c r="BX184" s="191"/>
      <c r="BY184" s="191"/>
      <c r="BZ184" s="205"/>
      <c r="CA184" s="191"/>
      <c r="CB184" s="206"/>
      <c r="CC184" s="191"/>
      <c r="CD184" s="207">
        <f t="shared" si="204"/>
        <v>46.367514001220215</v>
      </c>
      <c r="CE184" s="47" t="s">
        <v>356</v>
      </c>
      <c r="CF184" s="42">
        <v>31.8</v>
      </c>
      <c r="CG184" s="42" t="s">
        <v>353</v>
      </c>
      <c r="CH184" s="42">
        <v>175</v>
      </c>
      <c r="CI184" s="191"/>
      <c r="CJ184" s="192"/>
      <c r="CK184" s="191" t="s">
        <v>357</v>
      </c>
      <c r="CL184" s="191" t="s">
        <v>358</v>
      </c>
      <c r="CM184" s="208">
        <v>0.13</v>
      </c>
      <c r="CN184" s="191">
        <v>470</v>
      </c>
      <c r="CO184" s="205">
        <f t="shared" si="205"/>
        <v>60.265563979945334</v>
      </c>
      <c r="CP184" s="191">
        <f t="shared" si="206"/>
        <v>34.775635500915158</v>
      </c>
      <c r="CQ184" s="145" t="s">
        <v>353</v>
      </c>
      <c r="CR184" s="191">
        <v>175</v>
      </c>
      <c r="CS184" s="191"/>
      <c r="CT184" s="191"/>
      <c r="CU184" s="191"/>
      <c r="CV184" s="192"/>
      <c r="CW184" s="191" t="s">
        <v>357</v>
      </c>
      <c r="CX184" s="209" t="s">
        <v>358</v>
      </c>
      <c r="CY184" s="208">
        <v>0.13</v>
      </c>
      <c r="CZ184" s="191">
        <v>470</v>
      </c>
      <c r="DA184" s="191"/>
      <c r="DB184" s="191">
        <f t="shared" si="207"/>
        <v>42.160631086347081</v>
      </c>
      <c r="DC184" s="43">
        <f t="shared" si="208"/>
        <v>0</v>
      </c>
      <c r="DD184" s="191" t="s">
        <v>362</v>
      </c>
      <c r="DE184" s="191">
        <v>100</v>
      </c>
      <c r="DF184" s="191" t="s">
        <v>361</v>
      </c>
      <c r="DG184" s="191">
        <v>20</v>
      </c>
      <c r="DH184" s="191" t="s">
        <v>353</v>
      </c>
      <c r="DI184" s="192">
        <v>175</v>
      </c>
      <c r="DJ184" s="191"/>
      <c r="DK184" s="209"/>
      <c r="DL184" s="208"/>
      <c r="DM184" s="191"/>
      <c r="DN184" s="191">
        <f t="shared" si="209"/>
        <v>42.160631086347081</v>
      </c>
      <c r="DO184" s="192">
        <f t="shared" si="210"/>
        <v>0</v>
      </c>
      <c r="DP184" s="191">
        <v>1</v>
      </c>
      <c r="DQ184" s="191" t="s">
        <v>363</v>
      </c>
      <c r="DR184" s="191" t="s">
        <v>371</v>
      </c>
      <c r="DS184" s="208">
        <v>0.13400000000000001</v>
      </c>
      <c r="DT184" s="191">
        <v>580</v>
      </c>
      <c r="DU184" s="191">
        <f t="shared" si="211"/>
        <v>6.0781718306826429</v>
      </c>
      <c r="DV184" s="191">
        <v>0.375</v>
      </c>
      <c r="DW184" s="191">
        <v>0.45</v>
      </c>
      <c r="DX184" s="192">
        <f t="shared" si="212"/>
        <v>7.7279190002033689</v>
      </c>
      <c r="DY184" s="191">
        <v>1</v>
      </c>
      <c r="DZ184" s="191" t="s">
        <v>363</v>
      </c>
      <c r="EA184" s="191" t="s">
        <v>371</v>
      </c>
      <c r="EB184" s="208">
        <v>0.13400000000000001</v>
      </c>
      <c r="EC184" s="191">
        <v>580</v>
      </c>
      <c r="ED184" s="191">
        <f t="shared" si="213"/>
        <v>2.6984029419156506</v>
      </c>
      <c r="EE184" s="191">
        <v>0.47499999999999998</v>
      </c>
      <c r="EF184" s="191">
        <v>0.47499999999999998</v>
      </c>
      <c r="EG184" s="191">
        <f t="shared" si="214"/>
        <v>3.8639595001016844</v>
      </c>
      <c r="EH184" s="166">
        <f t="shared" si="215"/>
        <v>2</v>
      </c>
      <c r="EI184" s="205">
        <f t="shared" si="216"/>
        <v>2.9982729458232602</v>
      </c>
      <c r="EJ184" s="205">
        <f t="shared" si="182"/>
        <v>1.7636899681313296</v>
      </c>
      <c r="EK184" s="51">
        <f t="shared" si="183"/>
        <v>0.68471297378432094</v>
      </c>
      <c r="EL184" s="220">
        <f t="shared" si="184"/>
        <v>0.23496352708836987</v>
      </c>
      <c r="EM184" s="221">
        <f t="shared" si="217"/>
        <v>5.2880239162680533</v>
      </c>
      <c r="EN184" s="191"/>
      <c r="EO184" s="313"/>
      <c r="EP184" s="192" t="s">
        <v>354</v>
      </c>
      <c r="EQ184" s="222">
        <f t="shared" si="218"/>
        <v>2.9982729458232602</v>
      </c>
      <c r="ER184" s="191">
        <f t="shared" si="219"/>
        <v>1.7636899681313296</v>
      </c>
      <c r="ES184" s="51">
        <f t="shared" si="220"/>
        <v>0.68471297378432094</v>
      </c>
      <c r="ET184" s="191">
        <f t="shared" si="185"/>
        <v>3.7031635270883698</v>
      </c>
      <c r="EU184" s="191">
        <f t="shared" si="221"/>
        <v>5.2880239162680533</v>
      </c>
      <c r="EV184" s="191"/>
      <c r="EW184" s="191"/>
      <c r="EX184" s="192" t="str">
        <f t="shared" si="186"/>
        <v>Front</v>
      </c>
      <c r="EY184" s="145"/>
      <c r="EZ184" s="191"/>
      <c r="FA184" s="191"/>
      <c r="FB184" s="191"/>
      <c r="FC184" s="191"/>
      <c r="FD184" s="191"/>
      <c r="FE184" s="191"/>
      <c r="FF184" s="192"/>
      <c r="FG184" s="145"/>
      <c r="FH184" s="191"/>
      <c r="FI184" s="191"/>
      <c r="FJ184" s="191"/>
      <c r="FK184" s="191"/>
      <c r="FL184" s="191"/>
      <c r="FM184" s="191"/>
      <c r="FN184" s="192"/>
      <c r="FO184" s="145"/>
      <c r="FP184" s="191"/>
      <c r="FQ184" s="191"/>
      <c r="FR184" s="191"/>
      <c r="FS184" s="191"/>
      <c r="FT184" s="191"/>
      <c r="FU184" s="191"/>
      <c r="FV184" s="192"/>
      <c r="FW184" s="191"/>
      <c r="FX184" s="191"/>
      <c r="FY184" s="191"/>
      <c r="FZ184" s="191"/>
      <c r="GA184" s="191"/>
      <c r="GB184" s="191"/>
      <c r="GC184" s="191"/>
      <c r="GD184" s="210"/>
      <c r="GE184" s="145"/>
      <c r="GF184" s="191"/>
      <c r="GG184" s="191"/>
      <c r="GH184" s="191"/>
      <c r="GI184" s="191"/>
      <c r="GJ184" s="191"/>
      <c r="GK184" s="191"/>
      <c r="GL184" s="210"/>
      <c r="GM184" s="145"/>
      <c r="GN184" s="191"/>
      <c r="GO184" s="191"/>
      <c r="GP184" s="191"/>
      <c r="GQ184" s="191"/>
      <c r="GR184" s="191"/>
      <c r="GS184" s="191"/>
      <c r="GT184" s="210"/>
      <c r="GU184" s="145"/>
      <c r="GV184" s="191"/>
      <c r="GW184" s="191"/>
      <c r="GX184" s="191"/>
      <c r="GY184" s="191"/>
      <c r="GZ184" s="191"/>
      <c r="HA184" s="191"/>
      <c r="HB184" s="210"/>
      <c r="HC184" s="145"/>
      <c r="HD184" s="191"/>
      <c r="HE184" s="191"/>
      <c r="HF184" s="191"/>
      <c r="HG184" s="191"/>
      <c r="HH184" s="191"/>
      <c r="HI184" s="191"/>
      <c r="HJ184" s="210"/>
      <c r="HR184" s="310"/>
    </row>
    <row r="185" spans="1:226" s="309" customFormat="1" ht="14.45" customHeight="1" x14ac:dyDescent="0.25">
      <c r="A185" s="211" t="s">
        <v>431</v>
      </c>
      <c r="B185" s="194" t="s">
        <v>0</v>
      </c>
      <c r="C185" s="31">
        <f t="shared" si="187"/>
        <v>175</v>
      </c>
      <c r="D185" s="173" t="str">
        <f t="shared" si="188"/>
        <v>Dw_175</v>
      </c>
      <c r="E185" s="4">
        <v>677.12411588049349</v>
      </c>
      <c r="F185" s="195" t="s">
        <v>360</v>
      </c>
      <c r="G185" s="195">
        <v>17.5</v>
      </c>
      <c r="H185" s="3">
        <f t="shared" si="189"/>
        <v>48.351880622227668</v>
      </c>
      <c r="I185" s="196">
        <f t="shared" si="190"/>
        <v>177.17895136440893</v>
      </c>
      <c r="J185" s="1">
        <f t="shared" si="191"/>
        <v>0.30000000000000004</v>
      </c>
      <c r="K185" s="280">
        <f t="shared" si="192"/>
        <v>0.66049779230211947</v>
      </c>
      <c r="L185" s="280">
        <f t="shared" si="193"/>
        <v>0.79050381553513893</v>
      </c>
      <c r="M185" s="225">
        <f t="shared" si="194"/>
        <v>1.0993095764901355</v>
      </c>
      <c r="N185" s="15" t="s">
        <v>432</v>
      </c>
      <c r="O185" s="197">
        <f t="shared" si="195"/>
        <v>0.59287786165135414</v>
      </c>
      <c r="P185" s="198">
        <f t="shared" si="196"/>
        <v>0</v>
      </c>
      <c r="Q185" s="198">
        <f t="shared" si="197"/>
        <v>0</v>
      </c>
      <c r="R185" s="198">
        <f t="shared" si="198"/>
        <v>0.77022736831981564</v>
      </c>
      <c r="S185" s="77">
        <f t="shared" si="199"/>
        <v>0.80575781107350541</v>
      </c>
      <c r="T185" s="199"/>
      <c r="U185" s="3">
        <f t="shared" si="200"/>
        <v>1.9729737124369966</v>
      </c>
      <c r="V185" s="98">
        <f t="shared" si="201"/>
        <v>13.234925917889244</v>
      </c>
      <c r="W185" s="49">
        <f t="shared" si="202"/>
        <v>3.6533548372093199</v>
      </c>
      <c r="X185" s="317">
        <f t="shared" si="181"/>
        <v>0.10492283994664434</v>
      </c>
      <c r="Y185" s="318">
        <v>0.10492283994664429</v>
      </c>
      <c r="Z185" s="200"/>
      <c r="AA185" s="66"/>
      <c r="AB185" s="66"/>
      <c r="AC185" s="66">
        <v>250</v>
      </c>
      <c r="AD185" s="66"/>
      <c r="AE185" s="66"/>
      <c r="AF185" s="66"/>
      <c r="AG185" s="66"/>
      <c r="AH185" s="195"/>
      <c r="AI185" s="34"/>
      <c r="AJ185" s="229">
        <v>180</v>
      </c>
      <c r="AK185" s="34"/>
      <c r="AL185" s="34"/>
      <c r="AM185" s="34"/>
      <c r="AN185" s="201"/>
      <c r="AO185" s="201"/>
      <c r="AP185" s="202">
        <v>240</v>
      </c>
      <c r="AQ185" s="18"/>
      <c r="AR185" s="18"/>
      <c r="AS185" s="18"/>
      <c r="AT185" s="51"/>
      <c r="AU185" s="17"/>
      <c r="AV185" s="18"/>
      <c r="AW185" s="112"/>
      <c r="AX185" s="103"/>
      <c r="AY185" s="18"/>
      <c r="AZ185" s="18"/>
      <c r="BA185" s="18"/>
      <c r="BB185" s="17"/>
      <c r="BC185" s="19"/>
      <c r="BD185" s="19"/>
      <c r="BE185" s="19"/>
      <c r="BF185" s="17"/>
      <c r="BG185" s="18"/>
      <c r="BH185" s="18"/>
      <c r="BI185" s="128"/>
      <c r="BJ185" s="331"/>
      <c r="BK185" s="332"/>
      <c r="BL185" s="332"/>
      <c r="BM185" s="332"/>
      <c r="BN185" s="333"/>
      <c r="BO185" s="203">
        <f t="shared" si="203"/>
        <v>6.9363999999999999</v>
      </c>
      <c r="BP185" s="285">
        <v>6.9707457214445059</v>
      </c>
      <c r="BQ185" s="204">
        <v>2.8933036200182567</v>
      </c>
      <c r="BR185" s="204"/>
      <c r="BS185" s="47"/>
      <c r="BT185" s="42"/>
      <c r="BU185" s="42"/>
      <c r="BV185" s="42"/>
      <c r="BW185" s="43"/>
      <c r="BX185" s="191"/>
      <c r="BY185" s="191"/>
      <c r="BZ185" s="205"/>
      <c r="CA185" s="191"/>
      <c r="CB185" s="206"/>
      <c r="CC185" s="191"/>
      <c r="CD185" s="207">
        <f t="shared" si="204"/>
        <v>53.153685409322684</v>
      </c>
      <c r="CE185" s="47" t="s">
        <v>356</v>
      </c>
      <c r="CF185" s="42">
        <v>31.8</v>
      </c>
      <c r="CG185" s="42" t="s">
        <v>353</v>
      </c>
      <c r="CH185" s="42">
        <v>175</v>
      </c>
      <c r="CI185" s="191"/>
      <c r="CJ185" s="192"/>
      <c r="CK185" s="191" t="s">
        <v>357</v>
      </c>
      <c r="CL185" s="191" t="s">
        <v>358</v>
      </c>
      <c r="CM185" s="208">
        <v>0.13</v>
      </c>
      <c r="CN185" s="191">
        <v>470</v>
      </c>
      <c r="CO185" s="205">
        <f t="shared" si="205"/>
        <v>70.503636268525725</v>
      </c>
      <c r="CP185" s="191">
        <f t="shared" si="206"/>
        <v>39.865264056992011</v>
      </c>
      <c r="CQ185" s="145" t="s">
        <v>353</v>
      </c>
      <c r="CR185" s="191">
        <v>175</v>
      </c>
      <c r="CS185" s="191"/>
      <c r="CT185" s="191"/>
      <c r="CU185" s="191"/>
      <c r="CV185" s="192"/>
      <c r="CW185" s="191" t="s">
        <v>357</v>
      </c>
      <c r="CX185" s="209" t="s">
        <v>358</v>
      </c>
      <c r="CY185" s="208">
        <v>0.13</v>
      </c>
      <c r="CZ185" s="191">
        <v>470</v>
      </c>
      <c r="DA185" s="191"/>
      <c r="DB185" s="191">
        <f t="shared" si="207"/>
        <v>48.351880622227668</v>
      </c>
      <c r="DC185" s="43">
        <f t="shared" si="208"/>
        <v>0</v>
      </c>
      <c r="DD185" s="191" t="s">
        <v>362</v>
      </c>
      <c r="DE185" s="191">
        <v>100</v>
      </c>
      <c r="DF185" s="191" t="s">
        <v>361</v>
      </c>
      <c r="DG185" s="191">
        <v>20</v>
      </c>
      <c r="DH185" s="191" t="s">
        <v>353</v>
      </c>
      <c r="DI185" s="192">
        <v>175</v>
      </c>
      <c r="DJ185" s="191"/>
      <c r="DK185" s="209"/>
      <c r="DL185" s="208"/>
      <c r="DM185" s="191"/>
      <c r="DN185" s="191">
        <f t="shared" si="209"/>
        <v>48.351880622227668</v>
      </c>
      <c r="DO185" s="192">
        <f t="shared" si="210"/>
        <v>0</v>
      </c>
      <c r="DP185" s="191">
        <v>1</v>
      </c>
      <c r="DQ185" s="191" t="s">
        <v>363</v>
      </c>
      <c r="DR185" s="191" t="s">
        <v>371</v>
      </c>
      <c r="DS185" s="208">
        <v>0.13400000000000001</v>
      </c>
      <c r="DT185" s="191">
        <v>580</v>
      </c>
      <c r="DU185" s="191">
        <f t="shared" si="211"/>
        <v>6.9707457214445059</v>
      </c>
      <c r="DV185" s="191">
        <v>0.375</v>
      </c>
      <c r="DW185" s="191">
        <v>0.45</v>
      </c>
      <c r="DX185" s="192">
        <f t="shared" si="212"/>
        <v>8.8589475682204473</v>
      </c>
      <c r="DY185" s="191">
        <v>1</v>
      </c>
      <c r="DZ185" s="191" t="s">
        <v>363</v>
      </c>
      <c r="EA185" s="191" t="s">
        <v>371</v>
      </c>
      <c r="EB185" s="208">
        <v>0.13400000000000001</v>
      </c>
      <c r="EC185" s="191">
        <v>580</v>
      </c>
      <c r="ED185" s="191">
        <f t="shared" si="213"/>
        <v>2.8933036200182567</v>
      </c>
      <c r="EE185" s="191">
        <v>0.47499999999999998</v>
      </c>
      <c r="EF185" s="191">
        <v>0.47499999999999998</v>
      </c>
      <c r="EG185" s="191">
        <f t="shared" si="214"/>
        <v>4.4294737841102236</v>
      </c>
      <c r="EH185" s="166">
        <f t="shared" si="215"/>
        <v>2</v>
      </c>
      <c r="EI185" s="205">
        <f t="shared" si="216"/>
        <v>3.3540553111428943</v>
      </c>
      <c r="EJ185" s="205">
        <f t="shared" si="182"/>
        <v>1.9729737124369966</v>
      </c>
      <c r="EK185" s="51">
        <f t="shared" si="183"/>
        <v>0.6703299075812601</v>
      </c>
      <c r="EL185" s="220">
        <f t="shared" si="184"/>
        <v>5.7072344428552801E-2</v>
      </c>
      <c r="EM185" s="221">
        <f t="shared" si="217"/>
        <v>6.6174629589446221</v>
      </c>
      <c r="EN185" s="191"/>
      <c r="EO185" s="313"/>
      <c r="EP185" s="192" t="s">
        <v>354</v>
      </c>
      <c r="EQ185" s="222">
        <f t="shared" si="218"/>
        <v>3.3540553111428943</v>
      </c>
      <c r="ER185" s="191">
        <f t="shared" si="219"/>
        <v>1.9729737124369966</v>
      </c>
      <c r="ES185" s="51">
        <f t="shared" si="220"/>
        <v>0.6703299075812601</v>
      </c>
      <c r="ET185" s="191">
        <f t="shared" si="185"/>
        <v>3.5252723444285525</v>
      </c>
      <c r="EU185" s="191">
        <f t="shared" si="221"/>
        <v>6.6174629589446221</v>
      </c>
      <c r="EV185" s="191"/>
      <c r="EW185" s="191"/>
      <c r="EX185" s="192" t="str">
        <f t="shared" si="186"/>
        <v>Front</v>
      </c>
      <c r="EY185" s="145"/>
      <c r="EZ185" s="191"/>
      <c r="FA185" s="191"/>
      <c r="FB185" s="191"/>
      <c r="FC185" s="191"/>
      <c r="FD185" s="191"/>
      <c r="FE185" s="191"/>
      <c r="FF185" s="192"/>
      <c r="FG185" s="145"/>
      <c r="FH185" s="191"/>
      <c r="FI185" s="191"/>
      <c r="FJ185" s="191"/>
      <c r="FK185" s="191"/>
      <c r="FL185" s="191"/>
      <c r="FM185" s="191"/>
      <c r="FN185" s="192"/>
      <c r="FO185" s="145"/>
      <c r="FP185" s="191"/>
      <c r="FQ185" s="191"/>
      <c r="FR185" s="191"/>
      <c r="FS185" s="191"/>
      <c r="FT185" s="191"/>
      <c r="FU185" s="191"/>
      <c r="FV185" s="192"/>
      <c r="FW185" s="191"/>
      <c r="FX185" s="191"/>
      <c r="FY185" s="191"/>
      <c r="FZ185" s="191"/>
      <c r="GA185" s="191"/>
      <c r="GB185" s="191"/>
      <c r="GC185" s="191"/>
      <c r="GD185" s="210"/>
      <c r="GE185" s="145"/>
      <c r="GF185" s="191"/>
      <c r="GG185" s="191"/>
      <c r="GH185" s="191"/>
      <c r="GI185" s="191"/>
      <c r="GJ185" s="191"/>
      <c r="GK185" s="191"/>
      <c r="GL185" s="210"/>
      <c r="GM185" s="145"/>
      <c r="GN185" s="191"/>
      <c r="GO185" s="191"/>
      <c r="GP185" s="191"/>
      <c r="GQ185" s="191"/>
      <c r="GR185" s="191"/>
      <c r="GS185" s="191"/>
      <c r="GT185" s="210"/>
      <c r="GU185" s="145"/>
      <c r="GV185" s="191"/>
      <c r="GW185" s="191"/>
      <c r="GX185" s="191"/>
      <c r="GY185" s="191"/>
      <c r="GZ185" s="191"/>
      <c r="HA185" s="191"/>
      <c r="HB185" s="210"/>
      <c r="HC185" s="145"/>
      <c r="HD185" s="191"/>
      <c r="HE185" s="191"/>
      <c r="HF185" s="191"/>
      <c r="HG185" s="191"/>
      <c r="HH185" s="191"/>
      <c r="HI185" s="191"/>
      <c r="HJ185" s="210"/>
      <c r="HR185" s="310"/>
    </row>
    <row r="186" spans="1:226" s="309" customFormat="1" ht="14.45" customHeight="1" x14ac:dyDescent="0.25">
      <c r="A186" s="211" t="s">
        <v>431</v>
      </c>
      <c r="B186" s="194" t="s">
        <v>0</v>
      </c>
      <c r="C186" s="31">
        <f t="shared" si="187"/>
        <v>176</v>
      </c>
      <c r="D186" s="173" t="str">
        <f t="shared" si="188"/>
        <v>Dw_176</v>
      </c>
      <c r="E186" s="4">
        <v>474.98876566178558</v>
      </c>
      <c r="F186" s="195" t="s">
        <v>360</v>
      </c>
      <c r="G186" s="195">
        <v>17.5</v>
      </c>
      <c r="H186" s="3">
        <f t="shared" si="189"/>
        <v>49.479684717095864</v>
      </c>
      <c r="I186" s="196">
        <f t="shared" si="190"/>
        <v>182.88187689953733</v>
      </c>
      <c r="J186" s="1">
        <f t="shared" si="191"/>
        <v>0.3</v>
      </c>
      <c r="K186" s="280">
        <f t="shared" si="192"/>
        <v>0.65375266691735356</v>
      </c>
      <c r="L186" s="280">
        <f t="shared" si="193"/>
        <v>0.72942657183967197</v>
      </c>
      <c r="M186" s="225">
        <f t="shared" si="194"/>
        <v>1.1088300861970688</v>
      </c>
      <c r="N186" s="15" t="s">
        <v>432</v>
      </c>
      <c r="O186" s="197">
        <f t="shared" si="195"/>
        <v>0.54706992887975403</v>
      </c>
      <c r="P186" s="198">
        <f t="shared" si="196"/>
        <v>0</v>
      </c>
      <c r="Q186" s="198">
        <f t="shared" si="197"/>
        <v>0</v>
      </c>
      <c r="R186" s="198">
        <f t="shared" si="198"/>
        <v>0.77689787978761105</v>
      </c>
      <c r="S186" s="77">
        <f t="shared" si="199"/>
        <v>0.80685339012180268</v>
      </c>
      <c r="T186" s="199"/>
      <c r="U186" s="3">
        <f t="shared" si="200"/>
        <v>1.6002286798070886</v>
      </c>
      <c r="V186" s="98">
        <f t="shared" si="201"/>
        <v>8.7064882141022686</v>
      </c>
      <c r="W186" s="49">
        <f t="shared" si="202"/>
        <v>5.6830818006451231</v>
      </c>
      <c r="X186" s="317">
        <f t="shared" si="181"/>
        <v>6.0223136599813314E-2</v>
      </c>
      <c r="Y186" s="318">
        <v>6.0223136599813307E-2</v>
      </c>
      <c r="Z186" s="200"/>
      <c r="AA186" s="66"/>
      <c r="AB186" s="66"/>
      <c r="AC186" s="66">
        <v>250</v>
      </c>
      <c r="AD186" s="66"/>
      <c r="AE186" s="66"/>
      <c r="AF186" s="66"/>
      <c r="AG186" s="66"/>
      <c r="AH186" s="195"/>
      <c r="AI186" s="34"/>
      <c r="AJ186" s="229">
        <v>180</v>
      </c>
      <c r="AK186" s="34"/>
      <c r="AL186" s="34"/>
      <c r="AM186" s="34"/>
      <c r="AN186" s="201"/>
      <c r="AO186" s="201"/>
      <c r="AP186" s="202">
        <v>240</v>
      </c>
      <c r="AQ186" s="18"/>
      <c r="AR186" s="18"/>
      <c r="AS186" s="18"/>
      <c r="AT186" s="51"/>
      <c r="AU186" s="17"/>
      <c r="AV186" s="18"/>
      <c r="AW186" s="112"/>
      <c r="AX186" s="103"/>
      <c r="AY186" s="18"/>
      <c r="AZ186" s="18"/>
      <c r="BA186" s="18"/>
      <c r="BB186" s="17"/>
      <c r="BC186" s="19"/>
      <c r="BD186" s="19"/>
      <c r="BE186" s="19"/>
      <c r="BF186" s="17"/>
      <c r="BG186" s="18"/>
      <c r="BH186" s="18"/>
      <c r="BI186" s="128"/>
      <c r="BJ186" s="331"/>
      <c r="BK186" s="332"/>
      <c r="BL186" s="332"/>
      <c r="BM186" s="332"/>
      <c r="BN186" s="333"/>
      <c r="BO186" s="203">
        <f t="shared" si="203"/>
        <v>6.9363999999999999</v>
      </c>
      <c r="BP186" s="285">
        <v>7.133337857836322</v>
      </c>
      <c r="BQ186" s="204">
        <v>2.9823763709500768</v>
      </c>
      <c r="BR186" s="204"/>
      <c r="BS186" s="47"/>
      <c r="BT186" s="42"/>
      <c r="BU186" s="42"/>
      <c r="BV186" s="42"/>
      <c r="BW186" s="43"/>
      <c r="BX186" s="191"/>
      <c r="BY186" s="191"/>
      <c r="BZ186" s="205"/>
      <c r="CA186" s="191"/>
      <c r="CB186" s="206"/>
      <c r="CC186" s="191"/>
      <c r="CD186" s="207">
        <f t="shared" si="204"/>
        <v>54.864563069861198</v>
      </c>
      <c r="CE186" s="47" t="s">
        <v>356</v>
      </c>
      <c r="CF186" s="42">
        <v>31.8</v>
      </c>
      <c r="CG186" s="42" t="s">
        <v>353</v>
      </c>
      <c r="CH186" s="42">
        <v>175</v>
      </c>
      <c r="CI186" s="191"/>
      <c r="CJ186" s="192"/>
      <c r="CK186" s="191" t="s">
        <v>357</v>
      </c>
      <c r="CL186" s="191" t="s">
        <v>358</v>
      </c>
      <c r="CM186" s="208">
        <v>0.13</v>
      </c>
      <c r="CN186" s="191">
        <v>470</v>
      </c>
      <c r="CO186" s="205">
        <f t="shared" si="205"/>
        <v>73.950953613917733</v>
      </c>
      <c r="CP186" s="191">
        <f t="shared" si="206"/>
        <v>41.1484223023959</v>
      </c>
      <c r="CQ186" s="145" t="s">
        <v>353</v>
      </c>
      <c r="CR186" s="191">
        <v>175</v>
      </c>
      <c r="CS186" s="191"/>
      <c r="CT186" s="191"/>
      <c r="CU186" s="191"/>
      <c r="CV186" s="192"/>
      <c r="CW186" s="191" t="s">
        <v>357</v>
      </c>
      <c r="CX186" s="209" t="s">
        <v>358</v>
      </c>
      <c r="CY186" s="208">
        <v>0.13</v>
      </c>
      <c r="CZ186" s="191">
        <v>470</v>
      </c>
      <c r="DA186" s="191"/>
      <c r="DB186" s="191">
        <f t="shared" si="207"/>
        <v>49.479684717095864</v>
      </c>
      <c r="DC186" s="43">
        <f t="shared" si="208"/>
        <v>0</v>
      </c>
      <c r="DD186" s="191" t="s">
        <v>362</v>
      </c>
      <c r="DE186" s="191">
        <v>100</v>
      </c>
      <c r="DF186" s="191" t="s">
        <v>361</v>
      </c>
      <c r="DG186" s="191">
        <v>20</v>
      </c>
      <c r="DH186" s="191" t="s">
        <v>353</v>
      </c>
      <c r="DI186" s="192">
        <v>175</v>
      </c>
      <c r="DJ186" s="191"/>
      <c r="DK186" s="209"/>
      <c r="DL186" s="208"/>
      <c r="DM186" s="191"/>
      <c r="DN186" s="191">
        <f t="shared" si="209"/>
        <v>49.479684717095864</v>
      </c>
      <c r="DO186" s="192">
        <f t="shared" si="210"/>
        <v>0</v>
      </c>
      <c r="DP186" s="191">
        <v>1</v>
      </c>
      <c r="DQ186" s="191" t="s">
        <v>363</v>
      </c>
      <c r="DR186" s="191" t="s">
        <v>371</v>
      </c>
      <c r="DS186" s="208">
        <v>0.13400000000000001</v>
      </c>
      <c r="DT186" s="191">
        <v>580</v>
      </c>
      <c r="DU186" s="191">
        <f t="shared" si="211"/>
        <v>7.133337857836322</v>
      </c>
      <c r="DV186" s="191">
        <v>0.375</v>
      </c>
      <c r="DW186" s="191">
        <v>0.45</v>
      </c>
      <c r="DX186" s="192">
        <f t="shared" si="212"/>
        <v>9.1440938449768669</v>
      </c>
      <c r="DY186" s="191">
        <v>1</v>
      </c>
      <c r="DZ186" s="191" t="s">
        <v>363</v>
      </c>
      <c r="EA186" s="191" t="s">
        <v>371</v>
      </c>
      <c r="EB186" s="208">
        <v>0.13400000000000001</v>
      </c>
      <c r="EC186" s="191">
        <v>580</v>
      </c>
      <c r="ED186" s="191">
        <f t="shared" si="213"/>
        <v>2.9823763709500768</v>
      </c>
      <c r="EE186" s="191">
        <v>0.47499999999999998</v>
      </c>
      <c r="EF186" s="191">
        <v>0.47499999999999998</v>
      </c>
      <c r="EG186" s="191">
        <f t="shared" si="214"/>
        <v>4.5720469224884335</v>
      </c>
      <c r="EH186" s="166">
        <f t="shared" si="215"/>
        <v>2</v>
      </c>
      <c r="EI186" s="205">
        <f t="shared" si="216"/>
        <v>2.7203887556720505</v>
      </c>
      <c r="EJ186" s="205">
        <f t="shared" si="182"/>
        <v>1.6002286798070886</v>
      </c>
      <c r="EK186" s="51">
        <f t="shared" si="183"/>
        <v>1.1321476911429882</v>
      </c>
      <c r="EL186" s="220">
        <f t="shared" si="184"/>
        <v>0.37390562216397472</v>
      </c>
      <c r="EM186" s="221">
        <f t="shared" si="217"/>
        <v>4.3532441070511343</v>
      </c>
      <c r="EN186" s="191"/>
      <c r="EO186" s="313"/>
      <c r="EP186" s="192" t="s">
        <v>354</v>
      </c>
      <c r="EQ186" s="222">
        <f t="shared" si="218"/>
        <v>2.7203887556720505</v>
      </c>
      <c r="ER186" s="191">
        <f t="shared" si="219"/>
        <v>1.6002286798070886</v>
      </c>
      <c r="ES186" s="51">
        <f t="shared" si="220"/>
        <v>1.1321476911429882</v>
      </c>
      <c r="ET186" s="191">
        <f t="shared" si="185"/>
        <v>3.8421056221639747</v>
      </c>
      <c r="EU186" s="191">
        <f t="shared" si="221"/>
        <v>4.3532441070511343</v>
      </c>
      <c r="EV186" s="191"/>
      <c r="EW186" s="191"/>
      <c r="EX186" s="192" t="str">
        <f t="shared" si="186"/>
        <v>Front</v>
      </c>
      <c r="EY186" s="145"/>
      <c r="EZ186" s="191"/>
      <c r="FA186" s="191"/>
      <c r="FB186" s="191"/>
      <c r="FC186" s="191"/>
      <c r="FD186" s="191"/>
      <c r="FE186" s="191"/>
      <c r="FF186" s="192"/>
      <c r="FG186" s="145"/>
      <c r="FH186" s="191"/>
      <c r="FI186" s="191"/>
      <c r="FJ186" s="191"/>
      <c r="FK186" s="191"/>
      <c r="FL186" s="191"/>
      <c r="FM186" s="191"/>
      <c r="FN186" s="192"/>
      <c r="FO186" s="145"/>
      <c r="FP186" s="191"/>
      <c r="FQ186" s="191"/>
      <c r="FR186" s="191"/>
      <c r="FS186" s="191"/>
      <c r="FT186" s="191"/>
      <c r="FU186" s="191"/>
      <c r="FV186" s="192"/>
      <c r="FW186" s="191"/>
      <c r="FX186" s="191"/>
      <c r="FY186" s="191"/>
      <c r="FZ186" s="191"/>
      <c r="GA186" s="191"/>
      <c r="GB186" s="191"/>
      <c r="GC186" s="191"/>
      <c r="GD186" s="210"/>
      <c r="GE186" s="145"/>
      <c r="GF186" s="191"/>
      <c r="GG186" s="191"/>
      <c r="GH186" s="191"/>
      <c r="GI186" s="191"/>
      <c r="GJ186" s="191"/>
      <c r="GK186" s="191"/>
      <c r="GL186" s="210"/>
      <c r="GM186" s="145"/>
      <c r="GN186" s="191"/>
      <c r="GO186" s="191"/>
      <c r="GP186" s="191"/>
      <c r="GQ186" s="191"/>
      <c r="GR186" s="191"/>
      <c r="GS186" s="191"/>
      <c r="GT186" s="210"/>
      <c r="GU186" s="145"/>
      <c r="GV186" s="191"/>
      <c r="GW186" s="191"/>
      <c r="GX186" s="191"/>
      <c r="GY186" s="191"/>
      <c r="GZ186" s="191"/>
      <c r="HA186" s="191"/>
      <c r="HB186" s="210"/>
      <c r="HC186" s="145"/>
      <c r="HD186" s="191"/>
      <c r="HE186" s="191"/>
      <c r="HF186" s="191"/>
      <c r="HG186" s="191"/>
      <c r="HH186" s="191"/>
      <c r="HI186" s="191"/>
      <c r="HJ186" s="210"/>
      <c r="HR186" s="310"/>
    </row>
    <row r="187" spans="1:226" s="309" customFormat="1" ht="14.45" customHeight="1" x14ac:dyDescent="0.25">
      <c r="A187" s="211" t="s">
        <v>431</v>
      </c>
      <c r="B187" s="194" t="s">
        <v>0</v>
      </c>
      <c r="C187" s="31">
        <f t="shared" si="187"/>
        <v>177</v>
      </c>
      <c r="D187" s="173" t="str">
        <f t="shared" si="188"/>
        <v>Dw_177</v>
      </c>
      <c r="E187" s="4">
        <v>399.32589737844688</v>
      </c>
      <c r="F187" s="195" t="s">
        <v>360</v>
      </c>
      <c r="G187" s="195">
        <v>17.5</v>
      </c>
      <c r="H187" s="3">
        <f t="shared" si="189"/>
        <v>54.292657092952361</v>
      </c>
      <c r="I187" s="196">
        <f t="shared" si="190"/>
        <v>196.6349598110001</v>
      </c>
      <c r="J187" s="1">
        <f t="shared" si="191"/>
        <v>0.30000000000000004</v>
      </c>
      <c r="K187" s="280">
        <f t="shared" si="192"/>
        <v>0.6699684879422948</v>
      </c>
      <c r="L187" s="280">
        <f t="shared" si="193"/>
        <v>0.76000072009956421</v>
      </c>
      <c r="M187" s="225">
        <f t="shared" si="194"/>
        <v>1.0865279229621181</v>
      </c>
      <c r="N187" s="15" t="s">
        <v>432</v>
      </c>
      <c r="O187" s="197">
        <f t="shared" si="195"/>
        <v>0.57000054007467316</v>
      </c>
      <c r="P187" s="198">
        <f t="shared" si="196"/>
        <v>0</v>
      </c>
      <c r="Q187" s="198">
        <f t="shared" si="197"/>
        <v>0</v>
      </c>
      <c r="R187" s="198">
        <f t="shared" si="198"/>
        <v>0.7612719479630744</v>
      </c>
      <c r="S187" s="77">
        <f t="shared" si="199"/>
        <v>0.86764502115686715</v>
      </c>
      <c r="T187" s="199"/>
      <c r="U187" s="3">
        <f t="shared" si="200"/>
        <v>1.7515250569779872</v>
      </c>
      <c r="V187" s="98">
        <f t="shared" si="201"/>
        <v>10.43065608575392</v>
      </c>
      <c r="W187" s="49">
        <f t="shared" si="202"/>
        <v>5.2051047073735557</v>
      </c>
      <c r="X187" s="317">
        <f t="shared" si="181"/>
        <v>7.0203549370008028E-2</v>
      </c>
      <c r="Y187" s="318">
        <v>7.0203549370008028E-2</v>
      </c>
      <c r="Z187" s="200"/>
      <c r="AA187" s="66"/>
      <c r="AB187" s="66"/>
      <c r="AC187" s="66">
        <v>250</v>
      </c>
      <c r="AD187" s="66"/>
      <c r="AE187" s="66"/>
      <c r="AF187" s="66"/>
      <c r="AG187" s="66"/>
      <c r="AH187" s="195"/>
      <c r="AI187" s="34"/>
      <c r="AJ187" s="229">
        <v>180</v>
      </c>
      <c r="AK187" s="34"/>
      <c r="AL187" s="34"/>
      <c r="AM187" s="34"/>
      <c r="AN187" s="201"/>
      <c r="AO187" s="201"/>
      <c r="AP187" s="202">
        <v>240</v>
      </c>
      <c r="AQ187" s="18"/>
      <c r="AR187" s="18"/>
      <c r="AS187" s="18"/>
      <c r="AT187" s="51"/>
      <c r="AU187" s="17"/>
      <c r="AV187" s="18"/>
      <c r="AW187" s="112"/>
      <c r="AX187" s="103"/>
      <c r="AY187" s="18"/>
      <c r="AZ187" s="18"/>
      <c r="BA187" s="18"/>
      <c r="BB187" s="17"/>
      <c r="BC187" s="19"/>
      <c r="BD187" s="19"/>
      <c r="BE187" s="19"/>
      <c r="BF187" s="17"/>
      <c r="BG187" s="18"/>
      <c r="BH187" s="18"/>
      <c r="BI187" s="128"/>
      <c r="BJ187" s="331"/>
      <c r="BK187" s="332"/>
      <c r="BL187" s="332"/>
      <c r="BM187" s="332"/>
      <c r="BN187" s="333"/>
      <c r="BO187" s="203">
        <f t="shared" si="203"/>
        <v>6.9363999999999999</v>
      </c>
      <c r="BP187" s="285">
        <v>7.8272096610565081</v>
      </c>
      <c r="BQ187" s="204">
        <v>2.9819823080717507</v>
      </c>
      <c r="BR187" s="204"/>
      <c r="BS187" s="47"/>
      <c r="BT187" s="42"/>
      <c r="BU187" s="42"/>
      <c r="BV187" s="42"/>
      <c r="BW187" s="43"/>
      <c r="BX187" s="191"/>
      <c r="BY187" s="191"/>
      <c r="BZ187" s="205"/>
      <c r="CA187" s="191"/>
      <c r="CB187" s="206"/>
      <c r="CC187" s="191"/>
      <c r="CD187" s="207">
        <f t="shared" si="204"/>
        <v>58.990487943300039</v>
      </c>
      <c r="CE187" s="47" t="s">
        <v>356</v>
      </c>
      <c r="CF187" s="42">
        <v>31.8</v>
      </c>
      <c r="CG187" s="42" t="s">
        <v>353</v>
      </c>
      <c r="CH187" s="42">
        <v>175</v>
      </c>
      <c r="CI187" s="191"/>
      <c r="CJ187" s="192"/>
      <c r="CK187" s="191" t="s">
        <v>357</v>
      </c>
      <c r="CL187" s="191" t="s">
        <v>358</v>
      </c>
      <c r="CM187" s="208">
        <v>0.13</v>
      </c>
      <c r="CN187" s="191">
        <v>470</v>
      </c>
      <c r="CO187" s="205">
        <f t="shared" si="205"/>
        <v>78.078091773667495</v>
      </c>
      <c r="CP187" s="191">
        <f t="shared" si="206"/>
        <v>44.242865957475026</v>
      </c>
      <c r="CQ187" s="145" t="s">
        <v>353</v>
      </c>
      <c r="CR187" s="191">
        <v>175</v>
      </c>
      <c r="CS187" s="191"/>
      <c r="CT187" s="191"/>
      <c r="CU187" s="191"/>
      <c r="CV187" s="192"/>
      <c r="CW187" s="191" t="s">
        <v>357</v>
      </c>
      <c r="CX187" s="209" t="s">
        <v>358</v>
      </c>
      <c r="CY187" s="208">
        <v>0.13</v>
      </c>
      <c r="CZ187" s="191">
        <v>470</v>
      </c>
      <c r="DA187" s="191"/>
      <c r="DB187" s="191">
        <f t="shared" si="207"/>
        <v>54.292657092952361</v>
      </c>
      <c r="DC187" s="43">
        <f t="shared" si="208"/>
        <v>0</v>
      </c>
      <c r="DD187" s="191" t="s">
        <v>362</v>
      </c>
      <c r="DE187" s="191">
        <v>100</v>
      </c>
      <c r="DF187" s="191" t="s">
        <v>361</v>
      </c>
      <c r="DG187" s="191">
        <v>20</v>
      </c>
      <c r="DH187" s="191" t="s">
        <v>353</v>
      </c>
      <c r="DI187" s="192">
        <v>175</v>
      </c>
      <c r="DJ187" s="191"/>
      <c r="DK187" s="209"/>
      <c r="DL187" s="208"/>
      <c r="DM187" s="191"/>
      <c r="DN187" s="191">
        <f t="shared" si="209"/>
        <v>54.292657092952361</v>
      </c>
      <c r="DO187" s="192">
        <f t="shared" si="210"/>
        <v>0</v>
      </c>
      <c r="DP187" s="191">
        <v>1</v>
      </c>
      <c r="DQ187" s="191" t="s">
        <v>363</v>
      </c>
      <c r="DR187" s="191" t="s">
        <v>371</v>
      </c>
      <c r="DS187" s="208">
        <v>0.13400000000000001</v>
      </c>
      <c r="DT187" s="191">
        <v>580</v>
      </c>
      <c r="DU187" s="191">
        <f t="shared" si="211"/>
        <v>7.8272096610565081</v>
      </c>
      <c r="DV187" s="191">
        <v>0.375</v>
      </c>
      <c r="DW187" s="191">
        <v>0.45</v>
      </c>
      <c r="DX187" s="192">
        <f t="shared" si="212"/>
        <v>9.8317479905500065</v>
      </c>
      <c r="DY187" s="191">
        <v>1</v>
      </c>
      <c r="DZ187" s="191" t="s">
        <v>363</v>
      </c>
      <c r="EA187" s="191" t="s">
        <v>371</v>
      </c>
      <c r="EB187" s="208">
        <v>0.13400000000000001</v>
      </c>
      <c r="EC187" s="191">
        <v>580</v>
      </c>
      <c r="ED187" s="191">
        <f t="shared" si="213"/>
        <v>2.9819823080717507</v>
      </c>
      <c r="EE187" s="191">
        <v>0.47499999999999998</v>
      </c>
      <c r="EF187" s="191">
        <v>0.47499999999999998</v>
      </c>
      <c r="EG187" s="191">
        <f t="shared" si="214"/>
        <v>4.9158739952750032</v>
      </c>
      <c r="EH187" s="166">
        <f t="shared" si="215"/>
        <v>2</v>
      </c>
      <c r="EI187" s="205">
        <f t="shared" si="216"/>
        <v>2.977592596862578</v>
      </c>
      <c r="EJ187" s="205">
        <f t="shared" si="182"/>
        <v>1.7515250569779872</v>
      </c>
      <c r="EK187" s="51">
        <f t="shared" si="183"/>
        <v>0.98045725109376347</v>
      </c>
      <c r="EL187" s="220">
        <f t="shared" si="184"/>
        <v>0.24530370156871095</v>
      </c>
      <c r="EM187" s="221">
        <f t="shared" si="217"/>
        <v>5.2153280428769602</v>
      </c>
      <c r="EN187" s="191"/>
      <c r="EO187" s="313"/>
      <c r="EP187" s="192" t="s">
        <v>354</v>
      </c>
      <c r="EQ187" s="222">
        <f t="shared" si="218"/>
        <v>2.977592596862578</v>
      </c>
      <c r="ER187" s="191">
        <f t="shared" si="219"/>
        <v>1.7515250569779872</v>
      </c>
      <c r="ES187" s="51">
        <f t="shared" si="220"/>
        <v>0.98045725109376347</v>
      </c>
      <c r="ET187" s="191">
        <f t="shared" si="185"/>
        <v>3.7135037015687109</v>
      </c>
      <c r="EU187" s="191">
        <f t="shared" si="221"/>
        <v>5.2153280428769602</v>
      </c>
      <c r="EV187" s="191"/>
      <c r="EW187" s="191"/>
      <c r="EX187" s="192" t="str">
        <f t="shared" si="186"/>
        <v>Front</v>
      </c>
      <c r="EY187" s="145"/>
      <c r="EZ187" s="191"/>
      <c r="FA187" s="191"/>
      <c r="FB187" s="191"/>
      <c r="FC187" s="191"/>
      <c r="FD187" s="191"/>
      <c r="FE187" s="191"/>
      <c r="FF187" s="192"/>
      <c r="FG187" s="145"/>
      <c r="FH187" s="191"/>
      <c r="FI187" s="191"/>
      <c r="FJ187" s="191"/>
      <c r="FK187" s="191"/>
      <c r="FL187" s="191"/>
      <c r="FM187" s="191"/>
      <c r="FN187" s="192"/>
      <c r="FO187" s="145"/>
      <c r="FP187" s="191"/>
      <c r="FQ187" s="191"/>
      <c r="FR187" s="191"/>
      <c r="FS187" s="191"/>
      <c r="FT187" s="191"/>
      <c r="FU187" s="191"/>
      <c r="FV187" s="192"/>
      <c r="FW187" s="191"/>
      <c r="FX187" s="191"/>
      <c r="FY187" s="191"/>
      <c r="FZ187" s="191"/>
      <c r="GA187" s="191"/>
      <c r="GB187" s="191"/>
      <c r="GC187" s="191"/>
      <c r="GD187" s="210"/>
      <c r="GE187" s="145"/>
      <c r="GF187" s="191"/>
      <c r="GG187" s="191"/>
      <c r="GH187" s="191"/>
      <c r="GI187" s="191"/>
      <c r="GJ187" s="191"/>
      <c r="GK187" s="191"/>
      <c r="GL187" s="210"/>
      <c r="GM187" s="145"/>
      <c r="GN187" s="191"/>
      <c r="GO187" s="191"/>
      <c r="GP187" s="191"/>
      <c r="GQ187" s="191"/>
      <c r="GR187" s="191"/>
      <c r="GS187" s="191"/>
      <c r="GT187" s="210"/>
      <c r="GU187" s="145"/>
      <c r="GV187" s="191"/>
      <c r="GW187" s="191"/>
      <c r="GX187" s="191"/>
      <c r="GY187" s="191"/>
      <c r="GZ187" s="191"/>
      <c r="HA187" s="191"/>
      <c r="HB187" s="210"/>
      <c r="HC187" s="145"/>
      <c r="HD187" s="191"/>
      <c r="HE187" s="191"/>
      <c r="HF187" s="191"/>
      <c r="HG187" s="191"/>
      <c r="HH187" s="191"/>
      <c r="HI187" s="191"/>
      <c r="HJ187" s="210"/>
      <c r="HR187" s="310"/>
    </row>
    <row r="188" spans="1:226" s="309" customFormat="1" ht="14.45" customHeight="1" x14ac:dyDescent="0.25">
      <c r="A188" s="211" t="s">
        <v>431</v>
      </c>
      <c r="B188" s="194" t="s">
        <v>0</v>
      </c>
      <c r="C188" s="31">
        <f t="shared" si="187"/>
        <v>178</v>
      </c>
      <c r="D188" s="173" t="str">
        <f t="shared" si="188"/>
        <v>Dw_178</v>
      </c>
      <c r="E188" s="4">
        <v>565.60257663941979</v>
      </c>
      <c r="F188" s="195" t="s">
        <v>360</v>
      </c>
      <c r="G188" s="195">
        <v>17.5</v>
      </c>
      <c r="H188" s="3">
        <f t="shared" si="189"/>
        <v>45.748643031718657</v>
      </c>
      <c r="I188" s="196">
        <f t="shared" si="190"/>
        <v>170.21705005542111</v>
      </c>
      <c r="J188" s="1">
        <f t="shared" si="191"/>
        <v>0.30000000000000004</v>
      </c>
      <c r="K188" s="280">
        <f t="shared" si="192"/>
        <v>0.64869497095832751</v>
      </c>
      <c r="L188" s="280">
        <f t="shared" si="193"/>
        <v>0.74924995987385812</v>
      </c>
      <c r="M188" s="225">
        <f t="shared" si="194"/>
        <v>1.1162104847835954</v>
      </c>
      <c r="N188" s="15" t="s">
        <v>432</v>
      </c>
      <c r="O188" s="197">
        <f t="shared" si="195"/>
        <v>0.56193746990539351</v>
      </c>
      <c r="P188" s="198">
        <f t="shared" si="196"/>
        <v>0</v>
      </c>
      <c r="Q188" s="198">
        <f t="shared" si="197"/>
        <v>0</v>
      </c>
      <c r="R188" s="198">
        <f t="shared" si="198"/>
        <v>0.78206892996494271</v>
      </c>
      <c r="S188" s="77">
        <f t="shared" si="199"/>
        <v>0.77000347749616449</v>
      </c>
      <c r="T188" s="199"/>
      <c r="U188" s="3">
        <f t="shared" si="200"/>
        <v>1.7627506367283452</v>
      </c>
      <c r="V188" s="98">
        <f t="shared" si="201"/>
        <v>10.564785344773034</v>
      </c>
      <c r="W188" s="49">
        <f t="shared" si="202"/>
        <v>4.3302955562985446</v>
      </c>
      <c r="X188" s="317">
        <f t="shared" si="181"/>
        <v>8.2404904021500802E-2</v>
      </c>
      <c r="Y188" s="318">
        <v>8.2404904021500802E-2</v>
      </c>
      <c r="Z188" s="200"/>
      <c r="AA188" s="66"/>
      <c r="AB188" s="66"/>
      <c r="AC188" s="66">
        <v>250</v>
      </c>
      <c r="AD188" s="66"/>
      <c r="AE188" s="66"/>
      <c r="AF188" s="66"/>
      <c r="AG188" s="66"/>
      <c r="AH188" s="195"/>
      <c r="AI188" s="34"/>
      <c r="AJ188" s="229">
        <v>180</v>
      </c>
      <c r="AK188" s="34"/>
      <c r="AL188" s="34"/>
      <c r="AM188" s="34"/>
      <c r="AN188" s="201"/>
      <c r="AO188" s="201"/>
      <c r="AP188" s="202">
        <v>240</v>
      </c>
      <c r="AQ188" s="18"/>
      <c r="AR188" s="18"/>
      <c r="AS188" s="18"/>
      <c r="AT188" s="51"/>
      <c r="AU188" s="17"/>
      <c r="AV188" s="18"/>
      <c r="AW188" s="112"/>
      <c r="AX188" s="103"/>
      <c r="AY188" s="18"/>
      <c r="AZ188" s="18"/>
      <c r="BA188" s="18"/>
      <c r="BB188" s="17"/>
      <c r="BC188" s="19"/>
      <c r="BD188" s="19"/>
      <c r="BE188" s="19"/>
      <c r="BF188" s="17"/>
      <c r="BG188" s="18"/>
      <c r="BH188" s="18"/>
      <c r="BI188" s="128"/>
      <c r="BJ188" s="331"/>
      <c r="BK188" s="332"/>
      <c r="BL188" s="332"/>
      <c r="BM188" s="332"/>
      <c r="BN188" s="333"/>
      <c r="BO188" s="203">
        <f t="shared" si="203"/>
        <v>6.9363999999999999</v>
      </c>
      <c r="BP188" s="285">
        <v>6.5954447597772123</v>
      </c>
      <c r="BQ188" s="204">
        <v>2.908685600132463</v>
      </c>
      <c r="BR188" s="204"/>
      <c r="BS188" s="47"/>
      <c r="BT188" s="42"/>
      <c r="BU188" s="42"/>
      <c r="BV188" s="42"/>
      <c r="BW188" s="43"/>
      <c r="BX188" s="191"/>
      <c r="BY188" s="191"/>
      <c r="BZ188" s="205"/>
      <c r="CA188" s="191"/>
      <c r="CB188" s="206"/>
      <c r="CC188" s="191"/>
      <c r="CD188" s="207">
        <f t="shared" si="204"/>
        <v>51.065115016626336</v>
      </c>
      <c r="CE188" s="47" t="s">
        <v>356</v>
      </c>
      <c r="CF188" s="42">
        <v>31.8</v>
      </c>
      <c r="CG188" s="42" t="s">
        <v>353</v>
      </c>
      <c r="CH188" s="42">
        <v>175</v>
      </c>
      <c r="CI188" s="191"/>
      <c r="CJ188" s="192"/>
      <c r="CK188" s="191" t="s">
        <v>357</v>
      </c>
      <c r="CL188" s="191" t="s">
        <v>358</v>
      </c>
      <c r="CM188" s="208">
        <v>0.13</v>
      </c>
      <c r="CN188" s="191">
        <v>470</v>
      </c>
      <c r="CO188" s="205">
        <f t="shared" si="205"/>
        <v>68.748210140555955</v>
      </c>
      <c r="CP188" s="191">
        <f t="shared" si="206"/>
        <v>38.298836262469749</v>
      </c>
      <c r="CQ188" s="145" t="s">
        <v>353</v>
      </c>
      <c r="CR188" s="191">
        <v>175</v>
      </c>
      <c r="CS188" s="191"/>
      <c r="CT188" s="191"/>
      <c r="CU188" s="191"/>
      <c r="CV188" s="192"/>
      <c r="CW188" s="191" t="s">
        <v>357</v>
      </c>
      <c r="CX188" s="209" t="s">
        <v>358</v>
      </c>
      <c r="CY188" s="208">
        <v>0.13</v>
      </c>
      <c r="CZ188" s="191">
        <v>470</v>
      </c>
      <c r="DA188" s="191"/>
      <c r="DB188" s="191">
        <f t="shared" si="207"/>
        <v>45.748643031718657</v>
      </c>
      <c r="DC188" s="43">
        <f t="shared" si="208"/>
        <v>0</v>
      </c>
      <c r="DD188" s="191" t="s">
        <v>362</v>
      </c>
      <c r="DE188" s="191">
        <v>100</v>
      </c>
      <c r="DF188" s="191" t="s">
        <v>361</v>
      </c>
      <c r="DG188" s="191">
        <v>20</v>
      </c>
      <c r="DH188" s="191" t="s">
        <v>353</v>
      </c>
      <c r="DI188" s="192">
        <v>175</v>
      </c>
      <c r="DJ188" s="191"/>
      <c r="DK188" s="209"/>
      <c r="DL188" s="208"/>
      <c r="DM188" s="191"/>
      <c r="DN188" s="191">
        <f t="shared" si="209"/>
        <v>45.748643031718657</v>
      </c>
      <c r="DO188" s="192">
        <f t="shared" si="210"/>
        <v>0</v>
      </c>
      <c r="DP188" s="191">
        <v>1</v>
      </c>
      <c r="DQ188" s="191" t="s">
        <v>363</v>
      </c>
      <c r="DR188" s="191" t="s">
        <v>371</v>
      </c>
      <c r="DS188" s="208">
        <v>0.13400000000000001</v>
      </c>
      <c r="DT188" s="191">
        <v>580</v>
      </c>
      <c r="DU188" s="191">
        <f t="shared" si="211"/>
        <v>6.5954447597772123</v>
      </c>
      <c r="DV188" s="191">
        <v>0.375</v>
      </c>
      <c r="DW188" s="191">
        <v>0.45</v>
      </c>
      <c r="DX188" s="192">
        <f t="shared" si="212"/>
        <v>8.5108525027710566</v>
      </c>
      <c r="DY188" s="191">
        <v>1</v>
      </c>
      <c r="DZ188" s="191" t="s">
        <v>363</v>
      </c>
      <c r="EA188" s="191" t="s">
        <v>371</v>
      </c>
      <c r="EB188" s="208">
        <v>0.13400000000000001</v>
      </c>
      <c r="EC188" s="191">
        <v>580</v>
      </c>
      <c r="ED188" s="191">
        <f t="shared" si="213"/>
        <v>2.908685600132463</v>
      </c>
      <c r="EE188" s="191">
        <v>0.47499999999999998</v>
      </c>
      <c r="EF188" s="191">
        <v>0.47499999999999998</v>
      </c>
      <c r="EG188" s="191">
        <f t="shared" si="214"/>
        <v>4.2554262513855283</v>
      </c>
      <c r="EH188" s="166">
        <f t="shared" si="215"/>
        <v>2</v>
      </c>
      <c r="EI188" s="205">
        <f t="shared" si="216"/>
        <v>2.9966760824381868</v>
      </c>
      <c r="EJ188" s="205">
        <f t="shared" si="182"/>
        <v>1.7627506367283452</v>
      </c>
      <c r="EK188" s="51">
        <f t="shared" si="183"/>
        <v>0.89593496340411782</v>
      </c>
      <c r="EL188" s="220">
        <f t="shared" si="184"/>
        <v>0.23576195878090656</v>
      </c>
      <c r="EM188" s="221">
        <f t="shared" si="217"/>
        <v>5.2823926723865169</v>
      </c>
      <c r="EN188" s="191"/>
      <c r="EO188" s="313"/>
      <c r="EP188" s="192" t="s">
        <v>354</v>
      </c>
      <c r="EQ188" s="222">
        <f t="shared" si="218"/>
        <v>2.9966760824381868</v>
      </c>
      <c r="ER188" s="191">
        <f t="shared" si="219"/>
        <v>1.7627506367283452</v>
      </c>
      <c r="ES188" s="51">
        <f t="shared" si="220"/>
        <v>0.89593496340411782</v>
      </c>
      <c r="ET188" s="191">
        <f t="shared" si="185"/>
        <v>3.7039619587809067</v>
      </c>
      <c r="EU188" s="191">
        <f t="shared" si="221"/>
        <v>5.2823926723865169</v>
      </c>
      <c r="EV188" s="191"/>
      <c r="EW188" s="191"/>
      <c r="EX188" s="192" t="str">
        <f t="shared" si="186"/>
        <v>Front</v>
      </c>
      <c r="EY188" s="145"/>
      <c r="EZ188" s="191"/>
      <c r="FA188" s="191"/>
      <c r="FB188" s="191"/>
      <c r="FC188" s="191"/>
      <c r="FD188" s="191"/>
      <c r="FE188" s="191"/>
      <c r="FF188" s="192"/>
      <c r="FG188" s="145"/>
      <c r="FH188" s="191"/>
      <c r="FI188" s="191"/>
      <c r="FJ188" s="191"/>
      <c r="FK188" s="191"/>
      <c r="FL188" s="191"/>
      <c r="FM188" s="191"/>
      <c r="FN188" s="192"/>
      <c r="FO188" s="145"/>
      <c r="FP188" s="191"/>
      <c r="FQ188" s="191"/>
      <c r="FR188" s="191"/>
      <c r="FS188" s="191"/>
      <c r="FT188" s="191"/>
      <c r="FU188" s="191"/>
      <c r="FV188" s="192"/>
      <c r="FW188" s="191"/>
      <c r="FX188" s="191"/>
      <c r="FY188" s="191"/>
      <c r="FZ188" s="191"/>
      <c r="GA188" s="191"/>
      <c r="GB188" s="191"/>
      <c r="GC188" s="191"/>
      <c r="GD188" s="210"/>
      <c r="GE188" s="145"/>
      <c r="GF188" s="191"/>
      <c r="GG188" s="191"/>
      <c r="GH188" s="191"/>
      <c r="GI188" s="191"/>
      <c r="GJ188" s="191"/>
      <c r="GK188" s="191"/>
      <c r="GL188" s="210"/>
      <c r="GM188" s="145"/>
      <c r="GN188" s="191"/>
      <c r="GO188" s="191"/>
      <c r="GP188" s="191"/>
      <c r="GQ188" s="191"/>
      <c r="GR188" s="191"/>
      <c r="GS188" s="191"/>
      <c r="GT188" s="210"/>
      <c r="GU188" s="145"/>
      <c r="GV188" s="191"/>
      <c r="GW188" s="191"/>
      <c r="GX188" s="191"/>
      <c r="GY188" s="191"/>
      <c r="GZ188" s="191"/>
      <c r="HA188" s="191"/>
      <c r="HB188" s="210"/>
      <c r="HC188" s="145"/>
      <c r="HD188" s="191"/>
      <c r="HE188" s="191"/>
      <c r="HF188" s="191"/>
      <c r="HG188" s="191"/>
      <c r="HH188" s="191"/>
      <c r="HI188" s="191"/>
      <c r="HJ188" s="210"/>
      <c r="HR188" s="310"/>
    </row>
    <row r="189" spans="1:226" s="309" customFormat="1" ht="14.45" customHeight="1" x14ac:dyDescent="0.25">
      <c r="A189" s="211" t="s">
        <v>431</v>
      </c>
      <c r="B189" s="194" t="s">
        <v>0</v>
      </c>
      <c r="C189" s="31">
        <f t="shared" si="187"/>
        <v>179</v>
      </c>
      <c r="D189" s="173" t="str">
        <f t="shared" si="188"/>
        <v>Dw_179</v>
      </c>
      <c r="E189" s="4">
        <v>689.56723546337503</v>
      </c>
      <c r="F189" s="195" t="s">
        <v>360</v>
      </c>
      <c r="G189" s="195">
        <v>17.5</v>
      </c>
      <c r="H189" s="3">
        <f t="shared" si="189"/>
        <v>55.672359285489541</v>
      </c>
      <c r="I189" s="196">
        <f t="shared" si="190"/>
        <v>194.02472639799288</v>
      </c>
      <c r="J189" s="1">
        <f t="shared" si="191"/>
        <v>0.30000000000000004</v>
      </c>
      <c r="K189" s="280">
        <f t="shared" si="192"/>
        <v>0.70400837456597243</v>
      </c>
      <c r="L189" s="280">
        <f t="shared" si="193"/>
        <v>0.87960612484752077</v>
      </c>
      <c r="M189" s="225">
        <f t="shared" si="194"/>
        <v>1.04553531889871</v>
      </c>
      <c r="N189" s="15" t="s">
        <v>432</v>
      </c>
      <c r="O189" s="197">
        <f t="shared" si="195"/>
        <v>0.6597045936356406</v>
      </c>
      <c r="P189" s="198">
        <f t="shared" si="196"/>
        <v>0</v>
      </c>
      <c r="Q189" s="198">
        <f t="shared" si="197"/>
        <v>0</v>
      </c>
      <c r="R189" s="198">
        <f t="shared" si="198"/>
        <v>0.73255062484939515</v>
      </c>
      <c r="S189" s="77">
        <f t="shared" si="199"/>
        <v>0.92401205326647284</v>
      </c>
      <c r="T189" s="199"/>
      <c r="U189" s="3">
        <f t="shared" si="200"/>
        <v>2.2033127488999882</v>
      </c>
      <c r="V189" s="98">
        <f t="shared" si="201"/>
        <v>16.505596036181757</v>
      </c>
      <c r="W189" s="49">
        <f t="shared" si="202"/>
        <v>3.3729384363612622</v>
      </c>
      <c r="X189" s="317">
        <f t="shared" si="181"/>
        <v>0.12627349639126054</v>
      </c>
      <c r="Y189" s="318">
        <v>0.12627349639126051</v>
      </c>
      <c r="Z189" s="200"/>
      <c r="AA189" s="66"/>
      <c r="AB189" s="66"/>
      <c r="AC189" s="66">
        <v>250</v>
      </c>
      <c r="AD189" s="66"/>
      <c r="AE189" s="66"/>
      <c r="AF189" s="66"/>
      <c r="AG189" s="66"/>
      <c r="AH189" s="195"/>
      <c r="AI189" s="34"/>
      <c r="AJ189" s="229">
        <v>180</v>
      </c>
      <c r="AK189" s="34"/>
      <c r="AL189" s="34"/>
      <c r="AM189" s="34"/>
      <c r="AN189" s="201"/>
      <c r="AO189" s="201"/>
      <c r="AP189" s="202">
        <v>240</v>
      </c>
      <c r="AQ189" s="18"/>
      <c r="AR189" s="18"/>
      <c r="AS189" s="18"/>
      <c r="AT189" s="51"/>
      <c r="AU189" s="17"/>
      <c r="AV189" s="18"/>
      <c r="AW189" s="112"/>
      <c r="AX189" s="103"/>
      <c r="AY189" s="18"/>
      <c r="AZ189" s="18"/>
      <c r="BA189" s="18"/>
      <c r="BB189" s="17"/>
      <c r="BC189" s="19"/>
      <c r="BD189" s="19"/>
      <c r="BE189" s="19"/>
      <c r="BF189" s="17"/>
      <c r="BG189" s="18"/>
      <c r="BH189" s="18"/>
      <c r="BI189" s="128"/>
      <c r="BJ189" s="331"/>
      <c r="BK189" s="332"/>
      <c r="BL189" s="332"/>
      <c r="BM189" s="332"/>
      <c r="BN189" s="333"/>
      <c r="BO189" s="203">
        <f t="shared" si="203"/>
        <v>6.9363999999999999</v>
      </c>
      <c r="BP189" s="285">
        <v>8.0261171912648557</v>
      </c>
      <c r="BQ189" s="204">
        <v>2.762904355267259</v>
      </c>
      <c r="BR189" s="204"/>
      <c r="BS189" s="47"/>
      <c r="BT189" s="42"/>
      <c r="BU189" s="42"/>
      <c r="BV189" s="42"/>
      <c r="BW189" s="43"/>
      <c r="BX189" s="191"/>
      <c r="BY189" s="191"/>
      <c r="BZ189" s="205"/>
      <c r="CA189" s="191"/>
      <c r="CB189" s="206"/>
      <c r="CC189" s="191"/>
      <c r="CD189" s="207">
        <f t="shared" si="204"/>
        <v>58.207417919397869</v>
      </c>
      <c r="CE189" s="47" t="s">
        <v>356</v>
      </c>
      <c r="CF189" s="42">
        <v>31.8</v>
      </c>
      <c r="CG189" s="42" t="s">
        <v>353</v>
      </c>
      <c r="CH189" s="42">
        <v>175</v>
      </c>
      <c r="CI189" s="191"/>
      <c r="CJ189" s="192"/>
      <c r="CK189" s="191" t="s">
        <v>357</v>
      </c>
      <c r="CL189" s="191" t="s">
        <v>358</v>
      </c>
      <c r="CM189" s="208">
        <v>0.13</v>
      </c>
      <c r="CN189" s="191">
        <v>470</v>
      </c>
      <c r="CO189" s="205">
        <f t="shared" si="205"/>
        <v>72.70845397558594</v>
      </c>
      <c r="CP189" s="191">
        <f t="shared" si="206"/>
        <v>43.655563439548402</v>
      </c>
      <c r="CQ189" s="145" t="s">
        <v>353</v>
      </c>
      <c r="CR189" s="191">
        <v>175</v>
      </c>
      <c r="CS189" s="191"/>
      <c r="CT189" s="191"/>
      <c r="CU189" s="191"/>
      <c r="CV189" s="192"/>
      <c r="CW189" s="191" t="s">
        <v>357</v>
      </c>
      <c r="CX189" s="209" t="s">
        <v>358</v>
      </c>
      <c r="CY189" s="208">
        <v>0.13</v>
      </c>
      <c r="CZ189" s="191">
        <v>470</v>
      </c>
      <c r="DA189" s="191"/>
      <c r="DB189" s="191">
        <f t="shared" si="207"/>
        <v>55.672359285489541</v>
      </c>
      <c r="DC189" s="43">
        <f t="shared" si="208"/>
        <v>0</v>
      </c>
      <c r="DD189" s="191" t="s">
        <v>362</v>
      </c>
      <c r="DE189" s="191">
        <v>100</v>
      </c>
      <c r="DF189" s="191" t="s">
        <v>361</v>
      </c>
      <c r="DG189" s="191">
        <v>20</v>
      </c>
      <c r="DH189" s="191" t="s">
        <v>353</v>
      </c>
      <c r="DI189" s="192">
        <v>175</v>
      </c>
      <c r="DJ189" s="191"/>
      <c r="DK189" s="209"/>
      <c r="DL189" s="208"/>
      <c r="DM189" s="191"/>
      <c r="DN189" s="191">
        <f t="shared" si="209"/>
        <v>55.672359285489541</v>
      </c>
      <c r="DO189" s="192">
        <f t="shared" si="210"/>
        <v>0</v>
      </c>
      <c r="DP189" s="191">
        <v>1</v>
      </c>
      <c r="DQ189" s="191" t="s">
        <v>363</v>
      </c>
      <c r="DR189" s="191" t="s">
        <v>371</v>
      </c>
      <c r="DS189" s="208">
        <v>0.13400000000000001</v>
      </c>
      <c r="DT189" s="191">
        <v>580</v>
      </c>
      <c r="DU189" s="191">
        <f t="shared" si="211"/>
        <v>8.0261171912648557</v>
      </c>
      <c r="DV189" s="191">
        <v>0.375</v>
      </c>
      <c r="DW189" s="191">
        <v>0.45</v>
      </c>
      <c r="DX189" s="192">
        <f t="shared" si="212"/>
        <v>9.7012363198996443</v>
      </c>
      <c r="DY189" s="191">
        <v>1</v>
      </c>
      <c r="DZ189" s="191" t="s">
        <v>363</v>
      </c>
      <c r="EA189" s="191" t="s">
        <v>371</v>
      </c>
      <c r="EB189" s="208">
        <v>0.13400000000000001</v>
      </c>
      <c r="EC189" s="191">
        <v>580</v>
      </c>
      <c r="ED189" s="191">
        <f t="shared" si="213"/>
        <v>2.762904355267259</v>
      </c>
      <c r="EE189" s="191">
        <v>0.47499999999999998</v>
      </c>
      <c r="EF189" s="191">
        <v>0.47499999999999998</v>
      </c>
      <c r="EG189" s="191">
        <f t="shared" si="214"/>
        <v>4.8506181599498222</v>
      </c>
      <c r="EH189" s="166">
        <f t="shared" si="215"/>
        <v>2</v>
      </c>
      <c r="EI189" s="205">
        <f t="shared" si="216"/>
        <v>3.7456316731299797</v>
      </c>
      <c r="EJ189" s="205">
        <f t="shared" si="182"/>
        <v>2.2033127488999882</v>
      </c>
      <c r="EK189" s="51">
        <f t="shared" si="183"/>
        <v>0.30959160636727079</v>
      </c>
      <c r="EL189" s="220">
        <f t="shared" si="184"/>
        <v>1.5953841634350101</v>
      </c>
      <c r="EM189" s="221">
        <f t="shared" si="217"/>
        <v>8.2527980180908784</v>
      </c>
      <c r="EN189" s="191"/>
      <c r="EO189" s="313"/>
      <c r="EP189" s="192" t="s">
        <v>354</v>
      </c>
      <c r="EQ189" s="222">
        <f t="shared" si="218"/>
        <v>3.7456316731299797</v>
      </c>
      <c r="ER189" s="191">
        <f t="shared" si="219"/>
        <v>2.2033127488999882</v>
      </c>
      <c r="ES189" s="51">
        <f t="shared" si="220"/>
        <v>0.30959160636727079</v>
      </c>
      <c r="ET189" s="191">
        <f t="shared" si="185"/>
        <v>1.5953841634350101</v>
      </c>
      <c r="EU189" s="191">
        <f t="shared" si="221"/>
        <v>8.2527980180908784</v>
      </c>
      <c r="EV189" s="191"/>
      <c r="EW189" s="191"/>
      <c r="EX189" s="192" t="str">
        <f t="shared" si="186"/>
        <v>Rear</v>
      </c>
      <c r="EY189" s="145"/>
      <c r="EZ189" s="191"/>
      <c r="FA189" s="191"/>
      <c r="FB189" s="191"/>
      <c r="FC189" s="191"/>
      <c r="FD189" s="191"/>
      <c r="FE189" s="191"/>
      <c r="FF189" s="192"/>
      <c r="FG189" s="145"/>
      <c r="FH189" s="191"/>
      <c r="FI189" s="191"/>
      <c r="FJ189" s="191"/>
      <c r="FK189" s="191"/>
      <c r="FL189" s="191"/>
      <c r="FM189" s="191"/>
      <c r="FN189" s="192"/>
      <c r="FO189" s="145"/>
      <c r="FP189" s="191"/>
      <c r="FQ189" s="191"/>
      <c r="FR189" s="191"/>
      <c r="FS189" s="191"/>
      <c r="FT189" s="191"/>
      <c r="FU189" s="191"/>
      <c r="FV189" s="192"/>
      <c r="FW189" s="191"/>
      <c r="FX189" s="191"/>
      <c r="FY189" s="191"/>
      <c r="FZ189" s="191"/>
      <c r="GA189" s="191"/>
      <c r="GB189" s="191"/>
      <c r="GC189" s="191"/>
      <c r="GD189" s="210"/>
      <c r="GE189" s="145"/>
      <c r="GF189" s="191"/>
      <c r="GG189" s="191"/>
      <c r="GH189" s="191"/>
      <c r="GI189" s="191"/>
      <c r="GJ189" s="191"/>
      <c r="GK189" s="191"/>
      <c r="GL189" s="210"/>
      <c r="GM189" s="145"/>
      <c r="GN189" s="191"/>
      <c r="GO189" s="191"/>
      <c r="GP189" s="191"/>
      <c r="GQ189" s="191"/>
      <c r="GR189" s="191"/>
      <c r="GS189" s="191"/>
      <c r="GT189" s="210"/>
      <c r="GU189" s="145"/>
      <c r="GV189" s="191"/>
      <c r="GW189" s="191"/>
      <c r="GX189" s="191"/>
      <c r="GY189" s="191"/>
      <c r="GZ189" s="191"/>
      <c r="HA189" s="191"/>
      <c r="HB189" s="210"/>
      <c r="HC189" s="145"/>
      <c r="HD189" s="191"/>
      <c r="HE189" s="191"/>
      <c r="HF189" s="191"/>
      <c r="HG189" s="191"/>
      <c r="HH189" s="191"/>
      <c r="HI189" s="191"/>
      <c r="HJ189" s="210"/>
      <c r="HR189" s="310"/>
    </row>
    <row r="190" spans="1:226" s="309" customFormat="1" ht="14.45" customHeight="1" x14ac:dyDescent="0.25">
      <c r="A190" s="211" t="s">
        <v>431</v>
      </c>
      <c r="B190" s="194" t="s">
        <v>0</v>
      </c>
      <c r="C190" s="31">
        <f t="shared" si="187"/>
        <v>180</v>
      </c>
      <c r="D190" s="173" t="str">
        <f t="shared" si="188"/>
        <v>Dw_180</v>
      </c>
      <c r="E190" s="4">
        <v>597.91454936401385</v>
      </c>
      <c r="F190" s="195" t="s">
        <v>360</v>
      </c>
      <c r="G190" s="195">
        <v>17.5</v>
      </c>
      <c r="H190" s="3">
        <f t="shared" si="189"/>
        <v>48.595661279211981</v>
      </c>
      <c r="I190" s="196">
        <f t="shared" si="190"/>
        <v>173.0876966426392</v>
      </c>
      <c r="J190" s="1">
        <f t="shared" si="191"/>
        <v>0.3</v>
      </c>
      <c r="K190" s="280">
        <f t="shared" si="192"/>
        <v>0.68417377798804857</v>
      </c>
      <c r="L190" s="280">
        <f t="shared" si="193"/>
        <v>0.80735890314504155</v>
      </c>
      <c r="M190" s="225">
        <f t="shared" si="194"/>
        <v>1.0685379646228736</v>
      </c>
      <c r="N190" s="15" t="s">
        <v>432</v>
      </c>
      <c r="O190" s="197">
        <f t="shared" si="195"/>
        <v>0.60551917735878125</v>
      </c>
      <c r="P190" s="198">
        <f t="shared" si="196"/>
        <v>0</v>
      </c>
      <c r="Q190" s="198">
        <f t="shared" si="197"/>
        <v>0</v>
      </c>
      <c r="R190" s="198">
        <f t="shared" si="198"/>
        <v>0.74866734725354556</v>
      </c>
      <c r="S190" s="77">
        <f t="shared" si="199"/>
        <v>0.83674998275414636</v>
      </c>
      <c r="T190" s="199"/>
      <c r="U190" s="3">
        <f t="shared" si="200"/>
        <v>1.8455119883627555</v>
      </c>
      <c r="V190" s="98">
        <f t="shared" si="201"/>
        <v>11.580109297248217</v>
      </c>
      <c r="W190" s="49">
        <f t="shared" si="202"/>
        <v>4.1964769098301842</v>
      </c>
      <c r="X190" s="317">
        <f t="shared" si="181"/>
        <v>9.0887654347081889E-2</v>
      </c>
      <c r="Y190" s="318">
        <v>9.0887654347081903E-2</v>
      </c>
      <c r="Z190" s="200"/>
      <c r="AA190" s="66"/>
      <c r="AB190" s="66"/>
      <c r="AC190" s="66">
        <v>250</v>
      </c>
      <c r="AD190" s="66"/>
      <c r="AE190" s="66"/>
      <c r="AF190" s="66"/>
      <c r="AG190" s="66"/>
      <c r="AH190" s="195"/>
      <c r="AI190" s="34"/>
      <c r="AJ190" s="229">
        <v>180</v>
      </c>
      <c r="AK190" s="34"/>
      <c r="AL190" s="34"/>
      <c r="AM190" s="34"/>
      <c r="AN190" s="201"/>
      <c r="AO190" s="201"/>
      <c r="AP190" s="202">
        <v>240</v>
      </c>
      <c r="AQ190" s="18"/>
      <c r="AR190" s="18"/>
      <c r="AS190" s="18"/>
      <c r="AT190" s="51"/>
      <c r="AU190" s="17"/>
      <c r="AV190" s="18"/>
      <c r="AW190" s="112"/>
      <c r="AX190" s="103"/>
      <c r="AY190" s="18"/>
      <c r="AZ190" s="18"/>
      <c r="BA190" s="18"/>
      <c r="BB190" s="17"/>
      <c r="BC190" s="19"/>
      <c r="BD190" s="19"/>
      <c r="BE190" s="19"/>
      <c r="BF190" s="17"/>
      <c r="BG190" s="18"/>
      <c r="BH190" s="18"/>
      <c r="BI190" s="128"/>
      <c r="BJ190" s="331"/>
      <c r="BK190" s="332"/>
      <c r="BL190" s="332"/>
      <c r="BM190" s="332"/>
      <c r="BN190" s="333"/>
      <c r="BO190" s="203">
        <f t="shared" si="203"/>
        <v>6.9363999999999999</v>
      </c>
      <c r="BP190" s="285">
        <v>7.0058908481650395</v>
      </c>
      <c r="BQ190" s="204">
        <v>2.7218042899386239</v>
      </c>
      <c r="BR190" s="204"/>
      <c r="BS190" s="47"/>
      <c r="BT190" s="42"/>
      <c r="BU190" s="42"/>
      <c r="BV190" s="42"/>
      <c r="BW190" s="43"/>
      <c r="BX190" s="191"/>
      <c r="BY190" s="191"/>
      <c r="BZ190" s="205"/>
      <c r="CA190" s="191"/>
      <c r="CB190" s="206"/>
      <c r="CC190" s="191"/>
      <c r="CD190" s="207">
        <f t="shared" si="204"/>
        <v>51.92630899279176</v>
      </c>
      <c r="CE190" s="47" t="s">
        <v>356</v>
      </c>
      <c r="CF190" s="42">
        <v>31.8</v>
      </c>
      <c r="CG190" s="42" t="s">
        <v>353</v>
      </c>
      <c r="CH190" s="42">
        <v>175</v>
      </c>
      <c r="CI190" s="191"/>
      <c r="CJ190" s="192"/>
      <c r="CK190" s="191" t="s">
        <v>357</v>
      </c>
      <c r="CL190" s="191" t="s">
        <v>358</v>
      </c>
      <c r="CM190" s="208">
        <v>0.13</v>
      </c>
      <c r="CN190" s="191">
        <v>470</v>
      </c>
      <c r="CO190" s="205">
        <f t="shared" si="205"/>
        <v>65.924820232787368</v>
      </c>
      <c r="CP190" s="191">
        <f t="shared" si="206"/>
        <v>38.944731744593824</v>
      </c>
      <c r="CQ190" s="145" t="s">
        <v>353</v>
      </c>
      <c r="CR190" s="191">
        <v>175</v>
      </c>
      <c r="CS190" s="191"/>
      <c r="CT190" s="191"/>
      <c r="CU190" s="191"/>
      <c r="CV190" s="192"/>
      <c r="CW190" s="191" t="s">
        <v>357</v>
      </c>
      <c r="CX190" s="209" t="s">
        <v>358</v>
      </c>
      <c r="CY190" s="208">
        <v>0.13</v>
      </c>
      <c r="CZ190" s="191">
        <v>470</v>
      </c>
      <c r="DA190" s="191"/>
      <c r="DB190" s="191">
        <f t="shared" si="207"/>
        <v>48.595661279211981</v>
      </c>
      <c r="DC190" s="43">
        <f t="shared" si="208"/>
        <v>0</v>
      </c>
      <c r="DD190" s="191" t="s">
        <v>362</v>
      </c>
      <c r="DE190" s="191">
        <v>100</v>
      </c>
      <c r="DF190" s="191" t="s">
        <v>361</v>
      </c>
      <c r="DG190" s="191">
        <v>20</v>
      </c>
      <c r="DH190" s="191" t="s">
        <v>353</v>
      </c>
      <c r="DI190" s="192">
        <v>175</v>
      </c>
      <c r="DJ190" s="191"/>
      <c r="DK190" s="209"/>
      <c r="DL190" s="208"/>
      <c r="DM190" s="191"/>
      <c r="DN190" s="191">
        <f t="shared" si="209"/>
        <v>48.595661279211981</v>
      </c>
      <c r="DO190" s="192">
        <f t="shared" si="210"/>
        <v>0</v>
      </c>
      <c r="DP190" s="191">
        <v>1</v>
      </c>
      <c r="DQ190" s="191" t="s">
        <v>363</v>
      </c>
      <c r="DR190" s="191" t="s">
        <v>371</v>
      </c>
      <c r="DS190" s="208">
        <v>0.13400000000000001</v>
      </c>
      <c r="DT190" s="191">
        <v>580</v>
      </c>
      <c r="DU190" s="191">
        <f t="shared" si="211"/>
        <v>7.0058908481650395</v>
      </c>
      <c r="DV190" s="191">
        <v>0.375</v>
      </c>
      <c r="DW190" s="191">
        <v>0.45</v>
      </c>
      <c r="DX190" s="192">
        <f t="shared" si="212"/>
        <v>8.6543848321319601</v>
      </c>
      <c r="DY190" s="191">
        <v>1</v>
      </c>
      <c r="DZ190" s="191" t="s">
        <v>363</v>
      </c>
      <c r="EA190" s="191" t="s">
        <v>371</v>
      </c>
      <c r="EB190" s="208">
        <v>0.13400000000000001</v>
      </c>
      <c r="EC190" s="191">
        <v>580</v>
      </c>
      <c r="ED190" s="191">
        <f t="shared" si="213"/>
        <v>2.7218042899386239</v>
      </c>
      <c r="EE190" s="191">
        <v>0.47499999999999998</v>
      </c>
      <c r="EF190" s="191">
        <v>0.47499999999999998</v>
      </c>
      <c r="EG190" s="191">
        <f t="shared" si="214"/>
        <v>4.32719241606598</v>
      </c>
      <c r="EH190" s="166">
        <f t="shared" si="215"/>
        <v>2</v>
      </c>
      <c r="EI190" s="205">
        <f t="shared" si="216"/>
        <v>3.1373703802166846</v>
      </c>
      <c r="EJ190" s="205">
        <f t="shared" si="182"/>
        <v>1.8455119883627558</v>
      </c>
      <c r="EK190" s="51">
        <f t="shared" si="183"/>
        <v>0.62629230157586813</v>
      </c>
      <c r="EL190" s="220">
        <f t="shared" si="184"/>
        <v>0.16541480989165769</v>
      </c>
      <c r="EM190" s="221">
        <f t="shared" si="217"/>
        <v>5.7900546486241087</v>
      </c>
      <c r="EN190" s="191"/>
      <c r="EO190" s="313"/>
      <c r="EP190" s="192" t="s">
        <v>354</v>
      </c>
      <c r="EQ190" s="222">
        <f t="shared" si="218"/>
        <v>3.1373703802166846</v>
      </c>
      <c r="ER190" s="191">
        <f t="shared" si="219"/>
        <v>1.8455119883627558</v>
      </c>
      <c r="ES190" s="51">
        <f t="shared" si="220"/>
        <v>0.62629230157586813</v>
      </c>
      <c r="ET190" s="191">
        <f t="shared" si="185"/>
        <v>3.6336148098916574</v>
      </c>
      <c r="EU190" s="191">
        <f t="shared" si="221"/>
        <v>5.7900546486241087</v>
      </c>
      <c r="EV190" s="191"/>
      <c r="EW190" s="191"/>
      <c r="EX190" s="192" t="str">
        <f t="shared" si="186"/>
        <v>Front</v>
      </c>
      <c r="EY190" s="145"/>
      <c r="EZ190" s="191"/>
      <c r="FA190" s="191"/>
      <c r="FB190" s="191"/>
      <c r="FC190" s="191"/>
      <c r="FD190" s="191"/>
      <c r="FE190" s="191"/>
      <c r="FF190" s="192"/>
      <c r="FG190" s="145"/>
      <c r="FH190" s="191"/>
      <c r="FI190" s="191"/>
      <c r="FJ190" s="191"/>
      <c r="FK190" s="191"/>
      <c r="FL190" s="191"/>
      <c r="FM190" s="191"/>
      <c r="FN190" s="192"/>
      <c r="FO190" s="145"/>
      <c r="FP190" s="191"/>
      <c r="FQ190" s="191"/>
      <c r="FR190" s="191"/>
      <c r="FS190" s="191"/>
      <c r="FT190" s="191"/>
      <c r="FU190" s="191"/>
      <c r="FV190" s="192"/>
      <c r="FW190" s="191"/>
      <c r="FX190" s="191"/>
      <c r="FY190" s="191"/>
      <c r="FZ190" s="191"/>
      <c r="GA190" s="191"/>
      <c r="GB190" s="191"/>
      <c r="GC190" s="191"/>
      <c r="GD190" s="210"/>
      <c r="GE190" s="145"/>
      <c r="GF190" s="191"/>
      <c r="GG190" s="191"/>
      <c r="GH190" s="191"/>
      <c r="GI190" s="191"/>
      <c r="GJ190" s="191"/>
      <c r="GK190" s="191"/>
      <c r="GL190" s="210"/>
      <c r="GM190" s="145"/>
      <c r="GN190" s="191"/>
      <c r="GO190" s="191"/>
      <c r="GP190" s="191"/>
      <c r="GQ190" s="191"/>
      <c r="GR190" s="191"/>
      <c r="GS190" s="191"/>
      <c r="GT190" s="210"/>
      <c r="GU190" s="145"/>
      <c r="GV190" s="191"/>
      <c r="GW190" s="191"/>
      <c r="GX190" s="191"/>
      <c r="GY190" s="191"/>
      <c r="GZ190" s="191"/>
      <c r="HA190" s="191"/>
      <c r="HB190" s="210"/>
      <c r="HC190" s="145"/>
      <c r="HD190" s="191"/>
      <c r="HE190" s="191"/>
      <c r="HF190" s="191"/>
      <c r="HG190" s="191"/>
      <c r="HH190" s="191"/>
      <c r="HI190" s="191"/>
      <c r="HJ190" s="210"/>
      <c r="HR190" s="310"/>
    </row>
    <row r="191" spans="1:226" s="309" customFormat="1" ht="14.45" customHeight="1" x14ac:dyDescent="0.25">
      <c r="A191" s="211" t="s">
        <v>431</v>
      </c>
      <c r="B191" s="194" t="s">
        <v>0</v>
      </c>
      <c r="C191" s="31">
        <f t="shared" si="187"/>
        <v>181</v>
      </c>
      <c r="D191" s="173" t="str">
        <f t="shared" si="188"/>
        <v>Dw_181</v>
      </c>
      <c r="E191" s="4">
        <v>463.27938713586002</v>
      </c>
      <c r="F191" s="195" t="s">
        <v>360</v>
      </c>
      <c r="G191" s="195">
        <v>17.5</v>
      </c>
      <c r="H191" s="3">
        <f t="shared" si="189"/>
        <v>43.300306579901182</v>
      </c>
      <c r="I191" s="196">
        <f t="shared" si="190"/>
        <v>164.60018540697638</v>
      </c>
      <c r="J191" s="1">
        <f t="shared" si="191"/>
        <v>0.30000000000000004</v>
      </c>
      <c r="K191" s="280">
        <f t="shared" si="192"/>
        <v>0.63308110800417883</v>
      </c>
      <c r="L191" s="280">
        <f t="shared" si="193"/>
        <v>0.70997254567203671</v>
      </c>
      <c r="M191" s="225">
        <f t="shared" si="194"/>
        <v>1.1404089144489751</v>
      </c>
      <c r="N191" s="15" t="s">
        <v>432</v>
      </c>
      <c r="O191" s="197">
        <f t="shared" si="195"/>
        <v>0.53247940925402759</v>
      </c>
      <c r="P191" s="198">
        <f t="shared" si="196"/>
        <v>0</v>
      </c>
      <c r="Q191" s="198">
        <f t="shared" si="197"/>
        <v>0</v>
      </c>
      <c r="R191" s="198">
        <f t="shared" si="198"/>
        <v>0.79902347415998698</v>
      </c>
      <c r="S191" s="77">
        <f t="shared" si="199"/>
        <v>0.73186816316974368</v>
      </c>
      <c r="T191" s="199"/>
      <c r="U191" s="3">
        <f t="shared" si="200"/>
        <v>1.5762491486826973</v>
      </c>
      <c r="V191" s="98">
        <f t="shared" si="201"/>
        <v>8.4475086876579546</v>
      </c>
      <c r="W191" s="49">
        <f t="shared" si="202"/>
        <v>5.1258078779089198</v>
      </c>
      <c r="X191" s="317">
        <f t="shared" si="181"/>
        <v>6.4433357104265135E-2</v>
      </c>
      <c r="Y191" s="318">
        <v>6.4433357104265149E-2</v>
      </c>
      <c r="Z191" s="200"/>
      <c r="AA191" s="66"/>
      <c r="AB191" s="66"/>
      <c r="AC191" s="66">
        <v>250</v>
      </c>
      <c r="AD191" s="66"/>
      <c r="AE191" s="66"/>
      <c r="AF191" s="66"/>
      <c r="AG191" s="66"/>
      <c r="AH191" s="195"/>
      <c r="AI191" s="34"/>
      <c r="AJ191" s="229">
        <v>180</v>
      </c>
      <c r="AK191" s="34"/>
      <c r="AL191" s="34"/>
      <c r="AM191" s="34"/>
      <c r="AN191" s="201"/>
      <c r="AO191" s="201"/>
      <c r="AP191" s="202">
        <v>240</v>
      </c>
      <c r="AQ191" s="18"/>
      <c r="AR191" s="18"/>
      <c r="AS191" s="18"/>
      <c r="AT191" s="51"/>
      <c r="AU191" s="17"/>
      <c r="AV191" s="18"/>
      <c r="AW191" s="112"/>
      <c r="AX191" s="103"/>
      <c r="AY191" s="18"/>
      <c r="AZ191" s="18"/>
      <c r="BA191" s="18"/>
      <c r="BB191" s="17"/>
      <c r="BC191" s="19"/>
      <c r="BD191" s="19"/>
      <c r="BE191" s="19"/>
      <c r="BF191" s="17"/>
      <c r="BG191" s="18"/>
      <c r="BH191" s="18"/>
      <c r="BI191" s="128"/>
      <c r="BJ191" s="331"/>
      <c r="BK191" s="332"/>
      <c r="BL191" s="332"/>
      <c r="BM191" s="332"/>
      <c r="BN191" s="333"/>
      <c r="BO191" s="203">
        <f t="shared" si="203"/>
        <v>6.9363999999999999</v>
      </c>
      <c r="BP191" s="285">
        <v>6.2424754310450927</v>
      </c>
      <c r="BQ191" s="204">
        <v>2.9592651002464403</v>
      </c>
      <c r="BR191" s="204"/>
      <c r="BS191" s="47"/>
      <c r="BT191" s="42"/>
      <c r="BU191" s="42"/>
      <c r="BV191" s="42"/>
      <c r="BW191" s="43"/>
      <c r="BX191" s="191"/>
      <c r="BY191" s="191"/>
      <c r="BZ191" s="205"/>
      <c r="CA191" s="191"/>
      <c r="CB191" s="206"/>
      <c r="CC191" s="191"/>
      <c r="CD191" s="207">
        <f t="shared" si="204"/>
        <v>49.380055622092918</v>
      </c>
      <c r="CE191" s="47" t="s">
        <v>356</v>
      </c>
      <c r="CF191" s="42">
        <v>31.8</v>
      </c>
      <c r="CG191" s="42" t="s">
        <v>353</v>
      </c>
      <c r="CH191" s="42">
        <v>175</v>
      </c>
      <c r="CI191" s="191"/>
      <c r="CJ191" s="192"/>
      <c r="CK191" s="191" t="s">
        <v>357</v>
      </c>
      <c r="CL191" s="191" t="s">
        <v>358</v>
      </c>
      <c r="CM191" s="208">
        <v>0.13</v>
      </c>
      <c r="CN191" s="191">
        <v>470</v>
      </c>
      <c r="CO191" s="205">
        <f t="shared" si="205"/>
        <v>68.028018395746159</v>
      </c>
      <c r="CP191" s="191">
        <f t="shared" si="206"/>
        <v>37.035041716569687</v>
      </c>
      <c r="CQ191" s="145" t="s">
        <v>353</v>
      </c>
      <c r="CR191" s="191">
        <v>175</v>
      </c>
      <c r="CS191" s="191"/>
      <c r="CT191" s="191"/>
      <c r="CU191" s="191"/>
      <c r="CV191" s="192"/>
      <c r="CW191" s="191" t="s">
        <v>357</v>
      </c>
      <c r="CX191" s="209" t="s">
        <v>358</v>
      </c>
      <c r="CY191" s="208">
        <v>0.13</v>
      </c>
      <c r="CZ191" s="191">
        <v>470</v>
      </c>
      <c r="DA191" s="191"/>
      <c r="DB191" s="191">
        <f t="shared" si="207"/>
        <v>43.300306579901182</v>
      </c>
      <c r="DC191" s="43">
        <f t="shared" si="208"/>
        <v>0</v>
      </c>
      <c r="DD191" s="191" t="s">
        <v>362</v>
      </c>
      <c r="DE191" s="191">
        <v>100</v>
      </c>
      <c r="DF191" s="191" t="s">
        <v>361</v>
      </c>
      <c r="DG191" s="191">
        <v>20</v>
      </c>
      <c r="DH191" s="191" t="s">
        <v>353</v>
      </c>
      <c r="DI191" s="192">
        <v>175</v>
      </c>
      <c r="DJ191" s="191"/>
      <c r="DK191" s="209"/>
      <c r="DL191" s="208"/>
      <c r="DM191" s="191"/>
      <c r="DN191" s="191">
        <f t="shared" si="209"/>
        <v>43.300306579901182</v>
      </c>
      <c r="DO191" s="192">
        <f t="shared" si="210"/>
        <v>0</v>
      </c>
      <c r="DP191" s="191">
        <v>1</v>
      </c>
      <c r="DQ191" s="191" t="s">
        <v>363</v>
      </c>
      <c r="DR191" s="191" t="s">
        <v>371</v>
      </c>
      <c r="DS191" s="208">
        <v>0.13400000000000001</v>
      </c>
      <c r="DT191" s="191">
        <v>580</v>
      </c>
      <c r="DU191" s="191">
        <f t="shared" si="211"/>
        <v>6.2424754310450927</v>
      </c>
      <c r="DV191" s="191">
        <v>0.375</v>
      </c>
      <c r="DW191" s="191">
        <v>0.45</v>
      </c>
      <c r="DX191" s="192">
        <f t="shared" si="212"/>
        <v>8.2300092703488197</v>
      </c>
      <c r="DY191" s="191">
        <v>1</v>
      </c>
      <c r="DZ191" s="191" t="s">
        <v>363</v>
      </c>
      <c r="EA191" s="191" t="s">
        <v>371</v>
      </c>
      <c r="EB191" s="208">
        <v>0.13400000000000001</v>
      </c>
      <c r="EC191" s="191">
        <v>580</v>
      </c>
      <c r="ED191" s="191">
        <f t="shared" si="213"/>
        <v>2.9592651002464403</v>
      </c>
      <c r="EE191" s="191">
        <v>0.47499999999999998</v>
      </c>
      <c r="EF191" s="191">
        <v>0.47499999999999998</v>
      </c>
      <c r="EG191" s="191">
        <f t="shared" si="214"/>
        <v>4.1150046351744098</v>
      </c>
      <c r="EH191" s="166">
        <f t="shared" si="215"/>
        <v>2</v>
      </c>
      <c r="EI191" s="205">
        <f t="shared" si="216"/>
        <v>2.6796235527605852</v>
      </c>
      <c r="EJ191" s="205">
        <f t="shared" si="182"/>
        <v>1.5762491486826973</v>
      </c>
      <c r="EK191" s="51">
        <f t="shared" si="183"/>
        <v>1.133015951563743</v>
      </c>
      <c r="EL191" s="220">
        <f t="shared" si="184"/>
        <v>0.39428822361970739</v>
      </c>
      <c r="EM191" s="221">
        <f t="shared" si="217"/>
        <v>4.2237543438289773</v>
      </c>
      <c r="EN191" s="191"/>
      <c r="EO191" s="313"/>
      <c r="EP191" s="192" t="s">
        <v>354</v>
      </c>
      <c r="EQ191" s="222">
        <f t="shared" si="218"/>
        <v>2.6796235527605852</v>
      </c>
      <c r="ER191" s="191">
        <f t="shared" si="219"/>
        <v>1.5762491486826973</v>
      </c>
      <c r="ES191" s="51">
        <f t="shared" si="220"/>
        <v>1.133015951563743</v>
      </c>
      <c r="ET191" s="191">
        <f t="shared" si="185"/>
        <v>3.8624882236197076</v>
      </c>
      <c r="EU191" s="191">
        <f t="shared" si="221"/>
        <v>4.2237543438289773</v>
      </c>
      <c r="EV191" s="191"/>
      <c r="EW191" s="191"/>
      <c r="EX191" s="192" t="str">
        <f t="shared" si="186"/>
        <v>Front</v>
      </c>
      <c r="EY191" s="145"/>
      <c r="EZ191" s="191"/>
      <c r="FA191" s="191"/>
      <c r="FB191" s="191"/>
      <c r="FC191" s="191"/>
      <c r="FD191" s="191"/>
      <c r="FE191" s="191"/>
      <c r="FF191" s="192"/>
      <c r="FG191" s="145"/>
      <c r="FH191" s="191"/>
      <c r="FI191" s="191"/>
      <c r="FJ191" s="191"/>
      <c r="FK191" s="191"/>
      <c r="FL191" s="191"/>
      <c r="FM191" s="191"/>
      <c r="FN191" s="192"/>
      <c r="FO191" s="145"/>
      <c r="FP191" s="191"/>
      <c r="FQ191" s="191"/>
      <c r="FR191" s="191"/>
      <c r="FS191" s="191"/>
      <c r="FT191" s="191"/>
      <c r="FU191" s="191"/>
      <c r="FV191" s="192"/>
      <c r="FW191" s="191"/>
      <c r="FX191" s="191"/>
      <c r="FY191" s="191"/>
      <c r="FZ191" s="191"/>
      <c r="GA191" s="191"/>
      <c r="GB191" s="191"/>
      <c r="GC191" s="191"/>
      <c r="GD191" s="210"/>
      <c r="GE191" s="145"/>
      <c r="GF191" s="191"/>
      <c r="GG191" s="191"/>
      <c r="GH191" s="191"/>
      <c r="GI191" s="191"/>
      <c r="GJ191" s="191"/>
      <c r="GK191" s="191"/>
      <c r="GL191" s="210"/>
      <c r="GM191" s="145"/>
      <c r="GN191" s="191"/>
      <c r="GO191" s="191"/>
      <c r="GP191" s="191"/>
      <c r="GQ191" s="191"/>
      <c r="GR191" s="191"/>
      <c r="GS191" s="191"/>
      <c r="GT191" s="210"/>
      <c r="GU191" s="145"/>
      <c r="GV191" s="191"/>
      <c r="GW191" s="191"/>
      <c r="GX191" s="191"/>
      <c r="GY191" s="191"/>
      <c r="GZ191" s="191"/>
      <c r="HA191" s="191"/>
      <c r="HB191" s="210"/>
      <c r="HC191" s="145"/>
      <c r="HD191" s="191"/>
      <c r="HE191" s="191"/>
      <c r="HF191" s="191"/>
      <c r="HG191" s="191"/>
      <c r="HH191" s="191"/>
      <c r="HI191" s="191"/>
      <c r="HJ191" s="210"/>
      <c r="HR191" s="310"/>
    </row>
    <row r="192" spans="1:226" s="309" customFormat="1" ht="14.45" customHeight="1" x14ac:dyDescent="0.25">
      <c r="A192" s="211" t="s">
        <v>431</v>
      </c>
      <c r="B192" s="194" t="s">
        <v>0</v>
      </c>
      <c r="C192" s="31">
        <f t="shared" si="187"/>
        <v>182</v>
      </c>
      <c r="D192" s="173" t="str">
        <f t="shared" si="188"/>
        <v>Dw_182</v>
      </c>
      <c r="E192" s="4">
        <v>604.85976587694813</v>
      </c>
      <c r="F192" s="195" t="s">
        <v>360</v>
      </c>
      <c r="G192" s="195">
        <v>17.5</v>
      </c>
      <c r="H192" s="3">
        <f t="shared" si="189"/>
        <v>47.561171226880234</v>
      </c>
      <c r="I192" s="196">
        <f t="shared" si="190"/>
        <v>176.9071514203124</v>
      </c>
      <c r="J192" s="1">
        <f t="shared" si="191"/>
        <v>0.30000000000000004</v>
      </c>
      <c r="K192" s="280">
        <f t="shared" si="192"/>
        <v>0.64892424518346659</v>
      </c>
      <c r="L192" s="280">
        <f t="shared" si="193"/>
        <v>0.74409267332150786</v>
      </c>
      <c r="M192" s="225">
        <f t="shared" si="194"/>
        <v>1.1158712886384692</v>
      </c>
      <c r="N192" s="15" t="s">
        <v>432</v>
      </c>
      <c r="O192" s="197">
        <f t="shared" si="195"/>
        <v>0.55806950499113095</v>
      </c>
      <c r="P192" s="198">
        <f t="shared" si="196"/>
        <v>0</v>
      </c>
      <c r="Q192" s="198">
        <f t="shared" si="197"/>
        <v>0</v>
      </c>
      <c r="R192" s="198">
        <f t="shared" si="198"/>
        <v>0.78183127338503811</v>
      </c>
      <c r="S192" s="77">
        <f t="shared" si="199"/>
        <v>0.78515003835775787</v>
      </c>
      <c r="T192" s="199"/>
      <c r="U192" s="3">
        <f t="shared" si="200"/>
        <v>1.7540008410266903</v>
      </c>
      <c r="V192" s="98">
        <f t="shared" si="201"/>
        <v>10.460164431095947</v>
      </c>
      <c r="W192" s="49">
        <f t="shared" si="202"/>
        <v>4.5468856192633567</v>
      </c>
      <c r="X192" s="317">
        <f t="shared" si="181"/>
        <v>7.8308340530787973E-2</v>
      </c>
      <c r="Y192" s="318">
        <v>7.8308340530787973E-2</v>
      </c>
      <c r="Z192" s="200"/>
      <c r="AA192" s="66"/>
      <c r="AB192" s="66"/>
      <c r="AC192" s="66">
        <v>250</v>
      </c>
      <c r="AD192" s="66"/>
      <c r="AE192" s="66"/>
      <c r="AF192" s="66"/>
      <c r="AG192" s="66"/>
      <c r="AH192" s="195"/>
      <c r="AI192" s="34"/>
      <c r="AJ192" s="229">
        <v>180</v>
      </c>
      <c r="AK192" s="34"/>
      <c r="AL192" s="34"/>
      <c r="AM192" s="34"/>
      <c r="AN192" s="201"/>
      <c r="AO192" s="201"/>
      <c r="AP192" s="202">
        <v>240</v>
      </c>
      <c r="AQ192" s="18"/>
      <c r="AR192" s="18"/>
      <c r="AS192" s="18"/>
      <c r="AT192" s="51"/>
      <c r="AU192" s="17"/>
      <c r="AV192" s="18"/>
      <c r="AW192" s="112"/>
      <c r="AX192" s="103"/>
      <c r="AY192" s="18"/>
      <c r="AZ192" s="18"/>
      <c r="BA192" s="18"/>
      <c r="BB192" s="17"/>
      <c r="BC192" s="19"/>
      <c r="BD192" s="19"/>
      <c r="BE192" s="19"/>
      <c r="BF192" s="17"/>
      <c r="BG192" s="18"/>
      <c r="BH192" s="18"/>
      <c r="BI192" s="128"/>
      <c r="BJ192" s="331"/>
      <c r="BK192" s="332"/>
      <c r="BL192" s="332"/>
      <c r="BM192" s="332"/>
      <c r="BN192" s="333"/>
      <c r="BO192" s="203">
        <f t="shared" si="203"/>
        <v>6.9363999999999999</v>
      </c>
      <c r="BP192" s="285">
        <v>6.8567515176287746</v>
      </c>
      <c r="BQ192" s="204">
        <v>2.9646889930131</v>
      </c>
      <c r="BR192" s="204"/>
      <c r="BS192" s="47"/>
      <c r="BT192" s="42"/>
      <c r="BU192" s="42"/>
      <c r="BV192" s="42"/>
      <c r="BW192" s="43"/>
      <c r="BX192" s="191"/>
      <c r="BY192" s="191"/>
      <c r="BZ192" s="205"/>
      <c r="CA192" s="191"/>
      <c r="CB192" s="206"/>
      <c r="CC192" s="191"/>
      <c r="CD192" s="207">
        <f t="shared" si="204"/>
        <v>53.072145426093726</v>
      </c>
      <c r="CE192" s="47" t="s">
        <v>356</v>
      </c>
      <c r="CF192" s="42">
        <v>31.8</v>
      </c>
      <c r="CG192" s="42" t="s">
        <v>353</v>
      </c>
      <c r="CH192" s="42">
        <v>175</v>
      </c>
      <c r="CI192" s="191"/>
      <c r="CJ192" s="192"/>
      <c r="CK192" s="191" t="s">
        <v>357</v>
      </c>
      <c r="CL192" s="191" t="s">
        <v>358</v>
      </c>
      <c r="CM192" s="208">
        <v>0.13</v>
      </c>
      <c r="CN192" s="191">
        <v>470</v>
      </c>
      <c r="CO192" s="205">
        <f t="shared" si="205"/>
        <v>71.813255115124065</v>
      </c>
      <c r="CP192" s="191">
        <f t="shared" si="206"/>
        <v>39.804109069570295</v>
      </c>
      <c r="CQ192" s="145" t="s">
        <v>353</v>
      </c>
      <c r="CR192" s="191">
        <v>175</v>
      </c>
      <c r="CS192" s="191"/>
      <c r="CT192" s="191"/>
      <c r="CU192" s="191"/>
      <c r="CV192" s="192"/>
      <c r="CW192" s="191" t="s">
        <v>357</v>
      </c>
      <c r="CX192" s="209" t="s">
        <v>358</v>
      </c>
      <c r="CY192" s="208">
        <v>0.13</v>
      </c>
      <c r="CZ192" s="191">
        <v>470</v>
      </c>
      <c r="DA192" s="191"/>
      <c r="DB192" s="191">
        <f t="shared" si="207"/>
        <v>47.561171226880234</v>
      </c>
      <c r="DC192" s="43">
        <f t="shared" si="208"/>
        <v>0</v>
      </c>
      <c r="DD192" s="191" t="s">
        <v>362</v>
      </c>
      <c r="DE192" s="191">
        <v>100</v>
      </c>
      <c r="DF192" s="191" t="s">
        <v>361</v>
      </c>
      <c r="DG192" s="191">
        <v>20</v>
      </c>
      <c r="DH192" s="191" t="s">
        <v>353</v>
      </c>
      <c r="DI192" s="192">
        <v>175</v>
      </c>
      <c r="DJ192" s="191"/>
      <c r="DK192" s="209"/>
      <c r="DL192" s="208"/>
      <c r="DM192" s="191"/>
      <c r="DN192" s="191">
        <f t="shared" si="209"/>
        <v>47.561171226880234</v>
      </c>
      <c r="DO192" s="192">
        <f t="shared" si="210"/>
        <v>0</v>
      </c>
      <c r="DP192" s="191">
        <v>1</v>
      </c>
      <c r="DQ192" s="191" t="s">
        <v>363</v>
      </c>
      <c r="DR192" s="191" t="s">
        <v>371</v>
      </c>
      <c r="DS192" s="208">
        <v>0.13400000000000001</v>
      </c>
      <c r="DT192" s="191">
        <v>580</v>
      </c>
      <c r="DU192" s="191">
        <f t="shared" si="211"/>
        <v>6.8567515176287746</v>
      </c>
      <c r="DV192" s="191">
        <v>0.375</v>
      </c>
      <c r="DW192" s="191">
        <v>0.45</v>
      </c>
      <c r="DX192" s="192">
        <f t="shared" si="212"/>
        <v>8.8453575710156205</v>
      </c>
      <c r="DY192" s="191">
        <v>1</v>
      </c>
      <c r="DZ192" s="191" t="s">
        <v>363</v>
      </c>
      <c r="EA192" s="191" t="s">
        <v>371</v>
      </c>
      <c r="EB192" s="208">
        <v>0.13400000000000001</v>
      </c>
      <c r="EC192" s="191">
        <v>580</v>
      </c>
      <c r="ED192" s="191">
        <f t="shared" si="213"/>
        <v>2.9646889930131</v>
      </c>
      <c r="EE192" s="191">
        <v>0.47499999999999998</v>
      </c>
      <c r="EF192" s="191">
        <v>0.47499999999999998</v>
      </c>
      <c r="EG192" s="191">
        <f t="shared" si="214"/>
        <v>4.4226787855078102</v>
      </c>
      <c r="EH192" s="166">
        <f t="shared" si="215"/>
        <v>2</v>
      </c>
      <c r="EI192" s="205">
        <f t="shared" si="216"/>
        <v>2.9818014297453739</v>
      </c>
      <c r="EJ192" s="205">
        <f t="shared" si="182"/>
        <v>1.7540008410266905</v>
      </c>
      <c r="EK192" s="51">
        <f t="shared" si="183"/>
        <v>0.96068815198640944</v>
      </c>
      <c r="EL192" s="220">
        <f t="shared" si="184"/>
        <v>0.24319928512731304</v>
      </c>
      <c r="EM192" s="221">
        <f t="shared" si="217"/>
        <v>5.2300822155479736</v>
      </c>
      <c r="EN192" s="191"/>
      <c r="EO192" s="313"/>
      <c r="EP192" s="192" t="s">
        <v>354</v>
      </c>
      <c r="EQ192" s="222">
        <f t="shared" si="218"/>
        <v>2.9818014297453739</v>
      </c>
      <c r="ER192" s="191">
        <f t="shared" si="219"/>
        <v>1.7540008410266905</v>
      </c>
      <c r="ES192" s="51">
        <f t="shared" si="220"/>
        <v>0.96068815198640944</v>
      </c>
      <c r="ET192" s="191">
        <f t="shared" si="185"/>
        <v>3.711399285127313</v>
      </c>
      <c r="EU192" s="191">
        <f t="shared" si="221"/>
        <v>5.2300822155479736</v>
      </c>
      <c r="EV192" s="191"/>
      <c r="EW192" s="191"/>
      <c r="EX192" s="192" t="str">
        <f t="shared" si="186"/>
        <v>Front</v>
      </c>
      <c r="EY192" s="145"/>
      <c r="EZ192" s="191"/>
      <c r="FA192" s="191"/>
      <c r="FB192" s="191"/>
      <c r="FC192" s="191"/>
      <c r="FD192" s="191"/>
      <c r="FE192" s="191"/>
      <c r="FF192" s="192"/>
      <c r="FG192" s="145"/>
      <c r="FH192" s="191"/>
      <c r="FI192" s="191"/>
      <c r="FJ192" s="191"/>
      <c r="FK192" s="191"/>
      <c r="FL192" s="191"/>
      <c r="FM192" s="191"/>
      <c r="FN192" s="192"/>
      <c r="FO192" s="145"/>
      <c r="FP192" s="191"/>
      <c r="FQ192" s="191"/>
      <c r="FR192" s="191"/>
      <c r="FS192" s="191"/>
      <c r="FT192" s="191"/>
      <c r="FU192" s="191"/>
      <c r="FV192" s="192"/>
      <c r="FW192" s="191"/>
      <c r="FX192" s="191"/>
      <c r="FY192" s="191"/>
      <c r="FZ192" s="191"/>
      <c r="GA192" s="191"/>
      <c r="GB192" s="191"/>
      <c r="GC192" s="191"/>
      <c r="GD192" s="210"/>
      <c r="GE192" s="145"/>
      <c r="GF192" s="191"/>
      <c r="GG192" s="191"/>
      <c r="GH192" s="191"/>
      <c r="GI192" s="191"/>
      <c r="GJ192" s="191"/>
      <c r="GK192" s="191"/>
      <c r="GL192" s="210"/>
      <c r="GM192" s="145"/>
      <c r="GN192" s="191"/>
      <c r="GO192" s="191"/>
      <c r="GP192" s="191"/>
      <c r="GQ192" s="191"/>
      <c r="GR192" s="191"/>
      <c r="GS192" s="191"/>
      <c r="GT192" s="210"/>
      <c r="GU192" s="145"/>
      <c r="GV192" s="191"/>
      <c r="GW192" s="191"/>
      <c r="GX192" s="191"/>
      <c r="GY192" s="191"/>
      <c r="GZ192" s="191"/>
      <c r="HA192" s="191"/>
      <c r="HB192" s="210"/>
      <c r="HC192" s="145"/>
      <c r="HD192" s="191"/>
      <c r="HE192" s="191"/>
      <c r="HF192" s="191"/>
      <c r="HG192" s="191"/>
      <c r="HH192" s="191"/>
      <c r="HI192" s="191"/>
      <c r="HJ192" s="210"/>
      <c r="HR192" s="310"/>
    </row>
    <row r="193" spans="1:226" s="309" customFormat="1" ht="14.45" customHeight="1" x14ac:dyDescent="0.25">
      <c r="A193" s="211" t="s">
        <v>431</v>
      </c>
      <c r="B193" s="194" t="s">
        <v>0</v>
      </c>
      <c r="C193" s="31">
        <f t="shared" si="187"/>
        <v>183</v>
      </c>
      <c r="D193" s="173" t="str">
        <f t="shared" si="188"/>
        <v>Dw_183</v>
      </c>
      <c r="E193" s="4">
        <v>714.66348024772424</v>
      </c>
      <c r="F193" s="195" t="s">
        <v>360</v>
      </c>
      <c r="G193" s="195">
        <v>17.5</v>
      </c>
      <c r="H193" s="3">
        <f t="shared" si="189"/>
        <v>41.784403195437079</v>
      </c>
      <c r="I193" s="196">
        <f t="shared" si="190"/>
        <v>159.50015398768039</v>
      </c>
      <c r="J193" s="1">
        <f t="shared" si="191"/>
        <v>0.30000000000000004</v>
      </c>
      <c r="K193" s="280">
        <f t="shared" si="192"/>
        <v>0.63017512148456512</v>
      </c>
      <c r="L193" s="280">
        <f t="shared" si="193"/>
        <v>0.70998426045118956</v>
      </c>
      <c r="M193" s="225">
        <f t="shared" si="194"/>
        <v>1.145165241980276</v>
      </c>
      <c r="N193" s="15" t="s">
        <v>432</v>
      </c>
      <c r="O193" s="197">
        <f t="shared" si="195"/>
        <v>0.53248819533839209</v>
      </c>
      <c r="P193" s="198">
        <f t="shared" si="196"/>
        <v>0</v>
      </c>
      <c r="Q193" s="198">
        <f t="shared" si="197"/>
        <v>0</v>
      </c>
      <c r="R193" s="198">
        <f t="shared" si="198"/>
        <v>0.80235597822949367</v>
      </c>
      <c r="S193" s="77">
        <f t="shared" si="199"/>
        <v>0.71642797438756645</v>
      </c>
      <c r="T193" s="199"/>
      <c r="U193" s="3">
        <f t="shared" si="200"/>
        <v>1.584429965784415</v>
      </c>
      <c r="V193" s="98">
        <f t="shared" si="201"/>
        <v>8.5354222760170479</v>
      </c>
      <c r="W193" s="49">
        <f t="shared" si="202"/>
        <v>4.8954113626977183</v>
      </c>
      <c r="X193" s="317">
        <f t="shared" si="181"/>
        <v>6.7359744168258448E-2</v>
      </c>
      <c r="Y193" s="318">
        <v>6.7359744168258462E-2</v>
      </c>
      <c r="Z193" s="200"/>
      <c r="AA193" s="66"/>
      <c r="AB193" s="66"/>
      <c r="AC193" s="66">
        <v>250</v>
      </c>
      <c r="AD193" s="66"/>
      <c r="AE193" s="66"/>
      <c r="AF193" s="66"/>
      <c r="AG193" s="66"/>
      <c r="AH193" s="195"/>
      <c r="AI193" s="34"/>
      <c r="AJ193" s="229">
        <v>180</v>
      </c>
      <c r="AK193" s="34"/>
      <c r="AL193" s="34"/>
      <c r="AM193" s="34"/>
      <c r="AN193" s="201"/>
      <c r="AO193" s="201"/>
      <c r="AP193" s="202">
        <v>240</v>
      </c>
      <c r="AQ193" s="18"/>
      <c r="AR193" s="18"/>
      <c r="AS193" s="18"/>
      <c r="AT193" s="51"/>
      <c r="AU193" s="17"/>
      <c r="AV193" s="18"/>
      <c r="AW193" s="112"/>
      <c r="AX193" s="103"/>
      <c r="AY193" s="18"/>
      <c r="AZ193" s="18"/>
      <c r="BA193" s="18"/>
      <c r="BB193" s="17"/>
      <c r="BC193" s="19"/>
      <c r="BD193" s="19"/>
      <c r="BE193" s="19"/>
      <c r="BF193" s="17"/>
      <c r="BG193" s="18"/>
      <c r="BH193" s="18"/>
      <c r="BI193" s="128"/>
      <c r="BJ193" s="331"/>
      <c r="BK193" s="332"/>
      <c r="BL193" s="332"/>
      <c r="BM193" s="332"/>
      <c r="BN193" s="333"/>
      <c r="BO193" s="203">
        <f t="shared" si="203"/>
        <v>6.9363999999999999</v>
      </c>
      <c r="BP193" s="285">
        <v>6.0239321831839394</v>
      </c>
      <c r="BQ193" s="204">
        <v>2.9293750547276614</v>
      </c>
      <c r="BR193" s="204"/>
      <c r="BS193" s="47"/>
      <c r="BT193" s="42"/>
      <c r="BU193" s="42"/>
      <c r="BV193" s="42"/>
      <c r="BW193" s="43"/>
      <c r="BX193" s="191"/>
      <c r="BY193" s="191"/>
      <c r="BZ193" s="205"/>
      <c r="CA193" s="191"/>
      <c r="CB193" s="206"/>
      <c r="CC193" s="191"/>
      <c r="CD193" s="207">
        <f t="shared" si="204"/>
        <v>47.85004619630412</v>
      </c>
      <c r="CE193" s="47" t="s">
        <v>356</v>
      </c>
      <c r="CF193" s="42">
        <v>31.8</v>
      </c>
      <c r="CG193" s="42" t="s">
        <v>353</v>
      </c>
      <c r="CH193" s="42">
        <v>175</v>
      </c>
      <c r="CI193" s="191"/>
      <c r="CJ193" s="192"/>
      <c r="CK193" s="191" t="s">
        <v>357</v>
      </c>
      <c r="CL193" s="191" t="s">
        <v>358</v>
      </c>
      <c r="CM193" s="208">
        <v>0.13</v>
      </c>
      <c r="CN193" s="191">
        <v>470</v>
      </c>
      <c r="CO193" s="205">
        <f t="shared" si="205"/>
        <v>65.959793745378391</v>
      </c>
      <c r="CP193" s="191">
        <f t="shared" si="206"/>
        <v>35.887534647228087</v>
      </c>
      <c r="CQ193" s="145" t="s">
        <v>353</v>
      </c>
      <c r="CR193" s="191">
        <v>175</v>
      </c>
      <c r="CS193" s="191"/>
      <c r="CT193" s="191"/>
      <c r="CU193" s="191"/>
      <c r="CV193" s="192"/>
      <c r="CW193" s="191" t="s">
        <v>357</v>
      </c>
      <c r="CX193" s="209" t="s">
        <v>358</v>
      </c>
      <c r="CY193" s="208">
        <v>0.13</v>
      </c>
      <c r="CZ193" s="191">
        <v>470</v>
      </c>
      <c r="DA193" s="191"/>
      <c r="DB193" s="191">
        <f t="shared" si="207"/>
        <v>41.784403195437079</v>
      </c>
      <c r="DC193" s="43">
        <f t="shared" si="208"/>
        <v>0</v>
      </c>
      <c r="DD193" s="191" t="s">
        <v>362</v>
      </c>
      <c r="DE193" s="191">
        <v>100</v>
      </c>
      <c r="DF193" s="191" t="s">
        <v>361</v>
      </c>
      <c r="DG193" s="191">
        <v>20</v>
      </c>
      <c r="DH193" s="191" t="s">
        <v>353</v>
      </c>
      <c r="DI193" s="192">
        <v>175</v>
      </c>
      <c r="DJ193" s="191"/>
      <c r="DK193" s="209"/>
      <c r="DL193" s="208"/>
      <c r="DM193" s="191"/>
      <c r="DN193" s="191">
        <f t="shared" si="209"/>
        <v>41.784403195437079</v>
      </c>
      <c r="DO193" s="192">
        <f t="shared" si="210"/>
        <v>0</v>
      </c>
      <c r="DP193" s="191">
        <v>1</v>
      </c>
      <c r="DQ193" s="191" t="s">
        <v>363</v>
      </c>
      <c r="DR193" s="191" t="s">
        <v>371</v>
      </c>
      <c r="DS193" s="208">
        <v>0.13400000000000001</v>
      </c>
      <c r="DT193" s="191">
        <v>580</v>
      </c>
      <c r="DU193" s="191">
        <f t="shared" si="211"/>
        <v>6.0239321831839394</v>
      </c>
      <c r="DV193" s="191">
        <v>0.375</v>
      </c>
      <c r="DW193" s="191">
        <v>0.45</v>
      </c>
      <c r="DX193" s="192">
        <f t="shared" si="212"/>
        <v>7.9750076993840198</v>
      </c>
      <c r="DY193" s="191">
        <v>1</v>
      </c>
      <c r="DZ193" s="191" t="s">
        <v>363</v>
      </c>
      <c r="EA193" s="191" t="s">
        <v>371</v>
      </c>
      <c r="EB193" s="208">
        <v>0.13400000000000001</v>
      </c>
      <c r="EC193" s="191">
        <v>580</v>
      </c>
      <c r="ED193" s="191">
        <f t="shared" si="213"/>
        <v>2.9293750547276614</v>
      </c>
      <c r="EE193" s="191">
        <v>0.47499999999999998</v>
      </c>
      <c r="EF193" s="191">
        <v>0.47499999999999998</v>
      </c>
      <c r="EG193" s="191">
        <f t="shared" si="214"/>
        <v>3.9875038496920099</v>
      </c>
      <c r="EH193" s="166">
        <f t="shared" si="215"/>
        <v>2</v>
      </c>
      <c r="EI193" s="205">
        <f t="shared" si="216"/>
        <v>2.6935309418335054</v>
      </c>
      <c r="EJ193" s="205">
        <f t="shared" si="182"/>
        <v>1.584429965784415</v>
      </c>
      <c r="EK193" s="51">
        <f t="shared" si="183"/>
        <v>1.0949450889432464</v>
      </c>
      <c r="EL193" s="220">
        <f t="shared" si="184"/>
        <v>0.38733452908324728</v>
      </c>
      <c r="EM193" s="221">
        <f t="shared" si="217"/>
        <v>4.267711138008524</v>
      </c>
      <c r="EN193" s="191"/>
      <c r="EO193" s="313"/>
      <c r="EP193" s="192" t="s">
        <v>354</v>
      </c>
      <c r="EQ193" s="222">
        <f t="shared" si="218"/>
        <v>2.6935309418335054</v>
      </c>
      <c r="ER193" s="191">
        <f t="shared" si="219"/>
        <v>1.584429965784415</v>
      </c>
      <c r="ES193" s="51">
        <f t="shared" si="220"/>
        <v>1.0949450889432464</v>
      </c>
      <c r="ET193" s="191">
        <f t="shared" si="185"/>
        <v>3.855534529083247</v>
      </c>
      <c r="EU193" s="191">
        <f t="shared" si="221"/>
        <v>4.267711138008524</v>
      </c>
      <c r="EV193" s="191"/>
      <c r="EW193" s="191"/>
      <c r="EX193" s="192" t="str">
        <f t="shared" si="186"/>
        <v>Front</v>
      </c>
      <c r="EY193" s="145"/>
      <c r="EZ193" s="191"/>
      <c r="FA193" s="191"/>
      <c r="FB193" s="191"/>
      <c r="FC193" s="191"/>
      <c r="FD193" s="191"/>
      <c r="FE193" s="191"/>
      <c r="FF193" s="192"/>
      <c r="FG193" s="145"/>
      <c r="FH193" s="191"/>
      <c r="FI193" s="191"/>
      <c r="FJ193" s="191"/>
      <c r="FK193" s="191"/>
      <c r="FL193" s="191"/>
      <c r="FM193" s="191"/>
      <c r="FN193" s="192"/>
      <c r="FO193" s="145"/>
      <c r="FP193" s="191"/>
      <c r="FQ193" s="191"/>
      <c r="FR193" s="191"/>
      <c r="FS193" s="191"/>
      <c r="FT193" s="191"/>
      <c r="FU193" s="191"/>
      <c r="FV193" s="192"/>
      <c r="FW193" s="191"/>
      <c r="FX193" s="191"/>
      <c r="FY193" s="191"/>
      <c r="FZ193" s="191"/>
      <c r="GA193" s="191"/>
      <c r="GB193" s="191"/>
      <c r="GC193" s="191"/>
      <c r="GD193" s="210"/>
      <c r="GE193" s="145"/>
      <c r="GF193" s="191"/>
      <c r="GG193" s="191"/>
      <c r="GH193" s="191"/>
      <c r="GI193" s="191"/>
      <c r="GJ193" s="191"/>
      <c r="GK193" s="191"/>
      <c r="GL193" s="210"/>
      <c r="GM193" s="145"/>
      <c r="GN193" s="191"/>
      <c r="GO193" s="191"/>
      <c r="GP193" s="191"/>
      <c r="GQ193" s="191"/>
      <c r="GR193" s="191"/>
      <c r="GS193" s="191"/>
      <c r="GT193" s="210"/>
      <c r="GU193" s="145"/>
      <c r="GV193" s="191"/>
      <c r="GW193" s="191"/>
      <c r="GX193" s="191"/>
      <c r="GY193" s="191"/>
      <c r="GZ193" s="191"/>
      <c r="HA193" s="191"/>
      <c r="HB193" s="210"/>
      <c r="HC193" s="145"/>
      <c r="HD193" s="191"/>
      <c r="HE193" s="191"/>
      <c r="HF193" s="191"/>
      <c r="HG193" s="191"/>
      <c r="HH193" s="191"/>
      <c r="HI193" s="191"/>
      <c r="HJ193" s="210"/>
      <c r="HR193" s="310"/>
    </row>
    <row r="194" spans="1:226" s="309" customFormat="1" ht="14.45" customHeight="1" x14ac:dyDescent="0.25">
      <c r="A194" s="211" t="s">
        <v>431</v>
      </c>
      <c r="B194" s="194" t="s">
        <v>0</v>
      </c>
      <c r="C194" s="31">
        <f t="shared" si="187"/>
        <v>184</v>
      </c>
      <c r="D194" s="173" t="str">
        <f t="shared" si="188"/>
        <v>Dw_184</v>
      </c>
      <c r="E194" s="4">
        <v>438.81541986720799</v>
      </c>
      <c r="F194" s="195" t="s">
        <v>360</v>
      </c>
      <c r="G194" s="195">
        <v>17.5</v>
      </c>
      <c r="H194" s="3">
        <f t="shared" si="189"/>
        <v>46.413333105518731</v>
      </c>
      <c r="I194" s="196">
        <f t="shared" si="190"/>
        <v>170.19462923224592</v>
      </c>
      <c r="J194" s="1">
        <f t="shared" si="191"/>
        <v>0.3</v>
      </c>
      <c r="K194" s="280">
        <f t="shared" si="192"/>
        <v>0.65994226519415289</v>
      </c>
      <c r="L194" s="280">
        <f t="shared" si="193"/>
        <v>0.7802555064563379</v>
      </c>
      <c r="M194" s="225">
        <f t="shared" si="194"/>
        <v>1.1000802000923895</v>
      </c>
      <c r="N194" s="15" t="s">
        <v>432</v>
      </c>
      <c r="O194" s="197">
        <f t="shared" si="195"/>
        <v>0.58519162984225337</v>
      </c>
      <c r="P194" s="198">
        <f t="shared" si="196"/>
        <v>0</v>
      </c>
      <c r="Q194" s="198">
        <f t="shared" si="197"/>
        <v>0</v>
      </c>
      <c r="R194" s="198">
        <f t="shared" si="198"/>
        <v>0.77076730302230823</v>
      </c>
      <c r="S194" s="77">
        <f t="shared" si="199"/>
        <v>0.78890141742109565</v>
      </c>
      <c r="T194" s="199"/>
      <c r="U194" s="3">
        <f t="shared" si="200"/>
        <v>1.8731795816300663</v>
      </c>
      <c r="V194" s="98">
        <f t="shared" si="201"/>
        <v>11.929925933121687</v>
      </c>
      <c r="W194" s="49">
        <f t="shared" si="202"/>
        <v>3.8904963338170382</v>
      </c>
      <c r="X194" s="317">
        <f t="shared" si="181"/>
        <v>9.5935999340506575E-2</v>
      </c>
      <c r="Y194" s="318">
        <v>9.5935999340506548E-2</v>
      </c>
      <c r="Z194" s="200"/>
      <c r="AA194" s="66"/>
      <c r="AB194" s="66"/>
      <c r="AC194" s="66">
        <v>250</v>
      </c>
      <c r="AD194" s="66"/>
      <c r="AE194" s="66"/>
      <c r="AF194" s="66"/>
      <c r="AG194" s="66"/>
      <c r="AH194" s="195"/>
      <c r="AI194" s="34"/>
      <c r="AJ194" s="229">
        <v>180</v>
      </c>
      <c r="AK194" s="34"/>
      <c r="AL194" s="34"/>
      <c r="AM194" s="34"/>
      <c r="AN194" s="201"/>
      <c r="AO194" s="201"/>
      <c r="AP194" s="202">
        <v>240</v>
      </c>
      <c r="AQ194" s="18"/>
      <c r="AR194" s="18"/>
      <c r="AS194" s="18"/>
      <c r="AT194" s="51"/>
      <c r="AU194" s="17"/>
      <c r="AV194" s="18"/>
      <c r="AW194" s="112"/>
      <c r="AX194" s="103"/>
      <c r="AY194" s="18"/>
      <c r="AZ194" s="18"/>
      <c r="BA194" s="18"/>
      <c r="BB194" s="17"/>
      <c r="BC194" s="19"/>
      <c r="BD194" s="19"/>
      <c r="BE194" s="19"/>
      <c r="BF194" s="17"/>
      <c r="BG194" s="18"/>
      <c r="BH194" s="18"/>
      <c r="BI194" s="128"/>
      <c r="BJ194" s="331"/>
      <c r="BK194" s="332"/>
      <c r="BL194" s="332"/>
      <c r="BM194" s="332"/>
      <c r="BN194" s="333"/>
      <c r="BO194" s="203">
        <f t="shared" si="203"/>
        <v>6.9363999999999999</v>
      </c>
      <c r="BP194" s="285">
        <v>6.6912711356782673</v>
      </c>
      <c r="BQ194" s="204">
        <v>2.8386347986727287</v>
      </c>
      <c r="BR194" s="204"/>
      <c r="BS194" s="47"/>
      <c r="BT194" s="42"/>
      <c r="BU194" s="42"/>
      <c r="BV194" s="42"/>
      <c r="BW194" s="43"/>
      <c r="BX194" s="191"/>
      <c r="BY194" s="191"/>
      <c r="BZ194" s="205"/>
      <c r="CA194" s="191"/>
      <c r="CB194" s="206"/>
      <c r="CC194" s="191"/>
      <c r="CD194" s="207">
        <f t="shared" si="204"/>
        <v>51.058388769673776</v>
      </c>
      <c r="CE194" s="47" t="s">
        <v>356</v>
      </c>
      <c r="CF194" s="42">
        <v>31.8</v>
      </c>
      <c r="CG194" s="42" t="s">
        <v>353</v>
      </c>
      <c r="CH194" s="42">
        <v>175</v>
      </c>
      <c r="CI194" s="191"/>
      <c r="CJ194" s="192"/>
      <c r="CK194" s="191" t="s">
        <v>357</v>
      </c>
      <c r="CL194" s="191" t="s">
        <v>358</v>
      </c>
      <c r="CM194" s="208">
        <v>0.13</v>
      </c>
      <c r="CN194" s="191">
        <v>470</v>
      </c>
      <c r="CO194" s="205">
        <f t="shared" si="205"/>
        <v>67.396409169780611</v>
      </c>
      <c r="CP194" s="191">
        <f t="shared" si="206"/>
        <v>38.293791577255334</v>
      </c>
      <c r="CQ194" s="145" t="s">
        <v>353</v>
      </c>
      <c r="CR194" s="191">
        <v>175</v>
      </c>
      <c r="CS194" s="191"/>
      <c r="CT194" s="191"/>
      <c r="CU194" s="191"/>
      <c r="CV194" s="192"/>
      <c r="CW194" s="191" t="s">
        <v>357</v>
      </c>
      <c r="CX194" s="209" t="s">
        <v>358</v>
      </c>
      <c r="CY194" s="208">
        <v>0.13</v>
      </c>
      <c r="CZ194" s="191">
        <v>470</v>
      </c>
      <c r="DA194" s="191"/>
      <c r="DB194" s="191">
        <f t="shared" si="207"/>
        <v>46.413333105518731</v>
      </c>
      <c r="DC194" s="43">
        <f t="shared" si="208"/>
        <v>0</v>
      </c>
      <c r="DD194" s="191" t="s">
        <v>362</v>
      </c>
      <c r="DE194" s="191">
        <v>100</v>
      </c>
      <c r="DF194" s="191" t="s">
        <v>361</v>
      </c>
      <c r="DG194" s="191">
        <v>20</v>
      </c>
      <c r="DH194" s="191" t="s">
        <v>353</v>
      </c>
      <c r="DI194" s="192">
        <v>175</v>
      </c>
      <c r="DJ194" s="191"/>
      <c r="DK194" s="209"/>
      <c r="DL194" s="208"/>
      <c r="DM194" s="191"/>
      <c r="DN194" s="191">
        <f t="shared" si="209"/>
        <v>46.413333105518731</v>
      </c>
      <c r="DO194" s="192">
        <f t="shared" si="210"/>
        <v>0</v>
      </c>
      <c r="DP194" s="191">
        <v>1</v>
      </c>
      <c r="DQ194" s="191" t="s">
        <v>363</v>
      </c>
      <c r="DR194" s="191" t="s">
        <v>371</v>
      </c>
      <c r="DS194" s="208">
        <v>0.13400000000000001</v>
      </c>
      <c r="DT194" s="191">
        <v>580</v>
      </c>
      <c r="DU194" s="191">
        <f t="shared" si="211"/>
        <v>6.6912711356782673</v>
      </c>
      <c r="DV194" s="191">
        <v>0.375</v>
      </c>
      <c r="DW194" s="191">
        <v>0.45</v>
      </c>
      <c r="DX194" s="192">
        <f t="shared" si="212"/>
        <v>8.5097314616122954</v>
      </c>
      <c r="DY194" s="191">
        <v>1</v>
      </c>
      <c r="DZ194" s="191" t="s">
        <v>363</v>
      </c>
      <c r="EA194" s="191" t="s">
        <v>371</v>
      </c>
      <c r="EB194" s="208">
        <v>0.13400000000000001</v>
      </c>
      <c r="EC194" s="191">
        <v>580</v>
      </c>
      <c r="ED194" s="191">
        <f t="shared" si="213"/>
        <v>2.8386347986727287</v>
      </c>
      <c r="EE194" s="191">
        <v>0.47499999999999998</v>
      </c>
      <c r="EF194" s="191">
        <v>0.47499999999999998</v>
      </c>
      <c r="EG194" s="191">
        <f t="shared" si="214"/>
        <v>4.2548657308061477</v>
      </c>
      <c r="EH194" s="166">
        <f t="shared" si="215"/>
        <v>2</v>
      </c>
      <c r="EI194" s="205">
        <f t="shared" si="216"/>
        <v>3.1844052887711127</v>
      </c>
      <c r="EJ194" s="205">
        <f t="shared" si="182"/>
        <v>1.8731795816300663</v>
      </c>
      <c r="EK194" s="51">
        <f t="shared" si="183"/>
        <v>0.71545521704266246</v>
      </c>
      <c r="EL194" s="220">
        <f t="shared" si="184"/>
        <v>0.14189735561444361</v>
      </c>
      <c r="EM194" s="221">
        <f t="shared" si="217"/>
        <v>5.9649629665608437</v>
      </c>
      <c r="EN194" s="191"/>
      <c r="EO194" s="313"/>
      <c r="EP194" s="192" t="s">
        <v>354</v>
      </c>
      <c r="EQ194" s="222">
        <f t="shared" si="218"/>
        <v>3.1844052887711127</v>
      </c>
      <c r="ER194" s="191">
        <f t="shared" si="219"/>
        <v>1.8731795816300663</v>
      </c>
      <c r="ES194" s="51">
        <f t="shared" si="220"/>
        <v>0.71545521704266246</v>
      </c>
      <c r="ET194" s="191">
        <f t="shared" si="185"/>
        <v>3.6100973556144433</v>
      </c>
      <c r="EU194" s="191">
        <f t="shared" si="221"/>
        <v>5.9649629665608437</v>
      </c>
      <c r="EV194" s="191"/>
      <c r="EW194" s="191"/>
      <c r="EX194" s="192" t="str">
        <f t="shared" si="186"/>
        <v>Front</v>
      </c>
      <c r="EY194" s="145"/>
      <c r="EZ194" s="191"/>
      <c r="FA194" s="191"/>
      <c r="FB194" s="191"/>
      <c r="FC194" s="191"/>
      <c r="FD194" s="191"/>
      <c r="FE194" s="191"/>
      <c r="FF194" s="192"/>
      <c r="FG194" s="145"/>
      <c r="FH194" s="191"/>
      <c r="FI194" s="191"/>
      <c r="FJ194" s="191"/>
      <c r="FK194" s="191"/>
      <c r="FL194" s="191"/>
      <c r="FM194" s="191"/>
      <c r="FN194" s="192"/>
      <c r="FO194" s="145"/>
      <c r="FP194" s="191"/>
      <c r="FQ194" s="191"/>
      <c r="FR194" s="191"/>
      <c r="FS194" s="191"/>
      <c r="FT194" s="191"/>
      <c r="FU194" s="191"/>
      <c r="FV194" s="192"/>
      <c r="FW194" s="191"/>
      <c r="FX194" s="191"/>
      <c r="FY194" s="191"/>
      <c r="FZ194" s="191"/>
      <c r="GA194" s="191"/>
      <c r="GB194" s="191"/>
      <c r="GC194" s="191"/>
      <c r="GD194" s="210"/>
      <c r="GE194" s="145"/>
      <c r="GF194" s="191"/>
      <c r="GG194" s="191"/>
      <c r="GH194" s="191"/>
      <c r="GI194" s="191"/>
      <c r="GJ194" s="191"/>
      <c r="GK194" s="191"/>
      <c r="GL194" s="210"/>
      <c r="GM194" s="145"/>
      <c r="GN194" s="191"/>
      <c r="GO194" s="191"/>
      <c r="GP194" s="191"/>
      <c r="GQ194" s="191"/>
      <c r="GR194" s="191"/>
      <c r="GS194" s="191"/>
      <c r="GT194" s="210"/>
      <c r="GU194" s="145"/>
      <c r="GV194" s="191"/>
      <c r="GW194" s="191"/>
      <c r="GX194" s="191"/>
      <c r="GY194" s="191"/>
      <c r="GZ194" s="191"/>
      <c r="HA194" s="191"/>
      <c r="HB194" s="210"/>
      <c r="HC194" s="145"/>
      <c r="HD194" s="191"/>
      <c r="HE194" s="191"/>
      <c r="HF194" s="191"/>
      <c r="HG194" s="191"/>
      <c r="HH194" s="191"/>
      <c r="HI194" s="191"/>
      <c r="HJ194" s="210"/>
      <c r="HR194" s="310"/>
    </row>
    <row r="195" spans="1:226" s="309" customFormat="1" ht="14.45" customHeight="1" x14ac:dyDescent="0.25">
      <c r="A195" s="211" t="s">
        <v>431</v>
      </c>
      <c r="B195" s="194" t="s">
        <v>0</v>
      </c>
      <c r="C195" s="31">
        <f t="shared" si="187"/>
        <v>185</v>
      </c>
      <c r="D195" s="173" t="str">
        <f t="shared" si="188"/>
        <v>Dw_185</v>
      </c>
      <c r="E195" s="4">
        <v>521.70883398431442</v>
      </c>
      <c r="F195" s="195" t="s">
        <v>360</v>
      </c>
      <c r="G195" s="195">
        <v>17.5</v>
      </c>
      <c r="H195" s="3">
        <f t="shared" si="189"/>
        <v>43.720211260245414</v>
      </c>
      <c r="I195" s="196">
        <f t="shared" si="190"/>
        <v>159.9327364724287</v>
      </c>
      <c r="J195" s="1">
        <f t="shared" si="191"/>
        <v>0.3</v>
      </c>
      <c r="K195" s="280">
        <f t="shared" si="192"/>
        <v>0.66186080049174678</v>
      </c>
      <c r="L195" s="280">
        <f t="shared" si="193"/>
        <v>0.80752187017292965</v>
      </c>
      <c r="M195" s="225">
        <f t="shared" si="194"/>
        <v>1.09742884489116</v>
      </c>
      <c r="N195" s="15" t="s">
        <v>432</v>
      </c>
      <c r="O195" s="197">
        <f t="shared" si="195"/>
        <v>0.60564140262969723</v>
      </c>
      <c r="P195" s="198">
        <f t="shared" si="196"/>
        <v>0</v>
      </c>
      <c r="Q195" s="198">
        <f t="shared" si="197"/>
        <v>0</v>
      </c>
      <c r="R195" s="198">
        <f t="shared" si="198"/>
        <v>0.76890964037404474</v>
      </c>
      <c r="S195" s="77">
        <f t="shared" si="199"/>
        <v>0.76865330807850685</v>
      </c>
      <c r="T195" s="199"/>
      <c r="U195" s="3">
        <f t="shared" si="200"/>
        <v>1.9611062495117348</v>
      </c>
      <c r="V195" s="98">
        <f t="shared" si="201"/>
        <v>13.076188254371541</v>
      </c>
      <c r="W195" s="49">
        <f t="shared" si="202"/>
        <v>3.3434981517361662</v>
      </c>
      <c r="X195" s="317">
        <f t="shared" si="181"/>
        <v>0.1144970660219001</v>
      </c>
      <c r="Y195" s="318">
        <v>0.1144970660219001</v>
      </c>
      <c r="Z195" s="200"/>
      <c r="AA195" s="66"/>
      <c r="AB195" s="66"/>
      <c r="AC195" s="66">
        <v>250</v>
      </c>
      <c r="AD195" s="66"/>
      <c r="AE195" s="66"/>
      <c r="AF195" s="66"/>
      <c r="AG195" s="66"/>
      <c r="AH195" s="195"/>
      <c r="AI195" s="34"/>
      <c r="AJ195" s="229">
        <v>180</v>
      </c>
      <c r="AK195" s="34"/>
      <c r="AL195" s="34"/>
      <c r="AM195" s="34"/>
      <c r="AN195" s="201"/>
      <c r="AO195" s="201"/>
      <c r="AP195" s="202">
        <v>240</v>
      </c>
      <c r="AQ195" s="18"/>
      <c r="AR195" s="18"/>
      <c r="AS195" s="18"/>
      <c r="AT195" s="51"/>
      <c r="AU195" s="17"/>
      <c r="AV195" s="18"/>
      <c r="AW195" s="112"/>
      <c r="AX195" s="103"/>
      <c r="AY195" s="18"/>
      <c r="AZ195" s="18"/>
      <c r="BA195" s="18"/>
      <c r="BB195" s="17"/>
      <c r="BC195" s="19"/>
      <c r="BD195" s="19"/>
      <c r="BE195" s="19"/>
      <c r="BF195" s="17"/>
      <c r="BG195" s="18"/>
      <c r="BH195" s="18"/>
      <c r="BI195" s="128"/>
      <c r="BJ195" s="331"/>
      <c r="BK195" s="332"/>
      <c r="BL195" s="332"/>
      <c r="BM195" s="332"/>
      <c r="BN195" s="333"/>
      <c r="BO195" s="203">
        <f t="shared" si="203"/>
        <v>6.9363999999999999</v>
      </c>
      <c r="BP195" s="285">
        <v>6.3030118303796518</v>
      </c>
      <c r="BQ195" s="204">
        <v>2.7377467700488882</v>
      </c>
      <c r="BR195" s="204"/>
      <c r="BS195" s="47"/>
      <c r="BT195" s="42"/>
      <c r="BU195" s="42"/>
      <c r="BV195" s="42"/>
      <c r="BW195" s="43"/>
      <c r="BX195" s="191"/>
      <c r="BY195" s="191"/>
      <c r="BZ195" s="205"/>
      <c r="CA195" s="191"/>
      <c r="CB195" s="206"/>
      <c r="CC195" s="191"/>
      <c r="CD195" s="207">
        <f t="shared" si="204"/>
        <v>47.979820941728612</v>
      </c>
      <c r="CE195" s="47" t="s">
        <v>356</v>
      </c>
      <c r="CF195" s="42">
        <v>31.8</v>
      </c>
      <c r="CG195" s="42" t="s">
        <v>353</v>
      </c>
      <c r="CH195" s="42">
        <v>175</v>
      </c>
      <c r="CI195" s="191"/>
      <c r="CJ195" s="192"/>
      <c r="CK195" s="191" t="s">
        <v>357</v>
      </c>
      <c r="CL195" s="191" t="s">
        <v>358</v>
      </c>
      <c r="CM195" s="208">
        <v>0.13</v>
      </c>
      <c r="CN195" s="191">
        <v>470</v>
      </c>
      <c r="CO195" s="205">
        <f t="shared" si="205"/>
        <v>62.520760100509996</v>
      </c>
      <c r="CP195" s="191">
        <f t="shared" si="206"/>
        <v>35.984865706296461</v>
      </c>
      <c r="CQ195" s="145" t="s">
        <v>353</v>
      </c>
      <c r="CR195" s="191">
        <v>175</v>
      </c>
      <c r="CS195" s="191"/>
      <c r="CT195" s="191"/>
      <c r="CU195" s="191"/>
      <c r="CV195" s="192"/>
      <c r="CW195" s="191" t="s">
        <v>357</v>
      </c>
      <c r="CX195" s="209" t="s">
        <v>358</v>
      </c>
      <c r="CY195" s="208">
        <v>0.13</v>
      </c>
      <c r="CZ195" s="191">
        <v>470</v>
      </c>
      <c r="DA195" s="191"/>
      <c r="DB195" s="191">
        <f t="shared" si="207"/>
        <v>43.720211260245414</v>
      </c>
      <c r="DC195" s="43">
        <f t="shared" si="208"/>
        <v>0</v>
      </c>
      <c r="DD195" s="191" t="s">
        <v>362</v>
      </c>
      <c r="DE195" s="191">
        <v>100</v>
      </c>
      <c r="DF195" s="191" t="s">
        <v>361</v>
      </c>
      <c r="DG195" s="191">
        <v>20</v>
      </c>
      <c r="DH195" s="191" t="s">
        <v>353</v>
      </c>
      <c r="DI195" s="192">
        <v>175</v>
      </c>
      <c r="DJ195" s="191"/>
      <c r="DK195" s="209"/>
      <c r="DL195" s="208"/>
      <c r="DM195" s="191"/>
      <c r="DN195" s="191">
        <f t="shared" si="209"/>
        <v>43.720211260245414</v>
      </c>
      <c r="DO195" s="192">
        <f t="shared" si="210"/>
        <v>0</v>
      </c>
      <c r="DP195" s="191">
        <v>1</v>
      </c>
      <c r="DQ195" s="191" t="s">
        <v>363</v>
      </c>
      <c r="DR195" s="191" t="s">
        <v>371</v>
      </c>
      <c r="DS195" s="208">
        <v>0.13400000000000001</v>
      </c>
      <c r="DT195" s="191">
        <v>580</v>
      </c>
      <c r="DU195" s="191">
        <f t="shared" si="211"/>
        <v>6.3030118303796518</v>
      </c>
      <c r="DV195" s="191">
        <v>0.375</v>
      </c>
      <c r="DW195" s="191">
        <v>0.45</v>
      </c>
      <c r="DX195" s="192">
        <f t="shared" si="212"/>
        <v>7.9966368236214356</v>
      </c>
      <c r="DY195" s="191">
        <v>1</v>
      </c>
      <c r="DZ195" s="191" t="s">
        <v>363</v>
      </c>
      <c r="EA195" s="191" t="s">
        <v>371</v>
      </c>
      <c r="EB195" s="208">
        <v>0.13400000000000001</v>
      </c>
      <c r="EC195" s="191">
        <v>580</v>
      </c>
      <c r="ED195" s="191">
        <f t="shared" si="213"/>
        <v>2.7377467700488882</v>
      </c>
      <c r="EE195" s="191">
        <v>0.47499999999999998</v>
      </c>
      <c r="EF195" s="191">
        <v>0.47499999999999998</v>
      </c>
      <c r="EG195" s="191">
        <f t="shared" si="214"/>
        <v>3.9983184118107178</v>
      </c>
      <c r="EH195" s="166">
        <f t="shared" si="215"/>
        <v>2</v>
      </c>
      <c r="EI195" s="205">
        <f t="shared" si="216"/>
        <v>3.3338806241699492</v>
      </c>
      <c r="EJ195" s="205">
        <f t="shared" si="182"/>
        <v>1.9611062495117348</v>
      </c>
      <c r="EK195" s="51">
        <f t="shared" si="183"/>
        <v>0.52664052053715338</v>
      </c>
      <c r="EL195" s="220">
        <f t="shared" si="184"/>
        <v>6.7159687915025357E-2</v>
      </c>
      <c r="EM195" s="221">
        <f t="shared" si="217"/>
        <v>6.5380941271857704</v>
      </c>
      <c r="EN195" s="191"/>
      <c r="EO195" s="313"/>
      <c r="EP195" s="192" t="s">
        <v>354</v>
      </c>
      <c r="EQ195" s="222">
        <f t="shared" si="218"/>
        <v>3.3338806241699492</v>
      </c>
      <c r="ER195" s="191">
        <f t="shared" si="219"/>
        <v>1.9611062495117348</v>
      </c>
      <c r="ES195" s="51">
        <f t="shared" si="220"/>
        <v>0.52664052053715338</v>
      </c>
      <c r="ET195" s="191">
        <f t="shared" si="185"/>
        <v>3.5353596879150251</v>
      </c>
      <c r="EU195" s="191">
        <f t="shared" si="221"/>
        <v>6.5380941271857704</v>
      </c>
      <c r="EV195" s="191"/>
      <c r="EW195" s="191"/>
      <c r="EX195" s="192" t="str">
        <f t="shared" si="186"/>
        <v>Front</v>
      </c>
      <c r="EY195" s="145"/>
      <c r="EZ195" s="191"/>
      <c r="FA195" s="191"/>
      <c r="FB195" s="191"/>
      <c r="FC195" s="191"/>
      <c r="FD195" s="191"/>
      <c r="FE195" s="191"/>
      <c r="FF195" s="192"/>
      <c r="FG195" s="145"/>
      <c r="FH195" s="191"/>
      <c r="FI195" s="191"/>
      <c r="FJ195" s="191"/>
      <c r="FK195" s="191"/>
      <c r="FL195" s="191"/>
      <c r="FM195" s="191"/>
      <c r="FN195" s="192"/>
      <c r="FO195" s="145"/>
      <c r="FP195" s="191"/>
      <c r="FQ195" s="191"/>
      <c r="FR195" s="191"/>
      <c r="FS195" s="191"/>
      <c r="FT195" s="191"/>
      <c r="FU195" s="191"/>
      <c r="FV195" s="192"/>
      <c r="FW195" s="191"/>
      <c r="FX195" s="191"/>
      <c r="FY195" s="191"/>
      <c r="FZ195" s="191"/>
      <c r="GA195" s="191"/>
      <c r="GB195" s="191"/>
      <c r="GC195" s="191"/>
      <c r="GD195" s="210"/>
      <c r="GE195" s="145"/>
      <c r="GF195" s="191"/>
      <c r="GG195" s="191"/>
      <c r="GH195" s="191"/>
      <c r="GI195" s="191"/>
      <c r="GJ195" s="191"/>
      <c r="GK195" s="191"/>
      <c r="GL195" s="210"/>
      <c r="GM195" s="145"/>
      <c r="GN195" s="191"/>
      <c r="GO195" s="191"/>
      <c r="GP195" s="191"/>
      <c r="GQ195" s="191"/>
      <c r="GR195" s="191"/>
      <c r="GS195" s="191"/>
      <c r="GT195" s="210"/>
      <c r="GU195" s="145"/>
      <c r="GV195" s="191"/>
      <c r="GW195" s="191"/>
      <c r="GX195" s="191"/>
      <c r="GY195" s="191"/>
      <c r="GZ195" s="191"/>
      <c r="HA195" s="191"/>
      <c r="HB195" s="210"/>
      <c r="HC195" s="145"/>
      <c r="HD195" s="191"/>
      <c r="HE195" s="191"/>
      <c r="HF195" s="191"/>
      <c r="HG195" s="191"/>
      <c r="HH195" s="191"/>
      <c r="HI195" s="191"/>
      <c r="HJ195" s="210"/>
      <c r="HR195" s="310"/>
    </row>
    <row r="196" spans="1:226" s="309" customFormat="1" ht="14.45" customHeight="1" x14ac:dyDescent="0.25">
      <c r="A196" s="211" t="s">
        <v>431</v>
      </c>
      <c r="B196" s="194" t="s">
        <v>0</v>
      </c>
      <c r="C196" s="31">
        <f t="shared" si="187"/>
        <v>186</v>
      </c>
      <c r="D196" s="173" t="str">
        <f t="shared" si="188"/>
        <v>Dw_186</v>
      </c>
      <c r="E196" s="4">
        <v>428.50608054954841</v>
      </c>
      <c r="F196" s="195" t="s">
        <v>360</v>
      </c>
      <c r="G196" s="195">
        <v>17.5</v>
      </c>
      <c r="H196" s="3">
        <f t="shared" si="189"/>
        <v>61.452816164989571</v>
      </c>
      <c r="I196" s="196">
        <f t="shared" si="190"/>
        <v>216.24796515623689</v>
      </c>
      <c r="J196" s="1">
        <f t="shared" si="191"/>
        <v>0.30000000000000004</v>
      </c>
      <c r="K196" s="280">
        <f t="shared" si="192"/>
        <v>0.6950157295471141</v>
      </c>
      <c r="L196" s="280">
        <f t="shared" si="193"/>
        <v>0.85144071176674907</v>
      </c>
      <c r="M196" s="225">
        <f t="shared" si="194"/>
        <v>1.0556780566849078</v>
      </c>
      <c r="N196" s="15" t="s">
        <v>432</v>
      </c>
      <c r="O196" s="197">
        <f t="shared" si="195"/>
        <v>0.63858053382506186</v>
      </c>
      <c r="P196" s="198">
        <f t="shared" si="196"/>
        <v>0</v>
      </c>
      <c r="Q196" s="198">
        <f t="shared" si="197"/>
        <v>0</v>
      </c>
      <c r="R196" s="198">
        <f t="shared" si="198"/>
        <v>0.73965709822113068</v>
      </c>
      <c r="S196" s="77">
        <f t="shared" si="199"/>
        <v>0.96301552239394295</v>
      </c>
      <c r="T196" s="199"/>
      <c r="U196" s="3">
        <f t="shared" si="200"/>
        <v>2.2458239960351936</v>
      </c>
      <c r="V196" s="98">
        <f t="shared" si="201"/>
        <v>17.148666431969449</v>
      </c>
      <c r="W196" s="49">
        <f t="shared" si="202"/>
        <v>3.5835332390876755</v>
      </c>
      <c r="X196" s="317">
        <f t="shared" si="181"/>
        <v>0.11884096840689488</v>
      </c>
      <c r="Y196" s="318">
        <v>0.1188409684068949</v>
      </c>
      <c r="Z196" s="200"/>
      <c r="AA196" s="66"/>
      <c r="AB196" s="66"/>
      <c r="AC196" s="66">
        <v>250</v>
      </c>
      <c r="AD196" s="66"/>
      <c r="AE196" s="66"/>
      <c r="AF196" s="66"/>
      <c r="AG196" s="66"/>
      <c r="AH196" s="195"/>
      <c r="AI196" s="34"/>
      <c r="AJ196" s="229">
        <v>180</v>
      </c>
      <c r="AK196" s="34"/>
      <c r="AL196" s="34"/>
      <c r="AM196" s="34"/>
      <c r="AN196" s="201"/>
      <c r="AO196" s="201"/>
      <c r="AP196" s="202">
        <v>240</v>
      </c>
      <c r="AQ196" s="18"/>
      <c r="AR196" s="18"/>
      <c r="AS196" s="18"/>
      <c r="AT196" s="51"/>
      <c r="AU196" s="17"/>
      <c r="AV196" s="18"/>
      <c r="AW196" s="112"/>
      <c r="AX196" s="103"/>
      <c r="AY196" s="18"/>
      <c r="AZ196" s="18"/>
      <c r="BA196" s="18"/>
      <c r="BB196" s="17"/>
      <c r="BC196" s="19"/>
      <c r="BD196" s="19"/>
      <c r="BE196" s="19"/>
      <c r="BF196" s="17"/>
      <c r="BG196" s="18"/>
      <c r="BH196" s="18"/>
      <c r="BI196" s="128"/>
      <c r="BJ196" s="331"/>
      <c r="BK196" s="332"/>
      <c r="BL196" s="332"/>
      <c r="BM196" s="332"/>
      <c r="BN196" s="333"/>
      <c r="BO196" s="203">
        <f t="shared" si="203"/>
        <v>6.9363999999999999</v>
      </c>
      <c r="BP196" s="285">
        <v>8.8594683358787805</v>
      </c>
      <c r="BQ196" s="204">
        <v>2.9546439246470459</v>
      </c>
      <c r="BR196" s="204"/>
      <c r="BS196" s="47"/>
      <c r="BT196" s="42"/>
      <c r="BU196" s="42"/>
      <c r="BV196" s="42"/>
      <c r="BW196" s="43"/>
      <c r="BX196" s="191"/>
      <c r="BY196" s="191"/>
      <c r="BZ196" s="205"/>
      <c r="CA196" s="191"/>
      <c r="CB196" s="206"/>
      <c r="CC196" s="191"/>
      <c r="CD196" s="207">
        <f t="shared" si="204"/>
        <v>64.874389546871072</v>
      </c>
      <c r="CE196" s="47" t="s">
        <v>356</v>
      </c>
      <c r="CF196" s="42">
        <v>31.8</v>
      </c>
      <c r="CG196" s="42" t="s">
        <v>353</v>
      </c>
      <c r="CH196" s="42">
        <v>175</v>
      </c>
      <c r="CI196" s="191"/>
      <c r="CJ196" s="192"/>
      <c r="CK196" s="191" t="s">
        <v>357</v>
      </c>
      <c r="CL196" s="191" t="s">
        <v>358</v>
      </c>
      <c r="CM196" s="208">
        <v>0.13</v>
      </c>
      <c r="CN196" s="191">
        <v>470</v>
      </c>
      <c r="CO196" s="205">
        <f t="shared" si="205"/>
        <v>83.370778974829904</v>
      </c>
      <c r="CP196" s="191">
        <f t="shared" si="206"/>
        <v>48.655792160153304</v>
      </c>
      <c r="CQ196" s="145" t="s">
        <v>353</v>
      </c>
      <c r="CR196" s="191">
        <v>175</v>
      </c>
      <c r="CS196" s="191"/>
      <c r="CT196" s="191"/>
      <c r="CU196" s="191"/>
      <c r="CV196" s="192"/>
      <c r="CW196" s="191" t="s">
        <v>357</v>
      </c>
      <c r="CX196" s="209" t="s">
        <v>358</v>
      </c>
      <c r="CY196" s="208">
        <v>0.13</v>
      </c>
      <c r="CZ196" s="191">
        <v>470</v>
      </c>
      <c r="DA196" s="191"/>
      <c r="DB196" s="191">
        <f t="shared" si="207"/>
        <v>61.452816164989571</v>
      </c>
      <c r="DC196" s="43">
        <f t="shared" si="208"/>
        <v>0</v>
      </c>
      <c r="DD196" s="191" t="s">
        <v>362</v>
      </c>
      <c r="DE196" s="191">
        <v>100</v>
      </c>
      <c r="DF196" s="191" t="s">
        <v>361</v>
      </c>
      <c r="DG196" s="191">
        <v>20</v>
      </c>
      <c r="DH196" s="191" t="s">
        <v>353</v>
      </c>
      <c r="DI196" s="192">
        <v>175</v>
      </c>
      <c r="DJ196" s="191"/>
      <c r="DK196" s="209"/>
      <c r="DL196" s="208"/>
      <c r="DM196" s="191"/>
      <c r="DN196" s="191">
        <f t="shared" si="209"/>
        <v>61.452816164989571</v>
      </c>
      <c r="DO196" s="192">
        <f t="shared" si="210"/>
        <v>0</v>
      </c>
      <c r="DP196" s="191">
        <v>1</v>
      </c>
      <c r="DQ196" s="191" t="s">
        <v>363</v>
      </c>
      <c r="DR196" s="191" t="s">
        <v>371</v>
      </c>
      <c r="DS196" s="208">
        <v>0.13400000000000001</v>
      </c>
      <c r="DT196" s="191">
        <v>580</v>
      </c>
      <c r="DU196" s="191">
        <f t="shared" si="211"/>
        <v>8.8594683358787805</v>
      </c>
      <c r="DV196" s="191">
        <v>0.375</v>
      </c>
      <c r="DW196" s="191">
        <v>0.45</v>
      </c>
      <c r="DX196" s="192">
        <f t="shared" si="212"/>
        <v>10.812398257811845</v>
      </c>
      <c r="DY196" s="191">
        <v>1</v>
      </c>
      <c r="DZ196" s="191" t="s">
        <v>363</v>
      </c>
      <c r="EA196" s="191" t="s">
        <v>371</v>
      </c>
      <c r="EB196" s="208">
        <v>0.13400000000000001</v>
      </c>
      <c r="EC196" s="191">
        <v>580</v>
      </c>
      <c r="ED196" s="191">
        <f t="shared" si="213"/>
        <v>2.9546439246470459</v>
      </c>
      <c r="EE196" s="191">
        <v>0.47499999999999998</v>
      </c>
      <c r="EF196" s="191">
        <v>0.47499999999999998</v>
      </c>
      <c r="EG196" s="191">
        <f t="shared" si="214"/>
        <v>5.4061991289059224</v>
      </c>
      <c r="EH196" s="166">
        <f t="shared" si="215"/>
        <v>2</v>
      </c>
      <c r="EI196" s="205">
        <f t="shared" si="216"/>
        <v>3.8179007932598288</v>
      </c>
      <c r="EJ196" s="205">
        <f t="shared" si="182"/>
        <v>2.2458239960351936</v>
      </c>
      <c r="EK196" s="51">
        <f t="shared" si="183"/>
        <v>0.45881992861185239</v>
      </c>
      <c r="EL196" s="220">
        <f t="shared" si="184"/>
        <v>1.5592496033700856</v>
      </c>
      <c r="EM196" s="221">
        <f t="shared" si="217"/>
        <v>8.5743332159847245</v>
      </c>
      <c r="EN196" s="191"/>
      <c r="EO196" s="313"/>
      <c r="EP196" s="192" t="s">
        <v>354</v>
      </c>
      <c r="EQ196" s="222">
        <f t="shared" si="218"/>
        <v>3.8179007932598288</v>
      </c>
      <c r="ER196" s="191">
        <f t="shared" si="219"/>
        <v>2.2458239960351936</v>
      </c>
      <c r="ES196" s="51">
        <f t="shared" si="220"/>
        <v>0.45881992861185239</v>
      </c>
      <c r="ET196" s="191">
        <f t="shared" si="185"/>
        <v>1.5592496033700856</v>
      </c>
      <c r="EU196" s="191">
        <f t="shared" si="221"/>
        <v>8.5743332159847245</v>
      </c>
      <c r="EV196" s="191"/>
      <c r="EW196" s="191"/>
      <c r="EX196" s="192" t="str">
        <f t="shared" si="186"/>
        <v>Rear</v>
      </c>
      <c r="EY196" s="145"/>
      <c r="EZ196" s="191"/>
      <c r="FA196" s="191"/>
      <c r="FB196" s="191"/>
      <c r="FC196" s="191"/>
      <c r="FD196" s="191"/>
      <c r="FE196" s="191"/>
      <c r="FF196" s="192"/>
      <c r="FG196" s="145"/>
      <c r="FH196" s="191"/>
      <c r="FI196" s="191"/>
      <c r="FJ196" s="191"/>
      <c r="FK196" s="191"/>
      <c r="FL196" s="191"/>
      <c r="FM196" s="191"/>
      <c r="FN196" s="192"/>
      <c r="FO196" s="145"/>
      <c r="FP196" s="191"/>
      <c r="FQ196" s="191"/>
      <c r="FR196" s="191"/>
      <c r="FS196" s="191"/>
      <c r="FT196" s="191"/>
      <c r="FU196" s="191"/>
      <c r="FV196" s="192"/>
      <c r="FW196" s="191"/>
      <c r="FX196" s="191"/>
      <c r="FY196" s="191"/>
      <c r="FZ196" s="191"/>
      <c r="GA196" s="191"/>
      <c r="GB196" s="191"/>
      <c r="GC196" s="191"/>
      <c r="GD196" s="210"/>
      <c r="GE196" s="145"/>
      <c r="GF196" s="191"/>
      <c r="GG196" s="191"/>
      <c r="GH196" s="191"/>
      <c r="GI196" s="191"/>
      <c r="GJ196" s="191"/>
      <c r="GK196" s="191"/>
      <c r="GL196" s="210"/>
      <c r="GM196" s="145"/>
      <c r="GN196" s="191"/>
      <c r="GO196" s="191"/>
      <c r="GP196" s="191"/>
      <c r="GQ196" s="191"/>
      <c r="GR196" s="191"/>
      <c r="GS196" s="191"/>
      <c r="GT196" s="210"/>
      <c r="GU196" s="145"/>
      <c r="GV196" s="191"/>
      <c r="GW196" s="191"/>
      <c r="GX196" s="191"/>
      <c r="GY196" s="191"/>
      <c r="GZ196" s="191"/>
      <c r="HA196" s="191"/>
      <c r="HB196" s="210"/>
      <c r="HC196" s="145"/>
      <c r="HD196" s="191"/>
      <c r="HE196" s="191"/>
      <c r="HF196" s="191"/>
      <c r="HG196" s="191"/>
      <c r="HH196" s="191"/>
      <c r="HI196" s="191"/>
      <c r="HJ196" s="210"/>
      <c r="HR196" s="310"/>
    </row>
    <row r="197" spans="1:226" s="309" customFormat="1" ht="14.45" customHeight="1" x14ac:dyDescent="0.25">
      <c r="A197" s="211" t="s">
        <v>431</v>
      </c>
      <c r="B197" s="194" t="s">
        <v>0</v>
      </c>
      <c r="C197" s="31">
        <f t="shared" si="187"/>
        <v>187</v>
      </c>
      <c r="D197" s="173" t="str">
        <f t="shared" si="188"/>
        <v>Dw_187</v>
      </c>
      <c r="E197" s="4">
        <v>458.57083040608529</v>
      </c>
      <c r="F197" s="195" t="s">
        <v>360</v>
      </c>
      <c r="G197" s="195">
        <v>17.5</v>
      </c>
      <c r="H197" s="3">
        <f t="shared" si="189"/>
        <v>59.529404342047592</v>
      </c>
      <c r="I197" s="196">
        <f t="shared" si="190"/>
        <v>213.30797994087285</v>
      </c>
      <c r="J197" s="1">
        <f t="shared" si="191"/>
        <v>0.3</v>
      </c>
      <c r="K197" s="280">
        <f t="shared" si="192"/>
        <v>0.67897036259255195</v>
      </c>
      <c r="L197" s="280">
        <f t="shared" si="193"/>
        <v>0.83541693670343464</v>
      </c>
      <c r="M197" s="225">
        <f t="shared" si="194"/>
        <v>1.0749711791935723</v>
      </c>
      <c r="N197" s="15" t="s">
        <v>432</v>
      </c>
      <c r="O197" s="197">
        <f t="shared" si="195"/>
        <v>0.62656270252757595</v>
      </c>
      <c r="P197" s="198">
        <f t="shared" si="196"/>
        <v>0</v>
      </c>
      <c r="Q197" s="198">
        <f t="shared" si="197"/>
        <v>0</v>
      </c>
      <c r="R197" s="198">
        <f t="shared" si="198"/>
        <v>0.75317475629881769</v>
      </c>
      <c r="S197" s="77">
        <f t="shared" si="199"/>
        <v>0.92426781139287595</v>
      </c>
      <c r="T197" s="199"/>
      <c r="U197" s="3">
        <f t="shared" si="200"/>
        <v>2.2784038319938418</v>
      </c>
      <c r="V197" s="98">
        <f t="shared" si="201"/>
        <v>17.649821673590356</v>
      </c>
      <c r="W197" s="49">
        <f t="shared" si="202"/>
        <v>3.3728048613160873</v>
      </c>
      <c r="X197" s="317">
        <f t="shared" si="181"/>
        <v>0.12489601165200701</v>
      </c>
      <c r="Y197" s="318">
        <v>0.12489601165200701</v>
      </c>
      <c r="Z197" s="200"/>
      <c r="AA197" s="66"/>
      <c r="AB197" s="66"/>
      <c r="AC197" s="66">
        <v>250</v>
      </c>
      <c r="AD197" s="66"/>
      <c r="AE197" s="66"/>
      <c r="AF197" s="66"/>
      <c r="AG197" s="66"/>
      <c r="AH197" s="195"/>
      <c r="AI197" s="34"/>
      <c r="AJ197" s="229">
        <v>180</v>
      </c>
      <c r="AK197" s="34"/>
      <c r="AL197" s="34"/>
      <c r="AM197" s="34"/>
      <c r="AN197" s="201"/>
      <c r="AO197" s="201"/>
      <c r="AP197" s="202">
        <v>240</v>
      </c>
      <c r="AQ197" s="18"/>
      <c r="AR197" s="18"/>
      <c r="AS197" s="18"/>
      <c r="AT197" s="51"/>
      <c r="AU197" s="17"/>
      <c r="AV197" s="18"/>
      <c r="AW197" s="112"/>
      <c r="AX197" s="103"/>
      <c r="AY197" s="18"/>
      <c r="AZ197" s="18"/>
      <c r="BA197" s="18"/>
      <c r="BB197" s="17"/>
      <c r="BC197" s="19"/>
      <c r="BD197" s="19"/>
      <c r="BE197" s="19"/>
      <c r="BF197" s="17"/>
      <c r="BG197" s="18"/>
      <c r="BH197" s="18"/>
      <c r="BI197" s="128"/>
      <c r="BJ197" s="331"/>
      <c r="BK197" s="332"/>
      <c r="BL197" s="332"/>
      <c r="BM197" s="332"/>
      <c r="BN197" s="333"/>
      <c r="BO197" s="203">
        <f t="shared" si="203"/>
        <v>6.9363999999999999</v>
      </c>
      <c r="BP197" s="285">
        <v>8.5821758177221028</v>
      </c>
      <c r="BQ197" s="204">
        <v>3.0366565967073407</v>
      </c>
      <c r="BR197" s="204"/>
      <c r="BS197" s="47"/>
      <c r="BT197" s="42"/>
      <c r="BU197" s="42"/>
      <c r="BV197" s="42"/>
      <c r="BW197" s="43"/>
      <c r="BX197" s="191"/>
      <c r="BY197" s="191"/>
      <c r="BZ197" s="205"/>
      <c r="CA197" s="191"/>
      <c r="CB197" s="206"/>
      <c r="CC197" s="191"/>
      <c r="CD197" s="207">
        <f t="shared" si="204"/>
        <v>63.992393982261859</v>
      </c>
      <c r="CE197" s="47" t="s">
        <v>356</v>
      </c>
      <c r="CF197" s="42">
        <v>31.8</v>
      </c>
      <c r="CG197" s="42" t="s">
        <v>353</v>
      </c>
      <c r="CH197" s="42">
        <v>175</v>
      </c>
      <c r="CI197" s="191"/>
      <c r="CJ197" s="192"/>
      <c r="CK197" s="191" t="s">
        <v>357</v>
      </c>
      <c r="CL197" s="191" t="s">
        <v>358</v>
      </c>
      <c r="CM197" s="208">
        <v>0.13</v>
      </c>
      <c r="CN197" s="191">
        <v>470</v>
      </c>
      <c r="CO197" s="205">
        <f t="shared" si="205"/>
        <v>84.277617405349815</v>
      </c>
      <c r="CP197" s="191">
        <f t="shared" si="206"/>
        <v>47.994295486696394</v>
      </c>
      <c r="CQ197" s="145" t="s">
        <v>353</v>
      </c>
      <c r="CR197" s="191">
        <v>175</v>
      </c>
      <c r="CS197" s="191"/>
      <c r="CT197" s="191"/>
      <c r="CU197" s="191"/>
      <c r="CV197" s="192"/>
      <c r="CW197" s="191" t="s">
        <v>357</v>
      </c>
      <c r="CX197" s="209" t="s">
        <v>358</v>
      </c>
      <c r="CY197" s="208">
        <v>0.13</v>
      </c>
      <c r="CZ197" s="191">
        <v>470</v>
      </c>
      <c r="DA197" s="191"/>
      <c r="DB197" s="191">
        <f t="shared" si="207"/>
        <v>59.529404342047592</v>
      </c>
      <c r="DC197" s="43">
        <f t="shared" si="208"/>
        <v>0</v>
      </c>
      <c r="DD197" s="191" t="s">
        <v>362</v>
      </c>
      <c r="DE197" s="191">
        <v>100</v>
      </c>
      <c r="DF197" s="191" t="s">
        <v>361</v>
      </c>
      <c r="DG197" s="191">
        <v>20</v>
      </c>
      <c r="DH197" s="191" t="s">
        <v>353</v>
      </c>
      <c r="DI197" s="192">
        <v>175</v>
      </c>
      <c r="DJ197" s="191"/>
      <c r="DK197" s="209"/>
      <c r="DL197" s="208"/>
      <c r="DM197" s="191"/>
      <c r="DN197" s="191">
        <f t="shared" si="209"/>
        <v>59.529404342047592</v>
      </c>
      <c r="DO197" s="192">
        <f t="shared" si="210"/>
        <v>0</v>
      </c>
      <c r="DP197" s="191">
        <v>1</v>
      </c>
      <c r="DQ197" s="191" t="s">
        <v>363</v>
      </c>
      <c r="DR197" s="191" t="s">
        <v>371</v>
      </c>
      <c r="DS197" s="208">
        <v>0.13400000000000001</v>
      </c>
      <c r="DT197" s="191">
        <v>580</v>
      </c>
      <c r="DU197" s="191">
        <f t="shared" si="211"/>
        <v>8.5821758177221028</v>
      </c>
      <c r="DV197" s="191">
        <v>0.375</v>
      </c>
      <c r="DW197" s="191">
        <v>0.45</v>
      </c>
      <c r="DX197" s="192">
        <f t="shared" si="212"/>
        <v>10.665398997043644</v>
      </c>
      <c r="DY197" s="191">
        <v>1</v>
      </c>
      <c r="DZ197" s="191" t="s">
        <v>363</v>
      </c>
      <c r="EA197" s="191" t="s">
        <v>371</v>
      </c>
      <c r="EB197" s="208">
        <v>0.13400000000000001</v>
      </c>
      <c r="EC197" s="191">
        <v>580</v>
      </c>
      <c r="ED197" s="191">
        <f t="shared" si="213"/>
        <v>3.0366565967073407</v>
      </c>
      <c r="EE197" s="191">
        <v>0.47499999999999998</v>
      </c>
      <c r="EF197" s="191">
        <v>0.47499999999999998</v>
      </c>
      <c r="EG197" s="191">
        <f t="shared" si="214"/>
        <v>5.3326994985218219</v>
      </c>
      <c r="EH197" s="166">
        <f t="shared" si="215"/>
        <v>2</v>
      </c>
      <c r="EI197" s="205">
        <f t="shared" si="216"/>
        <v>3.8732865143895308</v>
      </c>
      <c r="EJ197" s="205">
        <f t="shared" si="182"/>
        <v>2.2784038319938418</v>
      </c>
      <c r="EK197" s="51">
        <f t="shared" si="183"/>
        <v>0.50825276471349889</v>
      </c>
      <c r="EL197" s="220">
        <f t="shared" si="184"/>
        <v>1.5315567428052346</v>
      </c>
      <c r="EM197" s="221">
        <f t="shared" si="217"/>
        <v>8.8249108367951781</v>
      </c>
      <c r="EN197" s="191"/>
      <c r="EO197" s="313"/>
      <c r="EP197" s="192" t="s">
        <v>354</v>
      </c>
      <c r="EQ197" s="222">
        <f t="shared" si="218"/>
        <v>3.8732865143895308</v>
      </c>
      <c r="ER197" s="191">
        <f t="shared" si="219"/>
        <v>2.2784038319938418</v>
      </c>
      <c r="ES197" s="51">
        <f t="shared" si="220"/>
        <v>0.50825276471349889</v>
      </c>
      <c r="ET197" s="191">
        <f t="shared" si="185"/>
        <v>1.5315567428052346</v>
      </c>
      <c r="EU197" s="191">
        <f t="shared" si="221"/>
        <v>8.8249108367951781</v>
      </c>
      <c r="EV197" s="191"/>
      <c r="EW197" s="191"/>
      <c r="EX197" s="192" t="str">
        <f t="shared" si="186"/>
        <v>Rear</v>
      </c>
      <c r="EY197" s="145"/>
      <c r="EZ197" s="191"/>
      <c r="FA197" s="191"/>
      <c r="FB197" s="191"/>
      <c r="FC197" s="191"/>
      <c r="FD197" s="191"/>
      <c r="FE197" s="191"/>
      <c r="FF197" s="192"/>
      <c r="FG197" s="145"/>
      <c r="FH197" s="191"/>
      <c r="FI197" s="191"/>
      <c r="FJ197" s="191"/>
      <c r="FK197" s="191"/>
      <c r="FL197" s="191"/>
      <c r="FM197" s="191"/>
      <c r="FN197" s="192"/>
      <c r="FO197" s="145"/>
      <c r="FP197" s="191"/>
      <c r="FQ197" s="191"/>
      <c r="FR197" s="191"/>
      <c r="FS197" s="191"/>
      <c r="FT197" s="191"/>
      <c r="FU197" s="191"/>
      <c r="FV197" s="192"/>
      <c r="FW197" s="191"/>
      <c r="FX197" s="191"/>
      <c r="FY197" s="191"/>
      <c r="FZ197" s="191"/>
      <c r="GA197" s="191"/>
      <c r="GB197" s="191"/>
      <c r="GC197" s="191"/>
      <c r="GD197" s="210"/>
      <c r="GE197" s="145"/>
      <c r="GF197" s="191"/>
      <c r="GG197" s="191"/>
      <c r="GH197" s="191"/>
      <c r="GI197" s="191"/>
      <c r="GJ197" s="191"/>
      <c r="GK197" s="191"/>
      <c r="GL197" s="210"/>
      <c r="GM197" s="145"/>
      <c r="GN197" s="191"/>
      <c r="GO197" s="191"/>
      <c r="GP197" s="191"/>
      <c r="GQ197" s="191"/>
      <c r="GR197" s="191"/>
      <c r="GS197" s="191"/>
      <c r="GT197" s="210"/>
      <c r="GU197" s="145"/>
      <c r="GV197" s="191"/>
      <c r="GW197" s="191"/>
      <c r="GX197" s="191"/>
      <c r="GY197" s="191"/>
      <c r="GZ197" s="191"/>
      <c r="HA197" s="191"/>
      <c r="HB197" s="210"/>
      <c r="HC197" s="145"/>
      <c r="HD197" s="191"/>
      <c r="HE197" s="191"/>
      <c r="HF197" s="191"/>
      <c r="HG197" s="191"/>
      <c r="HH197" s="191"/>
      <c r="HI197" s="191"/>
      <c r="HJ197" s="210"/>
      <c r="HR197" s="310"/>
    </row>
    <row r="198" spans="1:226" s="309" customFormat="1" ht="14.45" customHeight="1" x14ac:dyDescent="0.25">
      <c r="A198" s="211" t="s">
        <v>431</v>
      </c>
      <c r="B198" s="194" t="s">
        <v>0</v>
      </c>
      <c r="C198" s="31">
        <f t="shared" si="187"/>
        <v>188</v>
      </c>
      <c r="D198" s="173" t="str">
        <f t="shared" si="188"/>
        <v>Dw_188</v>
      </c>
      <c r="E198" s="4">
        <v>548.80473009098273</v>
      </c>
      <c r="F198" s="195" t="s">
        <v>360</v>
      </c>
      <c r="G198" s="195">
        <v>17.5</v>
      </c>
      <c r="H198" s="3">
        <f t="shared" si="189"/>
        <v>44.620301742320024</v>
      </c>
      <c r="I198" s="196">
        <f t="shared" si="190"/>
        <v>167.88568725187383</v>
      </c>
      <c r="J198" s="1">
        <f t="shared" si="191"/>
        <v>0.30000000000000004</v>
      </c>
      <c r="K198" s="280">
        <f t="shared" si="192"/>
        <v>0.64041773195422824</v>
      </c>
      <c r="L198" s="280">
        <f t="shared" si="193"/>
        <v>0.77179968658745979</v>
      </c>
      <c r="M198" s="225">
        <f t="shared" si="194"/>
        <v>1.1287621152008687</v>
      </c>
      <c r="N198" s="15" t="s">
        <v>432</v>
      </c>
      <c r="O198" s="197">
        <f t="shared" si="195"/>
        <v>0.57884976494059481</v>
      </c>
      <c r="P198" s="198">
        <f t="shared" si="196"/>
        <v>0</v>
      </c>
      <c r="Q198" s="198">
        <f t="shared" si="197"/>
        <v>0</v>
      </c>
      <c r="R198" s="198">
        <f t="shared" si="198"/>
        <v>0.79086318544235423</v>
      </c>
      <c r="S198" s="77">
        <f t="shared" si="199"/>
        <v>0.75104007415576401</v>
      </c>
      <c r="T198" s="199"/>
      <c r="U198" s="3">
        <f t="shared" si="200"/>
        <v>1.9843208313113128</v>
      </c>
      <c r="V198" s="98">
        <f t="shared" si="201"/>
        <v>13.387599149358467</v>
      </c>
      <c r="W198" s="49">
        <f t="shared" si="202"/>
        <v>3.3329577054492425</v>
      </c>
      <c r="X198" s="317">
        <f t="shared" si="181"/>
        <v>0.11232979679187539</v>
      </c>
      <c r="Y198" s="318">
        <v>0.11232979679187539</v>
      </c>
      <c r="Z198" s="200"/>
      <c r="AA198" s="66"/>
      <c r="AB198" s="66"/>
      <c r="AC198" s="66">
        <v>250</v>
      </c>
      <c r="AD198" s="66"/>
      <c r="AE198" s="66"/>
      <c r="AF198" s="66"/>
      <c r="AG198" s="66"/>
      <c r="AH198" s="195"/>
      <c r="AI198" s="34"/>
      <c r="AJ198" s="229">
        <v>180</v>
      </c>
      <c r="AK198" s="34"/>
      <c r="AL198" s="34"/>
      <c r="AM198" s="34"/>
      <c r="AN198" s="201"/>
      <c r="AO198" s="201"/>
      <c r="AP198" s="202">
        <v>240</v>
      </c>
      <c r="AQ198" s="18"/>
      <c r="AR198" s="18"/>
      <c r="AS198" s="18"/>
      <c r="AT198" s="51"/>
      <c r="AU198" s="17"/>
      <c r="AV198" s="18"/>
      <c r="AW198" s="112"/>
      <c r="AX198" s="103"/>
      <c r="AY198" s="18"/>
      <c r="AZ198" s="18"/>
      <c r="BA198" s="18"/>
      <c r="BB198" s="17"/>
      <c r="BC198" s="19"/>
      <c r="BD198" s="19"/>
      <c r="BE198" s="19"/>
      <c r="BF198" s="17"/>
      <c r="BG198" s="18"/>
      <c r="BH198" s="18"/>
      <c r="BI198" s="128"/>
      <c r="BJ198" s="331"/>
      <c r="BK198" s="332"/>
      <c r="BL198" s="332"/>
      <c r="BM198" s="332"/>
      <c r="BN198" s="333"/>
      <c r="BO198" s="203">
        <f t="shared" si="203"/>
        <v>6.9363999999999999</v>
      </c>
      <c r="BP198" s="285">
        <v>6.4327751776598845</v>
      </c>
      <c r="BQ198" s="204">
        <v>2.9412840628586814</v>
      </c>
      <c r="BR198" s="204"/>
      <c r="BS198" s="47"/>
      <c r="BT198" s="42"/>
      <c r="BU198" s="42"/>
      <c r="BV198" s="42"/>
      <c r="BW198" s="43"/>
      <c r="BX198" s="191"/>
      <c r="BY198" s="191"/>
      <c r="BZ198" s="205"/>
      <c r="CA198" s="191"/>
      <c r="CB198" s="206"/>
      <c r="CC198" s="191"/>
      <c r="CD198" s="207">
        <f t="shared" si="204"/>
        <v>50.365706175562153</v>
      </c>
      <c r="CE198" s="47" t="s">
        <v>356</v>
      </c>
      <c r="CF198" s="42">
        <v>31.8</v>
      </c>
      <c r="CG198" s="42" t="s">
        <v>353</v>
      </c>
      <c r="CH198" s="42">
        <v>175</v>
      </c>
      <c r="CI198" s="191"/>
      <c r="CJ198" s="192"/>
      <c r="CK198" s="191" t="s">
        <v>357</v>
      </c>
      <c r="CL198" s="191" t="s">
        <v>358</v>
      </c>
      <c r="CM198" s="208">
        <v>0.13</v>
      </c>
      <c r="CN198" s="191">
        <v>470</v>
      </c>
      <c r="CO198" s="205">
        <f t="shared" si="205"/>
        <v>68.673529915805915</v>
      </c>
      <c r="CP198" s="191">
        <f t="shared" si="206"/>
        <v>37.774279631671611</v>
      </c>
      <c r="CQ198" s="145" t="s">
        <v>353</v>
      </c>
      <c r="CR198" s="191">
        <v>175</v>
      </c>
      <c r="CS198" s="191"/>
      <c r="CT198" s="191"/>
      <c r="CU198" s="191"/>
      <c r="CV198" s="192"/>
      <c r="CW198" s="191" t="s">
        <v>357</v>
      </c>
      <c r="CX198" s="209" t="s">
        <v>358</v>
      </c>
      <c r="CY198" s="208">
        <v>0.13</v>
      </c>
      <c r="CZ198" s="191">
        <v>470</v>
      </c>
      <c r="DA198" s="191"/>
      <c r="DB198" s="191">
        <f t="shared" si="207"/>
        <v>44.620301742320024</v>
      </c>
      <c r="DC198" s="43">
        <f t="shared" si="208"/>
        <v>0</v>
      </c>
      <c r="DD198" s="191" t="s">
        <v>362</v>
      </c>
      <c r="DE198" s="191">
        <v>100</v>
      </c>
      <c r="DF198" s="191" t="s">
        <v>361</v>
      </c>
      <c r="DG198" s="191">
        <v>20</v>
      </c>
      <c r="DH198" s="191" t="s">
        <v>353</v>
      </c>
      <c r="DI198" s="192">
        <v>175</v>
      </c>
      <c r="DJ198" s="191"/>
      <c r="DK198" s="209"/>
      <c r="DL198" s="208"/>
      <c r="DM198" s="191"/>
      <c r="DN198" s="191">
        <f t="shared" si="209"/>
        <v>44.620301742320024</v>
      </c>
      <c r="DO198" s="192">
        <f t="shared" si="210"/>
        <v>0</v>
      </c>
      <c r="DP198" s="191">
        <v>1</v>
      </c>
      <c r="DQ198" s="191" t="s">
        <v>363</v>
      </c>
      <c r="DR198" s="191" t="s">
        <v>371</v>
      </c>
      <c r="DS198" s="208">
        <v>0.13400000000000001</v>
      </c>
      <c r="DT198" s="191">
        <v>580</v>
      </c>
      <c r="DU198" s="191">
        <f t="shared" si="211"/>
        <v>6.4327751776598845</v>
      </c>
      <c r="DV198" s="191">
        <v>0.375</v>
      </c>
      <c r="DW198" s="191">
        <v>0.45</v>
      </c>
      <c r="DX198" s="192">
        <f t="shared" si="212"/>
        <v>8.3942843625936927</v>
      </c>
      <c r="DY198" s="191">
        <v>1</v>
      </c>
      <c r="DZ198" s="191" t="s">
        <v>363</v>
      </c>
      <c r="EA198" s="191" t="s">
        <v>371</v>
      </c>
      <c r="EB198" s="208">
        <v>0.13400000000000001</v>
      </c>
      <c r="EC198" s="191">
        <v>580</v>
      </c>
      <c r="ED198" s="191">
        <f t="shared" si="213"/>
        <v>2.9412840628586814</v>
      </c>
      <c r="EE198" s="191">
        <v>0.47499999999999998</v>
      </c>
      <c r="EF198" s="191">
        <v>0.47499999999999998</v>
      </c>
      <c r="EG198" s="191">
        <f t="shared" si="214"/>
        <v>4.1971421812968464</v>
      </c>
      <c r="EH198" s="166">
        <f t="shared" si="215"/>
        <v>2</v>
      </c>
      <c r="EI198" s="205">
        <f t="shared" si="216"/>
        <v>3.3733454132292318</v>
      </c>
      <c r="EJ198" s="205">
        <f t="shared" si="182"/>
        <v>1.9843208313113128</v>
      </c>
      <c r="EK198" s="51">
        <f t="shared" si="183"/>
        <v>0.70696323154736862</v>
      </c>
      <c r="EL198" s="220">
        <f t="shared" si="184"/>
        <v>4.7427293385384095E-2</v>
      </c>
      <c r="EM198" s="221">
        <f t="shared" si="217"/>
        <v>6.6937995746792334</v>
      </c>
      <c r="EN198" s="191"/>
      <c r="EO198" s="313"/>
      <c r="EP198" s="192" t="s">
        <v>354</v>
      </c>
      <c r="EQ198" s="222">
        <f t="shared" si="218"/>
        <v>3.3733454132292318</v>
      </c>
      <c r="ER198" s="191">
        <f t="shared" si="219"/>
        <v>1.9843208313113128</v>
      </c>
      <c r="ES198" s="51">
        <f t="shared" si="220"/>
        <v>0.70696323154736862</v>
      </c>
      <c r="ET198" s="191">
        <f t="shared" si="185"/>
        <v>3.5156272933853838</v>
      </c>
      <c r="EU198" s="191">
        <f t="shared" si="221"/>
        <v>6.6937995746792334</v>
      </c>
      <c r="EV198" s="191"/>
      <c r="EW198" s="191"/>
      <c r="EX198" s="192" t="str">
        <f t="shared" si="186"/>
        <v>Front</v>
      </c>
      <c r="EY198" s="145"/>
      <c r="EZ198" s="191"/>
      <c r="FA198" s="191"/>
      <c r="FB198" s="191"/>
      <c r="FC198" s="191"/>
      <c r="FD198" s="191"/>
      <c r="FE198" s="191"/>
      <c r="FF198" s="192"/>
      <c r="FG198" s="145"/>
      <c r="FH198" s="191"/>
      <c r="FI198" s="191"/>
      <c r="FJ198" s="191"/>
      <c r="FK198" s="191"/>
      <c r="FL198" s="191"/>
      <c r="FM198" s="191"/>
      <c r="FN198" s="192"/>
      <c r="FO198" s="145"/>
      <c r="FP198" s="191"/>
      <c r="FQ198" s="191"/>
      <c r="FR198" s="191"/>
      <c r="FS198" s="191"/>
      <c r="FT198" s="191"/>
      <c r="FU198" s="191"/>
      <c r="FV198" s="192"/>
      <c r="FW198" s="191"/>
      <c r="FX198" s="191"/>
      <c r="FY198" s="191"/>
      <c r="FZ198" s="191"/>
      <c r="GA198" s="191"/>
      <c r="GB198" s="191"/>
      <c r="GC198" s="191"/>
      <c r="GD198" s="210"/>
      <c r="GE198" s="145"/>
      <c r="GF198" s="191"/>
      <c r="GG198" s="191"/>
      <c r="GH198" s="191"/>
      <c r="GI198" s="191"/>
      <c r="GJ198" s="191"/>
      <c r="GK198" s="191"/>
      <c r="GL198" s="210"/>
      <c r="GM198" s="145"/>
      <c r="GN198" s="191"/>
      <c r="GO198" s="191"/>
      <c r="GP198" s="191"/>
      <c r="GQ198" s="191"/>
      <c r="GR198" s="191"/>
      <c r="GS198" s="191"/>
      <c r="GT198" s="210"/>
      <c r="GU198" s="145"/>
      <c r="GV198" s="191"/>
      <c r="GW198" s="191"/>
      <c r="GX198" s="191"/>
      <c r="GY198" s="191"/>
      <c r="GZ198" s="191"/>
      <c r="HA198" s="191"/>
      <c r="HB198" s="210"/>
      <c r="HC198" s="145"/>
      <c r="HD198" s="191"/>
      <c r="HE198" s="191"/>
      <c r="HF198" s="191"/>
      <c r="HG198" s="191"/>
      <c r="HH198" s="191"/>
      <c r="HI198" s="191"/>
      <c r="HJ198" s="210"/>
      <c r="HR198" s="310"/>
    </row>
    <row r="199" spans="1:226" s="309" customFormat="1" ht="14.45" customHeight="1" x14ac:dyDescent="0.25">
      <c r="A199" s="211" t="s">
        <v>431</v>
      </c>
      <c r="B199" s="194" t="s">
        <v>0</v>
      </c>
      <c r="C199" s="31">
        <f t="shared" si="187"/>
        <v>189</v>
      </c>
      <c r="D199" s="173" t="str">
        <f t="shared" si="188"/>
        <v>Dw_189</v>
      </c>
      <c r="E199" s="4">
        <v>404.87935927495681</v>
      </c>
      <c r="F199" s="195" t="s">
        <v>360</v>
      </c>
      <c r="G199" s="195">
        <v>17.5</v>
      </c>
      <c r="H199" s="3">
        <f t="shared" si="189"/>
        <v>51.589302297327386</v>
      </c>
      <c r="I199" s="196">
        <f t="shared" si="190"/>
        <v>187.54025478647449</v>
      </c>
      <c r="J199" s="1">
        <f t="shared" si="191"/>
        <v>0.3</v>
      </c>
      <c r="K199" s="280">
        <f t="shared" si="192"/>
        <v>0.66691531410320726</v>
      </c>
      <c r="L199" s="280">
        <f t="shared" si="193"/>
        <v>0.75989991233624488</v>
      </c>
      <c r="M199" s="225">
        <f t="shared" si="194"/>
        <v>1.0905764166315743</v>
      </c>
      <c r="N199" s="15" t="s">
        <v>432</v>
      </c>
      <c r="O199" s="197">
        <f t="shared" si="195"/>
        <v>0.56992493425218371</v>
      </c>
      <c r="P199" s="198">
        <f t="shared" si="196"/>
        <v>0</v>
      </c>
      <c r="Q199" s="198">
        <f t="shared" si="197"/>
        <v>0</v>
      </c>
      <c r="R199" s="198">
        <f t="shared" si="198"/>
        <v>0.76410851073972241</v>
      </c>
      <c r="S199" s="77">
        <f t="shared" si="199"/>
        <v>0.84089100250112048</v>
      </c>
      <c r="T199" s="199"/>
      <c r="U199" s="3">
        <f t="shared" si="200"/>
        <v>1.7424502493084997</v>
      </c>
      <c r="V199" s="98">
        <f t="shared" si="201"/>
        <v>10.32285176247186</v>
      </c>
      <c r="W199" s="49">
        <f t="shared" si="202"/>
        <v>4.9975824011032843</v>
      </c>
      <c r="X199" s="317">
        <f t="shared" si="181"/>
        <v>7.2658325136412349E-2</v>
      </c>
      <c r="Y199" s="318">
        <v>7.2658325136412322E-2</v>
      </c>
      <c r="Z199" s="200"/>
      <c r="AA199" s="66"/>
      <c r="AB199" s="66"/>
      <c r="AC199" s="66">
        <v>250</v>
      </c>
      <c r="AD199" s="66"/>
      <c r="AE199" s="66"/>
      <c r="AF199" s="66"/>
      <c r="AG199" s="66"/>
      <c r="AH199" s="195"/>
      <c r="AI199" s="34"/>
      <c r="AJ199" s="229">
        <v>180</v>
      </c>
      <c r="AK199" s="34"/>
      <c r="AL199" s="34"/>
      <c r="AM199" s="34"/>
      <c r="AN199" s="201"/>
      <c r="AO199" s="201"/>
      <c r="AP199" s="202">
        <v>240</v>
      </c>
      <c r="AQ199" s="18"/>
      <c r="AR199" s="18"/>
      <c r="AS199" s="18"/>
      <c r="AT199" s="51"/>
      <c r="AU199" s="17"/>
      <c r="AV199" s="18"/>
      <c r="AW199" s="112"/>
      <c r="AX199" s="103"/>
      <c r="AY199" s="18"/>
      <c r="AZ199" s="18"/>
      <c r="BA199" s="18"/>
      <c r="BB199" s="17"/>
      <c r="BC199" s="19"/>
      <c r="BD199" s="19"/>
      <c r="BE199" s="19"/>
      <c r="BF199" s="17"/>
      <c r="BG199" s="18"/>
      <c r="BH199" s="18"/>
      <c r="BI199" s="128"/>
      <c r="BJ199" s="331"/>
      <c r="BK199" s="332"/>
      <c r="BL199" s="332"/>
      <c r="BM199" s="332"/>
      <c r="BN199" s="333"/>
      <c r="BO199" s="203">
        <f t="shared" si="203"/>
        <v>6.9363999999999999</v>
      </c>
      <c r="BP199" s="285">
        <v>7.4374751019732699</v>
      </c>
      <c r="BQ199" s="204">
        <v>2.9345479069954634</v>
      </c>
      <c r="BR199" s="204"/>
      <c r="BS199" s="47"/>
      <c r="BT199" s="42"/>
      <c r="BU199" s="42"/>
      <c r="BV199" s="42"/>
      <c r="BW199" s="43"/>
      <c r="BX199" s="191"/>
      <c r="BY199" s="191"/>
      <c r="BZ199" s="205"/>
      <c r="CA199" s="191"/>
      <c r="CB199" s="206"/>
      <c r="CC199" s="191"/>
      <c r="CD199" s="207">
        <f t="shared" si="204"/>
        <v>56.262076435942348</v>
      </c>
      <c r="CE199" s="47" t="s">
        <v>356</v>
      </c>
      <c r="CF199" s="42">
        <v>31.8</v>
      </c>
      <c r="CG199" s="42" t="s">
        <v>353</v>
      </c>
      <c r="CH199" s="42">
        <v>175</v>
      </c>
      <c r="CI199" s="191"/>
      <c r="CJ199" s="192"/>
      <c r="CK199" s="191" t="s">
        <v>357</v>
      </c>
      <c r="CL199" s="191" t="s">
        <v>358</v>
      </c>
      <c r="CM199" s="208">
        <v>0.13</v>
      </c>
      <c r="CN199" s="191">
        <v>470</v>
      </c>
      <c r="CO199" s="205">
        <f t="shared" si="205"/>
        <v>74.390096340391864</v>
      </c>
      <c r="CP199" s="191">
        <f t="shared" si="206"/>
        <v>42.196557326956764</v>
      </c>
      <c r="CQ199" s="145" t="s">
        <v>353</v>
      </c>
      <c r="CR199" s="191">
        <v>175</v>
      </c>
      <c r="CS199" s="191"/>
      <c r="CT199" s="191"/>
      <c r="CU199" s="191"/>
      <c r="CV199" s="192"/>
      <c r="CW199" s="191" t="s">
        <v>357</v>
      </c>
      <c r="CX199" s="209" t="s">
        <v>358</v>
      </c>
      <c r="CY199" s="208">
        <v>0.13</v>
      </c>
      <c r="CZ199" s="191">
        <v>470</v>
      </c>
      <c r="DA199" s="191"/>
      <c r="DB199" s="191">
        <f t="shared" si="207"/>
        <v>51.589302297327386</v>
      </c>
      <c r="DC199" s="43">
        <f t="shared" si="208"/>
        <v>0</v>
      </c>
      <c r="DD199" s="191" t="s">
        <v>362</v>
      </c>
      <c r="DE199" s="191">
        <v>100</v>
      </c>
      <c r="DF199" s="191" t="s">
        <v>361</v>
      </c>
      <c r="DG199" s="191">
        <v>20</v>
      </c>
      <c r="DH199" s="191" t="s">
        <v>353</v>
      </c>
      <c r="DI199" s="192">
        <v>175</v>
      </c>
      <c r="DJ199" s="191"/>
      <c r="DK199" s="209"/>
      <c r="DL199" s="208"/>
      <c r="DM199" s="191"/>
      <c r="DN199" s="191">
        <f t="shared" si="209"/>
        <v>51.589302297327386</v>
      </c>
      <c r="DO199" s="192">
        <f t="shared" si="210"/>
        <v>0</v>
      </c>
      <c r="DP199" s="191">
        <v>1</v>
      </c>
      <c r="DQ199" s="191" t="s">
        <v>363</v>
      </c>
      <c r="DR199" s="191" t="s">
        <v>371</v>
      </c>
      <c r="DS199" s="208">
        <v>0.13400000000000001</v>
      </c>
      <c r="DT199" s="191">
        <v>580</v>
      </c>
      <c r="DU199" s="191">
        <f t="shared" si="211"/>
        <v>7.4374751019732699</v>
      </c>
      <c r="DV199" s="191">
        <v>0.375</v>
      </c>
      <c r="DW199" s="191">
        <v>0.45</v>
      </c>
      <c r="DX199" s="192">
        <f t="shared" si="212"/>
        <v>9.3770127393237246</v>
      </c>
      <c r="DY199" s="191">
        <v>1</v>
      </c>
      <c r="DZ199" s="191" t="s">
        <v>363</v>
      </c>
      <c r="EA199" s="191" t="s">
        <v>371</v>
      </c>
      <c r="EB199" s="208">
        <v>0.13400000000000001</v>
      </c>
      <c r="EC199" s="191">
        <v>580</v>
      </c>
      <c r="ED199" s="191">
        <f t="shared" si="213"/>
        <v>2.9345479069954634</v>
      </c>
      <c r="EE199" s="191">
        <v>0.47499999999999998</v>
      </c>
      <c r="EF199" s="191">
        <v>0.47499999999999998</v>
      </c>
      <c r="EG199" s="191">
        <f t="shared" si="214"/>
        <v>4.6885063696618623</v>
      </c>
      <c r="EH199" s="166">
        <f t="shared" si="215"/>
        <v>2</v>
      </c>
      <c r="EI199" s="205">
        <f t="shared" si="216"/>
        <v>2.9621654238244495</v>
      </c>
      <c r="EJ199" s="205">
        <f t="shared" si="182"/>
        <v>1.7424502493084997</v>
      </c>
      <c r="EK199" s="51">
        <f t="shared" si="183"/>
        <v>0.94209765768696374</v>
      </c>
      <c r="EL199" s="220">
        <f t="shared" si="184"/>
        <v>0.25301728808777524</v>
      </c>
      <c r="EM199" s="221">
        <f t="shared" si="217"/>
        <v>5.1614258812359299</v>
      </c>
      <c r="EN199" s="191"/>
      <c r="EO199" s="313"/>
      <c r="EP199" s="192" t="s">
        <v>354</v>
      </c>
      <c r="EQ199" s="222">
        <f t="shared" si="218"/>
        <v>2.9621654238244495</v>
      </c>
      <c r="ER199" s="191">
        <f t="shared" si="219"/>
        <v>1.7424502493084997</v>
      </c>
      <c r="ES199" s="51">
        <f t="shared" si="220"/>
        <v>0.94209765768696374</v>
      </c>
      <c r="ET199" s="191">
        <f t="shared" si="185"/>
        <v>3.7212172880877752</v>
      </c>
      <c r="EU199" s="191">
        <f t="shared" si="221"/>
        <v>5.1614258812359299</v>
      </c>
      <c r="EV199" s="191"/>
      <c r="EW199" s="191"/>
      <c r="EX199" s="192" t="str">
        <f t="shared" si="186"/>
        <v>Front</v>
      </c>
      <c r="EY199" s="145"/>
      <c r="EZ199" s="191"/>
      <c r="FA199" s="191"/>
      <c r="FB199" s="191"/>
      <c r="FC199" s="191"/>
      <c r="FD199" s="191"/>
      <c r="FE199" s="191"/>
      <c r="FF199" s="192"/>
      <c r="FG199" s="145"/>
      <c r="FH199" s="191"/>
      <c r="FI199" s="191"/>
      <c r="FJ199" s="191"/>
      <c r="FK199" s="191"/>
      <c r="FL199" s="191"/>
      <c r="FM199" s="191"/>
      <c r="FN199" s="192"/>
      <c r="FO199" s="145"/>
      <c r="FP199" s="191"/>
      <c r="FQ199" s="191"/>
      <c r="FR199" s="191"/>
      <c r="FS199" s="191"/>
      <c r="FT199" s="191"/>
      <c r="FU199" s="191"/>
      <c r="FV199" s="192"/>
      <c r="FW199" s="191"/>
      <c r="FX199" s="191"/>
      <c r="FY199" s="191"/>
      <c r="FZ199" s="191"/>
      <c r="GA199" s="191"/>
      <c r="GB199" s="191"/>
      <c r="GC199" s="191"/>
      <c r="GD199" s="210"/>
      <c r="GE199" s="145"/>
      <c r="GF199" s="191"/>
      <c r="GG199" s="191"/>
      <c r="GH199" s="191"/>
      <c r="GI199" s="191"/>
      <c r="GJ199" s="191"/>
      <c r="GK199" s="191"/>
      <c r="GL199" s="210"/>
      <c r="GM199" s="145"/>
      <c r="GN199" s="191"/>
      <c r="GO199" s="191"/>
      <c r="GP199" s="191"/>
      <c r="GQ199" s="191"/>
      <c r="GR199" s="191"/>
      <c r="GS199" s="191"/>
      <c r="GT199" s="210"/>
      <c r="GU199" s="145"/>
      <c r="GV199" s="191"/>
      <c r="GW199" s="191"/>
      <c r="GX199" s="191"/>
      <c r="GY199" s="191"/>
      <c r="GZ199" s="191"/>
      <c r="HA199" s="191"/>
      <c r="HB199" s="210"/>
      <c r="HC199" s="145"/>
      <c r="HD199" s="191"/>
      <c r="HE199" s="191"/>
      <c r="HF199" s="191"/>
      <c r="HG199" s="191"/>
      <c r="HH199" s="191"/>
      <c r="HI199" s="191"/>
      <c r="HJ199" s="210"/>
      <c r="HR199" s="310"/>
    </row>
    <row r="200" spans="1:226" s="309" customFormat="1" ht="14.45" customHeight="1" x14ac:dyDescent="0.25">
      <c r="A200" s="211" t="s">
        <v>431</v>
      </c>
      <c r="B200" s="194" t="s">
        <v>0</v>
      </c>
      <c r="C200" s="31">
        <f t="shared" si="187"/>
        <v>190</v>
      </c>
      <c r="D200" s="173" t="str">
        <f t="shared" si="188"/>
        <v>Dw_190</v>
      </c>
      <c r="E200" s="4">
        <v>484.73789234202792</v>
      </c>
      <c r="F200" s="195" t="s">
        <v>360</v>
      </c>
      <c r="G200" s="195">
        <v>17.5</v>
      </c>
      <c r="H200" s="3">
        <f t="shared" si="189"/>
        <v>54.298262115375934</v>
      </c>
      <c r="I200" s="196">
        <f t="shared" si="190"/>
        <v>195.07990838267204</v>
      </c>
      <c r="J200" s="1">
        <f t="shared" si="191"/>
        <v>0.3</v>
      </c>
      <c r="K200" s="280">
        <f t="shared" si="192"/>
        <v>0.67670770621089538</v>
      </c>
      <c r="L200" s="280">
        <f t="shared" si="193"/>
        <v>0.7626917543343229</v>
      </c>
      <c r="M200" s="225">
        <f t="shared" si="194"/>
        <v>1.0778240450946046</v>
      </c>
      <c r="N200" s="15" t="s">
        <v>432</v>
      </c>
      <c r="O200" s="197">
        <f t="shared" si="195"/>
        <v>0.5720188157507422</v>
      </c>
      <c r="P200" s="198">
        <f t="shared" si="196"/>
        <v>0</v>
      </c>
      <c r="Q200" s="198">
        <f t="shared" si="197"/>
        <v>0</v>
      </c>
      <c r="R200" s="198">
        <f t="shared" si="198"/>
        <v>0.75517360670648659</v>
      </c>
      <c r="S200" s="77">
        <f t="shared" si="199"/>
        <v>0.87642063588348351</v>
      </c>
      <c r="T200" s="199"/>
      <c r="U200" s="3">
        <f t="shared" si="200"/>
        <v>1.6934067929477676</v>
      </c>
      <c r="V200" s="98">
        <f t="shared" si="201"/>
        <v>9.7499303257655914</v>
      </c>
      <c r="W200" s="49">
        <f t="shared" si="202"/>
        <v>5.56909232180716</v>
      </c>
      <c r="X200" s="317">
        <f t="shared" si="181"/>
        <v>6.5038365452899274E-2</v>
      </c>
      <c r="Y200" s="318">
        <v>6.5038365452899261E-2</v>
      </c>
      <c r="Z200" s="200"/>
      <c r="AA200" s="66"/>
      <c r="AB200" s="66"/>
      <c r="AC200" s="66">
        <v>250</v>
      </c>
      <c r="AD200" s="66"/>
      <c r="AE200" s="66"/>
      <c r="AF200" s="66"/>
      <c r="AG200" s="66"/>
      <c r="AH200" s="195"/>
      <c r="AI200" s="34"/>
      <c r="AJ200" s="229">
        <v>180</v>
      </c>
      <c r="AK200" s="34"/>
      <c r="AL200" s="34"/>
      <c r="AM200" s="34"/>
      <c r="AN200" s="201"/>
      <c r="AO200" s="201"/>
      <c r="AP200" s="202">
        <v>240</v>
      </c>
      <c r="AQ200" s="18"/>
      <c r="AR200" s="18"/>
      <c r="AS200" s="18"/>
      <c r="AT200" s="51"/>
      <c r="AU200" s="17"/>
      <c r="AV200" s="18"/>
      <c r="AW200" s="112"/>
      <c r="AX200" s="103"/>
      <c r="AY200" s="18"/>
      <c r="AZ200" s="18"/>
      <c r="BA200" s="18"/>
      <c r="BB200" s="17"/>
      <c r="BC200" s="19"/>
      <c r="BD200" s="19"/>
      <c r="BE200" s="19"/>
      <c r="BF200" s="17"/>
      <c r="BG200" s="18"/>
      <c r="BH200" s="18"/>
      <c r="BI200" s="128"/>
      <c r="BJ200" s="331"/>
      <c r="BK200" s="332"/>
      <c r="BL200" s="332"/>
      <c r="BM200" s="332"/>
      <c r="BN200" s="333"/>
      <c r="BO200" s="203">
        <f t="shared" si="203"/>
        <v>6.9363999999999999</v>
      </c>
      <c r="BP200" s="285">
        <v>7.8280177203413777</v>
      </c>
      <c r="BQ200" s="204">
        <v>2.9287773412414855</v>
      </c>
      <c r="BR200" s="204"/>
      <c r="BS200" s="47"/>
      <c r="BT200" s="42"/>
      <c r="BU200" s="42"/>
      <c r="BV200" s="42"/>
      <c r="BW200" s="43"/>
      <c r="BX200" s="191"/>
      <c r="BY200" s="191"/>
      <c r="BZ200" s="205"/>
      <c r="CA200" s="191"/>
      <c r="CB200" s="206"/>
      <c r="CC200" s="191"/>
      <c r="CD200" s="207">
        <f t="shared" si="204"/>
        <v>58.523972514801613</v>
      </c>
      <c r="CE200" s="47" t="s">
        <v>356</v>
      </c>
      <c r="CF200" s="42">
        <v>31.8</v>
      </c>
      <c r="CG200" s="42" t="s">
        <v>353</v>
      </c>
      <c r="CH200" s="42">
        <v>175</v>
      </c>
      <c r="CI200" s="191"/>
      <c r="CJ200" s="192"/>
      <c r="CK200" s="191" t="s">
        <v>357</v>
      </c>
      <c r="CL200" s="191" t="s">
        <v>358</v>
      </c>
      <c r="CM200" s="208">
        <v>0.13</v>
      </c>
      <c r="CN200" s="191">
        <v>470</v>
      </c>
      <c r="CO200" s="205">
        <f t="shared" si="205"/>
        <v>76.511830300492335</v>
      </c>
      <c r="CP200" s="191">
        <f t="shared" si="206"/>
        <v>43.89297938610121</v>
      </c>
      <c r="CQ200" s="145" t="s">
        <v>353</v>
      </c>
      <c r="CR200" s="191">
        <v>175</v>
      </c>
      <c r="CS200" s="191"/>
      <c r="CT200" s="191"/>
      <c r="CU200" s="191"/>
      <c r="CV200" s="192"/>
      <c r="CW200" s="191" t="s">
        <v>357</v>
      </c>
      <c r="CX200" s="209" t="s">
        <v>358</v>
      </c>
      <c r="CY200" s="208">
        <v>0.13</v>
      </c>
      <c r="CZ200" s="191">
        <v>470</v>
      </c>
      <c r="DA200" s="191"/>
      <c r="DB200" s="191">
        <f t="shared" si="207"/>
        <v>54.298262115375934</v>
      </c>
      <c r="DC200" s="43">
        <f t="shared" si="208"/>
        <v>0</v>
      </c>
      <c r="DD200" s="191" t="s">
        <v>362</v>
      </c>
      <c r="DE200" s="191">
        <v>100</v>
      </c>
      <c r="DF200" s="191" t="s">
        <v>361</v>
      </c>
      <c r="DG200" s="191">
        <v>20</v>
      </c>
      <c r="DH200" s="191" t="s">
        <v>353</v>
      </c>
      <c r="DI200" s="192">
        <v>175</v>
      </c>
      <c r="DJ200" s="191"/>
      <c r="DK200" s="209"/>
      <c r="DL200" s="208"/>
      <c r="DM200" s="191"/>
      <c r="DN200" s="191">
        <f t="shared" si="209"/>
        <v>54.298262115375934</v>
      </c>
      <c r="DO200" s="192">
        <f t="shared" si="210"/>
        <v>0</v>
      </c>
      <c r="DP200" s="191">
        <v>1</v>
      </c>
      <c r="DQ200" s="191" t="s">
        <v>363</v>
      </c>
      <c r="DR200" s="191" t="s">
        <v>371</v>
      </c>
      <c r="DS200" s="208">
        <v>0.13400000000000001</v>
      </c>
      <c r="DT200" s="191">
        <v>580</v>
      </c>
      <c r="DU200" s="191">
        <f t="shared" si="211"/>
        <v>7.8280177203413777</v>
      </c>
      <c r="DV200" s="191">
        <v>0.375</v>
      </c>
      <c r="DW200" s="191">
        <v>0.45</v>
      </c>
      <c r="DX200" s="192">
        <f t="shared" si="212"/>
        <v>9.7539954191336022</v>
      </c>
      <c r="DY200" s="191">
        <v>1</v>
      </c>
      <c r="DZ200" s="191" t="s">
        <v>363</v>
      </c>
      <c r="EA200" s="191" t="s">
        <v>371</v>
      </c>
      <c r="EB200" s="208">
        <v>0.13400000000000001</v>
      </c>
      <c r="EC200" s="191">
        <v>580</v>
      </c>
      <c r="ED200" s="191">
        <f t="shared" si="213"/>
        <v>2.9287773412414855</v>
      </c>
      <c r="EE200" s="191">
        <v>0.47499999999999998</v>
      </c>
      <c r="EF200" s="191">
        <v>0.47499999999999998</v>
      </c>
      <c r="EG200" s="191">
        <f t="shared" si="214"/>
        <v>4.8769977095668011</v>
      </c>
      <c r="EH200" s="166">
        <f t="shared" si="215"/>
        <v>2</v>
      </c>
      <c r="EI200" s="205">
        <f t="shared" si="216"/>
        <v>2.8787915480112054</v>
      </c>
      <c r="EJ200" s="205">
        <f t="shared" si="182"/>
        <v>1.6934067929477679</v>
      </c>
      <c r="EK200" s="51">
        <f t="shared" si="183"/>
        <v>0.98537054829371762</v>
      </c>
      <c r="EL200" s="220">
        <f t="shared" si="184"/>
        <v>0.29470422599439727</v>
      </c>
      <c r="EM200" s="221">
        <f t="shared" si="217"/>
        <v>4.8749651628827957</v>
      </c>
      <c r="EN200" s="191"/>
      <c r="EO200" s="313"/>
      <c r="EP200" s="192" t="s">
        <v>354</v>
      </c>
      <c r="EQ200" s="222">
        <f t="shared" si="218"/>
        <v>2.8787915480112054</v>
      </c>
      <c r="ER200" s="191">
        <f t="shared" si="219"/>
        <v>1.6934067929477679</v>
      </c>
      <c r="ES200" s="51">
        <f t="shared" si="220"/>
        <v>0.98537054829371762</v>
      </c>
      <c r="ET200" s="191">
        <f t="shared" si="185"/>
        <v>3.7629042259943972</v>
      </c>
      <c r="EU200" s="191">
        <f t="shared" si="221"/>
        <v>4.8749651628827957</v>
      </c>
      <c r="EV200" s="191"/>
      <c r="EW200" s="191"/>
      <c r="EX200" s="192" t="str">
        <f t="shared" si="186"/>
        <v>Front</v>
      </c>
      <c r="EY200" s="145"/>
      <c r="EZ200" s="191"/>
      <c r="FA200" s="191"/>
      <c r="FB200" s="191"/>
      <c r="FC200" s="191"/>
      <c r="FD200" s="191"/>
      <c r="FE200" s="191"/>
      <c r="FF200" s="192"/>
      <c r="FG200" s="145"/>
      <c r="FH200" s="191"/>
      <c r="FI200" s="191"/>
      <c r="FJ200" s="191"/>
      <c r="FK200" s="191"/>
      <c r="FL200" s="191"/>
      <c r="FM200" s="191"/>
      <c r="FN200" s="192"/>
      <c r="FO200" s="145"/>
      <c r="FP200" s="191"/>
      <c r="FQ200" s="191"/>
      <c r="FR200" s="191"/>
      <c r="FS200" s="191"/>
      <c r="FT200" s="191"/>
      <c r="FU200" s="191"/>
      <c r="FV200" s="192"/>
      <c r="FW200" s="191"/>
      <c r="FX200" s="191"/>
      <c r="FY200" s="191"/>
      <c r="FZ200" s="191"/>
      <c r="GA200" s="191"/>
      <c r="GB200" s="191"/>
      <c r="GC200" s="191"/>
      <c r="GD200" s="210"/>
      <c r="GE200" s="145"/>
      <c r="GF200" s="191"/>
      <c r="GG200" s="191"/>
      <c r="GH200" s="191"/>
      <c r="GI200" s="191"/>
      <c r="GJ200" s="191"/>
      <c r="GK200" s="191"/>
      <c r="GL200" s="210"/>
      <c r="GM200" s="145"/>
      <c r="GN200" s="191"/>
      <c r="GO200" s="191"/>
      <c r="GP200" s="191"/>
      <c r="GQ200" s="191"/>
      <c r="GR200" s="191"/>
      <c r="GS200" s="191"/>
      <c r="GT200" s="210"/>
      <c r="GU200" s="145"/>
      <c r="GV200" s="191"/>
      <c r="GW200" s="191"/>
      <c r="GX200" s="191"/>
      <c r="GY200" s="191"/>
      <c r="GZ200" s="191"/>
      <c r="HA200" s="191"/>
      <c r="HB200" s="210"/>
      <c r="HC200" s="145"/>
      <c r="HD200" s="191"/>
      <c r="HE200" s="191"/>
      <c r="HF200" s="191"/>
      <c r="HG200" s="191"/>
      <c r="HH200" s="191"/>
      <c r="HI200" s="191"/>
      <c r="HJ200" s="210"/>
      <c r="HR200" s="310"/>
    </row>
    <row r="201" spans="1:226" s="309" customFormat="1" ht="14.45" customHeight="1" x14ac:dyDescent="0.25">
      <c r="A201" s="211" t="s">
        <v>431</v>
      </c>
      <c r="B201" s="194" t="s">
        <v>0</v>
      </c>
      <c r="C201" s="31">
        <f t="shared" si="187"/>
        <v>191</v>
      </c>
      <c r="D201" s="173" t="str">
        <f t="shared" si="188"/>
        <v>Dw_191</v>
      </c>
      <c r="E201" s="4">
        <v>579.42826946487833</v>
      </c>
      <c r="F201" s="195" t="s">
        <v>360</v>
      </c>
      <c r="G201" s="195">
        <v>17.5</v>
      </c>
      <c r="H201" s="3">
        <f t="shared" si="189"/>
        <v>38.923279747449747</v>
      </c>
      <c r="I201" s="196">
        <f t="shared" si="190"/>
        <v>148.74897783425902</v>
      </c>
      <c r="J201" s="1">
        <f t="shared" si="191"/>
        <v>0.30000000000000004</v>
      </c>
      <c r="K201" s="280">
        <f t="shared" si="192"/>
        <v>0.62938182357463457</v>
      </c>
      <c r="L201" s="280">
        <f t="shared" si="193"/>
        <v>0.72399070973288215</v>
      </c>
      <c r="M201" s="225">
        <f t="shared" si="194"/>
        <v>1.1464782423223603</v>
      </c>
      <c r="N201" s="15" t="s">
        <v>432</v>
      </c>
      <c r="O201" s="197">
        <f t="shared" si="195"/>
        <v>0.54299303229966167</v>
      </c>
      <c r="P201" s="198">
        <f t="shared" si="196"/>
        <v>0</v>
      </c>
      <c r="Q201" s="198">
        <f t="shared" si="197"/>
        <v>0</v>
      </c>
      <c r="R201" s="198">
        <f t="shared" si="198"/>
        <v>0.8032759272772545</v>
      </c>
      <c r="S201" s="77">
        <f t="shared" si="199"/>
        <v>0.69275353905588921</v>
      </c>
      <c r="T201" s="199"/>
      <c r="U201" s="3">
        <f t="shared" si="200"/>
        <v>1.6507850751216107</v>
      </c>
      <c r="V201" s="98">
        <f t="shared" si="201"/>
        <v>9.2653106384304902</v>
      </c>
      <c r="W201" s="49">
        <f t="shared" si="202"/>
        <v>4.2009686740565897</v>
      </c>
      <c r="X201" s="317">
        <f t="shared" si="181"/>
        <v>8.0029713346727135E-2</v>
      </c>
      <c r="Y201" s="318">
        <v>8.0029713346727149E-2</v>
      </c>
      <c r="Z201" s="200"/>
      <c r="AA201" s="66"/>
      <c r="AB201" s="66"/>
      <c r="AC201" s="66">
        <v>250</v>
      </c>
      <c r="AD201" s="66"/>
      <c r="AE201" s="66"/>
      <c r="AF201" s="66"/>
      <c r="AG201" s="66"/>
      <c r="AH201" s="195"/>
      <c r="AI201" s="34"/>
      <c r="AJ201" s="229">
        <v>180</v>
      </c>
      <c r="AK201" s="34"/>
      <c r="AL201" s="34"/>
      <c r="AM201" s="34"/>
      <c r="AN201" s="201"/>
      <c r="AO201" s="201"/>
      <c r="AP201" s="202">
        <v>240</v>
      </c>
      <c r="AQ201" s="18"/>
      <c r="AR201" s="18"/>
      <c r="AS201" s="18"/>
      <c r="AT201" s="51"/>
      <c r="AU201" s="17"/>
      <c r="AV201" s="18"/>
      <c r="AW201" s="112"/>
      <c r="AX201" s="103"/>
      <c r="AY201" s="18"/>
      <c r="AZ201" s="18"/>
      <c r="BA201" s="18"/>
      <c r="BB201" s="17"/>
      <c r="BC201" s="19"/>
      <c r="BD201" s="19"/>
      <c r="BE201" s="19"/>
      <c r="BF201" s="17"/>
      <c r="BG201" s="18"/>
      <c r="BH201" s="18"/>
      <c r="BI201" s="128"/>
      <c r="BJ201" s="331"/>
      <c r="BK201" s="332"/>
      <c r="BL201" s="332"/>
      <c r="BM201" s="332"/>
      <c r="BN201" s="333"/>
      <c r="BO201" s="203">
        <f t="shared" si="203"/>
        <v>6.9363999999999999</v>
      </c>
      <c r="BP201" s="285">
        <v>5.6114525903133829</v>
      </c>
      <c r="BQ201" s="204">
        <v>2.8252809725424397</v>
      </c>
      <c r="BR201" s="204"/>
      <c r="BS201" s="47"/>
      <c r="BT201" s="42"/>
      <c r="BU201" s="42"/>
      <c r="BV201" s="42"/>
      <c r="BW201" s="43"/>
      <c r="BX201" s="191"/>
      <c r="BY201" s="191"/>
      <c r="BZ201" s="205"/>
      <c r="CA201" s="191"/>
      <c r="CB201" s="206"/>
      <c r="CC201" s="191"/>
      <c r="CD201" s="207">
        <f t="shared" si="204"/>
        <v>44.62469335027771</v>
      </c>
      <c r="CE201" s="47" t="s">
        <v>356</v>
      </c>
      <c r="CF201" s="42">
        <v>31.8</v>
      </c>
      <c r="CG201" s="42" t="s">
        <v>353</v>
      </c>
      <c r="CH201" s="42">
        <v>175</v>
      </c>
      <c r="CI201" s="191"/>
      <c r="CJ201" s="192"/>
      <c r="CK201" s="191" t="s">
        <v>357</v>
      </c>
      <c r="CL201" s="191" t="s">
        <v>358</v>
      </c>
      <c r="CM201" s="208">
        <v>0.13</v>
      </c>
      <c r="CN201" s="191">
        <v>470</v>
      </c>
      <c r="CO201" s="205">
        <f t="shared" si="205"/>
        <v>60.930864487931665</v>
      </c>
      <c r="CP201" s="191">
        <f t="shared" si="206"/>
        <v>33.468520012708282</v>
      </c>
      <c r="CQ201" s="145" t="s">
        <v>353</v>
      </c>
      <c r="CR201" s="191">
        <v>175</v>
      </c>
      <c r="CS201" s="191"/>
      <c r="CT201" s="191"/>
      <c r="CU201" s="191"/>
      <c r="CV201" s="192"/>
      <c r="CW201" s="191" t="s">
        <v>357</v>
      </c>
      <c r="CX201" s="209" t="s">
        <v>358</v>
      </c>
      <c r="CY201" s="208">
        <v>0.13</v>
      </c>
      <c r="CZ201" s="191">
        <v>470</v>
      </c>
      <c r="DA201" s="191"/>
      <c r="DB201" s="191">
        <f t="shared" si="207"/>
        <v>38.923279747449747</v>
      </c>
      <c r="DC201" s="43">
        <f t="shared" si="208"/>
        <v>0</v>
      </c>
      <c r="DD201" s="191" t="s">
        <v>362</v>
      </c>
      <c r="DE201" s="191">
        <v>100</v>
      </c>
      <c r="DF201" s="191" t="s">
        <v>361</v>
      </c>
      <c r="DG201" s="191">
        <v>20</v>
      </c>
      <c r="DH201" s="191" t="s">
        <v>353</v>
      </c>
      <c r="DI201" s="192">
        <v>175</v>
      </c>
      <c r="DJ201" s="191"/>
      <c r="DK201" s="209"/>
      <c r="DL201" s="208"/>
      <c r="DM201" s="191"/>
      <c r="DN201" s="191">
        <f t="shared" si="209"/>
        <v>38.923279747449747</v>
      </c>
      <c r="DO201" s="192">
        <f t="shared" si="210"/>
        <v>0</v>
      </c>
      <c r="DP201" s="191">
        <v>1</v>
      </c>
      <c r="DQ201" s="191" t="s">
        <v>363</v>
      </c>
      <c r="DR201" s="191" t="s">
        <v>371</v>
      </c>
      <c r="DS201" s="208">
        <v>0.13400000000000001</v>
      </c>
      <c r="DT201" s="191">
        <v>580</v>
      </c>
      <c r="DU201" s="191">
        <f t="shared" si="211"/>
        <v>5.6114525903133829</v>
      </c>
      <c r="DV201" s="191">
        <v>0.375</v>
      </c>
      <c r="DW201" s="191">
        <v>0.45</v>
      </c>
      <c r="DX201" s="192">
        <f t="shared" si="212"/>
        <v>7.4374488917129513</v>
      </c>
      <c r="DY201" s="191">
        <v>1</v>
      </c>
      <c r="DZ201" s="191" t="s">
        <v>363</v>
      </c>
      <c r="EA201" s="191" t="s">
        <v>371</v>
      </c>
      <c r="EB201" s="208">
        <v>0.13400000000000001</v>
      </c>
      <c r="EC201" s="191">
        <v>580</v>
      </c>
      <c r="ED201" s="191">
        <f t="shared" si="213"/>
        <v>2.8252809725424397</v>
      </c>
      <c r="EE201" s="191">
        <v>0.47499999999999998</v>
      </c>
      <c r="EF201" s="191">
        <v>0.47499999999999998</v>
      </c>
      <c r="EG201" s="191">
        <f t="shared" si="214"/>
        <v>3.7187244458564757</v>
      </c>
      <c r="EH201" s="166">
        <f t="shared" si="215"/>
        <v>2</v>
      </c>
      <c r="EI201" s="205">
        <f t="shared" si="216"/>
        <v>2.8063346277067382</v>
      </c>
      <c r="EJ201" s="205">
        <f t="shared" si="182"/>
        <v>1.6507850751216107</v>
      </c>
      <c r="EK201" s="51">
        <f t="shared" si="183"/>
        <v>0.92449589742082905</v>
      </c>
      <c r="EL201" s="220">
        <f t="shared" si="184"/>
        <v>0.33093268614663085</v>
      </c>
      <c r="EM201" s="221">
        <f t="shared" si="217"/>
        <v>4.6326553192152451</v>
      </c>
      <c r="EN201" s="191"/>
      <c r="EO201" s="313"/>
      <c r="EP201" s="192" t="s">
        <v>354</v>
      </c>
      <c r="EQ201" s="222">
        <f t="shared" si="218"/>
        <v>2.8063346277067382</v>
      </c>
      <c r="ER201" s="191">
        <f t="shared" si="219"/>
        <v>1.6507850751216107</v>
      </c>
      <c r="ES201" s="51">
        <f t="shared" si="220"/>
        <v>0.92449589742082905</v>
      </c>
      <c r="ET201" s="191">
        <f t="shared" si="185"/>
        <v>3.7991326861466308</v>
      </c>
      <c r="EU201" s="191">
        <f t="shared" si="221"/>
        <v>4.6326553192152451</v>
      </c>
      <c r="EV201" s="191"/>
      <c r="EW201" s="191"/>
      <c r="EX201" s="192" t="str">
        <f t="shared" si="186"/>
        <v>Front</v>
      </c>
      <c r="EY201" s="145"/>
      <c r="EZ201" s="191"/>
      <c r="FA201" s="191"/>
      <c r="FB201" s="191"/>
      <c r="FC201" s="191"/>
      <c r="FD201" s="191"/>
      <c r="FE201" s="191"/>
      <c r="FF201" s="192"/>
      <c r="FG201" s="145"/>
      <c r="FH201" s="191"/>
      <c r="FI201" s="191"/>
      <c r="FJ201" s="191"/>
      <c r="FK201" s="191"/>
      <c r="FL201" s="191"/>
      <c r="FM201" s="191"/>
      <c r="FN201" s="192"/>
      <c r="FO201" s="145"/>
      <c r="FP201" s="191"/>
      <c r="FQ201" s="191"/>
      <c r="FR201" s="191"/>
      <c r="FS201" s="191"/>
      <c r="FT201" s="191"/>
      <c r="FU201" s="191"/>
      <c r="FV201" s="192"/>
      <c r="FW201" s="191"/>
      <c r="FX201" s="191"/>
      <c r="FY201" s="191"/>
      <c r="FZ201" s="191"/>
      <c r="GA201" s="191"/>
      <c r="GB201" s="191"/>
      <c r="GC201" s="191"/>
      <c r="GD201" s="210"/>
      <c r="GE201" s="145"/>
      <c r="GF201" s="191"/>
      <c r="GG201" s="191"/>
      <c r="GH201" s="191"/>
      <c r="GI201" s="191"/>
      <c r="GJ201" s="191"/>
      <c r="GK201" s="191"/>
      <c r="GL201" s="210"/>
      <c r="GM201" s="145"/>
      <c r="GN201" s="191"/>
      <c r="GO201" s="191"/>
      <c r="GP201" s="191"/>
      <c r="GQ201" s="191"/>
      <c r="GR201" s="191"/>
      <c r="GS201" s="191"/>
      <c r="GT201" s="210"/>
      <c r="GU201" s="145"/>
      <c r="GV201" s="191"/>
      <c r="GW201" s="191"/>
      <c r="GX201" s="191"/>
      <c r="GY201" s="191"/>
      <c r="GZ201" s="191"/>
      <c r="HA201" s="191"/>
      <c r="HB201" s="210"/>
      <c r="HC201" s="145"/>
      <c r="HD201" s="191"/>
      <c r="HE201" s="191"/>
      <c r="HF201" s="191"/>
      <c r="HG201" s="191"/>
      <c r="HH201" s="191"/>
      <c r="HI201" s="191"/>
      <c r="HJ201" s="210"/>
      <c r="HR201" s="310"/>
    </row>
    <row r="202" spans="1:226" s="309" customFormat="1" ht="14.45" customHeight="1" x14ac:dyDescent="0.25">
      <c r="A202" s="211" t="s">
        <v>431</v>
      </c>
      <c r="B202" s="194" t="s">
        <v>0</v>
      </c>
      <c r="C202" s="31">
        <f t="shared" si="187"/>
        <v>192</v>
      </c>
      <c r="D202" s="173" t="str">
        <f t="shared" si="188"/>
        <v>Dw_192</v>
      </c>
      <c r="E202" s="4">
        <v>505.50728767604272</v>
      </c>
      <c r="F202" s="195" t="s">
        <v>360</v>
      </c>
      <c r="G202" s="195">
        <v>17.5</v>
      </c>
      <c r="H202" s="3">
        <f t="shared" si="189"/>
        <v>44.125851115268603</v>
      </c>
      <c r="I202" s="196">
        <f t="shared" si="190"/>
        <v>161.80733197045387</v>
      </c>
      <c r="J202" s="1">
        <f t="shared" si="191"/>
        <v>0.3</v>
      </c>
      <c r="K202" s="280">
        <f t="shared" si="192"/>
        <v>0.65993860378566793</v>
      </c>
      <c r="L202" s="280">
        <f t="shared" si="193"/>
        <v>0.80085550066452527</v>
      </c>
      <c r="M202" s="225">
        <f t="shared" si="194"/>
        <v>1.1000852870651914</v>
      </c>
      <c r="N202" s="15" t="s">
        <v>432</v>
      </c>
      <c r="O202" s="197">
        <f t="shared" si="195"/>
        <v>0.60064162549839406</v>
      </c>
      <c r="P202" s="198">
        <f t="shared" si="196"/>
        <v>0</v>
      </c>
      <c r="Q202" s="198">
        <f t="shared" si="197"/>
        <v>0</v>
      </c>
      <c r="R202" s="198">
        <f t="shared" si="198"/>
        <v>0.77077086719181764</v>
      </c>
      <c r="S202" s="77">
        <f t="shared" si="199"/>
        <v>0.76980632369344693</v>
      </c>
      <c r="T202" s="199"/>
      <c r="U202" s="3">
        <f t="shared" si="200"/>
        <v>1.9510704644729635</v>
      </c>
      <c r="V202" s="98">
        <f t="shared" si="201"/>
        <v>12.942698254951734</v>
      </c>
      <c r="W202" s="49">
        <f t="shared" si="202"/>
        <v>3.4093239482259068</v>
      </c>
      <c r="X202" s="317">
        <f t="shared" si="181"/>
        <v>0.11172827832790802</v>
      </c>
      <c r="Y202" s="318">
        <v>0.11172827832790801</v>
      </c>
      <c r="Z202" s="200"/>
      <c r="AA202" s="66"/>
      <c r="AB202" s="66"/>
      <c r="AC202" s="66">
        <v>250</v>
      </c>
      <c r="AD202" s="66"/>
      <c r="AE202" s="66"/>
      <c r="AF202" s="66"/>
      <c r="AG202" s="66"/>
      <c r="AH202" s="195"/>
      <c r="AI202" s="34"/>
      <c r="AJ202" s="229">
        <v>180</v>
      </c>
      <c r="AK202" s="34"/>
      <c r="AL202" s="34"/>
      <c r="AM202" s="34"/>
      <c r="AN202" s="201"/>
      <c r="AO202" s="201"/>
      <c r="AP202" s="202">
        <v>240</v>
      </c>
      <c r="AQ202" s="18"/>
      <c r="AR202" s="18"/>
      <c r="AS202" s="18"/>
      <c r="AT202" s="51"/>
      <c r="AU202" s="17"/>
      <c r="AV202" s="18"/>
      <c r="AW202" s="112"/>
      <c r="AX202" s="103"/>
      <c r="AY202" s="18"/>
      <c r="AZ202" s="18"/>
      <c r="BA202" s="18"/>
      <c r="BB202" s="17"/>
      <c r="BC202" s="19"/>
      <c r="BD202" s="19"/>
      <c r="BE202" s="19"/>
      <c r="BF202" s="17"/>
      <c r="BG202" s="18"/>
      <c r="BH202" s="18"/>
      <c r="BI202" s="128"/>
      <c r="BJ202" s="331"/>
      <c r="BK202" s="332"/>
      <c r="BL202" s="332"/>
      <c r="BM202" s="332"/>
      <c r="BN202" s="333"/>
      <c r="BO202" s="203">
        <f t="shared" si="203"/>
        <v>6.9363999999999999</v>
      </c>
      <c r="BP202" s="285">
        <v>6.3614917125985526</v>
      </c>
      <c r="BQ202" s="204">
        <v>2.7656876492019165</v>
      </c>
      <c r="BR202" s="204"/>
      <c r="BS202" s="47"/>
      <c r="BT202" s="42"/>
      <c r="BU202" s="42"/>
      <c r="BV202" s="42"/>
      <c r="BW202" s="43"/>
      <c r="BX202" s="191"/>
      <c r="BY202" s="191"/>
      <c r="BZ202" s="205"/>
      <c r="CA202" s="191"/>
      <c r="CB202" s="206"/>
      <c r="CC202" s="191"/>
      <c r="CD202" s="207">
        <f t="shared" si="204"/>
        <v>48.542199591136161</v>
      </c>
      <c r="CE202" s="47" t="s">
        <v>356</v>
      </c>
      <c r="CF202" s="42">
        <v>31.8</v>
      </c>
      <c r="CG202" s="42" t="s">
        <v>353</v>
      </c>
      <c r="CH202" s="42">
        <v>175</v>
      </c>
      <c r="CI202" s="191"/>
      <c r="CJ202" s="192"/>
      <c r="CK202" s="191" t="s">
        <v>357</v>
      </c>
      <c r="CL202" s="191" t="s">
        <v>358</v>
      </c>
      <c r="CM202" s="208">
        <v>0.13</v>
      </c>
      <c r="CN202" s="191">
        <v>470</v>
      </c>
      <c r="CO202" s="205">
        <f t="shared" si="205"/>
        <v>63.584075888488805</v>
      </c>
      <c r="CP202" s="191">
        <f t="shared" si="206"/>
        <v>36.406649693352122</v>
      </c>
      <c r="CQ202" s="145" t="s">
        <v>353</v>
      </c>
      <c r="CR202" s="191">
        <v>175</v>
      </c>
      <c r="CS202" s="191"/>
      <c r="CT202" s="191"/>
      <c r="CU202" s="191"/>
      <c r="CV202" s="192"/>
      <c r="CW202" s="191" t="s">
        <v>357</v>
      </c>
      <c r="CX202" s="209" t="s">
        <v>358</v>
      </c>
      <c r="CY202" s="208">
        <v>0.13</v>
      </c>
      <c r="CZ202" s="191">
        <v>470</v>
      </c>
      <c r="DA202" s="191"/>
      <c r="DB202" s="191">
        <f t="shared" si="207"/>
        <v>44.125851115268603</v>
      </c>
      <c r="DC202" s="43">
        <f t="shared" si="208"/>
        <v>0</v>
      </c>
      <c r="DD202" s="191" t="s">
        <v>362</v>
      </c>
      <c r="DE202" s="191">
        <v>100</v>
      </c>
      <c r="DF202" s="191" t="s">
        <v>361</v>
      </c>
      <c r="DG202" s="191">
        <v>20</v>
      </c>
      <c r="DH202" s="191" t="s">
        <v>353</v>
      </c>
      <c r="DI202" s="192">
        <v>175</v>
      </c>
      <c r="DJ202" s="191"/>
      <c r="DK202" s="209"/>
      <c r="DL202" s="208"/>
      <c r="DM202" s="191"/>
      <c r="DN202" s="191">
        <f t="shared" si="209"/>
        <v>44.125851115268603</v>
      </c>
      <c r="DO202" s="192">
        <f t="shared" si="210"/>
        <v>0</v>
      </c>
      <c r="DP202" s="191">
        <v>1</v>
      </c>
      <c r="DQ202" s="191" t="s">
        <v>363</v>
      </c>
      <c r="DR202" s="191" t="s">
        <v>371</v>
      </c>
      <c r="DS202" s="208">
        <v>0.13400000000000001</v>
      </c>
      <c r="DT202" s="191">
        <v>580</v>
      </c>
      <c r="DU202" s="191">
        <f t="shared" si="211"/>
        <v>6.3614917125985526</v>
      </c>
      <c r="DV202" s="191">
        <v>0.375</v>
      </c>
      <c r="DW202" s="191">
        <v>0.45</v>
      </c>
      <c r="DX202" s="192">
        <f t="shared" si="212"/>
        <v>8.090366598522694</v>
      </c>
      <c r="DY202" s="191">
        <v>1</v>
      </c>
      <c r="DZ202" s="191" t="s">
        <v>363</v>
      </c>
      <c r="EA202" s="191" t="s">
        <v>371</v>
      </c>
      <c r="EB202" s="208">
        <v>0.13400000000000001</v>
      </c>
      <c r="EC202" s="191">
        <v>580</v>
      </c>
      <c r="ED202" s="191">
        <f t="shared" si="213"/>
        <v>2.7656876492019165</v>
      </c>
      <c r="EE202" s="191">
        <v>0.47499999999999998</v>
      </c>
      <c r="EF202" s="191">
        <v>0.47499999999999998</v>
      </c>
      <c r="EG202" s="191">
        <f t="shared" si="214"/>
        <v>4.045183299261347</v>
      </c>
      <c r="EH202" s="166">
        <f t="shared" si="215"/>
        <v>2</v>
      </c>
      <c r="EI202" s="205">
        <f t="shared" si="216"/>
        <v>3.3168197896040379</v>
      </c>
      <c r="EJ202" s="205">
        <f t="shared" si="182"/>
        <v>1.9510704644729635</v>
      </c>
      <c r="EK202" s="51">
        <f t="shared" si="183"/>
        <v>0.56461718472895295</v>
      </c>
      <c r="EL202" s="220">
        <f t="shared" si="184"/>
        <v>7.5690105197981028E-2</v>
      </c>
      <c r="EM202" s="221">
        <f t="shared" si="217"/>
        <v>6.4713491274758672</v>
      </c>
      <c r="EN202" s="191"/>
      <c r="EO202" s="313"/>
      <c r="EP202" s="192" t="s">
        <v>354</v>
      </c>
      <c r="EQ202" s="222">
        <f t="shared" si="218"/>
        <v>3.3168197896040379</v>
      </c>
      <c r="ER202" s="191">
        <f t="shared" si="219"/>
        <v>1.9510704644729635</v>
      </c>
      <c r="ES202" s="51">
        <f t="shared" si="220"/>
        <v>0.56461718472895295</v>
      </c>
      <c r="ET202" s="191">
        <f t="shared" si="185"/>
        <v>3.5438901051979812</v>
      </c>
      <c r="EU202" s="191">
        <f t="shared" si="221"/>
        <v>6.4713491274758672</v>
      </c>
      <c r="EV202" s="191"/>
      <c r="EW202" s="191"/>
      <c r="EX202" s="192" t="str">
        <f t="shared" si="186"/>
        <v>Front</v>
      </c>
      <c r="EY202" s="145"/>
      <c r="EZ202" s="191"/>
      <c r="FA202" s="191"/>
      <c r="FB202" s="191"/>
      <c r="FC202" s="191"/>
      <c r="FD202" s="191"/>
      <c r="FE202" s="191"/>
      <c r="FF202" s="192"/>
      <c r="FG202" s="145"/>
      <c r="FH202" s="191"/>
      <c r="FI202" s="191"/>
      <c r="FJ202" s="191"/>
      <c r="FK202" s="191"/>
      <c r="FL202" s="191"/>
      <c r="FM202" s="191"/>
      <c r="FN202" s="192"/>
      <c r="FO202" s="145"/>
      <c r="FP202" s="191"/>
      <c r="FQ202" s="191"/>
      <c r="FR202" s="191"/>
      <c r="FS202" s="191"/>
      <c r="FT202" s="191"/>
      <c r="FU202" s="191"/>
      <c r="FV202" s="192"/>
      <c r="FW202" s="191"/>
      <c r="FX202" s="191"/>
      <c r="FY202" s="191"/>
      <c r="FZ202" s="191"/>
      <c r="GA202" s="191"/>
      <c r="GB202" s="191"/>
      <c r="GC202" s="191"/>
      <c r="GD202" s="210"/>
      <c r="GE202" s="145"/>
      <c r="GF202" s="191"/>
      <c r="GG202" s="191"/>
      <c r="GH202" s="191"/>
      <c r="GI202" s="191"/>
      <c r="GJ202" s="191"/>
      <c r="GK202" s="191"/>
      <c r="GL202" s="210"/>
      <c r="GM202" s="145"/>
      <c r="GN202" s="191"/>
      <c r="GO202" s="191"/>
      <c r="GP202" s="191"/>
      <c r="GQ202" s="191"/>
      <c r="GR202" s="191"/>
      <c r="GS202" s="191"/>
      <c r="GT202" s="210"/>
      <c r="GU202" s="145"/>
      <c r="GV202" s="191"/>
      <c r="GW202" s="191"/>
      <c r="GX202" s="191"/>
      <c r="GY202" s="191"/>
      <c r="GZ202" s="191"/>
      <c r="HA202" s="191"/>
      <c r="HB202" s="210"/>
      <c r="HC202" s="145"/>
      <c r="HD202" s="191"/>
      <c r="HE202" s="191"/>
      <c r="HF202" s="191"/>
      <c r="HG202" s="191"/>
      <c r="HH202" s="191"/>
      <c r="HI202" s="191"/>
      <c r="HJ202" s="210"/>
      <c r="HR202" s="310"/>
    </row>
    <row r="203" spans="1:226" s="309" customFormat="1" ht="14.45" customHeight="1" x14ac:dyDescent="0.25">
      <c r="A203" s="211" t="s">
        <v>431</v>
      </c>
      <c r="B203" s="194" t="s">
        <v>0</v>
      </c>
      <c r="C203" s="31">
        <f t="shared" si="187"/>
        <v>193</v>
      </c>
      <c r="D203" s="173" t="str">
        <f t="shared" si="188"/>
        <v>Dw_193</v>
      </c>
      <c r="E203" s="4">
        <v>657.31755603004615</v>
      </c>
      <c r="F203" s="195" t="s">
        <v>360</v>
      </c>
      <c r="G203" s="195">
        <v>17.5</v>
      </c>
      <c r="H203" s="3">
        <f t="shared" si="189"/>
        <v>44.052459490864202</v>
      </c>
      <c r="I203" s="196">
        <f t="shared" si="190"/>
        <v>167.27050700011034</v>
      </c>
      <c r="J203" s="1">
        <f t="shared" si="191"/>
        <v>0.3</v>
      </c>
      <c r="K203" s="280">
        <f t="shared" si="192"/>
        <v>0.63387582099915996</v>
      </c>
      <c r="L203" s="280">
        <f t="shared" si="193"/>
        <v>0.72321989220911742</v>
      </c>
      <c r="M203" s="225">
        <f t="shared" si="194"/>
        <v>1.1391225979207789</v>
      </c>
      <c r="N203" s="15" t="s">
        <v>432</v>
      </c>
      <c r="O203" s="197">
        <f t="shared" si="195"/>
        <v>0.54241491915683804</v>
      </c>
      <c r="P203" s="198">
        <f t="shared" si="196"/>
        <v>0</v>
      </c>
      <c r="Q203" s="198">
        <f t="shared" si="197"/>
        <v>0</v>
      </c>
      <c r="R203" s="198">
        <f t="shared" si="198"/>
        <v>0.79812222103208996</v>
      </c>
      <c r="S203" s="77">
        <f t="shared" si="199"/>
        <v>0.73881624634506149</v>
      </c>
      <c r="T203" s="199"/>
      <c r="U203" s="3">
        <f t="shared" si="200"/>
        <v>1.6960023519569365</v>
      </c>
      <c r="V203" s="98">
        <f t="shared" si="201"/>
        <v>9.7798415246677646</v>
      </c>
      <c r="W203" s="49">
        <f t="shared" si="202"/>
        <v>4.5044144508630701</v>
      </c>
      <c r="X203" s="317">
        <f t="shared" si="181"/>
        <v>7.6142243547017721E-2</v>
      </c>
      <c r="Y203" s="318">
        <v>7.6142243547017721E-2</v>
      </c>
      <c r="Z203" s="200"/>
      <c r="AA203" s="66"/>
      <c r="AB203" s="66"/>
      <c r="AC203" s="66">
        <v>250</v>
      </c>
      <c r="AD203" s="66"/>
      <c r="AE203" s="66"/>
      <c r="AF203" s="66"/>
      <c r="AG203" s="66"/>
      <c r="AH203" s="195"/>
      <c r="AI203" s="34"/>
      <c r="AJ203" s="229">
        <v>180</v>
      </c>
      <c r="AK203" s="34"/>
      <c r="AL203" s="34"/>
      <c r="AM203" s="34"/>
      <c r="AN203" s="201"/>
      <c r="AO203" s="201"/>
      <c r="AP203" s="202">
        <v>240</v>
      </c>
      <c r="AQ203" s="18"/>
      <c r="AR203" s="18"/>
      <c r="AS203" s="18"/>
      <c r="AT203" s="51"/>
      <c r="AU203" s="17"/>
      <c r="AV203" s="18"/>
      <c r="AW203" s="112"/>
      <c r="AX203" s="103"/>
      <c r="AY203" s="18"/>
      <c r="AZ203" s="18"/>
      <c r="BA203" s="18"/>
      <c r="BB203" s="17"/>
      <c r="BC203" s="19"/>
      <c r="BD203" s="19"/>
      <c r="BE203" s="19"/>
      <c r="BF203" s="17"/>
      <c r="BG203" s="18"/>
      <c r="BH203" s="18"/>
      <c r="BI203" s="128"/>
      <c r="BJ203" s="331"/>
      <c r="BK203" s="332"/>
      <c r="BL203" s="332"/>
      <c r="BM203" s="332"/>
      <c r="BN203" s="333"/>
      <c r="BO203" s="203">
        <f t="shared" si="203"/>
        <v>6.9363999999999999</v>
      </c>
      <c r="BP203" s="285">
        <v>6.3509110620587341</v>
      </c>
      <c r="BQ203" s="204">
        <v>2.9789920492053272</v>
      </c>
      <c r="BR203" s="204"/>
      <c r="BS203" s="47"/>
      <c r="BT203" s="42"/>
      <c r="BU203" s="42"/>
      <c r="BV203" s="42"/>
      <c r="BW203" s="43"/>
      <c r="BX203" s="191"/>
      <c r="BY203" s="191"/>
      <c r="BZ203" s="205"/>
      <c r="CA203" s="191"/>
      <c r="CB203" s="206"/>
      <c r="CC203" s="191"/>
      <c r="CD203" s="207">
        <f t="shared" si="204"/>
        <v>50.181152100033103</v>
      </c>
      <c r="CE203" s="47" t="s">
        <v>356</v>
      </c>
      <c r="CF203" s="42">
        <v>31.8</v>
      </c>
      <c r="CG203" s="42" t="s">
        <v>353</v>
      </c>
      <c r="CH203" s="42">
        <v>175</v>
      </c>
      <c r="CI203" s="191"/>
      <c r="CJ203" s="192"/>
      <c r="CK203" s="191" t="s">
        <v>357</v>
      </c>
      <c r="CL203" s="191" t="s">
        <v>358</v>
      </c>
      <c r="CM203" s="208">
        <v>0.13</v>
      </c>
      <c r="CN203" s="191">
        <v>470</v>
      </c>
      <c r="CO203" s="205">
        <f t="shared" si="205"/>
        <v>69.194034166954054</v>
      </c>
      <c r="CP203" s="191">
        <f t="shared" si="206"/>
        <v>37.635864075024827</v>
      </c>
      <c r="CQ203" s="145" t="s">
        <v>353</v>
      </c>
      <c r="CR203" s="191">
        <v>175</v>
      </c>
      <c r="CS203" s="191"/>
      <c r="CT203" s="191"/>
      <c r="CU203" s="191"/>
      <c r="CV203" s="192"/>
      <c r="CW203" s="191" t="s">
        <v>357</v>
      </c>
      <c r="CX203" s="209" t="s">
        <v>358</v>
      </c>
      <c r="CY203" s="208">
        <v>0.13</v>
      </c>
      <c r="CZ203" s="191">
        <v>470</v>
      </c>
      <c r="DA203" s="191"/>
      <c r="DB203" s="191">
        <f t="shared" si="207"/>
        <v>44.052459490864202</v>
      </c>
      <c r="DC203" s="43">
        <f t="shared" si="208"/>
        <v>0</v>
      </c>
      <c r="DD203" s="191" t="s">
        <v>362</v>
      </c>
      <c r="DE203" s="191">
        <v>100</v>
      </c>
      <c r="DF203" s="191" t="s">
        <v>361</v>
      </c>
      <c r="DG203" s="191">
        <v>20</v>
      </c>
      <c r="DH203" s="191" t="s">
        <v>353</v>
      </c>
      <c r="DI203" s="192">
        <v>175</v>
      </c>
      <c r="DJ203" s="191"/>
      <c r="DK203" s="209"/>
      <c r="DL203" s="208"/>
      <c r="DM203" s="191"/>
      <c r="DN203" s="191">
        <f t="shared" si="209"/>
        <v>44.052459490864202</v>
      </c>
      <c r="DO203" s="192">
        <f t="shared" si="210"/>
        <v>0</v>
      </c>
      <c r="DP203" s="191">
        <v>1</v>
      </c>
      <c r="DQ203" s="191" t="s">
        <v>363</v>
      </c>
      <c r="DR203" s="191" t="s">
        <v>371</v>
      </c>
      <c r="DS203" s="208">
        <v>0.13400000000000001</v>
      </c>
      <c r="DT203" s="191">
        <v>580</v>
      </c>
      <c r="DU203" s="191">
        <f t="shared" si="211"/>
        <v>6.3509110620587341</v>
      </c>
      <c r="DV203" s="191">
        <v>0.375</v>
      </c>
      <c r="DW203" s="191">
        <v>0.45</v>
      </c>
      <c r="DX203" s="192">
        <f t="shared" si="212"/>
        <v>8.3635253500055171</v>
      </c>
      <c r="DY203" s="191">
        <v>1</v>
      </c>
      <c r="DZ203" s="191" t="s">
        <v>363</v>
      </c>
      <c r="EA203" s="191" t="s">
        <v>371</v>
      </c>
      <c r="EB203" s="208">
        <v>0.13400000000000001</v>
      </c>
      <c r="EC203" s="191">
        <v>580</v>
      </c>
      <c r="ED203" s="191">
        <f t="shared" si="213"/>
        <v>2.9789920492053272</v>
      </c>
      <c r="EE203" s="191">
        <v>0.47499999999999998</v>
      </c>
      <c r="EF203" s="191">
        <v>0.47499999999999998</v>
      </c>
      <c r="EG203" s="191">
        <f t="shared" si="214"/>
        <v>4.1817626750027586</v>
      </c>
      <c r="EH203" s="166">
        <f t="shared" si="215"/>
        <v>2</v>
      </c>
      <c r="EI203" s="205">
        <f t="shared" si="216"/>
        <v>2.8832039983267919</v>
      </c>
      <c r="EJ203" s="205">
        <f t="shared" si="182"/>
        <v>1.6960023519569365</v>
      </c>
      <c r="EK203" s="51">
        <f t="shared" si="183"/>
        <v>1.0329896972483907</v>
      </c>
      <c r="EL203" s="220">
        <f t="shared" si="184"/>
        <v>0.29249800083660404</v>
      </c>
      <c r="EM203" s="221">
        <f t="shared" si="217"/>
        <v>4.8899207623338823</v>
      </c>
      <c r="EN203" s="191"/>
      <c r="EO203" s="313"/>
      <c r="EP203" s="192" t="s">
        <v>354</v>
      </c>
      <c r="EQ203" s="222">
        <f t="shared" si="218"/>
        <v>2.8832039983267919</v>
      </c>
      <c r="ER203" s="191">
        <f t="shared" si="219"/>
        <v>1.6960023519569365</v>
      </c>
      <c r="ES203" s="51">
        <f t="shared" si="220"/>
        <v>1.0329896972483907</v>
      </c>
      <c r="ET203" s="191">
        <f t="shared" si="185"/>
        <v>3.7606980008366042</v>
      </c>
      <c r="EU203" s="191">
        <f t="shared" si="221"/>
        <v>4.8899207623338823</v>
      </c>
      <c r="EV203" s="191"/>
      <c r="EW203" s="191"/>
      <c r="EX203" s="192" t="str">
        <f t="shared" si="186"/>
        <v>Front</v>
      </c>
      <c r="EY203" s="145"/>
      <c r="EZ203" s="191"/>
      <c r="FA203" s="191"/>
      <c r="FB203" s="191"/>
      <c r="FC203" s="191"/>
      <c r="FD203" s="191"/>
      <c r="FE203" s="191"/>
      <c r="FF203" s="192"/>
      <c r="FG203" s="145"/>
      <c r="FH203" s="191"/>
      <c r="FI203" s="191"/>
      <c r="FJ203" s="191"/>
      <c r="FK203" s="191"/>
      <c r="FL203" s="191"/>
      <c r="FM203" s="191"/>
      <c r="FN203" s="192"/>
      <c r="FO203" s="145"/>
      <c r="FP203" s="191"/>
      <c r="FQ203" s="191"/>
      <c r="FR203" s="191"/>
      <c r="FS203" s="191"/>
      <c r="FT203" s="191"/>
      <c r="FU203" s="191"/>
      <c r="FV203" s="192"/>
      <c r="FW203" s="191"/>
      <c r="FX203" s="191"/>
      <c r="FY203" s="191"/>
      <c r="FZ203" s="191"/>
      <c r="GA203" s="191"/>
      <c r="GB203" s="191"/>
      <c r="GC203" s="191"/>
      <c r="GD203" s="210"/>
      <c r="GE203" s="145"/>
      <c r="GF203" s="191"/>
      <c r="GG203" s="191"/>
      <c r="GH203" s="191"/>
      <c r="GI203" s="191"/>
      <c r="GJ203" s="191"/>
      <c r="GK203" s="191"/>
      <c r="GL203" s="210"/>
      <c r="GM203" s="145"/>
      <c r="GN203" s="191"/>
      <c r="GO203" s="191"/>
      <c r="GP203" s="191"/>
      <c r="GQ203" s="191"/>
      <c r="GR203" s="191"/>
      <c r="GS203" s="191"/>
      <c r="GT203" s="210"/>
      <c r="GU203" s="145"/>
      <c r="GV203" s="191"/>
      <c r="GW203" s="191"/>
      <c r="GX203" s="191"/>
      <c r="GY203" s="191"/>
      <c r="GZ203" s="191"/>
      <c r="HA203" s="191"/>
      <c r="HB203" s="210"/>
      <c r="HC203" s="145"/>
      <c r="HD203" s="191"/>
      <c r="HE203" s="191"/>
      <c r="HF203" s="191"/>
      <c r="HG203" s="191"/>
      <c r="HH203" s="191"/>
      <c r="HI203" s="191"/>
      <c r="HJ203" s="210"/>
      <c r="HR203" s="310"/>
    </row>
    <row r="204" spans="1:226" s="309" customFormat="1" ht="14.45" customHeight="1" x14ac:dyDescent="0.25">
      <c r="A204" s="211" t="s">
        <v>431</v>
      </c>
      <c r="B204" s="194" t="s">
        <v>0</v>
      </c>
      <c r="C204" s="31">
        <f t="shared" si="187"/>
        <v>194</v>
      </c>
      <c r="D204" s="173" t="str">
        <f t="shared" si="188"/>
        <v>Dw_194</v>
      </c>
      <c r="E204" s="4">
        <v>731.11037501720398</v>
      </c>
      <c r="F204" s="195" t="s">
        <v>360</v>
      </c>
      <c r="G204" s="195">
        <v>17.5</v>
      </c>
      <c r="H204" s="3">
        <f t="shared" si="189"/>
        <v>50.554816358804246</v>
      </c>
      <c r="I204" s="196">
        <f t="shared" si="190"/>
        <v>177.31349872240307</v>
      </c>
      <c r="J204" s="1">
        <f t="shared" si="191"/>
        <v>0.30000000000000004</v>
      </c>
      <c r="K204" s="280">
        <f t="shared" si="192"/>
        <v>0.69804922513214851</v>
      </c>
      <c r="L204" s="280">
        <f t="shared" si="193"/>
        <v>0.81489077573341695</v>
      </c>
      <c r="M204" s="225">
        <f t="shared" si="194"/>
        <v>1.0522053772124336</v>
      </c>
      <c r="N204" s="15" t="s">
        <v>432</v>
      </c>
      <c r="O204" s="197">
        <f t="shared" si="195"/>
        <v>0.61116808180006266</v>
      </c>
      <c r="P204" s="198">
        <f t="shared" si="196"/>
        <v>0</v>
      </c>
      <c r="Q204" s="198">
        <f t="shared" si="197"/>
        <v>0</v>
      </c>
      <c r="R204" s="198">
        <f t="shared" si="198"/>
        <v>0.7372239776258912</v>
      </c>
      <c r="S204" s="77">
        <f t="shared" si="199"/>
        <v>0.8710145786804403</v>
      </c>
      <c r="T204" s="199"/>
      <c r="U204" s="3">
        <f t="shared" si="200"/>
        <v>1.7926602921570913</v>
      </c>
      <c r="V204" s="98">
        <f t="shared" si="201"/>
        <v>10.926345138460944</v>
      </c>
      <c r="W204" s="49">
        <f t="shared" si="202"/>
        <v>4.6268734620921252</v>
      </c>
      <c r="X204" s="317">
        <f t="shared" si="181"/>
        <v>8.2505350742625508E-2</v>
      </c>
      <c r="Y204" s="318">
        <v>8.2505350742625508E-2</v>
      </c>
      <c r="Z204" s="200"/>
      <c r="AA204" s="66"/>
      <c r="AB204" s="66"/>
      <c r="AC204" s="66">
        <v>250</v>
      </c>
      <c r="AD204" s="66"/>
      <c r="AE204" s="66"/>
      <c r="AF204" s="66"/>
      <c r="AG204" s="66"/>
      <c r="AH204" s="195"/>
      <c r="AI204" s="34"/>
      <c r="AJ204" s="229">
        <v>180</v>
      </c>
      <c r="AK204" s="34"/>
      <c r="AL204" s="34"/>
      <c r="AM204" s="34"/>
      <c r="AN204" s="201"/>
      <c r="AO204" s="201"/>
      <c r="AP204" s="202">
        <v>240</v>
      </c>
      <c r="AQ204" s="18"/>
      <c r="AR204" s="18"/>
      <c r="AS204" s="18"/>
      <c r="AT204" s="51"/>
      <c r="AU204" s="17"/>
      <c r="AV204" s="18"/>
      <c r="AW204" s="112"/>
      <c r="AX204" s="103"/>
      <c r="AY204" s="18"/>
      <c r="AZ204" s="18"/>
      <c r="BA204" s="18"/>
      <c r="BB204" s="17"/>
      <c r="BC204" s="19"/>
      <c r="BD204" s="19"/>
      <c r="BE204" s="19"/>
      <c r="BF204" s="17"/>
      <c r="BG204" s="18"/>
      <c r="BH204" s="18"/>
      <c r="BI204" s="128"/>
      <c r="BJ204" s="331"/>
      <c r="BK204" s="332"/>
      <c r="BL204" s="332"/>
      <c r="BM204" s="332"/>
      <c r="BN204" s="333"/>
      <c r="BO204" s="203">
        <f t="shared" si="203"/>
        <v>6.9363999999999999</v>
      </c>
      <c r="BP204" s="285">
        <v>7.288336364512463</v>
      </c>
      <c r="BQ204" s="204">
        <v>2.678568658569525</v>
      </c>
      <c r="BR204" s="204"/>
      <c r="BS204" s="47"/>
      <c r="BT204" s="42"/>
      <c r="BU204" s="42"/>
      <c r="BV204" s="42"/>
      <c r="BW204" s="43"/>
      <c r="BX204" s="191"/>
      <c r="BY204" s="191"/>
      <c r="BZ204" s="205"/>
      <c r="CA204" s="191"/>
      <c r="CB204" s="206"/>
      <c r="CC204" s="191"/>
      <c r="CD204" s="207">
        <f t="shared" si="204"/>
        <v>53.194049616720925</v>
      </c>
      <c r="CE204" s="47" t="s">
        <v>356</v>
      </c>
      <c r="CF204" s="42">
        <v>31.8</v>
      </c>
      <c r="CG204" s="42" t="s">
        <v>353</v>
      </c>
      <c r="CH204" s="42">
        <v>175</v>
      </c>
      <c r="CI204" s="191"/>
      <c r="CJ204" s="192"/>
      <c r="CK204" s="191" t="s">
        <v>357</v>
      </c>
      <c r="CL204" s="191" t="s">
        <v>358</v>
      </c>
      <c r="CM204" s="208">
        <v>0.13</v>
      </c>
      <c r="CN204" s="191">
        <v>470</v>
      </c>
      <c r="CO204" s="205">
        <f t="shared" si="205"/>
        <v>66.232312153366706</v>
      </c>
      <c r="CP204" s="191">
        <f t="shared" si="206"/>
        <v>39.895537212540688</v>
      </c>
      <c r="CQ204" s="145" t="s">
        <v>353</v>
      </c>
      <c r="CR204" s="191">
        <v>175</v>
      </c>
      <c r="CS204" s="191"/>
      <c r="CT204" s="191"/>
      <c r="CU204" s="191"/>
      <c r="CV204" s="192"/>
      <c r="CW204" s="191" t="s">
        <v>357</v>
      </c>
      <c r="CX204" s="209" t="s">
        <v>358</v>
      </c>
      <c r="CY204" s="208">
        <v>0.13</v>
      </c>
      <c r="CZ204" s="191">
        <v>470</v>
      </c>
      <c r="DA204" s="191"/>
      <c r="DB204" s="191">
        <f t="shared" si="207"/>
        <v>50.554816358804246</v>
      </c>
      <c r="DC204" s="43">
        <f t="shared" si="208"/>
        <v>0</v>
      </c>
      <c r="DD204" s="191" t="s">
        <v>362</v>
      </c>
      <c r="DE204" s="191">
        <v>100</v>
      </c>
      <c r="DF204" s="191" t="s">
        <v>361</v>
      </c>
      <c r="DG204" s="191">
        <v>20</v>
      </c>
      <c r="DH204" s="191" t="s">
        <v>353</v>
      </c>
      <c r="DI204" s="192">
        <v>175</v>
      </c>
      <c r="DJ204" s="191"/>
      <c r="DK204" s="209"/>
      <c r="DL204" s="208"/>
      <c r="DM204" s="191"/>
      <c r="DN204" s="191">
        <f t="shared" si="209"/>
        <v>50.554816358804246</v>
      </c>
      <c r="DO204" s="192">
        <f t="shared" si="210"/>
        <v>0</v>
      </c>
      <c r="DP204" s="191">
        <v>1</v>
      </c>
      <c r="DQ204" s="191" t="s">
        <v>363</v>
      </c>
      <c r="DR204" s="191" t="s">
        <v>371</v>
      </c>
      <c r="DS204" s="208">
        <v>0.13400000000000001</v>
      </c>
      <c r="DT204" s="191">
        <v>580</v>
      </c>
      <c r="DU204" s="191">
        <f t="shared" si="211"/>
        <v>7.288336364512463</v>
      </c>
      <c r="DV204" s="191">
        <v>0.375</v>
      </c>
      <c r="DW204" s="191">
        <v>0.45</v>
      </c>
      <c r="DX204" s="192">
        <f t="shared" si="212"/>
        <v>8.8656749361201541</v>
      </c>
      <c r="DY204" s="191">
        <v>1</v>
      </c>
      <c r="DZ204" s="191" t="s">
        <v>363</v>
      </c>
      <c r="EA204" s="191" t="s">
        <v>371</v>
      </c>
      <c r="EB204" s="208">
        <v>0.13400000000000001</v>
      </c>
      <c r="EC204" s="191">
        <v>580</v>
      </c>
      <c r="ED204" s="191">
        <f t="shared" si="213"/>
        <v>2.678568658569525</v>
      </c>
      <c r="EE204" s="191">
        <v>0.47499999999999998</v>
      </c>
      <c r="EF204" s="191">
        <v>0.47499999999999998</v>
      </c>
      <c r="EG204" s="191">
        <f t="shared" si="214"/>
        <v>4.4328374680600771</v>
      </c>
      <c r="EH204" s="166">
        <f t="shared" si="215"/>
        <v>2</v>
      </c>
      <c r="EI204" s="205">
        <f t="shared" si="216"/>
        <v>3.0475224966670553</v>
      </c>
      <c r="EJ204" s="205">
        <f t="shared" si="182"/>
        <v>1.7926602921570913</v>
      </c>
      <c r="EK204" s="51">
        <f t="shared" ref="EK204:EK267" si="222">IF((BQ204-EJ204)/2&gt;$EK$2,$EK$2,MAX(BQ204-EJ204-$EL$2,(BQ204-EJ204)/2))</f>
        <v>0.63590836641243365</v>
      </c>
      <c r="EL204" s="220">
        <f t="shared" si="184"/>
        <v>0.21033875166647231</v>
      </c>
      <c r="EM204" s="221">
        <f t="shared" si="217"/>
        <v>5.4631725692304718</v>
      </c>
      <c r="EN204" s="191"/>
      <c r="EO204" s="313"/>
      <c r="EP204" s="192" t="s">
        <v>354</v>
      </c>
      <c r="EQ204" s="222">
        <f t="shared" si="218"/>
        <v>3.0475224966670553</v>
      </c>
      <c r="ER204" s="191">
        <f t="shared" si="219"/>
        <v>1.7926602921570913</v>
      </c>
      <c r="ES204" s="51">
        <f t="shared" si="220"/>
        <v>0.63590836641243365</v>
      </c>
      <c r="ET204" s="191">
        <f t="shared" ref="ET204:ET267" si="223">IF((BO204/2-($EI$2*POWER(Y204*I204/(EH204*$EI$2),2/5)))/2&gt;0,BO204/2+EL204,EL204)</f>
        <v>3.6785387516664723</v>
      </c>
      <c r="EU204" s="191">
        <f t="shared" si="221"/>
        <v>5.4631725692304718</v>
      </c>
      <c r="EV204" s="191"/>
      <c r="EW204" s="191"/>
      <c r="EX204" s="192" t="str">
        <f t="shared" si="186"/>
        <v>Front</v>
      </c>
      <c r="EY204" s="145"/>
      <c r="EZ204" s="191"/>
      <c r="FA204" s="191"/>
      <c r="FB204" s="191"/>
      <c r="FC204" s="191"/>
      <c r="FD204" s="191"/>
      <c r="FE204" s="191"/>
      <c r="FF204" s="192"/>
      <c r="FG204" s="145"/>
      <c r="FH204" s="191"/>
      <c r="FI204" s="191"/>
      <c r="FJ204" s="191"/>
      <c r="FK204" s="191"/>
      <c r="FL204" s="191"/>
      <c r="FM204" s="191"/>
      <c r="FN204" s="192"/>
      <c r="FO204" s="145"/>
      <c r="FP204" s="191"/>
      <c r="FQ204" s="191"/>
      <c r="FR204" s="191"/>
      <c r="FS204" s="191"/>
      <c r="FT204" s="191"/>
      <c r="FU204" s="191"/>
      <c r="FV204" s="192"/>
      <c r="FW204" s="191"/>
      <c r="FX204" s="191"/>
      <c r="FY204" s="191"/>
      <c r="FZ204" s="191"/>
      <c r="GA204" s="191"/>
      <c r="GB204" s="191"/>
      <c r="GC204" s="191"/>
      <c r="GD204" s="210"/>
      <c r="GE204" s="145"/>
      <c r="GF204" s="191"/>
      <c r="GG204" s="191"/>
      <c r="GH204" s="191"/>
      <c r="GI204" s="191"/>
      <c r="GJ204" s="191"/>
      <c r="GK204" s="191"/>
      <c r="GL204" s="210"/>
      <c r="GM204" s="145"/>
      <c r="GN204" s="191"/>
      <c r="GO204" s="191"/>
      <c r="GP204" s="191"/>
      <c r="GQ204" s="191"/>
      <c r="GR204" s="191"/>
      <c r="GS204" s="191"/>
      <c r="GT204" s="210"/>
      <c r="GU204" s="145"/>
      <c r="GV204" s="191"/>
      <c r="GW204" s="191"/>
      <c r="GX204" s="191"/>
      <c r="GY204" s="191"/>
      <c r="GZ204" s="191"/>
      <c r="HA204" s="191"/>
      <c r="HB204" s="210"/>
      <c r="HC204" s="145"/>
      <c r="HD204" s="191"/>
      <c r="HE204" s="191"/>
      <c r="HF204" s="191"/>
      <c r="HG204" s="191"/>
      <c r="HH204" s="191"/>
      <c r="HI204" s="191"/>
      <c r="HJ204" s="210"/>
      <c r="HR204" s="310"/>
    </row>
    <row r="205" spans="1:226" s="309" customFormat="1" ht="14.45" customHeight="1" x14ac:dyDescent="0.25">
      <c r="A205" s="211" t="s">
        <v>431</v>
      </c>
      <c r="B205" s="194" t="s">
        <v>0</v>
      </c>
      <c r="C205" s="31">
        <f t="shared" ref="C205:C268" si="224">C204+1</f>
        <v>195</v>
      </c>
      <c r="D205" s="173" t="str">
        <f t="shared" si="188"/>
        <v>Dw_195</v>
      </c>
      <c r="E205" s="4">
        <v>380.36178293951752</v>
      </c>
      <c r="F205" s="195" t="s">
        <v>360</v>
      </c>
      <c r="G205" s="195">
        <v>17.5</v>
      </c>
      <c r="H205" s="3">
        <f t="shared" si="189"/>
        <v>50.299640389066745</v>
      </c>
      <c r="I205" s="196">
        <f t="shared" si="190"/>
        <v>182.14873807980553</v>
      </c>
      <c r="J205" s="1">
        <f t="shared" si="191"/>
        <v>0.3</v>
      </c>
      <c r="K205" s="280">
        <f t="shared" si="192"/>
        <v>0.67007952268520199</v>
      </c>
      <c r="L205" s="280">
        <f t="shared" si="193"/>
        <v>0.78527071195651021</v>
      </c>
      <c r="M205" s="225">
        <f t="shared" si="194"/>
        <v>1.0863819502737309</v>
      </c>
      <c r="N205" s="15" t="s">
        <v>432</v>
      </c>
      <c r="O205" s="197">
        <f t="shared" si="195"/>
        <v>0.58895303396738274</v>
      </c>
      <c r="P205" s="198">
        <f t="shared" si="196"/>
        <v>0</v>
      </c>
      <c r="Q205" s="198">
        <f t="shared" si="197"/>
        <v>0</v>
      </c>
      <c r="R205" s="198">
        <f t="shared" si="198"/>
        <v>0.7611696727150209</v>
      </c>
      <c r="S205" s="77">
        <f t="shared" si="199"/>
        <v>0.83395207879441524</v>
      </c>
      <c r="T205" s="199"/>
      <c r="U205" s="3">
        <f t="shared" si="200"/>
        <v>1.8757329614500322</v>
      </c>
      <c r="V205" s="98">
        <f t="shared" si="201"/>
        <v>11.962472085078367</v>
      </c>
      <c r="W205" s="49">
        <f t="shared" si="202"/>
        <v>4.2047864380648399</v>
      </c>
      <c r="X205" s="317">
        <f t="shared" si="181"/>
        <v>8.9945672988972464E-2</v>
      </c>
      <c r="Y205" s="318">
        <v>8.9945672988972464E-2</v>
      </c>
      <c r="Z205" s="200"/>
      <c r="AA205" s="66"/>
      <c r="AB205" s="66"/>
      <c r="AC205" s="66">
        <v>250</v>
      </c>
      <c r="AD205" s="66"/>
      <c r="AE205" s="66"/>
      <c r="AF205" s="66"/>
      <c r="AG205" s="66"/>
      <c r="AH205" s="195"/>
      <c r="AI205" s="34"/>
      <c r="AJ205" s="229">
        <v>180</v>
      </c>
      <c r="AK205" s="34"/>
      <c r="AL205" s="34"/>
      <c r="AM205" s="34"/>
      <c r="AN205" s="201"/>
      <c r="AO205" s="201"/>
      <c r="AP205" s="202">
        <v>240</v>
      </c>
      <c r="AQ205" s="18"/>
      <c r="AR205" s="18"/>
      <c r="AS205" s="18"/>
      <c r="AT205" s="51"/>
      <c r="AU205" s="17"/>
      <c r="AV205" s="18"/>
      <c r="AW205" s="112"/>
      <c r="AX205" s="103"/>
      <c r="AY205" s="18"/>
      <c r="AZ205" s="18"/>
      <c r="BA205" s="18"/>
      <c r="BB205" s="17"/>
      <c r="BC205" s="19"/>
      <c r="BD205" s="19"/>
      <c r="BE205" s="19"/>
      <c r="BF205" s="17"/>
      <c r="BG205" s="18"/>
      <c r="BH205" s="18"/>
      <c r="BI205" s="128"/>
      <c r="BJ205" s="331"/>
      <c r="BK205" s="332"/>
      <c r="BL205" s="332"/>
      <c r="BM205" s="332"/>
      <c r="BN205" s="333"/>
      <c r="BO205" s="203">
        <f t="shared" si="203"/>
        <v>6.9363999999999999</v>
      </c>
      <c r="BP205" s="285">
        <v>7.2515484097034122</v>
      </c>
      <c r="BQ205" s="204">
        <v>2.8738988522786979</v>
      </c>
      <c r="BR205" s="204"/>
      <c r="BS205" s="47"/>
      <c r="BT205" s="42"/>
      <c r="BU205" s="42"/>
      <c r="BV205" s="42"/>
      <c r="BW205" s="43"/>
      <c r="BX205" s="191"/>
      <c r="BY205" s="191"/>
      <c r="BZ205" s="205"/>
      <c r="CA205" s="191"/>
      <c r="CB205" s="206"/>
      <c r="CC205" s="191"/>
      <c r="CD205" s="207">
        <f t="shared" si="204"/>
        <v>54.644621423941658</v>
      </c>
      <c r="CE205" s="47" t="s">
        <v>356</v>
      </c>
      <c r="CF205" s="42">
        <v>31.8</v>
      </c>
      <c r="CG205" s="42" t="s">
        <v>353</v>
      </c>
      <c r="CH205" s="42">
        <v>175</v>
      </c>
      <c r="CI205" s="191"/>
      <c r="CJ205" s="192"/>
      <c r="CK205" s="191" t="s">
        <v>357</v>
      </c>
      <c r="CL205" s="191" t="s">
        <v>358</v>
      </c>
      <c r="CM205" s="208">
        <v>0.13</v>
      </c>
      <c r="CN205" s="191">
        <v>470</v>
      </c>
      <c r="CO205" s="205">
        <f t="shared" si="205"/>
        <v>71.577903450244179</v>
      </c>
      <c r="CP205" s="191">
        <f t="shared" si="206"/>
        <v>40.983466067956243</v>
      </c>
      <c r="CQ205" s="145" t="s">
        <v>353</v>
      </c>
      <c r="CR205" s="191">
        <v>175</v>
      </c>
      <c r="CS205" s="191"/>
      <c r="CT205" s="191"/>
      <c r="CU205" s="191"/>
      <c r="CV205" s="192"/>
      <c r="CW205" s="191" t="s">
        <v>357</v>
      </c>
      <c r="CX205" s="209" t="s">
        <v>358</v>
      </c>
      <c r="CY205" s="208">
        <v>0.13</v>
      </c>
      <c r="CZ205" s="191">
        <v>470</v>
      </c>
      <c r="DA205" s="191"/>
      <c r="DB205" s="191">
        <f t="shared" si="207"/>
        <v>50.299640389066745</v>
      </c>
      <c r="DC205" s="43">
        <f t="shared" si="208"/>
        <v>0</v>
      </c>
      <c r="DD205" s="191" t="s">
        <v>362</v>
      </c>
      <c r="DE205" s="191">
        <v>100</v>
      </c>
      <c r="DF205" s="191" t="s">
        <v>361</v>
      </c>
      <c r="DG205" s="191">
        <v>20</v>
      </c>
      <c r="DH205" s="191" t="s">
        <v>353</v>
      </c>
      <c r="DI205" s="192">
        <v>175</v>
      </c>
      <c r="DJ205" s="191"/>
      <c r="DK205" s="209"/>
      <c r="DL205" s="208"/>
      <c r="DM205" s="191"/>
      <c r="DN205" s="191">
        <f t="shared" si="209"/>
        <v>50.299640389066745</v>
      </c>
      <c r="DO205" s="192">
        <f t="shared" si="210"/>
        <v>0</v>
      </c>
      <c r="DP205" s="191">
        <v>1</v>
      </c>
      <c r="DQ205" s="191" t="s">
        <v>363</v>
      </c>
      <c r="DR205" s="191" t="s">
        <v>371</v>
      </c>
      <c r="DS205" s="208">
        <v>0.13400000000000001</v>
      </c>
      <c r="DT205" s="191">
        <v>580</v>
      </c>
      <c r="DU205" s="191">
        <f t="shared" si="211"/>
        <v>7.2515484097034122</v>
      </c>
      <c r="DV205" s="191">
        <v>0.375</v>
      </c>
      <c r="DW205" s="191">
        <v>0.45</v>
      </c>
      <c r="DX205" s="192">
        <f t="shared" si="212"/>
        <v>9.1074369039902763</v>
      </c>
      <c r="DY205" s="191">
        <v>1</v>
      </c>
      <c r="DZ205" s="191" t="s">
        <v>363</v>
      </c>
      <c r="EA205" s="191" t="s">
        <v>371</v>
      </c>
      <c r="EB205" s="208">
        <v>0.13400000000000001</v>
      </c>
      <c r="EC205" s="191">
        <v>580</v>
      </c>
      <c r="ED205" s="191">
        <f t="shared" si="213"/>
        <v>2.8738988522786979</v>
      </c>
      <c r="EE205" s="191">
        <v>0.47499999999999998</v>
      </c>
      <c r="EF205" s="191">
        <v>0.47499999999999998</v>
      </c>
      <c r="EG205" s="191">
        <f t="shared" si="214"/>
        <v>4.5537184519951381</v>
      </c>
      <c r="EH205" s="166">
        <f t="shared" si="215"/>
        <v>2</v>
      </c>
      <c r="EI205" s="205">
        <f t="shared" si="216"/>
        <v>3.1887460344650549</v>
      </c>
      <c r="EJ205" s="205">
        <f t="shared" si="182"/>
        <v>1.8757329614500322</v>
      </c>
      <c r="EK205" s="51">
        <f t="shared" si="222"/>
        <v>0.74816589082866569</v>
      </c>
      <c r="EL205" s="220">
        <f t="shared" si="184"/>
        <v>0.13972698276747253</v>
      </c>
      <c r="EM205" s="221">
        <f t="shared" si="217"/>
        <v>5.9812360425391837</v>
      </c>
      <c r="EN205" s="191"/>
      <c r="EO205" s="313"/>
      <c r="EP205" s="192" t="s">
        <v>354</v>
      </c>
      <c r="EQ205" s="222">
        <f t="shared" si="218"/>
        <v>3.1887460344650549</v>
      </c>
      <c r="ER205" s="191">
        <f t="shared" si="219"/>
        <v>1.8757329614500322</v>
      </c>
      <c r="ES205" s="51">
        <f t="shared" si="220"/>
        <v>0.74816589082866569</v>
      </c>
      <c r="ET205" s="191">
        <f t="shared" si="223"/>
        <v>3.6079269827674727</v>
      </c>
      <c r="EU205" s="191">
        <f t="shared" si="221"/>
        <v>5.9812360425391837</v>
      </c>
      <c r="EV205" s="191"/>
      <c r="EW205" s="191"/>
      <c r="EX205" s="192" t="str">
        <f t="shared" si="186"/>
        <v>Front</v>
      </c>
      <c r="EY205" s="145"/>
      <c r="EZ205" s="191"/>
      <c r="FA205" s="191"/>
      <c r="FB205" s="191"/>
      <c r="FC205" s="191"/>
      <c r="FD205" s="191"/>
      <c r="FE205" s="191"/>
      <c r="FF205" s="192"/>
      <c r="FG205" s="145"/>
      <c r="FH205" s="191"/>
      <c r="FI205" s="191"/>
      <c r="FJ205" s="191"/>
      <c r="FK205" s="191"/>
      <c r="FL205" s="191"/>
      <c r="FM205" s="191"/>
      <c r="FN205" s="192"/>
      <c r="FO205" s="145"/>
      <c r="FP205" s="191"/>
      <c r="FQ205" s="191"/>
      <c r="FR205" s="191"/>
      <c r="FS205" s="191"/>
      <c r="FT205" s="191"/>
      <c r="FU205" s="191"/>
      <c r="FV205" s="192"/>
      <c r="FW205" s="191"/>
      <c r="FX205" s="191"/>
      <c r="FY205" s="191"/>
      <c r="FZ205" s="191"/>
      <c r="GA205" s="191"/>
      <c r="GB205" s="191"/>
      <c r="GC205" s="191"/>
      <c r="GD205" s="210"/>
      <c r="GE205" s="145"/>
      <c r="GF205" s="191"/>
      <c r="GG205" s="191"/>
      <c r="GH205" s="191"/>
      <c r="GI205" s="191"/>
      <c r="GJ205" s="191"/>
      <c r="GK205" s="191"/>
      <c r="GL205" s="210"/>
      <c r="GM205" s="145"/>
      <c r="GN205" s="191"/>
      <c r="GO205" s="191"/>
      <c r="GP205" s="191"/>
      <c r="GQ205" s="191"/>
      <c r="GR205" s="191"/>
      <c r="GS205" s="191"/>
      <c r="GT205" s="210"/>
      <c r="GU205" s="145"/>
      <c r="GV205" s="191"/>
      <c r="GW205" s="191"/>
      <c r="GX205" s="191"/>
      <c r="GY205" s="191"/>
      <c r="GZ205" s="191"/>
      <c r="HA205" s="191"/>
      <c r="HB205" s="210"/>
      <c r="HC205" s="145"/>
      <c r="HD205" s="191"/>
      <c r="HE205" s="191"/>
      <c r="HF205" s="191"/>
      <c r="HG205" s="191"/>
      <c r="HH205" s="191"/>
      <c r="HI205" s="191"/>
      <c r="HJ205" s="210"/>
      <c r="HR205" s="310"/>
    </row>
    <row r="206" spans="1:226" s="309" customFormat="1" ht="14.45" customHeight="1" x14ac:dyDescent="0.25">
      <c r="A206" s="211" t="s">
        <v>431</v>
      </c>
      <c r="B206" s="194" t="s">
        <v>0</v>
      </c>
      <c r="C206" s="31">
        <f t="shared" si="224"/>
        <v>196</v>
      </c>
      <c r="D206" s="173" t="str">
        <f t="shared" si="188"/>
        <v>Dw_196</v>
      </c>
      <c r="E206" s="4">
        <v>471.71317356474282</v>
      </c>
      <c r="F206" s="195" t="s">
        <v>360</v>
      </c>
      <c r="G206" s="195">
        <v>17.5</v>
      </c>
      <c r="H206" s="3">
        <f t="shared" si="189"/>
        <v>37.671499875957487</v>
      </c>
      <c r="I206" s="196">
        <f t="shared" si="190"/>
        <v>149.12160979424789</v>
      </c>
      <c r="J206" s="1">
        <f t="shared" si="191"/>
        <v>0.30000000000000004</v>
      </c>
      <c r="K206" s="280">
        <f t="shared" si="192"/>
        <v>0.60636115145846914</v>
      </c>
      <c r="L206" s="280">
        <f t="shared" si="193"/>
        <v>0.67917444358746126</v>
      </c>
      <c r="M206" s="225">
        <f t="shared" si="194"/>
        <v>1.187541857520408</v>
      </c>
      <c r="N206" s="15" t="s">
        <v>432</v>
      </c>
      <c r="O206" s="197">
        <f t="shared" si="195"/>
        <v>0.50938083269059586</v>
      </c>
      <c r="P206" s="198">
        <f t="shared" si="196"/>
        <v>0</v>
      </c>
      <c r="Q206" s="198">
        <f t="shared" si="197"/>
        <v>0</v>
      </c>
      <c r="R206" s="198">
        <f t="shared" si="198"/>
        <v>0.83204700409136956</v>
      </c>
      <c r="S206" s="77">
        <f t="shared" si="199"/>
        <v>0.65781606719450425</v>
      </c>
      <c r="T206" s="199"/>
      <c r="U206" s="3">
        <f t="shared" si="200"/>
        <v>1.5252479216289967</v>
      </c>
      <c r="V206" s="98">
        <f t="shared" si="201"/>
        <v>7.9096961562741512</v>
      </c>
      <c r="W206" s="49">
        <f t="shared" si="202"/>
        <v>4.7626987347770111</v>
      </c>
      <c r="X206" s="317">
        <f t="shared" si="181"/>
        <v>6.550726060612036E-2</v>
      </c>
      <c r="Y206" s="318">
        <v>6.5507260606120346E-2</v>
      </c>
      <c r="Z206" s="200"/>
      <c r="AA206" s="66"/>
      <c r="AB206" s="66"/>
      <c r="AC206" s="66">
        <v>250</v>
      </c>
      <c r="AD206" s="66"/>
      <c r="AE206" s="66"/>
      <c r="AF206" s="66"/>
      <c r="AG206" s="66"/>
      <c r="AH206" s="195"/>
      <c r="AI206" s="34"/>
      <c r="AJ206" s="229">
        <v>180</v>
      </c>
      <c r="AK206" s="34"/>
      <c r="AL206" s="34"/>
      <c r="AM206" s="34"/>
      <c r="AN206" s="201"/>
      <c r="AO206" s="201"/>
      <c r="AP206" s="202">
        <v>240</v>
      </c>
      <c r="AQ206" s="18"/>
      <c r="AR206" s="18"/>
      <c r="AS206" s="18"/>
      <c r="AT206" s="51"/>
      <c r="AU206" s="17"/>
      <c r="AV206" s="18"/>
      <c r="AW206" s="112"/>
      <c r="AX206" s="103"/>
      <c r="AY206" s="18"/>
      <c r="AZ206" s="18"/>
      <c r="BA206" s="18"/>
      <c r="BB206" s="17"/>
      <c r="BC206" s="19"/>
      <c r="BD206" s="19"/>
      <c r="BE206" s="19"/>
      <c r="BF206" s="17"/>
      <c r="BG206" s="18"/>
      <c r="BH206" s="18"/>
      <c r="BI206" s="128"/>
      <c r="BJ206" s="331"/>
      <c r="BK206" s="332"/>
      <c r="BL206" s="332"/>
      <c r="BM206" s="332"/>
      <c r="BN206" s="333"/>
      <c r="BO206" s="203">
        <f t="shared" si="203"/>
        <v>6.9363999999999999</v>
      </c>
      <c r="BP206" s="285">
        <v>5.4309872377540929</v>
      </c>
      <c r="BQ206" s="204">
        <v>2.9827888714080188</v>
      </c>
      <c r="BR206" s="204"/>
      <c r="BS206" s="47"/>
      <c r="BT206" s="42"/>
      <c r="BU206" s="42"/>
      <c r="BV206" s="42"/>
      <c r="BW206" s="43"/>
      <c r="BX206" s="191"/>
      <c r="BY206" s="191"/>
      <c r="BZ206" s="205"/>
      <c r="CA206" s="191"/>
      <c r="CB206" s="206"/>
      <c r="CC206" s="191"/>
      <c r="CD206" s="207">
        <f t="shared" si="204"/>
        <v>44.736482938274371</v>
      </c>
      <c r="CE206" s="47" t="s">
        <v>356</v>
      </c>
      <c r="CF206" s="42">
        <v>31.8</v>
      </c>
      <c r="CG206" s="42" t="s">
        <v>353</v>
      </c>
      <c r="CH206" s="42">
        <v>175</v>
      </c>
      <c r="CI206" s="191"/>
      <c r="CJ206" s="192"/>
      <c r="CK206" s="191" t="s">
        <v>357</v>
      </c>
      <c r="CL206" s="191" t="s">
        <v>358</v>
      </c>
      <c r="CM206" s="208">
        <v>0.13</v>
      </c>
      <c r="CN206" s="191">
        <v>470</v>
      </c>
      <c r="CO206" s="205">
        <f t="shared" si="205"/>
        <v>63.807056190905065</v>
      </c>
      <c r="CP206" s="191">
        <f t="shared" si="206"/>
        <v>33.552362203705776</v>
      </c>
      <c r="CQ206" s="145" t="s">
        <v>353</v>
      </c>
      <c r="CR206" s="191">
        <v>175</v>
      </c>
      <c r="CS206" s="191"/>
      <c r="CT206" s="191"/>
      <c r="CU206" s="191"/>
      <c r="CV206" s="192"/>
      <c r="CW206" s="191" t="s">
        <v>357</v>
      </c>
      <c r="CX206" s="209" t="s">
        <v>358</v>
      </c>
      <c r="CY206" s="208">
        <v>0.13</v>
      </c>
      <c r="CZ206" s="191">
        <v>470</v>
      </c>
      <c r="DA206" s="191"/>
      <c r="DB206" s="191">
        <f t="shared" si="207"/>
        <v>37.671499875957487</v>
      </c>
      <c r="DC206" s="43">
        <f t="shared" si="208"/>
        <v>0</v>
      </c>
      <c r="DD206" s="191" t="s">
        <v>362</v>
      </c>
      <c r="DE206" s="191">
        <v>100</v>
      </c>
      <c r="DF206" s="191" t="s">
        <v>361</v>
      </c>
      <c r="DG206" s="191">
        <v>20</v>
      </c>
      <c r="DH206" s="191" t="s">
        <v>353</v>
      </c>
      <c r="DI206" s="192">
        <v>175</v>
      </c>
      <c r="DJ206" s="191"/>
      <c r="DK206" s="209"/>
      <c r="DL206" s="208"/>
      <c r="DM206" s="191"/>
      <c r="DN206" s="191">
        <f t="shared" si="209"/>
        <v>37.671499875957487</v>
      </c>
      <c r="DO206" s="192">
        <f t="shared" si="210"/>
        <v>0</v>
      </c>
      <c r="DP206" s="191">
        <v>1</v>
      </c>
      <c r="DQ206" s="191" t="s">
        <v>363</v>
      </c>
      <c r="DR206" s="191" t="s">
        <v>371</v>
      </c>
      <c r="DS206" s="208">
        <v>0.13400000000000001</v>
      </c>
      <c r="DT206" s="191">
        <v>580</v>
      </c>
      <c r="DU206" s="191">
        <f t="shared" si="211"/>
        <v>5.4309872377540929</v>
      </c>
      <c r="DV206" s="191">
        <v>0.375</v>
      </c>
      <c r="DW206" s="191">
        <v>0.45</v>
      </c>
      <c r="DX206" s="192">
        <f t="shared" si="212"/>
        <v>7.4560804897123951</v>
      </c>
      <c r="DY206" s="191">
        <v>1</v>
      </c>
      <c r="DZ206" s="191" t="s">
        <v>363</v>
      </c>
      <c r="EA206" s="191" t="s">
        <v>371</v>
      </c>
      <c r="EB206" s="208">
        <v>0.13400000000000001</v>
      </c>
      <c r="EC206" s="191">
        <v>580</v>
      </c>
      <c r="ED206" s="191">
        <f t="shared" si="213"/>
        <v>2.9827888714080188</v>
      </c>
      <c r="EE206" s="191">
        <v>0.47499999999999998</v>
      </c>
      <c r="EF206" s="191">
        <v>0.47499999999999998</v>
      </c>
      <c r="EG206" s="191">
        <f t="shared" si="214"/>
        <v>3.7280402448561976</v>
      </c>
      <c r="EH206" s="166">
        <f t="shared" si="215"/>
        <v>2</v>
      </c>
      <c r="EI206" s="205">
        <f t="shared" si="216"/>
        <v>2.5929214667692944</v>
      </c>
      <c r="EJ206" s="205">
        <f t="shared" si="182"/>
        <v>1.5252479216289967</v>
      </c>
      <c r="EK206" s="51">
        <f t="shared" si="222"/>
        <v>1.2075409497790222</v>
      </c>
      <c r="EL206" s="220">
        <f t="shared" si="184"/>
        <v>0.4376392666153528</v>
      </c>
      <c r="EM206" s="221">
        <f t="shared" si="217"/>
        <v>3.9548480781370756</v>
      </c>
      <c r="EN206" s="191"/>
      <c r="EO206" s="313"/>
      <c r="EP206" s="192" t="s">
        <v>354</v>
      </c>
      <c r="EQ206" s="222">
        <f t="shared" si="218"/>
        <v>2.5929214667692944</v>
      </c>
      <c r="ER206" s="191">
        <f t="shared" si="219"/>
        <v>1.5252479216289967</v>
      </c>
      <c r="ES206" s="51">
        <f t="shared" si="220"/>
        <v>1.2075409497790222</v>
      </c>
      <c r="ET206" s="191">
        <f t="shared" si="223"/>
        <v>3.9058392666153527</v>
      </c>
      <c r="EU206" s="191">
        <f t="shared" si="221"/>
        <v>3.9548480781370756</v>
      </c>
      <c r="EV206" s="191"/>
      <c r="EW206" s="191"/>
      <c r="EX206" s="192" t="str">
        <f t="shared" si="186"/>
        <v>Front</v>
      </c>
      <c r="EY206" s="145"/>
      <c r="EZ206" s="191"/>
      <c r="FA206" s="191"/>
      <c r="FB206" s="191"/>
      <c r="FC206" s="191"/>
      <c r="FD206" s="191"/>
      <c r="FE206" s="191"/>
      <c r="FF206" s="192"/>
      <c r="FG206" s="145"/>
      <c r="FH206" s="191"/>
      <c r="FI206" s="191"/>
      <c r="FJ206" s="191"/>
      <c r="FK206" s="191"/>
      <c r="FL206" s="191"/>
      <c r="FM206" s="191"/>
      <c r="FN206" s="192"/>
      <c r="FO206" s="145"/>
      <c r="FP206" s="191"/>
      <c r="FQ206" s="191"/>
      <c r="FR206" s="191"/>
      <c r="FS206" s="191"/>
      <c r="FT206" s="191"/>
      <c r="FU206" s="191"/>
      <c r="FV206" s="192"/>
      <c r="FW206" s="191"/>
      <c r="FX206" s="191"/>
      <c r="FY206" s="191"/>
      <c r="FZ206" s="191"/>
      <c r="GA206" s="191"/>
      <c r="GB206" s="191"/>
      <c r="GC206" s="191"/>
      <c r="GD206" s="210"/>
      <c r="GE206" s="145"/>
      <c r="GF206" s="191"/>
      <c r="GG206" s="191"/>
      <c r="GH206" s="191"/>
      <c r="GI206" s="191"/>
      <c r="GJ206" s="191"/>
      <c r="GK206" s="191"/>
      <c r="GL206" s="210"/>
      <c r="GM206" s="145"/>
      <c r="GN206" s="191"/>
      <c r="GO206" s="191"/>
      <c r="GP206" s="191"/>
      <c r="GQ206" s="191"/>
      <c r="GR206" s="191"/>
      <c r="GS206" s="191"/>
      <c r="GT206" s="210"/>
      <c r="GU206" s="145"/>
      <c r="GV206" s="191"/>
      <c r="GW206" s="191"/>
      <c r="GX206" s="191"/>
      <c r="GY206" s="191"/>
      <c r="GZ206" s="191"/>
      <c r="HA206" s="191"/>
      <c r="HB206" s="210"/>
      <c r="HC206" s="145"/>
      <c r="HD206" s="191"/>
      <c r="HE206" s="191"/>
      <c r="HF206" s="191"/>
      <c r="HG206" s="191"/>
      <c r="HH206" s="191"/>
      <c r="HI206" s="191"/>
      <c r="HJ206" s="210"/>
      <c r="HR206" s="310"/>
    </row>
    <row r="207" spans="1:226" s="309" customFormat="1" ht="14.45" customHeight="1" x14ac:dyDescent="0.25">
      <c r="A207" s="211" t="s">
        <v>431</v>
      </c>
      <c r="B207" s="194" t="s">
        <v>0</v>
      </c>
      <c r="C207" s="31">
        <f t="shared" si="224"/>
        <v>197</v>
      </c>
      <c r="D207" s="173" t="str">
        <f t="shared" si="188"/>
        <v>Dw_197</v>
      </c>
      <c r="E207" s="4">
        <v>522.28792833280272</v>
      </c>
      <c r="F207" s="195" t="s">
        <v>360</v>
      </c>
      <c r="G207" s="195">
        <v>17.5</v>
      </c>
      <c r="H207" s="3">
        <f t="shared" si="189"/>
        <v>44.504517972263208</v>
      </c>
      <c r="I207" s="196">
        <f t="shared" si="190"/>
        <v>164.51821058427061</v>
      </c>
      <c r="J207" s="1">
        <f t="shared" si="191"/>
        <v>0.30000000000000004</v>
      </c>
      <c r="K207" s="280">
        <f t="shared" si="192"/>
        <v>0.65363531532104691</v>
      </c>
      <c r="L207" s="280">
        <f t="shared" si="193"/>
        <v>0.80833839829833132</v>
      </c>
      <c r="M207" s="225">
        <f t="shared" si="194"/>
        <v>1.1089989381761478</v>
      </c>
      <c r="N207" s="15" t="s">
        <v>432</v>
      </c>
      <c r="O207" s="197">
        <f t="shared" si="195"/>
        <v>0.60625379872374852</v>
      </c>
      <c r="P207" s="198">
        <f t="shared" si="196"/>
        <v>0</v>
      </c>
      <c r="Q207" s="198">
        <f t="shared" si="197"/>
        <v>0</v>
      </c>
      <c r="R207" s="198">
        <f t="shared" si="198"/>
        <v>0.7770161853298011</v>
      </c>
      <c r="S207" s="77">
        <f t="shared" si="199"/>
        <v>0.76558372122712359</v>
      </c>
      <c r="T207" s="199"/>
      <c r="U207" s="3">
        <f t="shared" si="200"/>
        <v>2.0616421400022373</v>
      </c>
      <c r="V207" s="98">
        <f t="shared" si="201"/>
        <v>14.451252265672217</v>
      </c>
      <c r="W207" s="49">
        <f t="shared" si="202"/>
        <v>3.0796305506326327</v>
      </c>
      <c r="X207" s="317">
        <f t="shared" si="181"/>
        <v>0.1261241192304822</v>
      </c>
      <c r="Y207" s="318">
        <v>0.1261241192304822</v>
      </c>
      <c r="Z207" s="200"/>
      <c r="AA207" s="66"/>
      <c r="AB207" s="66"/>
      <c r="AC207" s="66">
        <v>250</v>
      </c>
      <c r="AD207" s="66"/>
      <c r="AE207" s="66"/>
      <c r="AF207" s="66"/>
      <c r="AG207" s="66"/>
      <c r="AH207" s="195"/>
      <c r="AI207" s="34"/>
      <c r="AJ207" s="229">
        <v>180</v>
      </c>
      <c r="AK207" s="34"/>
      <c r="AL207" s="34"/>
      <c r="AM207" s="34"/>
      <c r="AN207" s="201"/>
      <c r="AO207" s="201"/>
      <c r="AP207" s="202">
        <v>240</v>
      </c>
      <c r="AQ207" s="18"/>
      <c r="AR207" s="18"/>
      <c r="AS207" s="18"/>
      <c r="AT207" s="51"/>
      <c r="AU207" s="17"/>
      <c r="AV207" s="18"/>
      <c r="AW207" s="112"/>
      <c r="AX207" s="103"/>
      <c r="AY207" s="18"/>
      <c r="AZ207" s="18"/>
      <c r="BA207" s="18"/>
      <c r="BB207" s="17"/>
      <c r="BC207" s="19"/>
      <c r="BD207" s="19"/>
      <c r="BE207" s="19"/>
      <c r="BF207" s="17"/>
      <c r="BG207" s="18"/>
      <c r="BH207" s="18"/>
      <c r="BI207" s="128"/>
      <c r="BJ207" s="331"/>
      <c r="BK207" s="332"/>
      <c r="BL207" s="332"/>
      <c r="BM207" s="332"/>
      <c r="BN207" s="333"/>
      <c r="BO207" s="203">
        <f t="shared" si="203"/>
        <v>6.9363999999999999</v>
      </c>
      <c r="BP207" s="285">
        <v>6.4160829785282294</v>
      </c>
      <c r="BQ207" s="204">
        <v>2.8275330798462157</v>
      </c>
      <c r="BR207" s="204"/>
      <c r="BS207" s="47"/>
      <c r="BT207" s="42"/>
      <c r="BU207" s="42"/>
      <c r="BV207" s="42"/>
      <c r="BW207" s="43"/>
      <c r="BX207" s="191"/>
      <c r="BY207" s="191"/>
      <c r="BZ207" s="205"/>
      <c r="CA207" s="191"/>
      <c r="CB207" s="206"/>
      <c r="CC207" s="191"/>
      <c r="CD207" s="207">
        <f t="shared" si="204"/>
        <v>49.355463175281187</v>
      </c>
      <c r="CE207" s="47" t="s">
        <v>356</v>
      </c>
      <c r="CF207" s="42">
        <v>31.8</v>
      </c>
      <c r="CG207" s="42" t="s">
        <v>353</v>
      </c>
      <c r="CH207" s="42">
        <v>175</v>
      </c>
      <c r="CI207" s="191"/>
      <c r="CJ207" s="192"/>
      <c r="CK207" s="191" t="s">
        <v>357</v>
      </c>
      <c r="CL207" s="191" t="s">
        <v>358</v>
      </c>
      <c r="CM207" s="208">
        <v>0.13</v>
      </c>
      <c r="CN207" s="191">
        <v>470</v>
      </c>
      <c r="CO207" s="205">
        <f t="shared" si="205"/>
        <v>65.537620788316332</v>
      </c>
      <c r="CP207" s="191">
        <f t="shared" si="206"/>
        <v>37.01659738146089</v>
      </c>
      <c r="CQ207" s="145" t="s">
        <v>353</v>
      </c>
      <c r="CR207" s="191">
        <v>175</v>
      </c>
      <c r="CS207" s="191"/>
      <c r="CT207" s="191"/>
      <c r="CU207" s="191"/>
      <c r="CV207" s="192"/>
      <c r="CW207" s="191" t="s">
        <v>357</v>
      </c>
      <c r="CX207" s="209" t="s">
        <v>358</v>
      </c>
      <c r="CY207" s="208">
        <v>0.13</v>
      </c>
      <c r="CZ207" s="191">
        <v>470</v>
      </c>
      <c r="DA207" s="191"/>
      <c r="DB207" s="191">
        <f t="shared" si="207"/>
        <v>44.504517972263208</v>
      </c>
      <c r="DC207" s="43">
        <f t="shared" si="208"/>
        <v>0</v>
      </c>
      <c r="DD207" s="191" t="s">
        <v>362</v>
      </c>
      <c r="DE207" s="191">
        <v>100</v>
      </c>
      <c r="DF207" s="191" t="s">
        <v>361</v>
      </c>
      <c r="DG207" s="191">
        <v>20</v>
      </c>
      <c r="DH207" s="191" t="s">
        <v>353</v>
      </c>
      <c r="DI207" s="192">
        <v>175</v>
      </c>
      <c r="DJ207" s="191"/>
      <c r="DK207" s="209"/>
      <c r="DL207" s="208"/>
      <c r="DM207" s="191"/>
      <c r="DN207" s="191">
        <f t="shared" si="209"/>
        <v>44.504517972263208</v>
      </c>
      <c r="DO207" s="192">
        <f t="shared" si="210"/>
        <v>0</v>
      </c>
      <c r="DP207" s="191">
        <v>1</v>
      </c>
      <c r="DQ207" s="191" t="s">
        <v>363</v>
      </c>
      <c r="DR207" s="191" t="s">
        <v>371</v>
      </c>
      <c r="DS207" s="208">
        <v>0.13400000000000001</v>
      </c>
      <c r="DT207" s="191">
        <v>580</v>
      </c>
      <c r="DU207" s="191">
        <f t="shared" si="211"/>
        <v>6.4160829785282294</v>
      </c>
      <c r="DV207" s="191">
        <v>0.375</v>
      </c>
      <c r="DW207" s="191">
        <v>0.45</v>
      </c>
      <c r="DX207" s="192">
        <f t="shared" si="212"/>
        <v>8.2259105292135306</v>
      </c>
      <c r="DY207" s="191">
        <v>1</v>
      </c>
      <c r="DZ207" s="191" t="s">
        <v>363</v>
      </c>
      <c r="EA207" s="191" t="s">
        <v>371</v>
      </c>
      <c r="EB207" s="208">
        <v>0.13400000000000001</v>
      </c>
      <c r="EC207" s="191">
        <v>580</v>
      </c>
      <c r="ED207" s="191">
        <f t="shared" si="213"/>
        <v>2.8275330798462157</v>
      </c>
      <c r="EE207" s="191">
        <v>0.47499999999999998</v>
      </c>
      <c r="EF207" s="191">
        <v>0.47499999999999998</v>
      </c>
      <c r="EG207" s="191">
        <f t="shared" si="214"/>
        <v>4.1129552646067653</v>
      </c>
      <c r="EH207" s="166">
        <f t="shared" si="215"/>
        <v>2</v>
      </c>
      <c r="EI207" s="205">
        <f t="shared" si="216"/>
        <v>3.5047916380038036</v>
      </c>
      <c r="EJ207" s="205">
        <f t="shared" si="182"/>
        <v>2.0616421400022373</v>
      </c>
      <c r="EK207" s="51">
        <f t="shared" si="222"/>
        <v>0.51589093984397838</v>
      </c>
      <c r="EL207" s="220">
        <f t="shared" si="184"/>
        <v>1.7158041809980982</v>
      </c>
      <c r="EM207" s="221">
        <f t="shared" si="217"/>
        <v>7.2256261328361084</v>
      </c>
      <c r="EN207" s="191"/>
      <c r="EO207" s="313"/>
      <c r="EP207" s="192" t="s">
        <v>354</v>
      </c>
      <c r="EQ207" s="222">
        <f t="shared" si="218"/>
        <v>3.5047916380038036</v>
      </c>
      <c r="ER207" s="191">
        <f t="shared" si="219"/>
        <v>2.0616421400022373</v>
      </c>
      <c r="ES207" s="51">
        <f t="shared" si="220"/>
        <v>0.51589093984397838</v>
      </c>
      <c r="ET207" s="191">
        <f t="shared" si="223"/>
        <v>1.7158041809980982</v>
      </c>
      <c r="EU207" s="191">
        <f t="shared" si="221"/>
        <v>7.2256261328361084</v>
      </c>
      <c r="EV207" s="191"/>
      <c r="EW207" s="191"/>
      <c r="EX207" s="192" t="str">
        <f t="shared" si="186"/>
        <v>Rear</v>
      </c>
      <c r="EY207" s="145"/>
      <c r="EZ207" s="191"/>
      <c r="FA207" s="191"/>
      <c r="FB207" s="191"/>
      <c r="FC207" s="191"/>
      <c r="FD207" s="191"/>
      <c r="FE207" s="191"/>
      <c r="FF207" s="192"/>
      <c r="FG207" s="145"/>
      <c r="FH207" s="191"/>
      <c r="FI207" s="191"/>
      <c r="FJ207" s="191"/>
      <c r="FK207" s="191"/>
      <c r="FL207" s="191"/>
      <c r="FM207" s="191"/>
      <c r="FN207" s="192"/>
      <c r="FO207" s="145"/>
      <c r="FP207" s="191"/>
      <c r="FQ207" s="191"/>
      <c r="FR207" s="191"/>
      <c r="FS207" s="191"/>
      <c r="FT207" s="191"/>
      <c r="FU207" s="191"/>
      <c r="FV207" s="192"/>
      <c r="FW207" s="191"/>
      <c r="FX207" s="191"/>
      <c r="FY207" s="191"/>
      <c r="FZ207" s="191"/>
      <c r="GA207" s="191"/>
      <c r="GB207" s="191"/>
      <c r="GC207" s="191"/>
      <c r="GD207" s="210"/>
      <c r="GE207" s="145"/>
      <c r="GF207" s="191"/>
      <c r="GG207" s="191"/>
      <c r="GH207" s="191"/>
      <c r="GI207" s="191"/>
      <c r="GJ207" s="191"/>
      <c r="GK207" s="191"/>
      <c r="GL207" s="210"/>
      <c r="GM207" s="145"/>
      <c r="GN207" s="191"/>
      <c r="GO207" s="191"/>
      <c r="GP207" s="191"/>
      <c r="GQ207" s="191"/>
      <c r="GR207" s="191"/>
      <c r="GS207" s="191"/>
      <c r="GT207" s="210"/>
      <c r="GU207" s="145"/>
      <c r="GV207" s="191"/>
      <c r="GW207" s="191"/>
      <c r="GX207" s="191"/>
      <c r="GY207" s="191"/>
      <c r="GZ207" s="191"/>
      <c r="HA207" s="191"/>
      <c r="HB207" s="210"/>
      <c r="HC207" s="145"/>
      <c r="HD207" s="191"/>
      <c r="HE207" s="191"/>
      <c r="HF207" s="191"/>
      <c r="HG207" s="191"/>
      <c r="HH207" s="191"/>
      <c r="HI207" s="191"/>
      <c r="HJ207" s="210"/>
      <c r="HR207" s="310"/>
    </row>
    <row r="208" spans="1:226" s="309" customFormat="1" ht="14.45" customHeight="1" x14ac:dyDescent="0.25">
      <c r="A208" s="211" t="s">
        <v>431</v>
      </c>
      <c r="B208" s="194" t="s">
        <v>0</v>
      </c>
      <c r="C208" s="31">
        <f t="shared" si="224"/>
        <v>198</v>
      </c>
      <c r="D208" s="173" t="str">
        <f t="shared" si="188"/>
        <v>Dw_198</v>
      </c>
      <c r="E208" s="4">
        <v>614.81255409731398</v>
      </c>
      <c r="F208" s="195" t="s">
        <v>360</v>
      </c>
      <c r="G208" s="195">
        <v>17.5</v>
      </c>
      <c r="H208" s="3">
        <f t="shared" si="189"/>
        <v>42.028586750176387</v>
      </c>
      <c r="I208" s="196">
        <f t="shared" si="190"/>
        <v>160.62854485054561</v>
      </c>
      <c r="J208" s="1">
        <f t="shared" si="191"/>
        <v>0.30000000000000004</v>
      </c>
      <c r="K208" s="280">
        <f t="shared" si="192"/>
        <v>0.62932872437111353</v>
      </c>
      <c r="L208" s="280">
        <f t="shared" si="193"/>
        <v>0.70355400208607033</v>
      </c>
      <c r="M208" s="225">
        <f t="shared" si="194"/>
        <v>1.1465663535536665</v>
      </c>
      <c r="N208" s="15" t="s">
        <v>432</v>
      </c>
      <c r="O208" s="197">
        <f t="shared" si="195"/>
        <v>0.52766550156455272</v>
      </c>
      <c r="P208" s="198">
        <f t="shared" si="196"/>
        <v>0</v>
      </c>
      <c r="Q208" s="198">
        <f t="shared" si="197"/>
        <v>0</v>
      </c>
      <c r="R208" s="198">
        <f t="shared" si="198"/>
        <v>0.80333766209996493</v>
      </c>
      <c r="S208" s="77">
        <f t="shared" si="199"/>
        <v>0.71740909757185645</v>
      </c>
      <c r="T208" s="199"/>
      <c r="U208" s="3">
        <f t="shared" si="200"/>
        <v>1.5414198617707682</v>
      </c>
      <c r="V208" s="98">
        <f t="shared" si="201"/>
        <v>8.0783156468888073</v>
      </c>
      <c r="W208" s="49">
        <f t="shared" si="202"/>
        <v>5.2026423065509713</v>
      </c>
      <c r="X208" s="317">
        <f t="shared" si="181"/>
        <v>6.2439378099978557E-2</v>
      </c>
      <c r="Y208" s="318">
        <v>6.243937809997855E-2</v>
      </c>
      <c r="Z208" s="200"/>
      <c r="AA208" s="66"/>
      <c r="AB208" s="66"/>
      <c r="AC208" s="66">
        <v>250</v>
      </c>
      <c r="AD208" s="66"/>
      <c r="AE208" s="66"/>
      <c r="AF208" s="66"/>
      <c r="AG208" s="66"/>
      <c r="AH208" s="195"/>
      <c r="AI208" s="34"/>
      <c r="AJ208" s="229">
        <v>180</v>
      </c>
      <c r="AK208" s="34"/>
      <c r="AL208" s="34"/>
      <c r="AM208" s="34"/>
      <c r="AN208" s="201"/>
      <c r="AO208" s="201"/>
      <c r="AP208" s="202">
        <v>240</v>
      </c>
      <c r="AQ208" s="18"/>
      <c r="AR208" s="18"/>
      <c r="AS208" s="18"/>
      <c r="AT208" s="51"/>
      <c r="AU208" s="17"/>
      <c r="AV208" s="18"/>
      <c r="AW208" s="112"/>
      <c r="AX208" s="103"/>
      <c r="AY208" s="18"/>
      <c r="AZ208" s="18"/>
      <c r="BA208" s="18"/>
      <c r="BB208" s="17"/>
      <c r="BC208" s="19"/>
      <c r="BD208" s="19"/>
      <c r="BE208" s="19"/>
      <c r="BF208" s="17"/>
      <c r="BG208" s="18"/>
      <c r="BH208" s="18"/>
      <c r="BI208" s="128"/>
      <c r="BJ208" s="331"/>
      <c r="BK208" s="332"/>
      <c r="BL208" s="332"/>
      <c r="BM208" s="332"/>
      <c r="BN208" s="333"/>
      <c r="BO208" s="203">
        <f t="shared" si="203"/>
        <v>6.9363999999999999</v>
      </c>
      <c r="BP208" s="285">
        <v>6.0591353944663497</v>
      </c>
      <c r="BQ208" s="204">
        <v>2.9460645146947089</v>
      </c>
      <c r="BR208" s="204"/>
      <c r="BS208" s="47"/>
      <c r="BT208" s="42"/>
      <c r="BU208" s="42"/>
      <c r="BV208" s="42"/>
      <c r="BW208" s="43"/>
      <c r="BX208" s="191"/>
      <c r="BY208" s="191"/>
      <c r="BZ208" s="205"/>
      <c r="CA208" s="191"/>
      <c r="CB208" s="206"/>
      <c r="CC208" s="191"/>
      <c r="CD208" s="207">
        <f t="shared" si="204"/>
        <v>48.188563455163688</v>
      </c>
      <c r="CE208" s="47" t="s">
        <v>356</v>
      </c>
      <c r="CF208" s="42">
        <v>31.8</v>
      </c>
      <c r="CG208" s="42" t="s">
        <v>353</v>
      </c>
      <c r="CH208" s="42">
        <v>175</v>
      </c>
      <c r="CI208" s="191"/>
      <c r="CJ208" s="192"/>
      <c r="CK208" s="191" t="s">
        <v>357</v>
      </c>
      <c r="CL208" s="191" t="s">
        <v>358</v>
      </c>
      <c r="CM208" s="208">
        <v>0.13</v>
      </c>
      <c r="CN208" s="191">
        <v>470</v>
      </c>
      <c r="CO208" s="205">
        <f t="shared" si="205"/>
        <v>66.599817498764963</v>
      </c>
      <c r="CP208" s="191">
        <f t="shared" si="206"/>
        <v>36.141422591372766</v>
      </c>
      <c r="CQ208" s="145" t="s">
        <v>353</v>
      </c>
      <c r="CR208" s="191">
        <v>175</v>
      </c>
      <c r="CS208" s="191"/>
      <c r="CT208" s="191"/>
      <c r="CU208" s="191"/>
      <c r="CV208" s="192"/>
      <c r="CW208" s="191" t="s">
        <v>357</v>
      </c>
      <c r="CX208" s="209" t="s">
        <v>358</v>
      </c>
      <c r="CY208" s="208">
        <v>0.13</v>
      </c>
      <c r="CZ208" s="191">
        <v>470</v>
      </c>
      <c r="DA208" s="191"/>
      <c r="DB208" s="191">
        <f t="shared" si="207"/>
        <v>42.028586750176387</v>
      </c>
      <c r="DC208" s="43">
        <f t="shared" si="208"/>
        <v>0</v>
      </c>
      <c r="DD208" s="191" t="s">
        <v>362</v>
      </c>
      <c r="DE208" s="191">
        <v>100</v>
      </c>
      <c r="DF208" s="191" t="s">
        <v>361</v>
      </c>
      <c r="DG208" s="191">
        <v>20</v>
      </c>
      <c r="DH208" s="191" t="s">
        <v>353</v>
      </c>
      <c r="DI208" s="192">
        <v>175</v>
      </c>
      <c r="DJ208" s="191"/>
      <c r="DK208" s="209"/>
      <c r="DL208" s="208"/>
      <c r="DM208" s="191"/>
      <c r="DN208" s="191">
        <f t="shared" si="209"/>
        <v>42.028586750176387</v>
      </c>
      <c r="DO208" s="192">
        <f t="shared" si="210"/>
        <v>0</v>
      </c>
      <c r="DP208" s="191">
        <v>1</v>
      </c>
      <c r="DQ208" s="191" t="s">
        <v>363</v>
      </c>
      <c r="DR208" s="191" t="s">
        <v>371</v>
      </c>
      <c r="DS208" s="208">
        <v>0.13400000000000001</v>
      </c>
      <c r="DT208" s="191">
        <v>580</v>
      </c>
      <c r="DU208" s="191">
        <f t="shared" si="211"/>
        <v>6.0591353944663497</v>
      </c>
      <c r="DV208" s="191">
        <v>0.375</v>
      </c>
      <c r="DW208" s="191">
        <v>0.45</v>
      </c>
      <c r="DX208" s="192">
        <f t="shared" si="212"/>
        <v>8.0314272425272808</v>
      </c>
      <c r="DY208" s="191">
        <v>1</v>
      </c>
      <c r="DZ208" s="191" t="s">
        <v>363</v>
      </c>
      <c r="EA208" s="191" t="s">
        <v>371</v>
      </c>
      <c r="EB208" s="208">
        <v>0.13400000000000001</v>
      </c>
      <c r="EC208" s="191">
        <v>580</v>
      </c>
      <c r="ED208" s="191">
        <f t="shared" si="213"/>
        <v>2.9460645146947089</v>
      </c>
      <c r="EE208" s="191">
        <v>0.47499999999999998</v>
      </c>
      <c r="EF208" s="191">
        <v>0.47499999999999998</v>
      </c>
      <c r="EG208" s="191">
        <f t="shared" si="214"/>
        <v>4.0157136212636404</v>
      </c>
      <c r="EH208" s="166">
        <f t="shared" si="215"/>
        <v>2</v>
      </c>
      <c r="EI208" s="205">
        <f t="shared" si="216"/>
        <v>2.6204137650103059</v>
      </c>
      <c r="EJ208" s="205">
        <f t="shared" si="182"/>
        <v>1.5414198617707682</v>
      </c>
      <c r="EK208" s="51">
        <f t="shared" si="222"/>
        <v>1.1546446529239407</v>
      </c>
      <c r="EL208" s="220">
        <f t="shared" si="184"/>
        <v>0.42389311749484704</v>
      </c>
      <c r="EM208" s="221">
        <f t="shared" si="217"/>
        <v>4.0391578234444037</v>
      </c>
      <c r="EN208" s="191"/>
      <c r="EO208" s="313"/>
      <c r="EP208" s="192" t="s">
        <v>354</v>
      </c>
      <c r="EQ208" s="222">
        <f t="shared" si="218"/>
        <v>2.6204137650103059</v>
      </c>
      <c r="ER208" s="191">
        <f t="shared" si="219"/>
        <v>1.5414198617707682</v>
      </c>
      <c r="ES208" s="51">
        <f t="shared" si="220"/>
        <v>1.1546446529239407</v>
      </c>
      <c r="ET208" s="191">
        <f t="shared" si="223"/>
        <v>3.8920931174948468</v>
      </c>
      <c r="EU208" s="191">
        <f t="shared" si="221"/>
        <v>4.0391578234444037</v>
      </c>
      <c r="EV208" s="191"/>
      <c r="EW208" s="191"/>
      <c r="EX208" s="192" t="str">
        <f t="shared" si="186"/>
        <v>Front</v>
      </c>
      <c r="EY208" s="145"/>
      <c r="EZ208" s="191"/>
      <c r="FA208" s="191"/>
      <c r="FB208" s="191"/>
      <c r="FC208" s="191"/>
      <c r="FD208" s="191"/>
      <c r="FE208" s="191"/>
      <c r="FF208" s="192"/>
      <c r="FG208" s="145"/>
      <c r="FH208" s="191"/>
      <c r="FI208" s="191"/>
      <c r="FJ208" s="191"/>
      <c r="FK208" s="191"/>
      <c r="FL208" s="191"/>
      <c r="FM208" s="191"/>
      <c r="FN208" s="192"/>
      <c r="FO208" s="145"/>
      <c r="FP208" s="191"/>
      <c r="FQ208" s="191"/>
      <c r="FR208" s="191"/>
      <c r="FS208" s="191"/>
      <c r="FT208" s="191"/>
      <c r="FU208" s="191"/>
      <c r="FV208" s="192"/>
      <c r="FW208" s="191"/>
      <c r="FX208" s="191"/>
      <c r="FY208" s="191"/>
      <c r="FZ208" s="191"/>
      <c r="GA208" s="191"/>
      <c r="GB208" s="191"/>
      <c r="GC208" s="191"/>
      <c r="GD208" s="210"/>
      <c r="GE208" s="145"/>
      <c r="GF208" s="191"/>
      <c r="GG208" s="191"/>
      <c r="GH208" s="191"/>
      <c r="GI208" s="191"/>
      <c r="GJ208" s="191"/>
      <c r="GK208" s="191"/>
      <c r="GL208" s="210"/>
      <c r="GM208" s="145"/>
      <c r="GN208" s="191"/>
      <c r="GO208" s="191"/>
      <c r="GP208" s="191"/>
      <c r="GQ208" s="191"/>
      <c r="GR208" s="191"/>
      <c r="GS208" s="191"/>
      <c r="GT208" s="210"/>
      <c r="GU208" s="145"/>
      <c r="GV208" s="191"/>
      <c r="GW208" s="191"/>
      <c r="GX208" s="191"/>
      <c r="GY208" s="191"/>
      <c r="GZ208" s="191"/>
      <c r="HA208" s="191"/>
      <c r="HB208" s="210"/>
      <c r="HC208" s="145"/>
      <c r="HD208" s="191"/>
      <c r="HE208" s="191"/>
      <c r="HF208" s="191"/>
      <c r="HG208" s="191"/>
      <c r="HH208" s="191"/>
      <c r="HI208" s="191"/>
      <c r="HJ208" s="210"/>
      <c r="HR208" s="310"/>
    </row>
    <row r="209" spans="1:226" s="309" customFormat="1" ht="14.45" customHeight="1" x14ac:dyDescent="0.25">
      <c r="A209" s="211" t="s">
        <v>431</v>
      </c>
      <c r="B209" s="194" t="s">
        <v>0</v>
      </c>
      <c r="C209" s="31">
        <f t="shared" si="224"/>
        <v>199</v>
      </c>
      <c r="D209" s="173" t="str">
        <f t="shared" si="188"/>
        <v>Dw_199</v>
      </c>
      <c r="E209" s="4">
        <v>402.316001444552</v>
      </c>
      <c r="F209" s="195" t="s">
        <v>360</v>
      </c>
      <c r="G209" s="195">
        <v>17.5</v>
      </c>
      <c r="H209" s="3">
        <f t="shared" si="189"/>
        <v>49.956344799444061</v>
      </c>
      <c r="I209" s="196">
        <f t="shared" si="190"/>
        <v>184.76040525523854</v>
      </c>
      <c r="J209" s="1">
        <f t="shared" si="191"/>
        <v>0.3</v>
      </c>
      <c r="K209" s="280">
        <f t="shared" si="192"/>
        <v>0.65326592646366721</v>
      </c>
      <c r="L209" s="280">
        <f t="shared" si="193"/>
        <v>0.74000252180111803</v>
      </c>
      <c r="M209" s="225">
        <f t="shared" si="194"/>
        <v>1.1095311676443629</v>
      </c>
      <c r="N209" s="15" t="s">
        <v>432</v>
      </c>
      <c r="O209" s="197">
        <f t="shared" si="195"/>
        <v>0.55500189135083855</v>
      </c>
      <c r="P209" s="198">
        <f t="shared" si="196"/>
        <v>0</v>
      </c>
      <c r="Q209" s="198">
        <f t="shared" si="197"/>
        <v>0</v>
      </c>
      <c r="R209" s="198">
        <f t="shared" si="198"/>
        <v>0.77738909002508672</v>
      </c>
      <c r="S209" s="77">
        <f t="shared" si="199"/>
        <v>0.81019051692831179</v>
      </c>
      <c r="T209" s="199"/>
      <c r="U209" s="3">
        <f t="shared" si="200"/>
        <v>1.7102720730452641</v>
      </c>
      <c r="V209" s="98">
        <f t="shared" si="201"/>
        <v>9.9451039170510533</v>
      </c>
      <c r="W209" s="49">
        <f t="shared" si="202"/>
        <v>5.0232099348698647</v>
      </c>
      <c r="X209" s="317">
        <f t="shared" si="181"/>
        <v>7.0393574936030823E-2</v>
      </c>
      <c r="Y209" s="318">
        <v>7.0393574936030823E-2</v>
      </c>
      <c r="Z209" s="200"/>
      <c r="AA209" s="66"/>
      <c r="AB209" s="66"/>
      <c r="AC209" s="66">
        <v>250</v>
      </c>
      <c r="AD209" s="66"/>
      <c r="AE209" s="66"/>
      <c r="AF209" s="66"/>
      <c r="AG209" s="66"/>
      <c r="AH209" s="195"/>
      <c r="AI209" s="34"/>
      <c r="AJ209" s="229">
        <v>180</v>
      </c>
      <c r="AK209" s="34"/>
      <c r="AL209" s="34"/>
      <c r="AM209" s="34"/>
      <c r="AN209" s="201"/>
      <c r="AO209" s="201"/>
      <c r="AP209" s="202">
        <v>240</v>
      </c>
      <c r="AQ209" s="18"/>
      <c r="AR209" s="18"/>
      <c r="AS209" s="18"/>
      <c r="AT209" s="51"/>
      <c r="AU209" s="17"/>
      <c r="AV209" s="18"/>
      <c r="AW209" s="112"/>
      <c r="AX209" s="103"/>
      <c r="AY209" s="18"/>
      <c r="AZ209" s="18"/>
      <c r="BA209" s="18"/>
      <c r="BB209" s="17"/>
      <c r="BC209" s="19"/>
      <c r="BD209" s="19"/>
      <c r="BE209" s="19"/>
      <c r="BF209" s="17"/>
      <c r="BG209" s="18"/>
      <c r="BH209" s="18"/>
      <c r="BI209" s="128"/>
      <c r="BJ209" s="331"/>
      <c r="BK209" s="332"/>
      <c r="BL209" s="332"/>
      <c r="BM209" s="332"/>
      <c r="BN209" s="333"/>
      <c r="BO209" s="203">
        <f t="shared" si="203"/>
        <v>6.9363999999999999</v>
      </c>
      <c r="BP209" s="285">
        <v>7.2020565133850498</v>
      </c>
      <c r="BQ209" s="204">
        <v>3.000600368789339</v>
      </c>
      <c r="BR209" s="204"/>
      <c r="BS209" s="47"/>
      <c r="BT209" s="42"/>
      <c r="BU209" s="42"/>
      <c r="BV209" s="42"/>
      <c r="BW209" s="43"/>
      <c r="BX209" s="191"/>
      <c r="BY209" s="191"/>
      <c r="BZ209" s="205"/>
      <c r="CA209" s="191"/>
      <c r="CB209" s="206"/>
      <c r="CC209" s="191"/>
      <c r="CD209" s="207">
        <f t="shared" si="204"/>
        <v>55.428121576571563</v>
      </c>
      <c r="CE209" s="47" t="s">
        <v>356</v>
      </c>
      <c r="CF209" s="42">
        <v>31.8</v>
      </c>
      <c r="CG209" s="42" t="s">
        <v>353</v>
      </c>
      <c r="CH209" s="42">
        <v>175</v>
      </c>
      <c r="CI209" s="191"/>
      <c r="CJ209" s="192"/>
      <c r="CK209" s="191" t="s">
        <v>357</v>
      </c>
      <c r="CL209" s="191" t="s">
        <v>358</v>
      </c>
      <c r="CM209" s="208">
        <v>0.13</v>
      </c>
      <c r="CN209" s="191">
        <v>470</v>
      </c>
      <c r="CO209" s="205">
        <f t="shared" si="205"/>
        <v>74.87616180492256</v>
      </c>
      <c r="CP209" s="191">
        <f t="shared" si="206"/>
        <v>41.571091182428674</v>
      </c>
      <c r="CQ209" s="145" t="s">
        <v>353</v>
      </c>
      <c r="CR209" s="191">
        <v>175</v>
      </c>
      <c r="CS209" s="191"/>
      <c r="CT209" s="191"/>
      <c r="CU209" s="191"/>
      <c r="CV209" s="192"/>
      <c r="CW209" s="191" t="s">
        <v>357</v>
      </c>
      <c r="CX209" s="209" t="s">
        <v>358</v>
      </c>
      <c r="CY209" s="208">
        <v>0.13</v>
      </c>
      <c r="CZ209" s="191">
        <v>470</v>
      </c>
      <c r="DA209" s="191"/>
      <c r="DB209" s="191">
        <f t="shared" si="207"/>
        <v>49.956344799444061</v>
      </c>
      <c r="DC209" s="43">
        <f t="shared" si="208"/>
        <v>0</v>
      </c>
      <c r="DD209" s="191" t="s">
        <v>362</v>
      </c>
      <c r="DE209" s="191">
        <v>100</v>
      </c>
      <c r="DF209" s="191" t="s">
        <v>361</v>
      </c>
      <c r="DG209" s="191">
        <v>20</v>
      </c>
      <c r="DH209" s="191" t="s">
        <v>353</v>
      </c>
      <c r="DI209" s="192">
        <v>175</v>
      </c>
      <c r="DJ209" s="191"/>
      <c r="DK209" s="209"/>
      <c r="DL209" s="208"/>
      <c r="DM209" s="191"/>
      <c r="DN209" s="191">
        <f t="shared" si="209"/>
        <v>49.956344799444061</v>
      </c>
      <c r="DO209" s="192">
        <f t="shared" si="210"/>
        <v>0</v>
      </c>
      <c r="DP209" s="191">
        <v>1</v>
      </c>
      <c r="DQ209" s="191" t="s">
        <v>363</v>
      </c>
      <c r="DR209" s="191" t="s">
        <v>371</v>
      </c>
      <c r="DS209" s="208">
        <v>0.13400000000000001</v>
      </c>
      <c r="DT209" s="191">
        <v>580</v>
      </c>
      <c r="DU209" s="191">
        <f t="shared" si="211"/>
        <v>7.2020565133850498</v>
      </c>
      <c r="DV209" s="191">
        <v>0.375</v>
      </c>
      <c r="DW209" s="191">
        <v>0.45</v>
      </c>
      <c r="DX209" s="192">
        <f t="shared" si="212"/>
        <v>9.2380202627619266</v>
      </c>
      <c r="DY209" s="191">
        <v>1</v>
      </c>
      <c r="DZ209" s="191" t="s">
        <v>363</v>
      </c>
      <c r="EA209" s="191" t="s">
        <v>371</v>
      </c>
      <c r="EB209" s="208">
        <v>0.13400000000000001</v>
      </c>
      <c r="EC209" s="191">
        <v>580</v>
      </c>
      <c r="ED209" s="191">
        <f t="shared" si="213"/>
        <v>3.000600368789339</v>
      </c>
      <c r="EE209" s="191">
        <v>0.47499999999999998</v>
      </c>
      <c r="EF209" s="191">
        <v>0.47499999999999998</v>
      </c>
      <c r="EG209" s="191">
        <f t="shared" si="214"/>
        <v>4.6190101313809633</v>
      </c>
      <c r="EH209" s="166">
        <f t="shared" si="215"/>
        <v>2</v>
      </c>
      <c r="EI209" s="205">
        <f t="shared" si="216"/>
        <v>2.9074625241769487</v>
      </c>
      <c r="EJ209" s="205">
        <f t="shared" si="182"/>
        <v>1.7102720730452641</v>
      </c>
      <c r="EK209" s="51">
        <f t="shared" si="222"/>
        <v>1.0403282957440749</v>
      </c>
      <c r="EL209" s="220">
        <f t="shared" si="184"/>
        <v>0.28036873791152561</v>
      </c>
      <c r="EM209" s="221">
        <f t="shared" si="217"/>
        <v>4.9725519585255267</v>
      </c>
      <c r="EN209" s="191"/>
      <c r="EO209" s="313"/>
      <c r="EP209" s="192" t="s">
        <v>354</v>
      </c>
      <c r="EQ209" s="222">
        <f t="shared" si="218"/>
        <v>2.9074625241769487</v>
      </c>
      <c r="ER209" s="191">
        <f t="shared" si="219"/>
        <v>1.7102720730452641</v>
      </c>
      <c r="ES209" s="51">
        <f t="shared" si="220"/>
        <v>1.0403282957440749</v>
      </c>
      <c r="ET209" s="191">
        <f t="shared" si="223"/>
        <v>3.7485687379115253</v>
      </c>
      <c r="EU209" s="191">
        <f t="shared" si="221"/>
        <v>4.9725519585255267</v>
      </c>
      <c r="EV209" s="191"/>
      <c r="EW209" s="191"/>
      <c r="EX209" s="192" t="str">
        <f t="shared" si="186"/>
        <v>Front</v>
      </c>
      <c r="EY209" s="145"/>
      <c r="EZ209" s="191"/>
      <c r="FA209" s="191"/>
      <c r="FB209" s="191"/>
      <c r="FC209" s="191"/>
      <c r="FD209" s="191"/>
      <c r="FE209" s="191"/>
      <c r="FF209" s="192"/>
      <c r="FG209" s="145"/>
      <c r="FH209" s="191"/>
      <c r="FI209" s="191"/>
      <c r="FJ209" s="191"/>
      <c r="FK209" s="191"/>
      <c r="FL209" s="191"/>
      <c r="FM209" s="191"/>
      <c r="FN209" s="192"/>
      <c r="FO209" s="145"/>
      <c r="FP209" s="191"/>
      <c r="FQ209" s="191"/>
      <c r="FR209" s="191"/>
      <c r="FS209" s="191"/>
      <c r="FT209" s="191"/>
      <c r="FU209" s="191"/>
      <c r="FV209" s="192"/>
      <c r="FW209" s="191"/>
      <c r="FX209" s="191"/>
      <c r="FY209" s="191"/>
      <c r="FZ209" s="191"/>
      <c r="GA209" s="191"/>
      <c r="GB209" s="191"/>
      <c r="GC209" s="191"/>
      <c r="GD209" s="210"/>
      <c r="GE209" s="145"/>
      <c r="GF209" s="191"/>
      <c r="GG209" s="191"/>
      <c r="GH209" s="191"/>
      <c r="GI209" s="191"/>
      <c r="GJ209" s="191"/>
      <c r="GK209" s="191"/>
      <c r="GL209" s="210"/>
      <c r="GM209" s="145"/>
      <c r="GN209" s="191"/>
      <c r="GO209" s="191"/>
      <c r="GP209" s="191"/>
      <c r="GQ209" s="191"/>
      <c r="GR209" s="191"/>
      <c r="GS209" s="191"/>
      <c r="GT209" s="210"/>
      <c r="GU209" s="145"/>
      <c r="GV209" s="191"/>
      <c r="GW209" s="191"/>
      <c r="GX209" s="191"/>
      <c r="GY209" s="191"/>
      <c r="GZ209" s="191"/>
      <c r="HA209" s="191"/>
      <c r="HB209" s="210"/>
      <c r="HC209" s="145"/>
      <c r="HD209" s="191"/>
      <c r="HE209" s="191"/>
      <c r="HF209" s="191"/>
      <c r="HG209" s="191"/>
      <c r="HH209" s="191"/>
      <c r="HI209" s="191"/>
      <c r="HJ209" s="210"/>
      <c r="HR209" s="310"/>
    </row>
    <row r="210" spans="1:226" s="309" customFormat="1" ht="14.45" customHeight="1" x14ac:dyDescent="0.25">
      <c r="A210" s="211" t="s">
        <v>431</v>
      </c>
      <c r="B210" s="194" t="s">
        <v>0</v>
      </c>
      <c r="C210" s="31">
        <f t="shared" si="224"/>
        <v>200</v>
      </c>
      <c r="D210" s="173" t="str">
        <f t="shared" si="188"/>
        <v>Dw_200</v>
      </c>
      <c r="E210" s="4">
        <v>517.82375272274305</v>
      </c>
      <c r="F210" s="195" t="s">
        <v>360</v>
      </c>
      <c r="G210" s="195">
        <v>17.5</v>
      </c>
      <c r="H210" s="3">
        <f t="shared" si="189"/>
        <v>67.656267432317051</v>
      </c>
      <c r="I210" s="196">
        <f t="shared" si="190"/>
        <v>235.21312198805686</v>
      </c>
      <c r="J210" s="1">
        <f t="shared" si="191"/>
        <v>0.30000000000000004</v>
      </c>
      <c r="K210" s="280">
        <f t="shared" si="192"/>
        <v>0.70634156042785257</v>
      </c>
      <c r="L210" s="280">
        <f t="shared" si="193"/>
        <v>0.94244059996718854</v>
      </c>
      <c r="M210" s="225">
        <f t="shared" si="194"/>
        <v>1.0429770851164504</v>
      </c>
      <c r="N210" s="15" t="s">
        <v>432</v>
      </c>
      <c r="O210" s="197">
        <f t="shared" si="195"/>
        <v>0.70683044997539135</v>
      </c>
      <c r="P210" s="198">
        <f t="shared" si="196"/>
        <v>0</v>
      </c>
      <c r="Q210" s="198">
        <f t="shared" si="197"/>
        <v>0</v>
      </c>
      <c r="R210" s="198">
        <f t="shared" si="198"/>
        <v>0.73075820739411579</v>
      </c>
      <c r="S210" s="77">
        <f t="shared" si="199"/>
        <v>1.0341213017342661</v>
      </c>
      <c r="T210" s="199"/>
      <c r="U210" s="3">
        <f t="shared" si="200"/>
        <v>2.7130929847886192</v>
      </c>
      <c r="V210" s="98">
        <f t="shared" si="201"/>
        <v>25.02697004997135</v>
      </c>
      <c r="W210" s="49">
        <f t="shared" si="202"/>
        <v>2.7033343348087198</v>
      </c>
      <c r="X210" s="317">
        <f t="shared" si="181"/>
        <v>0.17525849048126624</v>
      </c>
      <c r="Y210" s="318">
        <v>0.17525849048126621</v>
      </c>
      <c r="Z210" s="200"/>
      <c r="AA210" s="66"/>
      <c r="AB210" s="66"/>
      <c r="AC210" s="66">
        <v>250</v>
      </c>
      <c r="AD210" s="66"/>
      <c r="AE210" s="66"/>
      <c r="AF210" s="66"/>
      <c r="AG210" s="66"/>
      <c r="AH210" s="195"/>
      <c r="AI210" s="34"/>
      <c r="AJ210" s="229">
        <v>180</v>
      </c>
      <c r="AK210" s="34"/>
      <c r="AL210" s="34"/>
      <c r="AM210" s="34"/>
      <c r="AN210" s="201"/>
      <c r="AO210" s="201"/>
      <c r="AP210" s="202">
        <v>240</v>
      </c>
      <c r="AQ210" s="18"/>
      <c r="AR210" s="18"/>
      <c r="AS210" s="18"/>
      <c r="AT210" s="51"/>
      <c r="AU210" s="17"/>
      <c r="AV210" s="18"/>
      <c r="AW210" s="112"/>
      <c r="AX210" s="103"/>
      <c r="AY210" s="18"/>
      <c r="AZ210" s="18"/>
      <c r="BA210" s="18"/>
      <c r="BB210" s="17"/>
      <c r="BC210" s="19"/>
      <c r="BD210" s="19"/>
      <c r="BE210" s="19"/>
      <c r="BF210" s="17"/>
      <c r="BG210" s="18"/>
      <c r="BH210" s="18"/>
      <c r="BI210" s="128"/>
      <c r="BJ210" s="331"/>
      <c r="BK210" s="332"/>
      <c r="BL210" s="332"/>
      <c r="BM210" s="332"/>
      <c r="BN210" s="333"/>
      <c r="BO210" s="203">
        <f t="shared" si="203"/>
        <v>6.9363999999999999</v>
      </c>
      <c r="BP210" s="285">
        <v>9.7538013136954405</v>
      </c>
      <c r="BQ210" s="204">
        <v>2.9927915561284322</v>
      </c>
      <c r="BR210" s="204"/>
      <c r="BS210" s="47"/>
      <c r="BT210" s="42"/>
      <c r="BU210" s="42"/>
      <c r="BV210" s="42"/>
      <c r="BW210" s="43"/>
      <c r="BX210" s="191"/>
      <c r="BY210" s="191"/>
      <c r="BZ210" s="205"/>
      <c r="CA210" s="191"/>
      <c r="CB210" s="206"/>
      <c r="CC210" s="191"/>
      <c r="CD210" s="207">
        <f t="shared" si="204"/>
        <v>70.563936596417065</v>
      </c>
      <c r="CE210" s="47" t="s">
        <v>356</v>
      </c>
      <c r="CF210" s="42">
        <v>31.8</v>
      </c>
      <c r="CG210" s="42" t="s">
        <v>353</v>
      </c>
      <c r="CH210" s="42">
        <v>175</v>
      </c>
      <c r="CI210" s="191"/>
      <c r="CJ210" s="192"/>
      <c r="CK210" s="191" t="s">
        <v>357</v>
      </c>
      <c r="CL210" s="191" t="s">
        <v>358</v>
      </c>
      <c r="CM210" s="208">
        <v>0.13</v>
      </c>
      <c r="CN210" s="191">
        <v>470</v>
      </c>
      <c r="CO210" s="205">
        <f t="shared" si="205"/>
        <v>89.929033271994882</v>
      </c>
      <c r="CP210" s="191">
        <f t="shared" si="206"/>
        <v>52.922952447312795</v>
      </c>
      <c r="CQ210" s="145" t="s">
        <v>353</v>
      </c>
      <c r="CR210" s="191">
        <v>175</v>
      </c>
      <c r="CS210" s="191"/>
      <c r="CT210" s="191"/>
      <c r="CU210" s="191"/>
      <c r="CV210" s="192"/>
      <c r="CW210" s="191" t="s">
        <v>357</v>
      </c>
      <c r="CX210" s="209" t="s">
        <v>358</v>
      </c>
      <c r="CY210" s="208">
        <v>0.13</v>
      </c>
      <c r="CZ210" s="191">
        <v>470</v>
      </c>
      <c r="DA210" s="191"/>
      <c r="DB210" s="191">
        <f t="shared" si="207"/>
        <v>67.656267432317051</v>
      </c>
      <c r="DC210" s="43">
        <f t="shared" si="208"/>
        <v>0</v>
      </c>
      <c r="DD210" s="191" t="s">
        <v>362</v>
      </c>
      <c r="DE210" s="191">
        <v>100</v>
      </c>
      <c r="DF210" s="191" t="s">
        <v>361</v>
      </c>
      <c r="DG210" s="191">
        <v>20</v>
      </c>
      <c r="DH210" s="191" t="s">
        <v>353</v>
      </c>
      <c r="DI210" s="192">
        <v>175</v>
      </c>
      <c r="DJ210" s="191"/>
      <c r="DK210" s="209"/>
      <c r="DL210" s="208"/>
      <c r="DM210" s="191"/>
      <c r="DN210" s="191">
        <f t="shared" si="209"/>
        <v>67.656267432317051</v>
      </c>
      <c r="DO210" s="192">
        <f t="shared" si="210"/>
        <v>0</v>
      </c>
      <c r="DP210" s="191">
        <v>1</v>
      </c>
      <c r="DQ210" s="191" t="s">
        <v>363</v>
      </c>
      <c r="DR210" s="191" t="s">
        <v>371</v>
      </c>
      <c r="DS210" s="208">
        <v>0.13400000000000001</v>
      </c>
      <c r="DT210" s="191">
        <v>580</v>
      </c>
      <c r="DU210" s="191">
        <f t="shared" si="211"/>
        <v>9.7538013136954405</v>
      </c>
      <c r="DV210" s="191">
        <v>0.375</v>
      </c>
      <c r="DW210" s="191">
        <v>0.45</v>
      </c>
      <c r="DX210" s="192">
        <f t="shared" si="212"/>
        <v>11.760656099402844</v>
      </c>
      <c r="DY210" s="191">
        <v>1</v>
      </c>
      <c r="DZ210" s="191" t="s">
        <v>363</v>
      </c>
      <c r="EA210" s="191" t="s">
        <v>371</v>
      </c>
      <c r="EB210" s="208">
        <v>0.13400000000000001</v>
      </c>
      <c r="EC210" s="191">
        <v>580</v>
      </c>
      <c r="ED210" s="191">
        <f t="shared" si="213"/>
        <v>2.9927915561284322</v>
      </c>
      <c r="EE210" s="191">
        <v>0.47499999999999998</v>
      </c>
      <c r="EF210" s="191">
        <v>0.47499999999999998</v>
      </c>
      <c r="EG210" s="191">
        <f t="shared" si="214"/>
        <v>5.8803280497014221</v>
      </c>
      <c r="EH210" s="166">
        <f t="shared" si="215"/>
        <v>2</v>
      </c>
      <c r="EI210" s="205">
        <f t="shared" si="216"/>
        <v>4.6122580741406534</v>
      </c>
      <c r="EJ210" s="205">
        <f t="shared" si="182"/>
        <v>2.7130929847886196</v>
      </c>
      <c r="EK210" s="51">
        <f t="shared" si="222"/>
        <v>0.13984928566990629</v>
      </c>
      <c r="EL210" s="220">
        <f t="shared" si="184"/>
        <v>1.1620709629296733</v>
      </c>
      <c r="EM210" s="221">
        <f t="shared" si="217"/>
        <v>12.513485024985675</v>
      </c>
      <c r="EN210" s="191"/>
      <c r="EO210" s="313"/>
      <c r="EP210" s="192" t="s">
        <v>354</v>
      </c>
      <c r="EQ210" s="222">
        <f t="shared" si="218"/>
        <v>4.6122580741406534</v>
      </c>
      <c r="ER210" s="191">
        <f t="shared" si="219"/>
        <v>2.7130929847886196</v>
      </c>
      <c r="ES210" s="51">
        <f t="shared" si="220"/>
        <v>0.13984928566990629</v>
      </c>
      <c r="ET210" s="191">
        <f t="shared" si="223"/>
        <v>1.1620709629296733</v>
      </c>
      <c r="EU210" s="191">
        <f t="shared" si="221"/>
        <v>12.513485024985675</v>
      </c>
      <c r="EV210" s="191"/>
      <c r="EW210" s="191"/>
      <c r="EX210" s="192" t="str">
        <f t="shared" si="186"/>
        <v>Rear</v>
      </c>
      <c r="EY210" s="145"/>
      <c r="EZ210" s="191"/>
      <c r="FA210" s="191"/>
      <c r="FB210" s="191"/>
      <c r="FC210" s="191"/>
      <c r="FD210" s="191"/>
      <c r="FE210" s="191"/>
      <c r="FF210" s="192"/>
      <c r="FG210" s="145"/>
      <c r="FH210" s="191"/>
      <c r="FI210" s="191"/>
      <c r="FJ210" s="191"/>
      <c r="FK210" s="191"/>
      <c r="FL210" s="191"/>
      <c r="FM210" s="191"/>
      <c r="FN210" s="192"/>
      <c r="FO210" s="145"/>
      <c r="FP210" s="191"/>
      <c r="FQ210" s="191"/>
      <c r="FR210" s="191"/>
      <c r="FS210" s="191"/>
      <c r="FT210" s="191"/>
      <c r="FU210" s="191"/>
      <c r="FV210" s="192"/>
      <c r="FW210" s="191"/>
      <c r="FX210" s="191"/>
      <c r="FY210" s="191"/>
      <c r="FZ210" s="191"/>
      <c r="GA210" s="191"/>
      <c r="GB210" s="191"/>
      <c r="GC210" s="191"/>
      <c r="GD210" s="210"/>
      <c r="GE210" s="145"/>
      <c r="GF210" s="191"/>
      <c r="GG210" s="191"/>
      <c r="GH210" s="191"/>
      <c r="GI210" s="191"/>
      <c r="GJ210" s="191"/>
      <c r="GK210" s="191"/>
      <c r="GL210" s="210"/>
      <c r="GM210" s="145"/>
      <c r="GN210" s="191"/>
      <c r="GO210" s="191"/>
      <c r="GP210" s="191"/>
      <c r="GQ210" s="191"/>
      <c r="GR210" s="191"/>
      <c r="GS210" s="191"/>
      <c r="GT210" s="210"/>
      <c r="GU210" s="145"/>
      <c r="GV210" s="191"/>
      <c r="GW210" s="191"/>
      <c r="GX210" s="191"/>
      <c r="GY210" s="191"/>
      <c r="GZ210" s="191"/>
      <c r="HA210" s="191"/>
      <c r="HB210" s="210"/>
      <c r="HC210" s="145"/>
      <c r="HD210" s="191"/>
      <c r="HE210" s="191"/>
      <c r="HF210" s="191"/>
      <c r="HG210" s="191"/>
      <c r="HH210" s="191"/>
      <c r="HI210" s="191"/>
      <c r="HJ210" s="210"/>
      <c r="HR210" s="310"/>
    </row>
    <row r="211" spans="1:226" s="309" customFormat="1" ht="14.45" customHeight="1" x14ac:dyDescent="0.25">
      <c r="A211" s="211" t="s">
        <v>431</v>
      </c>
      <c r="B211" s="194" t="s">
        <v>0</v>
      </c>
      <c r="C211" s="31">
        <f t="shared" si="224"/>
        <v>201</v>
      </c>
      <c r="D211" s="173" t="str">
        <f t="shared" si="188"/>
        <v>Dw_201</v>
      </c>
      <c r="E211" s="4">
        <v>514.93456650688483</v>
      </c>
      <c r="F211" s="195" t="s">
        <v>360</v>
      </c>
      <c r="G211" s="195">
        <v>17.5</v>
      </c>
      <c r="H211" s="3">
        <f t="shared" si="189"/>
        <v>45.046372853358939</v>
      </c>
      <c r="I211" s="196">
        <f t="shared" si="190"/>
        <v>165.48636209455461</v>
      </c>
      <c r="J211" s="1">
        <f t="shared" si="191"/>
        <v>0.30000000000000004</v>
      </c>
      <c r="K211" s="280">
        <f t="shared" si="192"/>
        <v>0.65848955132991571</v>
      </c>
      <c r="L211" s="280">
        <f t="shared" si="193"/>
        <v>0.73716252938932769</v>
      </c>
      <c r="M211" s="225">
        <f t="shared" si="194"/>
        <v>1.1021066843712473</v>
      </c>
      <c r="N211" s="15" t="s">
        <v>432</v>
      </c>
      <c r="O211" s="197">
        <f t="shared" si="195"/>
        <v>0.5528718970419958</v>
      </c>
      <c r="P211" s="198">
        <f t="shared" si="196"/>
        <v>0</v>
      </c>
      <c r="Q211" s="198">
        <f t="shared" si="197"/>
        <v>0</v>
      </c>
      <c r="R211" s="198">
        <f t="shared" si="198"/>
        <v>0.77218715206795163</v>
      </c>
      <c r="S211" s="77">
        <f t="shared" si="199"/>
        <v>0.77578159169230931</v>
      </c>
      <c r="T211" s="199"/>
      <c r="U211" s="3">
        <f t="shared" si="200"/>
        <v>1.5383636114393009</v>
      </c>
      <c r="V211" s="98">
        <f t="shared" si="201"/>
        <v>8.0463128434019318</v>
      </c>
      <c r="W211" s="49">
        <f t="shared" si="202"/>
        <v>5.5983869543796674</v>
      </c>
      <c r="X211" s="317">
        <f t="shared" si="181"/>
        <v>6.030651115157841E-2</v>
      </c>
      <c r="Y211" s="318">
        <v>6.0306511151578417E-2</v>
      </c>
      <c r="Z211" s="200"/>
      <c r="AA211" s="66"/>
      <c r="AB211" s="66"/>
      <c r="AC211" s="66">
        <v>250</v>
      </c>
      <c r="AD211" s="66"/>
      <c r="AE211" s="66"/>
      <c r="AF211" s="66"/>
      <c r="AG211" s="66"/>
      <c r="AH211" s="195"/>
      <c r="AI211" s="34"/>
      <c r="AJ211" s="229">
        <v>180</v>
      </c>
      <c r="AK211" s="34"/>
      <c r="AL211" s="34"/>
      <c r="AM211" s="34"/>
      <c r="AN211" s="201"/>
      <c r="AO211" s="201"/>
      <c r="AP211" s="202">
        <v>240</v>
      </c>
      <c r="AQ211" s="18"/>
      <c r="AR211" s="18"/>
      <c r="AS211" s="18"/>
      <c r="AT211" s="51"/>
      <c r="AU211" s="17"/>
      <c r="AV211" s="18"/>
      <c r="AW211" s="112"/>
      <c r="AX211" s="103"/>
      <c r="AY211" s="18"/>
      <c r="AZ211" s="18"/>
      <c r="BA211" s="18"/>
      <c r="BB211" s="17"/>
      <c r="BC211" s="19"/>
      <c r="BD211" s="19"/>
      <c r="BE211" s="19"/>
      <c r="BF211" s="17"/>
      <c r="BG211" s="18"/>
      <c r="BH211" s="18"/>
      <c r="BI211" s="128"/>
      <c r="BJ211" s="331"/>
      <c r="BK211" s="332"/>
      <c r="BL211" s="332"/>
      <c r="BM211" s="332"/>
      <c r="BN211" s="333"/>
      <c r="BO211" s="203">
        <f t="shared" si="203"/>
        <v>6.9363999999999999</v>
      </c>
      <c r="BP211" s="285">
        <v>6.4942005728272507</v>
      </c>
      <c r="BQ211" s="204">
        <v>2.8067849974026053</v>
      </c>
      <c r="BR211" s="204"/>
      <c r="BS211" s="47"/>
      <c r="BT211" s="42"/>
      <c r="BU211" s="42"/>
      <c r="BV211" s="42"/>
      <c r="BW211" s="43"/>
      <c r="BX211" s="191"/>
      <c r="BY211" s="191"/>
      <c r="BZ211" s="205"/>
      <c r="CA211" s="191"/>
      <c r="CB211" s="206"/>
      <c r="CC211" s="191"/>
      <c r="CD211" s="207">
        <f t="shared" si="204"/>
        <v>49.645908628366385</v>
      </c>
      <c r="CE211" s="47" t="s">
        <v>356</v>
      </c>
      <c r="CF211" s="42">
        <v>31.8</v>
      </c>
      <c r="CG211" s="42" t="s">
        <v>353</v>
      </c>
      <c r="CH211" s="42">
        <v>175</v>
      </c>
      <c r="CI211" s="191"/>
      <c r="CJ211" s="192"/>
      <c r="CK211" s="191" t="s">
        <v>357</v>
      </c>
      <c r="CL211" s="191" t="s">
        <v>358</v>
      </c>
      <c r="CM211" s="208">
        <v>0.13</v>
      </c>
      <c r="CN211" s="191">
        <v>470</v>
      </c>
      <c r="CO211" s="205">
        <f t="shared" si="205"/>
        <v>65.422062536408873</v>
      </c>
      <c r="CP211" s="191">
        <f t="shared" si="206"/>
        <v>37.234431471274789</v>
      </c>
      <c r="CQ211" s="145" t="s">
        <v>353</v>
      </c>
      <c r="CR211" s="191">
        <v>175</v>
      </c>
      <c r="CS211" s="191"/>
      <c r="CT211" s="191"/>
      <c r="CU211" s="191"/>
      <c r="CV211" s="192"/>
      <c r="CW211" s="191" t="s">
        <v>357</v>
      </c>
      <c r="CX211" s="209" t="s">
        <v>358</v>
      </c>
      <c r="CY211" s="208">
        <v>0.13</v>
      </c>
      <c r="CZ211" s="191">
        <v>470</v>
      </c>
      <c r="DA211" s="191"/>
      <c r="DB211" s="191">
        <f t="shared" si="207"/>
        <v>45.046372853358939</v>
      </c>
      <c r="DC211" s="43">
        <f t="shared" si="208"/>
        <v>0</v>
      </c>
      <c r="DD211" s="191" t="s">
        <v>362</v>
      </c>
      <c r="DE211" s="191">
        <v>100</v>
      </c>
      <c r="DF211" s="191" t="s">
        <v>361</v>
      </c>
      <c r="DG211" s="191">
        <v>20</v>
      </c>
      <c r="DH211" s="191" t="s">
        <v>353</v>
      </c>
      <c r="DI211" s="192">
        <v>175</v>
      </c>
      <c r="DJ211" s="191"/>
      <c r="DK211" s="209"/>
      <c r="DL211" s="208"/>
      <c r="DM211" s="191"/>
      <c r="DN211" s="191">
        <f t="shared" si="209"/>
        <v>45.046372853358939</v>
      </c>
      <c r="DO211" s="192">
        <f t="shared" si="210"/>
        <v>0</v>
      </c>
      <c r="DP211" s="191">
        <v>1</v>
      </c>
      <c r="DQ211" s="191" t="s">
        <v>363</v>
      </c>
      <c r="DR211" s="191" t="s">
        <v>371</v>
      </c>
      <c r="DS211" s="208">
        <v>0.13400000000000001</v>
      </c>
      <c r="DT211" s="191">
        <v>580</v>
      </c>
      <c r="DU211" s="191">
        <f t="shared" si="211"/>
        <v>6.4942005728272507</v>
      </c>
      <c r="DV211" s="191">
        <v>0.375</v>
      </c>
      <c r="DW211" s="191">
        <v>0.45</v>
      </c>
      <c r="DX211" s="192">
        <f t="shared" si="212"/>
        <v>8.2743181047277314</v>
      </c>
      <c r="DY211" s="191">
        <v>1</v>
      </c>
      <c r="DZ211" s="191" t="s">
        <v>363</v>
      </c>
      <c r="EA211" s="191" t="s">
        <v>371</v>
      </c>
      <c r="EB211" s="208">
        <v>0.13400000000000001</v>
      </c>
      <c r="EC211" s="191">
        <v>580</v>
      </c>
      <c r="ED211" s="191">
        <f t="shared" si="213"/>
        <v>2.8067849974026053</v>
      </c>
      <c r="EE211" s="191">
        <v>0.47499999999999998</v>
      </c>
      <c r="EF211" s="191">
        <v>0.47499999999999998</v>
      </c>
      <c r="EG211" s="191">
        <f t="shared" si="214"/>
        <v>4.1371590523638657</v>
      </c>
      <c r="EH211" s="166">
        <f t="shared" si="215"/>
        <v>2</v>
      </c>
      <c r="EI211" s="205">
        <f t="shared" si="216"/>
        <v>2.6152181394468115</v>
      </c>
      <c r="EJ211" s="205">
        <f t="shared" si="182"/>
        <v>1.5383636114393009</v>
      </c>
      <c r="EK211" s="51">
        <f t="shared" si="222"/>
        <v>1.0184213859633044</v>
      </c>
      <c r="EL211" s="220">
        <f t="shared" si="184"/>
        <v>0.42649093027659424</v>
      </c>
      <c r="EM211" s="221">
        <f t="shared" si="217"/>
        <v>4.0231564217009659</v>
      </c>
      <c r="EN211" s="191"/>
      <c r="EO211" s="313"/>
      <c r="EP211" s="192" t="s">
        <v>354</v>
      </c>
      <c r="EQ211" s="222">
        <f t="shared" si="218"/>
        <v>2.6152181394468115</v>
      </c>
      <c r="ER211" s="191">
        <f t="shared" si="219"/>
        <v>1.5383636114393009</v>
      </c>
      <c r="ES211" s="51">
        <f t="shared" si="220"/>
        <v>1.0184213859633044</v>
      </c>
      <c r="ET211" s="191">
        <f t="shared" si="223"/>
        <v>3.8946909302765942</v>
      </c>
      <c r="EU211" s="191">
        <f t="shared" si="221"/>
        <v>4.0231564217009659</v>
      </c>
      <c r="EV211" s="191"/>
      <c r="EW211" s="191"/>
      <c r="EX211" s="192" t="str">
        <f t="shared" si="186"/>
        <v>Front</v>
      </c>
      <c r="EY211" s="145"/>
      <c r="EZ211" s="191"/>
      <c r="FA211" s="191"/>
      <c r="FB211" s="191"/>
      <c r="FC211" s="191"/>
      <c r="FD211" s="191"/>
      <c r="FE211" s="191"/>
      <c r="FF211" s="192"/>
      <c r="FG211" s="145"/>
      <c r="FH211" s="191"/>
      <c r="FI211" s="191"/>
      <c r="FJ211" s="191"/>
      <c r="FK211" s="191"/>
      <c r="FL211" s="191"/>
      <c r="FM211" s="191"/>
      <c r="FN211" s="192"/>
      <c r="FO211" s="145"/>
      <c r="FP211" s="191"/>
      <c r="FQ211" s="191"/>
      <c r="FR211" s="191"/>
      <c r="FS211" s="191"/>
      <c r="FT211" s="191"/>
      <c r="FU211" s="191"/>
      <c r="FV211" s="192"/>
      <c r="FW211" s="191"/>
      <c r="FX211" s="191"/>
      <c r="FY211" s="191"/>
      <c r="FZ211" s="191"/>
      <c r="GA211" s="191"/>
      <c r="GB211" s="191"/>
      <c r="GC211" s="191"/>
      <c r="GD211" s="210"/>
      <c r="GE211" s="145"/>
      <c r="GF211" s="191"/>
      <c r="GG211" s="191"/>
      <c r="GH211" s="191"/>
      <c r="GI211" s="191"/>
      <c r="GJ211" s="191"/>
      <c r="GK211" s="191"/>
      <c r="GL211" s="210"/>
      <c r="GM211" s="145"/>
      <c r="GN211" s="191"/>
      <c r="GO211" s="191"/>
      <c r="GP211" s="191"/>
      <c r="GQ211" s="191"/>
      <c r="GR211" s="191"/>
      <c r="GS211" s="191"/>
      <c r="GT211" s="210"/>
      <c r="GU211" s="145"/>
      <c r="GV211" s="191"/>
      <c r="GW211" s="191"/>
      <c r="GX211" s="191"/>
      <c r="GY211" s="191"/>
      <c r="GZ211" s="191"/>
      <c r="HA211" s="191"/>
      <c r="HB211" s="210"/>
      <c r="HC211" s="145"/>
      <c r="HD211" s="191"/>
      <c r="HE211" s="191"/>
      <c r="HF211" s="191"/>
      <c r="HG211" s="191"/>
      <c r="HH211" s="191"/>
      <c r="HI211" s="191"/>
      <c r="HJ211" s="210"/>
      <c r="HR211" s="310"/>
    </row>
    <row r="212" spans="1:226" s="309" customFormat="1" ht="14.45" customHeight="1" x14ac:dyDescent="0.25">
      <c r="A212" s="211" t="s">
        <v>431</v>
      </c>
      <c r="B212" s="194" t="s">
        <v>0</v>
      </c>
      <c r="C212" s="31">
        <f t="shared" si="224"/>
        <v>202</v>
      </c>
      <c r="D212" s="173" t="str">
        <f t="shared" si="188"/>
        <v>Dw_202</v>
      </c>
      <c r="E212" s="4">
        <v>582.52693127216583</v>
      </c>
      <c r="F212" s="195" t="s">
        <v>360</v>
      </c>
      <c r="G212" s="195">
        <v>17.5</v>
      </c>
      <c r="H212" s="3">
        <f t="shared" si="189"/>
        <v>34.893168706234626</v>
      </c>
      <c r="I212" s="196">
        <f t="shared" si="190"/>
        <v>140.7040959768878</v>
      </c>
      <c r="J212" s="1">
        <f t="shared" si="191"/>
        <v>0.3</v>
      </c>
      <c r="K212" s="280">
        <f t="shared" si="192"/>
        <v>0.59521380324962658</v>
      </c>
      <c r="L212" s="280">
        <f t="shared" si="193"/>
        <v>0.69327720653507274</v>
      </c>
      <c r="M212" s="225">
        <f t="shared" si="194"/>
        <v>1.2097275873235365</v>
      </c>
      <c r="N212" s="15" t="s">
        <v>432</v>
      </c>
      <c r="O212" s="197">
        <f t="shared" si="195"/>
        <v>0.51995790490130456</v>
      </c>
      <c r="P212" s="198">
        <f t="shared" si="196"/>
        <v>0</v>
      </c>
      <c r="Q212" s="198">
        <f t="shared" si="197"/>
        <v>0</v>
      </c>
      <c r="R212" s="198">
        <f t="shared" si="198"/>
        <v>0.84759135724353329</v>
      </c>
      <c r="S212" s="77">
        <f t="shared" si="199"/>
        <v>0.62480969017135879</v>
      </c>
      <c r="T212" s="199"/>
      <c r="U212" s="3">
        <f t="shared" si="200"/>
        <v>1.7176633994435777</v>
      </c>
      <c r="V212" s="98">
        <f t="shared" si="201"/>
        <v>10.031249682879428</v>
      </c>
      <c r="W212" s="49">
        <f t="shared" si="202"/>
        <v>3.4784468345741231</v>
      </c>
      <c r="X212" s="317">
        <f t="shared" si="181"/>
        <v>9.343666544526126E-2</v>
      </c>
      <c r="Y212" s="318">
        <v>9.3436665445261274E-2</v>
      </c>
      <c r="Z212" s="200"/>
      <c r="AA212" s="66"/>
      <c r="AB212" s="66"/>
      <c r="AC212" s="66">
        <v>250</v>
      </c>
      <c r="AD212" s="66"/>
      <c r="AE212" s="66"/>
      <c r="AF212" s="66"/>
      <c r="AG212" s="66"/>
      <c r="AH212" s="195"/>
      <c r="AI212" s="34"/>
      <c r="AJ212" s="229">
        <v>180</v>
      </c>
      <c r="AK212" s="34"/>
      <c r="AL212" s="34"/>
      <c r="AM212" s="34"/>
      <c r="AN212" s="201"/>
      <c r="AO212" s="201"/>
      <c r="AP212" s="202">
        <v>240</v>
      </c>
      <c r="AQ212" s="18"/>
      <c r="AR212" s="18"/>
      <c r="AS212" s="18"/>
      <c r="AT212" s="51"/>
      <c r="AU212" s="17"/>
      <c r="AV212" s="18"/>
      <c r="AW212" s="112"/>
      <c r="AX212" s="103"/>
      <c r="AY212" s="18"/>
      <c r="AZ212" s="18"/>
      <c r="BA212" s="18"/>
      <c r="BB212" s="17"/>
      <c r="BC212" s="19"/>
      <c r="BD212" s="19"/>
      <c r="BE212" s="19"/>
      <c r="BF212" s="17"/>
      <c r="BG212" s="18"/>
      <c r="BH212" s="18"/>
      <c r="BI212" s="128"/>
      <c r="BJ212" s="331"/>
      <c r="BK212" s="332"/>
      <c r="BL212" s="332"/>
      <c r="BM212" s="332"/>
      <c r="BN212" s="333"/>
      <c r="BO212" s="203">
        <f t="shared" si="203"/>
        <v>6.9363999999999999</v>
      </c>
      <c r="BP212" s="285">
        <v>5.0304435595171304</v>
      </c>
      <c r="BQ212" s="204">
        <v>2.9630937436304268</v>
      </c>
      <c r="BR212" s="204"/>
      <c r="BS212" s="47"/>
      <c r="BT212" s="42"/>
      <c r="BU212" s="42"/>
      <c r="BV212" s="42"/>
      <c r="BW212" s="43"/>
      <c r="BX212" s="191"/>
      <c r="BY212" s="191"/>
      <c r="BZ212" s="205"/>
      <c r="CA212" s="191"/>
      <c r="CB212" s="206"/>
      <c r="CC212" s="191"/>
      <c r="CD212" s="207">
        <f t="shared" si="204"/>
        <v>42.21122879306634</v>
      </c>
      <c r="CE212" s="47" t="s">
        <v>356</v>
      </c>
      <c r="CF212" s="42">
        <v>31.8</v>
      </c>
      <c r="CG212" s="42" t="s">
        <v>353</v>
      </c>
      <c r="CH212" s="42">
        <v>175</v>
      </c>
      <c r="CI212" s="191"/>
      <c r="CJ212" s="192"/>
      <c r="CK212" s="191" t="s">
        <v>357</v>
      </c>
      <c r="CL212" s="191" t="s">
        <v>358</v>
      </c>
      <c r="CM212" s="208">
        <v>0.13</v>
      </c>
      <c r="CN212" s="191">
        <v>470</v>
      </c>
      <c r="CO212" s="205">
        <f t="shared" si="205"/>
        <v>60.946204712990685</v>
      </c>
      <c r="CP212" s="191">
        <f t="shared" si="206"/>
        <v>31.658421594799755</v>
      </c>
      <c r="CQ212" s="145" t="s">
        <v>353</v>
      </c>
      <c r="CR212" s="191">
        <v>175</v>
      </c>
      <c r="CS212" s="191"/>
      <c r="CT212" s="191"/>
      <c r="CU212" s="191"/>
      <c r="CV212" s="192"/>
      <c r="CW212" s="191" t="s">
        <v>357</v>
      </c>
      <c r="CX212" s="209" t="s">
        <v>358</v>
      </c>
      <c r="CY212" s="208">
        <v>0.13</v>
      </c>
      <c r="CZ212" s="191">
        <v>470</v>
      </c>
      <c r="DA212" s="191"/>
      <c r="DB212" s="191">
        <f t="shared" si="207"/>
        <v>34.893168706234626</v>
      </c>
      <c r="DC212" s="43">
        <f t="shared" si="208"/>
        <v>0</v>
      </c>
      <c r="DD212" s="191" t="s">
        <v>362</v>
      </c>
      <c r="DE212" s="191">
        <v>100</v>
      </c>
      <c r="DF212" s="191" t="s">
        <v>361</v>
      </c>
      <c r="DG212" s="191">
        <v>20</v>
      </c>
      <c r="DH212" s="191" t="s">
        <v>353</v>
      </c>
      <c r="DI212" s="192">
        <v>175</v>
      </c>
      <c r="DJ212" s="191"/>
      <c r="DK212" s="209"/>
      <c r="DL212" s="208"/>
      <c r="DM212" s="191"/>
      <c r="DN212" s="191">
        <f t="shared" si="209"/>
        <v>34.893168706234626</v>
      </c>
      <c r="DO212" s="192">
        <f t="shared" si="210"/>
        <v>0</v>
      </c>
      <c r="DP212" s="191">
        <v>1</v>
      </c>
      <c r="DQ212" s="191" t="s">
        <v>363</v>
      </c>
      <c r="DR212" s="191" t="s">
        <v>371</v>
      </c>
      <c r="DS212" s="208">
        <v>0.13400000000000001</v>
      </c>
      <c r="DT212" s="191">
        <v>580</v>
      </c>
      <c r="DU212" s="191">
        <f t="shared" si="211"/>
        <v>5.0304435595171304</v>
      </c>
      <c r="DV212" s="191">
        <v>0.375</v>
      </c>
      <c r="DW212" s="191">
        <v>0.45</v>
      </c>
      <c r="DX212" s="192">
        <f t="shared" si="212"/>
        <v>7.03520479884439</v>
      </c>
      <c r="DY212" s="191">
        <v>1</v>
      </c>
      <c r="DZ212" s="191" t="s">
        <v>363</v>
      </c>
      <c r="EA212" s="191" t="s">
        <v>371</v>
      </c>
      <c r="EB212" s="208">
        <v>0.13400000000000001</v>
      </c>
      <c r="EC212" s="191">
        <v>580</v>
      </c>
      <c r="ED212" s="191">
        <f t="shared" si="213"/>
        <v>2.9630937436304268</v>
      </c>
      <c r="EE212" s="191">
        <v>0.47499999999999998</v>
      </c>
      <c r="EF212" s="191">
        <v>0.47499999999999998</v>
      </c>
      <c r="EG212" s="191">
        <f t="shared" si="214"/>
        <v>3.517602399422195</v>
      </c>
      <c r="EH212" s="166">
        <f t="shared" si="215"/>
        <v>2</v>
      </c>
      <c r="EI212" s="205">
        <f t="shared" si="216"/>
        <v>2.9200277790540818</v>
      </c>
      <c r="EJ212" s="205">
        <f t="shared" si="182"/>
        <v>1.7176633994435777</v>
      </c>
      <c r="EK212" s="51">
        <f t="shared" si="222"/>
        <v>0.99543034418684906</v>
      </c>
      <c r="EL212" s="220">
        <f t="shared" si="184"/>
        <v>0.27408611047295905</v>
      </c>
      <c r="EM212" s="221">
        <f t="shared" si="217"/>
        <v>5.0156248414397142</v>
      </c>
      <c r="EN212" s="191"/>
      <c r="EO212" s="313"/>
      <c r="EP212" s="192" t="s">
        <v>354</v>
      </c>
      <c r="EQ212" s="222">
        <f t="shared" si="218"/>
        <v>2.9200277790540818</v>
      </c>
      <c r="ER212" s="191">
        <f t="shared" si="219"/>
        <v>1.7176633994435777</v>
      </c>
      <c r="ES212" s="51">
        <f t="shared" si="220"/>
        <v>0.99543034418684906</v>
      </c>
      <c r="ET212" s="191">
        <f t="shared" si="223"/>
        <v>3.7422861104729588</v>
      </c>
      <c r="EU212" s="191">
        <f t="shared" si="221"/>
        <v>5.0156248414397142</v>
      </c>
      <c r="EV212" s="191"/>
      <c r="EW212" s="191"/>
      <c r="EX212" s="192" t="str">
        <f t="shared" si="186"/>
        <v>Front</v>
      </c>
      <c r="EY212" s="145"/>
      <c r="EZ212" s="191"/>
      <c r="FA212" s="191"/>
      <c r="FB212" s="191"/>
      <c r="FC212" s="191"/>
      <c r="FD212" s="191"/>
      <c r="FE212" s="191"/>
      <c r="FF212" s="192"/>
      <c r="FG212" s="145"/>
      <c r="FH212" s="191"/>
      <c r="FI212" s="191"/>
      <c r="FJ212" s="191"/>
      <c r="FK212" s="191"/>
      <c r="FL212" s="191"/>
      <c r="FM212" s="191"/>
      <c r="FN212" s="192"/>
      <c r="FO212" s="145"/>
      <c r="FP212" s="191"/>
      <c r="FQ212" s="191"/>
      <c r="FR212" s="191"/>
      <c r="FS212" s="191"/>
      <c r="FT212" s="191"/>
      <c r="FU212" s="191"/>
      <c r="FV212" s="192"/>
      <c r="FW212" s="191"/>
      <c r="FX212" s="191"/>
      <c r="FY212" s="191"/>
      <c r="FZ212" s="191"/>
      <c r="GA212" s="191"/>
      <c r="GB212" s="191"/>
      <c r="GC212" s="191"/>
      <c r="GD212" s="210"/>
      <c r="GE212" s="145"/>
      <c r="GF212" s="191"/>
      <c r="GG212" s="191"/>
      <c r="GH212" s="191"/>
      <c r="GI212" s="191"/>
      <c r="GJ212" s="191"/>
      <c r="GK212" s="191"/>
      <c r="GL212" s="210"/>
      <c r="GM212" s="145"/>
      <c r="GN212" s="191"/>
      <c r="GO212" s="191"/>
      <c r="GP212" s="191"/>
      <c r="GQ212" s="191"/>
      <c r="GR212" s="191"/>
      <c r="GS212" s="191"/>
      <c r="GT212" s="210"/>
      <c r="GU212" s="145"/>
      <c r="GV212" s="191"/>
      <c r="GW212" s="191"/>
      <c r="GX212" s="191"/>
      <c r="GY212" s="191"/>
      <c r="GZ212" s="191"/>
      <c r="HA212" s="191"/>
      <c r="HB212" s="210"/>
      <c r="HC212" s="145"/>
      <c r="HD212" s="191"/>
      <c r="HE212" s="191"/>
      <c r="HF212" s="191"/>
      <c r="HG212" s="191"/>
      <c r="HH212" s="191"/>
      <c r="HI212" s="191"/>
      <c r="HJ212" s="210"/>
      <c r="HR212" s="310"/>
    </row>
    <row r="213" spans="1:226" s="309" customFormat="1" ht="14.45" customHeight="1" x14ac:dyDescent="0.25">
      <c r="A213" s="211" t="s">
        <v>431</v>
      </c>
      <c r="B213" s="194" t="s">
        <v>0</v>
      </c>
      <c r="C213" s="31">
        <f t="shared" si="224"/>
        <v>203</v>
      </c>
      <c r="D213" s="173" t="str">
        <f t="shared" si="188"/>
        <v>Dw_203</v>
      </c>
      <c r="E213" s="4">
        <v>430.69605202925288</v>
      </c>
      <c r="F213" s="195" t="s">
        <v>360</v>
      </c>
      <c r="G213" s="195">
        <v>17.5</v>
      </c>
      <c r="H213" s="3">
        <f t="shared" si="189"/>
        <v>65.139469343907876</v>
      </c>
      <c r="I213" s="196">
        <f t="shared" si="190"/>
        <v>223.26791274404985</v>
      </c>
      <c r="J213" s="1">
        <f t="shared" si="191"/>
        <v>0.30000000000000004</v>
      </c>
      <c r="K213" s="280">
        <f t="shared" si="192"/>
        <v>0.72030447161089539</v>
      </c>
      <c r="L213" s="280">
        <f t="shared" si="193"/>
        <v>0.83042980724606885</v>
      </c>
      <c r="M213" s="225">
        <f t="shared" si="194"/>
        <v>1.0282609683168882</v>
      </c>
      <c r="N213" s="15" t="s">
        <v>432</v>
      </c>
      <c r="O213" s="197">
        <f t="shared" si="195"/>
        <v>0.62282235543455167</v>
      </c>
      <c r="P213" s="198">
        <f t="shared" si="196"/>
        <v>0</v>
      </c>
      <c r="Q213" s="198">
        <f t="shared" si="197"/>
        <v>0</v>
      </c>
      <c r="R213" s="198">
        <f t="shared" si="198"/>
        <v>0.72044741218517805</v>
      </c>
      <c r="S213" s="77">
        <f t="shared" si="199"/>
        <v>1.0316378871006031</v>
      </c>
      <c r="T213" s="199"/>
      <c r="U213" s="3">
        <f t="shared" si="200"/>
        <v>1.9044449676949113</v>
      </c>
      <c r="V213" s="98">
        <f t="shared" si="201"/>
        <v>12.331496158926804</v>
      </c>
      <c r="W213" s="49">
        <f t="shared" si="202"/>
        <v>5.2823654570701253</v>
      </c>
      <c r="X213" s="317">
        <f t="shared" si="181"/>
        <v>7.6220829951088073E-2</v>
      </c>
      <c r="Y213" s="318">
        <v>7.6220829951088059E-2</v>
      </c>
      <c r="Z213" s="200"/>
      <c r="AA213" s="66"/>
      <c r="AB213" s="66"/>
      <c r="AC213" s="66">
        <v>250</v>
      </c>
      <c r="AD213" s="66"/>
      <c r="AE213" s="66"/>
      <c r="AF213" s="66"/>
      <c r="AG213" s="66"/>
      <c r="AH213" s="195"/>
      <c r="AI213" s="34"/>
      <c r="AJ213" s="229">
        <v>180</v>
      </c>
      <c r="AK213" s="34"/>
      <c r="AL213" s="34"/>
      <c r="AM213" s="34"/>
      <c r="AN213" s="201"/>
      <c r="AO213" s="201"/>
      <c r="AP213" s="202">
        <v>240</v>
      </c>
      <c r="AQ213" s="18"/>
      <c r="AR213" s="18"/>
      <c r="AS213" s="18"/>
      <c r="AT213" s="51"/>
      <c r="AU213" s="17"/>
      <c r="AV213" s="18"/>
      <c r="AW213" s="112"/>
      <c r="AX213" s="103"/>
      <c r="AY213" s="18"/>
      <c r="AZ213" s="18"/>
      <c r="BA213" s="18"/>
      <c r="BB213" s="17"/>
      <c r="BC213" s="19"/>
      <c r="BD213" s="19"/>
      <c r="BE213" s="19"/>
      <c r="BF213" s="17"/>
      <c r="BG213" s="18"/>
      <c r="BH213" s="18"/>
      <c r="BI213" s="128"/>
      <c r="BJ213" s="331"/>
      <c r="BK213" s="332"/>
      <c r="BL213" s="332"/>
      <c r="BM213" s="332"/>
      <c r="BN213" s="333"/>
      <c r="BO213" s="203">
        <f t="shared" si="203"/>
        <v>6.9363999999999999</v>
      </c>
      <c r="BP213" s="285">
        <v>9.3909620759915633</v>
      </c>
      <c r="BQ213" s="204">
        <v>2.8476423081524289</v>
      </c>
      <c r="BR213" s="204"/>
      <c r="BS213" s="47"/>
      <c r="BT213" s="42"/>
      <c r="BU213" s="42"/>
      <c r="BV213" s="42"/>
      <c r="BW213" s="43"/>
      <c r="BX213" s="191"/>
      <c r="BY213" s="191"/>
      <c r="BZ213" s="205"/>
      <c r="CA213" s="191"/>
      <c r="CB213" s="206"/>
      <c r="CC213" s="191"/>
      <c r="CD213" s="207">
        <f t="shared" si="204"/>
        <v>66.980373823214961</v>
      </c>
      <c r="CE213" s="47" t="s">
        <v>356</v>
      </c>
      <c r="CF213" s="42">
        <v>31.8</v>
      </c>
      <c r="CG213" s="42" t="s">
        <v>353</v>
      </c>
      <c r="CH213" s="42">
        <v>175</v>
      </c>
      <c r="CI213" s="191"/>
      <c r="CJ213" s="192"/>
      <c r="CK213" s="191" t="s">
        <v>357</v>
      </c>
      <c r="CL213" s="191" t="s">
        <v>358</v>
      </c>
      <c r="CM213" s="208">
        <v>0.13</v>
      </c>
      <c r="CN213" s="191">
        <v>470</v>
      </c>
      <c r="CO213" s="205">
        <f t="shared" si="205"/>
        <v>83.017420204806228</v>
      </c>
      <c r="CP213" s="191">
        <f t="shared" si="206"/>
        <v>50.235280367411221</v>
      </c>
      <c r="CQ213" s="145" t="s">
        <v>353</v>
      </c>
      <c r="CR213" s="191">
        <v>175</v>
      </c>
      <c r="CS213" s="191"/>
      <c r="CT213" s="191"/>
      <c r="CU213" s="191"/>
      <c r="CV213" s="192"/>
      <c r="CW213" s="191" t="s">
        <v>357</v>
      </c>
      <c r="CX213" s="209" t="s">
        <v>358</v>
      </c>
      <c r="CY213" s="208">
        <v>0.13</v>
      </c>
      <c r="CZ213" s="191">
        <v>470</v>
      </c>
      <c r="DA213" s="191"/>
      <c r="DB213" s="191">
        <f t="shared" si="207"/>
        <v>65.139469343907876</v>
      </c>
      <c r="DC213" s="43">
        <f t="shared" si="208"/>
        <v>0</v>
      </c>
      <c r="DD213" s="191" t="s">
        <v>362</v>
      </c>
      <c r="DE213" s="191">
        <v>100</v>
      </c>
      <c r="DF213" s="191" t="s">
        <v>361</v>
      </c>
      <c r="DG213" s="191">
        <v>20</v>
      </c>
      <c r="DH213" s="191" t="s">
        <v>353</v>
      </c>
      <c r="DI213" s="192">
        <v>175</v>
      </c>
      <c r="DJ213" s="191"/>
      <c r="DK213" s="209"/>
      <c r="DL213" s="208"/>
      <c r="DM213" s="191"/>
      <c r="DN213" s="191">
        <f t="shared" si="209"/>
        <v>65.139469343907876</v>
      </c>
      <c r="DO213" s="192">
        <f t="shared" si="210"/>
        <v>0</v>
      </c>
      <c r="DP213" s="191">
        <v>1</v>
      </c>
      <c r="DQ213" s="191" t="s">
        <v>363</v>
      </c>
      <c r="DR213" s="191" t="s">
        <v>371</v>
      </c>
      <c r="DS213" s="208">
        <v>0.13400000000000001</v>
      </c>
      <c r="DT213" s="191">
        <v>580</v>
      </c>
      <c r="DU213" s="191">
        <f t="shared" si="211"/>
        <v>9.3909620759915633</v>
      </c>
      <c r="DV213" s="191">
        <v>0.375</v>
      </c>
      <c r="DW213" s="191">
        <v>0.45</v>
      </c>
      <c r="DX213" s="192">
        <f t="shared" si="212"/>
        <v>11.163395637202493</v>
      </c>
      <c r="DY213" s="191">
        <v>1</v>
      </c>
      <c r="DZ213" s="191" t="s">
        <v>363</v>
      </c>
      <c r="EA213" s="191" t="s">
        <v>371</v>
      </c>
      <c r="EB213" s="208">
        <v>0.13400000000000001</v>
      </c>
      <c r="EC213" s="191">
        <v>580</v>
      </c>
      <c r="ED213" s="191">
        <f t="shared" si="213"/>
        <v>2.8476423081524289</v>
      </c>
      <c r="EE213" s="191">
        <v>0.47499999999999998</v>
      </c>
      <c r="EF213" s="191">
        <v>0.47499999999999998</v>
      </c>
      <c r="EG213" s="191">
        <f t="shared" si="214"/>
        <v>5.5816978186012465</v>
      </c>
      <c r="EH213" s="166">
        <f t="shared" si="215"/>
        <v>2</v>
      </c>
      <c r="EI213" s="205">
        <f t="shared" si="216"/>
        <v>3.2375564450813492</v>
      </c>
      <c r="EJ213" s="205">
        <f t="shared" si="182"/>
        <v>1.9044449676949113</v>
      </c>
      <c r="EK213" s="51">
        <f t="shared" si="222"/>
        <v>0.69319734045751757</v>
      </c>
      <c r="EL213" s="220">
        <f t="shared" si="184"/>
        <v>0.11532177745932537</v>
      </c>
      <c r="EM213" s="221">
        <f t="shared" si="217"/>
        <v>6.1657480794634019</v>
      </c>
      <c r="EN213" s="191"/>
      <c r="EO213" s="313"/>
      <c r="EP213" s="192" t="s">
        <v>354</v>
      </c>
      <c r="EQ213" s="222">
        <f t="shared" si="218"/>
        <v>3.2375564450813492</v>
      </c>
      <c r="ER213" s="191">
        <f t="shared" si="219"/>
        <v>1.9044449676949113</v>
      </c>
      <c r="ES213" s="51">
        <f t="shared" si="220"/>
        <v>0.69319734045751757</v>
      </c>
      <c r="ET213" s="191">
        <f t="shared" si="223"/>
        <v>3.5835217774593255</v>
      </c>
      <c r="EU213" s="191">
        <f t="shared" si="221"/>
        <v>6.1657480794634019</v>
      </c>
      <c r="EV213" s="191"/>
      <c r="EW213" s="191"/>
      <c r="EX213" s="192" t="str">
        <f t="shared" si="186"/>
        <v>Front</v>
      </c>
      <c r="EY213" s="145"/>
      <c r="EZ213" s="191"/>
      <c r="FA213" s="191"/>
      <c r="FB213" s="191"/>
      <c r="FC213" s="191"/>
      <c r="FD213" s="191"/>
      <c r="FE213" s="191"/>
      <c r="FF213" s="192"/>
      <c r="FG213" s="145"/>
      <c r="FH213" s="191"/>
      <c r="FI213" s="191"/>
      <c r="FJ213" s="191"/>
      <c r="FK213" s="191"/>
      <c r="FL213" s="191"/>
      <c r="FM213" s="191"/>
      <c r="FN213" s="192"/>
      <c r="FO213" s="145"/>
      <c r="FP213" s="191"/>
      <c r="FQ213" s="191"/>
      <c r="FR213" s="191"/>
      <c r="FS213" s="191"/>
      <c r="FT213" s="191"/>
      <c r="FU213" s="191"/>
      <c r="FV213" s="192"/>
      <c r="FW213" s="191"/>
      <c r="FX213" s="191"/>
      <c r="FY213" s="191"/>
      <c r="FZ213" s="191"/>
      <c r="GA213" s="191"/>
      <c r="GB213" s="191"/>
      <c r="GC213" s="191"/>
      <c r="GD213" s="210"/>
      <c r="GE213" s="145"/>
      <c r="GF213" s="191"/>
      <c r="GG213" s="191"/>
      <c r="GH213" s="191"/>
      <c r="GI213" s="191"/>
      <c r="GJ213" s="191"/>
      <c r="GK213" s="191"/>
      <c r="GL213" s="210"/>
      <c r="GM213" s="145"/>
      <c r="GN213" s="191"/>
      <c r="GO213" s="191"/>
      <c r="GP213" s="191"/>
      <c r="GQ213" s="191"/>
      <c r="GR213" s="191"/>
      <c r="GS213" s="191"/>
      <c r="GT213" s="210"/>
      <c r="GU213" s="145"/>
      <c r="GV213" s="191"/>
      <c r="GW213" s="191"/>
      <c r="GX213" s="191"/>
      <c r="GY213" s="191"/>
      <c r="GZ213" s="191"/>
      <c r="HA213" s="191"/>
      <c r="HB213" s="210"/>
      <c r="HC213" s="145"/>
      <c r="HD213" s="191"/>
      <c r="HE213" s="191"/>
      <c r="HF213" s="191"/>
      <c r="HG213" s="191"/>
      <c r="HH213" s="191"/>
      <c r="HI213" s="191"/>
      <c r="HJ213" s="210"/>
      <c r="HR213" s="310"/>
    </row>
    <row r="214" spans="1:226" s="309" customFormat="1" ht="14.45" customHeight="1" x14ac:dyDescent="0.25">
      <c r="A214" s="211" t="s">
        <v>431</v>
      </c>
      <c r="B214" s="194" t="s">
        <v>0</v>
      </c>
      <c r="C214" s="31">
        <f t="shared" si="224"/>
        <v>204</v>
      </c>
      <c r="D214" s="173" t="str">
        <f t="shared" si="188"/>
        <v>Dw_204</v>
      </c>
      <c r="E214" s="4">
        <v>496.67155157553361</v>
      </c>
      <c r="F214" s="195" t="s">
        <v>360</v>
      </c>
      <c r="G214" s="195">
        <v>17.5</v>
      </c>
      <c r="H214" s="3">
        <f t="shared" si="189"/>
        <v>49.637704487380923</v>
      </c>
      <c r="I214" s="196">
        <f t="shared" si="190"/>
        <v>184.65711174825162</v>
      </c>
      <c r="J214" s="1">
        <f t="shared" si="191"/>
        <v>0.30000000000000004</v>
      </c>
      <c r="K214" s="280">
        <f t="shared" si="192"/>
        <v>0.64881738973324621</v>
      </c>
      <c r="L214" s="280">
        <f t="shared" si="193"/>
        <v>0.75564605550390884</v>
      </c>
      <c r="M214" s="225">
        <f t="shared" si="194"/>
        <v>1.1160293187723609</v>
      </c>
      <c r="N214" s="15" t="s">
        <v>432</v>
      </c>
      <c r="O214" s="197">
        <f t="shared" si="195"/>
        <v>0.56673454162793169</v>
      </c>
      <c r="P214" s="198">
        <f t="shared" si="196"/>
        <v>0</v>
      </c>
      <c r="Q214" s="198">
        <f t="shared" si="197"/>
        <v>0</v>
      </c>
      <c r="R214" s="198">
        <f t="shared" si="198"/>
        <v>0.78194199663965702</v>
      </c>
      <c r="S214" s="77">
        <f t="shared" si="199"/>
        <v>0.80205889944619746</v>
      </c>
      <c r="T214" s="199"/>
      <c r="U214" s="3">
        <f t="shared" si="200"/>
        <v>1.8842027776141079</v>
      </c>
      <c r="V214" s="98">
        <f t="shared" si="201"/>
        <v>12.070748364373646</v>
      </c>
      <c r="W214" s="49">
        <f t="shared" si="202"/>
        <v>4.1122309064021847</v>
      </c>
      <c r="X214" s="317">
        <f t="shared" si="181"/>
        <v>8.9728824407414365E-2</v>
      </c>
      <c r="Y214" s="318">
        <v>8.9728824407414379E-2</v>
      </c>
      <c r="Z214" s="200"/>
      <c r="AA214" s="66"/>
      <c r="AB214" s="66"/>
      <c r="AC214" s="66">
        <v>250</v>
      </c>
      <c r="AD214" s="66"/>
      <c r="AE214" s="66"/>
      <c r="AF214" s="66"/>
      <c r="AG214" s="66"/>
      <c r="AH214" s="195"/>
      <c r="AI214" s="34"/>
      <c r="AJ214" s="229">
        <v>180</v>
      </c>
      <c r="AK214" s="34"/>
      <c r="AL214" s="34"/>
      <c r="AM214" s="34"/>
      <c r="AN214" s="201"/>
      <c r="AO214" s="201"/>
      <c r="AP214" s="202">
        <v>240</v>
      </c>
      <c r="AQ214" s="18"/>
      <c r="AR214" s="18"/>
      <c r="AS214" s="18"/>
      <c r="AT214" s="51"/>
      <c r="AU214" s="17"/>
      <c r="AV214" s="18"/>
      <c r="AW214" s="112"/>
      <c r="AX214" s="103"/>
      <c r="AY214" s="18"/>
      <c r="AZ214" s="18"/>
      <c r="BA214" s="18"/>
      <c r="BB214" s="17"/>
      <c r="BC214" s="19"/>
      <c r="BD214" s="19"/>
      <c r="BE214" s="19"/>
      <c r="BF214" s="17"/>
      <c r="BG214" s="18"/>
      <c r="BH214" s="18"/>
      <c r="BI214" s="128"/>
      <c r="BJ214" s="331"/>
      <c r="BK214" s="332"/>
      <c r="BL214" s="332"/>
      <c r="BM214" s="332"/>
      <c r="BN214" s="333"/>
      <c r="BO214" s="203">
        <f t="shared" si="203"/>
        <v>6.9363999999999999</v>
      </c>
      <c r="BP214" s="285">
        <v>7.1561190945419701</v>
      </c>
      <c r="BQ214" s="204">
        <v>3.0293271983771191</v>
      </c>
      <c r="BR214" s="204"/>
      <c r="BS214" s="47"/>
      <c r="BT214" s="42"/>
      <c r="BU214" s="42"/>
      <c r="BV214" s="42"/>
      <c r="BW214" s="43"/>
      <c r="BX214" s="191"/>
      <c r="BY214" s="191"/>
      <c r="BZ214" s="205"/>
      <c r="CA214" s="191"/>
      <c r="CB214" s="206"/>
      <c r="CC214" s="191"/>
      <c r="CD214" s="207">
        <f t="shared" si="204"/>
        <v>55.397133524475493</v>
      </c>
      <c r="CE214" s="47" t="s">
        <v>356</v>
      </c>
      <c r="CF214" s="42">
        <v>31.8</v>
      </c>
      <c r="CG214" s="42" t="s">
        <v>353</v>
      </c>
      <c r="CH214" s="42">
        <v>175</v>
      </c>
      <c r="CI214" s="191"/>
      <c r="CJ214" s="192"/>
      <c r="CK214" s="191" t="s">
        <v>357</v>
      </c>
      <c r="CL214" s="191" t="s">
        <v>358</v>
      </c>
      <c r="CM214" s="208">
        <v>0.13</v>
      </c>
      <c r="CN214" s="191">
        <v>470</v>
      </c>
      <c r="CO214" s="205">
        <f t="shared" si="205"/>
        <v>75.410148922061893</v>
      </c>
      <c r="CP214" s="191">
        <f t="shared" si="206"/>
        <v>41.547850143356619</v>
      </c>
      <c r="CQ214" s="145" t="s">
        <v>353</v>
      </c>
      <c r="CR214" s="191">
        <v>175</v>
      </c>
      <c r="CS214" s="191"/>
      <c r="CT214" s="191"/>
      <c r="CU214" s="191"/>
      <c r="CV214" s="192"/>
      <c r="CW214" s="191" t="s">
        <v>357</v>
      </c>
      <c r="CX214" s="209" t="s">
        <v>358</v>
      </c>
      <c r="CY214" s="208">
        <v>0.13</v>
      </c>
      <c r="CZ214" s="191">
        <v>470</v>
      </c>
      <c r="DA214" s="191"/>
      <c r="DB214" s="191">
        <f t="shared" si="207"/>
        <v>49.637704487380923</v>
      </c>
      <c r="DC214" s="43">
        <f t="shared" si="208"/>
        <v>0</v>
      </c>
      <c r="DD214" s="191" t="s">
        <v>362</v>
      </c>
      <c r="DE214" s="191">
        <v>100</v>
      </c>
      <c r="DF214" s="191" t="s">
        <v>361</v>
      </c>
      <c r="DG214" s="191">
        <v>20</v>
      </c>
      <c r="DH214" s="191" t="s">
        <v>353</v>
      </c>
      <c r="DI214" s="192">
        <v>175</v>
      </c>
      <c r="DJ214" s="191"/>
      <c r="DK214" s="209"/>
      <c r="DL214" s="208"/>
      <c r="DM214" s="191"/>
      <c r="DN214" s="191">
        <f t="shared" si="209"/>
        <v>49.637704487380923</v>
      </c>
      <c r="DO214" s="192">
        <f t="shared" si="210"/>
        <v>0</v>
      </c>
      <c r="DP214" s="191">
        <v>1</v>
      </c>
      <c r="DQ214" s="191" t="s">
        <v>363</v>
      </c>
      <c r="DR214" s="191" t="s">
        <v>371</v>
      </c>
      <c r="DS214" s="208">
        <v>0.13400000000000001</v>
      </c>
      <c r="DT214" s="191">
        <v>580</v>
      </c>
      <c r="DU214" s="191">
        <f t="shared" si="211"/>
        <v>7.1561190945419701</v>
      </c>
      <c r="DV214" s="191">
        <v>0.375</v>
      </c>
      <c r="DW214" s="191">
        <v>0.45</v>
      </c>
      <c r="DX214" s="192">
        <f t="shared" si="212"/>
        <v>9.2328555874125815</v>
      </c>
      <c r="DY214" s="191">
        <v>1</v>
      </c>
      <c r="DZ214" s="191" t="s">
        <v>363</v>
      </c>
      <c r="EA214" s="191" t="s">
        <v>371</v>
      </c>
      <c r="EB214" s="208">
        <v>0.13400000000000001</v>
      </c>
      <c r="EC214" s="191">
        <v>580</v>
      </c>
      <c r="ED214" s="191">
        <f t="shared" si="213"/>
        <v>3.0293271983771191</v>
      </c>
      <c r="EE214" s="191">
        <v>0.47499999999999998</v>
      </c>
      <c r="EF214" s="191">
        <v>0.47499999999999998</v>
      </c>
      <c r="EG214" s="191">
        <f t="shared" si="214"/>
        <v>4.6164277937062907</v>
      </c>
      <c r="EH214" s="166">
        <f t="shared" si="215"/>
        <v>2</v>
      </c>
      <c r="EI214" s="205">
        <f t="shared" si="216"/>
        <v>3.2031447219439833</v>
      </c>
      <c r="EJ214" s="205">
        <f t="shared" si="182"/>
        <v>1.8842027776141079</v>
      </c>
      <c r="EK214" s="51">
        <f t="shared" si="222"/>
        <v>0.89512442076301113</v>
      </c>
      <c r="EL214" s="220">
        <f t="shared" si="184"/>
        <v>0.13252763902800835</v>
      </c>
      <c r="EM214" s="221">
        <f t="shared" si="217"/>
        <v>6.035374182186823</v>
      </c>
      <c r="EN214" s="191"/>
      <c r="EO214" s="313"/>
      <c r="EP214" s="192" t="s">
        <v>354</v>
      </c>
      <c r="EQ214" s="222">
        <f t="shared" si="218"/>
        <v>3.2031447219439833</v>
      </c>
      <c r="ER214" s="191">
        <f t="shared" si="219"/>
        <v>1.8842027776141079</v>
      </c>
      <c r="ES214" s="51">
        <f t="shared" si="220"/>
        <v>0.89512442076301113</v>
      </c>
      <c r="ET214" s="191">
        <f t="shared" si="223"/>
        <v>3.6007276390280083</v>
      </c>
      <c r="EU214" s="191">
        <f t="shared" si="221"/>
        <v>6.035374182186823</v>
      </c>
      <c r="EV214" s="191"/>
      <c r="EW214" s="191"/>
      <c r="EX214" s="192" t="str">
        <f t="shared" si="186"/>
        <v>Front</v>
      </c>
      <c r="EY214" s="145"/>
      <c r="EZ214" s="191"/>
      <c r="FA214" s="191"/>
      <c r="FB214" s="191"/>
      <c r="FC214" s="191"/>
      <c r="FD214" s="191"/>
      <c r="FE214" s="191"/>
      <c r="FF214" s="192"/>
      <c r="FG214" s="145"/>
      <c r="FH214" s="191"/>
      <c r="FI214" s="191"/>
      <c r="FJ214" s="191"/>
      <c r="FK214" s="191"/>
      <c r="FL214" s="191"/>
      <c r="FM214" s="191"/>
      <c r="FN214" s="192"/>
      <c r="FO214" s="145"/>
      <c r="FP214" s="191"/>
      <c r="FQ214" s="191"/>
      <c r="FR214" s="191"/>
      <c r="FS214" s="191"/>
      <c r="FT214" s="191"/>
      <c r="FU214" s="191"/>
      <c r="FV214" s="192"/>
      <c r="FW214" s="191"/>
      <c r="FX214" s="191"/>
      <c r="FY214" s="191"/>
      <c r="FZ214" s="191"/>
      <c r="GA214" s="191"/>
      <c r="GB214" s="191"/>
      <c r="GC214" s="191"/>
      <c r="GD214" s="210"/>
      <c r="GE214" s="145"/>
      <c r="GF214" s="191"/>
      <c r="GG214" s="191"/>
      <c r="GH214" s="191"/>
      <c r="GI214" s="191"/>
      <c r="GJ214" s="191"/>
      <c r="GK214" s="191"/>
      <c r="GL214" s="210"/>
      <c r="GM214" s="145"/>
      <c r="GN214" s="191"/>
      <c r="GO214" s="191"/>
      <c r="GP214" s="191"/>
      <c r="GQ214" s="191"/>
      <c r="GR214" s="191"/>
      <c r="GS214" s="191"/>
      <c r="GT214" s="210"/>
      <c r="GU214" s="145"/>
      <c r="GV214" s="191"/>
      <c r="GW214" s="191"/>
      <c r="GX214" s="191"/>
      <c r="GY214" s="191"/>
      <c r="GZ214" s="191"/>
      <c r="HA214" s="191"/>
      <c r="HB214" s="210"/>
      <c r="HC214" s="145"/>
      <c r="HD214" s="191"/>
      <c r="HE214" s="191"/>
      <c r="HF214" s="191"/>
      <c r="HG214" s="191"/>
      <c r="HH214" s="191"/>
      <c r="HI214" s="191"/>
      <c r="HJ214" s="210"/>
      <c r="HR214" s="310"/>
    </row>
    <row r="215" spans="1:226" s="309" customFormat="1" ht="14.45" customHeight="1" x14ac:dyDescent="0.25">
      <c r="A215" s="211" t="s">
        <v>431</v>
      </c>
      <c r="B215" s="194" t="s">
        <v>0</v>
      </c>
      <c r="C215" s="31">
        <f t="shared" si="224"/>
        <v>205</v>
      </c>
      <c r="D215" s="173" t="str">
        <f t="shared" si="188"/>
        <v>Dw_205</v>
      </c>
      <c r="E215" s="4">
        <v>465.57261996314679</v>
      </c>
      <c r="F215" s="195" t="s">
        <v>360</v>
      </c>
      <c r="G215" s="195">
        <v>17.5</v>
      </c>
      <c r="H215" s="3">
        <f t="shared" si="189"/>
        <v>62.352550778567583</v>
      </c>
      <c r="I215" s="196">
        <f t="shared" si="190"/>
        <v>219.51751459194668</v>
      </c>
      <c r="J215" s="1">
        <f t="shared" si="191"/>
        <v>0.3</v>
      </c>
      <c r="K215" s="280">
        <f t="shared" si="192"/>
        <v>0.69458473072934523</v>
      </c>
      <c r="L215" s="280">
        <f t="shared" si="193"/>
        <v>0.80184057865284286</v>
      </c>
      <c r="M215" s="225">
        <f t="shared" si="194"/>
        <v>1.0561757868006967</v>
      </c>
      <c r="N215" s="15" t="s">
        <v>432</v>
      </c>
      <c r="O215" s="197">
        <f t="shared" si="195"/>
        <v>0.60138043398963215</v>
      </c>
      <c r="P215" s="198">
        <f t="shared" si="196"/>
        <v>0</v>
      </c>
      <c r="Q215" s="198">
        <f t="shared" si="197"/>
        <v>0</v>
      </c>
      <c r="R215" s="198">
        <f t="shared" si="198"/>
        <v>0.74000583106710616</v>
      </c>
      <c r="S215" s="77">
        <f t="shared" si="199"/>
        <v>0.97032148763360881</v>
      </c>
      <c r="T215" s="199"/>
      <c r="U215" s="3">
        <f t="shared" si="200"/>
        <v>1.9313439179738419</v>
      </c>
      <c r="V215" s="98">
        <f t="shared" si="201"/>
        <v>12.682303720281471</v>
      </c>
      <c r="W215" s="49">
        <f t="shared" si="202"/>
        <v>4.9165003578059503</v>
      </c>
      <c r="X215" s="317">
        <f t="shared" si="181"/>
        <v>8.0289505079113463E-2</v>
      </c>
      <c r="Y215" s="318">
        <v>8.0289505079113435E-2</v>
      </c>
      <c r="Z215" s="200"/>
      <c r="AA215" s="66"/>
      <c r="AB215" s="66"/>
      <c r="AC215" s="66">
        <v>250</v>
      </c>
      <c r="AD215" s="66"/>
      <c r="AE215" s="66"/>
      <c r="AF215" s="66"/>
      <c r="AG215" s="66"/>
      <c r="AH215" s="195"/>
      <c r="AI215" s="34"/>
      <c r="AJ215" s="229">
        <v>180</v>
      </c>
      <c r="AK215" s="34"/>
      <c r="AL215" s="34"/>
      <c r="AM215" s="34"/>
      <c r="AN215" s="201"/>
      <c r="AO215" s="201"/>
      <c r="AP215" s="202">
        <v>240</v>
      </c>
      <c r="AQ215" s="18"/>
      <c r="AR215" s="18"/>
      <c r="AS215" s="18"/>
      <c r="AT215" s="51"/>
      <c r="AU215" s="17"/>
      <c r="AV215" s="18"/>
      <c r="AW215" s="112"/>
      <c r="AX215" s="103"/>
      <c r="AY215" s="18"/>
      <c r="AZ215" s="18"/>
      <c r="BA215" s="18"/>
      <c r="BB215" s="17"/>
      <c r="BC215" s="19"/>
      <c r="BD215" s="19"/>
      <c r="BE215" s="19"/>
      <c r="BF215" s="17"/>
      <c r="BG215" s="18"/>
      <c r="BH215" s="18"/>
      <c r="BI215" s="128"/>
      <c r="BJ215" s="331"/>
      <c r="BK215" s="332"/>
      <c r="BL215" s="332"/>
      <c r="BM215" s="332"/>
      <c r="BN215" s="333"/>
      <c r="BO215" s="203">
        <f t="shared" si="203"/>
        <v>6.9363999999999999</v>
      </c>
      <c r="BP215" s="285">
        <v>8.9891803786643774</v>
      </c>
      <c r="BQ215" s="204">
        <v>2.9767333679666836</v>
      </c>
      <c r="BR215" s="204"/>
      <c r="BS215" s="47"/>
      <c r="BT215" s="42"/>
      <c r="BU215" s="42"/>
      <c r="BV215" s="42"/>
      <c r="BW215" s="43"/>
      <c r="BX215" s="191"/>
      <c r="BY215" s="191"/>
      <c r="BZ215" s="205"/>
      <c r="CA215" s="191"/>
      <c r="CB215" s="206"/>
      <c r="CC215" s="191"/>
      <c r="CD215" s="207">
        <f t="shared" si="204"/>
        <v>65.855254377584004</v>
      </c>
      <c r="CE215" s="47" t="s">
        <v>356</v>
      </c>
      <c r="CF215" s="42">
        <v>31.8</v>
      </c>
      <c r="CG215" s="42" t="s">
        <v>353</v>
      </c>
      <c r="CH215" s="42">
        <v>175</v>
      </c>
      <c r="CI215" s="191"/>
      <c r="CJ215" s="192"/>
      <c r="CK215" s="191" t="s">
        <v>357</v>
      </c>
      <c r="CL215" s="191" t="s">
        <v>358</v>
      </c>
      <c r="CM215" s="208">
        <v>0.13</v>
      </c>
      <c r="CN215" s="191">
        <v>470</v>
      </c>
      <c r="CO215" s="205">
        <f t="shared" si="205"/>
        <v>84.840859183383628</v>
      </c>
      <c r="CP215" s="191">
        <f t="shared" si="206"/>
        <v>49.391440783188003</v>
      </c>
      <c r="CQ215" s="145" t="s">
        <v>353</v>
      </c>
      <c r="CR215" s="191">
        <v>175</v>
      </c>
      <c r="CS215" s="191"/>
      <c r="CT215" s="191"/>
      <c r="CU215" s="191"/>
      <c r="CV215" s="192"/>
      <c r="CW215" s="191" t="s">
        <v>357</v>
      </c>
      <c r="CX215" s="209" t="s">
        <v>358</v>
      </c>
      <c r="CY215" s="208">
        <v>0.13</v>
      </c>
      <c r="CZ215" s="191">
        <v>470</v>
      </c>
      <c r="DA215" s="191"/>
      <c r="DB215" s="191">
        <f t="shared" si="207"/>
        <v>62.352550778567583</v>
      </c>
      <c r="DC215" s="43">
        <f t="shared" si="208"/>
        <v>0</v>
      </c>
      <c r="DD215" s="191" t="s">
        <v>362</v>
      </c>
      <c r="DE215" s="191">
        <v>100</v>
      </c>
      <c r="DF215" s="191" t="s">
        <v>361</v>
      </c>
      <c r="DG215" s="191">
        <v>20</v>
      </c>
      <c r="DH215" s="191" t="s">
        <v>353</v>
      </c>
      <c r="DI215" s="192">
        <v>175</v>
      </c>
      <c r="DJ215" s="191"/>
      <c r="DK215" s="209"/>
      <c r="DL215" s="208"/>
      <c r="DM215" s="191"/>
      <c r="DN215" s="191">
        <f t="shared" si="209"/>
        <v>62.352550778567583</v>
      </c>
      <c r="DO215" s="192">
        <f t="shared" si="210"/>
        <v>0</v>
      </c>
      <c r="DP215" s="191">
        <v>1</v>
      </c>
      <c r="DQ215" s="191" t="s">
        <v>363</v>
      </c>
      <c r="DR215" s="191" t="s">
        <v>371</v>
      </c>
      <c r="DS215" s="208">
        <v>0.13400000000000001</v>
      </c>
      <c r="DT215" s="191">
        <v>580</v>
      </c>
      <c r="DU215" s="191">
        <f t="shared" si="211"/>
        <v>8.9891803786643774</v>
      </c>
      <c r="DV215" s="191">
        <v>0.375</v>
      </c>
      <c r="DW215" s="191">
        <v>0.45</v>
      </c>
      <c r="DX215" s="192">
        <f t="shared" si="212"/>
        <v>10.975875729597334</v>
      </c>
      <c r="DY215" s="191">
        <v>1</v>
      </c>
      <c r="DZ215" s="191" t="s">
        <v>363</v>
      </c>
      <c r="EA215" s="191" t="s">
        <v>371</v>
      </c>
      <c r="EB215" s="208">
        <v>0.13400000000000001</v>
      </c>
      <c r="EC215" s="191">
        <v>580</v>
      </c>
      <c r="ED215" s="191">
        <f t="shared" si="213"/>
        <v>2.9767333679666836</v>
      </c>
      <c r="EE215" s="191">
        <v>0.47499999999999998</v>
      </c>
      <c r="EF215" s="191">
        <v>0.47499999999999998</v>
      </c>
      <c r="EG215" s="191">
        <f t="shared" si="214"/>
        <v>5.487937864798667</v>
      </c>
      <c r="EH215" s="166">
        <f t="shared" si="215"/>
        <v>2</v>
      </c>
      <c r="EI215" s="205">
        <f t="shared" si="216"/>
        <v>3.2832846605555313</v>
      </c>
      <c r="EJ215" s="205">
        <f t="shared" si="182"/>
        <v>1.9313439179738419</v>
      </c>
      <c r="EK215" s="51">
        <f t="shared" si="222"/>
        <v>0.79538944999284178</v>
      </c>
      <c r="EL215" s="220">
        <f t="shared" si="184"/>
        <v>9.2457669722234348E-2</v>
      </c>
      <c r="EM215" s="221">
        <f t="shared" si="217"/>
        <v>6.3411518601407355</v>
      </c>
      <c r="EN215" s="191"/>
      <c r="EO215" s="313"/>
      <c r="EP215" s="192" t="s">
        <v>354</v>
      </c>
      <c r="EQ215" s="222">
        <f t="shared" si="218"/>
        <v>3.2832846605555313</v>
      </c>
      <c r="ER215" s="191">
        <f t="shared" si="219"/>
        <v>1.9313439179738419</v>
      </c>
      <c r="ES215" s="51">
        <f t="shared" si="220"/>
        <v>0.79538944999284178</v>
      </c>
      <c r="ET215" s="191">
        <f t="shared" si="223"/>
        <v>3.5606576697222341</v>
      </c>
      <c r="EU215" s="191">
        <f t="shared" si="221"/>
        <v>6.3411518601407355</v>
      </c>
      <c r="EV215" s="191"/>
      <c r="EW215" s="191"/>
      <c r="EX215" s="192" t="str">
        <f t="shared" si="186"/>
        <v>Front</v>
      </c>
      <c r="EY215" s="145"/>
      <c r="EZ215" s="191"/>
      <c r="FA215" s="191"/>
      <c r="FB215" s="191"/>
      <c r="FC215" s="191"/>
      <c r="FD215" s="191"/>
      <c r="FE215" s="191"/>
      <c r="FF215" s="192"/>
      <c r="FG215" s="145"/>
      <c r="FH215" s="191"/>
      <c r="FI215" s="191"/>
      <c r="FJ215" s="191"/>
      <c r="FK215" s="191"/>
      <c r="FL215" s="191"/>
      <c r="FM215" s="191"/>
      <c r="FN215" s="192"/>
      <c r="FO215" s="145"/>
      <c r="FP215" s="191"/>
      <c r="FQ215" s="191"/>
      <c r="FR215" s="191"/>
      <c r="FS215" s="191"/>
      <c r="FT215" s="191"/>
      <c r="FU215" s="191"/>
      <c r="FV215" s="192"/>
      <c r="FW215" s="191"/>
      <c r="FX215" s="191"/>
      <c r="FY215" s="191"/>
      <c r="FZ215" s="191"/>
      <c r="GA215" s="191"/>
      <c r="GB215" s="191"/>
      <c r="GC215" s="191"/>
      <c r="GD215" s="210"/>
      <c r="GE215" s="145"/>
      <c r="GF215" s="191"/>
      <c r="GG215" s="191"/>
      <c r="GH215" s="191"/>
      <c r="GI215" s="191"/>
      <c r="GJ215" s="191"/>
      <c r="GK215" s="191"/>
      <c r="GL215" s="210"/>
      <c r="GM215" s="145"/>
      <c r="GN215" s="191"/>
      <c r="GO215" s="191"/>
      <c r="GP215" s="191"/>
      <c r="GQ215" s="191"/>
      <c r="GR215" s="191"/>
      <c r="GS215" s="191"/>
      <c r="GT215" s="210"/>
      <c r="GU215" s="145"/>
      <c r="GV215" s="191"/>
      <c r="GW215" s="191"/>
      <c r="GX215" s="191"/>
      <c r="GY215" s="191"/>
      <c r="GZ215" s="191"/>
      <c r="HA215" s="191"/>
      <c r="HB215" s="210"/>
      <c r="HC215" s="145"/>
      <c r="HD215" s="191"/>
      <c r="HE215" s="191"/>
      <c r="HF215" s="191"/>
      <c r="HG215" s="191"/>
      <c r="HH215" s="191"/>
      <c r="HI215" s="191"/>
      <c r="HJ215" s="210"/>
      <c r="HR215" s="310"/>
    </row>
    <row r="216" spans="1:226" s="309" customFormat="1" ht="14.45" customHeight="1" x14ac:dyDescent="0.25">
      <c r="A216" s="211" t="s">
        <v>431</v>
      </c>
      <c r="B216" s="194" t="s">
        <v>0</v>
      </c>
      <c r="C216" s="31">
        <f t="shared" si="224"/>
        <v>206</v>
      </c>
      <c r="D216" s="173" t="str">
        <f t="shared" si="188"/>
        <v>Dw_206</v>
      </c>
      <c r="E216" s="4">
        <v>446.73503743143459</v>
      </c>
      <c r="F216" s="195" t="s">
        <v>360</v>
      </c>
      <c r="G216" s="195">
        <v>17.5</v>
      </c>
      <c r="H216" s="3">
        <f t="shared" si="189"/>
        <v>57.861576802655215</v>
      </c>
      <c r="I216" s="196">
        <f t="shared" si="190"/>
        <v>203.00230637366116</v>
      </c>
      <c r="J216" s="1">
        <f t="shared" si="191"/>
        <v>0.30000000000000004</v>
      </c>
      <c r="K216" s="280">
        <f t="shared" si="192"/>
        <v>0.69776905458438676</v>
      </c>
      <c r="L216" s="280">
        <f t="shared" si="193"/>
        <v>0.78727387637155144</v>
      </c>
      <c r="M216" s="225">
        <f t="shared" si="194"/>
        <v>1.0525238902459997</v>
      </c>
      <c r="N216" s="15" t="s">
        <v>432</v>
      </c>
      <c r="O216" s="197">
        <f t="shared" si="195"/>
        <v>0.59045540727866364</v>
      </c>
      <c r="P216" s="198">
        <f t="shared" si="196"/>
        <v>0</v>
      </c>
      <c r="Q216" s="198">
        <f t="shared" si="197"/>
        <v>0</v>
      </c>
      <c r="R216" s="198">
        <f t="shared" si="198"/>
        <v>0.73744714265680311</v>
      </c>
      <c r="S216" s="77">
        <f t="shared" si="199"/>
        <v>0.93514091311204783</v>
      </c>
      <c r="T216" s="199"/>
      <c r="U216" s="3">
        <f t="shared" si="200"/>
        <v>1.708347034464434</v>
      </c>
      <c r="V216" s="98">
        <f t="shared" si="201"/>
        <v>9.9227286065556477</v>
      </c>
      <c r="W216" s="49">
        <f t="shared" si="202"/>
        <v>5.8312163011722218</v>
      </c>
      <c r="X216" s="317">
        <f t="shared" si="181"/>
        <v>6.3887837795332816E-2</v>
      </c>
      <c r="Y216" s="318">
        <v>6.3887837795332802E-2</v>
      </c>
      <c r="Z216" s="200"/>
      <c r="AA216" s="66"/>
      <c r="AB216" s="66"/>
      <c r="AC216" s="66">
        <v>250</v>
      </c>
      <c r="AD216" s="66"/>
      <c r="AE216" s="66"/>
      <c r="AF216" s="66"/>
      <c r="AG216" s="66"/>
      <c r="AH216" s="195"/>
      <c r="AI216" s="34"/>
      <c r="AJ216" s="229">
        <v>180</v>
      </c>
      <c r="AK216" s="34"/>
      <c r="AL216" s="34"/>
      <c r="AM216" s="34"/>
      <c r="AN216" s="201"/>
      <c r="AO216" s="201"/>
      <c r="AP216" s="202">
        <v>240</v>
      </c>
      <c r="AQ216" s="18"/>
      <c r="AR216" s="18"/>
      <c r="AS216" s="18"/>
      <c r="AT216" s="51"/>
      <c r="AU216" s="17"/>
      <c r="AV216" s="18"/>
      <c r="AW216" s="112"/>
      <c r="AX216" s="103"/>
      <c r="AY216" s="18"/>
      <c r="AZ216" s="18"/>
      <c r="BA216" s="18"/>
      <c r="BB216" s="17"/>
      <c r="BC216" s="19"/>
      <c r="BD216" s="19"/>
      <c r="BE216" s="19"/>
      <c r="BF216" s="17"/>
      <c r="BG216" s="18"/>
      <c r="BH216" s="18"/>
      <c r="BI216" s="128"/>
      <c r="BJ216" s="331"/>
      <c r="BK216" s="332"/>
      <c r="BL216" s="332"/>
      <c r="BM216" s="332"/>
      <c r="BN216" s="333"/>
      <c r="BO216" s="203">
        <f t="shared" si="203"/>
        <v>6.9363999999999999</v>
      </c>
      <c r="BP216" s="285">
        <v>8.3417301197530733</v>
      </c>
      <c r="BQ216" s="204">
        <v>2.8563427619819666</v>
      </c>
      <c r="BR216" s="204"/>
      <c r="BS216" s="47"/>
      <c r="BT216" s="42"/>
      <c r="BU216" s="42"/>
      <c r="BV216" s="42"/>
      <c r="BW216" s="43"/>
      <c r="BX216" s="191"/>
      <c r="BY216" s="191"/>
      <c r="BZ216" s="205"/>
      <c r="CA216" s="191"/>
      <c r="CB216" s="206"/>
      <c r="CC216" s="191"/>
      <c r="CD216" s="207">
        <f t="shared" si="204"/>
        <v>60.900691912098353</v>
      </c>
      <c r="CE216" s="47" t="s">
        <v>356</v>
      </c>
      <c r="CF216" s="42">
        <v>31.8</v>
      </c>
      <c r="CG216" s="42" t="s">
        <v>353</v>
      </c>
      <c r="CH216" s="42">
        <v>175</v>
      </c>
      <c r="CI216" s="191"/>
      <c r="CJ216" s="192"/>
      <c r="CK216" s="191" t="s">
        <v>357</v>
      </c>
      <c r="CL216" s="191" t="s">
        <v>358</v>
      </c>
      <c r="CM216" s="208">
        <v>0.13</v>
      </c>
      <c r="CN216" s="191">
        <v>470</v>
      </c>
      <c r="CO216" s="205">
        <f t="shared" si="205"/>
        <v>77.307598916922871</v>
      </c>
      <c r="CP216" s="191">
        <f t="shared" si="206"/>
        <v>45.675518934073764</v>
      </c>
      <c r="CQ216" s="145" t="s">
        <v>353</v>
      </c>
      <c r="CR216" s="191">
        <v>175</v>
      </c>
      <c r="CS216" s="191"/>
      <c r="CT216" s="191"/>
      <c r="CU216" s="191"/>
      <c r="CV216" s="192"/>
      <c r="CW216" s="191" t="s">
        <v>357</v>
      </c>
      <c r="CX216" s="209" t="s">
        <v>358</v>
      </c>
      <c r="CY216" s="208">
        <v>0.13</v>
      </c>
      <c r="CZ216" s="191">
        <v>470</v>
      </c>
      <c r="DA216" s="191"/>
      <c r="DB216" s="191">
        <f t="shared" si="207"/>
        <v>57.861576802655215</v>
      </c>
      <c r="DC216" s="43">
        <f t="shared" si="208"/>
        <v>0</v>
      </c>
      <c r="DD216" s="191" t="s">
        <v>362</v>
      </c>
      <c r="DE216" s="191">
        <v>100</v>
      </c>
      <c r="DF216" s="191" t="s">
        <v>361</v>
      </c>
      <c r="DG216" s="191">
        <v>20</v>
      </c>
      <c r="DH216" s="191" t="s">
        <v>353</v>
      </c>
      <c r="DI216" s="192">
        <v>175</v>
      </c>
      <c r="DJ216" s="191"/>
      <c r="DK216" s="209"/>
      <c r="DL216" s="208"/>
      <c r="DM216" s="191"/>
      <c r="DN216" s="191">
        <f t="shared" si="209"/>
        <v>57.861576802655215</v>
      </c>
      <c r="DO216" s="192">
        <f t="shared" si="210"/>
        <v>0</v>
      </c>
      <c r="DP216" s="191">
        <v>1</v>
      </c>
      <c r="DQ216" s="191" t="s">
        <v>363</v>
      </c>
      <c r="DR216" s="191" t="s">
        <v>371</v>
      </c>
      <c r="DS216" s="208">
        <v>0.13400000000000001</v>
      </c>
      <c r="DT216" s="191">
        <v>580</v>
      </c>
      <c r="DU216" s="191">
        <f t="shared" si="211"/>
        <v>8.3417301197530733</v>
      </c>
      <c r="DV216" s="191">
        <v>0.375</v>
      </c>
      <c r="DW216" s="191">
        <v>0.45</v>
      </c>
      <c r="DX216" s="192">
        <f t="shared" si="212"/>
        <v>10.150115318683058</v>
      </c>
      <c r="DY216" s="191">
        <v>1</v>
      </c>
      <c r="DZ216" s="191" t="s">
        <v>363</v>
      </c>
      <c r="EA216" s="191" t="s">
        <v>371</v>
      </c>
      <c r="EB216" s="208">
        <v>0.13400000000000001</v>
      </c>
      <c r="EC216" s="191">
        <v>580</v>
      </c>
      <c r="ED216" s="191">
        <f t="shared" si="213"/>
        <v>2.8563427619819666</v>
      </c>
      <c r="EE216" s="191">
        <v>0.47499999999999998</v>
      </c>
      <c r="EF216" s="191">
        <v>0.47499999999999998</v>
      </c>
      <c r="EG216" s="191">
        <f t="shared" si="214"/>
        <v>5.0750576593415291</v>
      </c>
      <c r="EH216" s="166">
        <f t="shared" si="215"/>
        <v>2</v>
      </c>
      <c r="EI216" s="205">
        <f t="shared" si="216"/>
        <v>2.9041899585895377</v>
      </c>
      <c r="EJ216" s="205">
        <f t="shared" si="182"/>
        <v>1.708347034464434</v>
      </c>
      <c r="EK216" s="51">
        <f t="shared" si="222"/>
        <v>0.89799572751753254</v>
      </c>
      <c r="EL216" s="220">
        <f t="shared" si="184"/>
        <v>0.28200502070523115</v>
      </c>
      <c r="EM216" s="221">
        <f t="shared" si="217"/>
        <v>4.9613643032778239</v>
      </c>
      <c r="EN216" s="191"/>
      <c r="EO216" s="313"/>
      <c r="EP216" s="192" t="s">
        <v>354</v>
      </c>
      <c r="EQ216" s="222">
        <f t="shared" si="218"/>
        <v>2.9041899585895377</v>
      </c>
      <c r="ER216" s="191">
        <f t="shared" si="219"/>
        <v>1.708347034464434</v>
      </c>
      <c r="ES216" s="51">
        <f t="shared" si="220"/>
        <v>0.89799572751753254</v>
      </c>
      <c r="ET216" s="191">
        <f t="shared" si="223"/>
        <v>3.7502050207052311</v>
      </c>
      <c r="EU216" s="191">
        <f t="shared" si="221"/>
        <v>4.9613643032778239</v>
      </c>
      <c r="EV216" s="191"/>
      <c r="EW216" s="191"/>
      <c r="EX216" s="192" t="str">
        <f t="shared" si="186"/>
        <v>Front</v>
      </c>
      <c r="EY216" s="145"/>
      <c r="EZ216" s="191"/>
      <c r="FA216" s="191"/>
      <c r="FB216" s="191"/>
      <c r="FC216" s="191"/>
      <c r="FD216" s="191"/>
      <c r="FE216" s="191"/>
      <c r="FF216" s="192"/>
      <c r="FG216" s="145"/>
      <c r="FH216" s="191"/>
      <c r="FI216" s="191"/>
      <c r="FJ216" s="191"/>
      <c r="FK216" s="191"/>
      <c r="FL216" s="191"/>
      <c r="FM216" s="191"/>
      <c r="FN216" s="192"/>
      <c r="FO216" s="145"/>
      <c r="FP216" s="191"/>
      <c r="FQ216" s="191"/>
      <c r="FR216" s="191"/>
      <c r="FS216" s="191"/>
      <c r="FT216" s="191"/>
      <c r="FU216" s="191"/>
      <c r="FV216" s="192"/>
      <c r="FW216" s="191"/>
      <c r="FX216" s="191"/>
      <c r="FY216" s="191"/>
      <c r="FZ216" s="191"/>
      <c r="GA216" s="191"/>
      <c r="GB216" s="191"/>
      <c r="GC216" s="191"/>
      <c r="GD216" s="210"/>
      <c r="GE216" s="145"/>
      <c r="GF216" s="191"/>
      <c r="GG216" s="191"/>
      <c r="GH216" s="191"/>
      <c r="GI216" s="191"/>
      <c r="GJ216" s="191"/>
      <c r="GK216" s="191"/>
      <c r="GL216" s="210"/>
      <c r="GM216" s="145"/>
      <c r="GN216" s="191"/>
      <c r="GO216" s="191"/>
      <c r="GP216" s="191"/>
      <c r="GQ216" s="191"/>
      <c r="GR216" s="191"/>
      <c r="GS216" s="191"/>
      <c r="GT216" s="210"/>
      <c r="GU216" s="145"/>
      <c r="GV216" s="191"/>
      <c r="GW216" s="191"/>
      <c r="GX216" s="191"/>
      <c r="GY216" s="191"/>
      <c r="GZ216" s="191"/>
      <c r="HA216" s="191"/>
      <c r="HB216" s="210"/>
      <c r="HC216" s="145"/>
      <c r="HD216" s="191"/>
      <c r="HE216" s="191"/>
      <c r="HF216" s="191"/>
      <c r="HG216" s="191"/>
      <c r="HH216" s="191"/>
      <c r="HI216" s="191"/>
      <c r="HJ216" s="210"/>
      <c r="HR216" s="310"/>
    </row>
    <row r="217" spans="1:226" s="309" customFormat="1" ht="14.45" customHeight="1" x14ac:dyDescent="0.25">
      <c r="A217" s="211" t="s">
        <v>431</v>
      </c>
      <c r="B217" s="194" t="s">
        <v>0</v>
      </c>
      <c r="C217" s="31">
        <f t="shared" si="224"/>
        <v>207</v>
      </c>
      <c r="D217" s="173" t="str">
        <f t="shared" si="188"/>
        <v>Dw_207</v>
      </c>
      <c r="E217" s="4">
        <v>511.22437891076032</v>
      </c>
      <c r="F217" s="195" t="s">
        <v>360</v>
      </c>
      <c r="G217" s="195">
        <v>17.5</v>
      </c>
      <c r="H217" s="3">
        <f t="shared" si="189"/>
        <v>42.712037124697488</v>
      </c>
      <c r="I217" s="196">
        <f t="shared" si="190"/>
        <v>165.49381729248893</v>
      </c>
      <c r="J217" s="1">
        <f t="shared" si="191"/>
        <v>0.3</v>
      </c>
      <c r="K217" s="280">
        <f t="shared" si="192"/>
        <v>0.62006125286334168</v>
      </c>
      <c r="L217" s="280">
        <f t="shared" si="193"/>
        <v>0.75718483355966149</v>
      </c>
      <c r="M217" s="225">
        <f t="shared" si="194"/>
        <v>1.1623923495570878</v>
      </c>
      <c r="N217" s="15" t="s">
        <v>432</v>
      </c>
      <c r="O217" s="197">
        <f t="shared" si="195"/>
        <v>0.56788862516974614</v>
      </c>
      <c r="P217" s="198">
        <f t="shared" si="196"/>
        <v>0</v>
      </c>
      <c r="Q217" s="198">
        <f t="shared" si="197"/>
        <v>0</v>
      </c>
      <c r="R217" s="198">
        <f t="shared" si="198"/>
        <v>0.81442609024927115</v>
      </c>
      <c r="S217" s="77">
        <f t="shared" si="199"/>
        <v>0.71220379024668601</v>
      </c>
      <c r="T217" s="199"/>
      <c r="U217" s="3">
        <f t="shared" si="200"/>
        <v>2.0651418054080874</v>
      </c>
      <c r="V217" s="98">
        <f t="shared" si="201"/>
        <v>14.500356299910194</v>
      </c>
      <c r="W217" s="49">
        <f t="shared" si="202"/>
        <v>2.945585352613854</v>
      </c>
      <c r="X217" s="317">
        <f t="shared" si="181"/>
        <v>0.12591336758457497</v>
      </c>
      <c r="Y217" s="318">
        <v>0.125913367584575</v>
      </c>
      <c r="Z217" s="200"/>
      <c r="AA217" s="66"/>
      <c r="AB217" s="66"/>
      <c r="AC217" s="66">
        <v>250</v>
      </c>
      <c r="AD217" s="66"/>
      <c r="AE217" s="66"/>
      <c r="AF217" s="66"/>
      <c r="AG217" s="66"/>
      <c r="AH217" s="195"/>
      <c r="AI217" s="34"/>
      <c r="AJ217" s="229">
        <v>180</v>
      </c>
      <c r="AK217" s="34"/>
      <c r="AL217" s="34"/>
      <c r="AM217" s="34"/>
      <c r="AN217" s="201"/>
      <c r="AO217" s="201"/>
      <c r="AP217" s="202">
        <v>240</v>
      </c>
      <c r="AQ217" s="18"/>
      <c r="AR217" s="18"/>
      <c r="AS217" s="18"/>
      <c r="AT217" s="51"/>
      <c r="AU217" s="17"/>
      <c r="AV217" s="18"/>
      <c r="AW217" s="112"/>
      <c r="AX217" s="103"/>
      <c r="AY217" s="18"/>
      <c r="AZ217" s="18"/>
      <c r="BA217" s="18"/>
      <c r="BB217" s="17"/>
      <c r="BC217" s="19"/>
      <c r="BD217" s="19"/>
      <c r="BE217" s="19"/>
      <c r="BF217" s="17"/>
      <c r="BG217" s="18"/>
      <c r="BH217" s="18"/>
      <c r="BI217" s="128"/>
      <c r="BJ217" s="331"/>
      <c r="BK217" s="332"/>
      <c r="BL217" s="332"/>
      <c r="BM217" s="332"/>
      <c r="BN217" s="333"/>
      <c r="BO217" s="203">
        <f t="shared" si="203"/>
        <v>6.9363999999999999</v>
      </c>
      <c r="BP217" s="285">
        <v>6.1576663866987902</v>
      </c>
      <c r="BQ217" s="204">
        <v>3.0574819417606736</v>
      </c>
      <c r="BR217" s="204"/>
      <c r="BS217" s="47"/>
      <c r="BT217" s="42"/>
      <c r="BU217" s="42"/>
      <c r="BV217" s="42"/>
      <c r="BW217" s="43"/>
      <c r="BX217" s="191"/>
      <c r="BY217" s="191"/>
      <c r="BZ217" s="205"/>
      <c r="CA217" s="191"/>
      <c r="CB217" s="206"/>
      <c r="CC217" s="191"/>
      <c r="CD217" s="207">
        <f t="shared" si="204"/>
        <v>49.648145187746678</v>
      </c>
      <c r="CE217" s="47" t="s">
        <v>356</v>
      </c>
      <c r="CF217" s="42">
        <v>31.8</v>
      </c>
      <c r="CG217" s="42" t="s">
        <v>353</v>
      </c>
      <c r="CH217" s="42">
        <v>175</v>
      </c>
      <c r="CI217" s="191"/>
      <c r="CJ217" s="192"/>
      <c r="CK217" s="191" t="s">
        <v>357</v>
      </c>
      <c r="CL217" s="191" t="s">
        <v>358</v>
      </c>
      <c r="CM217" s="208">
        <v>0.13</v>
      </c>
      <c r="CN217" s="191">
        <v>470</v>
      </c>
      <c r="CO217" s="205">
        <f t="shared" si="205"/>
        <v>70.098189191666108</v>
      </c>
      <c r="CP217" s="191">
        <f t="shared" si="206"/>
        <v>37.236108890810009</v>
      </c>
      <c r="CQ217" s="145" t="s">
        <v>353</v>
      </c>
      <c r="CR217" s="191">
        <v>175</v>
      </c>
      <c r="CS217" s="191"/>
      <c r="CT217" s="191"/>
      <c r="CU217" s="191"/>
      <c r="CV217" s="192"/>
      <c r="CW217" s="191" t="s">
        <v>357</v>
      </c>
      <c r="CX217" s="209" t="s">
        <v>358</v>
      </c>
      <c r="CY217" s="208">
        <v>0.13</v>
      </c>
      <c r="CZ217" s="191">
        <v>470</v>
      </c>
      <c r="DA217" s="191"/>
      <c r="DB217" s="191">
        <f t="shared" si="207"/>
        <v>42.712037124697488</v>
      </c>
      <c r="DC217" s="43">
        <f t="shared" si="208"/>
        <v>0</v>
      </c>
      <c r="DD217" s="191" t="s">
        <v>362</v>
      </c>
      <c r="DE217" s="191">
        <v>100</v>
      </c>
      <c r="DF217" s="191" t="s">
        <v>361</v>
      </c>
      <c r="DG217" s="191">
        <v>20</v>
      </c>
      <c r="DH217" s="191" t="s">
        <v>353</v>
      </c>
      <c r="DI217" s="192">
        <v>175</v>
      </c>
      <c r="DJ217" s="191"/>
      <c r="DK217" s="209"/>
      <c r="DL217" s="208"/>
      <c r="DM217" s="191"/>
      <c r="DN217" s="191">
        <f t="shared" si="209"/>
        <v>42.712037124697488</v>
      </c>
      <c r="DO217" s="192">
        <f t="shared" si="210"/>
        <v>0</v>
      </c>
      <c r="DP217" s="191">
        <v>1</v>
      </c>
      <c r="DQ217" s="191" t="s">
        <v>363</v>
      </c>
      <c r="DR217" s="191" t="s">
        <v>371</v>
      </c>
      <c r="DS217" s="208">
        <v>0.13400000000000001</v>
      </c>
      <c r="DT217" s="191">
        <v>580</v>
      </c>
      <c r="DU217" s="191">
        <f t="shared" si="211"/>
        <v>6.1576663866987902</v>
      </c>
      <c r="DV217" s="191">
        <v>0.375</v>
      </c>
      <c r="DW217" s="191">
        <v>0.45</v>
      </c>
      <c r="DX217" s="192">
        <f t="shared" si="212"/>
        <v>8.2746908646244464</v>
      </c>
      <c r="DY217" s="191">
        <v>1</v>
      </c>
      <c r="DZ217" s="191" t="s">
        <v>363</v>
      </c>
      <c r="EA217" s="191" t="s">
        <v>371</v>
      </c>
      <c r="EB217" s="208">
        <v>0.13400000000000001</v>
      </c>
      <c r="EC217" s="191">
        <v>580</v>
      </c>
      <c r="ED217" s="191">
        <f t="shared" si="213"/>
        <v>3.0574819417606736</v>
      </c>
      <c r="EE217" s="191">
        <v>0.47499999999999998</v>
      </c>
      <c r="EF217" s="191">
        <v>0.47499999999999998</v>
      </c>
      <c r="EG217" s="191">
        <f t="shared" si="214"/>
        <v>4.1373454323122232</v>
      </c>
      <c r="EH217" s="166">
        <f t="shared" si="215"/>
        <v>2</v>
      </c>
      <c r="EI217" s="205">
        <f t="shared" si="216"/>
        <v>3.5107410691937484</v>
      </c>
      <c r="EJ217" s="205">
        <f t="shared" si="182"/>
        <v>2.0651418054080874</v>
      </c>
      <c r="EK217" s="51">
        <f t="shared" si="222"/>
        <v>0.74234013635258611</v>
      </c>
      <c r="EL217" s="220">
        <f t="shared" si="184"/>
        <v>1.7128294654031258</v>
      </c>
      <c r="EM217" s="221">
        <f t="shared" si="217"/>
        <v>7.2501781499550972</v>
      </c>
      <c r="EN217" s="191"/>
      <c r="EO217" s="313"/>
      <c r="EP217" s="192" t="s">
        <v>354</v>
      </c>
      <c r="EQ217" s="222">
        <f t="shared" si="218"/>
        <v>3.5107410691937484</v>
      </c>
      <c r="ER217" s="191">
        <f t="shared" si="219"/>
        <v>2.0651418054080874</v>
      </c>
      <c r="ES217" s="51">
        <f t="shared" si="220"/>
        <v>0.74234013635258611</v>
      </c>
      <c r="ET217" s="191">
        <f t="shared" si="223"/>
        <v>1.7128294654031258</v>
      </c>
      <c r="EU217" s="191">
        <f t="shared" si="221"/>
        <v>7.2501781499550972</v>
      </c>
      <c r="EV217" s="191"/>
      <c r="EW217" s="191"/>
      <c r="EX217" s="192" t="str">
        <f t="shared" si="186"/>
        <v>Rear</v>
      </c>
      <c r="EY217" s="145"/>
      <c r="EZ217" s="191"/>
      <c r="FA217" s="191"/>
      <c r="FB217" s="191"/>
      <c r="FC217" s="191"/>
      <c r="FD217" s="191"/>
      <c r="FE217" s="191"/>
      <c r="FF217" s="192"/>
      <c r="FG217" s="145"/>
      <c r="FH217" s="191"/>
      <c r="FI217" s="191"/>
      <c r="FJ217" s="191"/>
      <c r="FK217" s="191"/>
      <c r="FL217" s="191"/>
      <c r="FM217" s="191"/>
      <c r="FN217" s="192"/>
      <c r="FO217" s="145"/>
      <c r="FP217" s="191"/>
      <c r="FQ217" s="191"/>
      <c r="FR217" s="191"/>
      <c r="FS217" s="191"/>
      <c r="FT217" s="191"/>
      <c r="FU217" s="191"/>
      <c r="FV217" s="192"/>
      <c r="FW217" s="191"/>
      <c r="FX217" s="191"/>
      <c r="FY217" s="191"/>
      <c r="FZ217" s="191"/>
      <c r="GA217" s="191"/>
      <c r="GB217" s="191"/>
      <c r="GC217" s="191"/>
      <c r="GD217" s="210"/>
      <c r="GE217" s="145"/>
      <c r="GF217" s="191"/>
      <c r="GG217" s="191"/>
      <c r="GH217" s="191"/>
      <c r="GI217" s="191"/>
      <c r="GJ217" s="191"/>
      <c r="GK217" s="191"/>
      <c r="GL217" s="210"/>
      <c r="GM217" s="145"/>
      <c r="GN217" s="191"/>
      <c r="GO217" s="191"/>
      <c r="GP217" s="191"/>
      <c r="GQ217" s="191"/>
      <c r="GR217" s="191"/>
      <c r="GS217" s="191"/>
      <c r="GT217" s="210"/>
      <c r="GU217" s="145"/>
      <c r="GV217" s="191"/>
      <c r="GW217" s="191"/>
      <c r="GX217" s="191"/>
      <c r="GY217" s="191"/>
      <c r="GZ217" s="191"/>
      <c r="HA217" s="191"/>
      <c r="HB217" s="210"/>
      <c r="HC217" s="145"/>
      <c r="HD217" s="191"/>
      <c r="HE217" s="191"/>
      <c r="HF217" s="191"/>
      <c r="HG217" s="191"/>
      <c r="HH217" s="191"/>
      <c r="HI217" s="191"/>
      <c r="HJ217" s="210"/>
      <c r="HR217" s="310"/>
    </row>
    <row r="218" spans="1:226" s="309" customFormat="1" ht="14.45" customHeight="1" x14ac:dyDescent="0.25">
      <c r="A218" s="211" t="s">
        <v>431</v>
      </c>
      <c r="B218" s="194" t="s">
        <v>0</v>
      </c>
      <c r="C218" s="31">
        <f t="shared" si="224"/>
        <v>208</v>
      </c>
      <c r="D218" s="173" t="str">
        <f t="shared" si="188"/>
        <v>Dw_208</v>
      </c>
      <c r="E218" s="4">
        <v>393.85566829338592</v>
      </c>
      <c r="F218" s="195" t="s">
        <v>360</v>
      </c>
      <c r="G218" s="195">
        <v>17.5</v>
      </c>
      <c r="H218" s="3">
        <f t="shared" si="189"/>
        <v>45.425367374344461</v>
      </c>
      <c r="I218" s="196">
        <f t="shared" si="190"/>
        <v>169.06974717493131</v>
      </c>
      <c r="J218" s="1">
        <f t="shared" si="191"/>
        <v>0.30000000000000004</v>
      </c>
      <c r="K218" s="280">
        <f t="shared" si="192"/>
        <v>0.64844751396353084</v>
      </c>
      <c r="L218" s="280">
        <f t="shared" si="193"/>
        <v>0.7301713700294169</v>
      </c>
      <c r="M218" s="225">
        <f t="shared" si="194"/>
        <v>1.116577082018841</v>
      </c>
      <c r="N218" s="15" t="s">
        <v>432</v>
      </c>
      <c r="O218" s="197">
        <f t="shared" si="195"/>
        <v>0.54762852752206259</v>
      </c>
      <c r="P218" s="198">
        <f t="shared" si="196"/>
        <v>0</v>
      </c>
      <c r="Q218" s="198">
        <f t="shared" si="197"/>
        <v>0</v>
      </c>
      <c r="R218" s="198">
        <f t="shared" si="198"/>
        <v>0.78232578502176642</v>
      </c>
      <c r="S218" s="77">
        <f t="shared" si="199"/>
        <v>0.76705875041618365</v>
      </c>
      <c r="T218" s="199"/>
      <c r="U218" s="3">
        <f t="shared" si="200"/>
        <v>1.6046441258680817</v>
      </c>
      <c r="V218" s="98">
        <f t="shared" si="201"/>
        <v>8.7546014203219968</v>
      </c>
      <c r="W218" s="49">
        <f t="shared" si="202"/>
        <v>5.188741919066568</v>
      </c>
      <c r="X218" s="317">
        <f t="shared" si="181"/>
        <v>6.5593354309274959E-2</v>
      </c>
      <c r="Y218" s="318">
        <v>6.5593354309274945E-2</v>
      </c>
      <c r="Z218" s="200"/>
      <c r="AA218" s="66"/>
      <c r="AB218" s="66"/>
      <c r="AC218" s="66">
        <v>250</v>
      </c>
      <c r="AD218" s="66"/>
      <c r="AE218" s="66"/>
      <c r="AF218" s="66"/>
      <c r="AG218" s="66"/>
      <c r="AH218" s="195"/>
      <c r="AI218" s="34"/>
      <c r="AJ218" s="229">
        <v>180</v>
      </c>
      <c r="AK218" s="34"/>
      <c r="AL218" s="34"/>
      <c r="AM218" s="34"/>
      <c r="AN218" s="201"/>
      <c r="AO218" s="201"/>
      <c r="AP218" s="202">
        <v>240</v>
      </c>
      <c r="AQ218" s="18"/>
      <c r="AR218" s="18"/>
      <c r="AS218" s="18"/>
      <c r="AT218" s="51"/>
      <c r="AU218" s="17"/>
      <c r="AV218" s="18"/>
      <c r="AW218" s="112"/>
      <c r="AX218" s="103"/>
      <c r="AY218" s="18"/>
      <c r="AZ218" s="18"/>
      <c r="BA218" s="18"/>
      <c r="BB218" s="17"/>
      <c r="BC218" s="19"/>
      <c r="BD218" s="19"/>
      <c r="BE218" s="19"/>
      <c r="BF218" s="17"/>
      <c r="BG218" s="18"/>
      <c r="BH218" s="18"/>
      <c r="BI218" s="128"/>
      <c r="BJ218" s="331"/>
      <c r="BK218" s="332"/>
      <c r="BL218" s="332"/>
      <c r="BM218" s="332"/>
      <c r="BN218" s="333"/>
      <c r="BO218" s="203">
        <f t="shared" si="203"/>
        <v>6.9363999999999999</v>
      </c>
      <c r="BP218" s="285">
        <v>6.5488390770925067</v>
      </c>
      <c r="BQ218" s="204">
        <v>2.9001715126843286</v>
      </c>
      <c r="BR218" s="204"/>
      <c r="BS218" s="47"/>
      <c r="BT218" s="42"/>
      <c r="BU218" s="42"/>
      <c r="BV218" s="42"/>
      <c r="BW218" s="43"/>
      <c r="BX218" s="191"/>
      <c r="BY218" s="191"/>
      <c r="BZ218" s="205"/>
      <c r="CA218" s="191"/>
      <c r="CB218" s="206"/>
      <c r="CC218" s="191"/>
      <c r="CD218" s="207">
        <f t="shared" si="204"/>
        <v>50.720924152479398</v>
      </c>
      <c r="CE218" s="47" t="s">
        <v>356</v>
      </c>
      <c r="CF218" s="42">
        <v>31.8</v>
      </c>
      <c r="CG218" s="42" t="s">
        <v>353</v>
      </c>
      <c r="CH218" s="42">
        <v>175</v>
      </c>
      <c r="CI218" s="191"/>
      <c r="CJ218" s="192"/>
      <c r="CK218" s="191" t="s">
        <v>357</v>
      </c>
      <c r="CL218" s="191" t="s">
        <v>358</v>
      </c>
      <c r="CM218" s="208">
        <v>0.13</v>
      </c>
      <c r="CN218" s="191">
        <v>470</v>
      </c>
      <c r="CO218" s="205">
        <f t="shared" si="205"/>
        <v>68.247458574814516</v>
      </c>
      <c r="CP218" s="191">
        <f t="shared" si="206"/>
        <v>38.040693114359549</v>
      </c>
      <c r="CQ218" s="145" t="s">
        <v>353</v>
      </c>
      <c r="CR218" s="191">
        <v>175</v>
      </c>
      <c r="CS218" s="191"/>
      <c r="CT218" s="191"/>
      <c r="CU218" s="191"/>
      <c r="CV218" s="192"/>
      <c r="CW218" s="191" t="s">
        <v>357</v>
      </c>
      <c r="CX218" s="209" t="s">
        <v>358</v>
      </c>
      <c r="CY218" s="208">
        <v>0.13</v>
      </c>
      <c r="CZ218" s="191">
        <v>470</v>
      </c>
      <c r="DA218" s="191"/>
      <c r="DB218" s="191">
        <f t="shared" si="207"/>
        <v>45.425367374344461</v>
      </c>
      <c r="DC218" s="43">
        <f t="shared" si="208"/>
        <v>0</v>
      </c>
      <c r="DD218" s="191" t="s">
        <v>362</v>
      </c>
      <c r="DE218" s="191">
        <v>100</v>
      </c>
      <c r="DF218" s="191" t="s">
        <v>361</v>
      </c>
      <c r="DG218" s="191">
        <v>20</v>
      </c>
      <c r="DH218" s="191" t="s">
        <v>353</v>
      </c>
      <c r="DI218" s="192">
        <v>175</v>
      </c>
      <c r="DJ218" s="191"/>
      <c r="DK218" s="209"/>
      <c r="DL218" s="208"/>
      <c r="DM218" s="191"/>
      <c r="DN218" s="191">
        <f t="shared" si="209"/>
        <v>45.425367374344461</v>
      </c>
      <c r="DO218" s="192">
        <f t="shared" si="210"/>
        <v>0</v>
      </c>
      <c r="DP218" s="191">
        <v>1</v>
      </c>
      <c r="DQ218" s="191" t="s">
        <v>363</v>
      </c>
      <c r="DR218" s="191" t="s">
        <v>371</v>
      </c>
      <c r="DS218" s="208">
        <v>0.13400000000000001</v>
      </c>
      <c r="DT218" s="191">
        <v>580</v>
      </c>
      <c r="DU218" s="191">
        <f t="shared" si="211"/>
        <v>6.5488390770925067</v>
      </c>
      <c r="DV218" s="191">
        <v>0.375</v>
      </c>
      <c r="DW218" s="191">
        <v>0.45</v>
      </c>
      <c r="DX218" s="192">
        <f t="shared" si="212"/>
        <v>8.4534873587465658</v>
      </c>
      <c r="DY218" s="191">
        <v>1</v>
      </c>
      <c r="DZ218" s="191" t="s">
        <v>363</v>
      </c>
      <c r="EA218" s="191" t="s">
        <v>371</v>
      </c>
      <c r="EB218" s="208">
        <v>0.13400000000000001</v>
      </c>
      <c r="EC218" s="191">
        <v>580</v>
      </c>
      <c r="ED218" s="191">
        <f t="shared" si="213"/>
        <v>2.9001715126843286</v>
      </c>
      <c r="EE218" s="191">
        <v>0.47499999999999998</v>
      </c>
      <c r="EF218" s="191">
        <v>0.47499999999999998</v>
      </c>
      <c r="EG218" s="191">
        <f t="shared" si="214"/>
        <v>4.2267436793732829</v>
      </c>
      <c r="EH218" s="166">
        <f t="shared" si="215"/>
        <v>2</v>
      </c>
      <c r="EI218" s="205">
        <f t="shared" si="216"/>
        <v>2.727895013975739</v>
      </c>
      <c r="EJ218" s="205">
        <f t="shared" si="182"/>
        <v>1.6046441258680817</v>
      </c>
      <c r="EK218" s="51">
        <f t="shared" si="222"/>
        <v>1.0455273868162469</v>
      </c>
      <c r="EL218" s="220">
        <f t="shared" si="184"/>
        <v>0.37015249301213049</v>
      </c>
      <c r="EM218" s="221">
        <f t="shared" si="217"/>
        <v>4.3773007101609984</v>
      </c>
      <c r="EN218" s="191"/>
      <c r="EO218" s="313"/>
      <c r="EP218" s="192" t="s">
        <v>354</v>
      </c>
      <c r="EQ218" s="222">
        <f t="shared" si="218"/>
        <v>2.727895013975739</v>
      </c>
      <c r="ER218" s="191">
        <f t="shared" si="219"/>
        <v>1.6046441258680817</v>
      </c>
      <c r="ES218" s="51">
        <f t="shared" si="220"/>
        <v>1.0455273868162469</v>
      </c>
      <c r="ET218" s="191">
        <f t="shared" si="223"/>
        <v>3.8383524930121302</v>
      </c>
      <c r="EU218" s="191">
        <f t="shared" si="221"/>
        <v>4.3773007101609984</v>
      </c>
      <c r="EV218" s="191"/>
      <c r="EW218" s="191"/>
      <c r="EX218" s="192" t="str">
        <f t="shared" si="186"/>
        <v>Front</v>
      </c>
      <c r="EY218" s="145"/>
      <c r="EZ218" s="191"/>
      <c r="FA218" s="191"/>
      <c r="FB218" s="191"/>
      <c r="FC218" s="191"/>
      <c r="FD218" s="191"/>
      <c r="FE218" s="191"/>
      <c r="FF218" s="192"/>
      <c r="FG218" s="145"/>
      <c r="FH218" s="191"/>
      <c r="FI218" s="191"/>
      <c r="FJ218" s="191"/>
      <c r="FK218" s="191"/>
      <c r="FL218" s="191"/>
      <c r="FM218" s="191"/>
      <c r="FN218" s="192"/>
      <c r="FO218" s="145"/>
      <c r="FP218" s="191"/>
      <c r="FQ218" s="191"/>
      <c r="FR218" s="191"/>
      <c r="FS218" s="191"/>
      <c r="FT218" s="191"/>
      <c r="FU218" s="191"/>
      <c r="FV218" s="192"/>
      <c r="FW218" s="191"/>
      <c r="FX218" s="191"/>
      <c r="FY218" s="191"/>
      <c r="FZ218" s="191"/>
      <c r="GA218" s="191"/>
      <c r="GB218" s="191"/>
      <c r="GC218" s="191"/>
      <c r="GD218" s="210"/>
      <c r="GE218" s="145"/>
      <c r="GF218" s="191"/>
      <c r="GG218" s="191"/>
      <c r="GH218" s="191"/>
      <c r="GI218" s="191"/>
      <c r="GJ218" s="191"/>
      <c r="GK218" s="191"/>
      <c r="GL218" s="210"/>
      <c r="GM218" s="145"/>
      <c r="GN218" s="191"/>
      <c r="GO218" s="191"/>
      <c r="GP218" s="191"/>
      <c r="GQ218" s="191"/>
      <c r="GR218" s="191"/>
      <c r="GS218" s="191"/>
      <c r="GT218" s="210"/>
      <c r="GU218" s="145"/>
      <c r="GV218" s="191"/>
      <c r="GW218" s="191"/>
      <c r="GX218" s="191"/>
      <c r="GY218" s="191"/>
      <c r="GZ218" s="191"/>
      <c r="HA218" s="191"/>
      <c r="HB218" s="210"/>
      <c r="HC218" s="145"/>
      <c r="HD218" s="191"/>
      <c r="HE218" s="191"/>
      <c r="HF218" s="191"/>
      <c r="HG218" s="191"/>
      <c r="HH218" s="191"/>
      <c r="HI218" s="191"/>
      <c r="HJ218" s="210"/>
      <c r="HR218" s="310"/>
    </row>
    <row r="219" spans="1:226" s="309" customFormat="1" ht="14.45" customHeight="1" x14ac:dyDescent="0.25">
      <c r="A219" s="211" t="s">
        <v>431</v>
      </c>
      <c r="B219" s="194" t="s">
        <v>0</v>
      </c>
      <c r="C219" s="31">
        <f t="shared" si="224"/>
        <v>209</v>
      </c>
      <c r="D219" s="173" t="str">
        <f t="shared" si="188"/>
        <v>Dw_209</v>
      </c>
      <c r="E219" s="4">
        <v>506.04241114854591</v>
      </c>
      <c r="F219" s="195" t="s">
        <v>360</v>
      </c>
      <c r="G219" s="195">
        <v>17.5</v>
      </c>
      <c r="H219" s="3">
        <f t="shared" si="189"/>
        <v>54.321596725713491</v>
      </c>
      <c r="I219" s="196">
        <f t="shared" si="190"/>
        <v>190.94658029367017</v>
      </c>
      <c r="J219" s="1">
        <f t="shared" si="191"/>
        <v>0.30000000000000004</v>
      </c>
      <c r="K219" s="280">
        <f t="shared" si="192"/>
        <v>0.6960099248151399</v>
      </c>
      <c r="L219" s="280">
        <f t="shared" si="193"/>
        <v>0.82050797971156952</v>
      </c>
      <c r="M219" s="225">
        <f t="shared" si="194"/>
        <v>1.0545340627107396</v>
      </c>
      <c r="N219" s="15" t="s">
        <v>432</v>
      </c>
      <c r="O219" s="197">
        <f t="shared" si="195"/>
        <v>0.61538098478367709</v>
      </c>
      <c r="P219" s="198">
        <f t="shared" si="196"/>
        <v>0</v>
      </c>
      <c r="Q219" s="198">
        <f t="shared" si="197"/>
        <v>0</v>
      </c>
      <c r="R219" s="198">
        <f t="shared" si="198"/>
        <v>0.73885556288755294</v>
      </c>
      <c r="S219" s="77">
        <f t="shared" si="199"/>
        <v>0.90162479834443332</v>
      </c>
      <c r="T219" s="199"/>
      <c r="U219" s="3">
        <f t="shared" si="200"/>
        <v>1.9165019859611605</v>
      </c>
      <c r="V219" s="98">
        <f t="shared" si="201"/>
        <v>12.488131531456444</v>
      </c>
      <c r="W219" s="49">
        <f t="shared" si="202"/>
        <v>4.3498578301231401</v>
      </c>
      <c r="X219" s="317">
        <f t="shared" si="181"/>
        <v>9.0539942887325545E-2</v>
      </c>
      <c r="Y219" s="318">
        <v>9.0539942887325531E-2</v>
      </c>
      <c r="Z219" s="200"/>
      <c r="AA219" s="66"/>
      <c r="AB219" s="66"/>
      <c r="AC219" s="66">
        <v>250</v>
      </c>
      <c r="AD219" s="66"/>
      <c r="AE219" s="66"/>
      <c r="AF219" s="66"/>
      <c r="AG219" s="66"/>
      <c r="AH219" s="195"/>
      <c r="AI219" s="34"/>
      <c r="AJ219" s="229">
        <v>180</v>
      </c>
      <c r="AK219" s="34"/>
      <c r="AL219" s="34"/>
      <c r="AM219" s="34"/>
      <c r="AN219" s="201"/>
      <c r="AO219" s="201"/>
      <c r="AP219" s="202">
        <v>240</v>
      </c>
      <c r="AQ219" s="18"/>
      <c r="AR219" s="18"/>
      <c r="AS219" s="18"/>
      <c r="AT219" s="51"/>
      <c r="AU219" s="17"/>
      <c r="AV219" s="18"/>
      <c r="AW219" s="112"/>
      <c r="AX219" s="103"/>
      <c r="AY219" s="18"/>
      <c r="AZ219" s="18"/>
      <c r="BA219" s="18"/>
      <c r="BB219" s="17"/>
      <c r="BC219" s="19"/>
      <c r="BD219" s="19"/>
      <c r="BE219" s="19"/>
      <c r="BF219" s="17"/>
      <c r="BG219" s="18"/>
      <c r="BH219" s="18"/>
      <c r="BI219" s="128"/>
      <c r="BJ219" s="331"/>
      <c r="BK219" s="332"/>
      <c r="BL219" s="332"/>
      <c r="BM219" s="332"/>
      <c r="BN219" s="333"/>
      <c r="BO219" s="203">
        <f t="shared" si="203"/>
        <v>6.9363999999999999</v>
      </c>
      <c r="BP219" s="285">
        <v>7.8313818011812311</v>
      </c>
      <c r="BQ219" s="204">
        <v>2.7865859595670619</v>
      </c>
      <c r="BR219" s="204"/>
      <c r="BS219" s="47"/>
      <c r="BT219" s="42"/>
      <c r="BU219" s="42"/>
      <c r="BV219" s="42"/>
      <c r="BW219" s="43"/>
      <c r="BX219" s="191"/>
      <c r="BY219" s="191"/>
      <c r="BZ219" s="205"/>
      <c r="CA219" s="191"/>
      <c r="CB219" s="206"/>
      <c r="CC219" s="191"/>
      <c r="CD219" s="207">
        <f t="shared" si="204"/>
        <v>57.283974088101054</v>
      </c>
      <c r="CE219" s="47" t="s">
        <v>356</v>
      </c>
      <c r="CF219" s="42">
        <v>31.8</v>
      </c>
      <c r="CG219" s="42" t="s">
        <v>353</v>
      </c>
      <c r="CH219" s="42">
        <v>175</v>
      </c>
      <c r="CI219" s="191"/>
      <c r="CJ219" s="192"/>
      <c r="CK219" s="191" t="s">
        <v>357</v>
      </c>
      <c r="CL219" s="191" t="s">
        <v>358</v>
      </c>
      <c r="CM219" s="208">
        <v>0.13</v>
      </c>
      <c r="CN219" s="191">
        <v>470</v>
      </c>
      <c r="CO219" s="205">
        <f t="shared" si="205"/>
        <v>72.331832990815315</v>
      </c>
      <c r="CP219" s="191">
        <f t="shared" si="206"/>
        <v>42.962980566075785</v>
      </c>
      <c r="CQ219" s="145" t="s">
        <v>353</v>
      </c>
      <c r="CR219" s="191">
        <v>175</v>
      </c>
      <c r="CS219" s="191"/>
      <c r="CT219" s="191"/>
      <c r="CU219" s="191"/>
      <c r="CV219" s="192"/>
      <c r="CW219" s="191" t="s">
        <v>357</v>
      </c>
      <c r="CX219" s="209" t="s">
        <v>358</v>
      </c>
      <c r="CY219" s="208">
        <v>0.13</v>
      </c>
      <c r="CZ219" s="191">
        <v>470</v>
      </c>
      <c r="DA219" s="191"/>
      <c r="DB219" s="191">
        <f t="shared" si="207"/>
        <v>54.321596725713491</v>
      </c>
      <c r="DC219" s="43">
        <f t="shared" si="208"/>
        <v>0</v>
      </c>
      <c r="DD219" s="191" t="s">
        <v>362</v>
      </c>
      <c r="DE219" s="191">
        <v>100</v>
      </c>
      <c r="DF219" s="191" t="s">
        <v>361</v>
      </c>
      <c r="DG219" s="191">
        <v>20</v>
      </c>
      <c r="DH219" s="191" t="s">
        <v>353</v>
      </c>
      <c r="DI219" s="192">
        <v>175</v>
      </c>
      <c r="DJ219" s="191"/>
      <c r="DK219" s="209"/>
      <c r="DL219" s="208"/>
      <c r="DM219" s="191"/>
      <c r="DN219" s="191">
        <f t="shared" si="209"/>
        <v>54.321596725713491</v>
      </c>
      <c r="DO219" s="192">
        <f t="shared" si="210"/>
        <v>0</v>
      </c>
      <c r="DP219" s="191">
        <v>1</v>
      </c>
      <c r="DQ219" s="191" t="s">
        <v>363</v>
      </c>
      <c r="DR219" s="191" t="s">
        <v>371</v>
      </c>
      <c r="DS219" s="208">
        <v>0.13400000000000001</v>
      </c>
      <c r="DT219" s="191">
        <v>580</v>
      </c>
      <c r="DU219" s="191">
        <f t="shared" si="211"/>
        <v>7.8313818011812311</v>
      </c>
      <c r="DV219" s="191">
        <v>0.375</v>
      </c>
      <c r="DW219" s="191">
        <v>0.45</v>
      </c>
      <c r="DX219" s="192">
        <f t="shared" si="212"/>
        <v>9.547329014683509</v>
      </c>
      <c r="DY219" s="191">
        <v>1</v>
      </c>
      <c r="DZ219" s="191" t="s">
        <v>363</v>
      </c>
      <c r="EA219" s="191" t="s">
        <v>371</v>
      </c>
      <c r="EB219" s="208">
        <v>0.13400000000000001</v>
      </c>
      <c r="EC219" s="191">
        <v>580</v>
      </c>
      <c r="ED219" s="191">
        <f t="shared" si="213"/>
        <v>2.7865859595670619</v>
      </c>
      <c r="EE219" s="191">
        <v>0.47499999999999998</v>
      </c>
      <c r="EF219" s="191">
        <v>0.47499999999999998</v>
      </c>
      <c r="EG219" s="191">
        <f t="shared" si="214"/>
        <v>4.7736645073417545</v>
      </c>
      <c r="EH219" s="166">
        <f t="shared" si="215"/>
        <v>2</v>
      </c>
      <c r="EI219" s="205">
        <f t="shared" si="216"/>
        <v>3.2580533761339727</v>
      </c>
      <c r="EJ219" s="205">
        <f t="shared" si="182"/>
        <v>1.9165019859611605</v>
      </c>
      <c r="EK219" s="51">
        <f t="shared" si="222"/>
        <v>0.6200839736059014</v>
      </c>
      <c r="EL219" s="220">
        <f t="shared" si="184"/>
        <v>0.10507331193301361</v>
      </c>
      <c r="EM219" s="221">
        <f t="shared" si="217"/>
        <v>6.2440657657282221</v>
      </c>
      <c r="EN219" s="191"/>
      <c r="EO219" s="313"/>
      <c r="EP219" s="192" t="s">
        <v>354</v>
      </c>
      <c r="EQ219" s="222">
        <f t="shared" si="218"/>
        <v>3.2580533761339727</v>
      </c>
      <c r="ER219" s="191">
        <f t="shared" si="219"/>
        <v>1.9165019859611605</v>
      </c>
      <c r="ES219" s="51">
        <f t="shared" si="220"/>
        <v>0.6200839736059014</v>
      </c>
      <c r="ET219" s="191">
        <f t="shared" si="223"/>
        <v>3.5732733119330136</v>
      </c>
      <c r="EU219" s="191">
        <f t="shared" si="221"/>
        <v>6.2440657657282221</v>
      </c>
      <c r="EV219" s="191"/>
      <c r="EW219" s="191"/>
      <c r="EX219" s="192" t="str">
        <f t="shared" si="186"/>
        <v>Front</v>
      </c>
      <c r="EY219" s="145"/>
      <c r="EZ219" s="191"/>
      <c r="FA219" s="191"/>
      <c r="FB219" s="191"/>
      <c r="FC219" s="191"/>
      <c r="FD219" s="191"/>
      <c r="FE219" s="191"/>
      <c r="FF219" s="192"/>
      <c r="FG219" s="145"/>
      <c r="FH219" s="191"/>
      <c r="FI219" s="191"/>
      <c r="FJ219" s="191"/>
      <c r="FK219" s="191"/>
      <c r="FL219" s="191"/>
      <c r="FM219" s="191"/>
      <c r="FN219" s="192"/>
      <c r="FO219" s="145"/>
      <c r="FP219" s="191"/>
      <c r="FQ219" s="191"/>
      <c r="FR219" s="191"/>
      <c r="FS219" s="191"/>
      <c r="FT219" s="191"/>
      <c r="FU219" s="191"/>
      <c r="FV219" s="192"/>
      <c r="FW219" s="191"/>
      <c r="FX219" s="191"/>
      <c r="FY219" s="191"/>
      <c r="FZ219" s="191"/>
      <c r="GA219" s="191"/>
      <c r="GB219" s="191"/>
      <c r="GC219" s="191"/>
      <c r="GD219" s="210"/>
      <c r="GE219" s="145"/>
      <c r="GF219" s="191"/>
      <c r="GG219" s="191"/>
      <c r="GH219" s="191"/>
      <c r="GI219" s="191"/>
      <c r="GJ219" s="191"/>
      <c r="GK219" s="191"/>
      <c r="GL219" s="210"/>
      <c r="GM219" s="145"/>
      <c r="GN219" s="191"/>
      <c r="GO219" s="191"/>
      <c r="GP219" s="191"/>
      <c r="GQ219" s="191"/>
      <c r="GR219" s="191"/>
      <c r="GS219" s="191"/>
      <c r="GT219" s="210"/>
      <c r="GU219" s="145"/>
      <c r="GV219" s="191"/>
      <c r="GW219" s="191"/>
      <c r="GX219" s="191"/>
      <c r="GY219" s="191"/>
      <c r="GZ219" s="191"/>
      <c r="HA219" s="191"/>
      <c r="HB219" s="210"/>
      <c r="HC219" s="145"/>
      <c r="HD219" s="191"/>
      <c r="HE219" s="191"/>
      <c r="HF219" s="191"/>
      <c r="HG219" s="191"/>
      <c r="HH219" s="191"/>
      <c r="HI219" s="191"/>
      <c r="HJ219" s="210"/>
      <c r="HR219" s="310"/>
    </row>
    <row r="220" spans="1:226" s="309" customFormat="1" ht="14.45" customHeight="1" x14ac:dyDescent="0.25">
      <c r="A220" s="211" t="s">
        <v>431</v>
      </c>
      <c r="B220" s="194" t="s">
        <v>0</v>
      </c>
      <c r="C220" s="31">
        <f t="shared" si="224"/>
        <v>210</v>
      </c>
      <c r="D220" s="173" t="str">
        <f t="shared" si="188"/>
        <v>Dw_210</v>
      </c>
      <c r="E220" s="4">
        <v>461.18749384508811</v>
      </c>
      <c r="F220" s="195" t="s">
        <v>360</v>
      </c>
      <c r="G220" s="195">
        <v>17.5</v>
      </c>
      <c r="H220" s="3">
        <f t="shared" si="189"/>
        <v>56.511632693977084</v>
      </c>
      <c r="I220" s="196">
        <f t="shared" si="190"/>
        <v>200.81083769782543</v>
      </c>
      <c r="J220" s="1">
        <f t="shared" si="191"/>
        <v>0.3</v>
      </c>
      <c r="K220" s="280">
        <f t="shared" si="192"/>
        <v>0.68623894845504907</v>
      </c>
      <c r="L220" s="280">
        <f t="shared" si="193"/>
        <v>0.79412587968403947</v>
      </c>
      <c r="M220" s="225">
        <f t="shared" si="194"/>
        <v>1.0660327517978125</v>
      </c>
      <c r="N220" s="15" t="s">
        <v>432</v>
      </c>
      <c r="O220" s="197">
        <f t="shared" si="195"/>
        <v>0.59559440976302969</v>
      </c>
      <c r="P220" s="198">
        <f t="shared" si="196"/>
        <v>0</v>
      </c>
      <c r="Q220" s="198">
        <f t="shared" si="197"/>
        <v>0</v>
      </c>
      <c r="R220" s="198">
        <f t="shared" si="198"/>
        <v>0.74691207874447962</v>
      </c>
      <c r="S220" s="77">
        <f t="shared" si="199"/>
        <v>0.90797315002224188</v>
      </c>
      <c r="T220" s="199"/>
      <c r="U220" s="3">
        <f t="shared" si="200"/>
        <v>1.8729095596463459</v>
      </c>
      <c r="V220" s="98">
        <f t="shared" si="201"/>
        <v>11.926486743289875</v>
      </c>
      <c r="W220" s="49">
        <f t="shared" si="202"/>
        <v>4.7383302317232587</v>
      </c>
      <c r="X220" s="317">
        <f t="shared" si="181"/>
        <v>8.1280016878015462E-2</v>
      </c>
      <c r="Y220" s="318">
        <v>8.1280016878015462E-2</v>
      </c>
      <c r="Z220" s="200"/>
      <c r="AA220" s="66"/>
      <c r="AB220" s="66"/>
      <c r="AC220" s="66">
        <v>250</v>
      </c>
      <c r="AD220" s="66"/>
      <c r="AE220" s="66"/>
      <c r="AF220" s="66"/>
      <c r="AG220" s="66"/>
      <c r="AH220" s="195"/>
      <c r="AI220" s="34"/>
      <c r="AJ220" s="229">
        <v>180</v>
      </c>
      <c r="AK220" s="34"/>
      <c r="AL220" s="34"/>
      <c r="AM220" s="34"/>
      <c r="AN220" s="201"/>
      <c r="AO220" s="201"/>
      <c r="AP220" s="202">
        <v>240</v>
      </c>
      <c r="AQ220" s="18"/>
      <c r="AR220" s="18"/>
      <c r="AS220" s="18"/>
      <c r="AT220" s="51"/>
      <c r="AU220" s="17"/>
      <c r="AV220" s="18"/>
      <c r="AW220" s="112"/>
      <c r="AX220" s="103"/>
      <c r="AY220" s="18"/>
      <c r="AZ220" s="18"/>
      <c r="BA220" s="18"/>
      <c r="BB220" s="17"/>
      <c r="BC220" s="19"/>
      <c r="BD220" s="19"/>
      <c r="BE220" s="19"/>
      <c r="BF220" s="17"/>
      <c r="BG220" s="18"/>
      <c r="BH220" s="18"/>
      <c r="BI220" s="128"/>
      <c r="BJ220" s="331"/>
      <c r="BK220" s="332"/>
      <c r="BL220" s="332"/>
      <c r="BM220" s="332"/>
      <c r="BN220" s="333"/>
      <c r="BO220" s="203">
        <f t="shared" si="203"/>
        <v>6.9363999999999999</v>
      </c>
      <c r="BP220" s="285">
        <v>8.147112723311384</v>
      </c>
      <c r="BQ220" s="204">
        <v>2.9100506599565712</v>
      </c>
      <c r="BR220" s="204"/>
      <c r="BS220" s="47"/>
      <c r="BT220" s="42"/>
      <c r="BU220" s="42"/>
      <c r="BV220" s="42"/>
      <c r="BW220" s="43"/>
      <c r="BX220" s="191"/>
      <c r="BY220" s="191"/>
      <c r="BZ220" s="205"/>
      <c r="CA220" s="191"/>
      <c r="CB220" s="206"/>
      <c r="CC220" s="191"/>
      <c r="CD220" s="207">
        <f t="shared" si="204"/>
        <v>60.243251309347627</v>
      </c>
      <c r="CE220" s="47" t="s">
        <v>356</v>
      </c>
      <c r="CF220" s="42">
        <v>31.8</v>
      </c>
      <c r="CG220" s="42" t="s">
        <v>353</v>
      </c>
      <c r="CH220" s="42">
        <v>175</v>
      </c>
      <c r="CI220" s="191"/>
      <c r="CJ220" s="192"/>
      <c r="CK220" s="191" t="s">
        <v>357</v>
      </c>
      <c r="CL220" s="191" t="s">
        <v>358</v>
      </c>
      <c r="CM220" s="208">
        <v>0.13</v>
      </c>
      <c r="CN220" s="191">
        <v>470</v>
      </c>
      <c r="CO220" s="205">
        <f t="shared" si="205"/>
        <v>77.816018458443381</v>
      </c>
      <c r="CP220" s="191">
        <f t="shared" si="206"/>
        <v>45.182438482010724</v>
      </c>
      <c r="CQ220" s="145" t="s">
        <v>353</v>
      </c>
      <c r="CR220" s="191">
        <v>175</v>
      </c>
      <c r="CS220" s="191"/>
      <c r="CT220" s="191"/>
      <c r="CU220" s="191"/>
      <c r="CV220" s="192"/>
      <c r="CW220" s="191" t="s">
        <v>357</v>
      </c>
      <c r="CX220" s="209" t="s">
        <v>358</v>
      </c>
      <c r="CY220" s="208">
        <v>0.13</v>
      </c>
      <c r="CZ220" s="191">
        <v>470</v>
      </c>
      <c r="DA220" s="191"/>
      <c r="DB220" s="191">
        <f t="shared" si="207"/>
        <v>56.511632693977084</v>
      </c>
      <c r="DC220" s="43">
        <f t="shared" si="208"/>
        <v>0</v>
      </c>
      <c r="DD220" s="191" t="s">
        <v>362</v>
      </c>
      <c r="DE220" s="191">
        <v>100</v>
      </c>
      <c r="DF220" s="191" t="s">
        <v>361</v>
      </c>
      <c r="DG220" s="191">
        <v>20</v>
      </c>
      <c r="DH220" s="191" t="s">
        <v>353</v>
      </c>
      <c r="DI220" s="192">
        <v>175</v>
      </c>
      <c r="DJ220" s="191"/>
      <c r="DK220" s="209"/>
      <c r="DL220" s="208"/>
      <c r="DM220" s="191"/>
      <c r="DN220" s="191">
        <f t="shared" si="209"/>
        <v>56.511632693977084</v>
      </c>
      <c r="DO220" s="192">
        <f t="shared" si="210"/>
        <v>0</v>
      </c>
      <c r="DP220" s="191">
        <v>1</v>
      </c>
      <c r="DQ220" s="191" t="s">
        <v>363</v>
      </c>
      <c r="DR220" s="191" t="s">
        <v>371</v>
      </c>
      <c r="DS220" s="208">
        <v>0.13400000000000001</v>
      </c>
      <c r="DT220" s="191">
        <v>580</v>
      </c>
      <c r="DU220" s="191">
        <f t="shared" si="211"/>
        <v>8.147112723311384</v>
      </c>
      <c r="DV220" s="191">
        <v>0.375</v>
      </c>
      <c r="DW220" s="191">
        <v>0.45</v>
      </c>
      <c r="DX220" s="192">
        <f t="shared" si="212"/>
        <v>10.040541884891272</v>
      </c>
      <c r="DY220" s="191">
        <v>1</v>
      </c>
      <c r="DZ220" s="191" t="s">
        <v>363</v>
      </c>
      <c r="EA220" s="191" t="s">
        <v>371</v>
      </c>
      <c r="EB220" s="208">
        <v>0.13400000000000001</v>
      </c>
      <c r="EC220" s="191">
        <v>580</v>
      </c>
      <c r="ED220" s="191">
        <f t="shared" si="213"/>
        <v>2.9100506599565712</v>
      </c>
      <c r="EE220" s="191">
        <v>0.47499999999999998</v>
      </c>
      <c r="EF220" s="191">
        <v>0.47499999999999998</v>
      </c>
      <c r="EG220" s="191">
        <f t="shared" si="214"/>
        <v>5.0202709424456362</v>
      </c>
      <c r="EH220" s="166">
        <f t="shared" si="215"/>
        <v>2</v>
      </c>
      <c r="EI220" s="205">
        <f t="shared" si="216"/>
        <v>3.1839462513987877</v>
      </c>
      <c r="EJ220" s="205">
        <f t="shared" si="182"/>
        <v>1.8729095596463459</v>
      </c>
      <c r="EK220" s="51">
        <f t="shared" si="222"/>
        <v>0.78714110031022533</v>
      </c>
      <c r="EL220" s="220">
        <f t="shared" si="184"/>
        <v>0.14212687430060611</v>
      </c>
      <c r="EM220" s="221">
        <f t="shared" si="217"/>
        <v>5.9632433716449373</v>
      </c>
      <c r="EN220" s="191"/>
      <c r="EO220" s="313"/>
      <c r="EP220" s="192" t="s">
        <v>354</v>
      </c>
      <c r="EQ220" s="222">
        <f t="shared" si="218"/>
        <v>3.1839462513987877</v>
      </c>
      <c r="ER220" s="191">
        <f t="shared" si="219"/>
        <v>1.8729095596463459</v>
      </c>
      <c r="ES220" s="51">
        <f t="shared" si="220"/>
        <v>0.78714110031022533</v>
      </c>
      <c r="ET220" s="191">
        <f t="shared" si="223"/>
        <v>3.6103268743006058</v>
      </c>
      <c r="EU220" s="191">
        <f t="shared" si="221"/>
        <v>5.9632433716449373</v>
      </c>
      <c r="EV220" s="191"/>
      <c r="EW220" s="191"/>
      <c r="EX220" s="192" t="str">
        <f t="shared" si="186"/>
        <v>Front</v>
      </c>
      <c r="EY220" s="145"/>
      <c r="EZ220" s="191"/>
      <c r="FA220" s="191"/>
      <c r="FB220" s="191"/>
      <c r="FC220" s="191"/>
      <c r="FD220" s="191"/>
      <c r="FE220" s="191"/>
      <c r="FF220" s="192"/>
      <c r="FG220" s="145"/>
      <c r="FH220" s="191"/>
      <c r="FI220" s="191"/>
      <c r="FJ220" s="191"/>
      <c r="FK220" s="191"/>
      <c r="FL220" s="191"/>
      <c r="FM220" s="191"/>
      <c r="FN220" s="192"/>
      <c r="FO220" s="145"/>
      <c r="FP220" s="191"/>
      <c r="FQ220" s="191"/>
      <c r="FR220" s="191"/>
      <c r="FS220" s="191"/>
      <c r="FT220" s="191"/>
      <c r="FU220" s="191"/>
      <c r="FV220" s="192"/>
      <c r="FW220" s="191"/>
      <c r="FX220" s="191"/>
      <c r="FY220" s="191"/>
      <c r="FZ220" s="191"/>
      <c r="GA220" s="191"/>
      <c r="GB220" s="191"/>
      <c r="GC220" s="191"/>
      <c r="GD220" s="210"/>
      <c r="GE220" s="145"/>
      <c r="GF220" s="191"/>
      <c r="GG220" s="191"/>
      <c r="GH220" s="191"/>
      <c r="GI220" s="191"/>
      <c r="GJ220" s="191"/>
      <c r="GK220" s="191"/>
      <c r="GL220" s="210"/>
      <c r="GM220" s="145"/>
      <c r="GN220" s="191"/>
      <c r="GO220" s="191"/>
      <c r="GP220" s="191"/>
      <c r="GQ220" s="191"/>
      <c r="GR220" s="191"/>
      <c r="GS220" s="191"/>
      <c r="GT220" s="210"/>
      <c r="GU220" s="145"/>
      <c r="GV220" s="191"/>
      <c r="GW220" s="191"/>
      <c r="GX220" s="191"/>
      <c r="GY220" s="191"/>
      <c r="GZ220" s="191"/>
      <c r="HA220" s="191"/>
      <c r="HB220" s="210"/>
      <c r="HC220" s="145"/>
      <c r="HD220" s="191"/>
      <c r="HE220" s="191"/>
      <c r="HF220" s="191"/>
      <c r="HG220" s="191"/>
      <c r="HH220" s="191"/>
      <c r="HI220" s="191"/>
      <c r="HJ220" s="210"/>
      <c r="HR220" s="310"/>
    </row>
    <row r="221" spans="1:226" s="309" customFormat="1" ht="14.45" customHeight="1" x14ac:dyDescent="0.25">
      <c r="A221" s="211" t="s">
        <v>431</v>
      </c>
      <c r="B221" s="194" t="s">
        <v>0</v>
      </c>
      <c r="C221" s="31">
        <f t="shared" si="224"/>
        <v>211</v>
      </c>
      <c r="D221" s="173" t="str">
        <f t="shared" si="188"/>
        <v>Dw_211</v>
      </c>
      <c r="E221" s="4">
        <v>503.27988123424399</v>
      </c>
      <c r="F221" s="195" t="s">
        <v>360</v>
      </c>
      <c r="G221" s="195">
        <v>17.5</v>
      </c>
      <c r="H221" s="3">
        <f t="shared" si="189"/>
        <v>51.713780506686135</v>
      </c>
      <c r="I221" s="196">
        <f t="shared" si="190"/>
        <v>189.30122245831313</v>
      </c>
      <c r="J221" s="1">
        <f t="shared" si="191"/>
        <v>0.3</v>
      </c>
      <c r="K221" s="280">
        <f t="shared" si="192"/>
        <v>0.66132462249680468</v>
      </c>
      <c r="L221" s="280">
        <f t="shared" si="193"/>
        <v>0.76374540112213374</v>
      </c>
      <c r="M221" s="225">
        <f t="shared" si="194"/>
        <v>1.0981669911011718</v>
      </c>
      <c r="N221" s="15" t="s">
        <v>432</v>
      </c>
      <c r="O221" s="197">
        <f t="shared" si="195"/>
        <v>0.57280905084160028</v>
      </c>
      <c r="P221" s="198">
        <f t="shared" si="196"/>
        <v>0</v>
      </c>
      <c r="Q221" s="198">
        <f t="shared" si="197"/>
        <v>0</v>
      </c>
      <c r="R221" s="198">
        <f t="shared" si="198"/>
        <v>0.76942681990648165</v>
      </c>
      <c r="S221" s="77">
        <f t="shared" si="199"/>
        <v>0.83488293211383369</v>
      </c>
      <c r="T221" s="199"/>
      <c r="U221" s="3">
        <f t="shared" si="200"/>
        <v>1.8403916926472834</v>
      </c>
      <c r="V221" s="98">
        <f t="shared" si="201"/>
        <v>11.515941380041452</v>
      </c>
      <c r="W221" s="49">
        <f t="shared" si="202"/>
        <v>4.4906255424599939</v>
      </c>
      <c r="X221" s="317">
        <f t="shared" si="181"/>
        <v>8.2527969335868354E-2</v>
      </c>
      <c r="Y221" s="318">
        <v>8.252796933586834E-2</v>
      </c>
      <c r="Z221" s="200"/>
      <c r="AA221" s="66"/>
      <c r="AB221" s="66"/>
      <c r="AC221" s="66">
        <v>250</v>
      </c>
      <c r="AD221" s="66"/>
      <c r="AE221" s="66"/>
      <c r="AF221" s="66"/>
      <c r="AG221" s="66"/>
      <c r="AH221" s="195"/>
      <c r="AI221" s="34"/>
      <c r="AJ221" s="229">
        <v>180</v>
      </c>
      <c r="AK221" s="34"/>
      <c r="AL221" s="34"/>
      <c r="AM221" s="34"/>
      <c r="AN221" s="201"/>
      <c r="AO221" s="201"/>
      <c r="AP221" s="202">
        <v>240</v>
      </c>
      <c r="AQ221" s="18"/>
      <c r="AR221" s="18"/>
      <c r="AS221" s="18"/>
      <c r="AT221" s="51"/>
      <c r="AU221" s="17"/>
      <c r="AV221" s="18"/>
      <c r="AW221" s="112"/>
      <c r="AX221" s="103"/>
      <c r="AY221" s="18"/>
      <c r="AZ221" s="18"/>
      <c r="BA221" s="18"/>
      <c r="BB221" s="17"/>
      <c r="BC221" s="19"/>
      <c r="BD221" s="19"/>
      <c r="BE221" s="19"/>
      <c r="BF221" s="17"/>
      <c r="BG221" s="18"/>
      <c r="BH221" s="18"/>
      <c r="BI221" s="128"/>
      <c r="BJ221" s="331"/>
      <c r="BK221" s="332"/>
      <c r="BL221" s="332"/>
      <c r="BM221" s="332"/>
      <c r="BN221" s="333"/>
      <c r="BO221" s="203">
        <f t="shared" si="203"/>
        <v>6.9363999999999999</v>
      </c>
      <c r="BP221" s="285">
        <v>7.4554207523623397</v>
      </c>
      <c r="BQ221" s="204">
        <v>2.9834189475589872</v>
      </c>
      <c r="BR221" s="204"/>
      <c r="BS221" s="47"/>
      <c r="BT221" s="42"/>
      <c r="BU221" s="42"/>
      <c r="BV221" s="42"/>
      <c r="BW221" s="43"/>
      <c r="BX221" s="191"/>
      <c r="BY221" s="191"/>
      <c r="BZ221" s="205"/>
      <c r="CA221" s="191"/>
      <c r="CB221" s="206"/>
      <c r="CC221" s="191"/>
      <c r="CD221" s="207">
        <f t="shared" si="204"/>
        <v>56.79036673749394</v>
      </c>
      <c r="CE221" s="47" t="s">
        <v>356</v>
      </c>
      <c r="CF221" s="42">
        <v>31.8</v>
      </c>
      <c r="CG221" s="42" t="s">
        <v>353</v>
      </c>
      <c r="CH221" s="42">
        <v>175</v>
      </c>
      <c r="CI221" s="191"/>
      <c r="CJ221" s="192"/>
      <c r="CK221" s="191" t="s">
        <v>357</v>
      </c>
      <c r="CL221" s="191" t="s">
        <v>358</v>
      </c>
      <c r="CM221" s="208">
        <v>0.13</v>
      </c>
      <c r="CN221" s="191">
        <v>470</v>
      </c>
      <c r="CO221" s="205">
        <f t="shared" si="205"/>
        <v>75.902107593513023</v>
      </c>
      <c r="CP221" s="191">
        <f t="shared" si="206"/>
        <v>42.592775053120455</v>
      </c>
      <c r="CQ221" s="145" t="s">
        <v>353</v>
      </c>
      <c r="CR221" s="191">
        <v>175</v>
      </c>
      <c r="CS221" s="191"/>
      <c r="CT221" s="191"/>
      <c r="CU221" s="191"/>
      <c r="CV221" s="192"/>
      <c r="CW221" s="191" t="s">
        <v>357</v>
      </c>
      <c r="CX221" s="209" t="s">
        <v>358</v>
      </c>
      <c r="CY221" s="208">
        <v>0.13</v>
      </c>
      <c r="CZ221" s="191">
        <v>470</v>
      </c>
      <c r="DA221" s="191"/>
      <c r="DB221" s="191">
        <f t="shared" si="207"/>
        <v>51.713780506686135</v>
      </c>
      <c r="DC221" s="43">
        <f t="shared" si="208"/>
        <v>0</v>
      </c>
      <c r="DD221" s="191" t="s">
        <v>362</v>
      </c>
      <c r="DE221" s="191">
        <v>100</v>
      </c>
      <c r="DF221" s="191" t="s">
        <v>361</v>
      </c>
      <c r="DG221" s="191">
        <v>20</v>
      </c>
      <c r="DH221" s="191" t="s">
        <v>353</v>
      </c>
      <c r="DI221" s="192">
        <v>175</v>
      </c>
      <c r="DJ221" s="191"/>
      <c r="DK221" s="209"/>
      <c r="DL221" s="208"/>
      <c r="DM221" s="191"/>
      <c r="DN221" s="191">
        <f t="shared" si="209"/>
        <v>51.713780506686135</v>
      </c>
      <c r="DO221" s="192">
        <f t="shared" si="210"/>
        <v>0</v>
      </c>
      <c r="DP221" s="191">
        <v>1</v>
      </c>
      <c r="DQ221" s="191" t="s">
        <v>363</v>
      </c>
      <c r="DR221" s="191" t="s">
        <v>371</v>
      </c>
      <c r="DS221" s="208">
        <v>0.13400000000000001</v>
      </c>
      <c r="DT221" s="191">
        <v>580</v>
      </c>
      <c r="DU221" s="191">
        <f t="shared" si="211"/>
        <v>7.4554207523623397</v>
      </c>
      <c r="DV221" s="191">
        <v>0.375</v>
      </c>
      <c r="DW221" s="191">
        <v>0.45</v>
      </c>
      <c r="DX221" s="192">
        <f t="shared" si="212"/>
        <v>9.4650611229156567</v>
      </c>
      <c r="DY221" s="191">
        <v>1</v>
      </c>
      <c r="DZ221" s="191" t="s">
        <v>363</v>
      </c>
      <c r="EA221" s="191" t="s">
        <v>371</v>
      </c>
      <c r="EB221" s="208">
        <v>0.13400000000000001</v>
      </c>
      <c r="EC221" s="191">
        <v>580</v>
      </c>
      <c r="ED221" s="191">
        <f t="shared" si="213"/>
        <v>2.9834189475589872</v>
      </c>
      <c r="EE221" s="191">
        <v>0.47499999999999998</v>
      </c>
      <c r="EF221" s="191">
        <v>0.47499999999999998</v>
      </c>
      <c r="EG221" s="191">
        <f t="shared" si="214"/>
        <v>4.7325305614578284</v>
      </c>
      <c r="EH221" s="166">
        <f t="shared" si="215"/>
        <v>2</v>
      </c>
      <c r="EI221" s="205">
        <f t="shared" si="216"/>
        <v>3.1286658775003819</v>
      </c>
      <c r="EJ221" s="205">
        <f t="shared" si="182"/>
        <v>1.8403916926472834</v>
      </c>
      <c r="EK221" s="51">
        <f t="shared" si="222"/>
        <v>0.89302725491170376</v>
      </c>
      <c r="EL221" s="220">
        <f t="shared" si="184"/>
        <v>0.169767061249809</v>
      </c>
      <c r="EM221" s="221">
        <f t="shared" si="217"/>
        <v>5.7579706900207261</v>
      </c>
      <c r="EN221" s="191"/>
      <c r="EO221" s="313"/>
      <c r="EP221" s="192" t="s">
        <v>354</v>
      </c>
      <c r="EQ221" s="222">
        <f t="shared" si="218"/>
        <v>3.1286658775003819</v>
      </c>
      <c r="ER221" s="191">
        <f t="shared" si="219"/>
        <v>1.8403916926472834</v>
      </c>
      <c r="ES221" s="51">
        <f t="shared" si="220"/>
        <v>0.89302725491170376</v>
      </c>
      <c r="ET221" s="191">
        <f t="shared" si="223"/>
        <v>3.637967061249809</v>
      </c>
      <c r="EU221" s="191">
        <f t="shared" si="221"/>
        <v>5.7579706900207261</v>
      </c>
      <c r="EV221" s="191"/>
      <c r="EW221" s="191"/>
      <c r="EX221" s="192" t="str">
        <f t="shared" si="186"/>
        <v>Front</v>
      </c>
      <c r="EY221" s="145"/>
      <c r="EZ221" s="191"/>
      <c r="FA221" s="191"/>
      <c r="FB221" s="191"/>
      <c r="FC221" s="191"/>
      <c r="FD221" s="191"/>
      <c r="FE221" s="191"/>
      <c r="FF221" s="192"/>
      <c r="FG221" s="145"/>
      <c r="FH221" s="191"/>
      <c r="FI221" s="191"/>
      <c r="FJ221" s="191"/>
      <c r="FK221" s="191"/>
      <c r="FL221" s="191"/>
      <c r="FM221" s="191"/>
      <c r="FN221" s="192"/>
      <c r="FO221" s="145"/>
      <c r="FP221" s="191"/>
      <c r="FQ221" s="191"/>
      <c r="FR221" s="191"/>
      <c r="FS221" s="191"/>
      <c r="FT221" s="191"/>
      <c r="FU221" s="191"/>
      <c r="FV221" s="192"/>
      <c r="FW221" s="191"/>
      <c r="FX221" s="191"/>
      <c r="FY221" s="191"/>
      <c r="FZ221" s="191"/>
      <c r="GA221" s="191"/>
      <c r="GB221" s="191"/>
      <c r="GC221" s="191"/>
      <c r="GD221" s="210"/>
      <c r="GE221" s="145"/>
      <c r="GF221" s="191"/>
      <c r="GG221" s="191"/>
      <c r="GH221" s="191"/>
      <c r="GI221" s="191"/>
      <c r="GJ221" s="191"/>
      <c r="GK221" s="191"/>
      <c r="GL221" s="210"/>
      <c r="GM221" s="145"/>
      <c r="GN221" s="191"/>
      <c r="GO221" s="191"/>
      <c r="GP221" s="191"/>
      <c r="GQ221" s="191"/>
      <c r="GR221" s="191"/>
      <c r="GS221" s="191"/>
      <c r="GT221" s="210"/>
      <c r="GU221" s="145"/>
      <c r="GV221" s="191"/>
      <c r="GW221" s="191"/>
      <c r="GX221" s="191"/>
      <c r="GY221" s="191"/>
      <c r="GZ221" s="191"/>
      <c r="HA221" s="191"/>
      <c r="HB221" s="210"/>
      <c r="HC221" s="145"/>
      <c r="HD221" s="191"/>
      <c r="HE221" s="191"/>
      <c r="HF221" s="191"/>
      <c r="HG221" s="191"/>
      <c r="HH221" s="191"/>
      <c r="HI221" s="191"/>
      <c r="HJ221" s="210"/>
      <c r="HR221" s="310"/>
    </row>
    <row r="222" spans="1:226" s="309" customFormat="1" ht="14.45" customHeight="1" x14ac:dyDescent="0.25">
      <c r="A222" s="211" t="s">
        <v>431</v>
      </c>
      <c r="B222" s="194" t="s">
        <v>0</v>
      </c>
      <c r="C222" s="31">
        <f t="shared" si="224"/>
        <v>212</v>
      </c>
      <c r="D222" s="173" t="str">
        <f t="shared" si="188"/>
        <v>Dw_212</v>
      </c>
      <c r="E222" s="4">
        <v>435.34646834418533</v>
      </c>
      <c r="F222" s="195" t="s">
        <v>360</v>
      </c>
      <c r="G222" s="195">
        <v>17.5</v>
      </c>
      <c r="H222" s="3">
        <f t="shared" si="189"/>
        <v>53.389354569770227</v>
      </c>
      <c r="I222" s="196">
        <f t="shared" si="190"/>
        <v>190.40792533164478</v>
      </c>
      <c r="J222" s="1">
        <f t="shared" si="191"/>
        <v>0.3</v>
      </c>
      <c r="K222" s="280">
        <f t="shared" si="192"/>
        <v>0.68304332146648183</v>
      </c>
      <c r="L222" s="280">
        <f t="shared" si="193"/>
        <v>0.79847187235222628</v>
      </c>
      <c r="M222" s="225">
        <f t="shared" si="194"/>
        <v>1.0699207371919963</v>
      </c>
      <c r="N222" s="15" t="s">
        <v>432</v>
      </c>
      <c r="O222" s="197">
        <f t="shared" si="195"/>
        <v>0.59885390426416973</v>
      </c>
      <c r="P222" s="198">
        <f t="shared" si="196"/>
        <v>0</v>
      </c>
      <c r="Q222" s="198">
        <f t="shared" si="197"/>
        <v>0</v>
      </c>
      <c r="R222" s="198">
        <f t="shared" si="198"/>
        <v>0.74963618196551141</v>
      </c>
      <c r="S222" s="77">
        <f t="shared" si="199"/>
        <v>0.87677497323583853</v>
      </c>
      <c r="T222" s="199"/>
      <c r="U222" s="3">
        <f t="shared" si="200"/>
        <v>1.8856729252812356</v>
      </c>
      <c r="V222" s="98">
        <f t="shared" si="201"/>
        <v>12.089592095871554</v>
      </c>
      <c r="W222" s="49">
        <f t="shared" si="202"/>
        <v>4.4161419298838069</v>
      </c>
      <c r="X222" s="317">
        <f t="shared" si="181"/>
        <v>8.7188621176582604E-2</v>
      </c>
      <c r="Y222" s="318">
        <v>8.7188621176582631E-2</v>
      </c>
      <c r="Z222" s="200"/>
      <c r="AA222" s="66"/>
      <c r="AB222" s="66"/>
      <c r="AC222" s="66">
        <v>250</v>
      </c>
      <c r="AD222" s="66"/>
      <c r="AE222" s="66"/>
      <c r="AF222" s="66"/>
      <c r="AG222" s="66"/>
      <c r="AH222" s="195"/>
      <c r="AI222" s="34"/>
      <c r="AJ222" s="229">
        <v>180</v>
      </c>
      <c r="AK222" s="34"/>
      <c r="AL222" s="34"/>
      <c r="AM222" s="34"/>
      <c r="AN222" s="201"/>
      <c r="AO222" s="201"/>
      <c r="AP222" s="202">
        <v>240</v>
      </c>
      <c r="AQ222" s="18"/>
      <c r="AR222" s="18"/>
      <c r="AS222" s="18"/>
      <c r="AT222" s="51"/>
      <c r="AU222" s="17"/>
      <c r="AV222" s="18"/>
      <c r="AW222" s="112"/>
      <c r="AX222" s="103"/>
      <c r="AY222" s="18"/>
      <c r="AZ222" s="18"/>
      <c r="BA222" s="18"/>
      <c r="BB222" s="17"/>
      <c r="BC222" s="19"/>
      <c r="BD222" s="19"/>
      <c r="BE222" s="19"/>
      <c r="BF222" s="17"/>
      <c r="BG222" s="18"/>
      <c r="BH222" s="18"/>
      <c r="BI222" s="128"/>
      <c r="BJ222" s="331"/>
      <c r="BK222" s="332"/>
      <c r="BL222" s="332"/>
      <c r="BM222" s="332"/>
      <c r="BN222" s="333"/>
      <c r="BO222" s="203">
        <f t="shared" si="203"/>
        <v>6.9363999999999999</v>
      </c>
      <c r="BP222" s="285">
        <v>7.696983243436109</v>
      </c>
      <c r="BQ222" s="204">
        <v>2.857480556644914</v>
      </c>
      <c r="BR222" s="204"/>
      <c r="BS222" s="47"/>
      <c r="BT222" s="42"/>
      <c r="BU222" s="42"/>
      <c r="BV222" s="42"/>
      <c r="BW222" s="43"/>
      <c r="BX222" s="191"/>
      <c r="BY222" s="191"/>
      <c r="BZ222" s="205"/>
      <c r="CA222" s="191"/>
      <c r="CB222" s="206"/>
      <c r="CC222" s="191"/>
      <c r="CD222" s="207">
        <f t="shared" si="204"/>
        <v>57.122377599493433</v>
      </c>
      <c r="CE222" s="47" t="s">
        <v>356</v>
      </c>
      <c r="CF222" s="42">
        <v>31.8</v>
      </c>
      <c r="CG222" s="42" t="s">
        <v>353</v>
      </c>
      <c r="CH222" s="42">
        <v>175</v>
      </c>
      <c r="CI222" s="191"/>
      <c r="CJ222" s="192"/>
      <c r="CK222" s="191" t="s">
        <v>357</v>
      </c>
      <c r="CL222" s="191" t="s">
        <v>358</v>
      </c>
      <c r="CM222" s="208">
        <v>0.13</v>
      </c>
      <c r="CN222" s="191">
        <v>470</v>
      </c>
      <c r="CO222" s="205">
        <f t="shared" si="205"/>
        <v>73.657662340676467</v>
      </c>
      <c r="CP222" s="191">
        <f t="shared" si="206"/>
        <v>42.841783199620075</v>
      </c>
      <c r="CQ222" s="145" t="s">
        <v>353</v>
      </c>
      <c r="CR222" s="191">
        <v>175</v>
      </c>
      <c r="CS222" s="191"/>
      <c r="CT222" s="191"/>
      <c r="CU222" s="191"/>
      <c r="CV222" s="192"/>
      <c r="CW222" s="191" t="s">
        <v>357</v>
      </c>
      <c r="CX222" s="209" t="s">
        <v>358</v>
      </c>
      <c r="CY222" s="208">
        <v>0.13</v>
      </c>
      <c r="CZ222" s="191">
        <v>470</v>
      </c>
      <c r="DA222" s="191"/>
      <c r="DB222" s="191">
        <f t="shared" si="207"/>
        <v>53.389354569770227</v>
      </c>
      <c r="DC222" s="43">
        <f t="shared" si="208"/>
        <v>0</v>
      </c>
      <c r="DD222" s="191" t="s">
        <v>362</v>
      </c>
      <c r="DE222" s="191">
        <v>100</v>
      </c>
      <c r="DF222" s="191" t="s">
        <v>361</v>
      </c>
      <c r="DG222" s="191">
        <v>20</v>
      </c>
      <c r="DH222" s="191" t="s">
        <v>353</v>
      </c>
      <c r="DI222" s="192">
        <v>175</v>
      </c>
      <c r="DJ222" s="191"/>
      <c r="DK222" s="209"/>
      <c r="DL222" s="208"/>
      <c r="DM222" s="191"/>
      <c r="DN222" s="191">
        <f t="shared" si="209"/>
        <v>53.389354569770227</v>
      </c>
      <c r="DO222" s="192">
        <f t="shared" si="210"/>
        <v>0</v>
      </c>
      <c r="DP222" s="191">
        <v>1</v>
      </c>
      <c r="DQ222" s="191" t="s">
        <v>363</v>
      </c>
      <c r="DR222" s="191" t="s">
        <v>371</v>
      </c>
      <c r="DS222" s="208">
        <v>0.13400000000000001</v>
      </c>
      <c r="DT222" s="191">
        <v>580</v>
      </c>
      <c r="DU222" s="191">
        <f t="shared" si="211"/>
        <v>7.696983243436109</v>
      </c>
      <c r="DV222" s="191">
        <v>0.375</v>
      </c>
      <c r="DW222" s="191">
        <v>0.45</v>
      </c>
      <c r="DX222" s="192">
        <f t="shared" si="212"/>
        <v>9.5203962665822388</v>
      </c>
      <c r="DY222" s="191">
        <v>1</v>
      </c>
      <c r="DZ222" s="191" t="s">
        <v>363</v>
      </c>
      <c r="EA222" s="191" t="s">
        <v>371</v>
      </c>
      <c r="EB222" s="208">
        <v>0.13400000000000001</v>
      </c>
      <c r="EC222" s="191">
        <v>580</v>
      </c>
      <c r="ED222" s="191">
        <f t="shared" si="213"/>
        <v>2.857480556644914</v>
      </c>
      <c r="EE222" s="191">
        <v>0.47499999999999998</v>
      </c>
      <c r="EF222" s="191">
        <v>0.47499999999999998</v>
      </c>
      <c r="EG222" s="191">
        <f t="shared" si="214"/>
        <v>4.7601981332911194</v>
      </c>
      <c r="EH222" s="166">
        <f t="shared" si="215"/>
        <v>2</v>
      </c>
      <c r="EI222" s="205">
        <f t="shared" si="216"/>
        <v>3.2056439729781006</v>
      </c>
      <c r="EJ222" s="205">
        <f t="shared" si="182"/>
        <v>1.8856729252812356</v>
      </c>
      <c r="EK222" s="51">
        <f t="shared" si="222"/>
        <v>0.72180763136367831</v>
      </c>
      <c r="EL222" s="220">
        <f t="shared" si="184"/>
        <v>0.1312780135109497</v>
      </c>
      <c r="EM222" s="221">
        <f t="shared" si="217"/>
        <v>6.044796047935777</v>
      </c>
      <c r="EN222" s="191"/>
      <c r="EO222" s="313"/>
      <c r="EP222" s="192" t="s">
        <v>354</v>
      </c>
      <c r="EQ222" s="222">
        <f t="shared" si="218"/>
        <v>3.2056439729781006</v>
      </c>
      <c r="ER222" s="191">
        <f t="shared" si="219"/>
        <v>1.8856729252812356</v>
      </c>
      <c r="ES222" s="51">
        <f t="shared" si="220"/>
        <v>0.72180763136367831</v>
      </c>
      <c r="ET222" s="191">
        <f t="shared" si="223"/>
        <v>3.5994780135109496</v>
      </c>
      <c r="EU222" s="191">
        <f t="shared" si="221"/>
        <v>6.044796047935777</v>
      </c>
      <c r="EV222" s="191"/>
      <c r="EW222" s="191"/>
      <c r="EX222" s="192" t="str">
        <f t="shared" si="186"/>
        <v>Front</v>
      </c>
      <c r="EY222" s="145"/>
      <c r="EZ222" s="191"/>
      <c r="FA222" s="191"/>
      <c r="FB222" s="191"/>
      <c r="FC222" s="191"/>
      <c r="FD222" s="191"/>
      <c r="FE222" s="191"/>
      <c r="FF222" s="192"/>
      <c r="FG222" s="145"/>
      <c r="FH222" s="191"/>
      <c r="FI222" s="191"/>
      <c r="FJ222" s="191"/>
      <c r="FK222" s="191"/>
      <c r="FL222" s="191"/>
      <c r="FM222" s="191"/>
      <c r="FN222" s="192"/>
      <c r="FO222" s="145"/>
      <c r="FP222" s="191"/>
      <c r="FQ222" s="191"/>
      <c r="FR222" s="191"/>
      <c r="FS222" s="191"/>
      <c r="FT222" s="191"/>
      <c r="FU222" s="191"/>
      <c r="FV222" s="192"/>
      <c r="FW222" s="191"/>
      <c r="FX222" s="191"/>
      <c r="FY222" s="191"/>
      <c r="FZ222" s="191"/>
      <c r="GA222" s="191"/>
      <c r="GB222" s="191"/>
      <c r="GC222" s="191"/>
      <c r="GD222" s="210"/>
      <c r="GE222" s="145"/>
      <c r="GF222" s="191"/>
      <c r="GG222" s="191"/>
      <c r="GH222" s="191"/>
      <c r="GI222" s="191"/>
      <c r="GJ222" s="191"/>
      <c r="GK222" s="191"/>
      <c r="GL222" s="210"/>
      <c r="GM222" s="145"/>
      <c r="GN222" s="191"/>
      <c r="GO222" s="191"/>
      <c r="GP222" s="191"/>
      <c r="GQ222" s="191"/>
      <c r="GR222" s="191"/>
      <c r="GS222" s="191"/>
      <c r="GT222" s="210"/>
      <c r="GU222" s="145"/>
      <c r="GV222" s="191"/>
      <c r="GW222" s="191"/>
      <c r="GX222" s="191"/>
      <c r="GY222" s="191"/>
      <c r="GZ222" s="191"/>
      <c r="HA222" s="191"/>
      <c r="HB222" s="210"/>
      <c r="HC222" s="145"/>
      <c r="HD222" s="191"/>
      <c r="HE222" s="191"/>
      <c r="HF222" s="191"/>
      <c r="HG222" s="191"/>
      <c r="HH222" s="191"/>
      <c r="HI222" s="191"/>
      <c r="HJ222" s="210"/>
      <c r="HR222" s="310"/>
    </row>
    <row r="223" spans="1:226" s="309" customFormat="1" ht="14.45" customHeight="1" x14ac:dyDescent="0.25">
      <c r="A223" s="211" t="s">
        <v>431</v>
      </c>
      <c r="B223" s="194" t="s">
        <v>0</v>
      </c>
      <c r="C223" s="31">
        <f t="shared" si="224"/>
        <v>213</v>
      </c>
      <c r="D223" s="173" t="str">
        <f t="shared" si="188"/>
        <v>Dw_213</v>
      </c>
      <c r="E223" s="4">
        <v>367.37935233902931</v>
      </c>
      <c r="F223" s="195" t="s">
        <v>360</v>
      </c>
      <c r="G223" s="195">
        <v>17.5</v>
      </c>
      <c r="H223" s="3">
        <f t="shared" si="189"/>
        <v>49.150495068500163</v>
      </c>
      <c r="I223" s="196">
        <f t="shared" si="190"/>
        <v>182.67853484470072</v>
      </c>
      <c r="J223" s="1">
        <f t="shared" si="191"/>
        <v>0.30000000000000004</v>
      </c>
      <c r="K223" s="280">
        <f t="shared" si="192"/>
        <v>0.64950409073006332</v>
      </c>
      <c r="L223" s="280">
        <f t="shared" si="193"/>
        <v>0.76024898226234616</v>
      </c>
      <c r="M223" s="225">
        <f t="shared" si="194"/>
        <v>1.1150154312185763</v>
      </c>
      <c r="N223" s="15" t="s">
        <v>432</v>
      </c>
      <c r="O223" s="197">
        <f t="shared" si="195"/>
        <v>0.57018673669675957</v>
      </c>
      <c r="P223" s="198">
        <f t="shared" si="196"/>
        <v>0</v>
      </c>
      <c r="Q223" s="198">
        <f t="shared" si="197"/>
        <v>0</v>
      </c>
      <c r="R223" s="198">
        <f t="shared" si="198"/>
        <v>0.78123161990954881</v>
      </c>
      <c r="S223" s="77">
        <f t="shared" si="199"/>
        <v>0.798905959988504</v>
      </c>
      <c r="T223" s="199"/>
      <c r="U223" s="3">
        <f t="shared" si="200"/>
        <v>1.9013317947753152</v>
      </c>
      <c r="V223" s="98">
        <f t="shared" si="201"/>
        <v>12.291212818999973</v>
      </c>
      <c r="W223" s="49">
        <f t="shared" si="202"/>
        <v>3.9988319942294432</v>
      </c>
      <c r="X223" s="317">
        <f t="shared" si="181"/>
        <v>9.2776113197278159E-2</v>
      </c>
      <c r="Y223" s="318">
        <v>9.2776113197278132E-2</v>
      </c>
      <c r="Z223" s="200"/>
      <c r="AA223" s="66"/>
      <c r="AB223" s="66"/>
      <c r="AC223" s="66">
        <v>250</v>
      </c>
      <c r="AD223" s="66"/>
      <c r="AE223" s="66"/>
      <c r="AF223" s="66"/>
      <c r="AG223" s="66"/>
      <c r="AH223" s="195"/>
      <c r="AI223" s="34"/>
      <c r="AJ223" s="229">
        <v>180</v>
      </c>
      <c r="AK223" s="34"/>
      <c r="AL223" s="34"/>
      <c r="AM223" s="34"/>
      <c r="AN223" s="201"/>
      <c r="AO223" s="201"/>
      <c r="AP223" s="202">
        <v>240</v>
      </c>
      <c r="AQ223" s="18"/>
      <c r="AR223" s="18"/>
      <c r="AS223" s="18"/>
      <c r="AT223" s="51"/>
      <c r="AU223" s="17"/>
      <c r="AV223" s="18"/>
      <c r="AW223" s="112"/>
      <c r="AX223" s="103"/>
      <c r="AY223" s="18"/>
      <c r="AZ223" s="18"/>
      <c r="BA223" s="18"/>
      <c r="BB223" s="17"/>
      <c r="BC223" s="19"/>
      <c r="BD223" s="19"/>
      <c r="BE223" s="19"/>
      <c r="BF223" s="17"/>
      <c r="BG223" s="18"/>
      <c r="BH223" s="18"/>
      <c r="BI223" s="128"/>
      <c r="BJ223" s="331"/>
      <c r="BK223" s="332"/>
      <c r="BL223" s="332"/>
      <c r="BM223" s="332"/>
      <c r="BN223" s="333"/>
      <c r="BO223" s="203">
        <f t="shared" si="203"/>
        <v>6.9363999999999999</v>
      </c>
      <c r="BP223" s="285">
        <v>7.0858795727611099</v>
      </c>
      <c r="BQ223" s="204">
        <v>3.0086957070663272</v>
      </c>
      <c r="BR223" s="204"/>
      <c r="BS223" s="47"/>
      <c r="BT223" s="42"/>
      <c r="BU223" s="42"/>
      <c r="BV223" s="42"/>
      <c r="BW223" s="43"/>
      <c r="BX223" s="191"/>
      <c r="BY223" s="191"/>
      <c r="BZ223" s="205"/>
      <c r="CA223" s="191"/>
      <c r="CB223" s="206"/>
      <c r="CC223" s="191"/>
      <c r="CD223" s="207">
        <f t="shared" si="204"/>
        <v>54.803560453410221</v>
      </c>
      <c r="CE223" s="47" t="s">
        <v>356</v>
      </c>
      <c r="CF223" s="42">
        <v>31.8</v>
      </c>
      <c r="CG223" s="42" t="s">
        <v>353</v>
      </c>
      <c r="CH223" s="42">
        <v>175</v>
      </c>
      <c r="CI223" s="191"/>
      <c r="CJ223" s="192"/>
      <c r="CK223" s="191" t="s">
        <v>357</v>
      </c>
      <c r="CL223" s="191" t="s">
        <v>358</v>
      </c>
      <c r="CM223" s="208">
        <v>0.13</v>
      </c>
      <c r="CN223" s="191">
        <v>470</v>
      </c>
      <c r="CO223" s="205">
        <f t="shared" si="205"/>
        <v>74.405990856272552</v>
      </c>
      <c r="CP223" s="191">
        <f t="shared" si="206"/>
        <v>41.102670340057664</v>
      </c>
      <c r="CQ223" s="145" t="s">
        <v>353</v>
      </c>
      <c r="CR223" s="191">
        <v>175</v>
      </c>
      <c r="CS223" s="191"/>
      <c r="CT223" s="191"/>
      <c r="CU223" s="191"/>
      <c r="CV223" s="192"/>
      <c r="CW223" s="191" t="s">
        <v>357</v>
      </c>
      <c r="CX223" s="209" t="s">
        <v>358</v>
      </c>
      <c r="CY223" s="208">
        <v>0.13</v>
      </c>
      <c r="CZ223" s="191">
        <v>470</v>
      </c>
      <c r="DA223" s="191"/>
      <c r="DB223" s="191">
        <f t="shared" si="207"/>
        <v>49.150495068500163</v>
      </c>
      <c r="DC223" s="43">
        <f t="shared" si="208"/>
        <v>0</v>
      </c>
      <c r="DD223" s="191" t="s">
        <v>362</v>
      </c>
      <c r="DE223" s="191">
        <v>100</v>
      </c>
      <c r="DF223" s="191" t="s">
        <v>361</v>
      </c>
      <c r="DG223" s="191">
        <v>20</v>
      </c>
      <c r="DH223" s="191" t="s">
        <v>353</v>
      </c>
      <c r="DI223" s="192">
        <v>175</v>
      </c>
      <c r="DJ223" s="191"/>
      <c r="DK223" s="209"/>
      <c r="DL223" s="208"/>
      <c r="DM223" s="191"/>
      <c r="DN223" s="191">
        <f t="shared" si="209"/>
        <v>49.150495068500163</v>
      </c>
      <c r="DO223" s="192">
        <f t="shared" si="210"/>
        <v>0</v>
      </c>
      <c r="DP223" s="191">
        <v>1</v>
      </c>
      <c r="DQ223" s="191" t="s">
        <v>363</v>
      </c>
      <c r="DR223" s="191" t="s">
        <v>371</v>
      </c>
      <c r="DS223" s="208">
        <v>0.13400000000000001</v>
      </c>
      <c r="DT223" s="191">
        <v>580</v>
      </c>
      <c r="DU223" s="191">
        <f t="shared" si="211"/>
        <v>7.0858795727611099</v>
      </c>
      <c r="DV223" s="191">
        <v>0.375</v>
      </c>
      <c r="DW223" s="191">
        <v>0.45</v>
      </c>
      <c r="DX223" s="192">
        <f t="shared" si="212"/>
        <v>9.1339267422350368</v>
      </c>
      <c r="DY223" s="191">
        <v>1</v>
      </c>
      <c r="DZ223" s="191" t="s">
        <v>363</v>
      </c>
      <c r="EA223" s="191" t="s">
        <v>371</v>
      </c>
      <c r="EB223" s="208">
        <v>0.13400000000000001</v>
      </c>
      <c r="EC223" s="191">
        <v>580</v>
      </c>
      <c r="ED223" s="191">
        <f t="shared" si="213"/>
        <v>3.0086957070663272</v>
      </c>
      <c r="EE223" s="191">
        <v>0.47499999999999998</v>
      </c>
      <c r="EF223" s="191">
        <v>0.47499999999999998</v>
      </c>
      <c r="EG223" s="191">
        <f t="shared" si="214"/>
        <v>4.5669633711175184</v>
      </c>
      <c r="EH223" s="166">
        <f t="shared" si="215"/>
        <v>2</v>
      </c>
      <c r="EI223" s="205">
        <f t="shared" si="216"/>
        <v>3.2322640511180358</v>
      </c>
      <c r="EJ223" s="205">
        <f t="shared" si="182"/>
        <v>1.9013317947753152</v>
      </c>
      <c r="EK223" s="51">
        <f t="shared" si="222"/>
        <v>0.85736391229101194</v>
      </c>
      <c r="EL223" s="220">
        <f t="shared" si="184"/>
        <v>0.11796797444098206</v>
      </c>
      <c r="EM223" s="221">
        <f t="shared" si="217"/>
        <v>6.1456064094999867</v>
      </c>
      <c r="EN223" s="191"/>
      <c r="EO223" s="313"/>
      <c r="EP223" s="192" t="s">
        <v>354</v>
      </c>
      <c r="EQ223" s="222">
        <f t="shared" si="218"/>
        <v>3.2322640511180358</v>
      </c>
      <c r="ER223" s="191">
        <f t="shared" si="219"/>
        <v>1.9013317947753152</v>
      </c>
      <c r="ES223" s="51">
        <f t="shared" si="220"/>
        <v>0.85736391229101194</v>
      </c>
      <c r="ET223" s="191">
        <f t="shared" si="223"/>
        <v>3.5861679744409818</v>
      </c>
      <c r="EU223" s="191">
        <f t="shared" si="221"/>
        <v>6.1456064094999867</v>
      </c>
      <c r="EV223" s="191"/>
      <c r="EW223" s="191"/>
      <c r="EX223" s="192" t="str">
        <f t="shared" si="186"/>
        <v>Front</v>
      </c>
      <c r="EY223" s="145"/>
      <c r="EZ223" s="191"/>
      <c r="FA223" s="191"/>
      <c r="FB223" s="191"/>
      <c r="FC223" s="191"/>
      <c r="FD223" s="191"/>
      <c r="FE223" s="191"/>
      <c r="FF223" s="192"/>
      <c r="FG223" s="145"/>
      <c r="FH223" s="191"/>
      <c r="FI223" s="191"/>
      <c r="FJ223" s="191"/>
      <c r="FK223" s="191"/>
      <c r="FL223" s="191"/>
      <c r="FM223" s="191"/>
      <c r="FN223" s="192"/>
      <c r="FO223" s="145"/>
      <c r="FP223" s="191"/>
      <c r="FQ223" s="191"/>
      <c r="FR223" s="191"/>
      <c r="FS223" s="191"/>
      <c r="FT223" s="191"/>
      <c r="FU223" s="191"/>
      <c r="FV223" s="192"/>
      <c r="FW223" s="191"/>
      <c r="FX223" s="191"/>
      <c r="FY223" s="191"/>
      <c r="FZ223" s="191"/>
      <c r="GA223" s="191"/>
      <c r="GB223" s="191"/>
      <c r="GC223" s="191"/>
      <c r="GD223" s="210"/>
      <c r="GE223" s="145"/>
      <c r="GF223" s="191"/>
      <c r="GG223" s="191"/>
      <c r="GH223" s="191"/>
      <c r="GI223" s="191"/>
      <c r="GJ223" s="191"/>
      <c r="GK223" s="191"/>
      <c r="GL223" s="210"/>
      <c r="GM223" s="145"/>
      <c r="GN223" s="191"/>
      <c r="GO223" s="191"/>
      <c r="GP223" s="191"/>
      <c r="GQ223" s="191"/>
      <c r="GR223" s="191"/>
      <c r="GS223" s="191"/>
      <c r="GT223" s="210"/>
      <c r="GU223" s="145"/>
      <c r="GV223" s="191"/>
      <c r="GW223" s="191"/>
      <c r="GX223" s="191"/>
      <c r="GY223" s="191"/>
      <c r="GZ223" s="191"/>
      <c r="HA223" s="191"/>
      <c r="HB223" s="210"/>
      <c r="HC223" s="145"/>
      <c r="HD223" s="191"/>
      <c r="HE223" s="191"/>
      <c r="HF223" s="191"/>
      <c r="HG223" s="191"/>
      <c r="HH223" s="191"/>
      <c r="HI223" s="191"/>
      <c r="HJ223" s="210"/>
      <c r="HR223" s="310"/>
    </row>
    <row r="224" spans="1:226" s="309" customFormat="1" ht="14.45" customHeight="1" x14ac:dyDescent="0.25">
      <c r="A224" s="211" t="s">
        <v>431</v>
      </c>
      <c r="B224" s="194" t="s">
        <v>0</v>
      </c>
      <c r="C224" s="31">
        <f t="shared" si="224"/>
        <v>214</v>
      </c>
      <c r="D224" s="173" t="str">
        <f t="shared" si="188"/>
        <v>Dw_214</v>
      </c>
      <c r="E224" s="4">
        <v>561.36650572619192</v>
      </c>
      <c r="F224" s="195" t="s">
        <v>360</v>
      </c>
      <c r="G224" s="195">
        <v>17.5</v>
      </c>
      <c r="H224" s="3">
        <f t="shared" si="189"/>
        <v>48.698305963747373</v>
      </c>
      <c r="I224" s="196">
        <f t="shared" si="190"/>
        <v>174.47558759721528</v>
      </c>
      <c r="J224" s="1">
        <f t="shared" si="191"/>
        <v>0.3</v>
      </c>
      <c r="K224" s="280">
        <f t="shared" si="192"/>
        <v>0.67907851426892685</v>
      </c>
      <c r="L224" s="280">
        <f t="shared" si="193"/>
        <v>0.80672470622501224</v>
      </c>
      <c r="M224" s="225">
        <f t="shared" si="194"/>
        <v>1.0748356691941237</v>
      </c>
      <c r="N224" s="15" t="s">
        <v>432</v>
      </c>
      <c r="O224" s="197">
        <f t="shared" si="195"/>
        <v>0.60504352966875918</v>
      </c>
      <c r="P224" s="198">
        <f t="shared" si="196"/>
        <v>0</v>
      </c>
      <c r="Q224" s="198">
        <f t="shared" si="197"/>
        <v>0</v>
      </c>
      <c r="R224" s="198">
        <f t="shared" si="198"/>
        <v>0.75307981169677962</v>
      </c>
      <c r="S224" s="77">
        <f t="shared" si="199"/>
        <v>0.83139992479002989</v>
      </c>
      <c r="T224" s="199"/>
      <c r="U224" s="3">
        <f t="shared" si="200"/>
        <v>1.8939554599810342</v>
      </c>
      <c r="V224" s="98">
        <f t="shared" si="201"/>
        <v>12.196028766932702</v>
      </c>
      <c r="W224" s="49">
        <f t="shared" si="202"/>
        <v>3.992964176649362</v>
      </c>
      <c r="X224" s="317">
        <f t="shared" si="181"/>
        <v>9.61985777423809E-2</v>
      </c>
      <c r="Y224" s="318">
        <v>9.6198577742380914E-2</v>
      </c>
      <c r="Z224" s="200"/>
      <c r="AA224" s="66"/>
      <c r="AB224" s="66"/>
      <c r="AC224" s="66">
        <v>250</v>
      </c>
      <c r="AD224" s="66"/>
      <c r="AE224" s="66"/>
      <c r="AF224" s="66"/>
      <c r="AG224" s="66"/>
      <c r="AH224" s="195"/>
      <c r="AI224" s="34"/>
      <c r="AJ224" s="229">
        <v>180</v>
      </c>
      <c r="AK224" s="34"/>
      <c r="AL224" s="34"/>
      <c r="AM224" s="34"/>
      <c r="AN224" s="201"/>
      <c r="AO224" s="201"/>
      <c r="AP224" s="202">
        <v>240</v>
      </c>
      <c r="AQ224" s="18"/>
      <c r="AR224" s="18"/>
      <c r="AS224" s="18"/>
      <c r="AT224" s="51"/>
      <c r="AU224" s="17"/>
      <c r="AV224" s="18"/>
      <c r="AW224" s="112"/>
      <c r="AX224" s="103"/>
      <c r="AY224" s="18"/>
      <c r="AZ224" s="18"/>
      <c r="BA224" s="18"/>
      <c r="BB224" s="17"/>
      <c r="BC224" s="19"/>
      <c r="BD224" s="19"/>
      <c r="BE224" s="19"/>
      <c r="BF224" s="17"/>
      <c r="BG224" s="18"/>
      <c r="BH224" s="18"/>
      <c r="BI224" s="128"/>
      <c r="BJ224" s="331"/>
      <c r="BK224" s="332"/>
      <c r="BL224" s="332"/>
      <c r="BM224" s="332"/>
      <c r="BN224" s="333"/>
      <c r="BO224" s="203">
        <f t="shared" si="203"/>
        <v>6.9363999999999999</v>
      </c>
      <c r="BP224" s="285">
        <v>7.0206888247141706</v>
      </c>
      <c r="BQ224" s="204">
        <v>2.7612841272900281</v>
      </c>
      <c r="BR224" s="204"/>
      <c r="BS224" s="47"/>
      <c r="BT224" s="42"/>
      <c r="BU224" s="42"/>
      <c r="BV224" s="42"/>
      <c r="BW224" s="43"/>
      <c r="BX224" s="191"/>
      <c r="BY224" s="191"/>
      <c r="BZ224" s="205"/>
      <c r="CA224" s="191"/>
      <c r="CB224" s="206"/>
      <c r="CC224" s="191"/>
      <c r="CD224" s="207">
        <f t="shared" si="204"/>
        <v>52.342676279164586</v>
      </c>
      <c r="CE224" s="47" t="s">
        <v>356</v>
      </c>
      <c r="CF224" s="42">
        <v>31.8</v>
      </c>
      <c r="CG224" s="42" t="s">
        <v>353</v>
      </c>
      <c r="CH224" s="42">
        <v>175</v>
      </c>
      <c r="CI224" s="191"/>
      <c r="CJ224" s="192"/>
      <c r="CK224" s="191" t="s">
        <v>357</v>
      </c>
      <c r="CL224" s="191" t="s">
        <v>358</v>
      </c>
      <c r="CM224" s="208">
        <v>0.13</v>
      </c>
      <c r="CN224" s="191">
        <v>470</v>
      </c>
      <c r="CO224" s="205">
        <f t="shared" si="205"/>
        <v>67.107421818292664</v>
      </c>
      <c r="CP224" s="191">
        <f t="shared" si="206"/>
        <v>39.257007209373441</v>
      </c>
      <c r="CQ224" s="145" t="s">
        <v>353</v>
      </c>
      <c r="CR224" s="191">
        <v>175</v>
      </c>
      <c r="CS224" s="191"/>
      <c r="CT224" s="191"/>
      <c r="CU224" s="191"/>
      <c r="CV224" s="192"/>
      <c r="CW224" s="191" t="s">
        <v>357</v>
      </c>
      <c r="CX224" s="209" t="s">
        <v>358</v>
      </c>
      <c r="CY224" s="208">
        <v>0.13</v>
      </c>
      <c r="CZ224" s="191">
        <v>470</v>
      </c>
      <c r="DA224" s="191"/>
      <c r="DB224" s="191">
        <f t="shared" si="207"/>
        <v>48.698305963747373</v>
      </c>
      <c r="DC224" s="43">
        <f t="shared" si="208"/>
        <v>0</v>
      </c>
      <c r="DD224" s="191" t="s">
        <v>362</v>
      </c>
      <c r="DE224" s="191">
        <v>100</v>
      </c>
      <c r="DF224" s="191" t="s">
        <v>361</v>
      </c>
      <c r="DG224" s="191">
        <v>20</v>
      </c>
      <c r="DH224" s="191" t="s">
        <v>353</v>
      </c>
      <c r="DI224" s="192">
        <v>175</v>
      </c>
      <c r="DJ224" s="191"/>
      <c r="DK224" s="209"/>
      <c r="DL224" s="208"/>
      <c r="DM224" s="191"/>
      <c r="DN224" s="191">
        <f t="shared" si="209"/>
        <v>48.698305963747373</v>
      </c>
      <c r="DO224" s="192">
        <f t="shared" si="210"/>
        <v>0</v>
      </c>
      <c r="DP224" s="191">
        <v>1</v>
      </c>
      <c r="DQ224" s="191" t="s">
        <v>363</v>
      </c>
      <c r="DR224" s="191" t="s">
        <v>371</v>
      </c>
      <c r="DS224" s="208">
        <v>0.13400000000000001</v>
      </c>
      <c r="DT224" s="191">
        <v>580</v>
      </c>
      <c r="DU224" s="191">
        <f t="shared" si="211"/>
        <v>7.0206888247141706</v>
      </c>
      <c r="DV224" s="191">
        <v>0.375</v>
      </c>
      <c r="DW224" s="191">
        <v>0.45</v>
      </c>
      <c r="DX224" s="192">
        <f t="shared" si="212"/>
        <v>8.7237793798607637</v>
      </c>
      <c r="DY224" s="191">
        <v>1</v>
      </c>
      <c r="DZ224" s="191" t="s">
        <v>363</v>
      </c>
      <c r="EA224" s="191" t="s">
        <v>371</v>
      </c>
      <c r="EB224" s="208">
        <v>0.13400000000000001</v>
      </c>
      <c r="EC224" s="191">
        <v>580</v>
      </c>
      <c r="ED224" s="191">
        <f t="shared" si="213"/>
        <v>2.7612841272900281</v>
      </c>
      <c r="EE224" s="191">
        <v>0.47499999999999998</v>
      </c>
      <c r="EF224" s="191">
        <v>0.47499999999999998</v>
      </c>
      <c r="EG224" s="191">
        <f t="shared" si="214"/>
        <v>4.3618896899303818</v>
      </c>
      <c r="EH224" s="166">
        <f t="shared" si="215"/>
        <v>2</v>
      </c>
      <c r="EI224" s="205">
        <f t="shared" si="216"/>
        <v>3.2197242819677583</v>
      </c>
      <c r="EJ224" s="205">
        <f t="shared" si="182"/>
        <v>1.8939554599810342</v>
      </c>
      <c r="EK224" s="51">
        <f t="shared" si="222"/>
        <v>0.61732866730899394</v>
      </c>
      <c r="EL224" s="220">
        <f t="shared" si="184"/>
        <v>0.12423785901612083</v>
      </c>
      <c r="EM224" s="221">
        <f t="shared" si="217"/>
        <v>6.0980143834663512</v>
      </c>
      <c r="EN224" s="191"/>
      <c r="EO224" s="313"/>
      <c r="EP224" s="192" t="s">
        <v>354</v>
      </c>
      <c r="EQ224" s="222">
        <f t="shared" si="218"/>
        <v>3.2197242819677583</v>
      </c>
      <c r="ER224" s="191">
        <f t="shared" si="219"/>
        <v>1.8939554599810342</v>
      </c>
      <c r="ES224" s="51">
        <f t="shared" si="220"/>
        <v>0.61732866730899394</v>
      </c>
      <c r="ET224" s="191">
        <f t="shared" si="223"/>
        <v>3.5924378590161208</v>
      </c>
      <c r="EU224" s="191">
        <f t="shared" si="221"/>
        <v>6.0980143834663512</v>
      </c>
      <c r="EV224" s="191"/>
      <c r="EW224" s="191"/>
      <c r="EX224" s="192" t="str">
        <f t="shared" si="186"/>
        <v>Front</v>
      </c>
      <c r="EY224" s="145"/>
      <c r="EZ224" s="191"/>
      <c r="FA224" s="191"/>
      <c r="FB224" s="191"/>
      <c r="FC224" s="191"/>
      <c r="FD224" s="191"/>
      <c r="FE224" s="191"/>
      <c r="FF224" s="192"/>
      <c r="FG224" s="145"/>
      <c r="FH224" s="191"/>
      <c r="FI224" s="191"/>
      <c r="FJ224" s="191"/>
      <c r="FK224" s="191"/>
      <c r="FL224" s="191"/>
      <c r="FM224" s="191"/>
      <c r="FN224" s="192"/>
      <c r="FO224" s="145"/>
      <c r="FP224" s="191"/>
      <c r="FQ224" s="191"/>
      <c r="FR224" s="191"/>
      <c r="FS224" s="191"/>
      <c r="FT224" s="191"/>
      <c r="FU224" s="191"/>
      <c r="FV224" s="192"/>
      <c r="FW224" s="191"/>
      <c r="FX224" s="191"/>
      <c r="FY224" s="191"/>
      <c r="FZ224" s="191"/>
      <c r="GA224" s="191"/>
      <c r="GB224" s="191"/>
      <c r="GC224" s="191"/>
      <c r="GD224" s="210"/>
      <c r="GE224" s="145"/>
      <c r="GF224" s="191"/>
      <c r="GG224" s="191"/>
      <c r="GH224" s="191"/>
      <c r="GI224" s="191"/>
      <c r="GJ224" s="191"/>
      <c r="GK224" s="191"/>
      <c r="GL224" s="210"/>
      <c r="GM224" s="145"/>
      <c r="GN224" s="191"/>
      <c r="GO224" s="191"/>
      <c r="GP224" s="191"/>
      <c r="GQ224" s="191"/>
      <c r="GR224" s="191"/>
      <c r="GS224" s="191"/>
      <c r="GT224" s="210"/>
      <c r="GU224" s="145"/>
      <c r="GV224" s="191"/>
      <c r="GW224" s="191"/>
      <c r="GX224" s="191"/>
      <c r="GY224" s="191"/>
      <c r="GZ224" s="191"/>
      <c r="HA224" s="191"/>
      <c r="HB224" s="210"/>
      <c r="HC224" s="145"/>
      <c r="HD224" s="191"/>
      <c r="HE224" s="191"/>
      <c r="HF224" s="191"/>
      <c r="HG224" s="191"/>
      <c r="HH224" s="191"/>
      <c r="HI224" s="191"/>
      <c r="HJ224" s="210"/>
      <c r="HR224" s="310"/>
    </row>
    <row r="225" spans="1:226" s="309" customFormat="1" ht="14.45" customHeight="1" x14ac:dyDescent="0.25">
      <c r="A225" s="211" t="s">
        <v>431</v>
      </c>
      <c r="B225" s="194" t="s">
        <v>0</v>
      </c>
      <c r="C225" s="31">
        <f t="shared" si="224"/>
        <v>215</v>
      </c>
      <c r="D225" s="173" t="str">
        <f t="shared" si="188"/>
        <v>Dw_215</v>
      </c>
      <c r="E225" s="4">
        <v>362.26850390216111</v>
      </c>
      <c r="F225" s="195" t="s">
        <v>360</v>
      </c>
      <c r="G225" s="195">
        <v>17.5</v>
      </c>
      <c r="H225" s="3">
        <f t="shared" si="189"/>
        <v>50.002747861343856</v>
      </c>
      <c r="I225" s="196">
        <f t="shared" si="190"/>
        <v>186.78372561782032</v>
      </c>
      <c r="J225" s="1">
        <f t="shared" si="191"/>
        <v>0.30000000000000004</v>
      </c>
      <c r="K225" s="280">
        <f t="shared" si="192"/>
        <v>0.64572782543573315</v>
      </c>
      <c r="L225" s="280">
        <f t="shared" si="193"/>
        <v>0.72735511799268726</v>
      </c>
      <c r="M225" s="225">
        <f t="shared" si="194"/>
        <v>1.1206407663980753</v>
      </c>
      <c r="N225" s="15" t="s">
        <v>432</v>
      </c>
      <c r="O225" s="197">
        <f t="shared" si="195"/>
        <v>0.54551633849451542</v>
      </c>
      <c r="P225" s="198">
        <f t="shared" si="196"/>
        <v>0</v>
      </c>
      <c r="Q225" s="198">
        <f t="shared" si="197"/>
        <v>0</v>
      </c>
      <c r="R225" s="198">
        <f t="shared" si="198"/>
        <v>0.78517299111551619</v>
      </c>
      <c r="S225" s="77">
        <f t="shared" si="199"/>
        <v>0.80122057571859084</v>
      </c>
      <c r="T225" s="199"/>
      <c r="U225" s="3">
        <f t="shared" si="200"/>
        <v>1.692428700106668</v>
      </c>
      <c r="V225" s="98">
        <f t="shared" si="201"/>
        <v>9.7386706768121378</v>
      </c>
      <c r="W225" s="49">
        <f t="shared" si="202"/>
        <v>5.1344531015306689</v>
      </c>
      <c r="X225" s="317">
        <f t="shared" si="181"/>
        <v>6.7829066019852544E-2</v>
      </c>
      <c r="Y225" s="318">
        <v>6.7829066019852557E-2</v>
      </c>
      <c r="Z225" s="200"/>
      <c r="AA225" s="66"/>
      <c r="AB225" s="66"/>
      <c r="AC225" s="66">
        <v>250</v>
      </c>
      <c r="AD225" s="66"/>
      <c r="AE225" s="66"/>
      <c r="AF225" s="66"/>
      <c r="AG225" s="66"/>
      <c r="AH225" s="195"/>
      <c r="AI225" s="34"/>
      <c r="AJ225" s="229">
        <v>180</v>
      </c>
      <c r="AK225" s="34"/>
      <c r="AL225" s="34"/>
      <c r="AM225" s="34"/>
      <c r="AN225" s="201"/>
      <c r="AO225" s="201"/>
      <c r="AP225" s="202">
        <v>240</v>
      </c>
      <c r="AQ225" s="18"/>
      <c r="AR225" s="18"/>
      <c r="AS225" s="18"/>
      <c r="AT225" s="51"/>
      <c r="AU225" s="17"/>
      <c r="AV225" s="18"/>
      <c r="AW225" s="112"/>
      <c r="AX225" s="103"/>
      <c r="AY225" s="18"/>
      <c r="AZ225" s="18"/>
      <c r="BA225" s="18"/>
      <c r="BB225" s="17"/>
      <c r="BC225" s="19"/>
      <c r="BD225" s="19"/>
      <c r="BE225" s="19"/>
      <c r="BF225" s="17"/>
      <c r="BG225" s="18"/>
      <c r="BH225" s="18"/>
      <c r="BI225" s="128"/>
      <c r="BJ225" s="331"/>
      <c r="BK225" s="332"/>
      <c r="BL225" s="332"/>
      <c r="BM225" s="332"/>
      <c r="BN225" s="333"/>
      <c r="BO225" s="203">
        <f t="shared" si="203"/>
        <v>6.9363999999999999</v>
      </c>
      <c r="BP225" s="285">
        <v>7.2087463037517816</v>
      </c>
      <c r="BQ225" s="204">
        <v>3.067420726221687</v>
      </c>
      <c r="BR225" s="204"/>
      <c r="BS225" s="47"/>
      <c r="BT225" s="42"/>
      <c r="BU225" s="42"/>
      <c r="BV225" s="42"/>
      <c r="BW225" s="43"/>
      <c r="BX225" s="191"/>
      <c r="BY225" s="191"/>
      <c r="BZ225" s="205"/>
      <c r="CA225" s="191"/>
      <c r="CB225" s="206"/>
      <c r="CC225" s="191"/>
      <c r="CD225" s="207">
        <f t="shared" si="204"/>
        <v>56.035117685346101</v>
      </c>
      <c r="CE225" s="47" t="s">
        <v>356</v>
      </c>
      <c r="CF225" s="42">
        <v>31.8</v>
      </c>
      <c r="CG225" s="42" t="s">
        <v>353</v>
      </c>
      <c r="CH225" s="42">
        <v>175</v>
      </c>
      <c r="CI225" s="191"/>
      <c r="CJ225" s="192"/>
      <c r="CK225" s="191" t="s">
        <v>357</v>
      </c>
      <c r="CL225" s="191" t="s">
        <v>358</v>
      </c>
      <c r="CM225" s="208">
        <v>0.13</v>
      </c>
      <c r="CN225" s="191">
        <v>470</v>
      </c>
      <c r="CO225" s="205">
        <f t="shared" si="205"/>
        <v>76.806676043704726</v>
      </c>
      <c r="CP225" s="191">
        <f t="shared" si="206"/>
        <v>42.026338264009574</v>
      </c>
      <c r="CQ225" s="145" t="s">
        <v>353</v>
      </c>
      <c r="CR225" s="191">
        <v>175</v>
      </c>
      <c r="CS225" s="191"/>
      <c r="CT225" s="191"/>
      <c r="CU225" s="191"/>
      <c r="CV225" s="192"/>
      <c r="CW225" s="191" t="s">
        <v>357</v>
      </c>
      <c r="CX225" s="209" t="s">
        <v>358</v>
      </c>
      <c r="CY225" s="208">
        <v>0.13</v>
      </c>
      <c r="CZ225" s="191">
        <v>470</v>
      </c>
      <c r="DA225" s="191"/>
      <c r="DB225" s="191">
        <f t="shared" si="207"/>
        <v>50.002747861343856</v>
      </c>
      <c r="DC225" s="43">
        <f t="shared" si="208"/>
        <v>0</v>
      </c>
      <c r="DD225" s="191" t="s">
        <v>362</v>
      </c>
      <c r="DE225" s="191">
        <v>100</v>
      </c>
      <c r="DF225" s="191" t="s">
        <v>361</v>
      </c>
      <c r="DG225" s="191">
        <v>20</v>
      </c>
      <c r="DH225" s="191" t="s">
        <v>353</v>
      </c>
      <c r="DI225" s="192">
        <v>175</v>
      </c>
      <c r="DJ225" s="191"/>
      <c r="DK225" s="209"/>
      <c r="DL225" s="208"/>
      <c r="DM225" s="191"/>
      <c r="DN225" s="191">
        <f t="shared" si="209"/>
        <v>50.002747861343856</v>
      </c>
      <c r="DO225" s="192">
        <f t="shared" si="210"/>
        <v>0</v>
      </c>
      <c r="DP225" s="191">
        <v>1</v>
      </c>
      <c r="DQ225" s="191" t="s">
        <v>363</v>
      </c>
      <c r="DR225" s="191" t="s">
        <v>371</v>
      </c>
      <c r="DS225" s="208">
        <v>0.13400000000000001</v>
      </c>
      <c r="DT225" s="191">
        <v>580</v>
      </c>
      <c r="DU225" s="191">
        <f t="shared" si="211"/>
        <v>7.2087463037517816</v>
      </c>
      <c r="DV225" s="191">
        <v>0.375</v>
      </c>
      <c r="DW225" s="191">
        <v>0.45</v>
      </c>
      <c r="DX225" s="192">
        <f t="shared" si="212"/>
        <v>9.3391862808910169</v>
      </c>
      <c r="DY225" s="191">
        <v>1</v>
      </c>
      <c r="DZ225" s="191" t="s">
        <v>363</v>
      </c>
      <c r="EA225" s="191" t="s">
        <v>371</v>
      </c>
      <c r="EB225" s="208">
        <v>0.13400000000000001</v>
      </c>
      <c r="EC225" s="191">
        <v>580</v>
      </c>
      <c r="ED225" s="191">
        <f t="shared" si="213"/>
        <v>3.067420726221687</v>
      </c>
      <c r="EE225" s="191">
        <v>0.47499999999999998</v>
      </c>
      <c r="EF225" s="191">
        <v>0.47499999999999998</v>
      </c>
      <c r="EG225" s="191">
        <f t="shared" si="214"/>
        <v>4.6695931404455084</v>
      </c>
      <c r="EH225" s="166">
        <f t="shared" si="215"/>
        <v>2</v>
      </c>
      <c r="EI225" s="205">
        <f t="shared" si="216"/>
        <v>2.8771287901813358</v>
      </c>
      <c r="EJ225" s="205">
        <f t="shared" si="182"/>
        <v>1.6924287001066682</v>
      </c>
      <c r="EK225" s="51">
        <f t="shared" si="222"/>
        <v>1.1249920261150188</v>
      </c>
      <c r="EL225" s="220">
        <f t="shared" si="184"/>
        <v>0.29553560490933206</v>
      </c>
      <c r="EM225" s="221">
        <f t="shared" si="217"/>
        <v>4.8693353384060689</v>
      </c>
      <c r="EN225" s="191"/>
      <c r="EO225" s="313"/>
      <c r="EP225" s="192" t="s">
        <v>354</v>
      </c>
      <c r="EQ225" s="222">
        <f t="shared" si="218"/>
        <v>2.8771287901813358</v>
      </c>
      <c r="ER225" s="191">
        <f t="shared" si="219"/>
        <v>1.6924287001066682</v>
      </c>
      <c r="ES225" s="51">
        <f t="shared" si="220"/>
        <v>1.1249920261150188</v>
      </c>
      <c r="ET225" s="191">
        <f t="shared" si="223"/>
        <v>3.763735604909332</v>
      </c>
      <c r="EU225" s="191">
        <f t="shared" si="221"/>
        <v>4.8693353384060689</v>
      </c>
      <c r="EV225" s="191"/>
      <c r="EW225" s="191"/>
      <c r="EX225" s="192" t="str">
        <f t="shared" si="186"/>
        <v>Front</v>
      </c>
      <c r="EY225" s="145"/>
      <c r="EZ225" s="191"/>
      <c r="FA225" s="191"/>
      <c r="FB225" s="191"/>
      <c r="FC225" s="191"/>
      <c r="FD225" s="191"/>
      <c r="FE225" s="191"/>
      <c r="FF225" s="192"/>
      <c r="FG225" s="145"/>
      <c r="FH225" s="191"/>
      <c r="FI225" s="191"/>
      <c r="FJ225" s="191"/>
      <c r="FK225" s="191"/>
      <c r="FL225" s="191"/>
      <c r="FM225" s="191"/>
      <c r="FN225" s="192"/>
      <c r="FO225" s="145"/>
      <c r="FP225" s="191"/>
      <c r="FQ225" s="191"/>
      <c r="FR225" s="191"/>
      <c r="FS225" s="191"/>
      <c r="FT225" s="191"/>
      <c r="FU225" s="191"/>
      <c r="FV225" s="192"/>
      <c r="FW225" s="191"/>
      <c r="FX225" s="191"/>
      <c r="FY225" s="191"/>
      <c r="FZ225" s="191"/>
      <c r="GA225" s="191"/>
      <c r="GB225" s="191"/>
      <c r="GC225" s="191"/>
      <c r="GD225" s="210"/>
      <c r="GE225" s="145"/>
      <c r="GF225" s="191"/>
      <c r="GG225" s="191"/>
      <c r="GH225" s="191"/>
      <c r="GI225" s="191"/>
      <c r="GJ225" s="191"/>
      <c r="GK225" s="191"/>
      <c r="GL225" s="210"/>
      <c r="GM225" s="145"/>
      <c r="GN225" s="191"/>
      <c r="GO225" s="191"/>
      <c r="GP225" s="191"/>
      <c r="GQ225" s="191"/>
      <c r="GR225" s="191"/>
      <c r="GS225" s="191"/>
      <c r="GT225" s="210"/>
      <c r="GU225" s="145"/>
      <c r="GV225" s="191"/>
      <c r="GW225" s="191"/>
      <c r="GX225" s="191"/>
      <c r="GY225" s="191"/>
      <c r="GZ225" s="191"/>
      <c r="HA225" s="191"/>
      <c r="HB225" s="210"/>
      <c r="HC225" s="145"/>
      <c r="HD225" s="191"/>
      <c r="HE225" s="191"/>
      <c r="HF225" s="191"/>
      <c r="HG225" s="191"/>
      <c r="HH225" s="191"/>
      <c r="HI225" s="191"/>
      <c r="HJ225" s="210"/>
      <c r="HR225" s="310"/>
    </row>
    <row r="226" spans="1:226" s="309" customFormat="1" ht="14.45" customHeight="1" x14ac:dyDescent="0.25">
      <c r="A226" s="211" t="s">
        <v>431</v>
      </c>
      <c r="B226" s="194" t="s">
        <v>0</v>
      </c>
      <c r="C226" s="31">
        <f t="shared" si="224"/>
        <v>216</v>
      </c>
      <c r="D226" s="173" t="str">
        <f t="shared" si="188"/>
        <v>Dw_216</v>
      </c>
      <c r="E226" s="4">
        <v>539.88949143197908</v>
      </c>
      <c r="F226" s="195" t="s">
        <v>360</v>
      </c>
      <c r="G226" s="195">
        <v>17.5</v>
      </c>
      <c r="H226" s="3">
        <f t="shared" si="189"/>
        <v>56.992335002334407</v>
      </c>
      <c r="I226" s="196">
        <f t="shared" si="190"/>
        <v>201.49337852786584</v>
      </c>
      <c r="J226" s="1">
        <f t="shared" si="191"/>
        <v>0.30000000000000004</v>
      </c>
      <c r="K226" s="280">
        <f t="shared" si="192"/>
        <v>0.69076569153498646</v>
      </c>
      <c r="L226" s="280">
        <f t="shared" si="193"/>
        <v>0.78480413616707567</v>
      </c>
      <c r="M226" s="225">
        <f t="shared" si="194"/>
        <v>1.0606340932668192</v>
      </c>
      <c r="N226" s="15" t="s">
        <v>432</v>
      </c>
      <c r="O226" s="197">
        <f t="shared" si="195"/>
        <v>0.58860310212530664</v>
      </c>
      <c r="P226" s="198">
        <f t="shared" si="196"/>
        <v>0</v>
      </c>
      <c r="Q226" s="198">
        <f t="shared" si="197"/>
        <v>0</v>
      </c>
      <c r="R226" s="198">
        <f t="shared" si="198"/>
        <v>0.74312952773090568</v>
      </c>
      <c r="S226" s="77">
        <f t="shared" si="199"/>
        <v>0.91816176616648759</v>
      </c>
      <c r="T226" s="199"/>
      <c r="U226" s="3">
        <f t="shared" si="200"/>
        <v>1.7561364446270389</v>
      </c>
      <c r="V226" s="98">
        <f t="shared" si="201"/>
        <v>10.485651721300812</v>
      </c>
      <c r="W226" s="49">
        <f t="shared" si="202"/>
        <v>5.4352687383807314</v>
      </c>
      <c r="X226" s="317">
        <f t="shared" si="181"/>
        <v>6.8962623955208288E-2</v>
      </c>
      <c r="Y226" s="318">
        <v>6.8962623955208302E-2</v>
      </c>
      <c r="Z226" s="200"/>
      <c r="AA226" s="66"/>
      <c r="AB226" s="66"/>
      <c r="AC226" s="66">
        <v>250</v>
      </c>
      <c r="AD226" s="66"/>
      <c r="AE226" s="66"/>
      <c r="AF226" s="66"/>
      <c r="AG226" s="66"/>
      <c r="AH226" s="195"/>
      <c r="AI226" s="34"/>
      <c r="AJ226" s="229">
        <v>180</v>
      </c>
      <c r="AK226" s="34"/>
      <c r="AL226" s="34"/>
      <c r="AM226" s="34"/>
      <c r="AN226" s="201"/>
      <c r="AO226" s="201"/>
      <c r="AP226" s="202">
        <v>240</v>
      </c>
      <c r="AQ226" s="18"/>
      <c r="AR226" s="18"/>
      <c r="AS226" s="18"/>
      <c r="AT226" s="51"/>
      <c r="AU226" s="17"/>
      <c r="AV226" s="18"/>
      <c r="AW226" s="112"/>
      <c r="AX226" s="103"/>
      <c r="AY226" s="18"/>
      <c r="AZ226" s="18"/>
      <c r="BA226" s="18"/>
      <c r="BB226" s="17"/>
      <c r="BC226" s="19"/>
      <c r="BD226" s="19"/>
      <c r="BE226" s="19"/>
      <c r="BF226" s="17"/>
      <c r="BG226" s="18"/>
      <c r="BH226" s="18"/>
      <c r="BI226" s="128"/>
      <c r="BJ226" s="331"/>
      <c r="BK226" s="332"/>
      <c r="BL226" s="332"/>
      <c r="BM226" s="332"/>
      <c r="BN226" s="333"/>
      <c r="BO226" s="203">
        <f t="shared" si="203"/>
        <v>6.9363999999999999</v>
      </c>
      <c r="BP226" s="285">
        <v>8.2164141344695238</v>
      </c>
      <c r="BQ226" s="204">
        <v>2.8875398241747314</v>
      </c>
      <c r="BR226" s="204"/>
      <c r="BS226" s="47"/>
      <c r="BT226" s="42"/>
      <c r="BU226" s="42"/>
      <c r="BV226" s="42"/>
      <c r="BW226" s="43"/>
      <c r="BX226" s="191"/>
      <c r="BY226" s="191"/>
      <c r="BZ226" s="205"/>
      <c r="CA226" s="191"/>
      <c r="CB226" s="206"/>
      <c r="CC226" s="191"/>
      <c r="CD226" s="207">
        <f t="shared" si="204"/>
        <v>60.448013558359762</v>
      </c>
      <c r="CE226" s="47" t="s">
        <v>356</v>
      </c>
      <c r="CF226" s="42">
        <v>31.8</v>
      </c>
      <c r="CG226" s="42" t="s">
        <v>353</v>
      </c>
      <c r="CH226" s="42">
        <v>175</v>
      </c>
      <c r="CI226" s="191"/>
      <c r="CJ226" s="192"/>
      <c r="CK226" s="191" t="s">
        <v>357</v>
      </c>
      <c r="CL226" s="191" t="s">
        <v>358</v>
      </c>
      <c r="CM226" s="208">
        <v>0.13</v>
      </c>
      <c r="CN226" s="191">
        <v>470</v>
      </c>
      <c r="CO226" s="205">
        <f t="shared" si="205"/>
        <v>77.537154671769173</v>
      </c>
      <c r="CP226" s="191">
        <f t="shared" si="206"/>
        <v>45.336010168769818</v>
      </c>
      <c r="CQ226" s="145" t="s">
        <v>353</v>
      </c>
      <c r="CR226" s="191">
        <v>175</v>
      </c>
      <c r="CS226" s="191"/>
      <c r="CT226" s="191"/>
      <c r="CU226" s="191"/>
      <c r="CV226" s="192"/>
      <c r="CW226" s="191" t="s">
        <v>357</v>
      </c>
      <c r="CX226" s="209" t="s">
        <v>358</v>
      </c>
      <c r="CY226" s="208">
        <v>0.13</v>
      </c>
      <c r="CZ226" s="191">
        <v>470</v>
      </c>
      <c r="DA226" s="191"/>
      <c r="DB226" s="191">
        <f t="shared" si="207"/>
        <v>56.992335002334407</v>
      </c>
      <c r="DC226" s="43">
        <f t="shared" si="208"/>
        <v>0</v>
      </c>
      <c r="DD226" s="191" t="s">
        <v>362</v>
      </c>
      <c r="DE226" s="191">
        <v>100</v>
      </c>
      <c r="DF226" s="191" t="s">
        <v>361</v>
      </c>
      <c r="DG226" s="191">
        <v>20</v>
      </c>
      <c r="DH226" s="191" t="s">
        <v>353</v>
      </c>
      <c r="DI226" s="192">
        <v>175</v>
      </c>
      <c r="DJ226" s="191"/>
      <c r="DK226" s="209"/>
      <c r="DL226" s="208"/>
      <c r="DM226" s="191"/>
      <c r="DN226" s="191">
        <f t="shared" si="209"/>
        <v>56.992335002334407</v>
      </c>
      <c r="DO226" s="192">
        <f t="shared" si="210"/>
        <v>0</v>
      </c>
      <c r="DP226" s="191">
        <v>1</v>
      </c>
      <c r="DQ226" s="191" t="s">
        <v>363</v>
      </c>
      <c r="DR226" s="191" t="s">
        <v>371</v>
      </c>
      <c r="DS226" s="208">
        <v>0.13400000000000001</v>
      </c>
      <c r="DT226" s="191">
        <v>580</v>
      </c>
      <c r="DU226" s="191">
        <f t="shared" si="211"/>
        <v>8.2164141344695238</v>
      </c>
      <c r="DV226" s="191">
        <v>0.375</v>
      </c>
      <c r="DW226" s="191">
        <v>0.45</v>
      </c>
      <c r="DX226" s="192">
        <f t="shared" si="212"/>
        <v>10.074668926393294</v>
      </c>
      <c r="DY226" s="191">
        <v>1</v>
      </c>
      <c r="DZ226" s="191" t="s">
        <v>363</v>
      </c>
      <c r="EA226" s="191" t="s">
        <v>371</v>
      </c>
      <c r="EB226" s="208">
        <v>0.13400000000000001</v>
      </c>
      <c r="EC226" s="191">
        <v>580</v>
      </c>
      <c r="ED226" s="191">
        <f t="shared" si="213"/>
        <v>2.8875398241747314</v>
      </c>
      <c r="EE226" s="191">
        <v>0.47499999999999998</v>
      </c>
      <c r="EF226" s="191">
        <v>0.47499999999999998</v>
      </c>
      <c r="EG226" s="191">
        <f t="shared" si="214"/>
        <v>5.0373344631966468</v>
      </c>
      <c r="EH226" s="166">
        <f t="shared" si="215"/>
        <v>2</v>
      </c>
      <c r="EI226" s="205">
        <f t="shared" si="216"/>
        <v>2.9854319558659665</v>
      </c>
      <c r="EJ226" s="205">
        <f t="shared" si="182"/>
        <v>1.7561364446270391</v>
      </c>
      <c r="EK226" s="51">
        <f t="shared" si="222"/>
        <v>0.88140337954769232</v>
      </c>
      <c r="EL226" s="220">
        <f t="shared" si="184"/>
        <v>0.2413840220670167</v>
      </c>
      <c r="EM226" s="221">
        <f t="shared" si="217"/>
        <v>5.2428258606504059</v>
      </c>
      <c r="EN226" s="191"/>
      <c r="EO226" s="313"/>
      <c r="EP226" s="192" t="s">
        <v>354</v>
      </c>
      <c r="EQ226" s="222">
        <f t="shared" si="218"/>
        <v>2.9854319558659665</v>
      </c>
      <c r="ER226" s="191">
        <f t="shared" si="219"/>
        <v>1.7561364446270391</v>
      </c>
      <c r="ES226" s="51">
        <f t="shared" si="220"/>
        <v>0.88140337954769232</v>
      </c>
      <c r="ET226" s="191">
        <f t="shared" si="223"/>
        <v>3.7095840220670167</v>
      </c>
      <c r="EU226" s="191">
        <f t="shared" si="221"/>
        <v>5.2428258606504059</v>
      </c>
      <c r="EV226" s="191"/>
      <c r="EW226" s="191"/>
      <c r="EX226" s="192" t="str">
        <f t="shared" si="186"/>
        <v>Front</v>
      </c>
      <c r="EY226" s="145"/>
      <c r="EZ226" s="191"/>
      <c r="FA226" s="191"/>
      <c r="FB226" s="191"/>
      <c r="FC226" s="191"/>
      <c r="FD226" s="191"/>
      <c r="FE226" s="191"/>
      <c r="FF226" s="192"/>
      <c r="FG226" s="145"/>
      <c r="FH226" s="191"/>
      <c r="FI226" s="191"/>
      <c r="FJ226" s="191"/>
      <c r="FK226" s="191"/>
      <c r="FL226" s="191"/>
      <c r="FM226" s="191"/>
      <c r="FN226" s="192"/>
      <c r="FO226" s="145"/>
      <c r="FP226" s="191"/>
      <c r="FQ226" s="191"/>
      <c r="FR226" s="191"/>
      <c r="FS226" s="191"/>
      <c r="FT226" s="191"/>
      <c r="FU226" s="191"/>
      <c r="FV226" s="192"/>
      <c r="FW226" s="191"/>
      <c r="FX226" s="191"/>
      <c r="FY226" s="191"/>
      <c r="FZ226" s="191"/>
      <c r="GA226" s="191"/>
      <c r="GB226" s="191"/>
      <c r="GC226" s="191"/>
      <c r="GD226" s="210"/>
      <c r="GE226" s="145"/>
      <c r="GF226" s="191"/>
      <c r="GG226" s="191"/>
      <c r="GH226" s="191"/>
      <c r="GI226" s="191"/>
      <c r="GJ226" s="191"/>
      <c r="GK226" s="191"/>
      <c r="GL226" s="210"/>
      <c r="GM226" s="145"/>
      <c r="GN226" s="191"/>
      <c r="GO226" s="191"/>
      <c r="GP226" s="191"/>
      <c r="GQ226" s="191"/>
      <c r="GR226" s="191"/>
      <c r="GS226" s="191"/>
      <c r="GT226" s="210"/>
      <c r="GU226" s="145"/>
      <c r="GV226" s="191"/>
      <c r="GW226" s="191"/>
      <c r="GX226" s="191"/>
      <c r="GY226" s="191"/>
      <c r="GZ226" s="191"/>
      <c r="HA226" s="191"/>
      <c r="HB226" s="210"/>
      <c r="HC226" s="145"/>
      <c r="HD226" s="191"/>
      <c r="HE226" s="191"/>
      <c r="HF226" s="191"/>
      <c r="HG226" s="191"/>
      <c r="HH226" s="191"/>
      <c r="HI226" s="191"/>
      <c r="HJ226" s="210"/>
      <c r="HR226" s="310"/>
    </row>
    <row r="227" spans="1:226" s="309" customFormat="1" ht="14.45" customHeight="1" x14ac:dyDescent="0.25">
      <c r="A227" s="211" t="s">
        <v>431</v>
      </c>
      <c r="B227" s="194" t="s">
        <v>0</v>
      </c>
      <c r="C227" s="31">
        <f t="shared" si="224"/>
        <v>217</v>
      </c>
      <c r="D227" s="173" t="str">
        <f t="shared" si="188"/>
        <v>Dw_217</v>
      </c>
      <c r="E227" s="4">
        <v>638.9207441575162</v>
      </c>
      <c r="F227" s="195" t="s">
        <v>360</v>
      </c>
      <c r="G227" s="195">
        <v>17.5</v>
      </c>
      <c r="H227" s="3">
        <f t="shared" si="189"/>
        <v>53.303960626969797</v>
      </c>
      <c r="I227" s="196">
        <f t="shared" si="190"/>
        <v>190.34459564428425</v>
      </c>
      <c r="J227" s="1">
        <f t="shared" si="191"/>
        <v>0.3</v>
      </c>
      <c r="K227" s="280">
        <f t="shared" si="192"/>
        <v>0.68193989203695471</v>
      </c>
      <c r="L227" s="280">
        <f t="shared" si="193"/>
        <v>0.77304369862318567</v>
      </c>
      <c r="M227" s="225">
        <f t="shared" si="194"/>
        <v>1.0712783444536975</v>
      </c>
      <c r="N227" s="15" t="s">
        <v>432</v>
      </c>
      <c r="O227" s="197">
        <f t="shared" si="195"/>
        <v>0.5797827739673892</v>
      </c>
      <c r="P227" s="198">
        <f t="shared" si="196"/>
        <v>0</v>
      </c>
      <c r="Q227" s="198">
        <f t="shared" si="197"/>
        <v>0</v>
      </c>
      <c r="R227" s="198">
        <f t="shared" si="198"/>
        <v>0.75058738469380082</v>
      </c>
      <c r="S227" s="77">
        <f t="shared" si="199"/>
        <v>0.87462214340196498</v>
      </c>
      <c r="T227" s="199"/>
      <c r="U227" s="3">
        <f t="shared" si="200"/>
        <v>1.7036667027223049</v>
      </c>
      <c r="V227" s="98">
        <f t="shared" si="201"/>
        <v>9.8684327954799471</v>
      </c>
      <c r="W227" s="49">
        <f t="shared" si="202"/>
        <v>5.4014615827737806</v>
      </c>
      <c r="X227" s="317">
        <f t="shared" si="181"/>
        <v>6.7670588752919092E-2</v>
      </c>
      <c r="Y227" s="318">
        <v>6.7670588752919092E-2</v>
      </c>
      <c r="Z227" s="200"/>
      <c r="AA227" s="66"/>
      <c r="AB227" s="66"/>
      <c r="AC227" s="66">
        <v>250</v>
      </c>
      <c r="AD227" s="66"/>
      <c r="AE227" s="66"/>
      <c r="AF227" s="66"/>
      <c r="AG227" s="66"/>
      <c r="AH227" s="195"/>
      <c r="AI227" s="34"/>
      <c r="AJ227" s="229">
        <v>180</v>
      </c>
      <c r="AK227" s="34"/>
      <c r="AL227" s="34"/>
      <c r="AM227" s="34"/>
      <c r="AN227" s="201"/>
      <c r="AO227" s="201"/>
      <c r="AP227" s="202">
        <v>240</v>
      </c>
      <c r="AQ227" s="18"/>
      <c r="AR227" s="18"/>
      <c r="AS227" s="18"/>
      <c r="AT227" s="51"/>
      <c r="AU227" s="17"/>
      <c r="AV227" s="18"/>
      <c r="AW227" s="112"/>
      <c r="AX227" s="103"/>
      <c r="AY227" s="18"/>
      <c r="AZ227" s="18"/>
      <c r="BA227" s="18"/>
      <c r="BB227" s="17"/>
      <c r="BC227" s="19"/>
      <c r="BD227" s="19"/>
      <c r="BE227" s="19"/>
      <c r="BF227" s="17"/>
      <c r="BG227" s="18"/>
      <c r="BH227" s="18"/>
      <c r="BI227" s="128"/>
      <c r="BJ227" s="331"/>
      <c r="BK227" s="332"/>
      <c r="BL227" s="332"/>
      <c r="BM227" s="332"/>
      <c r="BN227" s="333"/>
      <c r="BO227" s="203">
        <f t="shared" si="203"/>
        <v>6.9363999999999999</v>
      </c>
      <c r="BP227" s="285">
        <v>7.6846722546234068</v>
      </c>
      <c r="BQ227" s="204">
        <v>2.8635613357243979</v>
      </c>
      <c r="BR227" s="204"/>
      <c r="BS227" s="47"/>
      <c r="BT227" s="42"/>
      <c r="BU227" s="42"/>
      <c r="BV227" s="42"/>
      <c r="BW227" s="43"/>
      <c r="BX227" s="191"/>
      <c r="BY227" s="191"/>
      <c r="BZ227" s="205"/>
      <c r="CA227" s="191"/>
      <c r="CB227" s="206"/>
      <c r="CC227" s="191"/>
      <c r="CD227" s="207">
        <f t="shared" si="204"/>
        <v>57.103378693285279</v>
      </c>
      <c r="CE227" s="47" t="s">
        <v>356</v>
      </c>
      <c r="CF227" s="42">
        <v>31.8</v>
      </c>
      <c r="CG227" s="42" t="s">
        <v>353</v>
      </c>
      <c r="CH227" s="42">
        <v>175</v>
      </c>
      <c r="CI227" s="191"/>
      <c r="CJ227" s="192"/>
      <c r="CK227" s="191" t="s">
        <v>357</v>
      </c>
      <c r="CL227" s="191" t="s">
        <v>358</v>
      </c>
      <c r="CM227" s="208">
        <v>0.13</v>
      </c>
      <c r="CN227" s="191">
        <v>470</v>
      </c>
      <c r="CO227" s="205">
        <f t="shared" si="205"/>
        <v>73.765120538916818</v>
      </c>
      <c r="CP227" s="191">
        <f t="shared" si="206"/>
        <v>42.827534019963956</v>
      </c>
      <c r="CQ227" s="145" t="s">
        <v>353</v>
      </c>
      <c r="CR227" s="191">
        <v>175</v>
      </c>
      <c r="CS227" s="191"/>
      <c r="CT227" s="191"/>
      <c r="CU227" s="191"/>
      <c r="CV227" s="192"/>
      <c r="CW227" s="191" t="s">
        <v>357</v>
      </c>
      <c r="CX227" s="209" t="s">
        <v>358</v>
      </c>
      <c r="CY227" s="208">
        <v>0.13</v>
      </c>
      <c r="CZ227" s="191">
        <v>470</v>
      </c>
      <c r="DA227" s="191"/>
      <c r="DB227" s="191">
        <f t="shared" si="207"/>
        <v>53.303960626969797</v>
      </c>
      <c r="DC227" s="43">
        <f t="shared" si="208"/>
        <v>0</v>
      </c>
      <c r="DD227" s="191" t="s">
        <v>362</v>
      </c>
      <c r="DE227" s="191">
        <v>100</v>
      </c>
      <c r="DF227" s="191" t="s">
        <v>361</v>
      </c>
      <c r="DG227" s="191">
        <v>20</v>
      </c>
      <c r="DH227" s="191" t="s">
        <v>353</v>
      </c>
      <c r="DI227" s="192">
        <v>175</v>
      </c>
      <c r="DJ227" s="191"/>
      <c r="DK227" s="209"/>
      <c r="DL227" s="208"/>
      <c r="DM227" s="191"/>
      <c r="DN227" s="191">
        <f t="shared" si="209"/>
        <v>53.303960626969797</v>
      </c>
      <c r="DO227" s="192">
        <f t="shared" si="210"/>
        <v>0</v>
      </c>
      <c r="DP227" s="191">
        <v>1</v>
      </c>
      <c r="DQ227" s="191" t="s">
        <v>363</v>
      </c>
      <c r="DR227" s="191" t="s">
        <v>371</v>
      </c>
      <c r="DS227" s="208">
        <v>0.13400000000000001</v>
      </c>
      <c r="DT227" s="191">
        <v>580</v>
      </c>
      <c r="DU227" s="191">
        <f t="shared" si="211"/>
        <v>7.6846722546234068</v>
      </c>
      <c r="DV227" s="191">
        <v>0.375</v>
      </c>
      <c r="DW227" s="191">
        <v>0.45</v>
      </c>
      <c r="DX227" s="192">
        <f t="shared" si="212"/>
        <v>9.5172297822142138</v>
      </c>
      <c r="DY227" s="191">
        <v>1</v>
      </c>
      <c r="DZ227" s="191" t="s">
        <v>363</v>
      </c>
      <c r="EA227" s="191" t="s">
        <v>371</v>
      </c>
      <c r="EB227" s="208">
        <v>0.13400000000000001</v>
      </c>
      <c r="EC227" s="191">
        <v>580</v>
      </c>
      <c r="ED227" s="191">
        <f t="shared" si="213"/>
        <v>2.8635613357243979</v>
      </c>
      <c r="EE227" s="191">
        <v>0.47499999999999998</v>
      </c>
      <c r="EF227" s="191">
        <v>0.47499999999999998</v>
      </c>
      <c r="EG227" s="191">
        <f t="shared" si="214"/>
        <v>4.7586148911071069</v>
      </c>
      <c r="EH227" s="166">
        <f t="shared" si="215"/>
        <v>2</v>
      </c>
      <c r="EI227" s="205">
        <f t="shared" si="216"/>
        <v>2.8962333946279184</v>
      </c>
      <c r="EJ227" s="205">
        <f t="shared" si="182"/>
        <v>1.7036667027223049</v>
      </c>
      <c r="EK227" s="51">
        <f t="shared" si="222"/>
        <v>0.90989463300209295</v>
      </c>
      <c r="EL227" s="220">
        <f t="shared" si="184"/>
        <v>0.28598330268604077</v>
      </c>
      <c r="EM227" s="221">
        <f t="shared" si="217"/>
        <v>4.9342163977399736</v>
      </c>
      <c r="EN227" s="191"/>
      <c r="EO227" s="313"/>
      <c r="EP227" s="192" t="s">
        <v>354</v>
      </c>
      <c r="EQ227" s="222">
        <f t="shared" si="218"/>
        <v>2.8962333946279184</v>
      </c>
      <c r="ER227" s="191">
        <f t="shared" si="219"/>
        <v>1.7036667027223049</v>
      </c>
      <c r="ES227" s="51">
        <f t="shared" si="220"/>
        <v>0.90989463300209295</v>
      </c>
      <c r="ET227" s="191">
        <f t="shared" si="223"/>
        <v>3.7541833026860409</v>
      </c>
      <c r="EU227" s="191">
        <f t="shared" si="221"/>
        <v>4.9342163977399736</v>
      </c>
      <c r="EV227" s="191"/>
      <c r="EW227" s="191"/>
      <c r="EX227" s="192" t="str">
        <f t="shared" si="186"/>
        <v>Front</v>
      </c>
      <c r="EY227" s="145"/>
      <c r="EZ227" s="191"/>
      <c r="FA227" s="191"/>
      <c r="FB227" s="191"/>
      <c r="FC227" s="191"/>
      <c r="FD227" s="191"/>
      <c r="FE227" s="191"/>
      <c r="FF227" s="192"/>
      <c r="FG227" s="145"/>
      <c r="FH227" s="191"/>
      <c r="FI227" s="191"/>
      <c r="FJ227" s="191"/>
      <c r="FK227" s="191"/>
      <c r="FL227" s="191"/>
      <c r="FM227" s="191"/>
      <c r="FN227" s="192"/>
      <c r="FO227" s="145"/>
      <c r="FP227" s="191"/>
      <c r="FQ227" s="191"/>
      <c r="FR227" s="191"/>
      <c r="FS227" s="191"/>
      <c r="FT227" s="191"/>
      <c r="FU227" s="191"/>
      <c r="FV227" s="192"/>
      <c r="FW227" s="191"/>
      <c r="FX227" s="191"/>
      <c r="FY227" s="191"/>
      <c r="FZ227" s="191"/>
      <c r="GA227" s="191"/>
      <c r="GB227" s="191"/>
      <c r="GC227" s="191"/>
      <c r="GD227" s="210"/>
      <c r="GE227" s="145"/>
      <c r="GF227" s="191"/>
      <c r="GG227" s="191"/>
      <c r="GH227" s="191"/>
      <c r="GI227" s="191"/>
      <c r="GJ227" s="191"/>
      <c r="GK227" s="191"/>
      <c r="GL227" s="210"/>
      <c r="GM227" s="145"/>
      <c r="GN227" s="191"/>
      <c r="GO227" s="191"/>
      <c r="GP227" s="191"/>
      <c r="GQ227" s="191"/>
      <c r="GR227" s="191"/>
      <c r="GS227" s="191"/>
      <c r="GT227" s="210"/>
      <c r="GU227" s="145"/>
      <c r="GV227" s="191"/>
      <c r="GW227" s="191"/>
      <c r="GX227" s="191"/>
      <c r="GY227" s="191"/>
      <c r="GZ227" s="191"/>
      <c r="HA227" s="191"/>
      <c r="HB227" s="210"/>
      <c r="HC227" s="145"/>
      <c r="HD227" s="191"/>
      <c r="HE227" s="191"/>
      <c r="HF227" s="191"/>
      <c r="HG227" s="191"/>
      <c r="HH227" s="191"/>
      <c r="HI227" s="191"/>
      <c r="HJ227" s="210"/>
      <c r="HR227" s="310"/>
    </row>
    <row r="228" spans="1:226" s="309" customFormat="1" ht="14.45" customHeight="1" x14ac:dyDescent="0.25">
      <c r="A228" s="211" t="s">
        <v>431</v>
      </c>
      <c r="B228" s="194" t="s">
        <v>0</v>
      </c>
      <c r="C228" s="31">
        <f t="shared" si="224"/>
        <v>218</v>
      </c>
      <c r="D228" s="173" t="str">
        <f t="shared" si="188"/>
        <v>Dw_218</v>
      </c>
      <c r="E228" s="4">
        <v>469.94017910285561</v>
      </c>
      <c r="F228" s="195" t="s">
        <v>360</v>
      </c>
      <c r="G228" s="195">
        <v>17.5</v>
      </c>
      <c r="H228" s="3">
        <f t="shared" si="189"/>
        <v>51.216798754304349</v>
      </c>
      <c r="I228" s="196">
        <f t="shared" si="190"/>
        <v>188.00819401335821</v>
      </c>
      <c r="J228" s="1">
        <f t="shared" si="191"/>
        <v>0.30000000000000004</v>
      </c>
      <c r="K228" s="280">
        <f t="shared" si="192"/>
        <v>0.65910282382549179</v>
      </c>
      <c r="L228" s="280">
        <f t="shared" si="193"/>
        <v>0.79277496722400564</v>
      </c>
      <c r="M228" s="225">
        <f t="shared" si="194"/>
        <v>1.1012491911995437</v>
      </c>
      <c r="N228" s="15" t="s">
        <v>432</v>
      </c>
      <c r="O228" s="197">
        <f t="shared" si="195"/>
        <v>0.59458122541800418</v>
      </c>
      <c r="P228" s="198">
        <f t="shared" si="196"/>
        <v>0</v>
      </c>
      <c r="Q228" s="198">
        <f t="shared" si="197"/>
        <v>0</v>
      </c>
      <c r="R228" s="198">
        <f t="shared" si="198"/>
        <v>0.77158635250873897</v>
      </c>
      <c r="S228" s="77">
        <f t="shared" si="199"/>
        <v>0.8279356188600927</v>
      </c>
      <c r="T228" s="199"/>
      <c r="U228" s="3">
        <f t="shared" si="200"/>
        <v>2.0600533295147585</v>
      </c>
      <c r="V228" s="98">
        <f t="shared" si="201"/>
        <v>14.428987049512463</v>
      </c>
      <c r="W228" s="49">
        <f t="shared" si="202"/>
        <v>3.5495768745620229</v>
      </c>
      <c r="X228" s="317">
        <f t="shared" si="181"/>
        <v>0.11015349916300449</v>
      </c>
      <c r="Y228" s="318">
        <v>0.1101534991630045</v>
      </c>
      <c r="Z228" s="200"/>
      <c r="AA228" s="66"/>
      <c r="AB228" s="66"/>
      <c r="AC228" s="66">
        <v>250</v>
      </c>
      <c r="AD228" s="66"/>
      <c r="AE228" s="66"/>
      <c r="AF228" s="66"/>
      <c r="AG228" s="66"/>
      <c r="AH228" s="195"/>
      <c r="AI228" s="34"/>
      <c r="AJ228" s="229">
        <v>180</v>
      </c>
      <c r="AK228" s="34"/>
      <c r="AL228" s="34"/>
      <c r="AM228" s="34"/>
      <c r="AN228" s="201"/>
      <c r="AO228" s="201"/>
      <c r="AP228" s="202">
        <v>240</v>
      </c>
      <c r="AQ228" s="18"/>
      <c r="AR228" s="18"/>
      <c r="AS228" s="18"/>
      <c r="AT228" s="51"/>
      <c r="AU228" s="17"/>
      <c r="AV228" s="18"/>
      <c r="AW228" s="112"/>
      <c r="AX228" s="103"/>
      <c r="AY228" s="18"/>
      <c r="AZ228" s="18"/>
      <c r="BA228" s="18"/>
      <c r="BB228" s="17"/>
      <c r="BC228" s="19"/>
      <c r="BD228" s="19"/>
      <c r="BE228" s="19"/>
      <c r="BF228" s="17"/>
      <c r="BG228" s="18"/>
      <c r="BH228" s="18"/>
      <c r="BI228" s="128"/>
      <c r="BJ228" s="331"/>
      <c r="BK228" s="332"/>
      <c r="BL228" s="332"/>
      <c r="BM228" s="332"/>
      <c r="BN228" s="333"/>
      <c r="BO228" s="203">
        <f t="shared" si="203"/>
        <v>6.9363999999999999</v>
      </c>
      <c r="BP228" s="285">
        <v>7.3837723825477699</v>
      </c>
      <c r="BQ228" s="204">
        <v>2.9879038540430103</v>
      </c>
      <c r="BR228" s="204"/>
      <c r="BS228" s="47"/>
      <c r="BT228" s="42"/>
      <c r="BU228" s="42"/>
      <c r="BV228" s="42"/>
      <c r="BW228" s="43"/>
      <c r="BX228" s="191"/>
      <c r="BY228" s="191"/>
      <c r="BZ228" s="205"/>
      <c r="CA228" s="191"/>
      <c r="CB228" s="206"/>
      <c r="CC228" s="191"/>
      <c r="CD228" s="207">
        <f t="shared" si="204"/>
        <v>56.402458204007466</v>
      </c>
      <c r="CE228" s="47" t="s">
        <v>356</v>
      </c>
      <c r="CF228" s="42">
        <v>31.8</v>
      </c>
      <c r="CG228" s="42" t="s">
        <v>353</v>
      </c>
      <c r="CH228" s="42">
        <v>175</v>
      </c>
      <c r="CI228" s="191"/>
      <c r="CJ228" s="192"/>
      <c r="CK228" s="191" t="s">
        <v>357</v>
      </c>
      <c r="CL228" s="191" t="s">
        <v>358</v>
      </c>
      <c r="CM228" s="208">
        <v>0.13</v>
      </c>
      <c r="CN228" s="191">
        <v>470</v>
      </c>
      <c r="CO228" s="205">
        <f t="shared" si="205"/>
        <v>75.603042653321666</v>
      </c>
      <c r="CP228" s="191">
        <f t="shared" si="206"/>
        <v>42.301843653005598</v>
      </c>
      <c r="CQ228" s="145" t="s">
        <v>353</v>
      </c>
      <c r="CR228" s="191">
        <v>175</v>
      </c>
      <c r="CS228" s="191"/>
      <c r="CT228" s="191"/>
      <c r="CU228" s="191"/>
      <c r="CV228" s="192"/>
      <c r="CW228" s="191" t="s">
        <v>357</v>
      </c>
      <c r="CX228" s="209" t="s">
        <v>358</v>
      </c>
      <c r="CY228" s="208">
        <v>0.13</v>
      </c>
      <c r="CZ228" s="191">
        <v>470</v>
      </c>
      <c r="DA228" s="191"/>
      <c r="DB228" s="191">
        <f t="shared" si="207"/>
        <v>51.216798754304349</v>
      </c>
      <c r="DC228" s="43">
        <f t="shared" si="208"/>
        <v>0</v>
      </c>
      <c r="DD228" s="191" t="s">
        <v>362</v>
      </c>
      <c r="DE228" s="191">
        <v>100</v>
      </c>
      <c r="DF228" s="191" t="s">
        <v>361</v>
      </c>
      <c r="DG228" s="191">
        <v>20</v>
      </c>
      <c r="DH228" s="191" t="s">
        <v>353</v>
      </c>
      <c r="DI228" s="192">
        <v>175</v>
      </c>
      <c r="DJ228" s="191"/>
      <c r="DK228" s="209"/>
      <c r="DL228" s="208"/>
      <c r="DM228" s="191"/>
      <c r="DN228" s="191">
        <f t="shared" si="209"/>
        <v>51.216798754304349</v>
      </c>
      <c r="DO228" s="192">
        <f t="shared" si="210"/>
        <v>0</v>
      </c>
      <c r="DP228" s="191">
        <v>1</v>
      </c>
      <c r="DQ228" s="191" t="s">
        <v>363</v>
      </c>
      <c r="DR228" s="191" t="s">
        <v>371</v>
      </c>
      <c r="DS228" s="208">
        <v>0.13400000000000001</v>
      </c>
      <c r="DT228" s="191">
        <v>580</v>
      </c>
      <c r="DU228" s="191">
        <f t="shared" si="211"/>
        <v>7.3837723825477699</v>
      </c>
      <c r="DV228" s="191">
        <v>0.375</v>
      </c>
      <c r="DW228" s="191">
        <v>0.45</v>
      </c>
      <c r="DX228" s="192">
        <f t="shared" si="212"/>
        <v>9.400409700667911</v>
      </c>
      <c r="DY228" s="191">
        <v>1</v>
      </c>
      <c r="DZ228" s="191" t="s">
        <v>363</v>
      </c>
      <c r="EA228" s="191" t="s">
        <v>371</v>
      </c>
      <c r="EB228" s="208">
        <v>0.13400000000000001</v>
      </c>
      <c r="EC228" s="191">
        <v>580</v>
      </c>
      <c r="ED228" s="191">
        <f t="shared" si="213"/>
        <v>2.9879038540430103</v>
      </c>
      <c r="EE228" s="191">
        <v>0.47499999999999998</v>
      </c>
      <c r="EF228" s="191">
        <v>0.47499999999999998</v>
      </c>
      <c r="EG228" s="191">
        <f t="shared" si="214"/>
        <v>4.7002048503339555</v>
      </c>
      <c r="EH228" s="166">
        <f t="shared" si="215"/>
        <v>2</v>
      </c>
      <c r="EI228" s="205">
        <f t="shared" si="216"/>
        <v>3.5020906601750892</v>
      </c>
      <c r="EJ228" s="205">
        <f t="shared" si="182"/>
        <v>2.0600533295147585</v>
      </c>
      <c r="EK228" s="51">
        <f t="shared" si="222"/>
        <v>0.67785052452825179</v>
      </c>
      <c r="EL228" s="220">
        <f t="shared" si="184"/>
        <v>1.7171546699124554</v>
      </c>
      <c r="EM228" s="221">
        <f t="shared" si="217"/>
        <v>7.2144935247562314</v>
      </c>
      <c r="EN228" s="191"/>
      <c r="EO228" s="313"/>
      <c r="EP228" s="192" t="s">
        <v>354</v>
      </c>
      <c r="EQ228" s="222">
        <f t="shared" si="218"/>
        <v>3.5020906601750892</v>
      </c>
      <c r="ER228" s="191">
        <f t="shared" si="219"/>
        <v>2.0600533295147585</v>
      </c>
      <c r="ES228" s="51">
        <f t="shared" si="220"/>
        <v>0.67785052452825179</v>
      </c>
      <c r="ET228" s="191">
        <f t="shared" si="223"/>
        <v>1.7171546699124554</v>
      </c>
      <c r="EU228" s="191">
        <f t="shared" si="221"/>
        <v>7.2144935247562314</v>
      </c>
      <c r="EV228" s="191"/>
      <c r="EW228" s="191"/>
      <c r="EX228" s="192" t="str">
        <f t="shared" si="186"/>
        <v>Rear</v>
      </c>
      <c r="EY228" s="145"/>
      <c r="EZ228" s="191"/>
      <c r="FA228" s="191"/>
      <c r="FB228" s="191"/>
      <c r="FC228" s="191"/>
      <c r="FD228" s="191"/>
      <c r="FE228" s="191"/>
      <c r="FF228" s="192"/>
      <c r="FG228" s="145"/>
      <c r="FH228" s="191"/>
      <c r="FI228" s="191"/>
      <c r="FJ228" s="191"/>
      <c r="FK228" s="191"/>
      <c r="FL228" s="191"/>
      <c r="FM228" s="191"/>
      <c r="FN228" s="192"/>
      <c r="FO228" s="145"/>
      <c r="FP228" s="191"/>
      <c r="FQ228" s="191"/>
      <c r="FR228" s="191"/>
      <c r="FS228" s="191"/>
      <c r="FT228" s="191"/>
      <c r="FU228" s="191"/>
      <c r="FV228" s="192"/>
      <c r="FW228" s="191"/>
      <c r="FX228" s="191"/>
      <c r="FY228" s="191"/>
      <c r="FZ228" s="191"/>
      <c r="GA228" s="191"/>
      <c r="GB228" s="191"/>
      <c r="GC228" s="191"/>
      <c r="GD228" s="210"/>
      <c r="GE228" s="145"/>
      <c r="GF228" s="191"/>
      <c r="GG228" s="191"/>
      <c r="GH228" s="191"/>
      <c r="GI228" s="191"/>
      <c r="GJ228" s="191"/>
      <c r="GK228" s="191"/>
      <c r="GL228" s="210"/>
      <c r="GM228" s="145"/>
      <c r="GN228" s="191"/>
      <c r="GO228" s="191"/>
      <c r="GP228" s="191"/>
      <c r="GQ228" s="191"/>
      <c r="GR228" s="191"/>
      <c r="GS228" s="191"/>
      <c r="GT228" s="210"/>
      <c r="GU228" s="145"/>
      <c r="GV228" s="191"/>
      <c r="GW228" s="191"/>
      <c r="GX228" s="191"/>
      <c r="GY228" s="191"/>
      <c r="GZ228" s="191"/>
      <c r="HA228" s="191"/>
      <c r="HB228" s="210"/>
      <c r="HC228" s="145"/>
      <c r="HD228" s="191"/>
      <c r="HE228" s="191"/>
      <c r="HF228" s="191"/>
      <c r="HG228" s="191"/>
      <c r="HH228" s="191"/>
      <c r="HI228" s="191"/>
      <c r="HJ228" s="210"/>
      <c r="HR228" s="310"/>
    </row>
    <row r="229" spans="1:226" s="309" customFormat="1" ht="14.45" customHeight="1" x14ac:dyDescent="0.25">
      <c r="A229" s="211" t="s">
        <v>431</v>
      </c>
      <c r="B229" s="194" t="s">
        <v>0</v>
      </c>
      <c r="C229" s="31">
        <f t="shared" si="224"/>
        <v>219</v>
      </c>
      <c r="D229" s="173" t="str">
        <f t="shared" si="188"/>
        <v>Dw_219</v>
      </c>
      <c r="E229" s="4">
        <v>393.76865623370873</v>
      </c>
      <c r="F229" s="195" t="s">
        <v>360</v>
      </c>
      <c r="G229" s="195">
        <v>17.5</v>
      </c>
      <c r="H229" s="3">
        <f t="shared" si="189"/>
        <v>51.226835461424656</v>
      </c>
      <c r="I229" s="196">
        <f t="shared" si="190"/>
        <v>184.84720603924217</v>
      </c>
      <c r="J229" s="1">
        <f t="shared" si="191"/>
        <v>0.3</v>
      </c>
      <c r="K229" s="280">
        <f t="shared" si="192"/>
        <v>0.67304020556267641</v>
      </c>
      <c r="L229" s="280">
        <f t="shared" si="193"/>
        <v>0.86625060168145862</v>
      </c>
      <c r="M229" s="225">
        <f t="shared" si="194"/>
        <v>1.0825217156646598</v>
      </c>
      <c r="N229" s="15" t="s">
        <v>432</v>
      </c>
      <c r="O229" s="197">
        <f t="shared" si="195"/>
        <v>0.64968795126109402</v>
      </c>
      <c r="P229" s="198">
        <f t="shared" si="196"/>
        <v>0</v>
      </c>
      <c r="Q229" s="198">
        <f t="shared" si="197"/>
        <v>0</v>
      </c>
      <c r="R229" s="198">
        <f t="shared" si="198"/>
        <v>0.75846501298346924</v>
      </c>
      <c r="S229" s="77">
        <f t="shared" si="199"/>
        <v>0.84552856382767294</v>
      </c>
      <c r="T229" s="199"/>
      <c r="U229" s="3">
        <f t="shared" si="200"/>
        <v>2.3248802100128438</v>
      </c>
      <c r="V229" s="98">
        <f t="shared" si="201"/>
        <v>18.377231169091839</v>
      </c>
      <c r="W229" s="49">
        <f t="shared" si="202"/>
        <v>2.7875165192230735</v>
      </c>
      <c r="X229" s="317">
        <f t="shared" si="181"/>
        <v>0.15158892673930166</v>
      </c>
      <c r="Y229" s="318">
        <v>0.15158892673930169</v>
      </c>
      <c r="Z229" s="200"/>
      <c r="AA229" s="66"/>
      <c r="AB229" s="66"/>
      <c r="AC229" s="66">
        <v>250</v>
      </c>
      <c r="AD229" s="66"/>
      <c r="AE229" s="66"/>
      <c r="AF229" s="66"/>
      <c r="AG229" s="66"/>
      <c r="AH229" s="195"/>
      <c r="AI229" s="34"/>
      <c r="AJ229" s="229">
        <v>180</v>
      </c>
      <c r="AK229" s="34"/>
      <c r="AL229" s="34"/>
      <c r="AM229" s="34"/>
      <c r="AN229" s="201"/>
      <c r="AO229" s="201"/>
      <c r="AP229" s="202">
        <v>240</v>
      </c>
      <c r="AQ229" s="18"/>
      <c r="AR229" s="18"/>
      <c r="AS229" s="18"/>
      <c r="AT229" s="51"/>
      <c r="AU229" s="17"/>
      <c r="AV229" s="18"/>
      <c r="AW229" s="112"/>
      <c r="AX229" s="103"/>
      <c r="AY229" s="18"/>
      <c r="AZ229" s="18"/>
      <c r="BA229" s="18"/>
      <c r="BB229" s="17"/>
      <c r="BC229" s="19"/>
      <c r="BD229" s="19"/>
      <c r="BE229" s="19"/>
      <c r="BF229" s="17"/>
      <c r="BG229" s="18"/>
      <c r="BH229" s="18"/>
      <c r="BI229" s="128"/>
      <c r="BJ229" s="331"/>
      <c r="BK229" s="332"/>
      <c r="BL229" s="332"/>
      <c r="BM229" s="332"/>
      <c r="BN229" s="333"/>
      <c r="BO229" s="203">
        <f t="shared" si="203"/>
        <v>6.9363999999999999</v>
      </c>
      <c r="BP229" s="285">
        <v>7.3852193445338585</v>
      </c>
      <c r="BQ229" s="204">
        <v>2.8765439554794501</v>
      </c>
      <c r="BR229" s="204"/>
      <c r="BS229" s="47"/>
      <c r="BT229" s="42"/>
      <c r="BU229" s="42"/>
      <c r="BV229" s="42"/>
      <c r="BW229" s="43"/>
      <c r="BX229" s="191"/>
      <c r="BY229" s="191"/>
      <c r="BZ229" s="205"/>
      <c r="CA229" s="191"/>
      <c r="CB229" s="206"/>
      <c r="CC229" s="191"/>
      <c r="CD229" s="207">
        <f t="shared" si="204"/>
        <v>55.45416181177265</v>
      </c>
      <c r="CE229" s="47" t="s">
        <v>356</v>
      </c>
      <c r="CF229" s="42">
        <v>31.8</v>
      </c>
      <c r="CG229" s="42" t="s">
        <v>353</v>
      </c>
      <c r="CH229" s="42">
        <v>175</v>
      </c>
      <c r="CI229" s="191"/>
      <c r="CJ229" s="192"/>
      <c r="CK229" s="191" t="s">
        <v>357</v>
      </c>
      <c r="CL229" s="191" t="s">
        <v>358</v>
      </c>
      <c r="CM229" s="208">
        <v>0.13</v>
      </c>
      <c r="CN229" s="191">
        <v>470</v>
      </c>
      <c r="CO229" s="205">
        <f t="shared" si="205"/>
        <v>72.421981264965012</v>
      </c>
      <c r="CP229" s="191">
        <f t="shared" si="206"/>
        <v>41.590621358829488</v>
      </c>
      <c r="CQ229" s="145" t="s">
        <v>353</v>
      </c>
      <c r="CR229" s="191">
        <v>175</v>
      </c>
      <c r="CS229" s="191"/>
      <c r="CT229" s="191"/>
      <c r="CU229" s="191"/>
      <c r="CV229" s="192"/>
      <c r="CW229" s="191" t="s">
        <v>357</v>
      </c>
      <c r="CX229" s="209" t="s">
        <v>358</v>
      </c>
      <c r="CY229" s="208">
        <v>0.13</v>
      </c>
      <c r="CZ229" s="191">
        <v>470</v>
      </c>
      <c r="DA229" s="191"/>
      <c r="DB229" s="191">
        <f t="shared" si="207"/>
        <v>51.226835461424656</v>
      </c>
      <c r="DC229" s="43">
        <f t="shared" si="208"/>
        <v>0</v>
      </c>
      <c r="DD229" s="191" t="s">
        <v>362</v>
      </c>
      <c r="DE229" s="191">
        <v>100</v>
      </c>
      <c r="DF229" s="191" t="s">
        <v>361</v>
      </c>
      <c r="DG229" s="191">
        <v>20</v>
      </c>
      <c r="DH229" s="191" t="s">
        <v>353</v>
      </c>
      <c r="DI229" s="192">
        <v>175</v>
      </c>
      <c r="DJ229" s="191"/>
      <c r="DK229" s="209"/>
      <c r="DL229" s="208"/>
      <c r="DM229" s="191"/>
      <c r="DN229" s="191">
        <f t="shared" si="209"/>
        <v>51.226835461424656</v>
      </c>
      <c r="DO229" s="192">
        <f t="shared" si="210"/>
        <v>0</v>
      </c>
      <c r="DP229" s="191">
        <v>1</v>
      </c>
      <c r="DQ229" s="191" t="s">
        <v>363</v>
      </c>
      <c r="DR229" s="191" t="s">
        <v>371</v>
      </c>
      <c r="DS229" s="208">
        <v>0.13400000000000001</v>
      </c>
      <c r="DT229" s="191">
        <v>580</v>
      </c>
      <c r="DU229" s="191">
        <f t="shared" si="211"/>
        <v>7.3852193445338585</v>
      </c>
      <c r="DV229" s="191">
        <v>0.375</v>
      </c>
      <c r="DW229" s="191">
        <v>0.45</v>
      </c>
      <c r="DX229" s="192">
        <f t="shared" si="212"/>
        <v>9.2423603019621083</v>
      </c>
      <c r="DY229" s="191">
        <v>1</v>
      </c>
      <c r="DZ229" s="191" t="s">
        <v>363</v>
      </c>
      <c r="EA229" s="191" t="s">
        <v>371</v>
      </c>
      <c r="EB229" s="208">
        <v>0.13400000000000001</v>
      </c>
      <c r="EC229" s="191">
        <v>580</v>
      </c>
      <c r="ED229" s="191">
        <f t="shared" si="213"/>
        <v>2.8765439554794501</v>
      </c>
      <c r="EE229" s="191">
        <v>0.47499999999999998</v>
      </c>
      <c r="EF229" s="191">
        <v>0.47499999999999998</v>
      </c>
      <c r="EG229" s="191">
        <f t="shared" si="214"/>
        <v>4.6211801509810542</v>
      </c>
      <c r="EH229" s="166">
        <f t="shared" si="215"/>
        <v>2</v>
      </c>
      <c r="EI229" s="205">
        <f t="shared" si="216"/>
        <v>3.9522963570218343</v>
      </c>
      <c r="EJ229" s="205">
        <f t="shared" si="182"/>
        <v>2.3248802100128438</v>
      </c>
      <c r="EK229" s="51">
        <f t="shared" si="222"/>
        <v>0.30166374546660624</v>
      </c>
      <c r="EL229" s="220">
        <f t="shared" si="184"/>
        <v>1.4920518214890828</v>
      </c>
      <c r="EM229" s="221">
        <f t="shared" si="217"/>
        <v>9.1886155845459196</v>
      </c>
      <c r="EN229" s="191"/>
      <c r="EO229" s="313"/>
      <c r="EP229" s="192" t="s">
        <v>354</v>
      </c>
      <c r="EQ229" s="222">
        <f t="shared" si="218"/>
        <v>3.9522963570218343</v>
      </c>
      <c r="ER229" s="191">
        <f t="shared" si="219"/>
        <v>2.3248802100128438</v>
      </c>
      <c r="ES229" s="51">
        <f t="shared" si="220"/>
        <v>0.30166374546660624</v>
      </c>
      <c r="ET229" s="191">
        <f t="shared" si="223"/>
        <v>1.4920518214890828</v>
      </c>
      <c r="EU229" s="191">
        <f t="shared" si="221"/>
        <v>9.1886155845459196</v>
      </c>
      <c r="EV229" s="191"/>
      <c r="EW229" s="191"/>
      <c r="EX229" s="192" t="str">
        <f t="shared" si="186"/>
        <v>Rear</v>
      </c>
      <c r="EY229" s="145"/>
      <c r="EZ229" s="191"/>
      <c r="FA229" s="191"/>
      <c r="FB229" s="191"/>
      <c r="FC229" s="191"/>
      <c r="FD229" s="191"/>
      <c r="FE229" s="191"/>
      <c r="FF229" s="192"/>
      <c r="FG229" s="145"/>
      <c r="FH229" s="191"/>
      <c r="FI229" s="191"/>
      <c r="FJ229" s="191"/>
      <c r="FK229" s="191"/>
      <c r="FL229" s="191"/>
      <c r="FM229" s="191"/>
      <c r="FN229" s="192"/>
      <c r="FO229" s="145"/>
      <c r="FP229" s="191"/>
      <c r="FQ229" s="191"/>
      <c r="FR229" s="191"/>
      <c r="FS229" s="191"/>
      <c r="FT229" s="191"/>
      <c r="FU229" s="191"/>
      <c r="FV229" s="192"/>
      <c r="FW229" s="191"/>
      <c r="FX229" s="191"/>
      <c r="FY229" s="191"/>
      <c r="FZ229" s="191"/>
      <c r="GA229" s="191"/>
      <c r="GB229" s="191"/>
      <c r="GC229" s="191"/>
      <c r="GD229" s="210"/>
      <c r="GE229" s="145"/>
      <c r="GF229" s="191"/>
      <c r="GG229" s="191"/>
      <c r="GH229" s="191"/>
      <c r="GI229" s="191"/>
      <c r="GJ229" s="191"/>
      <c r="GK229" s="191"/>
      <c r="GL229" s="210"/>
      <c r="GM229" s="145"/>
      <c r="GN229" s="191"/>
      <c r="GO229" s="191"/>
      <c r="GP229" s="191"/>
      <c r="GQ229" s="191"/>
      <c r="GR229" s="191"/>
      <c r="GS229" s="191"/>
      <c r="GT229" s="210"/>
      <c r="GU229" s="145"/>
      <c r="GV229" s="191"/>
      <c r="GW229" s="191"/>
      <c r="GX229" s="191"/>
      <c r="GY229" s="191"/>
      <c r="GZ229" s="191"/>
      <c r="HA229" s="191"/>
      <c r="HB229" s="210"/>
      <c r="HC229" s="145"/>
      <c r="HD229" s="191"/>
      <c r="HE229" s="191"/>
      <c r="HF229" s="191"/>
      <c r="HG229" s="191"/>
      <c r="HH229" s="191"/>
      <c r="HI229" s="191"/>
      <c r="HJ229" s="210"/>
      <c r="HR229" s="310"/>
    </row>
    <row r="230" spans="1:226" s="309" customFormat="1" ht="14.45" customHeight="1" x14ac:dyDescent="0.25">
      <c r="A230" s="211" t="s">
        <v>431</v>
      </c>
      <c r="B230" s="194" t="s">
        <v>0</v>
      </c>
      <c r="C230" s="31">
        <f t="shared" si="224"/>
        <v>220</v>
      </c>
      <c r="D230" s="173" t="str">
        <f t="shared" si="188"/>
        <v>Dw_220</v>
      </c>
      <c r="E230" s="4">
        <v>489.84571527567488</v>
      </c>
      <c r="F230" s="195" t="s">
        <v>360</v>
      </c>
      <c r="G230" s="195">
        <v>17.5</v>
      </c>
      <c r="H230" s="3">
        <f t="shared" si="189"/>
        <v>34.162087399311616</v>
      </c>
      <c r="I230" s="196">
        <f t="shared" si="190"/>
        <v>140.01971624949087</v>
      </c>
      <c r="J230" s="1">
        <f t="shared" si="191"/>
        <v>0.30000000000000004</v>
      </c>
      <c r="K230" s="280">
        <f t="shared" si="192"/>
        <v>0.58589298615777341</v>
      </c>
      <c r="L230" s="280">
        <f t="shared" si="193"/>
        <v>0.67086166495354826</v>
      </c>
      <c r="M230" s="225">
        <f t="shared" si="194"/>
        <v>1.2296062118175397</v>
      </c>
      <c r="N230" s="15" t="s">
        <v>432</v>
      </c>
      <c r="O230" s="197">
        <f t="shared" si="195"/>
        <v>0.50314624871516123</v>
      </c>
      <c r="P230" s="198">
        <f t="shared" si="196"/>
        <v>0</v>
      </c>
      <c r="Q230" s="198">
        <f t="shared" si="197"/>
        <v>0</v>
      </c>
      <c r="R230" s="198">
        <f t="shared" si="198"/>
        <v>0.86151924521729117</v>
      </c>
      <c r="S230" s="77">
        <f t="shared" si="199"/>
        <v>0.60960858557898534</v>
      </c>
      <c r="T230" s="199"/>
      <c r="U230" s="3">
        <f t="shared" si="200"/>
        <v>1.6342540155706395</v>
      </c>
      <c r="V230" s="98">
        <f t="shared" si="201"/>
        <v>9.0806730371897828</v>
      </c>
      <c r="W230" s="49">
        <f t="shared" si="202"/>
        <v>3.7620655715056817</v>
      </c>
      <c r="X230" s="317">
        <f t="shared" si="181"/>
        <v>8.2906508487364847E-2</v>
      </c>
      <c r="Y230" s="318">
        <v>8.2906508487364847E-2</v>
      </c>
      <c r="Z230" s="200"/>
      <c r="AA230" s="66"/>
      <c r="AB230" s="66"/>
      <c r="AC230" s="66">
        <v>250</v>
      </c>
      <c r="AD230" s="66"/>
      <c r="AE230" s="66"/>
      <c r="AF230" s="66"/>
      <c r="AG230" s="66"/>
      <c r="AH230" s="195"/>
      <c r="AI230" s="34"/>
      <c r="AJ230" s="229">
        <v>180</v>
      </c>
      <c r="AK230" s="34"/>
      <c r="AL230" s="34"/>
      <c r="AM230" s="34"/>
      <c r="AN230" s="201"/>
      <c r="AO230" s="201"/>
      <c r="AP230" s="202">
        <v>240</v>
      </c>
      <c r="AQ230" s="18"/>
      <c r="AR230" s="18"/>
      <c r="AS230" s="18"/>
      <c r="AT230" s="51"/>
      <c r="AU230" s="17"/>
      <c r="AV230" s="18"/>
      <c r="AW230" s="112"/>
      <c r="AX230" s="103"/>
      <c r="AY230" s="18"/>
      <c r="AZ230" s="18"/>
      <c r="BA230" s="18"/>
      <c r="BB230" s="17"/>
      <c r="BC230" s="19"/>
      <c r="BD230" s="19"/>
      <c r="BE230" s="19"/>
      <c r="BF230" s="17"/>
      <c r="BG230" s="18"/>
      <c r="BH230" s="18"/>
      <c r="BI230" s="128"/>
      <c r="BJ230" s="331"/>
      <c r="BK230" s="332"/>
      <c r="BL230" s="332"/>
      <c r="BM230" s="332"/>
      <c r="BN230" s="333"/>
      <c r="BO230" s="203">
        <f t="shared" si="203"/>
        <v>6.9363999999999999</v>
      </c>
      <c r="BP230" s="285">
        <v>4.9250457585075278</v>
      </c>
      <c r="BQ230" s="204">
        <v>3.0222092192869732</v>
      </c>
      <c r="BR230" s="204"/>
      <c r="BS230" s="47"/>
      <c r="BT230" s="42"/>
      <c r="BU230" s="42"/>
      <c r="BV230" s="42"/>
      <c r="BW230" s="43"/>
      <c r="BX230" s="191"/>
      <c r="BY230" s="191"/>
      <c r="BZ230" s="205"/>
      <c r="CA230" s="191"/>
      <c r="CB230" s="206"/>
      <c r="CC230" s="191"/>
      <c r="CD230" s="207">
        <f t="shared" si="204"/>
        <v>42.005914874847264</v>
      </c>
      <c r="CE230" s="47" t="s">
        <v>356</v>
      </c>
      <c r="CF230" s="42">
        <v>31.8</v>
      </c>
      <c r="CG230" s="42" t="s">
        <v>353</v>
      </c>
      <c r="CH230" s="42">
        <v>175</v>
      </c>
      <c r="CI230" s="191"/>
      <c r="CJ230" s="192"/>
      <c r="CK230" s="191" t="s">
        <v>357</v>
      </c>
      <c r="CL230" s="191" t="s">
        <v>358</v>
      </c>
      <c r="CM230" s="208">
        <v>0.13</v>
      </c>
      <c r="CN230" s="191">
        <v>470</v>
      </c>
      <c r="CO230" s="205">
        <f t="shared" si="205"/>
        <v>61.723987599439774</v>
      </c>
      <c r="CP230" s="191">
        <f t="shared" si="206"/>
        <v>31.504436156135448</v>
      </c>
      <c r="CQ230" s="145" t="s">
        <v>353</v>
      </c>
      <c r="CR230" s="191">
        <v>175</v>
      </c>
      <c r="CS230" s="191"/>
      <c r="CT230" s="191"/>
      <c r="CU230" s="191"/>
      <c r="CV230" s="192"/>
      <c r="CW230" s="191" t="s">
        <v>357</v>
      </c>
      <c r="CX230" s="209" t="s">
        <v>358</v>
      </c>
      <c r="CY230" s="208">
        <v>0.13</v>
      </c>
      <c r="CZ230" s="191">
        <v>470</v>
      </c>
      <c r="DA230" s="191"/>
      <c r="DB230" s="191">
        <f t="shared" si="207"/>
        <v>34.162087399311616</v>
      </c>
      <c r="DC230" s="43">
        <f t="shared" si="208"/>
        <v>0</v>
      </c>
      <c r="DD230" s="191" t="s">
        <v>362</v>
      </c>
      <c r="DE230" s="191">
        <v>100</v>
      </c>
      <c r="DF230" s="191" t="s">
        <v>361</v>
      </c>
      <c r="DG230" s="191">
        <v>20</v>
      </c>
      <c r="DH230" s="191" t="s">
        <v>353</v>
      </c>
      <c r="DI230" s="192">
        <v>175</v>
      </c>
      <c r="DJ230" s="191"/>
      <c r="DK230" s="209"/>
      <c r="DL230" s="208"/>
      <c r="DM230" s="191"/>
      <c r="DN230" s="191">
        <f t="shared" si="209"/>
        <v>34.162087399311616</v>
      </c>
      <c r="DO230" s="192">
        <f t="shared" si="210"/>
        <v>0</v>
      </c>
      <c r="DP230" s="191">
        <v>1</v>
      </c>
      <c r="DQ230" s="191" t="s">
        <v>363</v>
      </c>
      <c r="DR230" s="191" t="s">
        <v>371</v>
      </c>
      <c r="DS230" s="208">
        <v>0.13400000000000001</v>
      </c>
      <c r="DT230" s="191">
        <v>580</v>
      </c>
      <c r="DU230" s="191">
        <f t="shared" si="211"/>
        <v>4.9250457585075278</v>
      </c>
      <c r="DV230" s="191">
        <v>0.375</v>
      </c>
      <c r="DW230" s="191">
        <v>0.45</v>
      </c>
      <c r="DX230" s="192">
        <f t="shared" si="212"/>
        <v>7.0009858124745437</v>
      </c>
      <c r="DY230" s="191">
        <v>1</v>
      </c>
      <c r="DZ230" s="191" t="s">
        <v>363</v>
      </c>
      <c r="EA230" s="191" t="s">
        <v>371</v>
      </c>
      <c r="EB230" s="208">
        <v>0.13400000000000001</v>
      </c>
      <c r="EC230" s="191">
        <v>580</v>
      </c>
      <c r="ED230" s="191">
        <f t="shared" si="213"/>
        <v>3.0222092192869732</v>
      </c>
      <c r="EE230" s="191">
        <v>0.47499999999999998</v>
      </c>
      <c r="EF230" s="191">
        <v>0.47499999999999998</v>
      </c>
      <c r="EG230" s="191">
        <f t="shared" si="214"/>
        <v>3.5004929062372718</v>
      </c>
      <c r="EH230" s="166">
        <f t="shared" si="215"/>
        <v>2</v>
      </c>
      <c r="EI230" s="205">
        <f t="shared" si="216"/>
        <v>2.7782318264700869</v>
      </c>
      <c r="EJ230" s="205">
        <f t="shared" si="182"/>
        <v>1.6342540155706395</v>
      </c>
      <c r="EK230" s="51">
        <f t="shared" si="222"/>
        <v>1.1379552037163336</v>
      </c>
      <c r="EL230" s="220">
        <f t="shared" si="184"/>
        <v>0.34498408676495651</v>
      </c>
      <c r="EM230" s="221">
        <f t="shared" si="217"/>
        <v>4.5403365185948914</v>
      </c>
      <c r="EN230" s="191"/>
      <c r="EO230" s="313"/>
      <c r="EP230" s="192" t="s">
        <v>354</v>
      </c>
      <c r="EQ230" s="222">
        <f t="shared" si="218"/>
        <v>2.7782318264700869</v>
      </c>
      <c r="ER230" s="191">
        <f t="shared" si="219"/>
        <v>1.6342540155706395</v>
      </c>
      <c r="ES230" s="51">
        <f t="shared" si="220"/>
        <v>1.1379552037163336</v>
      </c>
      <c r="ET230" s="191">
        <f t="shared" si="223"/>
        <v>3.8131840867649567</v>
      </c>
      <c r="EU230" s="191">
        <f t="shared" si="221"/>
        <v>4.5403365185948914</v>
      </c>
      <c r="EV230" s="191"/>
      <c r="EW230" s="191"/>
      <c r="EX230" s="192" t="str">
        <f t="shared" si="186"/>
        <v>Front</v>
      </c>
      <c r="EY230" s="145"/>
      <c r="EZ230" s="191"/>
      <c r="FA230" s="191"/>
      <c r="FB230" s="191"/>
      <c r="FC230" s="191"/>
      <c r="FD230" s="191"/>
      <c r="FE230" s="191"/>
      <c r="FF230" s="192"/>
      <c r="FG230" s="145"/>
      <c r="FH230" s="191"/>
      <c r="FI230" s="191"/>
      <c r="FJ230" s="191"/>
      <c r="FK230" s="191"/>
      <c r="FL230" s="191"/>
      <c r="FM230" s="191"/>
      <c r="FN230" s="192"/>
      <c r="FO230" s="145"/>
      <c r="FP230" s="191"/>
      <c r="FQ230" s="191"/>
      <c r="FR230" s="191"/>
      <c r="FS230" s="191"/>
      <c r="FT230" s="191"/>
      <c r="FU230" s="191"/>
      <c r="FV230" s="192"/>
      <c r="FW230" s="191"/>
      <c r="FX230" s="191"/>
      <c r="FY230" s="191"/>
      <c r="FZ230" s="191"/>
      <c r="GA230" s="191"/>
      <c r="GB230" s="191"/>
      <c r="GC230" s="191"/>
      <c r="GD230" s="210"/>
      <c r="GE230" s="145"/>
      <c r="GF230" s="191"/>
      <c r="GG230" s="191"/>
      <c r="GH230" s="191"/>
      <c r="GI230" s="191"/>
      <c r="GJ230" s="191"/>
      <c r="GK230" s="191"/>
      <c r="GL230" s="210"/>
      <c r="GM230" s="145"/>
      <c r="GN230" s="191"/>
      <c r="GO230" s="191"/>
      <c r="GP230" s="191"/>
      <c r="GQ230" s="191"/>
      <c r="GR230" s="191"/>
      <c r="GS230" s="191"/>
      <c r="GT230" s="210"/>
      <c r="GU230" s="145"/>
      <c r="GV230" s="191"/>
      <c r="GW230" s="191"/>
      <c r="GX230" s="191"/>
      <c r="GY230" s="191"/>
      <c r="GZ230" s="191"/>
      <c r="HA230" s="191"/>
      <c r="HB230" s="210"/>
      <c r="HC230" s="145"/>
      <c r="HD230" s="191"/>
      <c r="HE230" s="191"/>
      <c r="HF230" s="191"/>
      <c r="HG230" s="191"/>
      <c r="HH230" s="191"/>
      <c r="HI230" s="191"/>
      <c r="HJ230" s="210"/>
      <c r="HR230" s="310"/>
    </row>
    <row r="231" spans="1:226" s="309" customFormat="1" ht="14.45" customHeight="1" x14ac:dyDescent="0.25">
      <c r="A231" s="211" t="s">
        <v>431</v>
      </c>
      <c r="B231" s="194" t="s">
        <v>0</v>
      </c>
      <c r="C231" s="31">
        <f t="shared" si="224"/>
        <v>221</v>
      </c>
      <c r="D231" s="173" t="str">
        <f t="shared" si="188"/>
        <v>Dw_221</v>
      </c>
      <c r="E231" s="4">
        <v>478.97669805018307</v>
      </c>
      <c r="F231" s="195" t="s">
        <v>360</v>
      </c>
      <c r="G231" s="195">
        <v>17.5</v>
      </c>
      <c r="H231" s="3">
        <f t="shared" si="189"/>
        <v>52.722180391706573</v>
      </c>
      <c r="I231" s="196">
        <f t="shared" si="190"/>
        <v>197.322517081304</v>
      </c>
      <c r="J231" s="1">
        <f t="shared" si="191"/>
        <v>0.3</v>
      </c>
      <c r="K231" s="280">
        <f t="shared" si="192"/>
        <v>0.6442962887986261</v>
      </c>
      <c r="L231" s="280">
        <f t="shared" si="193"/>
        <v>0.7571639141475095</v>
      </c>
      <c r="M231" s="225">
        <f t="shared" si="194"/>
        <v>1.1228055191302959</v>
      </c>
      <c r="N231" s="15" t="s">
        <v>432</v>
      </c>
      <c r="O231" s="197">
        <f t="shared" si="195"/>
        <v>0.56787293561063212</v>
      </c>
      <c r="P231" s="198">
        <f t="shared" si="196"/>
        <v>0</v>
      </c>
      <c r="Q231" s="198">
        <f t="shared" si="197"/>
        <v>0</v>
      </c>
      <c r="R231" s="198">
        <f t="shared" si="198"/>
        <v>0.78668971746418026</v>
      </c>
      <c r="S231" s="77">
        <f t="shared" si="199"/>
        <v>0.82160203498112383</v>
      </c>
      <c r="T231" s="199"/>
      <c r="U231" s="3">
        <f t="shared" si="200"/>
        <v>2.0070417998724168</v>
      </c>
      <c r="V231" s="98">
        <f t="shared" si="201"/>
        <v>13.695937073879376</v>
      </c>
      <c r="W231" s="49">
        <f t="shared" si="202"/>
        <v>3.8494759509560894</v>
      </c>
      <c r="X231" s="317">
        <f t="shared" si="181"/>
        <v>9.8331647118359039E-2</v>
      </c>
      <c r="Y231" s="318">
        <v>9.8331647118359039E-2</v>
      </c>
      <c r="Z231" s="200"/>
      <c r="AA231" s="66"/>
      <c r="AB231" s="66"/>
      <c r="AC231" s="66">
        <v>250</v>
      </c>
      <c r="AD231" s="66"/>
      <c r="AE231" s="66"/>
      <c r="AF231" s="66"/>
      <c r="AG231" s="66"/>
      <c r="AH231" s="195"/>
      <c r="AI231" s="34"/>
      <c r="AJ231" s="229">
        <v>180</v>
      </c>
      <c r="AK231" s="34"/>
      <c r="AL231" s="34"/>
      <c r="AM231" s="34"/>
      <c r="AN231" s="201"/>
      <c r="AO231" s="201"/>
      <c r="AP231" s="202">
        <v>240</v>
      </c>
      <c r="AQ231" s="18"/>
      <c r="AR231" s="18"/>
      <c r="AS231" s="18"/>
      <c r="AT231" s="51"/>
      <c r="AU231" s="17"/>
      <c r="AV231" s="18"/>
      <c r="AW231" s="112"/>
      <c r="AX231" s="103"/>
      <c r="AY231" s="18"/>
      <c r="AZ231" s="18"/>
      <c r="BA231" s="18"/>
      <c r="BB231" s="17"/>
      <c r="BC231" s="19"/>
      <c r="BD231" s="19"/>
      <c r="BE231" s="19"/>
      <c r="BF231" s="17"/>
      <c r="BG231" s="18"/>
      <c r="BH231" s="18"/>
      <c r="BI231" s="128"/>
      <c r="BJ231" s="331"/>
      <c r="BK231" s="332"/>
      <c r="BL231" s="332"/>
      <c r="BM231" s="332"/>
      <c r="BN231" s="333"/>
      <c r="BO231" s="203">
        <f t="shared" si="203"/>
        <v>6.9363999999999999</v>
      </c>
      <c r="BP231" s="285">
        <v>7.6007987416680951</v>
      </c>
      <c r="BQ231" s="204">
        <v>3.160105255854408</v>
      </c>
      <c r="BR231" s="204"/>
      <c r="BS231" s="47"/>
      <c r="BT231" s="42"/>
      <c r="BU231" s="42"/>
      <c r="BV231" s="42"/>
      <c r="BW231" s="43"/>
      <c r="BX231" s="191"/>
      <c r="BY231" s="191"/>
      <c r="BZ231" s="205"/>
      <c r="CA231" s="191"/>
      <c r="CB231" s="206"/>
      <c r="CC231" s="191"/>
      <c r="CD231" s="207">
        <f t="shared" si="204"/>
        <v>59.196755124391203</v>
      </c>
      <c r="CE231" s="47" t="s">
        <v>356</v>
      </c>
      <c r="CF231" s="42">
        <v>31.8</v>
      </c>
      <c r="CG231" s="42" t="s">
        <v>353</v>
      </c>
      <c r="CH231" s="42">
        <v>175</v>
      </c>
      <c r="CI231" s="191"/>
      <c r="CJ231" s="192"/>
      <c r="CK231" s="191" t="s">
        <v>357</v>
      </c>
      <c r="CL231" s="191" t="s">
        <v>358</v>
      </c>
      <c r="CM231" s="208">
        <v>0.13</v>
      </c>
      <c r="CN231" s="191">
        <v>470</v>
      </c>
      <c r="CO231" s="205">
        <f t="shared" si="205"/>
        <v>81.906602446463012</v>
      </c>
      <c r="CP231" s="191">
        <f t="shared" si="206"/>
        <v>44.397566343293398</v>
      </c>
      <c r="CQ231" s="145" t="s">
        <v>353</v>
      </c>
      <c r="CR231" s="191">
        <v>175</v>
      </c>
      <c r="CS231" s="191"/>
      <c r="CT231" s="191"/>
      <c r="CU231" s="191"/>
      <c r="CV231" s="192"/>
      <c r="CW231" s="191" t="s">
        <v>357</v>
      </c>
      <c r="CX231" s="209" t="s">
        <v>358</v>
      </c>
      <c r="CY231" s="208">
        <v>0.13</v>
      </c>
      <c r="CZ231" s="191">
        <v>470</v>
      </c>
      <c r="DA231" s="191"/>
      <c r="DB231" s="191">
        <f t="shared" si="207"/>
        <v>52.722180391706573</v>
      </c>
      <c r="DC231" s="43">
        <f t="shared" si="208"/>
        <v>0</v>
      </c>
      <c r="DD231" s="191" t="s">
        <v>362</v>
      </c>
      <c r="DE231" s="191">
        <v>100</v>
      </c>
      <c r="DF231" s="191" t="s">
        <v>361</v>
      </c>
      <c r="DG231" s="191">
        <v>20</v>
      </c>
      <c r="DH231" s="191" t="s">
        <v>353</v>
      </c>
      <c r="DI231" s="192">
        <v>175</v>
      </c>
      <c r="DJ231" s="191"/>
      <c r="DK231" s="209"/>
      <c r="DL231" s="208"/>
      <c r="DM231" s="191"/>
      <c r="DN231" s="191">
        <f t="shared" si="209"/>
        <v>52.722180391706573</v>
      </c>
      <c r="DO231" s="192">
        <f t="shared" si="210"/>
        <v>0</v>
      </c>
      <c r="DP231" s="191">
        <v>1</v>
      </c>
      <c r="DQ231" s="191" t="s">
        <v>363</v>
      </c>
      <c r="DR231" s="191" t="s">
        <v>371</v>
      </c>
      <c r="DS231" s="208">
        <v>0.13400000000000001</v>
      </c>
      <c r="DT231" s="191">
        <v>580</v>
      </c>
      <c r="DU231" s="191">
        <f t="shared" si="211"/>
        <v>7.6007987416680951</v>
      </c>
      <c r="DV231" s="191">
        <v>0.375</v>
      </c>
      <c r="DW231" s="191">
        <v>0.45</v>
      </c>
      <c r="DX231" s="192">
        <f t="shared" si="212"/>
        <v>9.866125854065201</v>
      </c>
      <c r="DY231" s="191">
        <v>1</v>
      </c>
      <c r="DZ231" s="191" t="s">
        <v>363</v>
      </c>
      <c r="EA231" s="191" t="s">
        <v>371</v>
      </c>
      <c r="EB231" s="208">
        <v>0.13400000000000001</v>
      </c>
      <c r="EC231" s="191">
        <v>580</v>
      </c>
      <c r="ED231" s="191">
        <f t="shared" si="213"/>
        <v>3.160105255854408</v>
      </c>
      <c r="EE231" s="191">
        <v>0.47499999999999998</v>
      </c>
      <c r="EF231" s="191">
        <v>0.47499999999999998</v>
      </c>
      <c r="EG231" s="191">
        <f t="shared" si="214"/>
        <v>4.9330629270326005</v>
      </c>
      <c r="EH231" s="166">
        <f t="shared" si="215"/>
        <v>2</v>
      </c>
      <c r="EI231" s="205">
        <f t="shared" si="216"/>
        <v>3.4119710597831086</v>
      </c>
      <c r="EJ231" s="205">
        <f t="shared" si="182"/>
        <v>2.0070417998724168</v>
      </c>
      <c r="EK231" s="51">
        <f t="shared" si="222"/>
        <v>0.90306345598199123</v>
      </c>
      <c r="EL231" s="220">
        <f t="shared" si="184"/>
        <v>2.8114470108445699E-2</v>
      </c>
      <c r="EM231" s="221">
        <f t="shared" si="217"/>
        <v>6.8479685369396881</v>
      </c>
      <c r="EN231" s="191"/>
      <c r="EO231" s="313"/>
      <c r="EP231" s="192" t="s">
        <v>354</v>
      </c>
      <c r="EQ231" s="222">
        <f t="shared" si="218"/>
        <v>3.4119710597831086</v>
      </c>
      <c r="ER231" s="191">
        <f t="shared" si="219"/>
        <v>2.0070417998724168</v>
      </c>
      <c r="ES231" s="51">
        <f t="shared" si="220"/>
        <v>0.90306345598199123</v>
      </c>
      <c r="ET231" s="191">
        <f t="shared" si="223"/>
        <v>3.4963144701084454</v>
      </c>
      <c r="EU231" s="191">
        <f t="shared" si="221"/>
        <v>6.8479685369396881</v>
      </c>
      <c r="EV231" s="191"/>
      <c r="EW231" s="191"/>
      <c r="EX231" s="192" t="str">
        <f t="shared" si="186"/>
        <v>Front</v>
      </c>
      <c r="EY231" s="145"/>
      <c r="EZ231" s="191"/>
      <c r="FA231" s="191"/>
      <c r="FB231" s="191"/>
      <c r="FC231" s="191"/>
      <c r="FD231" s="191"/>
      <c r="FE231" s="191"/>
      <c r="FF231" s="192"/>
      <c r="FG231" s="145"/>
      <c r="FH231" s="191"/>
      <c r="FI231" s="191"/>
      <c r="FJ231" s="191"/>
      <c r="FK231" s="191"/>
      <c r="FL231" s="191"/>
      <c r="FM231" s="191"/>
      <c r="FN231" s="192"/>
      <c r="FO231" s="145"/>
      <c r="FP231" s="191"/>
      <c r="FQ231" s="191"/>
      <c r="FR231" s="191"/>
      <c r="FS231" s="191"/>
      <c r="FT231" s="191"/>
      <c r="FU231" s="191"/>
      <c r="FV231" s="192"/>
      <c r="FW231" s="191"/>
      <c r="FX231" s="191"/>
      <c r="FY231" s="191"/>
      <c r="FZ231" s="191"/>
      <c r="GA231" s="191"/>
      <c r="GB231" s="191"/>
      <c r="GC231" s="191"/>
      <c r="GD231" s="210"/>
      <c r="GE231" s="145"/>
      <c r="GF231" s="191"/>
      <c r="GG231" s="191"/>
      <c r="GH231" s="191"/>
      <c r="GI231" s="191"/>
      <c r="GJ231" s="191"/>
      <c r="GK231" s="191"/>
      <c r="GL231" s="210"/>
      <c r="GM231" s="145"/>
      <c r="GN231" s="191"/>
      <c r="GO231" s="191"/>
      <c r="GP231" s="191"/>
      <c r="GQ231" s="191"/>
      <c r="GR231" s="191"/>
      <c r="GS231" s="191"/>
      <c r="GT231" s="210"/>
      <c r="GU231" s="145"/>
      <c r="GV231" s="191"/>
      <c r="GW231" s="191"/>
      <c r="GX231" s="191"/>
      <c r="GY231" s="191"/>
      <c r="GZ231" s="191"/>
      <c r="HA231" s="191"/>
      <c r="HB231" s="210"/>
      <c r="HC231" s="145"/>
      <c r="HD231" s="191"/>
      <c r="HE231" s="191"/>
      <c r="HF231" s="191"/>
      <c r="HG231" s="191"/>
      <c r="HH231" s="191"/>
      <c r="HI231" s="191"/>
      <c r="HJ231" s="210"/>
      <c r="HR231" s="310"/>
    </row>
    <row r="232" spans="1:226" s="309" customFormat="1" ht="14.45" customHeight="1" x14ac:dyDescent="0.25">
      <c r="A232" s="211" t="s">
        <v>431</v>
      </c>
      <c r="B232" s="194" t="s">
        <v>0</v>
      </c>
      <c r="C232" s="31">
        <f t="shared" si="224"/>
        <v>222</v>
      </c>
      <c r="D232" s="173" t="str">
        <f t="shared" si="188"/>
        <v>Dw_222</v>
      </c>
      <c r="E232" s="4">
        <v>538.86067689481615</v>
      </c>
      <c r="F232" s="195" t="s">
        <v>360</v>
      </c>
      <c r="G232" s="195">
        <v>17.5</v>
      </c>
      <c r="H232" s="3">
        <f t="shared" si="189"/>
        <v>56.21449665547091</v>
      </c>
      <c r="I232" s="196">
        <f t="shared" si="190"/>
        <v>202.16852319731854</v>
      </c>
      <c r="J232" s="1">
        <f t="shared" si="191"/>
        <v>0.3</v>
      </c>
      <c r="K232" s="280">
        <f t="shared" si="192"/>
        <v>0.67585106625795766</v>
      </c>
      <c r="L232" s="280">
        <f t="shared" si="193"/>
        <v>0.79005464218455468</v>
      </c>
      <c r="M232" s="225">
        <f t="shared" si="194"/>
        <v>1.0789131019159082</v>
      </c>
      <c r="N232" s="15" t="s">
        <v>432</v>
      </c>
      <c r="O232" s="197">
        <f t="shared" si="195"/>
        <v>0.59254098163841595</v>
      </c>
      <c r="P232" s="198">
        <f t="shared" si="196"/>
        <v>0</v>
      </c>
      <c r="Q232" s="198">
        <f t="shared" si="197"/>
        <v>0</v>
      </c>
      <c r="R232" s="198">
        <f t="shared" si="198"/>
        <v>0.75593665051813197</v>
      </c>
      <c r="S232" s="77">
        <f t="shared" si="199"/>
        <v>0.89168917381086543</v>
      </c>
      <c r="T232" s="199"/>
      <c r="U232" s="3">
        <f t="shared" si="200"/>
        <v>1.9532764918034893</v>
      </c>
      <c r="V232" s="98">
        <f t="shared" si="201"/>
        <v>12.971982781669297</v>
      </c>
      <c r="W232" s="49">
        <f t="shared" si="202"/>
        <v>4.3335315503893197</v>
      </c>
      <c r="X232" s="317">
        <f t="shared" si="181"/>
        <v>8.967568163916001E-2</v>
      </c>
      <c r="Y232" s="318">
        <v>8.967568163916001E-2</v>
      </c>
      <c r="Z232" s="200"/>
      <c r="AA232" s="66"/>
      <c r="AB232" s="66"/>
      <c r="AC232" s="66">
        <v>250</v>
      </c>
      <c r="AD232" s="66"/>
      <c r="AE232" s="66"/>
      <c r="AF232" s="66"/>
      <c r="AG232" s="66"/>
      <c r="AH232" s="195"/>
      <c r="AI232" s="34"/>
      <c r="AJ232" s="229">
        <v>180</v>
      </c>
      <c r="AK232" s="34"/>
      <c r="AL232" s="34"/>
      <c r="AM232" s="34"/>
      <c r="AN232" s="201"/>
      <c r="AO232" s="201"/>
      <c r="AP232" s="202">
        <v>240</v>
      </c>
      <c r="AQ232" s="18"/>
      <c r="AR232" s="18"/>
      <c r="AS232" s="18"/>
      <c r="AT232" s="51"/>
      <c r="AU232" s="17"/>
      <c r="AV232" s="18"/>
      <c r="AW232" s="112"/>
      <c r="AX232" s="103"/>
      <c r="AY232" s="18"/>
      <c r="AZ232" s="18"/>
      <c r="BA232" s="18"/>
      <c r="BB232" s="17"/>
      <c r="BC232" s="19"/>
      <c r="BD232" s="19"/>
      <c r="BE232" s="19"/>
      <c r="BF232" s="17"/>
      <c r="BG232" s="18"/>
      <c r="BH232" s="18"/>
      <c r="BI232" s="128"/>
      <c r="BJ232" s="331"/>
      <c r="BK232" s="332"/>
      <c r="BL232" s="332"/>
      <c r="BM232" s="332"/>
      <c r="BN232" s="333"/>
      <c r="BO232" s="203">
        <f t="shared" si="203"/>
        <v>6.9363999999999999</v>
      </c>
      <c r="BP232" s="285">
        <v>8.1042755111399156</v>
      </c>
      <c r="BQ232" s="204">
        <v>2.9832280411844168</v>
      </c>
      <c r="BR232" s="204"/>
      <c r="BS232" s="47"/>
      <c r="BT232" s="42"/>
      <c r="BU232" s="42"/>
      <c r="BV232" s="42"/>
      <c r="BW232" s="43"/>
      <c r="BX232" s="191"/>
      <c r="BY232" s="191"/>
      <c r="BZ232" s="205"/>
      <c r="CA232" s="191"/>
      <c r="CB232" s="206"/>
      <c r="CC232" s="191"/>
      <c r="CD232" s="207">
        <f t="shared" si="204"/>
        <v>60.650556959195562</v>
      </c>
      <c r="CE232" s="47" t="s">
        <v>356</v>
      </c>
      <c r="CF232" s="42">
        <v>31.8</v>
      </c>
      <c r="CG232" s="42" t="s">
        <v>353</v>
      </c>
      <c r="CH232" s="42">
        <v>175</v>
      </c>
      <c r="CI232" s="191"/>
      <c r="CJ232" s="192"/>
      <c r="CK232" s="191" t="s">
        <v>357</v>
      </c>
      <c r="CL232" s="191" t="s">
        <v>358</v>
      </c>
      <c r="CM232" s="208">
        <v>0.13</v>
      </c>
      <c r="CN232" s="191">
        <v>470</v>
      </c>
      <c r="CO232" s="205">
        <f t="shared" si="205"/>
        <v>79.767976034948845</v>
      </c>
      <c r="CP232" s="191">
        <f t="shared" si="206"/>
        <v>45.48791771939667</v>
      </c>
      <c r="CQ232" s="145" t="s">
        <v>353</v>
      </c>
      <c r="CR232" s="191">
        <v>175</v>
      </c>
      <c r="CS232" s="191"/>
      <c r="CT232" s="191"/>
      <c r="CU232" s="191"/>
      <c r="CV232" s="192"/>
      <c r="CW232" s="191" t="s">
        <v>357</v>
      </c>
      <c r="CX232" s="209" t="s">
        <v>358</v>
      </c>
      <c r="CY232" s="208">
        <v>0.13</v>
      </c>
      <c r="CZ232" s="191">
        <v>470</v>
      </c>
      <c r="DA232" s="191"/>
      <c r="DB232" s="191">
        <f t="shared" si="207"/>
        <v>56.21449665547091</v>
      </c>
      <c r="DC232" s="43">
        <f t="shared" si="208"/>
        <v>0</v>
      </c>
      <c r="DD232" s="191" t="s">
        <v>362</v>
      </c>
      <c r="DE232" s="191">
        <v>100</v>
      </c>
      <c r="DF232" s="191" t="s">
        <v>361</v>
      </c>
      <c r="DG232" s="191">
        <v>20</v>
      </c>
      <c r="DH232" s="191" t="s">
        <v>353</v>
      </c>
      <c r="DI232" s="192">
        <v>175</v>
      </c>
      <c r="DJ232" s="191"/>
      <c r="DK232" s="209"/>
      <c r="DL232" s="208"/>
      <c r="DM232" s="191"/>
      <c r="DN232" s="191">
        <f t="shared" si="209"/>
        <v>56.21449665547091</v>
      </c>
      <c r="DO232" s="192">
        <f t="shared" si="210"/>
        <v>0</v>
      </c>
      <c r="DP232" s="191">
        <v>1</v>
      </c>
      <c r="DQ232" s="191" t="s">
        <v>363</v>
      </c>
      <c r="DR232" s="191" t="s">
        <v>371</v>
      </c>
      <c r="DS232" s="208">
        <v>0.13400000000000001</v>
      </c>
      <c r="DT232" s="191">
        <v>580</v>
      </c>
      <c r="DU232" s="191">
        <f t="shared" si="211"/>
        <v>8.1042755111399156</v>
      </c>
      <c r="DV232" s="191">
        <v>0.375</v>
      </c>
      <c r="DW232" s="191">
        <v>0.45</v>
      </c>
      <c r="DX232" s="192">
        <f t="shared" si="212"/>
        <v>10.108426159865928</v>
      </c>
      <c r="DY232" s="191">
        <v>1</v>
      </c>
      <c r="DZ232" s="191" t="s">
        <v>363</v>
      </c>
      <c r="EA232" s="191" t="s">
        <v>371</v>
      </c>
      <c r="EB232" s="208">
        <v>0.13400000000000001</v>
      </c>
      <c r="EC232" s="191">
        <v>580</v>
      </c>
      <c r="ED232" s="191">
        <f t="shared" si="213"/>
        <v>2.9832280411844168</v>
      </c>
      <c r="EE232" s="191">
        <v>0.47499999999999998</v>
      </c>
      <c r="EF232" s="191">
        <v>0.47499999999999998</v>
      </c>
      <c r="EG232" s="191">
        <f t="shared" si="214"/>
        <v>5.0542130799329641</v>
      </c>
      <c r="EH232" s="166">
        <f t="shared" si="215"/>
        <v>2</v>
      </c>
      <c r="EI232" s="205">
        <f t="shared" si="216"/>
        <v>3.3205700360659316</v>
      </c>
      <c r="EJ232" s="205">
        <f t="shared" si="182"/>
        <v>1.9532764918034893</v>
      </c>
      <c r="EK232" s="51">
        <f t="shared" si="222"/>
        <v>0.77995154938092748</v>
      </c>
      <c r="EL232" s="220">
        <f t="shared" si="184"/>
        <v>7.3814981967034177E-2</v>
      </c>
      <c r="EM232" s="221">
        <f t="shared" si="217"/>
        <v>6.4859913908346485</v>
      </c>
      <c r="EN232" s="191"/>
      <c r="EO232" s="313"/>
      <c r="EP232" s="192" t="s">
        <v>354</v>
      </c>
      <c r="EQ232" s="222">
        <f t="shared" si="218"/>
        <v>3.3205700360659316</v>
      </c>
      <c r="ER232" s="191">
        <f t="shared" si="219"/>
        <v>1.9532764918034893</v>
      </c>
      <c r="ES232" s="51">
        <f t="shared" si="220"/>
        <v>0.77995154938092748</v>
      </c>
      <c r="ET232" s="191">
        <f t="shared" si="223"/>
        <v>3.5420149819670339</v>
      </c>
      <c r="EU232" s="191">
        <f t="shared" si="221"/>
        <v>6.4859913908346485</v>
      </c>
      <c r="EV232" s="191"/>
      <c r="EW232" s="191"/>
      <c r="EX232" s="192" t="str">
        <f t="shared" si="186"/>
        <v>Front</v>
      </c>
      <c r="EY232" s="145"/>
      <c r="EZ232" s="191"/>
      <c r="FA232" s="191"/>
      <c r="FB232" s="191"/>
      <c r="FC232" s="191"/>
      <c r="FD232" s="191"/>
      <c r="FE232" s="191"/>
      <c r="FF232" s="192"/>
      <c r="FG232" s="145"/>
      <c r="FH232" s="191"/>
      <c r="FI232" s="191"/>
      <c r="FJ232" s="191"/>
      <c r="FK232" s="191"/>
      <c r="FL232" s="191"/>
      <c r="FM232" s="191"/>
      <c r="FN232" s="192"/>
      <c r="FO232" s="145"/>
      <c r="FP232" s="191"/>
      <c r="FQ232" s="191"/>
      <c r="FR232" s="191"/>
      <c r="FS232" s="191"/>
      <c r="FT232" s="191"/>
      <c r="FU232" s="191"/>
      <c r="FV232" s="192"/>
      <c r="FW232" s="191"/>
      <c r="FX232" s="191"/>
      <c r="FY232" s="191"/>
      <c r="FZ232" s="191"/>
      <c r="GA232" s="191"/>
      <c r="GB232" s="191"/>
      <c r="GC232" s="191"/>
      <c r="GD232" s="210"/>
      <c r="GE232" s="145"/>
      <c r="GF232" s="191"/>
      <c r="GG232" s="191"/>
      <c r="GH232" s="191"/>
      <c r="GI232" s="191"/>
      <c r="GJ232" s="191"/>
      <c r="GK232" s="191"/>
      <c r="GL232" s="210"/>
      <c r="GM232" s="145"/>
      <c r="GN232" s="191"/>
      <c r="GO232" s="191"/>
      <c r="GP232" s="191"/>
      <c r="GQ232" s="191"/>
      <c r="GR232" s="191"/>
      <c r="GS232" s="191"/>
      <c r="GT232" s="210"/>
      <c r="GU232" s="145"/>
      <c r="GV232" s="191"/>
      <c r="GW232" s="191"/>
      <c r="GX232" s="191"/>
      <c r="GY232" s="191"/>
      <c r="GZ232" s="191"/>
      <c r="HA232" s="191"/>
      <c r="HB232" s="210"/>
      <c r="HC232" s="145"/>
      <c r="HD232" s="191"/>
      <c r="HE232" s="191"/>
      <c r="HF232" s="191"/>
      <c r="HG232" s="191"/>
      <c r="HH232" s="191"/>
      <c r="HI232" s="191"/>
      <c r="HJ232" s="210"/>
      <c r="HR232" s="310"/>
    </row>
    <row r="233" spans="1:226" s="309" customFormat="1" ht="14.45" customHeight="1" x14ac:dyDescent="0.25">
      <c r="A233" s="211" t="s">
        <v>431</v>
      </c>
      <c r="B233" s="194" t="s">
        <v>0</v>
      </c>
      <c r="C233" s="31">
        <f t="shared" si="224"/>
        <v>223</v>
      </c>
      <c r="D233" s="173" t="str">
        <f t="shared" si="188"/>
        <v>Dw_223</v>
      </c>
      <c r="E233" s="4">
        <v>802.89672286688597</v>
      </c>
      <c r="F233" s="195" t="s">
        <v>360</v>
      </c>
      <c r="G233" s="195">
        <v>17.5</v>
      </c>
      <c r="H233" s="3">
        <f t="shared" si="189"/>
        <v>54.508768167336768</v>
      </c>
      <c r="I233" s="196">
        <f t="shared" si="190"/>
        <v>199.92681233865244</v>
      </c>
      <c r="J233" s="1">
        <f t="shared" si="191"/>
        <v>0.30000000000000004</v>
      </c>
      <c r="K233" s="280">
        <f t="shared" si="192"/>
        <v>0.65975713742314512</v>
      </c>
      <c r="L233" s="280">
        <f t="shared" si="193"/>
        <v>0.74627539488823957</v>
      </c>
      <c r="M233" s="225">
        <f t="shared" si="194"/>
        <v>1.1003375368430417</v>
      </c>
      <c r="N233" s="15" t="s">
        <v>432</v>
      </c>
      <c r="O233" s="197">
        <f t="shared" si="195"/>
        <v>0.55970654616617965</v>
      </c>
      <c r="P233" s="198">
        <f t="shared" si="196"/>
        <v>0</v>
      </c>
      <c r="Q233" s="198">
        <f t="shared" si="197"/>
        <v>0</v>
      </c>
      <c r="R233" s="198">
        <f t="shared" si="198"/>
        <v>0.77094760510687621</v>
      </c>
      <c r="S233" s="77">
        <f t="shared" si="199"/>
        <v>0.85622388579579534</v>
      </c>
      <c r="T233" s="199"/>
      <c r="U233" s="3">
        <f t="shared" si="200"/>
        <v>1.7606335019061941</v>
      </c>
      <c r="V233" s="98">
        <f t="shared" si="201"/>
        <v>10.539423115317192</v>
      </c>
      <c r="W233" s="49">
        <f t="shared" si="202"/>
        <v>5.171892955708163</v>
      </c>
      <c r="X233" s="317">
        <f t="shared" si="181"/>
        <v>6.9948801738754854E-2</v>
      </c>
      <c r="Y233" s="318">
        <v>6.9948801738754868E-2</v>
      </c>
      <c r="Z233" s="200"/>
      <c r="AA233" s="66"/>
      <c r="AB233" s="66"/>
      <c r="AC233" s="66">
        <v>250</v>
      </c>
      <c r="AD233" s="66"/>
      <c r="AE233" s="66"/>
      <c r="AF233" s="66"/>
      <c r="AG233" s="66"/>
      <c r="AH233" s="195"/>
      <c r="AI233" s="34"/>
      <c r="AJ233" s="229">
        <v>180</v>
      </c>
      <c r="AK233" s="34"/>
      <c r="AL233" s="34"/>
      <c r="AM233" s="34"/>
      <c r="AN233" s="201"/>
      <c r="AO233" s="201"/>
      <c r="AP233" s="202">
        <v>240</v>
      </c>
      <c r="AQ233" s="18"/>
      <c r="AR233" s="18"/>
      <c r="AS233" s="18"/>
      <c r="AT233" s="51"/>
      <c r="AU233" s="17"/>
      <c r="AV233" s="18"/>
      <c r="AW233" s="112"/>
      <c r="AX233" s="103"/>
      <c r="AY233" s="18"/>
      <c r="AZ233" s="18"/>
      <c r="BA233" s="18"/>
      <c r="BB233" s="17"/>
      <c r="BC233" s="19"/>
      <c r="BD233" s="19"/>
      <c r="BE233" s="19"/>
      <c r="BF233" s="17"/>
      <c r="BG233" s="18"/>
      <c r="BH233" s="18"/>
      <c r="BI233" s="128"/>
      <c r="BJ233" s="331"/>
      <c r="BK233" s="332"/>
      <c r="BL233" s="332"/>
      <c r="BM233" s="332"/>
      <c r="BN233" s="333"/>
      <c r="BO233" s="203">
        <f t="shared" si="203"/>
        <v>6.9363999999999999</v>
      </c>
      <c r="BP233" s="285">
        <v>7.8583657469777934</v>
      </c>
      <c r="BQ233" s="204">
        <v>3.0723459079623967</v>
      </c>
      <c r="BR233" s="204"/>
      <c r="BS233" s="47"/>
      <c r="BT233" s="42"/>
      <c r="BU233" s="42"/>
      <c r="BV233" s="42"/>
      <c r="BW233" s="43"/>
      <c r="BX233" s="191"/>
      <c r="BY233" s="191"/>
      <c r="BZ233" s="205"/>
      <c r="CA233" s="191"/>
      <c r="CB233" s="206"/>
      <c r="CC233" s="191"/>
      <c r="CD233" s="207">
        <f t="shared" si="204"/>
        <v>59.978043701595738</v>
      </c>
      <c r="CE233" s="47" t="s">
        <v>356</v>
      </c>
      <c r="CF233" s="42">
        <v>31.8</v>
      </c>
      <c r="CG233" s="42" t="s">
        <v>353</v>
      </c>
      <c r="CH233" s="42">
        <v>175</v>
      </c>
      <c r="CI233" s="191"/>
      <c r="CJ233" s="192"/>
      <c r="CK233" s="191" t="s">
        <v>357</v>
      </c>
      <c r="CL233" s="191" t="s">
        <v>358</v>
      </c>
      <c r="CM233" s="208">
        <v>0.13</v>
      </c>
      <c r="CN233" s="191">
        <v>470</v>
      </c>
      <c r="CO233" s="205">
        <f t="shared" si="205"/>
        <v>80.937722152551032</v>
      </c>
      <c r="CP233" s="191">
        <f t="shared" si="206"/>
        <v>44.983532776196803</v>
      </c>
      <c r="CQ233" s="145" t="s">
        <v>353</v>
      </c>
      <c r="CR233" s="191">
        <v>175</v>
      </c>
      <c r="CS233" s="191"/>
      <c r="CT233" s="191"/>
      <c r="CU233" s="191"/>
      <c r="CV233" s="192"/>
      <c r="CW233" s="191" t="s">
        <v>357</v>
      </c>
      <c r="CX233" s="209" t="s">
        <v>358</v>
      </c>
      <c r="CY233" s="208">
        <v>0.13</v>
      </c>
      <c r="CZ233" s="191">
        <v>470</v>
      </c>
      <c r="DA233" s="191"/>
      <c r="DB233" s="191">
        <f t="shared" si="207"/>
        <v>54.508768167336768</v>
      </c>
      <c r="DC233" s="43">
        <f t="shared" si="208"/>
        <v>0</v>
      </c>
      <c r="DD233" s="191" t="s">
        <v>362</v>
      </c>
      <c r="DE233" s="191">
        <v>100</v>
      </c>
      <c r="DF233" s="191" t="s">
        <v>361</v>
      </c>
      <c r="DG233" s="191">
        <v>20</v>
      </c>
      <c r="DH233" s="191" t="s">
        <v>353</v>
      </c>
      <c r="DI233" s="192">
        <v>175</v>
      </c>
      <c r="DJ233" s="191"/>
      <c r="DK233" s="209"/>
      <c r="DL233" s="208"/>
      <c r="DM233" s="191"/>
      <c r="DN233" s="191">
        <f t="shared" si="209"/>
        <v>54.508768167336768</v>
      </c>
      <c r="DO233" s="192">
        <f t="shared" si="210"/>
        <v>0</v>
      </c>
      <c r="DP233" s="191">
        <v>1</v>
      </c>
      <c r="DQ233" s="191" t="s">
        <v>363</v>
      </c>
      <c r="DR233" s="191" t="s">
        <v>371</v>
      </c>
      <c r="DS233" s="208">
        <v>0.13400000000000001</v>
      </c>
      <c r="DT233" s="191">
        <v>580</v>
      </c>
      <c r="DU233" s="191">
        <f t="shared" si="211"/>
        <v>7.8583657469777934</v>
      </c>
      <c r="DV233" s="191">
        <v>0.375</v>
      </c>
      <c r="DW233" s="191">
        <v>0.45</v>
      </c>
      <c r="DX233" s="192">
        <f t="shared" si="212"/>
        <v>9.9963406169326223</v>
      </c>
      <c r="DY233" s="191">
        <v>1</v>
      </c>
      <c r="DZ233" s="191" t="s">
        <v>363</v>
      </c>
      <c r="EA233" s="191" t="s">
        <v>371</v>
      </c>
      <c r="EB233" s="208">
        <v>0.13400000000000001</v>
      </c>
      <c r="EC233" s="191">
        <v>580</v>
      </c>
      <c r="ED233" s="191">
        <f t="shared" si="213"/>
        <v>3.0723459079623967</v>
      </c>
      <c r="EE233" s="191">
        <v>0.47499999999999998</v>
      </c>
      <c r="EF233" s="191">
        <v>0.47499999999999998</v>
      </c>
      <c r="EG233" s="191">
        <f t="shared" si="214"/>
        <v>4.9981703084663112</v>
      </c>
      <c r="EH233" s="166">
        <f t="shared" si="215"/>
        <v>2</v>
      </c>
      <c r="EI233" s="205">
        <f t="shared" si="216"/>
        <v>2.9930769532405299</v>
      </c>
      <c r="EJ233" s="205">
        <f t="shared" si="182"/>
        <v>1.7606335019061941</v>
      </c>
      <c r="EK233" s="51">
        <f t="shared" si="222"/>
        <v>1.0617124060562027</v>
      </c>
      <c r="EL233" s="220">
        <f t="shared" si="184"/>
        <v>0.23756152337973502</v>
      </c>
      <c r="EM233" s="221">
        <f t="shared" si="217"/>
        <v>5.2697115576585958</v>
      </c>
      <c r="EN233" s="191"/>
      <c r="EO233" s="313"/>
      <c r="EP233" s="192" t="s">
        <v>354</v>
      </c>
      <c r="EQ233" s="222">
        <f t="shared" si="218"/>
        <v>2.9930769532405299</v>
      </c>
      <c r="ER233" s="191">
        <f t="shared" si="219"/>
        <v>1.7606335019061941</v>
      </c>
      <c r="ES233" s="51">
        <f t="shared" si="220"/>
        <v>1.0617124060562027</v>
      </c>
      <c r="ET233" s="191">
        <f t="shared" si="223"/>
        <v>3.705761523379735</v>
      </c>
      <c r="EU233" s="191">
        <f t="shared" si="221"/>
        <v>5.2697115576585958</v>
      </c>
      <c r="EV233" s="191"/>
      <c r="EW233" s="191"/>
      <c r="EX233" s="192" t="str">
        <f t="shared" si="186"/>
        <v>Front</v>
      </c>
      <c r="EY233" s="145"/>
      <c r="EZ233" s="191"/>
      <c r="FA233" s="191"/>
      <c r="FB233" s="191"/>
      <c r="FC233" s="191"/>
      <c r="FD233" s="191"/>
      <c r="FE233" s="191"/>
      <c r="FF233" s="192"/>
      <c r="FG233" s="145"/>
      <c r="FH233" s="191"/>
      <c r="FI233" s="191"/>
      <c r="FJ233" s="191"/>
      <c r="FK233" s="191"/>
      <c r="FL233" s="191"/>
      <c r="FM233" s="191"/>
      <c r="FN233" s="192"/>
      <c r="FO233" s="145"/>
      <c r="FP233" s="191"/>
      <c r="FQ233" s="191"/>
      <c r="FR233" s="191"/>
      <c r="FS233" s="191"/>
      <c r="FT233" s="191"/>
      <c r="FU233" s="191"/>
      <c r="FV233" s="192"/>
      <c r="FW233" s="191"/>
      <c r="FX233" s="191"/>
      <c r="FY233" s="191"/>
      <c r="FZ233" s="191"/>
      <c r="GA233" s="191"/>
      <c r="GB233" s="191"/>
      <c r="GC233" s="191"/>
      <c r="GD233" s="210"/>
      <c r="GE233" s="145"/>
      <c r="GF233" s="191"/>
      <c r="GG233" s="191"/>
      <c r="GH233" s="191"/>
      <c r="GI233" s="191"/>
      <c r="GJ233" s="191"/>
      <c r="GK233" s="191"/>
      <c r="GL233" s="210"/>
      <c r="GM233" s="145"/>
      <c r="GN233" s="191"/>
      <c r="GO233" s="191"/>
      <c r="GP233" s="191"/>
      <c r="GQ233" s="191"/>
      <c r="GR233" s="191"/>
      <c r="GS233" s="191"/>
      <c r="GT233" s="210"/>
      <c r="GU233" s="145"/>
      <c r="GV233" s="191"/>
      <c r="GW233" s="191"/>
      <c r="GX233" s="191"/>
      <c r="GY233" s="191"/>
      <c r="GZ233" s="191"/>
      <c r="HA233" s="191"/>
      <c r="HB233" s="210"/>
      <c r="HC233" s="145"/>
      <c r="HD233" s="191"/>
      <c r="HE233" s="191"/>
      <c r="HF233" s="191"/>
      <c r="HG233" s="191"/>
      <c r="HH233" s="191"/>
      <c r="HI233" s="191"/>
      <c r="HJ233" s="210"/>
      <c r="HR233" s="310"/>
    </row>
    <row r="234" spans="1:226" s="309" customFormat="1" ht="14.45" customHeight="1" x14ac:dyDescent="0.25">
      <c r="A234" s="211" t="s">
        <v>431</v>
      </c>
      <c r="B234" s="194" t="s">
        <v>0</v>
      </c>
      <c r="C234" s="31">
        <f t="shared" si="224"/>
        <v>224</v>
      </c>
      <c r="D234" s="173" t="str">
        <f t="shared" si="188"/>
        <v>Dw_224</v>
      </c>
      <c r="E234" s="4">
        <v>558.84208055514978</v>
      </c>
      <c r="F234" s="195" t="s">
        <v>360</v>
      </c>
      <c r="G234" s="195">
        <v>17.5</v>
      </c>
      <c r="H234" s="3">
        <f t="shared" si="189"/>
        <v>57.326568285536673</v>
      </c>
      <c r="I234" s="196">
        <f t="shared" si="190"/>
        <v>200.095844070807</v>
      </c>
      <c r="J234" s="1">
        <f t="shared" si="191"/>
        <v>0.3</v>
      </c>
      <c r="K234" s="280">
        <f t="shared" si="192"/>
        <v>0.70256145875795439</v>
      </c>
      <c r="L234" s="280">
        <f t="shared" si="193"/>
        <v>0.79142144486866028</v>
      </c>
      <c r="M234" s="225">
        <f t="shared" si="194"/>
        <v>1.0471366944947091</v>
      </c>
      <c r="N234" s="15" t="s">
        <v>432</v>
      </c>
      <c r="O234" s="197">
        <f t="shared" si="195"/>
        <v>0.59356608365149521</v>
      </c>
      <c r="P234" s="198">
        <f t="shared" si="196"/>
        <v>0</v>
      </c>
      <c r="Q234" s="198">
        <f t="shared" si="197"/>
        <v>0</v>
      </c>
      <c r="R234" s="198">
        <f t="shared" si="198"/>
        <v>0.73367262299930314</v>
      </c>
      <c r="S234" s="77">
        <f t="shared" si="199"/>
        <v>0.93681021184878299</v>
      </c>
      <c r="T234" s="199"/>
      <c r="U234" s="3">
        <f t="shared" si="200"/>
        <v>1.6797600798642385</v>
      </c>
      <c r="V234" s="98">
        <f t="shared" si="201"/>
        <v>9.5934193480787435</v>
      </c>
      <c r="W234" s="49">
        <f t="shared" si="202"/>
        <v>5.9756137207759359</v>
      </c>
      <c r="X234" s="317">
        <f t="shared" si="181"/>
        <v>6.2138245722919504E-2</v>
      </c>
      <c r="Y234" s="318">
        <v>6.2138245722919518E-2</v>
      </c>
      <c r="Z234" s="200"/>
      <c r="AA234" s="66"/>
      <c r="AB234" s="66"/>
      <c r="AC234" s="66">
        <v>250</v>
      </c>
      <c r="AD234" s="66"/>
      <c r="AE234" s="66"/>
      <c r="AF234" s="66"/>
      <c r="AG234" s="66"/>
      <c r="AH234" s="195"/>
      <c r="AI234" s="34"/>
      <c r="AJ234" s="229">
        <v>180</v>
      </c>
      <c r="AK234" s="34"/>
      <c r="AL234" s="34"/>
      <c r="AM234" s="34"/>
      <c r="AN234" s="201"/>
      <c r="AO234" s="201"/>
      <c r="AP234" s="202">
        <v>240</v>
      </c>
      <c r="AQ234" s="18"/>
      <c r="AR234" s="18"/>
      <c r="AS234" s="18"/>
      <c r="AT234" s="51"/>
      <c r="AU234" s="17"/>
      <c r="AV234" s="18"/>
      <c r="AW234" s="112"/>
      <c r="AX234" s="103"/>
      <c r="AY234" s="18"/>
      <c r="AZ234" s="18"/>
      <c r="BA234" s="18"/>
      <c r="BB234" s="17"/>
      <c r="BC234" s="19"/>
      <c r="BD234" s="19"/>
      <c r="BE234" s="19"/>
      <c r="BF234" s="17"/>
      <c r="BG234" s="18"/>
      <c r="BH234" s="18"/>
      <c r="BI234" s="128"/>
      <c r="BJ234" s="331"/>
      <c r="BK234" s="332"/>
      <c r="BL234" s="332"/>
      <c r="BM234" s="332"/>
      <c r="BN234" s="333"/>
      <c r="BO234" s="203">
        <f t="shared" si="203"/>
        <v>6.9363999999999999</v>
      </c>
      <c r="BP234" s="285">
        <v>8.2645995452304764</v>
      </c>
      <c r="BQ234" s="204">
        <v>2.8104305656183808</v>
      </c>
      <c r="BR234" s="204"/>
      <c r="BS234" s="47"/>
      <c r="BT234" s="42"/>
      <c r="BU234" s="42"/>
      <c r="BV234" s="42"/>
      <c r="BW234" s="43"/>
      <c r="BX234" s="191"/>
      <c r="BY234" s="191"/>
      <c r="BZ234" s="205"/>
      <c r="CA234" s="191"/>
      <c r="CB234" s="206"/>
      <c r="CC234" s="191"/>
      <c r="CD234" s="207">
        <f t="shared" si="204"/>
        <v>60.028753221242098</v>
      </c>
      <c r="CE234" s="47" t="s">
        <v>356</v>
      </c>
      <c r="CF234" s="42">
        <v>31.8</v>
      </c>
      <c r="CG234" s="42" t="s">
        <v>353</v>
      </c>
      <c r="CH234" s="42">
        <v>175</v>
      </c>
      <c r="CI234" s="191"/>
      <c r="CJ234" s="192"/>
      <c r="CK234" s="191" t="s">
        <v>357</v>
      </c>
      <c r="CL234" s="191" t="s">
        <v>358</v>
      </c>
      <c r="CM234" s="208">
        <v>0.13</v>
      </c>
      <c r="CN234" s="191">
        <v>470</v>
      </c>
      <c r="CO234" s="205">
        <f t="shared" si="205"/>
        <v>75.471153648305801</v>
      </c>
      <c r="CP234" s="191">
        <f t="shared" si="206"/>
        <v>45.021564915931577</v>
      </c>
      <c r="CQ234" s="145" t="s">
        <v>353</v>
      </c>
      <c r="CR234" s="191">
        <v>175</v>
      </c>
      <c r="CS234" s="191"/>
      <c r="CT234" s="191"/>
      <c r="CU234" s="191"/>
      <c r="CV234" s="192"/>
      <c r="CW234" s="191" t="s">
        <v>357</v>
      </c>
      <c r="CX234" s="209" t="s">
        <v>358</v>
      </c>
      <c r="CY234" s="208">
        <v>0.13</v>
      </c>
      <c r="CZ234" s="191">
        <v>470</v>
      </c>
      <c r="DA234" s="191"/>
      <c r="DB234" s="191">
        <f t="shared" si="207"/>
        <v>57.326568285536673</v>
      </c>
      <c r="DC234" s="43">
        <f t="shared" si="208"/>
        <v>0</v>
      </c>
      <c r="DD234" s="191" t="s">
        <v>362</v>
      </c>
      <c r="DE234" s="191">
        <v>100</v>
      </c>
      <c r="DF234" s="191" t="s">
        <v>361</v>
      </c>
      <c r="DG234" s="191">
        <v>20</v>
      </c>
      <c r="DH234" s="191" t="s">
        <v>353</v>
      </c>
      <c r="DI234" s="192">
        <v>175</v>
      </c>
      <c r="DJ234" s="191"/>
      <c r="DK234" s="209"/>
      <c r="DL234" s="208"/>
      <c r="DM234" s="191"/>
      <c r="DN234" s="191">
        <f t="shared" si="209"/>
        <v>57.326568285536673</v>
      </c>
      <c r="DO234" s="192">
        <f t="shared" si="210"/>
        <v>0</v>
      </c>
      <c r="DP234" s="191">
        <v>1</v>
      </c>
      <c r="DQ234" s="191" t="s">
        <v>363</v>
      </c>
      <c r="DR234" s="191" t="s">
        <v>371</v>
      </c>
      <c r="DS234" s="208">
        <v>0.13400000000000001</v>
      </c>
      <c r="DT234" s="191">
        <v>580</v>
      </c>
      <c r="DU234" s="191">
        <f t="shared" si="211"/>
        <v>8.2645995452304764</v>
      </c>
      <c r="DV234" s="191">
        <v>0.375</v>
      </c>
      <c r="DW234" s="191">
        <v>0.45</v>
      </c>
      <c r="DX234" s="192">
        <f t="shared" si="212"/>
        <v>10.004792203540351</v>
      </c>
      <c r="DY234" s="191">
        <v>1</v>
      </c>
      <c r="DZ234" s="191" t="s">
        <v>363</v>
      </c>
      <c r="EA234" s="191" t="s">
        <v>371</v>
      </c>
      <c r="EB234" s="208">
        <v>0.13400000000000001</v>
      </c>
      <c r="EC234" s="191">
        <v>580</v>
      </c>
      <c r="ED234" s="191">
        <f t="shared" si="213"/>
        <v>2.8104305656183808</v>
      </c>
      <c r="EE234" s="191">
        <v>0.47499999999999998</v>
      </c>
      <c r="EF234" s="191">
        <v>0.47499999999999998</v>
      </c>
      <c r="EG234" s="191">
        <f t="shared" si="214"/>
        <v>5.0023961017701755</v>
      </c>
      <c r="EH234" s="166">
        <f t="shared" si="215"/>
        <v>2</v>
      </c>
      <c r="EI234" s="205">
        <f t="shared" si="216"/>
        <v>2.8555921357692053</v>
      </c>
      <c r="EJ234" s="205">
        <f t="shared" si="182"/>
        <v>1.6797600798642385</v>
      </c>
      <c r="EK234" s="51">
        <f t="shared" si="222"/>
        <v>0.88067048575414231</v>
      </c>
      <c r="EL234" s="220">
        <f t="shared" si="184"/>
        <v>0.3063039321153973</v>
      </c>
      <c r="EM234" s="221">
        <f t="shared" si="217"/>
        <v>4.7967096740393718</v>
      </c>
      <c r="EN234" s="191"/>
      <c r="EO234" s="313"/>
      <c r="EP234" s="192" t="s">
        <v>354</v>
      </c>
      <c r="EQ234" s="222">
        <f t="shared" si="218"/>
        <v>2.8555921357692053</v>
      </c>
      <c r="ER234" s="191">
        <f t="shared" si="219"/>
        <v>1.6797600798642385</v>
      </c>
      <c r="ES234" s="51">
        <f t="shared" si="220"/>
        <v>0.88067048575414231</v>
      </c>
      <c r="ET234" s="191">
        <f t="shared" si="223"/>
        <v>3.7745039321153975</v>
      </c>
      <c r="EU234" s="191">
        <f t="shared" si="221"/>
        <v>4.7967096740393718</v>
      </c>
      <c r="EV234" s="191"/>
      <c r="EW234" s="191"/>
      <c r="EX234" s="192" t="str">
        <f t="shared" si="186"/>
        <v>Front</v>
      </c>
      <c r="EY234" s="145"/>
      <c r="EZ234" s="191"/>
      <c r="FA234" s="191"/>
      <c r="FB234" s="191"/>
      <c r="FC234" s="191"/>
      <c r="FD234" s="191"/>
      <c r="FE234" s="191"/>
      <c r="FF234" s="192"/>
      <c r="FG234" s="145"/>
      <c r="FH234" s="191"/>
      <c r="FI234" s="191"/>
      <c r="FJ234" s="191"/>
      <c r="FK234" s="191"/>
      <c r="FL234" s="191"/>
      <c r="FM234" s="191"/>
      <c r="FN234" s="192"/>
      <c r="FO234" s="145"/>
      <c r="FP234" s="191"/>
      <c r="FQ234" s="191"/>
      <c r="FR234" s="191"/>
      <c r="FS234" s="191"/>
      <c r="FT234" s="191"/>
      <c r="FU234" s="191"/>
      <c r="FV234" s="192"/>
      <c r="FW234" s="191"/>
      <c r="FX234" s="191"/>
      <c r="FY234" s="191"/>
      <c r="FZ234" s="191"/>
      <c r="GA234" s="191"/>
      <c r="GB234" s="191"/>
      <c r="GC234" s="191"/>
      <c r="GD234" s="210"/>
      <c r="GE234" s="145"/>
      <c r="GF234" s="191"/>
      <c r="GG234" s="191"/>
      <c r="GH234" s="191"/>
      <c r="GI234" s="191"/>
      <c r="GJ234" s="191"/>
      <c r="GK234" s="191"/>
      <c r="GL234" s="210"/>
      <c r="GM234" s="145"/>
      <c r="GN234" s="191"/>
      <c r="GO234" s="191"/>
      <c r="GP234" s="191"/>
      <c r="GQ234" s="191"/>
      <c r="GR234" s="191"/>
      <c r="GS234" s="191"/>
      <c r="GT234" s="210"/>
      <c r="GU234" s="145"/>
      <c r="GV234" s="191"/>
      <c r="GW234" s="191"/>
      <c r="GX234" s="191"/>
      <c r="GY234" s="191"/>
      <c r="GZ234" s="191"/>
      <c r="HA234" s="191"/>
      <c r="HB234" s="210"/>
      <c r="HC234" s="145"/>
      <c r="HD234" s="191"/>
      <c r="HE234" s="191"/>
      <c r="HF234" s="191"/>
      <c r="HG234" s="191"/>
      <c r="HH234" s="191"/>
      <c r="HI234" s="191"/>
      <c r="HJ234" s="210"/>
      <c r="HR234" s="310"/>
    </row>
    <row r="235" spans="1:226" s="309" customFormat="1" ht="14.45" customHeight="1" x14ac:dyDescent="0.25">
      <c r="A235" s="211" t="s">
        <v>431</v>
      </c>
      <c r="B235" s="194" t="s">
        <v>0</v>
      </c>
      <c r="C235" s="31">
        <f t="shared" si="224"/>
        <v>225</v>
      </c>
      <c r="D235" s="173" t="str">
        <f t="shared" si="188"/>
        <v>Dw_225</v>
      </c>
      <c r="E235" s="4">
        <v>433.78622783820509</v>
      </c>
      <c r="F235" s="195" t="s">
        <v>360</v>
      </c>
      <c r="G235" s="195">
        <v>17.5</v>
      </c>
      <c r="H235" s="3">
        <f t="shared" si="189"/>
        <v>54.31295736229626</v>
      </c>
      <c r="I235" s="196">
        <f t="shared" si="190"/>
        <v>192.64515383596793</v>
      </c>
      <c r="J235" s="1">
        <f t="shared" si="191"/>
        <v>0.3</v>
      </c>
      <c r="K235" s="280">
        <f t="shared" si="192"/>
        <v>0.68786086094138021</v>
      </c>
      <c r="L235" s="280">
        <f t="shared" si="193"/>
        <v>0.87333464362651581</v>
      </c>
      <c r="M235" s="225">
        <f t="shared" si="194"/>
        <v>1.0640839489788181</v>
      </c>
      <c r="N235" s="15" t="s">
        <v>432</v>
      </c>
      <c r="O235" s="197">
        <f t="shared" si="195"/>
        <v>0.65500098271988683</v>
      </c>
      <c r="P235" s="198">
        <f t="shared" si="196"/>
        <v>0</v>
      </c>
      <c r="Q235" s="198">
        <f t="shared" si="197"/>
        <v>0</v>
      </c>
      <c r="R235" s="198">
        <f t="shared" si="198"/>
        <v>0.74554665693905808</v>
      </c>
      <c r="S235" s="77">
        <f t="shared" si="199"/>
        <v>0.89099318996449817</v>
      </c>
      <c r="T235" s="199"/>
      <c r="U235" s="3">
        <f t="shared" si="200"/>
        <v>2.2908720529380759</v>
      </c>
      <c r="V235" s="98">
        <f t="shared" si="201"/>
        <v>17.843522193971229</v>
      </c>
      <c r="W235" s="49">
        <f t="shared" si="202"/>
        <v>3.0438473285642518</v>
      </c>
      <c r="X235" s="317">
        <f t="shared" si="181"/>
        <v>0.14019189752579864</v>
      </c>
      <c r="Y235" s="318">
        <v>0.14019189752579861</v>
      </c>
      <c r="Z235" s="200"/>
      <c r="AA235" s="66"/>
      <c r="AB235" s="66"/>
      <c r="AC235" s="66">
        <v>250</v>
      </c>
      <c r="AD235" s="66"/>
      <c r="AE235" s="66"/>
      <c r="AF235" s="66"/>
      <c r="AG235" s="66"/>
      <c r="AH235" s="195"/>
      <c r="AI235" s="34"/>
      <c r="AJ235" s="229">
        <v>180</v>
      </c>
      <c r="AK235" s="34"/>
      <c r="AL235" s="34"/>
      <c r="AM235" s="34"/>
      <c r="AN235" s="201"/>
      <c r="AO235" s="201"/>
      <c r="AP235" s="202">
        <v>240</v>
      </c>
      <c r="AQ235" s="18"/>
      <c r="AR235" s="18"/>
      <c r="AS235" s="18"/>
      <c r="AT235" s="51"/>
      <c r="AU235" s="17"/>
      <c r="AV235" s="18"/>
      <c r="AW235" s="112"/>
      <c r="AX235" s="103"/>
      <c r="AY235" s="18"/>
      <c r="AZ235" s="18"/>
      <c r="BA235" s="18"/>
      <c r="BB235" s="17"/>
      <c r="BC235" s="19"/>
      <c r="BD235" s="19"/>
      <c r="BE235" s="19"/>
      <c r="BF235" s="17"/>
      <c r="BG235" s="18"/>
      <c r="BH235" s="18"/>
      <c r="BI235" s="128"/>
      <c r="BJ235" s="331"/>
      <c r="BK235" s="332"/>
      <c r="BL235" s="332"/>
      <c r="BM235" s="332"/>
      <c r="BN235" s="333"/>
      <c r="BO235" s="203">
        <f t="shared" si="203"/>
        <v>6.9363999999999999</v>
      </c>
      <c r="BP235" s="285">
        <v>7.8301362900490545</v>
      </c>
      <c r="BQ235" s="204">
        <v>2.8449203476374723</v>
      </c>
      <c r="BR235" s="204"/>
      <c r="BS235" s="47"/>
      <c r="BT235" s="42"/>
      <c r="BU235" s="42"/>
      <c r="BV235" s="42"/>
      <c r="BW235" s="43"/>
      <c r="BX235" s="191"/>
      <c r="BY235" s="191"/>
      <c r="BZ235" s="205"/>
      <c r="CA235" s="191"/>
      <c r="CB235" s="206"/>
      <c r="CC235" s="191"/>
      <c r="CD235" s="207">
        <f t="shared" si="204"/>
        <v>57.793546150790377</v>
      </c>
      <c r="CE235" s="47" t="s">
        <v>356</v>
      </c>
      <c r="CF235" s="42">
        <v>31.8</v>
      </c>
      <c r="CG235" s="42" t="s">
        <v>353</v>
      </c>
      <c r="CH235" s="42">
        <v>175</v>
      </c>
      <c r="CI235" s="191"/>
      <c r="CJ235" s="192"/>
      <c r="CK235" s="191" t="s">
        <v>357</v>
      </c>
      <c r="CL235" s="191" t="s">
        <v>358</v>
      </c>
      <c r="CM235" s="208">
        <v>0.13</v>
      </c>
      <c r="CN235" s="191">
        <v>470</v>
      </c>
      <c r="CO235" s="205">
        <f t="shared" si="205"/>
        <v>74.047685259947542</v>
      </c>
      <c r="CP235" s="191">
        <f t="shared" si="206"/>
        <v>43.345159613092783</v>
      </c>
      <c r="CQ235" s="145" t="s">
        <v>353</v>
      </c>
      <c r="CR235" s="191">
        <v>175</v>
      </c>
      <c r="CS235" s="191"/>
      <c r="CT235" s="191"/>
      <c r="CU235" s="191"/>
      <c r="CV235" s="192"/>
      <c r="CW235" s="191" t="s">
        <v>357</v>
      </c>
      <c r="CX235" s="209" t="s">
        <v>358</v>
      </c>
      <c r="CY235" s="208">
        <v>0.13</v>
      </c>
      <c r="CZ235" s="191">
        <v>470</v>
      </c>
      <c r="DA235" s="191"/>
      <c r="DB235" s="191">
        <f t="shared" si="207"/>
        <v>54.31295736229626</v>
      </c>
      <c r="DC235" s="43">
        <f t="shared" si="208"/>
        <v>0</v>
      </c>
      <c r="DD235" s="191" t="s">
        <v>362</v>
      </c>
      <c r="DE235" s="191">
        <v>100</v>
      </c>
      <c r="DF235" s="191" t="s">
        <v>361</v>
      </c>
      <c r="DG235" s="191">
        <v>20</v>
      </c>
      <c r="DH235" s="191" t="s">
        <v>353</v>
      </c>
      <c r="DI235" s="192">
        <v>175</v>
      </c>
      <c r="DJ235" s="191"/>
      <c r="DK235" s="209"/>
      <c r="DL235" s="208"/>
      <c r="DM235" s="191"/>
      <c r="DN235" s="191">
        <f t="shared" si="209"/>
        <v>54.31295736229626</v>
      </c>
      <c r="DO235" s="192">
        <f t="shared" si="210"/>
        <v>0</v>
      </c>
      <c r="DP235" s="191">
        <v>1</v>
      </c>
      <c r="DQ235" s="191" t="s">
        <v>363</v>
      </c>
      <c r="DR235" s="191" t="s">
        <v>371</v>
      </c>
      <c r="DS235" s="208">
        <v>0.13400000000000001</v>
      </c>
      <c r="DT235" s="191">
        <v>580</v>
      </c>
      <c r="DU235" s="191">
        <f t="shared" si="211"/>
        <v>7.8301362900490545</v>
      </c>
      <c r="DV235" s="191">
        <v>0.375</v>
      </c>
      <c r="DW235" s="191">
        <v>0.45</v>
      </c>
      <c r="DX235" s="192">
        <f t="shared" si="212"/>
        <v>9.6322576917983973</v>
      </c>
      <c r="DY235" s="191">
        <v>1</v>
      </c>
      <c r="DZ235" s="191" t="s">
        <v>363</v>
      </c>
      <c r="EA235" s="191" t="s">
        <v>371</v>
      </c>
      <c r="EB235" s="208">
        <v>0.13400000000000001</v>
      </c>
      <c r="EC235" s="191">
        <v>580</v>
      </c>
      <c r="ED235" s="191">
        <f t="shared" si="213"/>
        <v>2.8449203476374723</v>
      </c>
      <c r="EE235" s="191">
        <v>0.47499999999999998</v>
      </c>
      <c r="EF235" s="191">
        <v>0.47499999999999998</v>
      </c>
      <c r="EG235" s="191">
        <f t="shared" si="214"/>
        <v>4.8161288458991987</v>
      </c>
      <c r="EH235" s="166">
        <f t="shared" si="215"/>
        <v>2</v>
      </c>
      <c r="EI235" s="205">
        <f t="shared" si="216"/>
        <v>3.8944824899947288</v>
      </c>
      <c r="EJ235" s="205">
        <f t="shared" si="182"/>
        <v>2.2908720529380759</v>
      </c>
      <c r="EK235" s="51">
        <f t="shared" si="222"/>
        <v>0.30404829469939632</v>
      </c>
      <c r="EL235" s="220">
        <f t="shared" si="184"/>
        <v>1.5209587550026356</v>
      </c>
      <c r="EM235" s="221">
        <f t="shared" si="217"/>
        <v>8.9217610969856143</v>
      </c>
      <c r="EN235" s="191"/>
      <c r="EO235" s="313"/>
      <c r="EP235" s="192" t="s">
        <v>354</v>
      </c>
      <c r="EQ235" s="222">
        <f t="shared" si="218"/>
        <v>3.8944824899947288</v>
      </c>
      <c r="ER235" s="191">
        <f t="shared" si="219"/>
        <v>2.2908720529380759</v>
      </c>
      <c r="ES235" s="51">
        <f t="shared" si="220"/>
        <v>0.30404829469939632</v>
      </c>
      <c r="ET235" s="191">
        <f t="shared" si="223"/>
        <v>1.5209587550026356</v>
      </c>
      <c r="EU235" s="191">
        <f t="shared" si="221"/>
        <v>8.9217610969856143</v>
      </c>
      <c r="EV235" s="191"/>
      <c r="EW235" s="191"/>
      <c r="EX235" s="192" t="str">
        <f t="shared" si="186"/>
        <v>Rear</v>
      </c>
      <c r="EY235" s="145"/>
      <c r="EZ235" s="191"/>
      <c r="FA235" s="191"/>
      <c r="FB235" s="191"/>
      <c r="FC235" s="191"/>
      <c r="FD235" s="191"/>
      <c r="FE235" s="191"/>
      <c r="FF235" s="192"/>
      <c r="FG235" s="145"/>
      <c r="FH235" s="191"/>
      <c r="FI235" s="191"/>
      <c r="FJ235" s="191"/>
      <c r="FK235" s="191"/>
      <c r="FL235" s="191"/>
      <c r="FM235" s="191"/>
      <c r="FN235" s="192"/>
      <c r="FO235" s="145"/>
      <c r="FP235" s="191"/>
      <c r="FQ235" s="191"/>
      <c r="FR235" s="191"/>
      <c r="FS235" s="191"/>
      <c r="FT235" s="191"/>
      <c r="FU235" s="191"/>
      <c r="FV235" s="192"/>
      <c r="FW235" s="191"/>
      <c r="FX235" s="191"/>
      <c r="FY235" s="191"/>
      <c r="FZ235" s="191"/>
      <c r="GA235" s="191"/>
      <c r="GB235" s="191"/>
      <c r="GC235" s="191"/>
      <c r="GD235" s="210"/>
      <c r="GE235" s="145"/>
      <c r="GF235" s="191"/>
      <c r="GG235" s="191"/>
      <c r="GH235" s="191"/>
      <c r="GI235" s="191"/>
      <c r="GJ235" s="191"/>
      <c r="GK235" s="191"/>
      <c r="GL235" s="210"/>
      <c r="GM235" s="145"/>
      <c r="GN235" s="191"/>
      <c r="GO235" s="191"/>
      <c r="GP235" s="191"/>
      <c r="GQ235" s="191"/>
      <c r="GR235" s="191"/>
      <c r="GS235" s="191"/>
      <c r="GT235" s="210"/>
      <c r="GU235" s="145"/>
      <c r="GV235" s="191"/>
      <c r="GW235" s="191"/>
      <c r="GX235" s="191"/>
      <c r="GY235" s="191"/>
      <c r="GZ235" s="191"/>
      <c r="HA235" s="191"/>
      <c r="HB235" s="210"/>
      <c r="HC235" s="145"/>
      <c r="HD235" s="191"/>
      <c r="HE235" s="191"/>
      <c r="HF235" s="191"/>
      <c r="HG235" s="191"/>
      <c r="HH235" s="191"/>
      <c r="HI235" s="191"/>
      <c r="HJ235" s="210"/>
      <c r="HR235" s="310"/>
    </row>
    <row r="236" spans="1:226" s="309" customFormat="1" ht="14.45" customHeight="1" x14ac:dyDescent="0.25">
      <c r="A236" s="211" t="s">
        <v>431</v>
      </c>
      <c r="B236" s="194" t="s">
        <v>0</v>
      </c>
      <c r="C236" s="31">
        <f t="shared" si="224"/>
        <v>226</v>
      </c>
      <c r="D236" s="173" t="str">
        <f t="shared" si="188"/>
        <v>Dw_226</v>
      </c>
      <c r="E236" s="4">
        <v>607.51722359850453</v>
      </c>
      <c r="F236" s="195" t="s">
        <v>360</v>
      </c>
      <c r="G236" s="195">
        <v>17.5</v>
      </c>
      <c r="H236" s="3">
        <f t="shared" si="189"/>
        <v>56.333638711276421</v>
      </c>
      <c r="I236" s="196">
        <f t="shared" si="190"/>
        <v>203.20772048513868</v>
      </c>
      <c r="J236" s="1">
        <f t="shared" si="191"/>
        <v>0.3</v>
      </c>
      <c r="K236" s="280">
        <f t="shared" si="192"/>
        <v>0.67331585845456443</v>
      </c>
      <c r="L236" s="280">
        <f t="shared" si="193"/>
        <v>0.77527882101570311</v>
      </c>
      <c r="M236" s="225">
        <f t="shared" si="194"/>
        <v>1.0821654262027753</v>
      </c>
      <c r="N236" s="15" t="s">
        <v>432</v>
      </c>
      <c r="O236" s="197">
        <f t="shared" si="195"/>
        <v>0.58145911576177733</v>
      </c>
      <c r="P236" s="198">
        <f t="shared" si="196"/>
        <v>0</v>
      </c>
      <c r="Q236" s="198">
        <f t="shared" si="197"/>
        <v>0</v>
      </c>
      <c r="R236" s="198">
        <f t="shared" si="198"/>
        <v>0.75821538003160927</v>
      </c>
      <c r="S236" s="77">
        <f t="shared" si="199"/>
        <v>0.88935881179545195</v>
      </c>
      <c r="T236" s="199"/>
      <c r="U236" s="3">
        <f t="shared" si="200"/>
        <v>1.8714322610652816</v>
      </c>
      <c r="V236" s="98">
        <f t="shared" si="201"/>
        <v>11.907679606370102</v>
      </c>
      <c r="W236" s="49">
        <f t="shared" si="202"/>
        <v>4.7308661782552761</v>
      </c>
      <c r="X236" s="317">
        <f t="shared" si="181"/>
        <v>8.0163005699661199E-2</v>
      </c>
      <c r="Y236" s="318">
        <v>8.0163005699661172E-2</v>
      </c>
      <c r="Z236" s="200"/>
      <c r="AA236" s="66"/>
      <c r="AB236" s="66"/>
      <c r="AC236" s="66">
        <v>250</v>
      </c>
      <c r="AD236" s="66"/>
      <c r="AE236" s="66"/>
      <c r="AF236" s="66"/>
      <c r="AG236" s="66"/>
      <c r="AH236" s="195"/>
      <c r="AI236" s="34"/>
      <c r="AJ236" s="229">
        <v>180</v>
      </c>
      <c r="AK236" s="34"/>
      <c r="AL236" s="34"/>
      <c r="AM236" s="34"/>
      <c r="AN236" s="201"/>
      <c r="AO236" s="201"/>
      <c r="AP236" s="202">
        <v>240</v>
      </c>
      <c r="AQ236" s="18"/>
      <c r="AR236" s="18"/>
      <c r="AS236" s="18"/>
      <c r="AT236" s="51"/>
      <c r="AU236" s="17"/>
      <c r="AV236" s="18"/>
      <c r="AW236" s="112"/>
      <c r="AX236" s="103"/>
      <c r="AY236" s="18"/>
      <c r="AZ236" s="18"/>
      <c r="BA236" s="18"/>
      <c r="BB236" s="17"/>
      <c r="BC236" s="19"/>
      <c r="BD236" s="19"/>
      <c r="BE236" s="19"/>
      <c r="BF236" s="17"/>
      <c r="BG236" s="18"/>
      <c r="BH236" s="18"/>
      <c r="BI236" s="128"/>
      <c r="BJ236" s="331"/>
      <c r="BK236" s="332"/>
      <c r="BL236" s="332"/>
      <c r="BM236" s="332"/>
      <c r="BN236" s="333"/>
      <c r="BO236" s="203">
        <f t="shared" si="203"/>
        <v>6.9363999999999999</v>
      </c>
      <c r="BP236" s="285">
        <v>8.1214518642633671</v>
      </c>
      <c r="BQ236" s="204">
        <v>3.0064196367034426</v>
      </c>
      <c r="BR236" s="204"/>
      <c r="BS236" s="47"/>
      <c r="BT236" s="42"/>
      <c r="BU236" s="42"/>
      <c r="BV236" s="42"/>
      <c r="BW236" s="43"/>
      <c r="BX236" s="191"/>
      <c r="BY236" s="191"/>
      <c r="BZ236" s="205"/>
      <c r="CA236" s="191"/>
      <c r="CB236" s="206"/>
      <c r="CC236" s="191"/>
      <c r="CD236" s="207">
        <f t="shared" si="204"/>
        <v>60.962316145541607</v>
      </c>
      <c r="CE236" s="47" t="s">
        <v>356</v>
      </c>
      <c r="CF236" s="42">
        <v>31.8</v>
      </c>
      <c r="CG236" s="42" t="s">
        <v>353</v>
      </c>
      <c r="CH236" s="42">
        <v>175</v>
      </c>
      <c r="CI236" s="191"/>
      <c r="CJ236" s="192"/>
      <c r="CK236" s="191" t="s">
        <v>357</v>
      </c>
      <c r="CL236" s="191" t="s">
        <v>358</v>
      </c>
      <c r="CM236" s="208">
        <v>0.13</v>
      </c>
      <c r="CN236" s="191">
        <v>470</v>
      </c>
      <c r="CO236" s="205">
        <f t="shared" si="205"/>
        <v>80.568889211157995</v>
      </c>
      <c r="CP236" s="191">
        <f t="shared" si="206"/>
        <v>45.721737109156201</v>
      </c>
      <c r="CQ236" s="145" t="s">
        <v>353</v>
      </c>
      <c r="CR236" s="191">
        <v>175</v>
      </c>
      <c r="CS236" s="191"/>
      <c r="CT236" s="191"/>
      <c r="CU236" s="191"/>
      <c r="CV236" s="192"/>
      <c r="CW236" s="191" t="s">
        <v>357</v>
      </c>
      <c r="CX236" s="209" t="s">
        <v>358</v>
      </c>
      <c r="CY236" s="208">
        <v>0.13</v>
      </c>
      <c r="CZ236" s="191">
        <v>470</v>
      </c>
      <c r="DA236" s="191"/>
      <c r="DB236" s="191">
        <f t="shared" si="207"/>
        <v>56.333638711276421</v>
      </c>
      <c r="DC236" s="43">
        <f t="shared" si="208"/>
        <v>0</v>
      </c>
      <c r="DD236" s="191" t="s">
        <v>362</v>
      </c>
      <c r="DE236" s="191">
        <v>100</v>
      </c>
      <c r="DF236" s="191" t="s">
        <v>361</v>
      </c>
      <c r="DG236" s="191">
        <v>20</v>
      </c>
      <c r="DH236" s="191" t="s">
        <v>353</v>
      </c>
      <c r="DI236" s="192">
        <v>175</v>
      </c>
      <c r="DJ236" s="191"/>
      <c r="DK236" s="209"/>
      <c r="DL236" s="208"/>
      <c r="DM236" s="191"/>
      <c r="DN236" s="191">
        <f t="shared" si="209"/>
        <v>56.333638711276421</v>
      </c>
      <c r="DO236" s="192">
        <f t="shared" si="210"/>
        <v>0</v>
      </c>
      <c r="DP236" s="191">
        <v>1</v>
      </c>
      <c r="DQ236" s="191" t="s">
        <v>363</v>
      </c>
      <c r="DR236" s="191" t="s">
        <v>371</v>
      </c>
      <c r="DS236" s="208">
        <v>0.13400000000000001</v>
      </c>
      <c r="DT236" s="191">
        <v>580</v>
      </c>
      <c r="DU236" s="191">
        <f t="shared" si="211"/>
        <v>8.1214518642633671</v>
      </c>
      <c r="DV236" s="191">
        <v>0.375</v>
      </c>
      <c r="DW236" s="191">
        <v>0.45</v>
      </c>
      <c r="DX236" s="192">
        <f t="shared" si="212"/>
        <v>10.160386024256935</v>
      </c>
      <c r="DY236" s="191">
        <v>1</v>
      </c>
      <c r="DZ236" s="191" t="s">
        <v>363</v>
      </c>
      <c r="EA236" s="191" t="s">
        <v>371</v>
      </c>
      <c r="EB236" s="208">
        <v>0.13400000000000001</v>
      </c>
      <c r="EC236" s="191">
        <v>580</v>
      </c>
      <c r="ED236" s="191">
        <f t="shared" si="213"/>
        <v>3.0064196367034426</v>
      </c>
      <c r="EE236" s="191">
        <v>0.47499999999999998</v>
      </c>
      <c r="EF236" s="191">
        <v>0.47499999999999998</v>
      </c>
      <c r="EG236" s="191">
        <f t="shared" si="214"/>
        <v>5.0801930121284675</v>
      </c>
      <c r="EH236" s="166">
        <f t="shared" si="215"/>
        <v>2</v>
      </c>
      <c r="EI236" s="205">
        <f t="shared" si="216"/>
        <v>3.1814348438109787</v>
      </c>
      <c r="EJ236" s="205">
        <f t="shared" si="182"/>
        <v>1.8714322610652816</v>
      </c>
      <c r="EK236" s="51">
        <f t="shared" si="222"/>
        <v>0.88498737563816099</v>
      </c>
      <c r="EL236" s="220">
        <f t="shared" si="184"/>
        <v>0.1433825780945106</v>
      </c>
      <c r="EM236" s="221">
        <f t="shared" si="217"/>
        <v>5.9538398031850512</v>
      </c>
      <c r="EN236" s="191"/>
      <c r="EO236" s="313"/>
      <c r="EP236" s="192" t="s">
        <v>354</v>
      </c>
      <c r="EQ236" s="222">
        <f t="shared" si="218"/>
        <v>3.1814348438109787</v>
      </c>
      <c r="ER236" s="191">
        <f t="shared" si="219"/>
        <v>1.8714322610652816</v>
      </c>
      <c r="ES236" s="51">
        <f t="shared" si="220"/>
        <v>0.88498737563816099</v>
      </c>
      <c r="ET236" s="191">
        <f t="shared" si="223"/>
        <v>3.6115825780945103</v>
      </c>
      <c r="EU236" s="191">
        <f t="shared" si="221"/>
        <v>5.9538398031850512</v>
      </c>
      <c r="EV236" s="191"/>
      <c r="EW236" s="191"/>
      <c r="EX236" s="192" t="str">
        <f t="shared" si="186"/>
        <v>Front</v>
      </c>
      <c r="EY236" s="145"/>
      <c r="EZ236" s="191"/>
      <c r="FA236" s="191"/>
      <c r="FB236" s="191"/>
      <c r="FC236" s="191"/>
      <c r="FD236" s="191"/>
      <c r="FE236" s="191"/>
      <c r="FF236" s="192"/>
      <c r="FG236" s="145"/>
      <c r="FH236" s="191"/>
      <c r="FI236" s="191"/>
      <c r="FJ236" s="191"/>
      <c r="FK236" s="191"/>
      <c r="FL236" s="191"/>
      <c r="FM236" s="191"/>
      <c r="FN236" s="192"/>
      <c r="FO236" s="145"/>
      <c r="FP236" s="191"/>
      <c r="FQ236" s="191"/>
      <c r="FR236" s="191"/>
      <c r="FS236" s="191"/>
      <c r="FT236" s="191"/>
      <c r="FU236" s="191"/>
      <c r="FV236" s="192"/>
      <c r="FW236" s="191"/>
      <c r="FX236" s="191"/>
      <c r="FY236" s="191"/>
      <c r="FZ236" s="191"/>
      <c r="GA236" s="191"/>
      <c r="GB236" s="191"/>
      <c r="GC236" s="191"/>
      <c r="GD236" s="210"/>
      <c r="GE236" s="145"/>
      <c r="GF236" s="191"/>
      <c r="GG236" s="191"/>
      <c r="GH236" s="191"/>
      <c r="GI236" s="191"/>
      <c r="GJ236" s="191"/>
      <c r="GK236" s="191"/>
      <c r="GL236" s="210"/>
      <c r="GM236" s="145"/>
      <c r="GN236" s="191"/>
      <c r="GO236" s="191"/>
      <c r="GP236" s="191"/>
      <c r="GQ236" s="191"/>
      <c r="GR236" s="191"/>
      <c r="GS236" s="191"/>
      <c r="GT236" s="210"/>
      <c r="GU236" s="145"/>
      <c r="GV236" s="191"/>
      <c r="GW236" s="191"/>
      <c r="GX236" s="191"/>
      <c r="GY236" s="191"/>
      <c r="GZ236" s="191"/>
      <c r="HA236" s="191"/>
      <c r="HB236" s="210"/>
      <c r="HC236" s="145"/>
      <c r="HD236" s="191"/>
      <c r="HE236" s="191"/>
      <c r="HF236" s="191"/>
      <c r="HG236" s="191"/>
      <c r="HH236" s="191"/>
      <c r="HI236" s="191"/>
      <c r="HJ236" s="210"/>
      <c r="HR236" s="310"/>
    </row>
    <row r="237" spans="1:226" s="309" customFormat="1" ht="14.45" customHeight="1" x14ac:dyDescent="0.25">
      <c r="A237" s="211" t="s">
        <v>431</v>
      </c>
      <c r="B237" s="194" t="s">
        <v>0</v>
      </c>
      <c r="C237" s="31">
        <f t="shared" si="224"/>
        <v>227</v>
      </c>
      <c r="D237" s="173" t="str">
        <f t="shared" si="188"/>
        <v>Dw_227</v>
      </c>
      <c r="E237" s="4">
        <v>561.50824708296216</v>
      </c>
      <c r="F237" s="195" t="s">
        <v>360</v>
      </c>
      <c r="G237" s="195">
        <v>17.5</v>
      </c>
      <c r="H237" s="3">
        <f t="shared" si="189"/>
        <v>42.219618529615076</v>
      </c>
      <c r="I237" s="196">
        <f t="shared" si="190"/>
        <v>157.56457306163696</v>
      </c>
      <c r="J237" s="1">
        <f t="shared" si="191"/>
        <v>0.3</v>
      </c>
      <c r="K237" s="280">
        <f t="shared" si="192"/>
        <v>0.64641579105954872</v>
      </c>
      <c r="L237" s="280">
        <f t="shared" si="193"/>
        <v>0.75975630092522106</v>
      </c>
      <c r="M237" s="225">
        <f t="shared" si="194"/>
        <v>1.1196067980892306</v>
      </c>
      <c r="N237" s="15" t="s">
        <v>432</v>
      </c>
      <c r="O237" s="197">
        <f t="shared" si="195"/>
        <v>0.5698172256939158</v>
      </c>
      <c r="P237" s="198">
        <f t="shared" si="196"/>
        <v>0</v>
      </c>
      <c r="Q237" s="198">
        <f t="shared" si="197"/>
        <v>0</v>
      </c>
      <c r="R237" s="198">
        <f t="shared" si="198"/>
        <v>0.78444854487536775</v>
      </c>
      <c r="S237" s="77">
        <f t="shared" si="199"/>
        <v>0.73844928884731875</v>
      </c>
      <c r="T237" s="199"/>
      <c r="U237" s="3">
        <f t="shared" si="200"/>
        <v>1.791224020438791</v>
      </c>
      <c r="V237" s="98">
        <f t="shared" si="201"/>
        <v>10.908843870749482</v>
      </c>
      <c r="W237" s="49">
        <f t="shared" si="202"/>
        <v>3.8702193403666723</v>
      </c>
      <c r="X237" s="317">
        <f t="shared" si="181"/>
        <v>9.2660598570146177E-2</v>
      </c>
      <c r="Y237" s="318">
        <v>9.2660598570146135E-2</v>
      </c>
      <c r="Z237" s="200"/>
      <c r="AA237" s="66"/>
      <c r="AB237" s="66"/>
      <c r="AC237" s="66">
        <v>250</v>
      </c>
      <c r="AD237" s="66"/>
      <c r="AE237" s="66"/>
      <c r="AF237" s="66"/>
      <c r="AG237" s="66"/>
      <c r="AH237" s="195"/>
      <c r="AI237" s="34"/>
      <c r="AJ237" s="229">
        <v>180</v>
      </c>
      <c r="AK237" s="34"/>
      <c r="AL237" s="34"/>
      <c r="AM237" s="34"/>
      <c r="AN237" s="201"/>
      <c r="AO237" s="201"/>
      <c r="AP237" s="202">
        <v>240</v>
      </c>
      <c r="AQ237" s="18"/>
      <c r="AR237" s="18"/>
      <c r="AS237" s="18"/>
      <c r="AT237" s="51"/>
      <c r="AU237" s="17"/>
      <c r="AV237" s="18"/>
      <c r="AW237" s="112"/>
      <c r="AX237" s="103"/>
      <c r="AY237" s="18"/>
      <c r="AZ237" s="18"/>
      <c r="BA237" s="18"/>
      <c r="BB237" s="17"/>
      <c r="BC237" s="19"/>
      <c r="BD237" s="19"/>
      <c r="BE237" s="19"/>
      <c r="BF237" s="17"/>
      <c r="BG237" s="18"/>
      <c r="BH237" s="18"/>
      <c r="BI237" s="128"/>
      <c r="BJ237" s="331"/>
      <c r="BK237" s="332"/>
      <c r="BL237" s="332"/>
      <c r="BM237" s="332"/>
      <c r="BN237" s="333"/>
      <c r="BO237" s="203">
        <f t="shared" si="203"/>
        <v>6.9363999999999999</v>
      </c>
      <c r="BP237" s="285">
        <v>6.0866758735965449</v>
      </c>
      <c r="BQ237" s="204">
        <v>2.8075293698727406</v>
      </c>
      <c r="BR237" s="204"/>
      <c r="BS237" s="47"/>
      <c r="BT237" s="42"/>
      <c r="BU237" s="42"/>
      <c r="BV237" s="42"/>
      <c r="BW237" s="43"/>
      <c r="BX237" s="191"/>
      <c r="BY237" s="191"/>
      <c r="BZ237" s="205"/>
      <c r="CA237" s="191"/>
      <c r="CB237" s="206"/>
      <c r="CC237" s="191"/>
      <c r="CD237" s="207">
        <f t="shared" si="204"/>
        <v>47.269371918491089</v>
      </c>
      <c r="CE237" s="47" t="s">
        <v>356</v>
      </c>
      <c r="CF237" s="42">
        <v>31.8</v>
      </c>
      <c r="CG237" s="42" t="s">
        <v>353</v>
      </c>
      <c r="CH237" s="42">
        <v>175</v>
      </c>
      <c r="CI237" s="191"/>
      <c r="CJ237" s="192"/>
      <c r="CK237" s="191" t="s">
        <v>357</v>
      </c>
      <c r="CL237" s="191" t="s">
        <v>358</v>
      </c>
      <c r="CM237" s="208">
        <v>0.13</v>
      </c>
      <c r="CN237" s="191">
        <v>470</v>
      </c>
      <c r="CO237" s="205">
        <f t="shared" si="205"/>
        <v>63.153782150978934</v>
      </c>
      <c r="CP237" s="191">
        <f t="shared" si="206"/>
        <v>35.452028938868317</v>
      </c>
      <c r="CQ237" s="145" t="s">
        <v>353</v>
      </c>
      <c r="CR237" s="191">
        <v>175</v>
      </c>
      <c r="CS237" s="191"/>
      <c r="CT237" s="191"/>
      <c r="CU237" s="191"/>
      <c r="CV237" s="192"/>
      <c r="CW237" s="191" t="s">
        <v>357</v>
      </c>
      <c r="CX237" s="209" t="s">
        <v>358</v>
      </c>
      <c r="CY237" s="208">
        <v>0.13</v>
      </c>
      <c r="CZ237" s="191">
        <v>470</v>
      </c>
      <c r="DA237" s="191"/>
      <c r="DB237" s="191">
        <f t="shared" si="207"/>
        <v>42.219618529615076</v>
      </c>
      <c r="DC237" s="43">
        <f t="shared" si="208"/>
        <v>0</v>
      </c>
      <c r="DD237" s="191" t="s">
        <v>362</v>
      </c>
      <c r="DE237" s="191">
        <v>100</v>
      </c>
      <c r="DF237" s="191" t="s">
        <v>361</v>
      </c>
      <c r="DG237" s="191">
        <v>20</v>
      </c>
      <c r="DH237" s="191" t="s">
        <v>353</v>
      </c>
      <c r="DI237" s="192">
        <v>175</v>
      </c>
      <c r="DJ237" s="191"/>
      <c r="DK237" s="209"/>
      <c r="DL237" s="208"/>
      <c r="DM237" s="191"/>
      <c r="DN237" s="191">
        <f t="shared" si="209"/>
        <v>42.219618529615076</v>
      </c>
      <c r="DO237" s="192">
        <f t="shared" si="210"/>
        <v>0</v>
      </c>
      <c r="DP237" s="191">
        <v>1</v>
      </c>
      <c r="DQ237" s="191" t="s">
        <v>363</v>
      </c>
      <c r="DR237" s="191" t="s">
        <v>371</v>
      </c>
      <c r="DS237" s="208">
        <v>0.13400000000000001</v>
      </c>
      <c r="DT237" s="191">
        <v>580</v>
      </c>
      <c r="DU237" s="191">
        <f t="shared" si="211"/>
        <v>6.0866758735965449</v>
      </c>
      <c r="DV237" s="191">
        <v>0.375</v>
      </c>
      <c r="DW237" s="191">
        <v>0.45</v>
      </c>
      <c r="DX237" s="192">
        <f t="shared" si="212"/>
        <v>7.8782286530818482</v>
      </c>
      <c r="DY237" s="191">
        <v>1</v>
      </c>
      <c r="DZ237" s="191" t="s">
        <v>363</v>
      </c>
      <c r="EA237" s="191" t="s">
        <v>371</v>
      </c>
      <c r="EB237" s="208">
        <v>0.13400000000000001</v>
      </c>
      <c r="EC237" s="191">
        <v>580</v>
      </c>
      <c r="ED237" s="191">
        <f t="shared" si="213"/>
        <v>2.8075293698727406</v>
      </c>
      <c r="EE237" s="191">
        <v>0.47499999999999998</v>
      </c>
      <c r="EF237" s="191">
        <v>0.47499999999999998</v>
      </c>
      <c r="EG237" s="191">
        <f t="shared" si="214"/>
        <v>3.9391143265409241</v>
      </c>
      <c r="EH237" s="166">
        <f t="shared" si="215"/>
        <v>2</v>
      </c>
      <c r="EI237" s="205">
        <f t="shared" si="216"/>
        <v>3.0450808347459448</v>
      </c>
      <c r="EJ237" s="205">
        <f t="shared" si="182"/>
        <v>1.791224020438791</v>
      </c>
      <c r="EK237" s="51">
        <f t="shared" si="222"/>
        <v>0.76630534943394957</v>
      </c>
      <c r="EL237" s="220">
        <f t="shared" si="184"/>
        <v>0.21155958262702756</v>
      </c>
      <c r="EM237" s="221">
        <f t="shared" si="217"/>
        <v>5.4544219353747412</v>
      </c>
      <c r="EN237" s="191"/>
      <c r="EO237" s="313"/>
      <c r="EP237" s="192" t="s">
        <v>354</v>
      </c>
      <c r="EQ237" s="222">
        <f t="shared" si="218"/>
        <v>3.0450808347459448</v>
      </c>
      <c r="ER237" s="191">
        <f t="shared" si="219"/>
        <v>1.791224020438791</v>
      </c>
      <c r="ES237" s="51">
        <f t="shared" si="220"/>
        <v>0.76630534943394957</v>
      </c>
      <c r="ET237" s="191">
        <f t="shared" si="223"/>
        <v>3.6797595826270273</v>
      </c>
      <c r="EU237" s="191">
        <f t="shared" si="221"/>
        <v>5.4544219353747412</v>
      </c>
      <c r="EV237" s="191"/>
      <c r="EW237" s="191"/>
      <c r="EX237" s="192" t="str">
        <f t="shared" si="186"/>
        <v>Front</v>
      </c>
      <c r="EY237" s="145"/>
      <c r="EZ237" s="191"/>
      <c r="FA237" s="191"/>
      <c r="FB237" s="191"/>
      <c r="FC237" s="191"/>
      <c r="FD237" s="191"/>
      <c r="FE237" s="191"/>
      <c r="FF237" s="192"/>
      <c r="FG237" s="145"/>
      <c r="FH237" s="191"/>
      <c r="FI237" s="191"/>
      <c r="FJ237" s="191"/>
      <c r="FK237" s="191"/>
      <c r="FL237" s="191"/>
      <c r="FM237" s="191"/>
      <c r="FN237" s="192"/>
      <c r="FO237" s="145"/>
      <c r="FP237" s="191"/>
      <c r="FQ237" s="191"/>
      <c r="FR237" s="191"/>
      <c r="FS237" s="191"/>
      <c r="FT237" s="191"/>
      <c r="FU237" s="191"/>
      <c r="FV237" s="192"/>
      <c r="FW237" s="191"/>
      <c r="FX237" s="191"/>
      <c r="FY237" s="191"/>
      <c r="FZ237" s="191"/>
      <c r="GA237" s="191"/>
      <c r="GB237" s="191"/>
      <c r="GC237" s="191"/>
      <c r="GD237" s="210"/>
      <c r="GE237" s="145"/>
      <c r="GF237" s="191"/>
      <c r="GG237" s="191"/>
      <c r="GH237" s="191"/>
      <c r="GI237" s="191"/>
      <c r="GJ237" s="191"/>
      <c r="GK237" s="191"/>
      <c r="GL237" s="210"/>
      <c r="GM237" s="145"/>
      <c r="GN237" s="191"/>
      <c r="GO237" s="191"/>
      <c r="GP237" s="191"/>
      <c r="GQ237" s="191"/>
      <c r="GR237" s="191"/>
      <c r="GS237" s="191"/>
      <c r="GT237" s="210"/>
      <c r="GU237" s="145"/>
      <c r="GV237" s="191"/>
      <c r="GW237" s="191"/>
      <c r="GX237" s="191"/>
      <c r="GY237" s="191"/>
      <c r="GZ237" s="191"/>
      <c r="HA237" s="191"/>
      <c r="HB237" s="210"/>
      <c r="HC237" s="145"/>
      <c r="HD237" s="191"/>
      <c r="HE237" s="191"/>
      <c r="HF237" s="191"/>
      <c r="HG237" s="191"/>
      <c r="HH237" s="191"/>
      <c r="HI237" s="191"/>
      <c r="HJ237" s="210"/>
      <c r="HR237" s="310"/>
    </row>
    <row r="238" spans="1:226" s="309" customFormat="1" ht="14.45" customHeight="1" x14ac:dyDescent="0.25">
      <c r="A238" s="211" t="s">
        <v>431</v>
      </c>
      <c r="B238" s="194" t="s">
        <v>0</v>
      </c>
      <c r="C238" s="31">
        <f t="shared" si="224"/>
        <v>228</v>
      </c>
      <c r="D238" s="173" t="str">
        <f t="shared" si="188"/>
        <v>Dw_228</v>
      </c>
      <c r="E238" s="4">
        <v>584.67582839945112</v>
      </c>
      <c r="F238" s="195" t="s">
        <v>360</v>
      </c>
      <c r="G238" s="195">
        <v>17.5</v>
      </c>
      <c r="H238" s="3">
        <f t="shared" si="189"/>
        <v>38.122475251559663</v>
      </c>
      <c r="I238" s="196">
        <f t="shared" si="190"/>
        <v>143.13251222293056</v>
      </c>
      <c r="J238" s="1">
        <f t="shared" si="191"/>
        <v>0.30000000000000004</v>
      </c>
      <c r="K238" s="280">
        <f t="shared" si="192"/>
        <v>0.64196918773555722</v>
      </c>
      <c r="L238" s="280">
        <f t="shared" si="193"/>
        <v>0.71987520313997089</v>
      </c>
      <c r="M238" s="225">
        <f t="shared" si="194"/>
        <v>1.1263632118201039</v>
      </c>
      <c r="N238" s="15" t="s">
        <v>432</v>
      </c>
      <c r="O238" s="197">
        <f t="shared" si="195"/>
        <v>0.53990640235497822</v>
      </c>
      <c r="P238" s="198">
        <f t="shared" si="196"/>
        <v>0</v>
      </c>
      <c r="Q238" s="198">
        <f t="shared" si="197"/>
        <v>0</v>
      </c>
      <c r="R238" s="198">
        <f t="shared" si="198"/>
        <v>0.7891824022695928</v>
      </c>
      <c r="S238" s="77">
        <f t="shared" si="199"/>
        <v>0.70010698766943213</v>
      </c>
      <c r="T238" s="199"/>
      <c r="U238" s="3">
        <f t="shared" si="200"/>
        <v>1.4591169852116146</v>
      </c>
      <c r="V238" s="98">
        <f t="shared" si="201"/>
        <v>7.238676080212306</v>
      </c>
      <c r="W238" s="49">
        <f t="shared" si="202"/>
        <v>5.2664982973573746</v>
      </c>
      <c r="X238" s="317">
        <f t="shared" si="181"/>
        <v>6.1089406459820278E-2</v>
      </c>
      <c r="Y238" s="318">
        <v>6.1089406459820271E-2</v>
      </c>
      <c r="Z238" s="200"/>
      <c r="AA238" s="66"/>
      <c r="AB238" s="66"/>
      <c r="AC238" s="66">
        <v>250</v>
      </c>
      <c r="AD238" s="66"/>
      <c r="AE238" s="66"/>
      <c r="AF238" s="66"/>
      <c r="AG238" s="66"/>
      <c r="AH238" s="195"/>
      <c r="AI238" s="34"/>
      <c r="AJ238" s="229">
        <v>180</v>
      </c>
      <c r="AK238" s="34"/>
      <c r="AL238" s="34"/>
      <c r="AM238" s="34"/>
      <c r="AN238" s="201"/>
      <c r="AO238" s="201"/>
      <c r="AP238" s="202">
        <v>240</v>
      </c>
      <c r="AQ238" s="18"/>
      <c r="AR238" s="18"/>
      <c r="AS238" s="18"/>
      <c r="AT238" s="51"/>
      <c r="AU238" s="17"/>
      <c r="AV238" s="18"/>
      <c r="AW238" s="112"/>
      <c r="AX238" s="103"/>
      <c r="AY238" s="18"/>
      <c r="AZ238" s="18"/>
      <c r="BA238" s="18"/>
      <c r="BB238" s="17"/>
      <c r="BC238" s="19"/>
      <c r="BD238" s="19"/>
      <c r="BE238" s="19"/>
      <c r="BF238" s="17"/>
      <c r="BG238" s="18"/>
      <c r="BH238" s="18"/>
      <c r="BI238" s="128"/>
      <c r="BJ238" s="331"/>
      <c r="BK238" s="332"/>
      <c r="BL238" s="332"/>
      <c r="BM238" s="332"/>
      <c r="BN238" s="333"/>
      <c r="BO238" s="203">
        <f t="shared" si="203"/>
        <v>6.9363999999999999</v>
      </c>
      <c r="BP238" s="285">
        <v>5.4960030061068661</v>
      </c>
      <c r="BQ238" s="204">
        <v>2.6900496101580553</v>
      </c>
      <c r="BR238" s="204"/>
      <c r="BS238" s="47"/>
      <c r="BT238" s="42"/>
      <c r="BU238" s="42"/>
      <c r="BV238" s="42"/>
      <c r="BW238" s="43"/>
      <c r="BX238" s="191"/>
      <c r="BY238" s="191"/>
      <c r="BZ238" s="205"/>
      <c r="CA238" s="191"/>
      <c r="CB238" s="206"/>
      <c r="CC238" s="191"/>
      <c r="CD238" s="207">
        <f t="shared" si="204"/>
        <v>42.93975366687917</v>
      </c>
      <c r="CE238" s="47" t="s">
        <v>356</v>
      </c>
      <c r="CF238" s="42">
        <v>31.8</v>
      </c>
      <c r="CG238" s="42" t="s">
        <v>353</v>
      </c>
      <c r="CH238" s="42">
        <v>175</v>
      </c>
      <c r="CI238" s="191"/>
      <c r="CJ238" s="192"/>
      <c r="CK238" s="191" t="s">
        <v>357</v>
      </c>
      <c r="CL238" s="191" t="s">
        <v>358</v>
      </c>
      <c r="CM238" s="208">
        <v>0.13</v>
      </c>
      <c r="CN238" s="191">
        <v>470</v>
      </c>
      <c r="CO238" s="205">
        <f t="shared" si="205"/>
        <v>56.916007868383367</v>
      </c>
      <c r="CP238" s="191">
        <f t="shared" si="206"/>
        <v>32.204815250159378</v>
      </c>
      <c r="CQ238" s="145" t="s">
        <v>353</v>
      </c>
      <c r="CR238" s="191">
        <v>175</v>
      </c>
      <c r="CS238" s="191"/>
      <c r="CT238" s="191"/>
      <c r="CU238" s="191"/>
      <c r="CV238" s="192"/>
      <c r="CW238" s="191" t="s">
        <v>357</v>
      </c>
      <c r="CX238" s="209" t="s">
        <v>358</v>
      </c>
      <c r="CY238" s="208">
        <v>0.13</v>
      </c>
      <c r="CZ238" s="191">
        <v>470</v>
      </c>
      <c r="DA238" s="191"/>
      <c r="DB238" s="191">
        <f t="shared" si="207"/>
        <v>38.122475251559663</v>
      </c>
      <c r="DC238" s="43">
        <f t="shared" si="208"/>
        <v>0</v>
      </c>
      <c r="DD238" s="191" t="s">
        <v>362</v>
      </c>
      <c r="DE238" s="191">
        <v>100</v>
      </c>
      <c r="DF238" s="191" t="s">
        <v>361</v>
      </c>
      <c r="DG238" s="191">
        <v>20</v>
      </c>
      <c r="DH238" s="191" t="s">
        <v>353</v>
      </c>
      <c r="DI238" s="192">
        <v>175</v>
      </c>
      <c r="DJ238" s="191"/>
      <c r="DK238" s="209"/>
      <c r="DL238" s="208"/>
      <c r="DM238" s="191"/>
      <c r="DN238" s="191">
        <f t="shared" si="209"/>
        <v>38.122475251559663</v>
      </c>
      <c r="DO238" s="192">
        <f t="shared" si="210"/>
        <v>0</v>
      </c>
      <c r="DP238" s="191">
        <v>1</v>
      </c>
      <c r="DQ238" s="191" t="s">
        <v>363</v>
      </c>
      <c r="DR238" s="191" t="s">
        <v>371</v>
      </c>
      <c r="DS238" s="208">
        <v>0.13400000000000001</v>
      </c>
      <c r="DT238" s="191">
        <v>580</v>
      </c>
      <c r="DU238" s="191">
        <f t="shared" si="211"/>
        <v>5.4960030061068661</v>
      </c>
      <c r="DV238" s="191">
        <v>0.375</v>
      </c>
      <c r="DW238" s="191">
        <v>0.45</v>
      </c>
      <c r="DX238" s="192">
        <f t="shared" si="212"/>
        <v>7.1566256111465281</v>
      </c>
      <c r="DY238" s="191">
        <v>1</v>
      </c>
      <c r="DZ238" s="191" t="s">
        <v>363</v>
      </c>
      <c r="EA238" s="191" t="s">
        <v>371</v>
      </c>
      <c r="EB238" s="208">
        <v>0.13400000000000001</v>
      </c>
      <c r="EC238" s="191">
        <v>580</v>
      </c>
      <c r="ED238" s="191">
        <f t="shared" si="213"/>
        <v>2.6900496101580553</v>
      </c>
      <c r="EE238" s="191">
        <v>0.47499999999999998</v>
      </c>
      <c r="EF238" s="191">
        <v>0.47499999999999998</v>
      </c>
      <c r="EG238" s="191">
        <f t="shared" si="214"/>
        <v>3.578312805573264</v>
      </c>
      <c r="EH238" s="166">
        <f t="shared" si="215"/>
        <v>2</v>
      </c>
      <c r="EI238" s="205">
        <f t="shared" si="216"/>
        <v>2.480498874859745</v>
      </c>
      <c r="EJ238" s="205">
        <f t="shared" si="182"/>
        <v>1.4591169852116146</v>
      </c>
      <c r="EK238" s="51">
        <f t="shared" si="222"/>
        <v>0.98093262494644073</v>
      </c>
      <c r="EL238" s="220">
        <f t="shared" si="184"/>
        <v>0.49385056257012749</v>
      </c>
      <c r="EM238" s="221">
        <f t="shared" si="217"/>
        <v>3.619338040106153</v>
      </c>
      <c r="EN238" s="191"/>
      <c r="EO238" s="313"/>
      <c r="EP238" s="192" t="s">
        <v>354</v>
      </c>
      <c r="EQ238" s="222">
        <f t="shared" si="218"/>
        <v>2.480498874859745</v>
      </c>
      <c r="ER238" s="191">
        <f t="shared" si="219"/>
        <v>1.4591169852116146</v>
      </c>
      <c r="ES238" s="51">
        <f t="shared" si="220"/>
        <v>0.98093262494644073</v>
      </c>
      <c r="ET238" s="191">
        <f t="shared" si="223"/>
        <v>3.9620505625701274</v>
      </c>
      <c r="EU238" s="191">
        <f t="shared" si="221"/>
        <v>3.619338040106153</v>
      </c>
      <c r="EV238" s="191"/>
      <c r="EW238" s="191"/>
      <c r="EX238" s="192" t="str">
        <f t="shared" si="186"/>
        <v>Front</v>
      </c>
      <c r="EY238" s="145"/>
      <c r="EZ238" s="191"/>
      <c r="FA238" s="191"/>
      <c r="FB238" s="191"/>
      <c r="FC238" s="191"/>
      <c r="FD238" s="191"/>
      <c r="FE238" s="191"/>
      <c r="FF238" s="192"/>
      <c r="FG238" s="145"/>
      <c r="FH238" s="191"/>
      <c r="FI238" s="191"/>
      <c r="FJ238" s="191"/>
      <c r="FK238" s="191"/>
      <c r="FL238" s="191"/>
      <c r="FM238" s="191"/>
      <c r="FN238" s="192"/>
      <c r="FO238" s="145"/>
      <c r="FP238" s="191"/>
      <c r="FQ238" s="191"/>
      <c r="FR238" s="191"/>
      <c r="FS238" s="191"/>
      <c r="FT238" s="191"/>
      <c r="FU238" s="191"/>
      <c r="FV238" s="192"/>
      <c r="FW238" s="191"/>
      <c r="FX238" s="191"/>
      <c r="FY238" s="191"/>
      <c r="FZ238" s="191"/>
      <c r="GA238" s="191"/>
      <c r="GB238" s="191"/>
      <c r="GC238" s="191"/>
      <c r="GD238" s="210"/>
      <c r="GE238" s="145"/>
      <c r="GF238" s="191"/>
      <c r="GG238" s="191"/>
      <c r="GH238" s="191"/>
      <c r="GI238" s="191"/>
      <c r="GJ238" s="191"/>
      <c r="GK238" s="191"/>
      <c r="GL238" s="210"/>
      <c r="GM238" s="145"/>
      <c r="GN238" s="191"/>
      <c r="GO238" s="191"/>
      <c r="GP238" s="191"/>
      <c r="GQ238" s="191"/>
      <c r="GR238" s="191"/>
      <c r="GS238" s="191"/>
      <c r="GT238" s="210"/>
      <c r="GU238" s="145"/>
      <c r="GV238" s="191"/>
      <c r="GW238" s="191"/>
      <c r="GX238" s="191"/>
      <c r="GY238" s="191"/>
      <c r="GZ238" s="191"/>
      <c r="HA238" s="191"/>
      <c r="HB238" s="210"/>
      <c r="HC238" s="145"/>
      <c r="HD238" s="191"/>
      <c r="HE238" s="191"/>
      <c r="HF238" s="191"/>
      <c r="HG238" s="191"/>
      <c r="HH238" s="191"/>
      <c r="HI238" s="191"/>
      <c r="HJ238" s="210"/>
      <c r="HR238" s="310"/>
    </row>
    <row r="239" spans="1:226" s="309" customFormat="1" ht="14.45" customHeight="1" x14ac:dyDescent="0.25">
      <c r="A239" s="211" t="s">
        <v>431</v>
      </c>
      <c r="B239" s="194" t="s">
        <v>0</v>
      </c>
      <c r="C239" s="31">
        <f t="shared" si="224"/>
        <v>229</v>
      </c>
      <c r="D239" s="173" t="str">
        <f t="shared" si="188"/>
        <v>Dw_229</v>
      </c>
      <c r="E239" s="4">
        <v>468.97724399378268</v>
      </c>
      <c r="F239" s="195" t="s">
        <v>360</v>
      </c>
      <c r="G239" s="195">
        <v>17.5</v>
      </c>
      <c r="H239" s="3">
        <f t="shared" si="189"/>
        <v>56.59969346790411</v>
      </c>
      <c r="I239" s="196">
        <f t="shared" si="190"/>
        <v>197.08292875261913</v>
      </c>
      <c r="J239" s="1">
        <f t="shared" si="191"/>
        <v>0.3</v>
      </c>
      <c r="K239" s="280">
        <f t="shared" si="192"/>
        <v>0.70484480441831632</v>
      </c>
      <c r="L239" s="280">
        <f t="shared" si="193"/>
        <v>0.81406944689360317</v>
      </c>
      <c r="M239" s="225">
        <f t="shared" si="194"/>
        <v>1.0446148203843821</v>
      </c>
      <c r="N239" s="15" t="s">
        <v>432</v>
      </c>
      <c r="O239" s="197">
        <f t="shared" si="195"/>
        <v>0.61055208517020232</v>
      </c>
      <c r="P239" s="198">
        <f t="shared" si="196"/>
        <v>0</v>
      </c>
      <c r="Q239" s="198">
        <f t="shared" si="197"/>
        <v>0</v>
      </c>
      <c r="R239" s="198">
        <f t="shared" si="198"/>
        <v>0.73190568081961915</v>
      </c>
      <c r="S239" s="77">
        <f t="shared" si="199"/>
        <v>0.93337578095777773</v>
      </c>
      <c r="T239" s="199"/>
      <c r="U239" s="3">
        <f t="shared" si="200"/>
        <v>1.8194013364441426</v>
      </c>
      <c r="V239" s="98">
        <f t="shared" si="201"/>
        <v>11.254752158386088</v>
      </c>
      <c r="W239" s="49">
        <f t="shared" si="202"/>
        <v>5.0289595604938144</v>
      </c>
      <c r="X239" s="317">
        <f t="shared" si="181"/>
        <v>7.7028454280572894E-2</v>
      </c>
      <c r="Y239" s="318">
        <v>7.7028454280572908E-2</v>
      </c>
      <c r="Z239" s="200"/>
      <c r="AA239" s="66"/>
      <c r="AB239" s="66"/>
      <c r="AC239" s="66">
        <v>250</v>
      </c>
      <c r="AD239" s="66"/>
      <c r="AE239" s="66"/>
      <c r="AF239" s="66"/>
      <c r="AG239" s="66"/>
      <c r="AH239" s="195"/>
      <c r="AI239" s="34"/>
      <c r="AJ239" s="229">
        <v>180</v>
      </c>
      <c r="AK239" s="34"/>
      <c r="AL239" s="34"/>
      <c r="AM239" s="34"/>
      <c r="AN239" s="201"/>
      <c r="AO239" s="201"/>
      <c r="AP239" s="202">
        <v>240</v>
      </c>
      <c r="AQ239" s="18"/>
      <c r="AR239" s="18"/>
      <c r="AS239" s="18"/>
      <c r="AT239" s="51"/>
      <c r="AU239" s="17"/>
      <c r="AV239" s="18"/>
      <c r="AW239" s="112"/>
      <c r="AX239" s="103"/>
      <c r="AY239" s="18"/>
      <c r="AZ239" s="18"/>
      <c r="BA239" s="18"/>
      <c r="BB239" s="17"/>
      <c r="BC239" s="19"/>
      <c r="BD239" s="19"/>
      <c r="BE239" s="19"/>
      <c r="BF239" s="17"/>
      <c r="BG239" s="18"/>
      <c r="BH239" s="18"/>
      <c r="BI239" s="128"/>
      <c r="BJ239" s="331"/>
      <c r="BK239" s="332"/>
      <c r="BL239" s="332"/>
      <c r="BM239" s="332"/>
      <c r="BN239" s="333"/>
      <c r="BO239" s="203">
        <f t="shared" si="203"/>
        <v>6.9363999999999999</v>
      </c>
      <c r="BP239" s="285">
        <v>8.159808181175265</v>
      </c>
      <c r="BQ239" s="204">
        <v>2.7782983915594239</v>
      </c>
      <c r="BR239" s="204"/>
      <c r="BS239" s="47"/>
      <c r="BT239" s="42"/>
      <c r="BU239" s="42"/>
      <c r="BV239" s="42"/>
      <c r="BW239" s="43"/>
      <c r="BX239" s="191"/>
      <c r="BY239" s="191"/>
      <c r="BZ239" s="205"/>
      <c r="CA239" s="191"/>
      <c r="CB239" s="206"/>
      <c r="CC239" s="191"/>
      <c r="CD239" s="207">
        <f t="shared" si="204"/>
        <v>59.12487862578574</v>
      </c>
      <c r="CE239" s="47" t="s">
        <v>356</v>
      </c>
      <c r="CF239" s="42">
        <v>31.8</v>
      </c>
      <c r="CG239" s="42" t="s">
        <v>353</v>
      </c>
      <c r="CH239" s="42">
        <v>175</v>
      </c>
      <c r="CI239" s="191"/>
      <c r="CJ239" s="192"/>
      <c r="CK239" s="191" t="s">
        <v>357</v>
      </c>
      <c r="CL239" s="191" t="s">
        <v>358</v>
      </c>
      <c r="CM239" s="208">
        <v>0.13</v>
      </c>
      <c r="CN239" s="191">
        <v>470</v>
      </c>
      <c r="CO239" s="205">
        <f t="shared" si="205"/>
        <v>73.911987965383048</v>
      </c>
      <c r="CP239" s="191">
        <f t="shared" si="206"/>
        <v>44.343658969339302</v>
      </c>
      <c r="CQ239" s="145" t="s">
        <v>353</v>
      </c>
      <c r="CR239" s="191">
        <v>175</v>
      </c>
      <c r="CS239" s="191"/>
      <c r="CT239" s="191"/>
      <c r="CU239" s="191"/>
      <c r="CV239" s="192"/>
      <c r="CW239" s="191" t="s">
        <v>357</v>
      </c>
      <c r="CX239" s="209" t="s">
        <v>358</v>
      </c>
      <c r="CY239" s="208">
        <v>0.13</v>
      </c>
      <c r="CZ239" s="191">
        <v>470</v>
      </c>
      <c r="DA239" s="191"/>
      <c r="DB239" s="191">
        <f t="shared" si="207"/>
        <v>56.59969346790411</v>
      </c>
      <c r="DC239" s="43">
        <f t="shared" si="208"/>
        <v>0</v>
      </c>
      <c r="DD239" s="191" t="s">
        <v>362</v>
      </c>
      <c r="DE239" s="191">
        <v>100</v>
      </c>
      <c r="DF239" s="191" t="s">
        <v>361</v>
      </c>
      <c r="DG239" s="191">
        <v>20</v>
      </c>
      <c r="DH239" s="191" t="s">
        <v>353</v>
      </c>
      <c r="DI239" s="192">
        <v>175</v>
      </c>
      <c r="DJ239" s="191"/>
      <c r="DK239" s="209"/>
      <c r="DL239" s="208"/>
      <c r="DM239" s="191"/>
      <c r="DN239" s="191">
        <f t="shared" si="209"/>
        <v>56.59969346790411</v>
      </c>
      <c r="DO239" s="192">
        <f t="shared" si="210"/>
        <v>0</v>
      </c>
      <c r="DP239" s="191">
        <v>1</v>
      </c>
      <c r="DQ239" s="191" t="s">
        <v>363</v>
      </c>
      <c r="DR239" s="191" t="s">
        <v>371</v>
      </c>
      <c r="DS239" s="208">
        <v>0.13400000000000001</v>
      </c>
      <c r="DT239" s="191">
        <v>580</v>
      </c>
      <c r="DU239" s="191">
        <f t="shared" si="211"/>
        <v>8.159808181175265</v>
      </c>
      <c r="DV239" s="191">
        <v>0.375</v>
      </c>
      <c r="DW239" s="191">
        <v>0.45</v>
      </c>
      <c r="DX239" s="192">
        <f t="shared" si="212"/>
        <v>9.8541464376309573</v>
      </c>
      <c r="DY239" s="191">
        <v>1</v>
      </c>
      <c r="DZ239" s="191" t="s">
        <v>363</v>
      </c>
      <c r="EA239" s="191" t="s">
        <v>371</v>
      </c>
      <c r="EB239" s="208">
        <v>0.13400000000000001</v>
      </c>
      <c r="EC239" s="191">
        <v>580</v>
      </c>
      <c r="ED239" s="191">
        <f t="shared" si="213"/>
        <v>2.7782983915594239</v>
      </c>
      <c r="EE239" s="191">
        <v>0.47499999999999998</v>
      </c>
      <c r="EF239" s="191">
        <v>0.47499999999999998</v>
      </c>
      <c r="EG239" s="191">
        <f t="shared" si="214"/>
        <v>4.9270732188154787</v>
      </c>
      <c r="EH239" s="166">
        <f t="shared" si="215"/>
        <v>2</v>
      </c>
      <c r="EI239" s="205">
        <f t="shared" si="216"/>
        <v>3.0929822719550422</v>
      </c>
      <c r="EJ239" s="205">
        <f t="shared" si="182"/>
        <v>1.8194013364441426</v>
      </c>
      <c r="EK239" s="51">
        <f t="shared" si="222"/>
        <v>0.70889705511528134</v>
      </c>
      <c r="EL239" s="220">
        <f t="shared" si="184"/>
        <v>0.18760886402247889</v>
      </c>
      <c r="EM239" s="221">
        <f t="shared" si="217"/>
        <v>5.6273760791930441</v>
      </c>
      <c r="EN239" s="191"/>
      <c r="EO239" s="313"/>
      <c r="EP239" s="192" t="s">
        <v>354</v>
      </c>
      <c r="EQ239" s="222">
        <f t="shared" si="218"/>
        <v>3.0929822719550422</v>
      </c>
      <c r="ER239" s="191">
        <f t="shared" si="219"/>
        <v>1.8194013364441426</v>
      </c>
      <c r="ES239" s="51">
        <f t="shared" si="220"/>
        <v>0.70889705511528134</v>
      </c>
      <c r="ET239" s="191">
        <f t="shared" si="223"/>
        <v>3.6558088640224788</v>
      </c>
      <c r="EU239" s="191">
        <f t="shared" si="221"/>
        <v>5.6273760791930441</v>
      </c>
      <c r="EV239" s="191"/>
      <c r="EW239" s="191"/>
      <c r="EX239" s="192" t="str">
        <f t="shared" si="186"/>
        <v>Front</v>
      </c>
      <c r="EY239" s="145"/>
      <c r="EZ239" s="191"/>
      <c r="FA239" s="191"/>
      <c r="FB239" s="191"/>
      <c r="FC239" s="191"/>
      <c r="FD239" s="191"/>
      <c r="FE239" s="191"/>
      <c r="FF239" s="192"/>
      <c r="FG239" s="145"/>
      <c r="FH239" s="191"/>
      <c r="FI239" s="191"/>
      <c r="FJ239" s="191"/>
      <c r="FK239" s="191"/>
      <c r="FL239" s="191"/>
      <c r="FM239" s="191"/>
      <c r="FN239" s="192"/>
      <c r="FO239" s="145"/>
      <c r="FP239" s="191"/>
      <c r="FQ239" s="191"/>
      <c r="FR239" s="191"/>
      <c r="FS239" s="191"/>
      <c r="FT239" s="191"/>
      <c r="FU239" s="191"/>
      <c r="FV239" s="192"/>
      <c r="FW239" s="191"/>
      <c r="FX239" s="191"/>
      <c r="FY239" s="191"/>
      <c r="FZ239" s="191"/>
      <c r="GA239" s="191"/>
      <c r="GB239" s="191"/>
      <c r="GC239" s="191"/>
      <c r="GD239" s="210"/>
      <c r="GE239" s="145"/>
      <c r="GF239" s="191"/>
      <c r="GG239" s="191"/>
      <c r="GH239" s="191"/>
      <c r="GI239" s="191"/>
      <c r="GJ239" s="191"/>
      <c r="GK239" s="191"/>
      <c r="GL239" s="210"/>
      <c r="GM239" s="145"/>
      <c r="GN239" s="191"/>
      <c r="GO239" s="191"/>
      <c r="GP239" s="191"/>
      <c r="GQ239" s="191"/>
      <c r="GR239" s="191"/>
      <c r="GS239" s="191"/>
      <c r="GT239" s="210"/>
      <c r="GU239" s="145"/>
      <c r="GV239" s="191"/>
      <c r="GW239" s="191"/>
      <c r="GX239" s="191"/>
      <c r="GY239" s="191"/>
      <c r="GZ239" s="191"/>
      <c r="HA239" s="191"/>
      <c r="HB239" s="210"/>
      <c r="HC239" s="145"/>
      <c r="HD239" s="191"/>
      <c r="HE239" s="191"/>
      <c r="HF239" s="191"/>
      <c r="HG239" s="191"/>
      <c r="HH239" s="191"/>
      <c r="HI239" s="191"/>
      <c r="HJ239" s="210"/>
      <c r="HR239" s="310"/>
    </row>
    <row r="240" spans="1:226" s="309" customFormat="1" ht="14.45" customHeight="1" x14ac:dyDescent="0.25">
      <c r="A240" s="211" t="s">
        <v>431</v>
      </c>
      <c r="B240" s="194" t="s">
        <v>0</v>
      </c>
      <c r="C240" s="31">
        <f t="shared" si="224"/>
        <v>230</v>
      </c>
      <c r="D240" s="173" t="str">
        <f t="shared" si="188"/>
        <v>Dw_230</v>
      </c>
      <c r="E240" s="4">
        <v>457.17985200222898</v>
      </c>
      <c r="F240" s="195" t="s">
        <v>360</v>
      </c>
      <c r="G240" s="195">
        <v>17.5</v>
      </c>
      <c r="H240" s="3">
        <f t="shared" si="189"/>
        <v>55.752475702583837</v>
      </c>
      <c r="I240" s="196">
        <f t="shared" si="190"/>
        <v>193.34752814945332</v>
      </c>
      <c r="J240" s="1">
        <f t="shared" si="191"/>
        <v>0.3</v>
      </c>
      <c r="K240" s="280">
        <f t="shared" si="192"/>
        <v>0.70872962157665598</v>
      </c>
      <c r="L240" s="280">
        <f t="shared" si="193"/>
        <v>0.81668695150781268</v>
      </c>
      <c r="M240" s="225">
        <f t="shared" si="194"/>
        <v>1.0403889282740462</v>
      </c>
      <c r="N240" s="15" t="s">
        <v>432</v>
      </c>
      <c r="O240" s="197">
        <f t="shared" si="195"/>
        <v>0.61251521363085959</v>
      </c>
      <c r="P240" s="198">
        <f t="shared" si="196"/>
        <v>0</v>
      </c>
      <c r="Q240" s="198">
        <f t="shared" si="197"/>
        <v>0</v>
      </c>
      <c r="R240" s="198">
        <f t="shared" si="198"/>
        <v>0.72894482445253472</v>
      </c>
      <c r="S240" s="77">
        <f t="shared" si="199"/>
        <v>0.93092676103571004</v>
      </c>
      <c r="T240" s="199"/>
      <c r="U240" s="3">
        <f t="shared" si="200"/>
        <v>1.7838093978430622</v>
      </c>
      <c r="V240" s="98">
        <f t="shared" si="201"/>
        <v>10.818718290632972</v>
      </c>
      <c r="W240" s="49">
        <f t="shared" si="202"/>
        <v>5.1533346376950462</v>
      </c>
      <c r="X240" s="317">
        <f t="shared" si="181"/>
        <v>7.4732827142596367E-2</v>
      </c>
      <c r="Y240" s="318">
        <v>7.4732827142596381E-2</v>
      </c>
      <c r="Z240" s="200"/>
      <c r="AA240" s="66"/>
      <c r="AB240" s="66"/>
      <c r="AC240" s="66">
        <v>250</v>
      </c>
      <c r="AD240" s="66"/>
      <c r="AE240" s="66"/>
      <c r="AF240" s="66"/>
      <c r="AG240" s="66"/>
      <c r="AH240" s="195"/>
      <c r="AI240" s="34"/>
      <c r="AJ240" s="229">
        <v>180</v>
      </c>
      <c r="AK240" s="34"/>
      <c r="AL240" s="34"/>
      <c r="AM240" s="34"/>
      <c r="AN240" s="201"/>
      <c r="AO240" s="201"/>
      <c r="AP240" s="202">
        <v>240</v>
      </c>
      <c r="AQ240" s="18"/>
      <c r="AR240" s="18"/>
      <c r="AS240" s="18"/>
      <c r="AT240" s="51"/>
      <c r="AU240" s="17"/>
      <c r="AV240" s="18"/>
      <c r="AW240" s="112"/>
      <c r="AX240" s="103"/>
      <c r="AY240" s="18"/>
      <c r="AZ240" s="18"/>
      <c r="BA240" s="18"/>
      <c r="BB240" s="17"/>
      <c r="BC240" s="19"/>
      <c r="BD240" s="19"/>
      <c r="BE240" s="19"/>
      <c r="BF240" s="17"/>
      <c r="BG240" s="18"/>
      <c r="BH240" s="18"/>
      <c r="BI240" s="128"/>
      <c r="BJ240" s="331"/>
      <c r="BK240" s="332"/>
      <c r="BL240" s="332"/>
      <c r="BM240" s="332"/>
      <c r="BN240" s="333"/>
      <c r="BO240" s="203">
        <f t="shared" si="203"/>
        <v>6.9363999999999999</v>
      </c>
      <c r="BP240" s="285">
        <v>8.0376673350129515</v>
      </c>
      <c r="BQ240" s="204">
        <v>2.7328104954128976</v>
      </c>
      <c r="BR240" s="204"/>
      <c r="BS240" s="47"/>
      <c r="BT240" s="42"/>
      <c r="BU240" s="42"/>
      <c r="BV240" s="42"/>
      <c r="BW240" s="43"/>
      <c r="BX240" s="191"/>
      <c r="BY240" s="191"/>
      <c r="BZ240" s="205"/>
      <c r="CA240" s="191"/>
      <c r="CB240" s="206"/>
      <c r="CC240" s="191"/>
      <c r="CD240" s="207">
        <f t="shared" si="204"/>
        <v>58.004258444835997</v>
      </c>
      <c r="CE240" s="47" t="s">
        <v>356</v>
      </c>
      <c r="CF240" s="42">
        <v>31.8</v>
      </c>
      <c r="CG240" s="42" t="s">
        <v>353</v>
      </c>
      <c r="CH240" s="42">
        <v>175</v>
      </c>
      <c r="CI240" s="191"/>
      <c r="CJ240" s="192"/>
      <c r="CK240" s="191" t="s">
        <v>357</v>
      </c>
      <c r="CL240" s="191" t="s">
        <v>358</v>
      </c>
      <c r="CM240" s="208">
        <v>0.13</v>
      </c>
      <c r="CN240" s="191">
        <v>470</v>
      </c>
      <c r="CO240" s="205">
        <f t="shared" si="205"/>
        <v>71.871022892857781</v>
      </c>
      <c r="CP240" s="191">
        <f t="shared" si="206"/>
        <v>43.503193833627002</v>
      </c>
      <c r="CQ240" s="145" t="s">
        <v>353</v>
      </c>
      <c r="CR240" s="191">
        <v>175</v>
      </c>
      <c r="CS240" s="191"/>
      <c r="CT240" s="191"/>
      <c r="CU240" s="191"/>
      <c r="CV240" s="192"/>
      <c r="CW240" s="191" t="s">
        <v>357</v>
      </c>
      <c r="CX240" s="209" t="s">
        <v>358</v>
      </c>
      <c r="CY240" s="208">
        <v>0.13</v>
      </c>
      <c r="CZ240" s="191">
        <v>470</v>
      </c>
      <c r="DA240" s="191"/>
      <c r="DB240" s="191">
        <f t="shared" si="207"/>
        <v>55.752475702583837</v>
      </c>
      <c r="DC240" s="43">
        <f t="shared" si="208"/>
        <v>0</v>
      </c>
      <c r="DD240" s="191" t="s">
        <v>362</v>
      </c>
      <c r="DE240" s="191">
        <v>100</v>
      </c>
      <c r="DF240" s="191" t="s">
        <v>361</v>
      </c>
      <c r="DG240" s="191">
        <v>20</v>
      </c>
      <c r="DH240" s="191" t="s">
        <v>353</v>
      </c>
      <c r="DI240" s="192">
        <v>175</v>
      </c>
      <c r="DJ240" s="191"/>
      <c r="DK240" s="209"/>
      <c r="DL240" s="208"/>
      <c r="DM240" s="191"/>
      <c r="DN240" s="191">
        <f t="shared" si="209"/>
        <v>55.752475702583837</v>
      </c>
      <c r="DO240" s="192">
        <f t="shared" si="210"/>
        <v>0</v>
      </c>
      <c r="DP240" s="191">
        <v>1</v>
      </c>
      <c r="DQ240" s="191" t="s">
        <v>363</v>
      </c>
      <c r="DR240" s="191" t="s">
        <v>371</v>
      </c>
      <c r="DS240" s="208">
        <v>0.13400000000000001</v>
      </c>
      <c r="DT240" s="191">
        <v>580</v>
      </c>
      <c r="DU240" s="191">
        <f t="shared" si="211"/>
        <v>8.0376673350129515</v>
      </c>
      <c r="DV240" s="191">
        <v>0.375</v>
      </c>
      <c r="DW240" s="191">
        <v>0.45</v>
      </c>
      <c r="DX240" s="192">
        <f t="shared" si="212"/>
        <v>9.6673764074726662</v>
      </c>
      <c r="DY240" s="191">
        <v>1</v>
      </c>
      <c r="DZ240" s="191" t="s">
        <v>363</v>
      </c>
      <c r="EA240" s="191" t="s">
        <v>371</v>
      </c>
      <c r="EB240" s="208">
        <v>0.13400000000000001</v>
      </c>
      <c r="EC240" s="191">
        <v>580</v>
      </c>
      <c r="ED240" s="191">
        <f t="shared" si="213"/>
        <v>2.7328104954128976</v>
      </c>
      <c r="EE240" s="191">
        <v>0.47499999999999998</v>
      </c>
      <c r="EF240" s="191">
        <v>0.47499999999999998</v>
      </c>
      <c r="EG240" s="191">
        <f t="shared" si="214"/>
        <v>4.8336882037363331</v>
      </c>
      <c r="EH240" s="166">
        <f t="shared" si="215"/>
        <v>2</v>
      </c>
      <c r="EI240" s="205">
        <f t="shared" si="216"/>
        <v>3.0324759763332052</v>
      </c>
      <c r="EJ240" s="205">
        <f t="shared" si="182"/>
        <v>1.783809397843062</v>
      </c>
      <c r="EK240" s="51">
        <f t="shared" si="222"/>
        <v>0.69900109756983553</v>
      </c>
      <c r="EL240" s="220">
        <f t="shared" si="184"/>
        <v>0.21786201183339737</v>
      </c>
      <c r="EM240" s="221">
        <f t="shared" si="217"/>
        <v>5.4093591453164862</v>
      </c>
      <c r="EN240" s="191"/>
      <c r="EO240" s="313"/>
      <c r="EP240" s="192" t="s">
        <v>354</v>
      </c>
      <c r="EQ240" s="222">
        <f t="shared" si="218"/>
        <v>3.0324759763332052</v>
      </c>
      <c r="ER240" s="191">
        <f t="shared" si="219"/>
        <v>1.783809397843062</v>
      </c>
      <c r="ES240" s="51">
        <f t="shared" si="220"/>
        <v>0.69900109756983553</v>
      </c>
      <c r="ET240" s="191">
        <f t="shared" si="223"/>
        <v>3.6860620118333971</v>
      </c>
      <c r="EU240" s="191">
        <f t="shared" si="221"/>
        <v>5.4093591453164862</v>
      </c>
      <c r="EV240" s="191"/>
      <c r="EW240" s="191"/>
      <c r="EX240" s="192" t="str">
        <f t="shared" si="186"/>
        <v>Front</v>
      </c>
      <c r="EY240" s="145"/>
      <c r="EZ240" s="191"/>
      <c r="FA240" s="191"/>
      <c r="FB240" s="191"/>
      <c r="FC240" s="191"/>
      <c r="FD240" s="191"/>
      <c r="FE240" s="191"/>
      <c r="FF240" s="192"/>
      <c r="FG240" s="145"/>
      <c r="FH240" s="191"/>
      <c r="FI240" s="191"/>
      <c r="FJ240" s="191"/>
      <c r="FK240" s="191"/>
      <c r="FL240" s="191"/>
      <c r="FM240" s="191"/>
      <c r="FN240" s="192"/>
      <c r="FO240" s="145"/>
      <c r="FP240" s="191"/>
      <c r="FQ240" s="191"/>
      <c r="FR240" s="191"/>
      <c r="FS240" s="191"/>
      <c r="FT240" s="191"/>
      <c r="FU240" s="191"/>
      <c r="FV240" s="192"/>
      <c r="FW240" s="191"/>
      <c r="FX240" s="191"/>
      <c r="FY240" s="191"/>
      <c r="FZ240" s="191"/>
      <c r="GA240" s="191"/>
      <c r="GB240" s="191"/>
      <c r="GC240" s="191"/>
      <c r="GD240" s="210"/>
      <c r="GE240" s="145"/>
      <c r="GF240" s="191"/>
      <c r="GG240" s="191"/>
      <c r="GH240" s="191"/>
      <c r="GI240" s="191"/>
      <c r="GJ240" s="191"/>
      <c r="GK240" s="191"/>
      <c r="GL240" s="210"/>
      <c r="GM240" s="145"/>
      <c r="GN240" s="191"/>
      <c r="GO240" s="191"/>
      <c r="GP240" s="191"/>
      <c r="GQ240" s="191"/>
      <c r="GR240" s="191"/>
      <c r="GS240" s="191"/>
      <c r="GT240" s="210"/>
      <c r="GU240" s="145"/>
      <c r="GV240" s="191"/>
      <c r="GW240" s="191"/>
      <c r="GX240" s="191"/>
      <c r="GY240" s="191"/>
      <c r="GZ240" s="191"/>
      <c r="HA240" s="191"/>
      <c r="HB240" s="210"/>
      <c r="HC240" s="145"/>
      <c r="HD240" s="191"/>
      <c r="HE240" s="191"/>
      <c r="HF240" s="191"/>
      <c r="HG240" s="191"/>
      <c r="HH240" s="191"/>
      <c r="HI240" s="191"/>
      <c r="HJ240" s="210"/>
      <c r="HR240" s="310"/>
    </row>
    <row r="241" spans="1:226" s="309" customFormat="1" ht="14.45" customHeight="1" x14ac:dyDescent="0.25">
      <c r="A241" s="211" t="s">
        <v>431</v>
      </c>
      <c r="B241" s="194" t="s">
        <v>0</v>
      </c>
      <c r="C241" s="31">
        <f t="shared" si="224"/>
        <v>231</v>
      </c>
      <c r="D241" s="173" t="str">
        <f t="shared" si="188"/>
        <v>Dw_231</v>
      </c>
      <c r="E241" s="4">
        <v>416.62837113643502</v>
      </c>
      <c r="F241" s="195" t="s">
        <v>360</v>
      </c>
      <c r="G241" s="195">
        <v>17.5</v>
      </c>
      <c r="H241" s="3">
        <f t="shared" si="189"/>
        <v>57.257961830180641</v>
      </c>
      <c r="I241" s="196">
        <f t="shared" si="190"/>
        <v>198.1176646933686</v>
      </c>
      <c r="J241" s="1">
        <f t="shared" si="191"/>
        <v>0.3</v>
      </c>
      <c r="K241" s="280">
        <f t="shared" si="192"/>
        <v>0.71093375178089369</v>
      </c>
      <c r="L241" s="280">
        <f t="shared" si="193"/>
        <v>0.84284393328711316</v>
      </c>
      <c r="M241" s="225">
        <f t="shared" si="194"/>
        <v>1.0380268089927411</v>
      </c>
      <c r="N241" s="15" t="s">
        <v>432</v>
      </c>
      <c r="O241" s="197">
        <f t="shared" si="195"/>
        <v>0.63213294996533498</v>
      </c>
      <c r="P241" s="198">
        <f t="shared" si="196"/>
        <v>0</v>
      </c>
      <c r="Q241" s="198">
        <f t="shared" si="197"/>
        <v>0</v>
      </c>
      <c r="R241" s="198">
        <f t="shared" si="198"/>
        <v>0.72728981392901504</v>
      </c>
      <c r="S241" s="77">
        <f t="shared" si="199"/>
        <v>0.9473571879963546</v>
      </c>
      <c r="T241" s="199"/>
      <c r="U241" s="3">
        <f t="shared" si="200"/>
        <v>1.9617053603522452</v>
      </c>
      <c r="V241" s="98">
        <f t="shared" si="201"/>
        <v>13.084178930838089</v>
      </c>
      <c r="W241" s="49">
        <f t="shared" si="202"/>
        <v>4.3761218898672656</v>
      </c>
      <c r="X241" s="317">
        <f t="shared" si="181"/>
        <v>9.2499665858412933E-2</v>
      </c>
      <c r="Y241" s="318">
        <v>9.2499665858412933E-2</v>
      </c>
      <c r="Z241" s="200"/>
      <c r="AA241" s="66"/>
      <c r="AB241" s="66"/>
      <c r="AC241" s="66">
        <v>250</v>
      </c>
      <c r="AD241" s="66"/>
      <c r="AE241" s="66"/>
      <c r="AF241" s="66"/>
      <c r="AG241" s="66"/>
      <c r="AH241" s="195"/>
      <c r="AI241" s="34"/>
      <c r="AJ241" s="229">
        <v>180</v>
      </c>
      <c r="AK241" s="34"/>
      <c r="AL241" s="34"/>
      <c r="AM241" s="34"/>
      <c r="AN241" s="201"/>
      <c r="AO241" s="201"/>
      <c r="AP241" s="202">
        <v>240</v>
      </c>
      <c r="AQ241" s="18"/>
      <c r="AR241" s="18"/>
      <c r="AS241" s="18"/>
      <c r="AT241" s="51"/>
      <c r="AU241" s="17"/>
      <c r="AV241" s="18"/>
      <c r="AW241" s="112"/>
      <c r="AX241" s="103"/>
      <c r="AY241" s="18"/>
      <c r="AZ241" s="18"/>
      <c r="BA241" s="18"/>
      <c r="BB241" s="17"/>
      <c r="BC241" s="19"/>
      <c r="BD241" s="19"/>
      <c r="BE241" s="19"/>
      <c r="BF241" s="17"/>
      <c r="BG241" s="18"/>
      <c r="BH241" s="18"/>
      <c r="BI241" s="128"/>
      <c r="BJ241" s="331"/>
      <c r="BK241" s="332"/>
      <c r="BL241" s="332"/>
      <c r="BM241" s="332"/>
      <c r="BN241" s="333"/>
      <c r="BO241" s="203">
        <f t="shared" si="203"/>
        <v>6.9363999999999999</v>
      </c>
      <c r="BP241" s="285">
        <v>8.2547087581714784</v>
      </c>
      <c r="BQ241" s="204">
        <v>2.7516668586826141</v>
      </c>
      <c r="BR241" s="204"/>
      <c r="BS241" s="47"/>
      <c r="BT241" s="42"/>
      <c r="BU241" s="42"/>
      <c r="BV241" s="42"/>
      <c r="BW241" s="43"/>
      <c r="BX241" s="191"/>
      <c r="BY241" s="191"/>
      <c r="BZ241" s="205"/>
      <c r="CA241" s="191"/>
      <c r="CB241" s="206"/>
      <c r="CC241" s="191"/>
      <c r="CD241" s="207">
        <f t="shared" si="204"/>
        <v>59.435299408010579</v>
      </c>
      <c r="CE241" s="47" t="s">
        <v>356</v>
      </c>
      <c r="CF241" s="42">
        <v>31.8</v>
      </c>
      <c r="CG241" s="42" t="s">
        <v>353</v>
      </c>
      <c r="CH241" s="42">
        <v>175</v>
      </c>
      <c r="CI241" s="191"/>
      <c r="CJ241" s="192"/>
      <c r="CK241" s="191" t="s">
        <v>357</v>
      </c>
      <c r="CL241" s="191" t="s">
        <v>358</v>
      </c>
      <c r="CM241" s="208">
        <v>0.13</v>
      </c>
      <c r="CN241" s="191">
        <v>470</v>
      </c>
      <c r="CO241" s="205">
        <f t="shared" si="205"/>
        <v>73.630187181579458</v>
      </c>
      <c r="CP241" s="191">
        <f t="shared" si="206"/>
        <v>44.576474556007938</v>
      </c>
      <c r="CQ241" s="145" t="s">
        <v>353</v>
      </c>
      <c r="CR241" s="191">
        <v>175</v>
      </c>
      <c r="CS241" s="191"/>
      <c r="CT241" s="191"/>
      <c r="CU241" s="191"/>
      <c r="CV241" s="192"/>
      <c r="CW241" s="191" t="s">
        <v>357</v>
      </c>
      <c r="CX241" s="209" t="s">
        <v>358</v>
      </c>
      <c r="CY241" s="208">
        <v>0.13</v>
      </c>
      <c r="CZ241" s="191">
        <v>470</v>
      </c>
      <c r="DA241" s="191"/>
      <c r="DB241" s="191">
        <f t="shared" si="207"/>
        <v>57.257961830180641</v>
      </c>
      <c r="DC241" s="43">
        <f t="shared" si="208"/>
        <v>0</v>
      </c>
      <c r="DD241" s="191" t="s">
        <v>362</v>
      </c>
      <c r="DE241" s="191">
        <v>100</v>
      </c>
      <c r="DF241" s="191" t="s">
        <v>361</v>
      </c>
      <c r="DG241" s="191">
        <v>20</v>
      </c>
      <c r="DH241" s="191" t="s">
        <v>353</v>
      </c>
      <c r="DI241" s="192">
        <v>175</v>
      </c>
      <c r="DJ241" s="191"/>
      <c r="DK241" s="209"/>
      <c r="DL241" s="208"/>
      <c r="DM241" s="191"/>
      <c r="DN241" s="191">
        <f t="shared" si="209"/>
        <v>57.257961830180641</v>
      </c>
      <c r="DO241" s="192">
        <f t="shared" si="210"/>
        <v>0</v>
      </c>
      <c r="DP241" s="191">
        <v>1</v>
      </c>
      <c r="DQ241" s="191" t="s">
        <v>363</v>
      </c>
      <c r="DR241" s="191" t="s">
        <v>371</v>
      </c>
      <c r="DS241" s="208">
        <v>0.13400000000000001</v>
      </c>
      <c r="DT241" s="191">
        <v>580</v>
      </c>
      <c r="DU241" s="191">
        <f t="shared" si="211"/>
        <v>8.2547087581714784</v>
      </c>
      <c r="DV241" s="191">
        <v>0.375</v>
      </c>
      <c r="DW241" s="191">
        <v>0.45</v>
      </c>
      <c r="DX241" s="192">
        <f t="shared" si="212"/>
        <v>9.9058832346684298</v>
      </c>
      <c r="DY241" s="191">
        <v>1</v>
      </c>
      <c r="DZ241" s="191" t="s">
        <v>363</v>
      </c>
      <c r="EA241" s="191" t="s">
        <v>371</v>
      </c>
      <c r="EB241" s="208">
        <v>0.13400000000000001</v>
      </c>
      <c r="EC241" s="191">
        <v>580</v>
      </c>
      <c r="ED241" s="191">
        <f t="shared" si="213"/>
        <v>2.7516668586826141</v>
      </c>
      <c r="EE241" s="191">
        <v>0.47499999999999998</v>
      </c>
      <c r="EF241" s="191">
        <v>0.47499999999999998</v>
      </c>
      <c r="EG241" s="191">
        <f t="shared" si="214"/>
        <v>4.9529416173342149</v>
      </c>
      <c r="EH241" s="166">
        <f t="shared" si="215"/>
        <v>2</v>
      </c>
      <c r="EI241" s="205">
        <f t="shared" si="216"/>
        <v>3.3348991125988166</v>
      </c>
      <c r="EJ241" s="205">
        <f t="shared" si="182"/>
        <v>1.9617053603522452</v>
      </c>
      <c r="EK241" s="51">
        <f t="shared" si="222"/>
        <v>0.53996149833036888</v>
      </c>
      <c r="EL241" s="220">
        <f t="shared" si="184"/>
        <v>6.6650443700591699E-2</v>
      </c>
      <c r="EM241" s="221">
        <f t="shared" si="217"/>
        <v>6.5420894654190445</v>
      </c>
      <c r="EN241" s="191"/>
      <c r="EO241" s="313"/>
      <c r="EP241" s="192" t="s">
        <v>354</v>
      </c>
      <c r="EQ241" s="222">
        <f t="shared" si="218"/>
        <v>3.3348991125988166</v>
      </c>
      <c r="ER241" s="191">
        <f t="shared" si="219"/>
        <v>1.9617053603522452</v>
      </c>
      <c r="ES241" s="51">
        <f t="shared" si="220"/>
        <v>0.53996149833036888</v>
      </c>
      <c r="ET241" s="191">
        <f t="shared" si="223"/>
        <v>3.5348504437005914</v>
      </c>
      <c r="EU241" s="191">
        <f t="shared" si="221"/>
        <v>6.5420894654190445</v>
      </c>
      <c r="EV241" s="191"/>
      <c r="EW241" s="191"/>
      <c r="EX241" s="192" t="str">
        <f t="shared" si="186"/>
        <v>Front</v>
      </c>
      <c r="EY241" s="145"/>
      <c r="EZ241" s="191"/>
      <c r="FA241" s="191"/>
      <c r="FB241" s="191"/>
      <c r="FC241" s="191"/>
      <c r="FD241" s="191"/>
      <c r="FE241" s="191"/>
      <c r="FF241" s="192"/>
      <c r="FG241" s="145"/>
      <c r="FH241" s="191"/>
      <c r="FI241" s="191"/>
      <c r="FJ241" s="191"/>
      <c r="FK241" s="191"/>
      <c r="FL241" s="191"/>
      <c r="FM241" s="191"/>
      <c r="FN241" s="192"/>
      <c r="FO241" s="145"/>
      <c r="FP241" s="191"/>
      <c r="FQ241" s="191"/>
      <c r="FR241" s="191"/>
      <c r="FS241" s="191"/>
      <c r="FT241" s="191"/>
      <c r="FU241" s="191"/>
      <c r="FV241" s="192"/>
      <c r="FW241" s="191"/>
      <c r="FX241" s="191"/>
      <c r="FY241" s="191"/>
      <c r="FZ241" s="191"/>
      <c r="GA241" s="191"/>
      <c r="GB241" s="191"/>
      <c r="GC241" s="191"/>
      <c r="GD241" s="210"/>
      <c r="GE241" s="145"/>
      <c r="GF241" s="191"/>
      <c r="GG241" s="191"/>
      <c r="GH241" s="191"/>
      <c r="GI241" s="191"/>
      <c r="GJ241" s="191"/>
      <c r="GK241" s="191"/>
      <c r="GL241" s="210"/>
      <c r="GM241" s="145"/>
      <c r="GN241" s="191"/>
      <c r="GO241" s="191"/>
      <c r="GP241" s="191"/>
      <c r="GQ241" s="191"/>
      <c r="GR241" s="191"/>
      <c r="GS241" s="191"/>
      <c r="GT241" s="210"/>
      <c r="GU241" s="145"/>
      <c r="GV241" s="191"/>
      <c r="GW241" s="191"/>
      <c r="GX241" s="191"/>
      <c r="GY241" s="191"/>
      <c r="GZ241" s="191"/>
      <c r="HA241" s="191"/>
      <c r="HB241" s="210"/>
      <c r="HC241" s="145"/>
      <c r="HD241" s="191"/>
      <c r="HE241" s="191"/>
      <c r="HF241" s="191"/>
      <c r="HG241" s="191"/>
      <c r="HH241" s="191"/>
      <c r="HI241" s="191"/>
      <c r="HJ241" s="210"/>
      <c r="HR241" s="310"/>
    </row>
    <row r="242" spans="1:226" s="309" customFormat="1" ht="14.45" customHeight="1" x14ac:dyDescent="0.25">
      <c r="A242" s="211" t="s">
        <v>431</v>
      </c>
      <c r="B242" s="194" t="s">
        <v>0</v>
      </c>
      <c r="C242" s="31">
        <f t="shared" si="224"/>
        <v>232</v>
      </c>
      <c r="D242" s="173" t="str">
        <f t="shared" si="188"/>
        <v>Dw_232</v>
      </c>
      <c r="E242" s="4">
        <v>464.40821195423791</v>
      </c>
      <c r="F242" s="195" t="s">
        <v>360</v>
      </c>
      <c r="G242" s="195">
        <v>17.5</v>
      </c>
      <c r="H242" s="3">
        <f t="shared" si="189"/>
        <v>52.558503644114118</v>
      </c>
      <c r="I242" s="196">
        <f t="shared" si="190"/>
        <v>185.18329393066142</v>
      </c>
      <c r="J242" s="1">
        <f t="shared" si="191"/>
        <v>0.30000000000000004</v>
      </c>
      <c r="K242" s="280">
        <f t="shared" si="192"/>
        <v>0.69386242960536715</v>
      </c>
      <c r="L242" s="280">
        <f t="shared" si="193"/>
        <v>0.79120422720352401</v>
      </c>
      <c r="M242" s="225">
        <f t="shared" si="194"/>
        <v>1.0570123638864266</v>
      </c>
      <c r="N242" s="15" t="s">
        <v>432</v>
      </c>
      <c r="O242" s="197">
        <f t="shared" si="195"/>
        <v>0.59340317040264301</v>
      </c>
      <c r="P242" s="198">
        <f t="shared" si="196"/>
        <v>0</v>
      </c>
      <c r="Q242" s="198">
        <f t="shared" si="197"/>
        <v>0</v>
      </c>
      <c r="R242" s="198">
        <f t="shared" si="198"/>
        <v>0.74059197584462721</v>
      </c>
      <c r="S242" s="77">
        <f t="shared" si="199"/>
        <v>0.88337220308480946</v>
      </c>
      <c r="T242" s="199"/>
      <c r="U242" s="3">
        <f t="shared" si="200"/>
        <v>1.7021223195352604</v>
      </c>
      <c r="V242" s="98">
        <f t="shared" si="201"/>
        <v>9.8505493282443215</v>
      </c>
      <c r="W242" s="49">
        <f t="shared" si="202"/>
        <v>5.3355911323050753</v>
      </c>
      <c r="X242" s="317">
        <f t="shared" si="181"/>
        <v>6.939913040407393E-2</v>
      </c>
      <c r="Y242" s="318">
        <v>6.939913040407393E-2</v>
      </c>
      <c r="Z242" s="200"/>
      <c r="AA242" s="66"/>
      <c r="AB242" s="66"/>
      <c r="AC242" s="66">
        <v>250</v>
      </c>
      <c r="AD242" s="66"/>
      <c r="AE242" s="66"/>
      <c r="AF242" s="66"/>
      <c r="AG242" s="66"/>
      <c r="AH242" s="195"/>
      <c r="AI242" s="34"/>
      <c r="AJ242" s="229">
        <v>180</v>
      </c>
      <c r="AK242" s="34"/>
      <c r="AL242" s="34"/>
      <c r="AM242" s="34"/>
      <c r="AN242" s="201"/>
      <c r="AO242" s="201"/>
      <c r="AP242" s="202">
        <v>240</v>
      </c>
      <c r="AQ242" s="18"/>
      <c r="AR242" s="18"/>
      <c r="AS242" s="18"/>
      <c r="AT242" s="51"/>
      <c r="AU242" s="17"/>
      <c r="AV242" s="18"/>
      <c r="AW242" s="112"/>
      <c r="AX242" s="103"/>
      <c r="AY242" s="18"/>
      <c r="AZ242" s="18"/>
      <c r="BA242" s="18"/>
      <c r="BB242" s="17"/>
      <c r="BC242" s="19"/>
      <c r="BD242" s="19"/>
      <c r="BE242" s="19"/>
      <c r="BF242" s="17"/>
      <c r="BG242" s="18"/>
      <c r="BH242" s="18"/>
      <c r="BI242" s="128"/>
      <c r="BJ242" s="331"/>
      <c r="BK242" s="332"/>
      <c r="BL242" s="332"/>
      <c r="BM242" s="332"/>
      <c r="BN242" s="333"/>
      <c r="BO242" s="203">
        <f t="shared" si="203"/>
        <v>6.9363999999999999</v>
      </c>
      <c r="BP242" s="285">
        <v>7.5772019554976815</v>
      </c>
      <c r="BQ242" s="204">
        <v>2.758318951006661</v>
      </c>
      <c r="BR242" s="204"/>
      <c r="BS242" s="47"/>
      <c r="BT242" s="42"/>
      <c r="BU242" s="42"/>
      <c r="BV242" s="42"/>
      <c r="BW242" s="43"/>
      <c r="BX242" s="191"/>
      <c r="BY242" s="191"/>
      <c r="BZ242" s="205"/>
      <c r="CA242" s="191"/>
      <c r="CB242" s="206"/>
      <c r="CC242" s="191"/>
      <c r="CD242" s="207">
        <f t="shared" si="204"/>
        <v>55.554988179198432</v>
      </c>
      <c r="CE242" s="47" t="s">
        <v>356</v>
      </c>
      <c r="CF242" s="42">
        <v>31.8</v>
      </c>
      <c r="CG242" s="42" t="s">
        <v>353</v>
      </c>
      <c r="CH242" s="42">
        <v>175</v>
      </c>
      <c r="CI242" s="191"/>
      <c r="CJ242" s="192"/>
      <c r="CK242" s="191" t="s">
        <v>357</v>
      </c>
      <c r="CL242" s="191" t="s">
        <v>358</v>
      </c>
      <c r="CM242" s="208">
        <v>0.13</v>
      </c>
      <c r="CN242" s="191">
        <v>470</v>
      </c>
      <c r="CO242" s="205">
        <f t="shared" si="205"/>
        <v>70.094732791005299</v>
      </c>
      <c r="CP242" s="191">
        <f t="shared" si="206"/>
        <v>41.666241134398824</v>
      </c>
      <c r="CQ242" s="145" t="s">
        <v>353</v>
      </c>
      <c r="CR242" s="191">
        <v>175</v>
      </c>
      <c r="CS242" s="191"/>
      <c r="CT242" s="191"/>
      <c r="CU242" s="191"/>
      <c r="CV242" s="192"/>
      <c r="CW242" s="191" t="s">
        <v>357</v>
      </c>
      <c r="CX242" s="209" t="s">
        <v>358</v>
      </c>
      <c r="CY242" s="208">
        <v>0.13</v>
      </c>
      <c r="CZ242" s="191">
        <v>470</v>
      </c>
      <c r="DA242" s="191"/>
      <c r="DB242" s="191">
        <f t="shared" si="207"/>
        <v>52.558503644114118</v>
      </c>
      <c r="DC242" s="43">
        <f t="shared" si="208"/>
        <v>0</v>
      </c>
      <c r="DD242" s="191" t="s">
        <v>362</v>
      </c>
      <c r="DE242" s="191">
        <v>100</v>
      </c>
      <c r="DF242" s="191" t="s">
        <v>361</v>
      </c>
      <c r="DG242" s="191">
        <v>20</v>
      </c>
      <c r="DH242" s="191" t="s">
        <v>353</v>
      </c>
      <c r="DI242" s="192">
        <v>175</v>
      </c>
      <c r="DJ242" s="191"/>
      <c r="DK242" s="209"/>
      <c r="DL242" s="208"/>
      <c r="DM242" s="191"/>
      <c r="DN242" s="191">
        <f t="shared" si="209"/>
        <v>52.558503644114118</v>
      </c>
      <c r="DO242" s="192">
        <f t="shared" si="210"/>
        <v>0</v>
      </c>
      <c r="DP242" s="191">
        <v>1</v>
      </c>
      <c r="DQ242" s="191" t="s">
        <v>363</v>
      </c>
      <c r="DR242" s="191" t="s">
        <v>371</v>
      </c>
      <c r="DS242" s="208">
        <v>0.13400000000000001</v>
      </c>
      <c r="DT242" s="191">
        <v>580</v>
      </c>
      <c r="DU242" s="191">
        <f t="shared" si="211"/>
        <v>7.5772019554976815</v>
      </c>
      <c r="DV242" s="191">
        <v>0.375</v>
      </c>
      <c r="DW242" s="191">
        <v>0.45</v>
      </c>
      <c r="DX242" s="192">
        <f t="shared" si="212"/>
        <v>9.2591646965330714</v>
      </c>
      <c r="DY242" s="191">
        <v>1</v>
      </c>
      <c r="DZ242" s="191" t="s">
        <v>363</v>
      </c>
      <c r="EA242" s="191" t="s">
        <v>371</v>
      </c>
      <c r="EB242" s="208">
        <v>0.13400000000000001</v>
      </c>
      <c r="EC242" s="191">
        <v>580</v>
      </c>
      <c r="ED242" s="191">
        <f t="shared" si="213"/>
        <v>2.758318951006661</v>
      </c>
      <c r="EE242" s="191">
        <v>0.47499999999999998</v>
      </c>
      <c r="EF242" s="191">
        <v>0.47499999999999998</v>
      </c>
      <c r="EG242" s="191">
        <f t="shared" si="214"/>
        <v>4.6295823482665357</v>
      </c>
      <c r="EH242" s="166">
        <f t="shared" si="215"/>
        <v>2</v>
      </c>
      <c r="EI242" s="205">
        <f t="shared" si="216"/>
        <v>2.8936079432099424</v>
      </c>
      <c r="EJ242" s="205">
        <f t="shared" si="182"/>
        <v>1.7021223195352604</v>
      </c>
      <c r="EK242" s="51">
        <f t="shared" si="222"/>
        <v>0.80619663147140064</v>
      </c>
      <c r="EL242" s="220">
        <f t="shared" si="184"/>
        <v>0.28729602839502877</v>
      </c>
      <c r="EM242" s="221">
        <f t="shared" si="217"/>
        <v>4.9252746641221608</v>
      </c>
      <c r="EN242" s="191"/>
      <c r="EO242" s="313"/>
      <c r="EP242" s="192" t="s">
        <v>354</v>
      </c>
      <c r="EQ242" s="222">
        <f t="shared" si="218"/>
        <v>2.8936079432099424</v>
      </c>
      <c r="ER242" s="191">
        <f t="shared" si="219"/>
        <v>1.7021223195352604</v>
      </c>
      <c r="ES242" s="51">
        <f t="shared" si="220"/>
        <v>0.80619663147140064</v>
      </c>
      <c r="ET242" s="191">
        <f t="shared" si="223"/>
        <v>3.7554960283950285</v>
      </c>
      <c r="EU242" s="191">
        <f t="shared" si="221"/>
        <v>4.9252746641221608</v>
      </c>
      <c r="EV242" s="191"/>
      <c r="EW242" s="191"/>
      <c r="EX242" s="192" t="str">
        <f t="shared" si="186"/>
        <v>Front</v>
      </c>
      <c r="EY242" s="145"/>
      <c r="EZ242" s="191"/>
      <c r="FA242" s="191"/>
      <c r="FB242" s="191"/>
      <c r="FC242" s="191"/>
      <c r="FD242" s="191"/>
      <c r="FE242" s="191"/>
      <c r="FF242" s="192"/>
      <c r="FG242" s="145"/>
      <c r="FH242" s="191"/>
      <c r="FI242" s="191"/>
      <c r="FJ242" s="191"/>
      <c r="FK242" s="191"/>
      <c r="FL242" s="191"/>
      <c r="FM242" s="191"/>
      <c r="FN242" s="192"/>
      <c r="FO242" s="145"/>
      <c r="FP242" s="191"/>
      <c r="FQ242" s="191"/>
      <c r="FR242" s="191"/>
      <c r="FS242" s="191"/>
      <c r="FT242" s="191"/>
      <c r="FU242" s="191"/>
      <c r="FV242" s="192"/>
      <c r="FW242" s="191"/>
      <c r="FX242" s="191"/>
      <c r="FY242" s="191"/>
      <c r="FZ242" s="191"/>
      <c r="GA242" s="191"/>
      <c r="GB242" s="191"/>
      <c r="GC242" s="191"/>
      <c r="GD242" s="210"/>
      <c r="GE242" s="145"/>
      <c r="GF242" s="191"/>
      <c r="GG242" s="191"/>
      <c r="GH242" s="191"/>
      <c r="GI242" s="191"/>
      <c r="GJ242" s="191"/>
      <c r="GK242" s="191"/>
      <c r="GL242" s="210"/>
      <c r="GM242" s="145"/>
      <c r="GN242" s="191"/>
      <c r="GO242" s="191"/>
      <c r="GP242" s="191"/>
      <c r="GQ242" s="191"/>
      <c r="GR242" s="191"/>
      <c r="GS242" s="191"/>
      <c r="GT242" s="210"/>
      <c r="GU242" s="145"/>
      <c r="GV242" s="191"/>
      <c r="GW242" s="191"/>
      <c r="GX242" s="191"/>
      <c r="GY242" s="191"/>
      <c r="GZ242" s="191"/>
      <c r="HA242" s="191"/>
      <c r="HB242" s="210"/>
      <c r="HC242" s="145"/>
      <c r="HD242" s="191"/>
      <c r="HE242" s="191"/>
      <c r="HF242" s="191"/>
      <c r="HG242" s="191"/>
      <c r="HH242" s="191"/>
      <c r="HI242" s="191"/>
      <c r="HJ242" s="210"/>
      <c r="HR242" s="310"/>
    </row>
    <row r="243" spans="1:226" s="309" customFormat="1" ht="14.45" customHeight="1" x14ac:dyDescent="0.25">
      <c r="A243" s="211" t="s">
        <v>431</v>
      </c>
      <c r="B243" s="194" t="s">
        <v>0</v>
      </c>
      <c r="C243" s="31">
        <f t="shared" si="224"/>
        <v>233</v>
      </c>
      <c r="D243" s="173" t="str">
        <f t="shared" si="188"/>
        <v>Dw_233</v>
      </c>
      <c r="E243" s="4">
        <v>607.81113143203424</v>
      </c>
      <c r="F243" s="195" t="s">
        <v>360</v>
      </c>
      <c r="G243" s="195">
        <v>17.5</v>
      </c>
      <c r="H243" s="3">
        <f t="shared" si="189"/>
        <v>51.125954724090853</v>
      </c>
      <c r="I243" s="196">
        <f t="shared" si="190"/>
        <v>184.49501891088636</v>
      </c>
      <c r="J243" s="1">
        <f t="shared" si="191"/>
        <v>0.3</v>
      </c>
      <c r="K243" s="280">
        <f t="shared" si="192"/>
        <v>0.67298653996497038</v>
      </c>
      <c r="L243" s="280">
        <f t="shared" si="193"/>
        <v>0.78804814070169571</v>
      </c>
      <c r="M243" s="225">
        <f t="shared" si="194"/>
        <v>1.0825911412698834</v>
      </c>
      <c r="N243" s="15" t="s">
        <v>432</v>
      </c>
      <c r="O243" s="197">
        <f t="shared" si="195"/>
        <v>0.59103610552627184</v>
      </c>
      <c r="P243" s="198">
        <f t="shared" si="196"/>
        <v>0</v>
      </c>
      <c r="Q243" s="198">
        <f t="shared" si="197"/>
        <v>0</v>
      </c>
      <c r="R243" s="198">
        <f t="shared" si="198"/>
        <v>0.75851365578832541</v>
      </c>
      <c r="S243" s="77">
        <f t="shared" si="199"/>
        <v>0.84460257480882794</v>
      </c>
      <c r="T243" s="199"/>
      <c r="U243" s="3">
        <f t="shared" si="200"/>
        <v>1.8793130687920783</v>
      </c>
      <c r="V243" s="98">
        <f t="shared" si="201"/>
        <v>12.008179875811175</v>
      </c>
      <c r="W243" s="49">
        <f t="shared" si="202"/>
        <v>4.2575940111521025</v>
      </c>
      <c r="X243" s="317">
        <f t="shared" si="181"/>
        <v>8.9226140187822309E-2</v>
      </c>
      <c r="Y243" s="318">
        <v>8.9226140187822309E-2</v>
      </c>
      <c r="Z243" s="200"/>
      <c r="AA243" s="66"/>
      <c r="AB243" s="66"/>
      <c r="AC243" s="66">
        <v>250</v>
      </c>
      <c r="AD243" s="66"/>
      <c r="AE243" s="66"/>
      <c r="AF243" s="66"/>
      <c r="AG243" s="66"/>
      <c r="AH243" s="195"/>
      <c r="AI243" s="34"/>
      <c r="AJ243" s="229">
        <v>180</v>
      </c>
      <c r="AK243" s="34"/>
      <c r="AL243" s="34"/>
      <c r="AM243" s="34"/>
      <c r="AN243" s="201"/>
      <c r="AO243" s="201"/>
      <c r="AP243" s="202">
        <v>240</v>
      </c>
      <c r="AQ243" s="18"/>
      <c r="AR243" s="18"/>
      <c r="AS243" s="18"/>
      <c r="AT243" s="51"/>
      <c r="AU243" s="17"/>
      <c r="AV243" s="18"/>
      <c r="AW243" s="112"/>
      <c r="AX243" s="103"/>
      <c r="AY243" s="18"/>
      <c r="AZ243" s="18"/>
      <c r="BA243" s="18"/>
      <c r="BB243" s="17"/>
      <c r="BC243" s="19"/>
      <c r="BD243" s="19"/>
      <c r="BE243" s="19"/>
      <c r="BF243" s="17"/>
      <c r="BG243" s="18"/>
      <c r="BH243" s="18"/>
      <c r="BI243" s="128"/>
      <c r="BJ243" s="331"/>
      <c r="BK243" s="332"/>
      <c r="BL243" s="332"/>
      <c r="BM243" s="332"/>
      <c r="BN243" s="333"/>
      <c r="BO243" s="203">
        <f t="shared" si="203"/>
        <v>6.9363999999999999</v>
      </c>
      <c r="BP243" s="285">
        <v>7.3706756709663299</v>
      </c>
      <c r="BQ243" s="204">
        <v>2.8742110321539163</v>
      </c>
      <c r="BR243" s="204"/>
      <c r="BS243" s="47"/>
      <c r="BT243" s="42"/>
      <c r="BU243" s="42"/>
      <c r="BV243" s="42"/>
      <c r="BW243" s="43"/>
      <c r="BX243" s="191"/>
      <c r="BY243" s="191"/>
      <c r="BZ243" s="205"/>
      <c r="CA243" s="191"/>
      <c r="CB243" s="206"/>
      <c r="CC243" s="191"/>
      <c r="CD243" s="207">
        <f t="shared" si="204"/>
        <v>55.348505673265905</v>
      </c>
      <c r="CE243" s="47" t="s">
        <v>356</v>
      </c>
      <c r="CF243" s="42">
        <v>31.8</v>
      </c>
      <c r="CG243" s="42" t="s">
        <v>353</v>
      </c>
      <c r="CH243" s="42">
        <v>175</v>
      </c>
      <c r="CI243" s="191"/>
      <c r="CJ243" s="192"/>
      <c r="CK243" s="191" t="s">
        <v>357</v>
      </c>
      <c r="CL243" s="191" t="s">
        <v>358</v>
      </c>
      <c r="CM243" s="208">
        <v>0.13</v>
      </c>
      <c r="CN243" s="191">
        <v>470</v>
      </c>
      <c r="CO243" s="205">
        <f t="shared" si="205"/>
        <v>72.271555611276767</v>
      </c>
      <c r="CP243" s="191">
        <f t="shared" si="206"/>
        <v>41.511379254949432</v>
      </c>
      <c r="CQ243" s="145" t="s">
        <v>353</v>
      </c>
      <c r="CR243" s="191">
        <v>175</v>
      </c>
      <c r="CS243" s="191"/>
      <c r="CT243" s="191"/>
      <c r="CU243" s="191"/>
      <c r="CV243" s="192"/>
      <c r="CW243" s="191" t="s">
        <v>357</v>
      </c>
      <c r="CX243" s="209" t="s">
        <v>358</v>
      </c>
      <c r="CY243" s="208">
        <v>0.13</v>
      </c>
      <c r="CZ243" s="191">
        <v>470</v>
      </c>
      <c r="DA243" s="191"/>
      <c r="DB243" s="191">
        <f t="shared" si="207"/>
        <v>51.125954724090853</v>
      </c>
      <c r="DC243" s="43">
        <f t="shared" si="208"/>
        <v>0</v>
      </c>
      <c r="DD243" s="191" t="s">
        <v>362</v>
      </c>
      <c r="DE243" s="191">
        <v>100</v>
      </c>
      <c r="DF243" s="191" t="s">
        <v>361</v>
      </c>
      <c r="DG243" s="191">
        <v>20</v>
      </c>
      <c r="DH243" s="191" t="s">
        <v>353</v>
      </c>
      <c r="DI243" s="192">
        <v>175</v>
      </c>
      <c r="DJ243" s="191"/>
      <c r="DK243" s="209"/>
      <c r="DL243" s="208"/>
      <c r="DM243" s="191"/>
      <c r="DN243" s="191">
        <f t="shared" si="209"/>
        <v>51.125954724090853</v>
      </c>
      <c r="DO243" s="192">
        <f t="shared" si="210"/>
        <v>0</v>
      </c>
      <c r="DP243" s="191">
        <v>1</v>
      </c>
      <c r="DQ243" s="191" t="s">
        <v>363</v>
      </c>
      <c r="DR243" s="191" t="s">
        <v>371</v>
      </c>
      <c r="DS243" s="208">
        <v>0.13400000000000001</v>
      </c>
      <c r="DT243" s="191">
        <v>580</v>
      </c>
      <c r="DU243" s="191">
        <f t="shared" si="211"/>
        <v>7.3706756709663299</v>
      </c>
      <c r="DV243" s="191">
        <v>0.375</v>
      </c>
      <c r="DW243" s="191">
        <v>0.45</v>
      </c>
      <c r="DX243" s="192">
        <f t="shared" si="212"/>
        <v>9.2247509455443186</v>
      </c>
      <c r="DY243" s="191">
        <v>1</v>
      </c>
      <c r="DZ243" s="191" t="s">
        <v>363</v>
      </c>
      <c r="EA243" s="191" t="s">
        <v>371</v>
      </c>
      <c r="EB243" s="208">
        <v>0.13400000000000001</v>
      </c>
      <c r="EC243" s="191">
        <v>580</v>
      </c>
      <c r="ED243" s="191">
        <f t="shared" si="213"/>
        <v>2.8742110321539163</v>
      </c>
      <c r="EE243" s="191">
        <v>0.47499999999999998</v>
      </c>
      <c r="EF243" s="191">
        <v>0.47499999999999998</v>
      </c>
      <c r="EG243" s="191">
        <f t="shared" si="214"/>
        <v>4.6123754727721593</v>
      </c>
      <c r="EH243" s="166">
        <f t="shared" si="215"/>
        <v>2</v>
      </c>
      <c r="EI243" s="205">
        <f t="shared" si="216"/>
        <v>3.1948322169465331</v>
      </c>
      <c r="EJ243" s="205">
        <f t="shared" si="182"/>
        <v>1.8793130687920783</v>
      </c>
      <c r="EK243" s="51">
        <f t="shared" si="222"/>
        <v>0.744897963361838</v>
      </c>
      <c r="EL243" s="220">
        <f t="shared" si="184"/>
        <v>0.13668389152673344</v>
      </c>
      <c r="EM243" s="221">
        <f t="shared" si="217"/>
        <v>6.0040899379055874</v>
      </c>
      <c r="EN243" s="191"/>
      <c r="EO243" s="313"/>
      <c r="EP243" s="192" t="s">
        <v>354</v>
      </c>
      <c r="EQ243" s="222">
        <f t="shared" si="218"/>
        <v>3.1948322169465331</v>
      </c>
      <c r="ER243" s="191">
        <f t="shared" si="219"/>
        <v>1.8793130687920783</v>
      </c>
      <c r="ES243" s="51">
        <f t="shared" si="220"/>
        <v>0.744897963361838</v>
      </c>
      <c r="ET243" s="191">
        <f t="shared" si="223"/>
        <v>3.6048838915267334</v>
      </c>
      <c r="EU243" s="191">
        <f t="shared" si="221"/>
        <v>6.0040899379055874</v>
      </c>
      <c r="EV243" s="191"/>
      <c r="EW243" s="191"/>
      <c r="EX243" s="192" t="str">
        <f t="shared" si="186"/>
        <v>Front</v>
      </c>
      <c r="EY243" s="145"/>
      <c r="EZ243" s="191"/>
      <c r="FA243" s="191"/>
      <c r="FB243" s="191"/>
      <c r="FC243" s="191"/>
      <c r="FD243" s="191"/>
      <c r="FE243" s="191"/>
      <c r="FF243" s="192"/>
      <c r="FG243" s="145"/>
      <c r="FH243" s="191"/>
      <c r="FI243" s="191"/>
      <c r="FJ243" s="191"/>
      <c r="FK243" s="191"/>
      <c r="FL243" s="191"/>
      <c r="FM243" s="191"/>
      <c r="FN243" s="192"/>
      <c r="FO243" s="145"/>
      <c r="FP243" s="191"/>
      <c r="FQ243" s="191"/>
      <c r="FR243" s="191"/>
      <c r="FS243" s="191"/>
      <c r="FT243" s="191"/>
      <c r="FU243" s="191"/>
      <c r="FV243" s="192"/>
      <c r="FW243" s="191"/>
      <c r="FX243" s="191"/>
      <c r="FY243" s="191"/>
      <c r="FZ243" s="191"/>
      <c r="GA243" s="191"/>
      <c r="GB243" s="191"/>
      <c r="GC243" s="191"/>
      <c r="GD243" s="210"/>
      <c r="GE243" s="145"/>
      <c r="GF243" s="191"/>
      <c r="GG243" s="191"/>
      <c r="GH243" s="191"/>
      <c r="GI243" s="191"/>
      <c r="GJ243" s="191"/>
      <c r="GK243" s="191"/>
      <c r="GL243" s="210"/>
      <c r="GM243" s="145"/>
      <c r="GN243" s="191"/>
      <c r="GO243" s="191"/>
      <c r="GP243" s="191"/>
      <c r="GQ243" s="191"/>
      <c r="GR243" s="191"/>
      <c r="GS243" s="191"/>
      <c r="GT243" s="210"/>
      <c r="GU243" s="145"/>
      <c r="GV243" s="191"/>
      <c r="GW243" s="191"/>
      <c r="GX243" s="191"/>
      <c r="GY243" s="191"/>
      <c r="GZ243" s="191"/>
      <c r="HA243" s="191"/>
      <c r="HB243" s="210"/>
      <c r="HC243" s="145"/>
      <c r="HD243" s="191"/>
      <c r="HE243" s="191"/>
      <c r="HF243" s="191"/>
      <c r="HG243" s="191"/>
      <c r="HH243" s="191"/>
      <c r="HI243" s="191"/>
      <c r="HJ243" s="210"/>
      <c r="HR243" s="310"/>
    </row>
    <row r="244" spans="1:226" s="309" customFormat="1" ht="14.45" customHeight="1" x14ac:dyDescent="0.25">
      <c r="A244" s="211" t="s">
        <v>431</v>
      </c>
      <c r="B244" s="194" t="s">
        <v>0</v>
      </c>
      <c r="C244" s="31">
        <f t="shared" si="224"/>
        <v>234</v>
      </c>
      <c r="D244" s="173" t="str">
        <f t="shared" si="188"/>
        <v>Dw_234</v>
      </c>
      <c r="E244" s="4">
        <v>434.15354527308881</v>
      </c>
      <c r="F244" s="195" t="s">
        <v>360</v>
      </c>
      <c r="G244" s="195">
        <v>17.5</v>
      </c>
      <c r="H244" s="3">
        <f t="shared" si="189"/>
        <v>43.765813174207601</v>
      </c>
      <c r="I244" s="196">
        <f t="shared" si="190"/>
        <v>162.18358064786429</v>
      </c>
      <c r="J244" s="1">
        <f t="shared" si="191"/>
        <v>0.3</v>
      </c>
      <c r="K244" s="280">
        <f t="shared" si="192"/>
        <v>0.65175888094222811</v>
      </c>
      <c r="L244" s="280">
        <f t="shared" si="193"/>
        <v>0.74666222645032665</v>
      </c>
      <c r="M244" s="225">
        <f t="shared" si="194"/>
        <v>1.1117141591929351</v>
      </c>
      <c r="N244" s="15" t="s">
        <v>432</v>
      </c>
      <c r="O244" s="197">
        <f t="shared" si="195"/>
        <v>0.55999666983774499</v>
      </c>
      <c r="P244" s="198">
        <f t="shared" si="196"/>
        <v>0</v>
      </c>
      <c r="Q244" s="198">
        <f t="shared" si="197"/>
        <v>0</v>
      </c>
      <c r="R244" s="198">
        <f t="shared" si="198"/>
        <v>0.77891859533594709</v>
      </c>
      <c r="S244" s="77">
        <f t="shared" si="199"/>
        <v>0.75729728873880497</v>
      </c>
      <c r="T244" s="199"/>
      <c r="U244" s="3">
        <f t="shared" si="200"/>
        <v>1.6705512470659316</v>
      </c>
      <c r="V244" s="98">
        <f t="shared" si="201"/>
        <v>9.4885209948500329</v>
      </c>
      <c r="W244" s="49">
        <f t="shared" si="202"/>
        <v>4.6125010629118943</v>
      </c>
      <c r="X244" s="317">
        <f t="shared" si="181"/>
        <v>7.5617365044177959E-2</v>
      </c>
      <c r="Y244" s="318">
        <v>7.5617365044177973E-2</v>
      </c>
      <c r="Z244" s="200"/>
      <c r="AA244" s="66"/>
      <c r="AB244" s="66"/>
      <c r="AC244" s="66">
        <v>250</v>
      </c>
      <c r="AD244" s="66"/>
      <c r="AE244" s="66"/>
      <c r="AF244" s="66"/>
      <c r="AG244" s="66"/>
      <c r="AH244" s="195"/>
      <c r="AI244" s="34"/>
      <c r="AJ244" s="229">
        <v>180</v>
      </c>
      <c r="AK244" s="34"/>
      <c r="AL244" s="34"/>
      <c r="AM244" s="34"/>
      <c r="AN244" s="201"/>
      <c r="AO244" s="201"/>
      <c r="AP244" s="202">
        <v>240</v>
      </c>
      <c r="AQ244" s="18"/>
      <c r="AR244" s="18"/>
      <c r="AS244" s="18"/>
      <c r="AT244" s="51"/>
      <c r="AU244" s="17"/>
      <c r="AV244" s="18"/>
      <c r="AW244" s="112"/>
      <c r="AX244" s="103"/>
      <c r="AY244" s="18"/>
      <c r="AZ244" s="18"/>
      <c r="BA244" s="18"/>
      <c r="BB244" s="17"/>
      <c r="BC244" s="19"/>
      <c r="BD244" s="19"/>
      <c r="BE244" s="19"/>
      <c r="BF244" s="17"/>
      <c r="BG244" s="18"/>
      <c r="BH244" s="18"/>
      <c r="BI244" s="128"/>
      <c r="BJ244" s="331"/>
      <c r="BK244" s="332"/>
      <c r="BL244" s="332"/>
      <c r="BM244" s="332"/>
      <c r="BN244" s="333"/>
      <c r="BO244" s="203">
        <f t="shared" si="203"/>
        <v>6.9363999999999999</v>
      </c>
      <c r="BP244" s="285">
        <v>6.3095861216492128</v>
      </c>
      <c r="BQ244" s="204">
        <v>2.8179085201304139</v>
      </c>
      <c r="BR244" s="204"/>
      <c r="BS244" s="47"/>
      <c r="BT244" s="42"/>
      <c r="BU244" s="42"/>
      <c r="BV244" s="42"/>
      <c r="BW244" s="43"/>
      <c r="BX244" s="191"/>
      <c r="BY244" s="191"/>
      <c r="BZ244" s="205"/>
      <c r="CA244" s="191"/>
      <c r="CB244" s="206"/>
      <c r="CC244" s="191"/>
      <c r="CD244" s="207">
        <f t="shared" si="204"/>
        <v>48.655074194359287</v>
      </c>
      <c r="CE244" s="47" t="s">
        <v>356</v>
      </c>
      <c r="CF244" s="42">
        <v>31.8</v>
      </c>
      <c r="CG244" s="42" t="s">
        <v>353</v>
      </c>
      <c r="CH244" s="42">
        <v>175</v>
      </c>
      <c r="CI244" s="191"/>
      <c r="CJ244" s="192"/>
      <c r="CK244" s="191" t="s">
        <v>357</v>
      </c>
      <c r="CL244" s="191" t="s">
        <v>358</v>
      </c>
      <c r="CM244" s="208">
        <v>0.13</v>
      </c>
      <c r="CN244" s="191">
        <v>470</v>
      </c>
      <c r="CO244" s="205">
        <f t="shared" si="205"/>
        <v>64.680400448021203</v>
      </c>
      <c r="CP244" s="191">
        <f t="shared" si="206"/>
        <v>36.491305645769465</v>
      </c>
      <c r="CQ244" s="145" t="s">
        <v>353</v>
      </c>
      <c r="CR244" s="191">
        <v>175</v>
      </c>
      <c r="CS244" s="191"/>
      <c r="CT244" s="191"/>
      <c r="CU244" s="191"/>
      <c r="CV244" s="192"/>
      <c r="CW244" s="191" t="s">
        <v>357</v>
      </c>
      <c r="CX244" s="209" t="s">
        <v>358</v>
      </c>
      <c r="CY244" s="208">
        <v>0.13</v>
      </c>
      <c r="CZ244" s="191">
        <v>470</v>
      </c>
      <c r="DA244" s="191"/>
      <c r="DB244" s="191">
        <f t="shared" si="207"/>
        <v>43.765813174207601</v>
      </c>
      <c r="DC244" s="43">
        <f t="shared" si="208"/>
        <v>0</v>
      </c>
      <c r="DD244" s="191" t="s">
        <v>362</v>
      </c>
      <c r="DE244" s="191">
        <v>100</v>
      </c>
      <c r="DF244" s="191" t="s">
        <v>361</v>
      </c>
      <c r="DG244" s="191">
        <v>20</v>
      </c>
      <c r="DH244" s="191" t="s">
        <v>353</v>
      </c>
      <c r="DI244" s="192">
        <v>175</v>
      </c>
      <c r="DJ244" s="191"/>
      <c r="DK244" s="209"/>
      <c r="DL244" s="208"/>
      <c r="DM244" s="191"/>
      <c r="DN244" s="191">
        <f t="shared" si="209"/>
        <v>43.765813174207601</v>
      </c>
      <c r="DO244" s="192">
        <f t="shared" si="210"/>
        <v>0</v>
      </c>
      <c r="DP244" s="191">
        <v>1</v>
      </c>
      <c r="DQ244" s="191" t="s">
        <v>363</v>
      </c>
      <c r="DR244" s="191" t="s">
        <v>371</v>
      </c>
      <c r="DS244" s="208">
        <v>0.13400000000000001</v>
      </c>
      <c r="DT244" s="191">
        <v>580</v>
      </c>
      <c r="DU244" s="191">
        <f t="shared" si="211"/>
        <v>6.3095861216492128</v>
      </c>
      <c r="DV244" s="191">
        <v>0.375</v>
      </c>
      <c r="DW244" s="191">
        <v>0.45</v>
      </c>
      <c r="DX244" s="192">
        <f t="shared" si="212"/>
        <v>8.1091790323932145</v>
      </c>
      <c r="DY244" s="191">
        <v>1</v>
      </c>
      <c r="DZ244" s="191" t="s">
        <v>363</v>
      </c>
      <c r="EA244" s="191" t="s">
        <v>371</v>
      </c>
      <c r="EB244" s="208">
        <v>0.13400000000000001</v>
      </c>
      <c r="EC244" s="191">
        <v>580</v>
      </c>
      <c r="ED244" s="191">
        <f t="shared" si="213"/>
        <v>2.8179085201304139</v>
      </c>
      <c r="EE244" s="191">
        <v>0.47499999999999998</v>
      </c>
      <c r="EF244" s="191">
        <v>0.47499999999999998</v>
      </c>
      <c r="EG244" s="191">
        <f t="shared" si="214"/>
        <v>4.0545895161966072</v>
      </c>
      <c r="EH244" s="166">
        <f t="shared" si="215"/>
        <v>2</v>
      </c>
      <c r="EI244" s="205">
        <f t="shared" si="216"/>
        <v>2.8399371200120838</v>
      </c>
      <c r="EJ244" s="205">
        <f t="shared" si="182"/>
        <v>1.6705512470659316</v>
      </c>
      <c r="EK244" s="51">
        <f t="shared" si="222"/>
        <v>0.89735727306448232</v>
      </c>
      <c r="EL244" s="220">
        <f t="shared" si="184"/>
        <v>0.31413143999395809</v>
      </c>
      <c r="EM244" s="221">
        <f t="shared" si="217"/>
        <v>4.7442604974250164</v>
      </c>
      <c r="EN244" s="191"/>
      <c r="EO244" s="313"/>
      <c r="EP244" s="192" t="s">
        <v>354</v>
      </c>
      <c r="EQ244" s="222">
        <f t="shared" si="218"/>
        <v>2.8399371200120838</v>
      </c>
      <c r="ER244" s="191">
        <f t="shared" si="219"/>
        <v>1.6705512470659316</v>
      </c>
      <c r="ES244" s="51">
        <f t="shared" si="220"/>
        <v>0.89735727306448232</v>
      </c>
      <c r="ET244" s="191">
        <f t="shared" si="223"/>
        <v>3.7823314399939578</v>
      </c>
      <c r="EU244" s="191">
        <f t="shared" si="221"/>
        <v>4.7442604974250164</v>
      </c>
      <c r="EV244" s="191"/>
      <c r="EW244" s="191"/>
      <c r="EX244" s="192" t="str">
        <f t="shared" si="186"/>
        <v>Front</v>
      </c>
      <c r="EY244" s="145"/>
      <c r="EZ244" s="191"/>
      <c r="FA244" s="191"/>
      <c r="FB244" s="191"/>
      <c r="FC244" s="191"/>
      <c r="FD244" s="191"/>
      <c r="FE244" s="191"/>
      <c r="FF244" s="192"/>
      <c r="FG244" s="145"/>
      <c r="FH244" s="191"/>
      <c r="FI244" s="191"/>
      <c r="FJ244" s="191"/>
      <c r="FK244" s="191"/>
      <c r="FL244" s="191"/>
      <c r="FM244" s="191"/>
      <c r="FN244" s="192"/>
      <c r="FO244" s="145"/>
      <c r="FP244" s="191"/>
      <c r="FQ244" s="191"/>
      <c r="FR244" s="191"/>
      <c r="FS244" s="191"/>
      <c r="FT244" s="191"/>
      <c r="FU244" s="191"/>
      <c r="FV244" s="192"/>
      <c r="FW244" s="191"/>
      <c r="FX244" s="191"/>
      <c r="FY244" s="191"/>
      <c r="FZ244" s="191"/>
      <c r="GA244" s="191"/>
      <c r="GB244" s="191"/>
      <c r="GC244" s="191"/>
      <c r="GD244" s="210"/>
      <c r="GE244" s="145"/>
      <c r="GF244" s="191"/>
      <c r="GG244" s="191"/>
      <c r="GH244" s="191"/>
      <c r="GI244" s="191"/>
      <c r="GJ244" s="191"/>
      <c r="GK244" s="191"/>
      <c r="GL244" s="210"/>
      <c r="GM244" s="145"/>
      <c r="GN244" s="191"/>
      <c r="GO244" s="191"/>
      <c r="GP244" s="191"/>
      <c r="GQ244" s="191"/>
      <c r="GR244" s="191"/>
      <c r="GS244" s="191"/>
      <c r="GT244" s="210"/>
      <c r="GU244" s="145"/>
      <c r="GV244" s="191"/>
      <c r="GW244" s="191"/>
      <c r="GX244" s="191"/>
      <c r="GY244" s="191"/>
      <c r="GZ244" s="191"/>
      <c r="HA244" s="191"/>
      <c r="HB244" s="210"/>
      <c r="HC244" s="145"/>
      <c r="HD244" s="191"/>
      <c r="HE244" s="191"/>
      <c r="HF244" s="191"/>
      <c r="HG244" s="191"/>
      <c r="HH244" s="191"/>
      <c r="HI244" s="191"/>
      <c r="HJ244" s="210"/>
      <c r="HR244" s="310"/>
    </row>
    <row r="245" spans="1:226" s="309" customFormat="1" ht="14.45" customHeight="1" x14ac:dyDescent="0.25">
      <c r="A245" s="211" t="s">
        <v>431</v>
      </c>
      <c r="B245" s="194" t="s">
        <v>0</v>
      </c>
      <c r="C245" s="31">
        <f t="shared" si="224"/>
        <v>235</v>
      </c>
      <c r="D245" s="173" t="str">
        <f t="shared" si="188"/>
        <v>Dw_235</v>
      </c>
      <c r="E245" s="4">
        <v>547.37767435088665</v>
      </c>
      <c r="F245" s="195" t="s">
        <v>360</v>
      </c>
      <c r="G245" s="195">
        <v>17.5</v>
      </c>
      <c r="H245" s="3">
        <f t="shared" si="189"/>
        <v>61.11433730351385</v>
      </c>
      <c r="I245" s="196">
        <f t="shared" si="190"/>
        <v>207.3182765287811</v>
      </c>
      <c r="J245" s="1">
        <f t="shared" si="191"/>
        <v>0.3</v>
      </c>
      <c r="K245" s="280">
        <f t="shared" si="192"/>
        <v>0.73094104983389119</v>
      </c>
      <c r="L245" s="280">
        <f t="shared" si="193"/>
        <v>0.84476669100559321</v>
      </c>
      <c r="M245" s="225">
        <f t="shared" si="194"/>
        <v>1.0176905404332728</v>
      </c>
      <c r="N245" s="15" t="s">
        <v>432</v>
      </c>
      <c r="O245" s="197">
        <f t="shared" si="195"/>
        <v>0.63357501825419493</v>
      </c>
      <c r="P245" s="198">
        <f t="shared" si="196"/>
        <v>0</v>
      </c>
      <c r="Q245" s="198">
        <f t="shared" si="197"/>
        <v>0</v>
      </c>
      <c r="R245" s="198">
        <f t="shared" si="198"/>
        <v>0.71304127925872252</v>
      </c>
      <c r="S245" s="77">
        <f t="shared" si="199"/>
        <v>1.009664956225466</v>
      </c>
      <c r="T245" s="199"/>
      <c r="U245" s="3">
        <f t="shared" si="200"/>
        <v>1.8363288164312663</v>
      </c>
      <c r="V245" s="98">
        <f t="shared" si="201"/>
        <v>11.465151974989908</v>
      </c>
      <c r="W245" s="49">
        <f t="shared" si="202"/>
        <v>5.3304428442665843</v>
      </c>
      <c r="X245" s="317">
        <f t="shared" si="181"/>
        <v>7.4940649151660668E-2</v>
      </c>
      <c r="Y245" s="318">
        <v>7.4940649151660654E-2</v>
      </c>
      <c r="Z245" s="200"/>
      <c r="AA245" s="66"/>
      <c r="AB245" s="66"/>
      <c r="AC245" s="66">
        <v>250</v>
      </c>
      <c r="AD245" s="66"/>
      <c r="AE245" s="66"/>
      <c r="AF245" s="66"/>
      <c r="AG245" s="66"/>
      <c r="AH245" s="195"/>
      <c r="AI245" s="34"/>
      <c r="AJ245" s="229">
        <v>180</v>
      </c>
      <c r="AK245" s="34"/>
      <c r="AL245" s="34"/>
      <c r="AM245" s="34"/>
      <c r="AN245" s="201"/>
      <c r="AO245" s="201"/>
      <c r="AP245" s="202">
        <v>240</v>
      </c>
      <c r="AQ245" s="18"/>
      <c r="AR245" s="18"/>
      <c r="AS245" s="18"/>
      <c r="AT245" s="51"/>
      <c r="AU245" s="17"/>
      <c r="AV245" s="18"/>
      <c r="AW245" s="112"/>
      <c r="AX245" s="103"/>
      <c r="AY245" s="18"/>
      <c r="AZ245" s="18"/>
      <c r="BA245" s="18"/>
      <c r="BB245" s="17"/>
      <c r="BC245" s="19"/>
      <c r="BD245" s="19"/>
      <c r="BE245" s="19"/>
      <c r="BF245" s="17"/>
      <c r="BG245" s="18"/>
      <c r="BH245" s="18"/>
      <c r="BI245" s="128"/>
      <c r="BJ245" s="331"/>
      <c r="BK245" s="332"/>
      <c r="BL245" s="332"/>
      <c r="BM245" s="332"/>
      <c r="BN245" s="333"/>
      <c r="BO245" s="203">
        <f t="shared" si="203"/>
        <v>6.9363999999999999</v>
      </c>
      <c r="BP245" s="285">
        <v>8.8106708528219038</v>
      </c>
      <c r="BQ245" s="204">
        <v>2.7017596706407532</v>
      </c>
      <c r="BR245" s="204"/>
      <c r="BS245" s="47"/>
      <c r="BT245" s="42"/>
      <c r="BU245" s="42"/>
      <c r="BV245" s="42"/>
      <c r="BW245" s="43"/>
      <c r="BX245" s="191"/>
      <c r="BY245" s="191"/>
      <c r="BZ245" s="205"/>
      <c r="CA245" s="191"/>
      <c r="CB245" s="206"/>
      <c r="CC245" s="191"/>
      <c r="CD245" s="207">
        <f t="shared" si="204"/>
        <v>62.195482958634329</v>
      </c>
      <c r="CE245" s="47" t="s">
        <v>356</v>
      </c>
      <c r="CF245" s="42">
        <v>31.8</v>
      </c>
      <c r="CG245" s="42" t="s">
        <v>353</v>
      </c>
      <c r="CH245" s="42">
        <v>175</v>
      </c>
      <c r="CI245" s="191"/>
      <c r="CJ245" s="192"/>
      <c r="CK245" s="191" t="s">
        <v>357</v>
      </c>
      <c r="CL245" s="191" t="s">
        <v>358</v>
      </c>
      <c r="CM245" s="208">
        <v>0.13</v>
      </c>
      <c r="CN245" s="191">
        <v>470</v>
      </c>
      <c r="CO245" s="205">
        <f t="shared" si="205"/>
        <v>75.118048070325557</v>
      </c>
      <c r="CP245" s="191">
        <f t="shared" si="206"/>
        <v>46.646612218975747</v>
      </c>
      <c r="CQ245" s="145" t="s">
        <v>353</v>
      </c>
      <c r="CR245" s="191">
        <v>175</v>
      </c>
      <c r="CS245" s="191"/>
      <c r="CT245" s="191"/>
      <c r="CU245" s="191"/>
      <c r="CV245" s="192"/>
      <c r="CW245" s="191" t="s">
        <v>357</v>
      </c>
      <c r="CX245" s="209" t="s">
        <v>358</v>
      </c>
      <c r="CY245" s="208">
        <v>0.13</v>
      </c>
      <c r="CZ245" s="191">
        <v>470</v>
      </c>
      <c r="DA245" s="191"/>
      <c r="DB245" s="191">
        <f t="shared" si="207"/>
        <v>61.11433730351385</v>
      </c>
      <c r="DC245" s="43">
        <f t="shared" si="208"/>
        <v>0</v>
      </c>
      <c r="DD245" s="191" t="s">
        <v>362</v>
      </c>
      <c r="DE245" s="191">
        <v>100</v>
      </c>
      <c r="DF245" s="191" t="s">
        <v>361</v>
      </c>
      <c r="DG245" s="191">
        <v>20</v>
      </c>
      <c r="DH245" s="191" t="s">
        <v>353</v>
      </c>
      <c r="DI245" s="192">
        <v>175</v>
      </c>
      <c r="DJ245" s="191"/>
      <c r="DK245" s="209"/>
      <c r="DL245" s="208"/>
      <c r="DM245" s="191"/>
      <c r="DN245" s="191">
        <f t="shared" si="209"/>
        <v>61.11433730351385</v>
      </c>
      <c r="DO245" s="192">
        <f t="shared" si="210"/>
        <v>0</v>
      </c>
      <c r="DP245" s="191">
        <v>1</v>
      </c>
      <c r="DQ245" s="191" t="s">
        <v>363</v>
      </c>
      <c r="DR245" s="191" t="s">
        <v>371</v>
      </c>
      <c r="DS245" s="208">
        <v>0.13400000000000001</v>
      </c>
      <c r="DT245" s="191">
        <v>580</v>
      </c>
      <c r="DU245" s="191">
        <f t="shared" si="211"/>
        <v>8.8106708528219038</v>
      </c>
      <c r="DV245" s="191">
        <v>0.375</v>
      </c>
      <c r="DW245" s="191">
        <v>0.45</v>
      </c>
      <c r="DX245" s="192">
        <f t="shared" si="212"/>
        <v>10.365913826439055</v>
      </c>
      <c r="DY245" s="191">
        <v>1</v>
      </c>
      <c r="DZ245" s="191" t="s">
        <v>363</v>
      </c>
      <c r="EA245" s="191" t="s">
        <v>371</v>
      </c>
      <c r="EB245" s="208">
        <v>0.13400000000000001</v>
      </c>
      <c r="EC245" s="191">
        <v>580</v>
      </c>
      <c r="ED245" s="191">
        <f t="shared" si="213"/>
        <v>2.7017596706407532</v>
      </c>
      <c r="EE245" s="191">
        <v>0.47499999999999998</v>
      </c>
      <c r="EF245" s="191">
        <v>0.47499999999999998</v>
      </c>
      <c r="EG245" s="191">
        <f t="shared" si="214"/>
        <v>5.1829569132195275</v>
      </c>
      <c r="EH245" s="166">
        <f t="shared" si="215"/>
        <v>2</v>
      </c>
      <c r="EI245" s="205">
        <f t="shared" si="216"/>
        <v>3.1217589879331529</v>
      </c>
      <c r="EJ245" s="205">
        <f t="shared" si="182"/>
        <v>1.8363288164312663</v>
      </c>
      <c r="EK245" s="51">
        <f t="shared" si="222"/>
        <v>0.61543085420948684</v>
      </c>
      <c r="EL245" s="220">
        <f t="shared" si="184"/>
        <v>0.17322050603342354</v>
      </c>
      <c r="EM245" s="221">
        <f t="shared" si="217"/>
        <v>5.732575987494954</v>
      </c>
      <c r="EN245" s="191"/>
      <c r="EO245" s="313"/>
      <c r="EP245" s="192" t="s">
        <v>354</v>
      </c>
      <c r="EQ245" s="222">
        <f t="shared" si="218"/>
        <v>3.1217589879331529</v>
      </c>
      <c r="ER245" s="191">
        <f t="shared" si="219"/>
        <v>1.8363288164312663</v>
      </c>
      <c r="ES245" s="51">
        <f t="shared" si="220"/>
        <v>0.61543085420948684</v>
      </c>
      <c r="ET245" s="191">
        <f t="shared" si="223"/>
        <v>3.6414205060334233</v>
      </c>
      <c r="EU245" s="191">
        <f t="shared" si="221"/>
        <v>5.732575987494954</v>
      </c>
      <c r="EV245" s="191"/>
      <c r="EW245" s="191"/>
      <c r="EX245" s="192" t="str">
        <f t="shared" si="186"/>
        <v>Front</v>
      </c>
      <c r="EY245" s="145"/>
      <c r="EZ245" s="191"/>
      <c r="FA245" s="191"/>
      <c r="FB245" s="191"/>
      <c r="FC245" s="191"/>
      <c r="FD245" s="191"/>
      <c r="FE245" s="191"/>
      <c r="FF245" s="192"/>
      <c r="FG245" s="145"/>
      <c r="FH245" s="191"/>
      <c r="FI245" s="191"/>
      <c r="FJ245" s="191"/>
      <c r="FK245" s="191"/>
      <c r="FL245" s="191"/>
      <c r="FM245" s="191"/>
      <c r="FN245" s="192"/>
      <c r="FO245" s="145"/>
      <c r="FP245" s="191"/>
      <c r="FQ245" s="191"/>
      <c r="FR245" s="191"/>
      <c r="FS245" s="191"/>
      <c r="FT245" s="191"/>
      <c r="FU245" s="191"/>
      <c r="FV245" s="192"/>
      <c r="FW245" s="191"/>
      <c r="FX245" s="191"/>
      <c r="FY245" s="191"/>
      <c r="FZ245" s="191"/>
      <c r="GA245" s="191"/>
      <c r="GB245" s="191"/>
      <c r="GC245" s="191"/>
      <c r="GD245" s="210"/>
      <c r="GE245" s="145"/>
      <c r="GF245" s="191"/>
      <c r="GG245" s="191"/>
      <c r="GH245" s="191"/>
      <c r="GI245" s="191"/>
      <c r="GJ245" s="191"/>
      <c r="GK245" s="191"/>
      <c r="GL245" s="210"/>
      <c r="GM245" s="145"/>
      <c r="GN245" s="191"/>
      <c r="GO245" s="191"/>
      <c r="GP245" s="191"/>
      <c r="GQ245" s="191"/>
      <c r="GR245" s="191"/>
      <c r="GS245" s="191"/>
      <c r="GT245" s="210"/>
      <c r="GU245" s="145"/>
      <c r="GV245" s="191"/>
      <c r="GW245" s="191"/>
      <c r="GX245" s="191"/>
      <c r="GY245" s="191"/>
      <c r="GZ245" s="191"/>
      <c r="HA245" s="191"/>
      <c r="HB245" s="210"/>
      <c r="HC245" s="145"/>
      <c r="HD245" s="191"/>
      <c r="HE245" s="191"/>
      <c r="HF245" s="191"/>
      <c r="HG245" s="191"/>
      <c r="HH245" s="191"/>
      <c r="HI245" s="191"/>
      <c r="HJ245" s="210"/>
      <c r="HR245" s="310"/>
    </row>
    <row r="246" spans="1:226" s="309" customFormat="1" ht="14.45" customHeight="1" x14ac:dyDescent="0.25">
      <c r="A246" s="211" t="s">
        <v>431</v>
      </c>
      <c r="B246" s="194" t="s">
        <v>0</v>
      </c>
      <c r="C246" s="31">
        <f t="shared" si="224"/>
        <v>236</v>
      </c>
      <c r="D246" s="173" t="str">
        <f t="shared" si="188"/>
        <v>Dw_236</v>
      </c>
      <c r="E246" s="4">
        <v>360.22838186173408</v>
      </c>
      <c r="F246" s="195" t="s">
        <v>360</v>
      </c>
      <c r="G246" s="195">
        <v>17.5</v>
      </c>
      <c r="H246" s="3">
        <f t="shared" si="189"/>
        <v>48.782596829255439</v>
      </c>
      <c r="I246" s="196">
        <f t="shared" si="190"/>
        <v>184.24936109430101</v>
      </c>
      <c r="J246" s="1">
        <f t="shared" si="191"/>
        <v>0.3</v>
      </c>
      <c r="K246" s="280">
        <f t="shared" si="192"/>
        <v>0.63765748652121745</v>
      </c>
      <c r="L246" s="280">
        <f t="shared" si="193"/>
        <v>0.7251237483349966</v>
      </c>
      <c r="M246" s="225">
        <f t="shared" si="194"/>
        <v>1.1330845818183548</v>
      </c>
      <c r="N246" s="15" t="s">
        <v>432</v>
      </c>
      <c r="O246" s="197">
        <f t="shared" si="195"/>
        <v>0.54384281125124745</v>
      </c>
      <c r="P246" s="198">
        <f t="shared" si="196"/>
        <v>0</v>
      </c>
      <c r="Q246" s="198">
        <f t="shared" si="197"/>
        <v>0</v>
      </c>
      <c r="R246" s="198">
        <f t="shared" si="198"/>
        <v>0.79389170639644835</v>
      </c>
      <c r="S246" s="77">
        <f t="shared" si="199"/>
        <v>0.7813676288004292</v>
      </c>
      <c r="T246" s="199"/>
      <c r="U246" s="3">
        <f t="shared" si="200"/>
        <v>1.7536569919071736</v>
      </c>
      <c r="V246" s="98">
        <f t="shared" si="201"/>
        <v>10.456063673900717</v>
      </c>
      <c r="W246" s="49">
        <f t="shared" si="202"/>
        <v>4.6654839096878513</v>
      </c>
      <c r="X246" s="317">
        <f t="shared" si="181"/>
        <v>7.51509637237886E-2</v>
      </c>
      <c r="Y246" s="318">
        <v>7.5150963723788586E-2</v>
      </c>
      <c r="Z246" s="200"/>
      <c r="AA246" s="66"/>
      <c r="AB246" s="66"/>
      <c r="AC246" s="66">
        <v>250</v>
      </c>
      <c r="AD246" s="66"/>
      <c r="AE246" s="66"/>
      <c r="AF246" s="66"/>
      <c r="AG246" s="66"/>
      <c r="AH246" s="195"/>
      <c r="AI246" s="34"/>
      <c r="AJ246" s="229">
        <v>180</v>
      </c>
      <c r="AK246" s="34"/>
      <c r="AL246" s="34"/>
      <c r="AM246" s="34"/>
      <c r="AN246" s="201"/>
      <c r="AO246" s="201"/>
      <c r="AP246" s="202">
        <v>240</v>
      </c>
      <c r="AQ246" s="18"/>
      <c r="AR246" s="18"/>
      <c r="AS246" s="18"/>
      <c r="AT246" s="51"/>
      <c r="AU246" s="17"/>
      <c r="AV246" s="18"/>
      <c r="AW246" s="112"/>
      <c r="AX246" s="103"/>
      <c r="AY246" s="18"/>
      <c r="AZ246" s="18"/>
      <c r="BA246" s="18"/>
      <c r="BB246" s="17"/>
      <c r="BC246" s="19"/>
      <c r="BD246" s="19"/>
      <c r="BE246" s="19"/>
      <c r="BF246" s="17"/>
      <c r="BG246" s="18"/>
      <c r="BH246" s="18"/>
      <c r="BI246" s="128"/>
      <c r="BJ246" s="331"/>
      <c r="BK246" s="332"/>
      <c r="BL246" s="332"/>
      <c r="BM246" s="332"/>
      <c r="BN246" s="333"/>
      <c r="BO246" s="203">
        <f t="shared" si="203"/>
        <v>6.9363999999999999</v>
      </c>
      <c r="BP246" s="285">
        <v>7.0328407861794933</v>
      </c>
      <c r="BQ246" s="204">
        <v>3.1026799796289337</v>
      </c>
      <c r="BR246" s="204"/>
      <c r="BS246" s="47"/>
      <c r="BT246" s="42"/>
      <c r="BU246" s="42"/>
      <c r="BV246" s="42"/>
      <c r="BW246" s="43"/>
      <c r="BX246" s="191"/>
      <c r="BY246" s="191"/>
      <c r="BZ246" s="205"/>
      <c r="CA246" s="191"/>
      <c r="CB246" s="206"/>
      <c r="CC246" s="191"/>
      <c r="CD246" s="207">
        <f t="shared" si="204"/>
        <v>55.274808328290305</v>
      </c>
      <c r="CE246" s="47" t="s">
        <v>356</v>
      </c>
      <c r="CF246" s="42">
        <v>31.8</v>
      </c>
      <c r="CG246" s="42" t="s">
        <v>353</v>
      </c>
      <c r="CH246" s="42">
        <v>175</v>
      </c>
      <c r="CI246" s="191"/>
      <c r="CJ246" s="192"/>
      <c r="CK246" s="191" t="s">
        <v>357</v>
      </c>
      <c r="CL246" s="191" t="s">
        <v>358</v>
      </c>
      <c r="CM246" s="208">
        <v>0.13</v>
      </c>
      <c r="CN246" s="191">
        <v>470</v>
      </c>
      <c r="CO246" s="205">
        <f t="shared" si="205"/>
        <v>76.712613584362259</v>
      </c>
      <c r="CP246" s="191">
        <f t="shared" si="206"/>
        <v>41.456106246217729</v>
      </c>
      <c r="CQ246" s="145" t="s">
        <v>353</v>
      </c>
      <c r="CR246" s="191">
        <v>175</v>
      </c>
      <c r="CS246" s="191"/>
      <c r="CT246" s="191"/>
      <c r="CU246" s="191"/>
      <c r="CV246" s="192"/>
      <c r="CW246" s="191" t="s">
        <v>357</v>
      </c>
      <c r="CX246" s="209" t="s">
        <v>358</v>
      </c>
      <c r="CY246" s="208">
        <v>0.13</v>
      </c>
      <c r="CZ246" s="191">
        <v>470</v>
      </c>
      <c r="DA246" s="191"/>
      <c r="DB246" s="191">
        <f t="shared" si="207"/>
        <v>48.782596829255439</v>
      </c>
      <c r="DC246" s="43">
        <f t="shared" si="208"/>
        <v>0</v>
      </c>
      <c r="DD246" s="191" t="s">
        <v>362</v>
      </c>
      <c r="DE246" s="191">
        <v>100</v>
      </c>
      <c r="DF246" s="191" t="s">
        <v>361</v>
      </c>
      <c r="DG246" s="191">
        <v>20</v>
      </c>
      <c r="DH246" s="191" t="s">
        <v>353</v>
      </c>
      <c r="DI246" s="192">
        <v>175</v>
      </c>
      <c r="DJ246" s="191"/>
      <c r="DK246" s="209"/>
      <c r="DL246" s="208"/>
      <c r="DM246" s="191"/>
      <c r="DN246" s="191">
        <f t="shared" si="209"/>
        <v>48.782596829255439</v>
      </c>
      <c r="DO246" s="192">
        <f t="shared" si="210"/>
        <v>0</v>
      </c>
      <c r="DP246" s="191">
        <v>1</v>
      </c>
      <c r="DQ246" s="191" t="s">
        <v>363</v>
      </c>
      <c r="DR246" s="191" t="s">
        <v>371</v>
      </c>
      <c r="DS246" s="208">
        <v>0.13400000000000001</v>
      </c>
      <c r="DT246" s="191">
        <v>580</v>
      </c>
      <c r="DU246" s="191">
        <f t="shared" si="211"/>
        <v>7.0328407861794933</v>
      </c>
      <c r="DV246" s="191">
        <v>0.375</v>
      </c>
      <c r="DW246" s="191">
        <v>0.45</v>
      </c>
      <c r="DX246" s="192">
        <f t="shared" si="212"/>
        <v>9.2124680547150515</v>
      </c>
      <c r="DY246" s="191">
        <v>1</v>
      </c>
      <c r="DZ246" s="191" t="s">
        <v>363</v>
      </c>
      <c r="EA246" s="191" t="s">
        <v>371</v>
      </c>
      <c r="EB246" s="208">
        <v>0.13400000000000001</v>
      </c>
      <c r="EC246" s="191">
        <v>580</v>
      </c>
      <c r="ED246" s="191">
        <f t="shared" si="213"/>
        <v>3.1026799796289337</v>
      </c>
      <c r="EE246" s="191">
        <v>0.47499999999999998</v>
      </c>
      <c r="EF246" s="191">
        <v>0.47499999999999998</v>
      </c>
      <c r="EG246" s="191">
        <f t="shared" si="214"/>
        <v>4.6062340273575257</v>
      </c>
      <c r="EH246" s="166">
        <f t="shared" si="215"/>
        <v>2</v>
      </c>
      <c r="EI246" s="205">
        <f t="shared" si="216"/>
        <v>2.9812168862421951</v>
      </c>
      <c r="EJ246" s="205">
        <f t="shared" si="182"/>
        <v>1.7536569919071736</v>
      </c>
      <c r="EK246" s="51">
        <f t="shared" si="222"/>
        <v>1.0990229877217601</v>
      </c>
      <c r="EL246" s="220">
        <f t="shared" si="184"/>
        <v>0.24349155687890245</v>
      </c>
      <c r="EM246" s="221">
        <f t="shared" si="217"/>
        <v>5.2280318369503584</v>
      </c>
      <c r="EN246" s="191"/>
      <c r="EO246" s="313"/>
      <c r="EP246" s="192" t="s">
        <v>354</v>
      </c>
      <c r="EQ246" s="222">
        <f t="shared" si="218"/>
        <v>2.9812168862421951</v>
      </c>
      <c r="ER246" s="191">
        <f t="shared" si="219"/>
        <v>1.7536569919071736</v>
      </c>
      <c r="ES246" s="51">
        <f t="shared" si="220"/>
        <v>1.0990229877217601</v>
      </c>
      <c r="ET246" s="191">
        <f t="shared" si="223"/>
        <v>3.7116915568789022</v>
      </c>
      <c r="EU246" s="191">
        <f t="shared" si="221"/>
        <v>5.2280318369503584</v>
      </c>
      <c r="EV246" s="191"/>
      <c r="EW246" s="191"/>
      <c r="EX246" s="192" t="str">
        <f t="shared" si="186"/>
        <v>Front</v>
      </c>
      <c r="EY246" s="145"/>
      <c r="EZ246" s="191"/>
      <c r="FA246" s="191"/>
      <c r="FB246" s="191"/>
      <c r="FC246" s="191"/>
      <c r="FD246" s="191"/>
      <c r="FE246" s="191"/>
      <c r="FF246" s="192"/>
      <c r="FG246" s="145"/>
      <c r="FH246" s="191"/>
      <c r="FI246" s="191"/>
      <c r="FJ246" s="191"/>
      <c r="FK246" s="191"/>
      <c r="FL246" s="191"/>
      <c r="FM246" s="191"/>
      <c r="FN246" s="192"/>
      <c r="FO246" s="145"/>
      <c r="FP246" s="191"/>
      <c r="FQ246" s="191"/>
      <c r="FR246" s="191"/>
      <c r="FS246" s="191"/>
      <c r="FT246" s="191"/>
      <c r="FU246" s="191"/>
      <c r="FV246" s="192"/>
      <c r="FW246" s="191"/>
      <c r="FX246" s="191"/>
      <c r="FY246" s="191"/>
      <c r="FZ246" s="191"/>
      <c r="GA246" s="191"/>
      <c r="GB246" s="191"/>
      <c r="GC246" s="191"/>
      <c r="GD246" s="210"/>
      <c r="GE246" s="145"/>
      <c r="GF246" s="191"/>
      <c r="GG246" s="191"/>
      <c r="GH246" s="191"/>
      <c r="GI246" s="191"/>
      <c r="GJ246" s="191"/>
      <c r="GK246" s="191"/>
      <c r="GL246" s="210"/>
      <c r="GM246" s="145"/>
      <c r="GN246" s="191"/>
      <c r="GO246" s="191"/>
      <c r="GP246" s="191"/>
      <c r="GQ246" s="191"/>
      <c r="GR246" s="191"/>
      <c r="GS246" s="191"/>
      <c r="GT246" s="210"/>
      <c r="GU246" s="145"/>
      <c r="GV246" s="191"/>
      <c r="GW246" s="191"/>
      <c r="GX246" s="191"/>
      <c r="GY246" s="191"/>
      <c r="GZ246" s="191"/>
      <c r="HA246" s="191"/>
      <c r="HB246" s="210"/>
      <c r="HC246" s="145"/>
      <c r="HD246" s="191"/>
      <c r="HE246" s="191"/>
      <c r="HF246" s="191"/>
      <c r="HG246" s="191"/>
      <c r="HH246" s="191"/>
      <c r="HI246" s="191"/>
      <c r="HJ246" s="210"/>
      <c r="HR246" s="310"/>
    </row>
    <row r="247" spans="1:226" s="309" customFormat="1" ht="14.45" customHeight="1" x14ac:dyDescent="0.25">
      <c r="A247" s="211" t="s">
        <v>431</v>
      </c>
      <c r="B247" s="194" t="s">
        <v>0</v>
      </c>
      <c r="C247" s="31">
        <f t="shared" si="224"/>
        <v>237</v>
      </c>
      <c r="D247" s="173" t="str">
        <f t="shared" si="188"/>
        <v>Dw_237</v>
      </c>
      <c r="E247" s="4">
        <v>551.40112396219547</v>
      </c>
      <c r="F247" s="195" t="s">
        <v>360</v>
      </c>
      <c r="G247" s="195">
        <v>17.5</v>
      </c>
      <c r="H247" s="3">
        <f t="shared" si="189"/>
        <v>54.250429676369031</v>
      </c>
      <c r="I247" s="196">
        <f t="shared" si="190"/>
        <v>195.34260229599829</v>
      </c>
      <c r="J247" s="1">
        <f t="shared" si="191"/>
        <v>0.30000000000000004</v>
      </c>
      <c r="K247" s="280">
        <f t="shared" si="192"/>
        <v>0.67482271431480578</v>
      </c>
      <c r="L247" s="280">
        <f t="shared" si="193"/>
        <v>0.76533924678288878</v>
      </c>
      <c r="M247" s="225">
        <f t="shared" si="194"/>
        <v>1.0802270330095893</v>
      </c>
      <c r="N247" s="15" t="s">
        <v>432</v>
      </c>
      <c r="O247" s="197">
        <f t="shared" si="195"/>
        <v>0.57400443508716659</v>
      </c>
      <c r="P247" s="198">
        <f t="shared" si="196"/>
        <v>0</v>
      </c>
      <c r="Q247" s="198">
        <f t="shared" si="197"/>
        <v>0</v>
      </c>
      <c r="R247" s="198">
        <f t="shared" si="198"/>
        <v>0.75685725169370865</v>
      </c>
      <c r="S247" s="77">
        <f t="shared" si="199"/>
        <v>0.87357113673453546</v>
      </c>
      <c r="T247" s="199"/>
      <c r="U247" s="3">
        <f t="shared" si="200"/>
        <v>1.7380480112582575</v>
      </c>
      <c r="V247" s="98">
        <f t="shared" si="201"/>
        <v>10.270757024091866</v>
      </c>
      <c r="W247" s="49">
        <f t="shared" si="202"/>
        <v>5.2820283401812649</v>
      </c>
      <c r="X247" s="317">
        <f t="shared" si="181"/>
        <v>6.9316459306212205E-2</v>
      </c>
      <c r="Y247" s="318">
        <v>6.9316459306212205E-2</v>
      </c>
      <c r="Z247" s="200"/>
      <c r="AA247" s="66"/>
      <c r="AB247" s="66"/>
      <c r="AC247" s="66">
        <v>250</v>
      </c>
      <c r="AD247" s="66"/>
      <c r="AE247" s="66"/>
      <c r="AF247" s="66"/>
      <c r="AG247" s="66"/>
      <c r="AH247" s="195"/>
      <c r="AI247" s="34"/>
      <c r="AJ247" s="229">
        <v>180</v>
      </c>
      <c r="AK247" s="34"/>
      <c r="AL247" s="34"/>
      <c r="AM247" s="34"/>
      <c r="AN247" s="201"/>
      <c r="AO247" s="201"/>
      <c r="AP247" s="202">
        <v>240</v>
      </c>
      <c r="AQ247" s="18"/>
      <c r="AR247" s="18"/>
      <c r="AS247" s="18"/>
      <c r="AT247" s="51"/>
      <c r="AU247" s="17"/>
      <c r="AV247" s="18"/>
      <c r="AW247" s="112"/>
      <c r="AX247" s="103"/>
      <c r="AY247" s="18"/>
      <c r="AZ247" s="18"/>
      <c r="BA247" s="18"/>
      <c r="BB247" s="17"/>
      <c r="BC247" s="19"/>
      <c r="BD247" s="19"/>
      <c r="BE247" s="19"/>
      <c r="BF247" s="17"/>
      <c r="BG247" s="18"/>
      <c r="BH247" s="18"/>
      <c r="BI247" s="128"/>
      <c r="BJ247" s="331"/>
      <c r="BK247" s="332"/>
      <c r="BL247" s="332"/>
      <c r="BM247" s="332"/>
      <c r="BN247" s="333"/>
      <c r="BO247" s="203">
        <f t="shared" si="203"/>
        <v>6.9363999999999999</v>
      </c>
      <c r="BP247" s="285">
        <v>7.8211218609608775</v>
      </c>
      <c r="BQ247" s="204">
        <v>2.9422874572521844</v>
      </c>
      <c r="BR247" s="204"/>
      <c r="BS247" s="47"/>
      <c r="BT247" s="42"/>
      <c r="BU247" s="42"/>
      <c r="BV247" s="42"/>
      <c r="BW247" s="43"/>
      <c r="BX247" s="191"/>
      <c r="BY247" s="191"/>
      <c r="BZ247" s="205"/>
      <c r="CA247" s="191"/>
      <c r="CB247" s="206"/>
      <c r="CC247" s="191"/>
      <c r="CD247" s="207">
        <f t="shared" si="204"/>
        <v>58.602780688799491</v>
      </c>
      <c r="CE247" s="47" t="s">
        <v>356</v>
      </c>
      <c r="CF247" s="42">
        <v>31.8</v>
      </c>
      <c r="CG247" s="42" t="s">
        <v>353</v>
      </c>
      <c r="CH247" s="42">
        <v>175</v>
      </c>
      <c r="CI247" s="191"/>
      <c r="CJ247" s="192"/>
      <c r="CK247" s="191" t="s">
        <v>357</v>
      </c>
      <c r="CL247" s="191" t="s">
        <v>358</v>
      </c>
      <c r="CM247" s="208">
        <v>0.13</v>
      </c>
      <c r="CN247" s="191">
        <v>470</v>
      </c>
      <c r="CO247" s="205">
        <f t="shared" si="205"/>
        <v>76.870189091832344</v>
      </c>
      <c r="CP247" s="191">
        <f t="shared" si="206"/>
        <v>43.952085516599617</v>
      </c>
      <c r="CQ247" s="145" t="s">
        <v>353</v>
      </c>
      <c r="CR247" s="191">
        <v>175</v>
      </c>
      <c r="CS247" s="191"/>
      <c r="CT247" s="191"/>
      <c r="CU247" s="191"/>
      <c r="CV247" s="192"/>
      <c r="CW247" s="191" t="s">
        <v>357</v>
      </c>
      <c r="CX247" s="209" t="s">
        <v>358</v>
      </c>
      <c r="CY247" s="208">
        <v>0.13</v>
      </c>
      <c r="CZ247" s="191">
        <v>470</v>
      </c>
      <c r="DA247" s="191"/>
      <c r="DB247" s="191">
        <f t="shared" si="207"/>
        <v>54.250429676369031</v>
      </c>
      <c r="DC247" s="43">
        <f t="shared" si="208"/>
        <v>0</v>
      </c>
      <c r="DD247" s="191" t="s">
        <v>362</v>
      </c>
      <c r="DE247" s="191">
        <v>100</v>
      </c>
      <c r="DF247" s="191" t="s">
        <v>361</v>
      </c>
      <c r="DG247" s="191">
        <v>20</v>
      </c>
      <c r="DH247" s="191" t="s">
        <v>353</v>
      </c>
      <c r="DI247" s="192">
        <v>175</v>
      </c>
      <c r="DJ247" s="191"/>
      <c r="DK247" s="209"/>
      <c r="DL247" s="208"/>
      <c r="DM247" s="191"/>
      <c r="DN247" s="191">
        <f t="shared" si="209"/>
        <v>54.250429676369031</v>
      </c>
      <c r="DO247" s="192">
        <f t="shared" si="210"/>
        <v>0</v>
      </c>
      <c r="DP247" s="191">
        <v>1</v>
      </c>
      <c r="DQ247" s="191" t="s">
        <v>363</v>
      </c>
      <c r="DR247" s="191" t="s">
        <v>371</v>
      </c>
      <c r="DS247" s="208">
        <v>0.13400000000000001</v>
      </c>
      <c r="DT247" s="191">
        <v>580</v>
      </c>
      <c r="DU247" s="191">
        <f t="shared" si="211"/>
        <v>7.8211218609608775</v>
      </c>
      <c r="DV247" s="191">
        <v>0.375</v>
      </c>
      <c r="DW247" s="191">
        <v>0.45</v>
      </c>
      <c r="DX247" s="192">
        <f t="shared" si="212"/>
        <v>9.7671301147999152</v>
      </c>
      <c r="DY247" s="191">
        <v>1</v>
      </c>
      <c r="DZ247" s="191" t="s">
        <v>363</v>
      </c>
      <c r="EA247" s="191" t="s">
        <v>371</v>
      </c>
      <c r="EB247" s="208">
        <v>0.13400000000000001</v>
      </c>
      <c r="EC247" s="191">
        <v>580</v>
      </c>
      <c r="ED247" s="191">
        <f t="shared" si="213"/>
        <v>2.9422874572521844</v>
      </c>
      <c r="EE247" s="191">
        <v>0.47499999999999998</v>
      </c>
      <c r="EF247" s="191">
        <v>0.47499999999999998</v>
      </c>
      <c r="EG247" s="191">
        <f t="shared" si="214"/>
        <v>4.8835650573999576</v>
      </c>
      <c r="EH247" s="166">
        <f t="shared" si="215"/>
        <v>2</v>
      </c>
      <c r="EI247" s="205">
        <f t="shared" si="216"/>
        <v>2.9546816191390377</v>
      </c>
      <c r="EJ247" s="205">
        <f t="shared" si="182"/>
        <v>1.7380480112582575</v>
      </c>
      <c r="EK247" s="51">
        <f t="shared" si="222"/>
        <v>0.95423944599392696</v>
      </c>
      <c r="EL247" s="220">
        <f t="shared" si="184"/>
        <v>0.25675919043048112</v>
      </c>
      <c r="EM247" s="221">
        <f t="shared" si="217"/>
        <v>5.135378512045933</v>
      </c>
      <c r="EN247" s="191"/>
      <c r="EO247" s="313"/>
      <c r="EP247" s="192" t="s">
        <v>354</v>
      </c>
      <c r="EQ247" s="222">
        <f t="shared" si="218"/>
        <v>2.9546816191390377</v>
      </c>
      <c r="ER247" s="191">
        <f t="shared" si="219"/>
        <v>1.7380480112582575</v>
      </c>
      <c r="ES247" s="51">
        <f t="shared" si="220"/>
        <v>0.95423944599392696</v>
      </c>
      <c r="ET247" s="191">
        <f t="shared" si="223"/>
        <v>3.7249591904304813</v>
      </c>
      <c r="EU247" s="191">
        <f t="shared" si="221"/>
        <v>5.135378512045933</v>
      </c>
      <c r="EV247" s="191"/>
      <c r="EW247" s="191"/>
      <c r="EX247" s="192" t="str">
        <f t="shared" si="186"/>
        <v>Front</v>
      </c>
      <c r="EY247" s="145"/>
      <c r="EZ247" s="191"/>
      <c r="FA247" s="191"/>
      <c r="FB247" s="191"/>
      <c r="FC247" s="191"/>
      <c r="FD247" s="191"/>
      <c r="FE247" s="191"/>
      <c r="FF247" s="192"/>
      <c r="FG247" s="145"/>
      <c r="FH247" s="191"/>
      <c r="FI247" s="191"/>
      <c r="FJ247" s="191"/>
      <c r="FK247" s="191"/>
      <c r="FL247" s="191"/>
      <c r="FM247" s="191"/>
      <c r="FN247" s="192"/>
      <c r="FO247" s="145"/>
      <c r="FP247" s="191"/>
      <c r="FQ247" s="191"/>
      <c r="FR247" s="191"/>
      <c r="FS247" s="191"/>
      <c r="FT247" s="191"/>
      <c r="FU247" s="191"/>
      <c r="FV247" s="192"/>
      <c r="FW247" s="191"/>
      <c r="FX247" s="191"/>
      <c r="FY247" s="191"/>
      <c r="FZ247" s="191"/>
      <c r="GA247" s="191"/>
      <c r="GB247" s="191"/>
      <c r="GC247" s="191"/>
      <c r="GD247" s="210"/>
      <c r="GE247" s="145"/>
      <c r="GF247" s="191"/>
      <c r="GG247" s="191"/>
      <c r="GH247" s="191"/>
      <c r="GI247" s="191"/>
      <c r="GJ247" s="191"/>
      <c r="GK247" s="191"/>
      <c r="GL247" s="210"/>
      <c r="GM247" s="145"/>
      <c r="GN247" s="191"/>
      <c r="GO247" s="191"/>
      <c r="GP247" s="191"/>
      <c r="GQ247" s="191"/>
      <c r="GR247" s="191"/>
      <c r="GS247" s="191"/>
      <c r="GT247" s="210"/>
      <c r="GU247" s="145"/>
      <c r="GV247" s="191"/>
      <c r="GW247" s="191"/>
      <c r="GX247" s="191"/>
      <c r="GY247" s="191"/>
      <c r="GZ247" s="191"/>
      <c r="HA247" s="191"/>
      <c r="HB247" s="210"/>
      <c r="HC247" s="145"/>
      <c r="HD247" s="191"/>
      <c r="HE247" s="191"/>
      <c r="HF247" s="191"/>
      <c r="HG247" s="191"/>
      <c r="HH247" s="191"/>
      <c r="HI247" s="191"/>
      <c r="HJ247" s="210"/>
      <c r="HR247" s="310"/>
    </row>
    <row r="248" spans="1:226" s="309" customFormat="1" ht="14.45" customHeight="1" x14ac:dyDescent="0.25">
      <c r="A248" s="211" t="s">
        <v>431</v>
      </c>
      <c r="B248" s="194" t="s">
        <v>0</v>
      </c>
      <c r="C248" s="31">
        <f t="shared" si="224"/>
        <v>238</v>
      </c>
      <c r="D248" s="173" t="str">
        <f t="shared" si="188"/>
        <v>Dw_238</v>
      </c>
      <c r="E248" s="4">
        <v>387.08068778705319</v>
      </c>
      <c r="F248" s="195" t="s">
        <v>360</v>
      </c>
      <c r="G248" s="195">
        <v>17.5</v>
      </c>
      <c r="H248" s="3">
        <f t="shared" si="189"/>
        <v>40.303184708371553</v>
      </c>
      <c r="I248" s="196">
        <f t="shared" si="190"/>
        <v>151.77728565581617</v>
      </c>
      <c r="J248" s="1">
        <f t="shared" si="191"/>
        <v>0.3</v>
      </c>
      <c r="K248" s="280">
        <f t="shared" si="192"/>
        <v>0.63977236914855107</v>
      </c>
      <c r="L248" s="280">
        <f t="shared" si="193"/>
        <v>0.73843406147160118</v>
      </c>
      <c r="M248" s="225">
        <f t="shared" si="194"/>
        <v>1.1297664446672611</v>
      </c>
      <c r="N248" s="15" t="s">
        <v>432</v>
      </c>
      <c r="O248" s="197">
        <f t="shared" si="195"/>
        <v>0.55382554610370083</v>
      </c>
      <c r="P248" s="198">
        <f t="shared" si="196"/>
        <v>0</v>
      </c>
      <c r="Q248" s="198">
        <f t="shared" si="197"/>
        <v>0</v>
      </c>
      <c r="R248" s="198">
        <f t="shared" si="198"/>
        <v>0.79156686533232223</v>
      </c>
      <c r="S248" s="77">
        <f t="shared" si="199"/>
        <v>0.71535470380937238</v>
      </c>
      <c r="T248" s="199"/>
      <c r="U248" s="3">
        <f t="shared" si="200"/>
        <v>1.6723618031700584</v>
      </c>
      <c r="V248" s="98">
        <f t="shared" si="201"/>
        <v>9.5090996023875114</v>
      </c>
      <c r="W248" s="49">
        <f t="shared" si="202"/>
        <v>4.2383807503974795</v>
      </c>
      <c r="X248" s="317">
        <f t="shared" si="181"/>
        <v>8.1021025249683701E-2</v>
      </c>
      <c r="Y248" s="318">
        <v>8.1021025249683673E-2</v>
      </c>
      <c r="Z248" s="200"/>
      <c r="AA248" s="66"/>
      <c r="AB248" s="66"/>
      <c r="AC248" s="66">
        <v>250</v>
      </c>
      <c r="AD248" s="66"/>
      <c r="AE248" s="66"/>
      <c r="AF248" s="66"/>
      <c r="AG248" s="66"/>
      <c r="AH248" s="195"/>
      <c r="AI248" s="34"/>
      <c r="AJ248" s="229">
        <v>180</v>
      </c>
      <c r="AK248" s="34"/>
      <c r="AL248" s="34"/>
      <c r="AM248" s="34"/>
      <c r="AN248" s="201"/>
      <c r="AO248" s="201"/>
      <c r="AP248" s="202">
        <v>240</v>
      </c>
      <c r="AQ248" s="18"/>
      <c r="AR248" s="18"/>
      <c r="AS248" s="18"/>
      <c r="AT248" s="51"/>
      <c r="AU248" s="17"/>
      <c r="AV248" s="18"/>
      <c r="AW248" s="112"/>
      <c r="AX248" s="103"/>
      <c r="AY248" s="18"/>
      <c r="AZ248" s="18"/>
      <c r="BA248" s="18"/>
      <c r="BB248" s="17"/>
      <c r="BC248" s="19"/>
      <c r="BD248" s="19"/>
      <c r="BE248" s="19"/>
      <c r="BF248" s="17"/>
      <c r="BG248" s="18"/>
      <c r="BH248" s="18"/>
      <c r="BI248" s="128"/>
      <c r="BJ248" s="331"/>
      <c r="BK248" s="332"/>
      <c r="BL248" s="332"/>
      <c r="BM248" s="332"/>
      <c r="BN248" s="333"/>
      <c r="BO248" s="203">
        <f t="shared" si="203"/>
        <v>6.9363999999999999</v>
      </c>
      <c r="BP248" s="285">
        <v>5.8103893530320558</v>
      </c>
      <c r="BQ248" s="204">
        <v>2.7917193211537521</v>
      </c>
      <c r="BR248" s="204"/>
      <c r="BS248" s="47"/>
      <c r="BT248" s="42"/>
      <c r="BU248" s="42"/>
      <c r="BV248" s="42"/>
      <c r="BW248" s="43"/>
      <c r="BX248" s="191"/>
      <c r="BY248" s="191"/>
      <c r="BZ248" s="205"/>
      <c r="CA248" s="191"/>
      <c r="CB248" s="206"/>
      <c r="CC248" s="191"/>
      <c r="CD248" s="207">
        <f t="shared" si="204"/>
        <v>45.533185696744852</v>
      </c>
      <c r="CE248" s="47" t="s">
        <v>356</v>
      </c>
      <c r="CF248" s="42">
        <v>31.8</v>
      </c>
      <c r="CG248" s="42" t="s">
        <v>353</v>
      </c>
      <c r="CH248" s="42">
        <v>175</v>
      </c>
      <c r="CI248" s="191"/>
      <c r="CJ248" s="192"/>
      <c r="CK248" s="191" t="s">
        <v>357</v>
      </c>
      <c r="CL248" s="191" t="s">
        <v>358</v>
      </c>
      <c r="CM248" s="208">
        <v>0.13</v>
      </c>
      <c r="CN248" s="191">
        <v>470</v>
      </c>
      <c r="CO248" s="205">
        <f t="shared" si="205"/>
        <v>61.199362387645188</v>
      </c>
      <c r="CP248" s="191">
        <f t="shared" si="206"/>
        <v>34.149889272558639</v>
      </c>
      <c r="CQ248" s="145" t="s">
        <v>353</v>
      </c>
      <c r="CR248" s="191">
        <v>175</v>
      </c>
      <c r="CS248" s="191"/>
      <c r="CT248" s="191"/>
      <c r="CU248" s="191"/>
      <c r="CV248" s="192"/>
      <c r="CW248" s="191" t="s">
        <v>357</v>
      </c>
      <c r="CX248" s="209" t="s">
        <v>358</v>
      </c>
      <c r="CY248" s="208">
        <v>0.13</v>
      </c>
      <c r="CZ248" s="191">
        <v>470</v>
      </c>
      <c r="DA248" s="191"/>
      <c r="DB248" s="191">
        <f t="shared" si="207"/>
        <v>40.303184708371553</v>
      </c>
      <c r="DC248" s="43">
        <f t="shared" si="208"/>
        <v>0</v>
      </c>
      <c r="DD248" s="191" t="s">
        <v>362</v>
      </c>
      <c r="DE248" s="191">
        <v>100</v>
      </c>
      <c r="DF248" s="191" t="s">
        <v>361</v>
      </c>
      <c r="DG248" s="191">
        <v>20</v>
      </c>
      <c r="DH248" s="191" t="s">
        <v>353</v>
      </c>
      <c r="DI248" s="192">
        <v>175</v>
      </c>
      <c r="DJ248" s="191"/>
      <c r="DK248" s="209"/>
      <c r="DL248" s="208"/>
      <c r="DM248" s="191"/>
      <c r="DN248" s="191">
        <f t="shared" si="209"/>
        <v>40.303184708371553</v>
      </c>
      <c r="DO248" s="192">
        <f t="shared" si="210"/>
        <v>0</v>
      </c>
      <c r="DP248" s="191">
        <v>1</v>
      </c>
      <c r="DQ248" s="191" t="s">
        <v>363</v>
      </c>
      <c r="DR248" s="191" t="s">
        <v>371</v>
      </c>
      <c r="DS248" s="208">
        <v>0.13400000000000001</v>
      </c>
      <c r="DT248" s="191">
        <v>580</v>
      </c>
      <c r="DU248" s="191">
        <f t="shared" si="211"/>
        <v>5.8103893530320558</v>
      </c>
      <c r="DV248" s="191">
        <v>0.375</v>
      </c>
      <c r="DW248" s="191">
        <v>0.45</v>
      </c>
      <c r="DX248" s="192">
        <f t="shared" si="212"/>
        <v>7.5888642827908086</v>
      </c>
      <c r="DY248" s="191">
        <v>1</v>
      </c>
      <c r="DZ248" s="191" t="s">
        <v>363</v>
      </c>
      <c r="EA248" s="191" t="s">
        <v>371</v>
      </c>
      <c r="EB248" s="208">
        <v>0.13400000000000001</v>
      </c>
      <c r="EC248" s="191">
        <v>580</v>
      </c>
      <c r="ED248" s="191">
        <f t="shared" si="213"/>
        <v>2.7917193211537521</v>
      </c>
      <c r="EE248" s="191">
        <v>0.47499999999999998</v>
      </c>
      <c r="EF248" s="191">
        <v>0.47499999999999998</v>
      </c>
      <c r="EG248" s="191">
        <f t="shared" si="214"/>
        <v>3.7944321413954043</v>
      </c>
      <c r="EH248" s="166">
        <f t="shared" si="215"/>
        <v>2</v>
      </c>
      <c r="EI248" s="205">
        <f t="shared" si="216"/>
        <v>2.8430150653890993</v>
      </c>
      <c r="EJ248" s="205">
        <f t="shared" si="182"/>
        <v>1.6723618031700584</v>
      </c>
      <c r="EK248" s="51">
        <f t="shared" si="222"/>
        <v>0.86935751798369365</v>
      </c>
      <c r="EL248" s="220">
        <f t="shared" si="184"/>
        <v>0.31259246730545032</v>
      </c>
      <c r="EM248" s="221">
        <f t="shared" si="217"/>
        <v>4.7545498011937557</v>
      </c>
      <c r="EN248" s="191"/>
      <c r="EO248" s="313"/>
      <c r="EP248" s="192" t="s">
        <v>354</v>
      </c>
      <c r="EQ248" s="222">
        <f t="shared" si="218"/>
        <v>2.8430150653890993</v>
      </c>
      <c r="ER248" s="191">
        <f t="shared" si="219"/>
        <v>1.6723618031700584</v>
      </c>
      <c r="ES248" s="51">
        <f t="shared" si="220"/>
        <v>0.86935751798369365</v>
      </c>
      <c r="ET248" s="191">
        <f t="shared" si="223"/>
        <v>3.7807924673054503</v>
      </c>
      <c r="EU248" s="191">
        <f t="shared" si="221"/>
        <v>4.7545498011937557</v>
      </c>
      <c r="EV248" s="191"/>
      <c r="EW248" s="191"/>
      <c r="EX248" s="192" t="str">
        <f t="shared" si="186"/>
        <v>Front</v>
      </c>
      <c r="EY248" s="145"/>
      <c r="EZ248" s="191"/>
      <c r="FA248" s="191"/>
      <c r="FB248" s="191"/>
      <c r="FC248" s="191"/>
      <c r="FD248" s="191"/>
      <c r="FE248" s="191"/>
      <c r="FF248" s="192"/>
      <c r="FG248" s="145"/>
      <c r="FH248" s="191"/>
      <c r="FI248" s="191"/>
      <c r="FJ248" s="191"/>
      <c r="FK248" s="191"/>
      <c r="FL248" s="191"/>
      <c r="FM248" s="191"/>
      <c r="FN248" s="192"/>
      <c r="FO248" s="145"/>
      <c r="FP248" s="191"/>
      <c r="FQ248" s="191"/>
      <c r="FR248" s="191"/>
      <c r="FS248" s="191"/>
      <c r="FT248" s="191"/>
      <c r="FU248" s="191"/>
      <c r="FV248" s="192"/>
      <c r="FW248" s="191"/>
      <c r="FX248" s="191"/>
      <c r="FY248" s="191"/>
      <c r="FZ248" s="191"/>
      <c r="GA248" s="191"/>
      <c r="GB248" s="191"/>
      <c r="GC248" s="191"/>
      <c r="GD248" s="210"/>
      <c r="GE248" s="145"/>
      <c r="GF248" s="191"/>
      <c r="GG248" s="191"/>
      <c r="GH248" s="191"/>
      <c r="GI248" s="191"/>
      <c r="GJ248" s="191"/>
      <c r="GK248" s="191"/>
      <c r="GL248" s="210"/>
      <c r="GM248" s="145"/>
      <c r="GN248" s="191"/>
      <c r="GO248" s="191"/>
      <c r="GP248" s="191"/>
      <c r="GQ248" s="191"/>
      <c r="GR248" s="191"/>
      <c r="GS248" s="191"/>
      <c r="GT248" s="210"/>
      <c r="GU248" s="145"/>
      <c r="GV248" s="191"/>
      <c r="GW248" s="191"/>
      <c r="GX248" s="191"/>
      <c r="GY248" s="191"/>
      <c r="GZ248" s="191"/>
      <c r="HA248" s="191"/>
      <c r="HB248" s="210"/>
      <c r="HC248" s="145"/>
      <c r="HD248" s="191"/>
      <c r="HE248" s="191"/>
      <c r="HF248" s="191"/>
      <c r="HG248" s="191"/>
      <c r="HH248" s="191"/>
      <c r="HI248" s="191"/>
      <c r="HJ248" s="210"/>
      <c r="HR248" s="310"/>
    </row>
    <row r="249" spans="1:226" s="309" customFormat="1" ht="14.45" customHeight="1" x14ac:dyDescent="0.25">
      <c r="A249" s="211" t="s">
        <v>431</v>
      </c>
      <c r="B249" s="194" t="s">
        <v>0</v>
      </c>
      <c r="C249" s="31">
        <f t="shared" si="224"/>
        <v>239</v>
      </c>
      <c r="D249" s="173" t="str">
        <f t="shared" si="188"/>
        <v>Dw_239</v>
      </c>
      <c r="E249" s="4">
        <v>424.85554673443397</v>
      </c>
      <c r="F249" s="195" t="s">
        <v>360</v>
      </c>
      <c r="G249" s="195">
        <v>17.5</v>
      </c>
      <c r="H249" s="3">
        <f t="shared" si="189"/>
        <v>49.373159926969507</v>
      </c>
      <c r="I249" s="196">
        <f t="shared" si="190"/>
        <v>183.12440851264347</v>
      </c>
      <c r="J249" s="1">
        <f t="shared" si="191"/>
        <v>0.3</v>
      </c>
      <c r="K249" s="280">
        <f t="shared" si="192"/>
        <v>0.65108517420921341</v>
      </c>
      <c r="L249" s="280">
        <f t="shared" si="193"/>
        <v>0.73484067209320281</v>
      </c>
      <c r="M249" s="225">
        <f t="shared" si="194"/>
        <v>1.1126961011823788</v>
      </c>
      <c r="N249" s="15" t="s">
        <v>432</v>
      </c>
      <c r="O249" s="197">
        <f t="shared" si="195"/>
        <v>0.55113050406990216</v>
      </c>
      <c r="P249" s="198">
        <f t="shared" si="196"/>
        <v>0</v>
      </c>
      <c r="Q249" s="198">
        <f t="shared" si="197"/>
        <v>0</v>
      </c>
      <c r="R249" s="198">
        <f t="shared" si="198"/>
        <v>0.77960658951933881</v>
      </c>
      <c r="S249" s="77">
        <f t="shared" si="199"/>
        <v>0.80268410307045557</v>
      </c>
      <c r="T249" s="199"/>
      <c r="U249" s="3">
        <f t="shared" si="200"/>
        <v>1.6818430027186995</v>
      </c>
      <c r="V249" s="98">
        <f t="shared" si="201"/>
        <v>9.6172260116990937</v>
      </c>
      <c r="W249" s="49">
        <f t="shared" si="202"/>
        <v>5.1338254780441259</v>
      </c>
      <c r="X249" s="317">
        <f t="shared" si="181"/>
        <v>6.8107715589795628E-2</v>
      </c>
      <c r="Y249" s="318">
        <v>6.8107715589795614E-2</v>
      </c>
      <c r="Z249" s="200"/>
      <c r="AA249" s="66"/>
      <c r="AB249" s="66"/>
      <c r="AC249" s="66">
        <v>250</v>
      </c>
      <c r="AD249" s="66"/>
      <c r="AE249" s="66"/>
      <c r="AF249" s="66"/>
      <c r="AG249" s="66"/>
      <c r="AH249" s="195"/>
      <c r="AI249" s="34"/>
      <c r="AJ249" s="229">
        <v>180</v>
      </c>
      <c r="AK249" s="34"/>
      <c r="AL249" s="34"/>
      <c r="AM249" s="34"/>
      <c r="AN249" s="201"/>
      <c r="AO249" s="201"/>
      <c r="AP249" s="202">
        <v>240</v>
      </c>
      <c r="AQ249" s="18"/>
      <c r="AR249" s="18"/>
      <c r="AS249" s="18"/>
      <c r="AT249" s="51"/>
      <c r="AU249" s="17"/>
      <c r="AV249" s="18"/>
      <c r="AW249" s="112"/>
      <c r="AX249" s="103"/>
      <c r="AY249" s="18"/>
      <c r="AZ249" s="18"/>
      <c r="BA249" s="18"/>
      <c r="BB249" s="17"/>
      <c r="BC249" s="19"/>
      <c r="BD249" s="19"/>
      <c r="BE249" s="19"/>
      <c r="BF249" s="17"/>
      <c r="BG249" s="18"/>
      <c r="BH249" s="18"/>
      <c r="BI249" s="128"/>
      <c r="BJ249" s="331"/>
      <c r="BK249" s="332"/>
      <c r="BL249" s="332"/>
      <c r="BM249" s="332"/>
      <c r="BN249" s="333"/>
      <c r="BO249" s="203">
        <f t="shared" si="203"/>
        <v>6.9363999999999999</v>
      </c>
      <c r="BP249" s="285">
        <v>7.1179804980925994</v>
      </c>
      <c r="BQ249" s="204">
        <v>3.0018430435320815</v>
      </c>
      <c r="BR249" s="204"/>
      <c r="BS249" s="47"/>
      <c r="BT249" s="42"/>
      <c r="BU249" s="42"/>
      <c r="BV249" s="42"/>
      <c r="BW249" s="43"/>
      <c r="BX249" s="191"/>
      <c r="BY249" s="191"/>
      <c r="BZ249" s="205"/>
      <c r="CA249" s="191"/>
      <c r="CB249" s="206"/>
      <c r="CC249" s="191"/>
      <c r="CD249" s="207">
        <f t="shared" si="204"/>
        <v>54.937322553793038</v>
      </c>
      <c r="CE249" s="47" t="s">
        <v>356</v>
      </c>
      <c r="CF249" s="42">
        <v>31.8</v>
      </c>
      <c r="CG249" s="42" t="s">
        <v>353</v>
      </c>
      <c r="CH249" s="42">
        <v>175</v>
      </c>
      <c r="CI249" s="191"/>
      <c r="CJ249" s="192"/>
      <c r="CK249" s="191" t="s">
        <v>357</v>
      </c>
      <c r="CL249" s="191" t="s">
        <v>358</v>
      </c>
      <c r="CM249" s="208">
        <v>0.13</v>
      </c>
      <c r="CN249" s="191">
        <v>470</v>
      </c>
      <c r="CO249" s="205">
        <f t="shared" si="205"/>
        <v>74.406534807276586</v>
      </c>
      <c r="CP249" s="191">
        <f t="shared" si="206"/>
        <v>41.202991915344782</v>
      </c>
      <c r="CQ249" s="145" t="s">
        <v>353</v>
      </c>
      <c r="CR249" s="191">
        <v>175</v>
      </c>
      <c r="CS249" s="191"/>
      <c r="CT249" s="191"/>
      <c r="CU249" s="191"/>
      <c r="CV249" s="192"/>
      <c r="CW249" s="191" t="s">
        <v>357</v>
      </c>
      <c r="CX249" s="209" t="s">
        <v>358</v>
      </c>
      <c r="CY249" s="208">
        <v>0.13</v>
      </c>
      <c r="CZ249" s="191">
        <v>470</v>
      </c>
      <c r="DA249" s="191"/>
      <c r="DB249" s="191">
        <f t="shared" si="207"/>
        <v>49.373159926969507</v>
      </c>
      <c r="DC249" s="43">
        <f t="shared" si="208"/>
        <v>0</v>
      </c>
      <c r="DD249" s="191" t="s">
        <v>362</v>
      </c>
      <c r="DE249" s="191">
        <v>100</v>
      </c>
      <c r="DF249" s="191" t="s">
        <v>361</v>
      </c>
      <c r="DG249" s="191">
        <v>20</v>
      </c>
      <c r="DH249" s="191" t="s">
        <v>353</v>
      </c>
      <c r="DI249" s="192">
        <v>175</v>
      </c>
      <c r="DJ249" s="191"/>
      <c r="DK249" s="209"/>
      <c r="DL249" s="208"/>
      <c r="DM249" s="191"/>
      <c r="DN249" s="191">
        <f t="shared" si="209"/>
        <v>49.373159926969507</v>
      </c>
      <c r="DO249" s="192">
        <f t="shared" si="210"/>
        <v>0</v>
      </c>
      <c r="DP249" s="191">
        <v>1</v>
      </c>
      <c r="DQ249" s="191" t="s">
        <v>363</v>
      </c>
      <c r="DR249" s="191" t="s">
        <v>371</v>
      </c>
      <c r="DS249" s="208">
        <v>0.13400000000000001</v>
      </c>
      <c r="DT249" s="191">
        <v>580</v>
      </c>
      <c r="DU249" s="191">
        <f t="shared" si="211"/>
        <v>7.1179804980925994</v>
      </c>
      <c r="DV249" s="191">
        <v>0.375</v>
      </c>
      <c r="DW249" s="191">
        <v>0.45</v>
      </c>
      <c r="DX249" s="192">
        <f t="shared" si="212"/>
        <v>9.1562204256321742</v>
      </c>
      <c r="DY249" s="191">
        <v>1</v>
      </c>
      <c r="DZ249" s="191" t="s">
        <v>363</v>
      </c>
      <c r="EA249" s="191" t="s">
        <v>371</v>
      </c>
      <c r="EB249" s="208">
        <v>0.13400000000000001</v>
      </c>
      <c r="EC249" s="191">
        <v>580</v>
      </c>
      <c r="ED249" s="191">
        <f t="shared" si="213"/>
        <v>3.0018430435320815</v>
      </c>
      <c r="EE249" s="191">
        <v>0.47499999999999998</v>
      </c>
      <c r="EF249" s="191">
        <v>0.47499999999999998</v>
      </c>
      <c r="EG249" s="191">
        <f t="shared" si="214"/>
        <v>4.5781102128160871</v>
      </c>
      <c r="EH249" s="166">
        <f t="shared" si="215"/>
        <v>2</v>
      </c>
      <c r="EI249" s="205">
        <f t="shared" si="216"/>
        <v>2.8591331046217889</v>
      </c>
      <c r="EJ249" s="205">
        <f t="shared" si="182"/>
        <v>1.6818430027186995</v>
      </c>
      <c r="EK249" s="51">
        <f t="shared" si="222"/>
        <v>1.0700000408133821</v>
      </c>
      <c r="EL249" s="220">
        <f t="shared" si="184"/>
        <v>0.30453344768910551</v>
      </c>
      <c r="EM249" s="221">
        <f t="shared" si="217"/>
        <v>4.8086130058495469</v>
      </c>
      <c r="EN249" s="191"/>
      <c r="EO249" s="313"/>
      <c r="EP249" s="192" t="s">
        <v>354</v>
      </c>
      <c r="EQ249" s="222">
        <f t="shared" si="218"/>
        <v>2.8591331046217889</v>
      </c>
      <c r="ER249" s="191">
        <f t="shared" si="219"/>
        <v>1.6818430027186995</v>
      </c>
      <c r="ES249" s="51">
        <f t="shared" si="220"/>
        <v>1.0700000408133821</v>
      </c>
      <c r="ET249" s="191">
        <f t="shared" si="223"/>
        <v>3.7727334476891055</v>
      </c>
      <c r="EU249" s="191">
        <f t="shared" si="221"/>
        <v>4.8086130058495469</v>
      </c>
      <c r="EV249" s="191"/>
      <c r="EW249" s="191"/>
      <c r="EX249" s="192" t="str">
        <f t="shared" si="186"/>
        <v>Front</v>
      </c>
      <c r="EY249" s="145"/>
      <c r="EZ249" s="191"/>
      <c r="FA249" s="191"/>
      <c r="FB249" s="191"/>
      <c r="FC249" s="191"/>
      <c r="FD249" s="191"/>
      <c r="FE249" s="191"/>
      <c r="FF249" s="192"/>
      <c r="FG249" s="145"/>
      <c r="FH249" s="191"/>
      <c r="FI249" s="191"/>
      <c r="FJ249" s="191"/>
      <c r="FK249" s="191"/>
      <c r="FL249" s="191"/>
      <c r="FM249" s="191"/>
      <c r="FN249" s="192"/>
      <c r="FO249" s="145"/>
      <c r="FP249" s="191"/>
      <c r="FQ249" s="191"/>
      <c r="FR249" s="191"/>
      <c r="FS249" s="191"/>
      <c r="FT249" s="191"/>
      <c r="FU249" s="191"/>
      <c r="FV249" s="192"/>
      <c r="FW249" s="191"/>
      <c r="FX249" s="191"/>
      <c r="FY249" s="191"/>
      <c r="FZ249" s="191"/>
      <c r="GA249" s="191"/>
      <c r="GB249" s="191"/>
      <c r="GC249" s="191"/>
      <c r="GD249" s="210"/>
      <c r="GE249" s="145"/>
      <c r="GF249" s="191"/>
      <c r="GG249" s="191"/>
      <c r="GH249" s="191"/>
      <c r="GI249" s="191"/>
      <c r="GJ249" s="191"/>
      <c r="GK249" s="191"/>
      <c r="GL249" s="210"/>
      <c r="GM249" s="145"/>
      <c r="GN249" s="191"/>
      <c r="GO249" s="191"/>
      <c r="GP249" s="191"/>
      <c r="GQ249" s="191"/>
      <c r="GR249" s="191"/>
      <c r="GS249" s="191"/>
      <c r="GT249" s="210"/>
      <c r="GU249" s="145"/>
      <c r="GV249" s="191"/>
      <c r="GW249" s="191"/>
      <c r="GX249" s="191"/>
      <c r="GY249" s="191"/>
      <c r="GZ249" s="191"/>
      <c r="HA249" s="191"/>
      <c r="HB249" s="210"/>
      <c r="HC249" s="145"/>
      <c r="HD249" s="191"/>
      <c r="HE249" s="191"/>
      <c r="HF249" s="191"/>
      <c r="HG249" s="191"/>
      <c r="HH249" s="191"/>
      <c r="HI249" s="191"/>
      <c r="HJ249" s="210"/>
      <c r="HR249" s="310"/>
    </row>
    <row r="250" spans="1:226" s="309" customFormat="1" ht="14.45" customHeight="1" x14ac:dyDescent="0.25">
      <c r="A250" s="211" t="s">
        <v>431</v>
      </c>
      <c r="B250" s="194" t="s">
        <v>0</v>
      </c>
      <c r="C250" s="31">
        <f t="shared" si="224"/>
        <v>240</v>
      </c>
      <c r="D250" s="173" t="str">
        <f t="shared" si="188"/>
        <v>Dw_240</v>
      </c>
      <c r="E250" s="4">
        <v>528.14519653099501</v>
      </c>
      <c r="F250" s="195" t="s">
        <v>360</v>
      </c>
      <c r="G250" s="195">
        <v>17.5</v>
      </c>
      <c r="H250" s="3">
        <f t="shared" si="189"/>
        <v>53.963678842228475</v>
      </c>
      <c r="I250" s="196">
        <f t="shared" si="190"/>
        <v>188.9525676484138</v>
      </c>
      <c r="J250" s="1">
        <f t="shared" si="191"/>
        <v>0.3</v>
      </c>
      <c r="K250" s="280">
        <f t="shared" si="192"/>
        <v>0.69960658318244606</v>
      </c>
      <c r="L250" s="280">
        <f t="shared" si="193"/>
        <v>0.8692477972753625</v>
      </c>
      <c r="M250" s="225">
        <f t="shared" si="194"/>
        <v>1.0504430296580436</v>
      </c>
      <c r="N250" s="15" t="s">
        <v>432</v>
      </c>
      <c r="O250" s="197">
        <f t="shared" si="195"/>
        <v>0.65193584795652193</v>
      </c>
      <c r="P250" s="198">
        <f t="shared" si="196"/>
        <v>0</v>
      </c>
      <c r="Q250" s="198">
        <f t="shared" si="197"/>
        <v>0</v>
      </c>
      <c r="R250" s="198">
        <f t="shared" si="198"/>
        <v>0.73598919504242966</v>
      </c>
      <c r="S250" s="77">
        <f t="shared" si="199"/>
        <v>0.90311734240125119</v>
      </c>
      <c r="T250" s="199"/>
      <c r="U250" s="3">
        <f t="shared" si="200"/>
        <v>2.1565747231193897</v>
      </c>
      <c r="V250" s="98">
        <f t="shared" si="201"/>
        <v>15.812769423751407</v>
      </c>
      <c r="W250" s="49">
        <f t="shared" si="202"/>
        <v>3.4126646254117188</v>
      </c>
      <c r="X250" s="317">
        <f t="shared" si="181"/>
        <v>0.1228959003718523</v>
      </c>
      <c r="Y250" s="318">
        <v>0.1228959003718523</v>
      </c>
      <c r="Z250" s="200"/>
      <c r="AA250" s="66"/>
      <c r="AB250" s="66"/>
      <c r="AC250" s="66">
        <v>250</v>
      </c>
      <c r="AD250" s="66"/>
      <c r="AE250" s="66"/>
      <c r="AF250" s="66"/>
      <c r="AG250" s="66"/>
      <c r="AH250" s="195"/>
      <c r="AI250" s="34"/>
      <c r="AJ250" s="229">
        <v>180</v>
      </c>
      <c r="AK250" s="34"/>
      <c r="AL250" s="34"/>
      <c r="AM250" s="34"/>
      <c r="AN250" s="201"/>
      <c r="AO250" s="201"/>
      <c r="AP250" s="202">
        <v>240</v>
      </c>
      <c r="AQ250" s="18"/>
      <c r="AR250" s="18"/>
      <c r="AS250" s="18"/>
      <c r="AT250" s="51"/>
      <c r="AU250" s="17"/>
      <c r="AV250" s="18"/>
      <c r="AW250" s="112"/>
      <c r="AX250" s="103"/>
      <c r="AY250" s="18"/>
      <c r="AZ250" s="18"/>
      <c r="BA250" s="18"/>
      <c r="BB250" s="17"/>
      <c r="BC250" s="19"/>
      <c r="BD250" s="19"/>
      <c r="BE250" s="19"/>
      <c r="BF250" s="17"/>
      <c r="BG250" s="18"/>
      <c r="BH250" s="18"/>
      <c r="BI250" s="128"/>
      <c r="BJ250" s="331"/>
      <c r="BK250" s="332"/>
      <c r="BL250" s="332"/>
      <c r="BM250" s="332"/>
      <c r="BN250" s="333"/>
      <c r="BO250" s="203">
        <f t="shared" si="203"/>
        <v>6.9363999999999999</v>
      </c>
      <c r="BP250" s="285">
        <v>7.7797818525789282</v>
      </c>
      <c r="BQ250" s="204">
        <v>2.7529290809136628</v>
      </c>
      <c r="BR250" s="204"/>
      <c r="BS250" s="47"/>
      <c r="BT250" s="42"/>
      <c r="BU250" s="42"/>
      <c r="BV250" s="42"/>
      <c r="BW250" s="43"/>
      <c r="BX250" s="191"/>
      <c r="BY250" s="191"/>
      <c r="BZ250" s="205"/>
      <c r="CA250" s="191"/>
      <c r="CB250" s="206"/>
      <c r="CC250" s="191"/>
      <c r="CD250" s="207">
        <f t="shared" si="204"/>
        <v>56.68577029452414</v>
      </c>
      <c r="CE250" s="47" t="s">
        <v>356</v>
      </c>
      <c r="CF250" s="42">
        <v>31.8</v>
      </c>
      <c r="CG250" s="42" t="s">
        <v>353</v>
      </c>
      <c r="CH250" s="42">
        <v>175</v>
      </c>
      <c r="CI250" s="191"/>
      <c r="CJ250" s="192"/>
      <c r="CK250" s="191" t="s">
        <v>357</v>
      </c>
      <c r="CL250" s="191" t="s">
        <v>358</v>
      </c>
      <c r="CM250" s="208">
        <v>0.13</v>
      </c>
      <c r="CN250" s="191">
        <v>470</v>
      </c>
      <c r="CO250" s="205">
        <f t="shared" si="205"/>
        <v>71.053656112528984</v>
      </c>
      <c r="CP250" s="191">
        <f t="shared" si="206"/>
        <v>42.514327720893107</v>
      </c>
      <c r="CQ250" s="145" t="s">
        <v>353</v>
      </c>
      <c r="CR250" s="191">
        <v>175</v>
      </c>
      <c r="CS250" s="191"/>
      <c r="CT250" s="191"/>
      <c r="CU250" s="191"/>
      <c r="CV250" s="192"/>
      <c r="CW250" s="191" t="s">
        <v>357</v>
      </c>
      <c r="CX250" s="209" t="s">
        <v>358</v>
      </c>
      <c r="CY250" s="208">
        <v>0.13</v>
      </c>
      <c r="CZ250" s="191">
        <v>470</v>
      </c>
      <c r="DA250" s="191"/>
      <c r="DB250" s="191">
        <f t="shared" si="207"/>
        <v>53.963678842228475</v>
      </c>
      <c r="DC250" s="43">
        <f t="shared" si="208"/>
        <v>0</v>
      </c>
      <c r="DD250" s="191" t="s">
        <v>362</v>
      </c>
      <c r="DE250" s="191">
        <v>100</v>
      </c>
      <c r="DF250" s="191" t="s">
        <v>361</v>
      </c>
      <c r="DG250" s="191">
        <v>20</v>
      </c>
      <c r="DH250" s="191" t="s">
        <v>353</v>
      </c>
      <c r="DI250" s="192">
        <v>175</v>
      </c>
      <c r="DJ250" s="191"/>
      <c r="DK250" s="209"/>
      <c r="DL250" s="208"/>
      <c r="DM250" s="191"/>
      <c r="DN250" s="191">
        <f t="shared" si="209"/>
        <v>53.963678842228475</v>
      </c>
      <c r="DO250" s="192">
        <f t="shared" si="210"/>
        <v>0</v>
      </c>
      <c r="DP250" s="191">
        <v>1</v>
      </c>
      <c r="DQ250" s="191" t="s">
        <v>363</v>
      </c>
      <c r="DR250" s="191" t="s">
        <v>371</v>
      </c>
      <c r="DS250" s="208">
        <v>0.13400000000000001</v>
      </c>
      <c r="DT250" s="191">
        <v>580</v>
      </c>
      <c r="DU250" s="191">
        <f t="shared" si="211"/>
        <v>7.7797818525789282</v>
      </c>
      <c r="DV250" s="191">
        <v>0.375</v>
      </c>
      <c r="DW250" s="191">
        <v>0.45</v>
      </c>
      <c r="DX250" s="192">
        <f t="shared" si="212"/>
        <v>9.4476283824206906</v>
      </c>
      <c r="DY250" s="191">
        <v>1</v>
      </c>
      <c r="DZ250" s="191" t="s">
        <v>363</v>
      </c>
      <c r="EA250" s="191" t="s">
        <v>371</v>
      </c>
      <c r="EB250" s="208">
        <v>0.13400000000000001</v>
      </c>
      <c r="EC250" s="191">
        <v>580</v>
      </c>
      <c r="ED250" s="191">
        <f t="shared" si="213"/>
        <v>2.7529290809136628</v>
      </c>
      <c r="EE250" s="191">
        <v>0.47499999999999998</v>
      </c>
      <c r="EF250" s="191">
        <v>0.47499999999999998</v>
      </c>
      <c r="EG250" s="191">
        <f t="shared" si="214"/>
        <v>4.7238141912103453</v>
      </c>
      <c r="EH250" s="166">
        <f t="shared" si="215"/>
        <v>2</v>
      </c>
      <c r="EI250" s="205">
        <f t="shared" si="216"/>
        <v>3.6661770293029625</v>
      </c>
      <c r="EJ250" s="205">
        <f t="shared" si="182"/>
        <v>2.1565747231193897</v>
      </c>
      <c r="EK250" s="51">
        <f t="shared" si="222"/>
        <v>0.34635435779427315</v>
      </c>
      <c r="EL250" s="220">
        <f t="shared" si="184"/>
        <v>1.6351114853485187</v>
      </c>
      <c r="EM250" s="221">
        <f t="shared" si="217"/>
        <v>7.9063847118757034</v>
      </c>
      <c r="EN250" s="191"/>
      <c r="EO250" s="313"/>
      <c r="EP250" s="192" t="s">
        <v>354</v>
      </c>
      <c r="EQ250" s="222">
        <f t="shared" si="218"/>
        <v>3.6661770293029625</v>
      </c>
      <c r="ER250" s="191">
        <f t="shared" si="219"/>
        <v>2.1565747231193897</v>
      </c>
      <c r="ES250" s="51">
        <f t="shared" si="220"/>
        <v>0.34635435779427315</v>
      </c>
      <c r="ET250" s="191">
        <f t="shared" si="223"/>
        <v>1.6351114853485187</v>
      </c>
      <c r="EU250" s="191">
        <f t="shared" si="221"/>
        <v>7.9063847118757034</v>
      </c>
      <c r="EV250" s="191"/>
      <c r="EW250" s="191"/>
      <c r="EX250" s="192" t="str">
        <f t="shared" si="186"/>
        <v>Rear</v>
      </c>
      <c r="EY250" s="145"/>
      <c r="EZ250" s="191"/>
      <c r="FA250" s="191"/>
      <c r="FB250" s="191"/>
      <c r="FC250" s="191"/>
      <c r="FD250" s="191"/>
      <c r="FE250" s="191"/>
      <c r="FF250" s="192"/>
      <c r="FG250" s="145"/>
      <c r="FH250" s="191"/>
      <c r="FI250" s="191"/>
      <c r="FJ250" s="191"/>
      <c r="FK250" s="191"/>
      <c r="FL250" s="191"/>
      <c r="FM250" s="191"/>
      <c r="FN250" s="192"/>
      <c r="FO250" s="145"/>
      <c r="FP250" s="191"/>
      <c r="FQ250" s="191"/>
      <c r="FR250" s="191"/>
      <c r="FS250" s="191"/>
      <c r="FT250" s="191"/>
      <c r="FU250" s="191"/>
      <c r="FV250" s="192"/>
      <c r="FW250" s="191"/>
      <c r="FX250" s="191"/>
      <c r="FY250" s="191"/>
      <c r="FZ250" s="191"/>
      <c r="GA250" s="191"/>
      <c r="GB250" s="191"/>
      <c r="GC250" s="191"/>
      <c r="GD250" s="210"/>
      <c r="GE250" s="145"/>
      <c r="GF250" s="191"/>
      <c r="GG250" s="191"/>
      <c r="GH250" s="191"/>
      <c r="GI250" s="191"/>
      <c r="GJ250" s="191"/>
      <c r="GK250" s="191"/>
      <c r="GL250" s="210"/>
      <c r="GM250" s="145"/>
      <c r="GN250" s="191"/>
      <c r="GO250" s="191"/>
      <c r="GP250" s="191"/>
      <c r="GQ250" s="191"/>
      <c r="GR250" s="191"/>
      <c r="GS250" s="191"/>
      <c r="GT250" s="210"/>
      <c r="GU250" s="145"/>
      <c r="GV250" s="191"/>
      <c r="GW250" s="191"/>
      <c r="GX250" s="191"/>
      <c r="GY250" s="191"/>
      <c r="GZ250" s="191"/>
      <c r="HA250" s="191"/>
      <c r="HB250" s="210"/>
      <c r="HC250" s="145"/>
      <c r="HD250" s="191"/>
      <c r="HE250" s="191"/>
      <c r="HF250" s="191"/>
      <c r="HG250" s="191"/>
      <c r="HH250" s="191"/>
      <c r="HI250" s="191"/>
      <c r="HJ250" s="210"/>
      <c r="HR250" s="310"/>
    </row>
    <row r="251" spans="1:226" s="309" customFormat="1" ht="14.45" customHeight="1" x14ac:dyDescent="0.25">
      <c r="A251" s="211" t="s">
        <v>431</v>
      </c>
      <c r="B251" s="194" t="s">
        <v>0</v>
      </c>
      <c r="C251" s="31">
        <f t="shared" si="224"/>
        <v>241</v>
      </c>
      <c r="D251" s="173" t="str">
        <f t="shared" si="188"/>
        <v>Dw_241</v>
      </c>
      <c r="E251" s="4">
        <v>451.44129792950213</v>
      </c>
      <c r="F251" s="195" t="s">
        <v>360</v>
      </c>
      <c r="G251" s="195">
        <v>17.5</v>
      </c>
      <c r="H251" s="3">
        <f t="shared" si="189"/>
        <v>34.660564762879787</v>
      </c>
      <c r="I251" s="196">
        <f t="shared" si="190"/>
        <v>140.76112666849858</v>
      </c>
      <c r="J251" s="1">
        <f t="shared" si="191"/>
        <v>0.30000000000000004</v>
      </c>
      <c r="K251" s="280">
        <f t="shared" si="192"/>
        <v>0.59110217930407027</v>
      </c>
      <c r="L251" s="280">
        <f t="shared" si="193"/>
        <v>0.66750928939344134</v>
      </c>
      <c r="M251" s="225">
        <f t="shared" si="194"/>
        <v>1.2183395824460022</v>
      </c>
      <c r="N251" s="15" t="s">
        <v>432</v>
      </c>
      <c r="O251" s="197">
        <f t="shared" si="195"/>
        <v>0.50063196704508106</v>
      </c>
      <c r="P251" s="198">
        <f t="shared" si="196"/>
        <v>0</v>
      </c>
      <c r="Q251" s="198">
        <f t="shared" si="197"/>
        <v>0</v>
      </c>
      <c r="R251" s="198">
        <f t="shared" si="198"/>
        <v>0.85362532117964141</v>
      </c>
      <c r="S251" s="77">
        <f t="shared" si="199"/>
        <v>0.6187548594063963</v>
      </c>
      <c r="T251" s="199"/>
      <c r="U251" s="3">
        <f t="shared" si="200"/>
        <v>1.5508488977189856</v>
      </c>
      <c r="V251" s="98">
        <f t="shared" si="201"/>
        <v>8.1774498320910549</v>
      </c>
      <c r="W251" s="49">
        <f t="shared" si="202"/>
        <v>4.2385542528014186</v>
      </c>
      <c r="X251" s="317">
        <f t="shared" si="181"/>
        <v>7.2346895045004966E-2</v>
      </c>
      <c r="Y251" s="318">
        <v>7.234689504500498E-2</v>
      </c>
      <c r="Z251" s="200"/>
      <c r="AA251" s="66"/>
      <c r="AB251" s="66"/>
      <c r="AC251" s="66">
        <v>250</v>
      </c>
      <c r="AD251" s="66"/>
      <c r="AE251" s="66"/>
      <c r="AF251" s="66"/>
      <c r="AG251" s="66"/>
      <c r="AH251" s="195"/>
      <c r="AI251" s="34"/>
      <c r="AJ251" s="229">
        <v>180</v>
      </c>
      <c r="AK251" s="34"/>
      <c r="AL251" s="34"/>
      <c r="AM251" s="34"/>
      <c r="AN251" s="201"/>
      <c r="AO251" s="201"/>
      <c r="AP251" s="202">
        <v>240</v>
      </c>
      <c r="AQ251" s="18"/>
      <c r="AR251" s="18"/>
      <c r="AS251" s="18"/>
      <c r="AT251" s="51"/>
      <c r="AU251" s="17"/>
      <c r="AV251" s="18"/>
      <c r="AW251" s="112"/>
      <c r="AX251" s="103"/>
      <c r="AY251" s="18"/>
      <c r="AZ251" s="18"/>
      <c r="BA251" s="18"/>
      <c r="BB251" s="17"/>
      <c r="BC251" s="19"/>
      <c r="BD251" s="19"/>
      <c r="BE251" s="19"/>
      <c r="BF251" s="17"/>
      <c r="BG251" s="18"/>
      <c r="BH251" s="18"/>
      <c r="BI251" s="128"/>
      <c r="BJ251" s="331"/>
      <c r="BK251" s="332"/>
      <c r="BL251" s="332"/>
      <c r="BM251" s="332"/>
      <c r="BN251" s="333"/>
      <c r="BO251" s="203">
        <f t="shared" si="203"/>
        <v>6.9363999999999999</v>
      </c>
      <c r="BP251" s="285">
        <v>4.9969097461045768</v>
      </c>
      <c r="BQ251" s="204">
        <v>2.9933018861787004</v>
      </c>
      <c r="BR251" s="204"/>
      <c r="BS251" s="47"/>
      <c r="BT251" s="42"/>
      <c r="BU251" s="42"/>
      <c r="BV251" s="42"/>
      <c r="BW251" s="43"/>
      <c r="BX251" s="191"/>
      <c r="BY251" s="191"/>
      <c r="BZ251" s="205"/>
      <c r="CA251" s="191"/>
      <c r="CB251" s="206"/>
      <c r="CC251" s="191"/>
      <c r="CD251" s="207">
        <f t="shared" si="204"/>
        <v>42.228338000549577</v>
      </c>
      <c r="CE251" s="47" t="s">
        <v>356</v>
      </c>
      <c r="CF251" s="42">
        <v>31.8</v>
      </c>
      <c r="CG251" s="42" t="s">
        <v>353</v>
      </c>
      <c r="CH251" s="42">
        <v>175</v>
      </c>
      <c r="CI251" s="191"/>
      <c r="CJ251" s="192"/>
      <c r="CK251" s="191" t="s">
        <v>357</v>
      </c>
      <c r="CL251" s="191" t="s">
        <v>358</v>
      </c>
      <c r="CM251" s="208">
        <v>0.13</v>
      </c>
      <c r="CN251" s="191">
        <v>470</v>
      </c>
      <c r="CO251" s="205">
        <f t="shared" si="205"/>
        <v>61.468443291311139</v>
      </c>
      <c r="CP251" s="191">
        <f t="shared" si="206"/>
        <v>31.671253500412181</v>
      </c>
      <c r="CQ251" s="145" t="s">
        <v>353</v>
      </c>
      <c r="CR251" s="191">
        <v>175</v>
      </c>
      <c r="CS251" s="191"/>
      <c r="CT251" s="191"/>
      <c r="CU251" s="191"/>
      <c r="CV251" s="192"/>
      <c r="CW251" s="191" t="s">
        <v>357</v>
      </c>
      <c r="CX251" s="209" t="s">
        <v>358</v>
      </c>
      <c r="CY251" s="208">
        <v>0.13</v>
      </c>
      <c r="CZ251" s="191">
        <v>470</v>
      </c>
      <c r="DA251" s="191"/>
      <c r="DB251" s="191">
        <f t="shared" si="207"/>
        <v>34.660564762879787</v>
      </c>
      <c r="DC251" s="43">
        <f t="shared" si="208"/>
        <v>0</v>
      </c>
      <c r="DD251" s="191" t="s">
        <v>362</v>
      </c>
      <c r="DE251" s="191">
        <v>100</v>
      </c>
      <c r="DF251" s="191" t="s">
        <v>361</v>
      </c>
      <c r="DG251" s="191">
        <v>20</v>
      </c>
      <c r="DH251" s="191" t="s">
        <v>353</v>
      </c>
      <c r="DI251" s="192">
        <v>175</v>
      </c>
      <c r="DJ251" s="191"/>
      <c r="DK251" s="209"/>
      <c r="DL251" s="208"/>
      <c r="DM251" s="191"/>
      <c r="DN251" s="191">
        <f t="shared" si="209"/>
        <v>34.660564762879787</v>
      </c>
      <c r="DO251" s="192">
        <f t="shared" si="210"/>
        <v>0</v>
      </c>
      <c r="DP251" s="191">
        <v>1</v>
      </c>
      <c r="DQ251" s="191" t="s">
        <v>363</v>
      </c>
      <c r="DR251" s="191" t="s">
        <v>371</v>
      </c>
      <c r="DS251" s="208">
        <v>0.13400000000000001</v>
      </c>
      <c r="DT251" s="191">
        <v>580</v>
      </c>
      <c r="DU251" s="191">
        <f t="shared" si="211"/>
        <v>4.9969097461045768</v>
      </c>
      <c r="DV251" s="191">
        <v>0.375</v>
      </c>
      <c r="DW251" s="191">
        <v>0.45</v>
      </c>
      <c r="DX251" s="192">
        <f t="shared" si="212"/>
        <v>7.0380563334249295</v>
      </c>
      <c r="DY251" s="191">
        <v>1</v>
      </c>
      <c r="DZ251" s="191" t="s">
        <v>363</v>
      </c>
      <c r="EA251" s="191" t="s">
        <v>371</v>
      </c>
      <c r="EB251" s="208">
        <v>0.13400000000000001</v>
      </c>
      <c r="EC251" s="191">
        <v>580</v>
      </c>
      <c r="ED251" s="191">
        <f t="shared" si="213"/>
        <v>2.9933018861787004</v>
      </c>
      <c r="EE251" s="191">
        <v>0.47499999999999998</v>
      </c>
      <c r="EF251" s="191">
        <v>0.47499999999999998</v>
      </c>
      <c r="EG251" s="191">
        <f t="shared" si="214"/>
        <v>3.5190281667124648</v>
      </c>
      <c r="EH251" s="166">
        <f t="shared" si="215"/>
        <v>2</v>
      </c>
      <c r="EI251" s="205">
        <f t="shared" si="216"/>
        <v>2.6364431261222756</v>
      </c>
      <c r="EJ251" s="205">
        <f t="shared" si="182"/>
        <v>1.5508488977189856</v>
      </c>
      <c r="EK251" s="51">
        <f t="shared" si="222"/>
        <v>1.1924529884597148</v>
      </c>
      <c r="EL251" s="220">
        <f t="shared" si="184"/>
        <v>0.41587843693886217</v>
      </c>
      <c r="EM251" s="221">
        <f t="shared" si="217"/>
        <v>4.0887249160455275</v>
      </c>
      <c r="EN251" s="191"/>
      <c r="EO251" s="313"/>
      <c r="EP251" s="192" t="s">
        <v>354</v>
      </c>
      <c r="EQ251" s="222">
        <f t="shared" si="218"/>
        <v>2.6364431261222756</v>
      </c>
      <c r="ER251" s="191">
        <f t="shared" si="219"/>
        <v>1.5508488977189856</v>
      </c>
      <c r="ES251" s="51">
        <f t="shared" si="220"/>
        <v>1.1924529884597148</v>
      </c>
      <c r="ET251" s="191">
        <f t="shared" si="223"/>
        <v>3.8840784369388621</v>
      </c>
      <c r="EU251" s="191">
        <f t="shared" si="221"/>
        <v>4.0887249160455275</v>
      </c>
      <c r="EV251" s="191"/>
      <c r="EW251" s="191"/>
      <c r="EX251" s="192" t="str">
        <f t="shared" si="186"/>
        <v>Front</v>
      </c>
      <c r="EY251" s="145"/>
      <c r="EZ251" s="191"/>
      <c r="FA251" s="191"/>
      <c r="FB251" s="191"/>
      <c r="FC251" s="191"/>
      <c r="FD251" s="191"/>
      <c r="FE251" s="191"/>
      <c r="FF251" s="192"/>
      <c r="FG251" s="145"/>
      <c r="FH251" s="191"/>
      <c r="FI251" s="191"/>
      <c r="FJ251" s="191"/>
      <c r="FK251" s="191"/>
      <c r="FL251" s="191"/>
      <c r="FM251" s="191"/>
      <c r="FN251" s="192"/>
      <c r="FO251" s="145"/>
      <c r="FP251" s="191"/>
      <c r="FQ251" s="191"/>
      <c r="FR251" s="191"/>
      <c r="FS251" s="191"/>
      <c r="FT251" s="191"/>
      <c r="FU251" s="191"/>
      <c r="FV251" s="192"/>
      <c r="FW251" s="191"/>
      <c r="FX251" s="191"/>
      <c r="FY251" s="191"/>
      <c r="FZ251" s="191"/>
      <c r="GA251" s="191"/>
      <c r="GB251" s="191"/>
      <c r="GC251" s="191"/>
      <c r="GD251" s="210"/>
      <c r="GE251" s="145"/>
      <c r="GF251" s="191"/>
      <c r="GG251" s="191"/>
      <c r="GH251" s="191"/>
      <c r="GI251" s="191"/>
      <c r="GJ251" s="191"/>
      <c r="GK251" s="191"/>
      <c r="GL251" s="210"/>
      <c r="GM251" s="145"/>
      <c r="GN251" s="191"/>
      <c r="GO251" s="191"/>
      <c r="GP251" s="191"/>
      <c r="GQ251" s="191"/>
      <c r="GR251" s="191"/>
      <c r="GS251" s="191"/>
      <c r="GT251" s="210"/>
      <c r="GU251" s="145"/>
      <c r="GV251" s="191"/>
      <c r="GW251" s="191"/>
      <c r="GX251" s="191"/>
      <c r="GY251" s="191"/>
      <c r="GZ251" s="191"/>
      <c r="HA251" s="191"/>
      <c r="HB251" s="210"/>
      <c r="HC251" s="145"/>
      <c r="HD251" s="191"/>
      <c r="HE251" s="191"/>
      <c r="HF251" s="191"/>
      <c r="HG251" s="191"/>
      <c r="HH251" s="191"/>
      <c r="HI251" s="191"/>
      <c r="HJ251" s="210"/>
      <c r="HR251" s="310"/>
    </row>
    <row r="252" spans="1:226" s="309" customFormat="1" ht="14.45" customHeight="1" x14ac:dyDescent="0.25">
      <c r="A252" s="211" t="s">
        <v>431</v>
      </c>
      <c r="B252" s="194" t="s">
        <v>0</v>
      </c>
      <c r="C252" s="31">
        <f t="shared" si="224"/>
        <v>242</v>
      </c>
      <c r="D252" s="173" t="str">
        <f t="shared" si="188"/>
        <v>Dw_242</v>
      </c>
      <c r="E252" s="4">
        <v>473.5757506749178</v>
      </c>
      <c r="F252" s="195" t="s">
        <v>360</v>
      </c>
      <c r="G252" s="195">
        <v>17.5</v>
      </c>
      <c r="H252" s="3">
        <f t="shared" si="189"/>
        <v>57.990847475289549</v>
      </c>
      <c r="I252" s="196">
        <f t="shared" si="190"/>
        <v>202.44061150177487</v>
      </c>
      <c r="J252" s="1">
        <f t="shared" si="191"/>
        <v>0.3</v>
      </c>
      <c r="K252" s="280">
        <f t="shared" si="192"/>
        <v>0.70243979306137294</v>
      </c>
      <c r="L252" s="280">
        <f t="shared" si="193"/>
        <v>0.82929814812433378</v>
      </c>
      <c r="M252" s="225">
        <f t="shared" si="194"/>
        <v>1.0472718729694548</v>
      </c>
      <c r="N252" s="15" t="s">
        <v>432</v>
      </c>
      <c r="O252" s="197">
        <f t="shared" si="195"/>
        <v>0.62197361109325033</v>
      </c>
      <c r="P252" s="198">
        <f t="shared" si="196"/>
        <v>0</v>
      </c>
      <c r="Q252" s="198">
        <f t="shared" si="197"/>
        <v>0</v>
      </c>
      <c r="R252" s="198">
        <f t="shared" si="198"/>
        <v>0.73376733531972993</v>
      </c>
      <c r="S252" s="77">
        <f t="shared" si="199"/>
        <v>0.94254891446200928</v>
      </c>
      <c r="T252" s="199"/>
      <c r="U252" s="3">
        <f t="shared" si="200"/>
        <v>1.9722847922860083</v>
      </c>
      <c r="V252" s="98">
        <f t="shared" si="201"/>
        <v>13.225684826401052</v>
      </c>
      <c r="W252" s="49">
        <f t="shared" si="202"/>
        <v>4.3847141555595277</v>
      </c>
      <c r="X252" s="317">
        <f t="shared" si="181"/>
        <v>9.1749845496951712E-2</v>
      </c>
      <c r="Y252" s="318">
        <v>9.1749845496951712E-2</v>
      </c>
      <c r="Z252" s="200"/>
      <c r="AA252" s="66"/>
      <c r="AB252" s="66"/>
      <c r="AC252" s="66">
        <v>250</v>
      </c>
      <c r="AD252" s="66"/>
      <c r="AE252" s="66"/>
      <c r="AF252" s="66"/>
      <c r="AG252" s="66"/>
      <c r="AH252" s="195"/>
      <c r="AI252" s="34"/>
      <c r="AJ252" s="229">
        <v>180</v>
      </c>
      <c r="AK252" s="34"/>
      <c r="AL252" s="34"/>
      <c r="AM252" s="34"/>
      <c r="AN252" s="201"/>
      <c r="AO252" s="201"/>
      <c r="AP252" s="202">
        <v>240</v>
      </c>
      <c r="AQ252" s="18"/>
      <c r="AR252" s="18"/>
      <c r="AS252" s="18"/>
      <c r="AT252" s="51"/>
      <c r="AU252" s="17"/>
      <c r="AV252" s="18"/>
      <c r="AW252" s="112"/>
      <c r="AX252" s="103"/>
      <c r="AY252" s="18"/>
      <c r="AZ252" s="18"/>
      <c r="BA252" s="18"/>
      <c r="BB252" s="17"/>
      <c r="BC252" s="19"/>
      <c r="BD252" s="19"/>
      <c r="BE252" s="19"/>
      <c r="BF252" s="17"/>
      <c r="BG252" s="18"/>
      <c r="BH252" s="18"/>
      <c r="BI252" s="128"/>
      <c r="BJ252" s="331"/>
      <c r="BK252" s="332"/>
      <c r="BL252" s="332"/>
      <c r="BM252" s="332"/>
      <c r="BN252" s="333"/>
      <c r="BO252" s="203">
        <f t="shared" si="203"/>
        <v>6.9363999999999999</v>
      </c>
      <c r="BP252" s="285">
        <v>8.3603666852098417</v>
      </c>
      <c r="BQ252" s="204">
        <v>2.8260520125076911</v>
      </c>
      <c r="BR252" s="204"/>
      <c r="BS252" s="47"/>
      <c r="BT252" s="42"/>
      <c r="BU252" s="42"/>
      <c r="BV252" s="42"/>
      <c r="BW252" s="43"/>
      <c r="BX252" s="191"/>
      <c r="BY252" s="191"/>
      <c r="BZ252" s="205"/>
      <c r="CA252" s="191"/>
      <c r="CB252" s="206"/>
      <c r="CC252" s="191"/>
      <c r="CD252" s="207">
        <f t="shared" si="204"/>
        <v>60.73218345053246</v>
      </c>
      <c r="CE252" s="47" t="s">
        <v>356</v>
      </c>
      <c r="CF252" s="42">
        <v>31.8</v>
      </c>
      <c r="CG252" s="42" t="s">
        <v>353</v>
      </c>
      <c r="CH252" s="42">
        <v>175</v>
      </c>
      <c r="CI252" s="191"/>
      <c r="CJ252" s="192"/>
      <c r="CK252" s="191" t="s">
        <v>357</v>
      </c>
      <c r="CL252" s="191" t="s">
        <v>358</v>
      </c>
      <c r="CM252" s="208">
        <v>0.13</v>
      </c>
      <c r="CN252" s="191">
        <v>470</v>
      </c>
      <c r="CO252" s="205">
        <f t="shared" si="205"/>
        <v>76.487362699767885</v>
      </c>
      <c r="CP252" s="191">
        <f t="shared" si="206"/>
        <v>45.549137587899345</v>
      </c>
      <c r="CQ252" s="145" t="s">
        <v>353</v>
      </c>
      <c r="CR252" s="191">
        <v>175</v>
      </c>
      <c r="CS252" s="191"/>
      <c r="CT252" s="191"/>
      <c r="CU252" s="191"/>
      <c r="CV252" s="192"/>
      <c r="CW252" s="191" t="s">
        <v>357</v>
      </c>
      <c r="CX252" s="209" t="s">
        <v>358</v>
      </c>
      <c r="CY252" s="208">
        <v>0.13</v>
      </c>
      <c r="CZ252" s="191">
        <v>470</v>
      </c>
      <c r="DA252" s="191"/>
      <c r="DB252" s="191">
        <f t="shared" si="207"/>
        <v>57.990847475289549</v>
      </c>
      <c r="DC252" s="43">
        <f t="shared" si="208"/>
        <v>0</v>
      </c>
      <c r="DD252" s="191" t="s">
        <v>362</v>
      </c>
      <c r="DE252" s="191">
        <v>100</v>
      </c>
      <c r="DF252" s="191" t="s">
        <v>361</v>
      </c>
      <c r="DG252" s="191">
        <v>20</v>
      </c>
      <c r="DH252" s="191" t="s">
        <v>353</v>
      </c>
      <c r="DI252" s="192">
        <v>175</v>
      </c>
      <c r="DJ252" s="191"/>
      <c r="DK252" s="209"/>
      <c r="DL252" s="208"/>
      <c r="DM252" s="191"/>
      <c r="DN252" s="191">
        <f t="shared" si="209"/>
        <v>57.990847475289549</v>
      </c>
      <c r="DO252" s="192">
        <f t="shared" si="210"/>
        <v>0</v>
      </c>
      <c r="DP252" s="191">
        <v>1</v>
      </c>
      <c r="DQ252" s="191" t="s">
        <v>363</v>
      </c>
      <c r="DR252" s="191" t="s">
        <v>371</v>
      </c>
      <c r="DS252" s="208">
        <v>0.13400000000000001</v>
      </c>
      <c r="DT252" s="191">
        <v>580</v>
      </c>
      <c r="DU252" s="191">
        <f t="shared" si="211"/>
        <v>8.3603666852098417</v>
      </c>
      <c r="DV252" s="191">
        <v>0.375</v>
      </c>
      <c r="DW252" s="191">
        <v>0.45</v>
      </c>
      <c r="DX252" s="192">
        <f t="shared" si="212"/>
        <v>10.122030575088743</v>
      </c>
      <c r="DY252" s="191">
        <v>1</v>
      </c>
      <c r="DZ252" s="191" t="s">
        <v>363</v>
      </c>
      <c r="EA252" s="191" t="s">
        <v>371</v>
      </c>
      <c r="EB252" s="208">
        <v>0.13400000000000001</v>
      </c>
      <c r="EC252" s="191">
        <v>580</v>
      </c>
      <c r="ED252" s="191">
        <f t="shared" si="213"/>
        <v>2.8260520125076911</v>
      </c>
      <c r="EE252" s="191">
        <v>0.47499999999999998</v>
      </c>
      <c r="EF252" s="191">
        <v>0.47499999999999998</v>
      </c>
      <c r="EG252" s="191">
        <f t="shared" si="214"/>
        <v>5.0610152875443717</v>
      </c>
      <c r="EH252" s="166">
        <f t="shared" si="215"/>
        <v>2</v>
      </c>
      <c r="EI252" s="205">
        <f t="shared" si="216"/>
        <v>3.3528841468862138</v>
      </c>
      <c r="EJ252" s="205">
        <f t="shared" si="182"/>
        <v>1.9722847922860083</v>
      </c>
      <c r="EK252" s="51">
        <f t="shared" si="222"/>
        <v>0.60376722022168283</v>
      </c>
      <c r="EL252" s="220">
        <f t="shared" si="184"/>
        <v>5.7657926556893058E-2</v>
      </c>
      <c r="EM252" s="221">
        <f t="shared" si="217"/>
        <v>6.6128424132005259</v>
      </c>
      <c r="EN252" s="191"/>
      <c r="EO252" s="313"/>
      <c r="EP252" s="192" t="s">
        <v>354</v>
      </c>
      <c r="EQ252" s="222">
        <f t="shared" si="218"/>
        <v>3.3528841468862138</v>
      </c>
      <c r="ER252" s="191">
        <f t="shared" si="219"/>
        <v>1.9722847922860083</v>
      </c>
      <c r="ES252" s="51">
        <f t="shared" si="220"/>
        <v>0.60376722022168283</v>
      </c>
      <c r="ET252" s="191">
        <f t="shared" si="223"/>
        <v>3.5258579265568928</v>
      </c>
      <c r="EU252" s="191">
        <f t="shared" si="221"/>
        <v>6.6128424132005259</v>
      </c>
      <c r="EV252" s="191"/>
      <c r="EW252" s="191"/>
      <c r="EX252" s="192" t="str">
        <f t="shared" si="186"/>
        <v>Front</v>
      </c>
      <c r="EY252" s="145"/>
      <c r="EZ252" s="191"/>
      <c r="FA252" s="191"/>
      <c r="FB252" s="191"/>
      <c r="FC252" s="191"/>
      <c r="FD252" s="191"/>
      <c r="FE252" s="191"/>
      <c r="FF252" s="192"/>
      <c r="FG252" s="145"/>
      <c r="FH252" s="191"/>
      <c r="FI252" s="191"/>
      <c r="FJ252" s="191"/>
      <c r="FK252" s="191"/>
      <c r="FL252" s="191"/>
      <c r="FM252" s="191"/>
      <c r="FN252" s="192"/>
      <c r="FO252" s="145"/>
      <c r="FP252" s="191"/>
      <c r="FQ252" s="191"/>
      <c r="FR252" s="191"/>
      <c r="FS252" s="191"/>
      <c r="FT252" s="191"/>
      <c r="FU252" s="191"/>
      <c r="FV252" s="192"/>
      <c r="FW252" s="191"/>
      <c r="FX252" s="191"/>
      <c r="FY252" s="191"/>
      <c r="FZ252" s="191"/>
      <c r="GA252" s="191"/>
      <c r="GB252" s="191"/>
      <c r="GC252" s="191"/>
      <c r="GD252" s="210"/>
      <c r="GE252" s="145"/>
      <c r="GF252" s="191"/>
      <c r="GG252" s="191"/>
      <c r="GH252" s="191"/>
      <c r="GI252" s="191"/>
      <c r="GJ252" s="191"/>
      <c r="GK252" s="191"/>
      <c r="GL252" s="210"/>
      <c r="GM252" s="145"/>
      <c r="GN252" s="191"/>
      <c r="GO252" s="191"/>
      <c r="GP252" s="191"/>
      <c r="GQ252" s="191"/>
      <c r="GR252" s="191"/>
      <c r="GS252" s="191"/>
      <c r="GT252" s="210"/>
      <c r="GU252" s="145"/>
      <c r="GV252" s="191"/>
      <c r="GW252" s="191"/>
      <c r="GX252" s="191"/>
      <c r="GY252" s="191"/>
      <c r="GZ252" s="191"/>
      <c r="HA252" s="191"/>
      <c r="HB252" s="210"/>
      <c r="HC252" s="145"/>
      <c r="HD252" s="191"/>
      <c r="HE252" s="191"/>
      <c r="HF252" s="191"/>
      <c r="HG252" s="191"/>
      <c r="HH252" s="191"/>
      <c r="HI252" s="191"/>
      <c r="HJ252" s="210"/>
      <c r="HR252" s="310"/>
    </row>
    <row r="253" spans="1:226" s="309" customFormat="1" ht="14.45" customHeight="1" x14ac:dyDescent="0.25">
      <c r="A253" s="211" t="s">
        <v>431</v>
      </c>
      <c r="B253" s="194" t="s">
        <v>0</v>
      </c>
      <c r="C253" s="31">
        <f t="shared" si="224"/>
        <v>243</v>
      </c>
      <c r="D253" s="173" t="str">
        <f t="shared" si="188"/>
        <v>Dw_243</v>
      </c>
      <c r="E253" s="4">
        <v>537.45253144506842</v>
      </c>
      <c r="F253" s="195" t="s">
        <v>360</v>
      </c>
      <c r="G253" s="195">
        <v>17.5</v>
      </c>
      <c r="H253" s="3">
        <f t="shared" si="189"/>
        <v>49.900715652686657</v>
      </c>
      <c r="I253" s="196">
        <f t="shared" si="190"/>
        <v>184.91468578480493</v>
      </c>
      <c r="J253" s="1">
        <f t="shared" si="191"/>
        <v>0.3</v>
      </c>
      <c r="K253" s="280">
        <f t="shared" si="192"/>
        <v>0.65177164326206527</v>
      </c>
      <c r="L253" s="280">
        <f t="shared" si="193"/>
        <v>0.74240664510454968</v>
      </c>
      <c r="M253" s="225">
        <f t="shared" si="194"/>
        <v>1.1116955941383324</v>
      </c>
      <c r="N253" s="15" t="s">
        <v>432</v>
      </c>
      <c r="O253" s="197">
        <f t="shared" si="195"/>
        <v>0.55680498382841226</v>
      </c>
      <c r="P253" s="198">
        <f t="shared" si="196"/>
        <v>0</v>
      </c>
      <c r="Q253" s="198">
        <f t="shared" si="197"/>
        <v>0</v>
      </c>
      <c r="R253" s="198">
        <f t="shared" si="198"/>
        <v>0.77890558779607366</v>
      </c>
      <c r="S253" s="77">
        <f t="shared" si="199"/>
        <v>0.807878763135782</v>
      </c>
      <c r="T253" s="199"/>
      <c r="U253" s="3">
        <f t="shared" si="200"/>
        <v>1.7481801661591212</v>
      </c>
      <c r="V253" s="98">
        <f t="shared" si="201"/>
        <v>10.39085523739725</v>
      </c>
      <c r="W253" s="49">
        <f t="shared" si="202"/>
        <v>4.8023684781105676</v>
      </c>
      <c r="X253" s="317">
        <f t="shared" si="181"/>
        <v>7.4297292007970209E-2</v>
      </c>
      <c r="Y253" s="318">
        <v>7.4297292007970209E-2</v>
      </c>
      <c r="Z253" s="200"/>
      <c r="AA253" s="66"/>
      <c r="AB253" s="66"/>
      <c r="AC253" s="66">
        <v>250</v>
      </c>
      <c r="AD253" s="66"/>
      <c r="AE253" s="66"/>
      <c r="AF253" s="66"/>
      <c r="AG253" s="66"/>
      <c r="AH253" s="195"/>
      <c r="AI253" s="34"/>
      <c r="AJ253" s="229">
        <v>180</v>
      </c>
      <c r="AK253" s="34"/>
      <c r="AL253" s="34"/>
      <c r="AM253" s="34"/>
      <c r="AN253" s="201"/>
      <c r="AO253" s="201"/>
      <c r="AP253" s="202">
        <v>240</v>
      </c>
      <c r="AQ253" s="18"/>
      <c r="AR253" s="18"/>
      <c r="AS253" s="18"/>
      <c r="AT253" s="51"/>
      <c r="AU253" s="17"/>
      <c r="AV253" s="18"/>
      <c r="AW253" s="112"/>
      <c r="AX253" s="103"/>
      <c r="AY253" s="18"/>
      <c r="AZ253" s="18"/>
      <c r="BA253" s="18"/>
      <c r="BB253" s="17"/>
      <c r="BC253" s="19"/>
      <c r="BD253" s="19"/>
      <c r="BE253" s="19"/>
      <c r="BF253" s="17"/>
      <c r="BG253" s="18"/>
      <c r="BH253" s="18"/>
      <c r="BI253" s="128"/>
      <c r="BJ253" s="331"/>
      <c r="BK253" s="332"/>
      <c r="BL253" s="332"/>
      <c r="BM253" s="332"/>
      <c r="BN253" s="333"/>
      <c r="BO253" s="203">
        <f t="shared" si="203"/>
        <v>6.9363999999999999</v>
      </c>
      <c r="BP253" s="285">
        <v>7.1940366260144541</v>
      </c>
      <c r="BQ253" s="204">
        <v>3.0116993809920984</v>
      </c>
      <c r="BR253" s="204"/>
      <c r="BS253" s="47"/>
      <c r="BT253" s="42"/>
      <c r="BU253" s="42"/>
      <c r="BV253" s="42"/>
      <c r="BW253" s="43"/>
      <c r="BX253" s="191"/>
      <c r="BY253" s="191"/>
      <c r="BZ253" s="205"/>
      <c r="CA253" s="191"/>
      <c r="CB253" s="206"/>
      <c r="CC253" s="191"/>
      <c r="CD253" s="207">
        <f t="shared" si="204"/>
        <v>55.474405735441479</v>
      </c>
      <c r="CE253" s="47" t="s">
        <v>356</v>
      </c>
      <c r="CF253" s="42">
        <v>31.8</v>
      </c>
      <c r="CG253" s="42" t="s">
        <v>353</v>
      </c>
      <c r="CH253" s="42">
        <v>175</v>
      </c>
      <c r="CI253" s="191"/>
      <c r="CJ253" s="192"/>
      <c r="CK253" s="191" t="s">
        <v>357</v>
      </c>
      <c r="CL253" s="191" t="s">
        <v>358</v>
      </c>
      <c r="CM253" s="208">
        <v>0.13</v>
      </c>
      <c r="CN253" s="191">
        <v>470</v>
      </c>
      <c r="CO253" s="205">
        <f t="shared" si="205"/>
        <v>75.141700628003747</v>
      </c>
      <c r="CP253" s="191">
        <f t="shared" si="206"/>
        <v>41.605804301581109</v>
      </c>
      <c r="CQ253" s="145" t="s">
        <v>353</v>
      </c>
      <c r="CR253" s="191">
        <v>175</v>
      </c>
      <c r="CS253" s="191"/>
      <c r="CT253" s="191"/>
      <c r="CU253" s="191"/>
      <c r="CV253" s="192"/>
      <c r="CW253" s="191" t="s">
        <v>357</v>
      </c>
      <c r="CX253" s="209" t="s">
        <v>358</v>
      </c>
      <c r="CY253" s="208">
        <v>0.13</v>
      </c>
      <c r="CZ253" s="191">
        <v>470</v>
      </c>
      <c r="DA253" s="191"/>
      <c r="DB253" s="191">
        <f t="shared" si="207"/>
        <v>49.900715652686657</v>
      </c>
      <c r="DC253" s="43">
        <f t="shared" si="208"/>
        <v>0</v>
      </c>
      <c r="DD253" s="191" t="s">
        <v>362</v>
      </c>
      <c r="DE253" s="191">
        <v>100</v>
      </c>
      <c r="DF253" s="191" t="s">
        <v>361</v>
      </c>
      <c r="DG253" s="191">
        <v>20</v>
      </c>
      <c r="DH253" s="191" t="s">
        <v>353</v>
      </c>
      <c r="DI253" s="192">
        <v>175</v>
      </c>
      <c r="DJ253" s="191"/>
      <c r="DK253" s="209"/>
      <c r="DL253" s="208"/>
      <c r="DM253" s="191"/>
      <c r="DN253" s="191">
        <f t="shared" si="209"/>
        <v>49.900715652686657</v>
      </c>
      <c r="DO253" s="192">
        <f t="shared" si="210"/>
        <v>0</v>
      </c>
      <c r="DP253" s="191">
        <v>1</v>
      </c>
      <c r="DQ253" s="191" t="s">
        <v>363</v>
      </c>
      <c r="DR253" s="191" t="s">
        <v>371</v>
      </c>
      <c r="DS253" s="208">
        <v>0.13400000000000001</v>
      </c>
      <c r="DT253" s="191">
        <v>580</v>
      </c>
      <c r="DU253" s="191">
        <f t="shared" si="211"/>
        <v>7.1940366260144541</v>
      </c>
      <c r="DV253" s="191">
        <v>0.375</v>
      </c>
      <c r="DW253" s="191">
        <v>0.45</v>
      </c>
      <c r="DX253" s="192">
        <f t="shared" si="212"/>
        <v>9.2457342892402465</v>
      </c>
      <c r="DY253" s="191">
        <v>1</v>
      </c>
      <c r="DZ253" s="191" t="s">
        <v>363</v>
      </c>
      <c r="EA253" s="191" t="s">
        <v>371</v>
      </c>
      <c r="EB253" s="208">
        <v>0.13400000000000001</v>
      </c>
      <c r="EC253" s="191">
        <v>580</v>
      </c>
      <c r="ED253" s="191">
        <f t="shared" si="213"/>
        <v>3.0116993809920984</v>
      </c>
      <c r="EE253" s="191">
        <v>0.47499999999999998</v>
      </c>
      <c r="EF253" s="191">
        <v>0.47499999999999998</v>
      </c>
      <c r="EG253" s="191">
        <f t="shared" si="214"/>
        <v>4.6228671446201233</v>
      </c>
      <c r="EH253" s="166">
        <f t="shared" si="215"/>
        <v>2</v>
      </c>
      <c r="EI253" s="205">
        <f t="shared" si="216"/>
        <v>2.9719062824705058</v>
      </c>
      <c r="EJ253" s="205">
        <f t="shared" si="182"/>
        <v>1.7481801661591212</v>
      </c>
      <c r="EK253" s="51">
        <f t="shared" si="222"/>
        <v>1.0135192148329772</v>
      </c>
      <c r="EL253" s="220">
        <f t="shared" si="184"/>
        <v>0.24814685876474707</v>
      </c>
      <c r="EM253" s="221">
        <f t="shared" si="217"/>
        <v>5.1954276186986252</v>
      </c>
      <c r="EN253" s="191"/>
      <c r="EO253" s="313"/>
      <c r="EP253" s="192" t="s">
        <v>354</v>
      </c>
      <c r="EQ253" s="222">
        <f t="shared" si="218"/>
        <v>2.9719062824705058</v>
      </c>
      <c r="ER253" s="191">
        <f t="shared" si="219"/>
        <v>1.7481801661591212</v>
      </c>
      <c r="ES253" s="51">
        <f t="shared" si="220"/>
        <v>1.0135192148329772</v>
      </c>
      <c r="ET253" s="191">
        <f t="shared" si="223"/>
        <v>3.716346858764747</v>
      </c>
      <c r="EU253" s="191">
        <f t="shared" si="221"/>
        <v>5.1954276186986252</v>
      </c>
      <c r="EV253" s="191"/>
      <c r="EW253" s="191"/>
      <c r="EX253" s="192" t="str">
        <f t="shared" si="186"/>
        <v>Front</v>
      </c>
      <c r="EY253" s="145"/>
      <c r="EZ253" s="191"/>
      <c r="FA253" s="191"/>
      <c r="FB253" s="191"/>
      <c r="FC253" s="191"/>
      <c r="FD253" s="191"/>
      <c r="FE253" s="191"/>
      <c r="FF253" s="192"/>
      <c r="FG253" s="145"/>
      <c r="FH253" s="191"/>
      <c r="FI253" s="191"/>
      <c r="FJ253" s="191"/>
      <c r="FK253" s="191"/>
      <c r="FL253" s="191"/>
      <c r="FM253" s="191"/>
      <c r="FN253" s="192"/>
      <c r="FO253" s="145"/>
      <c r="FP253" s="191"/>
      <c r="FQ253" s="191"/>
      <c r="FR253" s="191"/>
      <c r="FS253" s="191"/>
      <c r="FT253" s="191"/>
      <c r="FU253" s="191"/>
      <c r="FV253" s="192"/>
      <c r="FW253" s="191"/>
      <c r="FX253" s="191"/>
      <c r="FY253" s="191"/>
      <c r="FZ253" s="191"/>
      <c r="GA253" s="191"/>
      <c r="GB253" s="191"/>
      <c r="GC253" s="191"/>
      <c r="GD253" s="210"/>
      <c r="GE253" s="145"/>
      <c r="GF253" s="191"/>
      <c r="GG253" s="191"/>
      <c r="GH253" s="191"/>
      <c r="GI253" s="191"/>
      <c r="GJ253" s="191"/>
      <c r="GK253" s="191"/>
      <c r="GL253" s="210"/>
      <c r="GM253" s="145"/>
      <c r="GN253" s="191"/>
      <c r="GO253" s="191"/>
      <c r="GP253" s="191"/>
      <c r="GQ253" s="191"/>
      <c r="GR253" s="191"/>
      <c r="GS253" s="191"/>
      <c r="GT253" s="210"/>
      <c r="GU253" s="145"/>
      <c r="GV253" s="191"/>
      <c r="GW253" s="191"/>
      <c r="GX253" s="191"/>
      <c r="GY253" s="191"/>
      <c r="GZ253" s="191"/>
      <c r="HA253" s="191"/>
      <c r="HB253" s="210"/>
      <c r="HC253" s="145"/>
      <c r="HD253" s="191"/>
      <c r="HE253" s="191"/>
      <c r="HF253" s="191"/>
      <c r="HG253" s="191"/>
      <c r="HH253" s="191"/>
      <c r="HI253" s="191"/>
      <c r="HJ253" s="210"/>
      <c r="HR253" s="310"/>
    </row>
    <row r="254" spans="1:226" s="309" customFormat="1" ht="14.45" customHeight="1" x14ac:dyDescent="0.25">
      <c r="A254" s="211" t="s">
        <v>431</v>
      </c>
      <c r="B254" s="194" t="s">
        <v>0</v>
      </c>
      <c r="C254" s="31">
        <f t="shared" si="224"/>
        <v>244</v>
      </c>
      <c r="D254" s="173" t="str">
        <f t="shared" si="188"/>
        <v>Dw_244</v>
      </c>
      <c r="E254" s="4">
        <v>383.73055636629709</v>
      </c>
      <c r="F254" s="195" t="s">
        <v>360</v>
      </c>
      <c r="G254" s="195">
        <v>17.5</v>
      </c>
      <c r="H254" s="3">
        <f t="shared" si="189"/>
        <v>50.132635474736411</v>
      </c>
      <c r="I254" s="196">
        <f t="shared" si="190"/>
        <v>177.57693560143093</v>
      </c>
      <c r="J254" s="1">
        <f t="shared" si="191"/>
        <v>0.3</v>
      </c>
      <c r="K254" s="280">
        <f t="shared" si="192"/>
        <v>0.68906911939167537</v>
      </c>
      <c r="L254" s="280">
        <f t="shared" si="193"/>
        <v>0.83364016024052956</v>
      </c>
      <c r="M254" s="225">
        <f t="shared" si="194"/>
        <v>1.0626427311461704</v>
      </c>
      <c r="N254" s="15" t="s">
        <v>432</v>
      </c>
      <c r="O254" s="197">
        <f t="shared" si="195"/>
        <v>0.62523012018039725</v>
      </c>
      <c r="P254" s="198">
        <f t="shared" si="196"/>
        <v>0</v>
      </c>
      <c r="Q254" s="198">
        <f t="shared" si="197"/>
        <v>0</v>
      </c>
      <c r="R254" s="198">
        <f t="shared" si="198"/>
        <v>0.74453687275982783</v>
      </c>
      <c r="S254" s="77">
        <f t="shared" si="199"/>
        <v>0.85613041021672842</v>
      </c>
      <c r="T254" s="199"/>
      <c r="U254" s="3">
        <f t="shared" si="200"/>
        <v>1.9857949110114601</v>
      </c>
      <c r="V254" s="98">
        <f t="shared" si="201"/>
        <v>13.407496857236643</v>
      </c>
      <c r="W254" s="49">
        <f t="shared" si="202"/>
        <v>3.7391495227297047</v>
      </c>
      <c r="X254" s="317">
        <f t="shared" si="181"/>
        <v>0.1063967453794262</v>
      </c>
      <c r="Y254" s="318">
        <v>0.1063967453794262</v>
      </c>
      <c r="Z254" s="200"/>
      <c r="AA254" s="66"/>
      <c r="AB254" s="66"/>
      <c r="AC254" s="66">
        <v>250</v>
      </c>
      <c r="AD254" s="66"/>
      <c r="AE254" s="66"/>
      <c r="AF254" s="66"/>
      <c r="AG254" s="66"/>
      <c r="AH254" s="195"/>
      <c r="AI254" s="34"/>
      <c r="AJ254" s="229">
        <v>180</v>
      </c>
      <c r="AK254" s="34"/>
      <c r="AL254" s="34"/>
      <c r="AM254" s="34"/>
      <c r="AN254" s="201"/>
      <c r="AO254" s="201"/>
      <c r="AP254" s="202">
        <v>240</v>
      </c>
      <c r="AQ254" s="18"/>
      <c r="AR254" s="18"/>
      <c r="AS254" s="18"/>
      <c r="AT254" s="51"/>
      <c r="AU254" s="17"/>
      <c r="AV254" s="18"/>
      <c r="AW254" s="112"/>
      <c r="AX254" s="103"/>
      <c r="AY254" s="18"/>
      <c r="AZ254" s="18"/>
      <c r="BA254" s="18"/>
      <c r="BB254" s="17"/>
      <c r="BC254" s="19"/>
      <c r="BD254" s="19"/>
      <c r="BE254" s="19"/>
      <c r="BF254" s="17"/>
      <c r="BG254" s="18"/>
      <c r="BH254" s="18"/>
      <c r="BI254" s="128"/>
      <c r="BJ254" s="331"/>
      <c r="BK254" s="332"/>
      <c r="BL254" s="332"/>
      <c r="BM254" s="332"/>
      <c r="BN254" s="333"/>
      <c r="BO254" s="203">
        <f t="shared" si="203"/>
        <v>6.9363999999999999</v>
      </c>
      <c r="BP254" s="285">
        <v>7.2274718117087264</v>
      </c>
      <c r="BQ254" s="204">
        <v>2.7291854120018062</v>
      </c>
      <c r="BR254" s="204"/>
      <c r="BS254" s="47"/>
      <c r="BT254" s="42"/>
      <c r="BU254" s="42"/>
      <c r="BV254" s="42"/>
      <c r="BW254" s="43"/>
      <c r="BX254" s="191"/>
      <c r="BY254" s="191"/>
      <c r="BZ254" s="205"/>
      <c r="CA254" s="191"/>
      <c r="CB254" s="206"/>
      <c r="CC254" s="191"/>
      <c r="CD254" s="207">
        <f t="shared" si="204"/>
        <v>53.273080680429281</v>
      </c>
      <c r="CE254" s="47" t="s">
        <v>356</v>
      </c>
      <c r="CF254" s="42">
        <v>31.8</v>
      </c>
      <c r="CG254" s="42" t="s">
        <v>353</v>
      </c>
      <c r="CH254" s="42">
        <v>175</v>
      </c>
      <c r="CI254" s="191"/>
      <c r="CJ254" s="192"/>
      <c r="CK254" s="191" t="s">
        <v>357</v>
      </c>
      <c r="CL254" s="191" t="s">
        <v>358</v>
      </c>
      <c r="CM254" s="208">
        <v>0.13</v>
      </c>
      <c r="CN254" s="191">
        <v>470</v>
      </c>
      <c r="CO254" s="205">
        <f t="shared" si="205"/>
        <v>67.340110800530226</v>
      </c>
      <c r="CP254" s="191">
        <f t="shared" si="206"/>
        <v>39.954810510321963</v>
      </c>
      <c r="CQ254" s="145" t="s">
        <v>353</v>
      </c>
      <c r="CR254" s="191">
        <v>175</v>
      </c>
      <c r="CS254" s="191"/>
      <c r="CT254" s="191"/>
      <c r="CU254" s="191"/>
      <c r="CV254" s="192"/>
      <c r="CW254" s="191" t="s">
        <v>357</v>
      </c>
      <c r="CX254" s="209" t="s">
        <v>358</v>
      </c>
      <c r="CY254" s="208">
        <v>0.13</v>
      </c>
      <c r="CZ254" s="191">
        <v>470</v>
      </c>
      <c r="DA254" s="191"/>
      <c r="DB254" s="191">
        <f t="shared" si="207"/>
        <v>50.132635474736411</v>
      </c>
      <c r="DC254" s="43">
        <f t="shared" si="208"/>
        <v>0</v>
      </c>
      <c r="DD254" s="191" t="s">
        <v>362</v>
      </c>
      <c r="DE254" s="191">
        <v>100</v>
      </c>
      <c r="DF254" s="191" t="s">
        <v>361</v>
      </c>
      <c r="DG254" s="191">
        <v>20</v>
      </c>
      <c r="DH254" s="191" t="s">
        <v>353</v>
      </c>
      <c r="DI254" s="192">
        <v>175</v>
      </c>
      <c r="DJ254" s="191"/>
      <c r="DK254" s="209"/>
      <c r="DL254" s="208"/>
      <c r="DM254" s="191"/>
      <c r="DN254" s="191">
        <f t="shared" si="209"/>
        <v>50.132635474736411</v>
      </c>
      <c r="DO254" s="192">
        <f t="shared" si="210"/>
        <v>0</v>
      </c>
      <c r="DP254" s="191">
        <v>1</v>
      </c>
      <c r="DQ254" s="191" t="s">
        <v>363</v>
      </c>
      <c r="DR254" s="191" t="s">
        <v>371</v>
      </c>
      <c r="DS254" s="208">
        <v>0.13400000000000001</v>
      </c>
      <c r="DT254" s="191">
        <v>580</v>
      </c>
      <c r="DU254" s="191">
        <f t="shared" si="211"/>
        <v>7.2274718117087264</v>
      </c>
      <c r="DV254" s="191">
        <v>0.375</v>
      </c>
      <c r="DW254" s="191">
        <v>0.45</v>
      </c>
      <c r="DX254" s="192">
        <f t="shared" si="212"/>
        <v>8.8788467800715463</v>
      </c>
      <c r="DY254" s="191">
        <v>1</v>
      </c>
      <c r="DZ254" s="191" t="s">
        <v>363</v>
      </c>
      <c r="EA254" s="191" t="s">
        <v>371</v>
      </c>
      <c r="EB254" s="208">
        <v>0.13400000000000001</v>
      </c>
      <c r="EC254" s="191">
        <v>580</v>
      </c>
      <c r="ED254" s="191">
        <f t="shared" si="213"/>
        <v>2.7291854120018062</v>
      </c>
      <c r="EE254" s="191">
        <v>0.47499999999999998</v>
      </c>
      <c r="EF254" s="191">
        <v>0.47499999999999998</v>
      </c>
      <c r="EG254" s="191">
        <f t="shared" si="214"/>
        <v>4.4394233900357731</v>
      </c>
      <c r="EH254" s="166">
        <f t="shared" si="215"/>
        <v>2</v>
      </c>
      <c r="EI254" s="205">
        <f t="shared" si="216"/>
        <v>3.3758513487194821</v>
      </c>
      <c r="EJ254" s="205">
        <f t="shared" si="182"/>
        <v>1.9857949110114601</v>
      </c>
      <c r="EK254" s="51">
        <f t="shared" si="222"/>
        <v>0.49339050099034609</v>
      </c>
      <c r="EL254" s="220">
        <f t="shared" si="184"/>
        <v>4.6174325640258918E-2</v>
      </c>
      <c r="EM254" s="221">
        <f t="shared" si="217"/>
        <v>6.7037484286183213</v>
      </c>
      <c r="EN254" s="191"/>
      <c r="EO254" s="313"/>
      <c r="EP254" s="192" t="s">
        <v>354</v>
      </c>
      <c r="EQ254" s="222">
        <f t="shared" si="218"/>
        <v>3.3758513487194821</v>
      </c>
      <c r="ER254" s="191">
        <f t="shared" si="219"/>
        <v>1.9857949110114601</v>
      </c>
      <c r="ES254" s="51">
        <f t="shared" si="220"/>
        <v>0.49339050099034609</v>
      </c>
      <c r="ET254" s="191">
        <f t="shared" si="223"/>
        <v>3.5143743256402589</v>
      </c>
      <c r="EU254" s="191">
        <f t="shared" si="221"/>
        <v>6.7037484286183213</v>
      </c>
      <c r="EV254" s="191"/>
      <c r="EW254" s="191"/>
      <c r="EX254" s="192" t="str">
        <f t="shared" si="186"/>
        <v>Front</v>
      </c>
      <c r="EY254" s="145"/>
      <c r="EZ254" s="191"/>
      <c r="FA254" s="191"/>
      <c r="FB254" s="191"/>
      <c r="FC254" s="191"/>
      <c r="FD254" s="191"/>
      <c r="FE254" s="191"/>
      <c r="FF254" s="192"/>
      <c r="FG254" s="145"/>
      <c r="FH254" s="191"/>
      <c r="FI254" s="191"/>
      <c r="FJ254" s="191"/>
      <c r="FK254" s="191"/>
      <c r="FL254" s="191"/>
      <c r="FM254" s="191"/>
      <c r="FN254" s="192"/>
      <c r="FO254" s="145"/>
      <c r="FP254" s="191"/>
      <c r="FQ254" s="191"/>
      <c r="FR254" s="191"/>
      <c r="FS254" s="191"/>
      <c r="FT254" s="191"/>
      <c r="FU254" s="191"/>
      <c r="FV254" s="192"/>
      <c r="FW254" s="191"/>
      <c r="FX254" s="191"/>
      <c r="FY254" s="191"/>
      <c r="FZ254" s="191"/>
      <c r="GA254" s="191"/>
      <c r="GB254" s="191"/>
      <c r="GC254" s="191"/>
      <c r="GD254" s="210"/>
      <c r="GE254" s="145"/>
      <c r="GF254" s="191"/>
      <c r="GG254" s="191"/>
      <c r="GH254" s="191"/>
      <c r="GI254" s="191"/>
      <c r="GJ254" s="191"/>
      <c r="GK254" s="191"/>
      <c r="GL254" s="210"/>
      <c r="GM254" s="145"/>
      <c r="GN254" s="191"/>
      <c r="GO254" s="191"/>
      <c r="GP254" s="191"/>
      <c r="GQ254" s="191"/>
      <c r="GR254" s="191"/>
      <c r="GS254" s="191"/>
      <c r="GT254" s="210"/>
      <c r="GU254" s="145"/>
      <c r="GV254" s="191"/>
      <c r="GW254" s="191"/>
      <c r="GX254" s="191"/>
      <c r="GY254" s="191"/>
      <c r="GZ254" s="191"/>
      <c r="HA254" s="191"/>
      <c r="HB254" s="210"/>
      <c r="HC254" s="145"/>
      <c r="HD254" s="191"/>
      <c r="HE254" s="191"/>
      <c r="HF254" s="191"/>
      <c r="HG254" s="191"/>
      <c r="HH254" s="191"/>
      <c r="HI254" s="191"/>
      <c r="HJ254" s="210"/>
      <c r="HR254" s="310"/>
    </row>
    <row r="255" spans="1:226" s="309" customFormat="1" ht="14.45" customHeight="1" x14ac:dyDescent="0.25">
      <c r="A255" s="211" t="s">
        <v>431</v>
      </c>
      <c r="B255" s="194" t="s">
        <v>0</v>
      </c>
      <c r="C255" s="31">
        <f t="shared" si="224"/>
        <v>245</v>
      </c>
      <c r="D255" s="173" t="str">
        <f t="shared" si="188"/>
        <v>Dw_245</v>
      </c>
      <c r="E255" s="4">
        <v>449.56515390631262</v>
      </c>
      <c r="F255" s="195" t="s">
        <v>360</v>
      </c>
      <c r="G255" s="195">
        <v>17.5</v>
      </c>
      <c r="H255" s="3">
        <f t="shared" si="189"/>
        <v>56.729711752538734</v>
      </c>
      <c r="I255" s="196">
        <f t="shared" si="190"/>
        <v>200.05564382533021</v>
      </c>
      <c r="J255" s="1">
        <f t="shared" si="191"/>
        <v>0.30000000000000004</v>
      </c>
      <c r="K255" s="280">
        <f t="shared" si="192"/>
        <v>0.69306365711625229</v>
      </c>
      <c r="L255" s="280">
        <f t="shared" si="193"/>
        <v>0.78206249927918481</v>
      </c>
      <c r="M255" s="225">
        <f t="shared" si="194"/>
        <v>1.0579410910705578</v>
      </c>
      <c r="N255" s="15" t="s">
        <v>432</v>
      </c>
      <c r="O255" s="197">
        <f t="shared" si="195"/>
        <v>0.58654687445938858</v>
      </c>
      <c r="P255" s="198">
        <f t="shared" si="196"/>
        <v>0</v>
      </c>
      <c r="Q255" s="198">
        <f t="shared" si="197"/>
        <v>0</v>
      </c>
      <c r="R255" s="198">
        <f t="shared" si="198"/>
        <v>0.74124268526280979</v>
      </c>
      <c r="S255" s="77">
        <f t="shared" si="199"/>
        <v>0.91891441016898234</v>
      </c>
      <c r="T255" s="199"/>
      <c r="U255" s="3">
        <f t="shared" si="200"/>
        <v>1.7024777997037046</v>
      </c>
      <c r="V255" s="98">
        <f t="shared" si="201"/>
        <v>9.8546642388454853</v>
      </c>
      <c r="W255" s="49">
        <f t="shared" si="202"/>
        <v>5.756635678049733</v>
      </c>
      <c r="X255" s="317">
        <f t="shared" si="181"/>
        <v>6.4273470807356348E-2</v>
      </c>
      <c r="Y255" s="318">
        <v>6.427347080735632E-2</v>
      </c>
      <c r="Z255" s="200"/>
      <c r="AA255" s="66"/>
      <c r="AB255" s="66"/>
      <c r="AC255" s="66">
        <v>250</v>
      </c>
      <c r="AD255" s="66"/>
      <c r="AE255" s="66"/>
      <c r="AF255" s="66"/>
      <c r="AG255" s="66"/>
      <c r="AH255" s="195"/>
      <c r="AI255" s="34"/>
      <c r="AJ255" s="229">
        <v>180</v>
      </c>
      <c r="AK255" s="34"/>
      <c r="AL255" s="34"/>
      <c r="AM255" s="34"/>
      <c r="AN255" s="201"/>
      <c r="AO255" s="201"/>
      <c r="AP255" s="202">
        <v>240</v>
      </c>
      <c r="AQ255" s="18"/>
      <c r="AR255" s="18"/>
      <c r="AS255" s="18"/>
      <c r="AT255" s="51"/>
      <c r="AU255" s="17"/>
      <c r="AV255" s="18"/>
      <c r="AW255" s="112"/>
      <c r="AX255" s="103"/>
      <c r="AY255" s="18"/>
      <c r="AZ255" s="18"/>
      <c r="BA255" s="18"/>
      <c r="BB255" s="17"/>
      <c r="BC255" s="19"/>
      <c r="BD255" s="19"/>
      <c r="BE255" s="19"/>
      <c r="BF255" s="17"/>
      <c r="BG255" s="18"/>
      <c r="BH255" s="18"/>
      <c r="BI255" s="128"/>
      <c r="BJ255" s="331"/>
      <c r="BK255" s="332"/>
      <c r="BL255" s="332"/>
      <c r="BM255" s="332"/>
      <c r="BN255" s="333"/>
      <c r="BO255" s="203">
        <f t="shared" si="203"/>
        <v>6.9363999999999999</v>
      </c>
      <c r="BP255" s="285">
        <v>8.1785525276135651</v>
      </c>
      <c r="BQ255" s="204">
        <v>2.8645879026761665</v>
      </c>
      <c r="BR255" s="204"/>
      <c r="BS255" s="47"/>
      <c r="BT255" s="42"/>
      <c r="BU255" s="42"/>
      <c r="BV255" s="42"/>
      <c r="BW255" s="43"/>
      <c r="BX255" s="191"/>
      <c r="BY255" s="191"/>
      <c r="BZ255" s="205"/>
      <c r="CA255" s="191"/>
      <c r="CB255" s="206"/>
      <c r="CC255" s="191"/>
      <c r="CD255" s="207">
        <f t="shared" si="204"/>
        <v>60.016693147599071</v>
      </c>
      <c r="CE255" s="47" t="s">
        <v>356</v>
      </c>
      <c r="CF255" s="42">
        <v>31.8</v>
      </c>
      <c r="CG255" s="42" t="s">
        <v>353</v>
      </c>
      <c r="CH255" s="42">
        <v>175</v>
      </c>
      <c r="CI255" s="191"/>
      <c r="CJ255" s="192"/>
      <c r="CK255" s="191" t="s">
        <v>357</v>
      </c>
      <c r="CL255" s="191" t="s">
        <v>358</v>
      </c>
      <c r="CM255" s="208">
        <v>0.13</v>
      </c>
      <c r="CN255" s="191">
        <v>470</v>
      </c>
      <c r="CO255" s="205">
        <f t="shared" si="205"/>
        <v>76.62466646882487</v>
      </c>
      <c r="CP255" s="191">
        <f t="shared" si="206"/>
        <v>45.0125198606993</v>
      </c>
      <c r="CQ255" s="145" t="s">
        <v>353</v>
      </c>
      <c r="CR255" s="191">
        <v>175</v>
      </c>
      <c r="CS255" s="191"/>
      <c r="CT255" s="191"/>
      <c r="CU255" s="191"/>
      <c r="CV255" s="192"/>
      <c r="CW255" s="191" t="s">
        <v>357</v>
      </c>
      <c r="CX255" s="209" t="s">
        <v>358</v>
      </c>
      <c r="CY255" s="208">
        <v>0.13</v>
      </c>
      <c r="CZ255" s="191">
        <v>470</v>
      </c>
      <c r="DA255" s="191"/>
      <c r="DB255" s="191">
        <f t="shared" si="207"/>
        <v>56.729711752538734</v>
      </c>
      <c r="DC255" s="43">
        <f t="shared" si="208"/>
        <v>0</v>
      </c>
      <c r="DD255" s="191" t="s">
        <v>362</v>
      </c>
      <c r="DE255" s="191">
        <v>100</v>
      </c>
      <c r="DF255" s="191" t="s">
        <v>361</v>
      </c>
      <c r="DG255" s="191">
        <v>20</v>
      </c>
      <c r="DH255" s="191" t="s">
        <v>353</v>
      </c>
      <c r="DI255" s="192">
        <v>175</v>
      </c>
      <c r="DJ255" s="191"/>
      <c r="DK255" s="209"/>
      <c r="DL255" s="208"/>
      <c r="DM255" s="191"/>
      <c r="DN255" s="191">
        <f t="shared" si="209"/>
        <v>56.729711752538734</v>
      </c>
      <c r="DO255" s="192">
        <f t="shared" si="210"/>
        <v>0</v>
      </c>
      <c r="DP255" s="191">
        <v>1</v>
      </c>
      <c r="DQ255" s="191" t="s">
        <v>363</v>
      </c>
      <c r="DR255" s="191" t="s">
        <v>371</v>
      </c>
      <c r="DS255" s="208">
        <v>0.13400000000000001</v>
      </c>
      <c r="DT255" s="191">
        <v>580</v>
      </c>
      <c r="DU255" s="191">
        <f t="shared" si="211"/>
        <v>8.1785525276135651</v>
      </c>
      <c r="DV255" s="191">
        <v>0.375</v>
      </c>
      <c r="DW255" s="191">
        <v>0.45</v>
      </c>
      <c r="DX255" s="192">
        <f t="shared" si="212"/>
        <v>10.002782191266512</v>
      </c>
      <c r="DY255" s="191">
        <v>1</v>
      </c>
      <c r="DZ255" s="191" t="s">
        <v>363</v>
      </c>
      <c r="EA255" s="191" t="s">
        <v>371</v>
      </c>
      <c r="EB255" s="208">
        <v>0.13400000000000001</v>
      </c>
      <c r="EC255" s="191">
        <v>580</v>
      </c>
      <c r="ED255" s="191">
        <f t="shared" si="213"/>
        <v>2.8645879026761665</v>
      </c>
      <c r="EE255" s="191">
        <v>0.47499999999999998</v>
      </c>
      <c r="EF255" s="191">
        <v>0.47499999999999998</v>
      </c>
      <c r="EG255" s="191">
        <f t="shared" si="214"/>
        <v>5.0013910956332559</v>
      </c>
      <c r="EH255" s="166">
        <f t="shared" si="215"/>
        <v>2</v>
      </c>
      <c r="EI255" s="205">
        <f t="shared" si="216"/>
        <v>2.8942122594962973</v>
      </c>
      <c r="EJ255" s="205">
        <f t="shared" si="182"/>
        <v>1.7024777997037044</v>
      </c>
      <c r="EK255" s="51">
        <f t="shared" si="222"/>
        <v>0.91211010297246209</v>
      </c>
      <c r="EL255" s="220">
        <f t="shared" si="184"/>
        <v>0.2869938702518513</v>
      </c>
      <c r="EM255" s="221">
        <f t="shared" si="217"/>
        <v>4.9273321194227426</v>
      </c>
      <c r="EN255" s="191"/>
      <c r="EO255" s="313"/>
      <c r="EP255" s="192" t="s">
        <v>354</v>
      </c>
      <c r="EQ255" s="222">
        <f t="shared" si="218"/>
        <v>2.8942122594962973</v>
      </c>
      <c r="ER255" s="191">
        <f t="shared" si="219"/>
        <v>1.7024777997037044</v>
      </c>
      <c r="ES255" s="51">
        <f t="shared" si="220"/>
        <v>0.91211010297246209</v>
      </c>
      <c r="ET255" s="191">
        <f t="shared" si="223"/>
        <v>3.7551938702518513</v>
      </c>
      <c r="EU255" s="191">
        <f t="shared" si="221"/>
        <v>4.9273321194227426</v>
      </c>
      <c r="EV255" s="191"/>
      <c r="EW255" s="191"/>
      <c r="EX255" s="192" t="str">
        <f t="shared" si="186"/>
        <v>Front</v>
      </c>
      <c r="EY255" s="145"/>
      <c r="EZ255" s="191"/>
      <c r="FA255" s="191"/>
      <c r="FB255" s="191"/>
      <c r="FC255" s="191"/>
      <c r="FD255" s="191"/>
      <c r="FE255" s="191"/>
      <c r="FF255" s="192"/>
      <c r="FG255" s="145"/>
      <c r="FH255" s="191"/>
      <c r="FI255" s="191"/>
      <c r="FJ255" s="191"/>
      <c r="FK255" s="191"/>
      <c r="FL255" s="191"/>
      <c r="FM255" s="191"/>
      <c r="FN255" s="192"/>
      <c r="FO255" s="145"/>
      <c r="FP255" s="191"/>
      <c r="FQ255" s="191"/>
      <c r="FR255" s="191"/>
      <c r="FS255" s="191"/>
      <c r="FT255" s="191"/>
      <c r="FU255" s="191"/>
      <c r="FV255" s="192"/>
      <c r="FW255" s="191"/>
      <c r="FX255" s="191"/>
      <c r="FY255" s="191"/>
      <c r="FZ255" s="191"/>
      <c r="GA255" s="191"/>
      <c r="GB255" s="191"/>
      <c r="GC255" s="191"/>
      <c r="GD255" s="210"/>
      <c r="GE255" s="145"/>
      <c r="GF255" s="191"/>
      <c r="GG255" s="191"/>
      <c r="GH255" s="191"/>
      <c r="GI255" s="191"/>
      <c r="GJ255" s="191"/>
      <c r="GK255" s="191"/>
      <c r="GL255" s="210"/>
      <c r="GM255" s="145"/>
      <c r="GN255" s="191"/>
      <c r="GO255" s="191"/>
      <c r="GP255" s="191"/>
      <c r="GQ255" s="191"/>
      <c r="GR255" s="191"/>
      <c r="GS255" s="191"/>
      <c r="GT255" s="210"/>
      <c r="GU255" s="145"/>
      <c r="GV255" s="191"/>
      <c r="GW255" s="191"/>
      <c r="GX255" s="191"/>
      <c r="GY255" s="191"/>
      <c r="GZ255" s="191"/>
      <c r="HA255" s="191"/>
      <c r="HB255" s="210"/>
      <c r="HC255" s="145"/>
      <c r="HD255" s="191"/>
      <c r="HE255" s="191"/>
      <c r="HF255" s="191"/>
      <c r="HG255" s="191"/>
      <c r="HH255" s="191"/>
      <c r="HI255" s="191"/>
      <c r="HJ255" s="210"/>
      <c r="HR255" s="310"/>
    </row>
    <row r="256" spans="1:226" s="309" customFormat="1" ht="14.45" customHeight="1" x14ac:dyDescent="0.25">
      <c r="A256" s="211" t="s">
        <v>431</v>
      </c>
      <c r="B256" s="194" t="s">
        <v>0</v>
      </c>
      <c r="C256" s="31">
        <f t="shared" si="224"/>
        <v>246</v>
      </c>
      <c r="D256" s="173" t="str">
        <f t="shared" si="188"/>
        <v>Dw_246</v>
      </c>
      <c r="E256" s="4">
        <v>497.58619456768321</v>
      </c>
      <c r="F256" s="195" t="s">
        <v>360</v>
      </c>
      <c r="G256" s="195">
        <v>17.5</v>
      </c>
      <c r="H256" s="3">
        <f t="shared" si="189"/>
        <v>39.268622317016934</v>
      </c>
      <c r="I256" s="196">
        <f t="shared" si="190"/>
        <v>148.33668096321611</v>
      </c>
      <c r="J256" s="1">
        <f t="shared" si="191"/>
        <v>0.30000000000000004</v>
      </c>
      <c r="K256" s="280">
        <f t="shared" si="192"/>
        <v>0.63755535329960178</v>
      </c>
      <c r="L256" s="280">
        <f t="shared" si="193"/>
        <v>0.81340612144591518</v>
      </c>
      <c r="M256" s="225">
        <f t="shared" si="194"/>
        <v>1.1332458757963726</v>
      </c>
      <c r="N256" s="15" t="s">
        <v>432</v>
      </c>
      <c r="O256" s="197">
        <f t="shared" si="195"/>
        <v>0.61005459108443627</v>
      </c>
      <c r="P256" s="198">
        <f t="shared" si="196"/>
        <v>0</v>
      </c>
      <c r="Q256" s="198">
        <f t="shared" si="197"/>
        <v>0</v>
      </c>
      <c r="R256" s="198">
        <f t="shared" si="198"/>
        <v>0.79400471645191506</v>
      </c>
      <c r="S256" s="77">
        <f t="shared" si="199"/>
        <v>0.70453443524876602</v>
      </c>
      <c r="T256" s="199"/>
      <c r="U256" s="3">
        <f t="shared" si="200"/>
        <v>2.1067107718006186</v>
      </c>
      <c r="V256" s="98">
        <f t="shared" si="201"/>
        <v>15.089982938470577</v>
      </c>
      <c r="W256" s="49">
        <f t="shared" si="202"/>
        <v>2.6022973304300465</v>
      </c>
      <c r="X256" s="317">
        <f t="shared" si="181"/>
        <v>0.14765312711416631</v>
      </c>
      <c r="Y256" s="318">
        <v>0.14765312711416631</v>
      </c>
      <c r="Z256" s="200"/>
      <c r="AA256" s="66"/>
      <c r="AB256" s="66"/>
      <c r="AC256" s="66">
        <v>250</v>
      </c>
      <c r="AD256" s="66"/>
      <c r="AE256" s="66"/>
      <c r="AF256" s="66"/>
      <c r="AG256" s="66"/>
      <c r="AH256" s="195"/>
      <c r="AI256" s="34"/>
      <c r="AJ256" s="229">
        <v>180</v>
      </c>
      <c r="AK256" s="34"/>
      <c r="AL256" s="34"/>
      <c r="AM256" s="34"/>
      <c r="AN256" s="201"/>
      <c r="AO256" s="201"/>
      <c r="AP256" s="202">
        <v>240</v>
      </c>
      <c r="AQ256" s="18"/>
      <c r="AR256" s="18"/>
      <c r="AS256" s="18"/>
      <c r="AT256" s="51"/>
      <c r="AU256" s="17"/>
      <c r="AV256" s="18"/>
      <c r="AW256" s="112"/>
      <c r="AX256" s="103"/>
      <c r="AY256" s="18"/>
      <c r="AZ256" s="18"/>
      <c r="BA256" s="18"/>
      <c r="BB256" s="17"/>
      <c r="BC256" s="19"/>
      <c r="BD256" s="19"/>
      <c r="BE256" s="19"/>
      <c r="BF256" s="17"/>
      <c r="BG256" s="18"/>
      <c r="BH256" s="18"/>
      <c r="BI256" s="128"/>
      <c r="BJ256" s="331"/>
      <c r="BK256" s="332"/>
      <c r="BL256" s="332"/>
      <c r="BM256" s="332"/>
      <c r="BN256" s="333"/>
      <c r="BO256" s="203">
        <f t="shared" si="203"/>
        <v>6.9363999999999999</v>
      </c>
      <c r="BP256" s="285">
        <v>5.6612395935956599</v>
      </c>
      <c r="BQ256" s="204">
        <v>2.7703378799893037</v>
      </c>
      <c r="BR256" s="204"/>
      <c r="BS256" s="47"/>
      <c r="BT256" s="42"/>
      <c r="BU256" s="42"/>
      <c r="BV256" s="42"/>
      <c r="BW256" s="43"/>
      <c r="BX256" s="191"/>
      <c r="BY256" s="191"/>
      <c r="BZ256" s="205"/>
      <c r="CA256" s="191"/>
      <c r="CB256" s="206"/>
      <c r="CC256" s="191"/>
      <c r="CD256" s="207">
        <f t="shared" si="204"/>
        <v>44.501004288964836</v>
      </c>
      <c r="CE256" s="47" t="s">
        <v>356</v>
      </c>
      <c r="CF256" s="42">
        <v>31.8</v>
      </c>
      <c r="CG256" s="42" t="s">
        <v>353</v>
      </c>
      <c r="CH256" s="42">
        <v>175</v>
      </c>
      <c r="CI256" s="191"/>
      <c r="CJ256" s="192"/>
      <c r="CK256" s="191" t="s">
        <v>357</v>
      </c>
      <c r="CL256" s="191" t="s">
        <v>358</v>
      </c>
      <c r="CM256" s="208">
        <v>0.13</v>
      </c>
      <c r="CN256" s="191">
        <v>470</v>
      </c>
      <c r="CO256" s="205">
        <f t="shared" si="205"/>
        <v>59.827882477754365</v>
      </c>
      <c r="CP256" s="191">
        <f t="shared" si="206"/>
        <v>33.375753216723623</v>
      </c>
      <c r="CQ256" s="145" t="s">
        <v>353</v>
      </c>
      <c r="CR256" s="191">
        <v>175</v>
      </c>
      <c r="CS256" s="191"/>
      <c r="CT256" s="191"/>
      <c r="CU256" s="191"/>
      <c r="CV256" s="192"/>
      <c r="CW256" s="191" t="s">
        <v>357</v>
      </c>
      <c r="CX256" s="209" t="s">
        <v>358</v>
      </c>
      <c r="CY256" s="208">
        <v>0.13</v>
      </c>
      <c r="CZ256" s="191">
        <v>470</v>
      </c>
      <c r="DA256" s="191"/>
      <c r="DB256" s="191">
        <f t="shared" si="207"/>
        <v>39.268622317016934</v>
      </c>
      <c r="DC256" s="43">
        <f t="shared" si="208"/>
        <v>0</v>
      </c>
      <c r="DD256" s="191" t="s">
        <v>362</v>
      </c>
      <c r="DE256" s="191">
        <v>100</v>
      </c>
      <c r="DF256" s="191" t="s">
        <v>361</v>
      </c>
      <c r="DG256" s="191">
        <v>20</v>
      </c>
      <c r="DH256" s="191" t="s">
        <v>353</v>
      </c>
      <c r="DI256" s="192">
        <v>175</v>
      </c>
      <c r="DJ256" s="191"/>
      <c r="DK256" s="209"/>
      <c r="DL256" s="208"/>
      <c r="DM256" s="191"/>
      <c r="DN256" s="191">
        <f t="shared" si="209"/>
        <v>39.268622317016934</v>
      </c>
      <c r="DO256" s="192">
        <f t="shared" si="210"/>
        <v>0</v>
      </c>
      <c r="DP256" s="191">
        <v>1</v>
      </c>
      <c r="DQ256" s="191" t="s">
        <v>363</v>
      </c>
      <c r="DR256" s="191" t="s">
        <v>371</v>
      </c>
      <c r="DS256" s="208">
        <v>0.13400000000000001</v>
      </c>
      <c r="DT256" s="191">
        <v>580</v>
      </c>
      <c r="DU256" s="191">
        <f t="shared" si="211"/>
        <v>5.6612395935956599</v>
      </c>
      <c r="DV256" s="191">
        <v>0.375</v>
      </c>
      <c r="DW256" s="191">
        <v>0.45</v>
      </c>
      <c r="DX256" s="192">
        <f t="shared" si="212"/>
        <v>7.4168340481608057</v>
      </c>
      <c r="DY256" s="191">
        <v>1</v>
      </c>
      <c r="DZ256" s="191" t="s">
        <v>363</v>
      </c>
      <c r="EA256" s="191" t="s">
        <v>371</v>
      </c>
      <c r="EB256" s="208">
        <v>0.13400000000000001</v>
      </c>
      <c r="EC256" s="191">
        <v>580</v>
      </c>
      <c r="ED256" s="191">
        <f t="shared" si="213"/>
        <v>2.7703378799893037</v>
      </c>
      <c r="EE256" s="191">
        <v>0.47499999999999998</v>
      </c>
      <c r="EF256" s="191">
        <v>0.47499999999999998</v>
      </c>
      <c r="EG256" s="191">
        <f t="shared" si="214"/>
        <v>3.7084170240804029</v>
      </c>
      <c r="EH256" s="166">
        <f t="shared" si="215"/>
        <v>2</v>
      </c>
      <c r="EI256" s="205">
        <f t="shared" si="216"/>
        <v>3.5814083120610514</v>
      </c>
      <c r="EJ256" s="205">
        <f t="shared" si="182"/>
        <v>2.1067107718006186</v>
      </c>
      <c r="EK256" s="51">
        <f t="shared" si="222"/>
        <v>0.41362710818868509</v>
      </c>
      <c r="EL256" s="220">
        <f t="shared" si="184"/>
        <v>1.6774958439694743</v>
      </c>
      <c r="EM256" s="221">
        <f t="shared" si="217"/>
        <v>7.5449914692352884</v>
      </c>
      <c r="EN256" s="191"/>
      <c r="EO256" s="313"/>
      <c r="EP256" s="192" t="s">
        <v>354</v>
      </c>
      <c r="EQ256" s="222">
        <f t="shared" si="218"/>
        <v>3.5814083120610514</v>
      </c>
      <c r="ER256" s="191">
        <f t="shared" si="219"/>
        <v>2.1067107718006186</v>
      </c>
      <c r="ES256" s="51">
        <f t="shared" si="220"/>
        <v>0.41362710818868509</v>
      </c>
      <c r="ET256" s="191">
        <f t="shared" si="223"/>
        <v>1.6774958439694743</v>
      </c>
      <c r="EU256" s="191">
        <f t="shared" si="221"/>
        <v>7.5449914692352884</v>
      </c>
      <c r="EV256" s="191"/>
      <c r="EW256" s="191"/>
      <c r="EX256" s="192" t="str">
        <f t="shared" si="186"/>
        <v>Rear</v>
      </c>
      <c r="EY256" s="145"/>
      <c r="EZ256" s="191"/>
      <c r="FA256" s="191"/>
      <c r="FB256" s="191"/>
      <c r="FC256" s="191"/>
      <c r="FD256" s="191"/>
      <c r="FE256" s="191"/>
      <c r="FF256" s="192"/>
      <c r="FG256" s="145"/>
      <c r="FH256" s="191"/>
      <c r="FI256" s="191"/>
      <c r="FJ256" s="191"/>
      <c r="FK256" s="191"/>
      <c r="FL256" s="191"/>
      <c r="FM256" s="191"/>
      <c r="FN256" s="192"/>
      <c r="FO256" s="145"/>
      <c r="FP256" s="191"/>
      <c r="FQ256" s="191"/>
      <c r="FR256" s="191"/>
      <c r="FS256" s="191"/>
      <c r="FT256" s="191"/>
      <c r="FU256" s="191"/>
      <c r="FV256" s="192"/>
      <c r="FW256" s="191"/>
      <c r="FX256" s="191"/>
      <c r="FY256" s="191"/>
      <c r="FZ256" s="191"/>
      <c r="GA256" s="191"/>
      <c r="GB256" s="191"/>
      <c r="GC256" s="191"/>
      <c r="GD256" s="210"/>
      <c r="GE256" s="145"/>
      <c r="GF256" s="191"/>
      <c r="GG256" s="191"/>
      <c r="GH256" s="191"/>
      <c r="GI256" s="191"/>
      <c r="GJ256" s="191"/>
      <c r="GK256" s="191"/>
      <c r="GL256" s="210"/>
      <c r="GM256" s="145"/>
      <c r="GN256" s="191"/>
      <c r="GO256" s="191"/>
      <c r="GP256" s="191"/>
      <c r="GQ256" s="191"/>
      <c r="GR256" s="191"/>
      <c r="GS256" s="191"/>
      <c r="GT256" s="210"/>
      <c r="GU256" s="145"/>
      <c r="GV256" s="191"/>
      <c r="GW256" s="191"/>
      <c r="GX256" s="191"/>
      <c r="GY256" s="191"/>
      <c r="GZ256" s="191"/>
      <c r="HA256" s="191"/>
      <c r="HB256" s="210"/>
      <c r="HC256" s="145"/>
      <c r="HD256" s="191"/>
      <c r="HE256" s="191"/>
      <c r="HF256" s="191"/>
      <c r="HG256" s="191"/>
      <c r="HH256" s="191"/>
      <c r="HI256" s="191"/>
      <c r="HJ256" s="210"/>
      <c r="HR256" s="310"/>
    </row>
    <row r="257" spans="1:226" s="309" customFormat="1" ht="14.45" customHeight="1" x14ac:dyDescent="0.25">
      <c r="A257" s="211" t="s">
        <v>431</v>
      </c>
      <c r="B257" s="194" t="s">
        <v>0</v>
      </c>
      <c r="C257" s="31">
        <f t="shared" si="224"/>
        <v>247</v>
      </c>
      <c r="D257" s="173" t="str">
        <f t="shared" si="188"/>
        <v>Dw_247</v>
      </c>
      <c r="E257" s="4">
        <v>450.79205356049488</v>
      </c>
      <c r="F257" s="195" t="s">
        <v>360</v>
      </c>
      <c r="G257" s="195">
        <v>17.5</v>
      </c>
      <c r="H257" s="3">
        <f t="shared" si="189"/>
        <v>63.668128012320317</v>
      </c>
      <c r="I257" s="196">
        <f t="shared" si="190"/>
        <v>218.26584508189779</v>
      </c>
      <c r="J257" s="1">
        <f t="shared" si="191"/>
        <v>0.30000000000000004</v>
      </c>
      <c r="K257" s="280">
        <f t="shared" si="192"/>
        <v>0.72011491752522505</v>
      </c>
      <c r="L257" s="280">
        <f t="shared" si="193"/>
        <v>0.85928827403597419</v>
      </c>
      <c r="M257" s="225">
        <f t="shared" si="194"/>
        <v>1.0284541978664501</v>
      </c>
      <c r="N257" s="15" t="s">
        <v>432</v>
      </c>
      <c r="O257" s="197">
        <f t="shared" si="195"/>
        <v>0.64446620552698053</v>
      </c>
      <c r="P257" s="198">
        <f t="shared" si="196"/>
        <v>0</v>
      </c>
      <c r="Q257" s="198">
        <f t="shared" si="197"/>
        <v>0</v>
      </c>
      <c r="R257" s="198">
        <f t="shared" si="198"/>
        <v>0.72058279778594381</v>
      </c>
      <c r="S257" s="77">
        <f t="shared" si="199"/>
        <v>1.0179672835090385</v>
      </c>
      <c r="T257" s="199"/>
      <c r="U257" s="3">
        <f t="shared" si="200"/>
        <v>2.0812380809317084</v>
      </c>
      <c r="V257" s="98">
        <f t="shared" si="201"/>
        <v>14.727276628369021</v>
      </c>
      <c r="W257" s="49">
        <f t="shared" si="202"/>
        <v>4.3231433495095066</v>
      </c>
      <c r="X257" s="317">
        <f t="shared" si="181"/>
        <v>9.7341390330444116E-2</v>
      </c>
      <c r="Y257" s="318">
        <v>9.7341390330444089E-2</v>
      </c>
      <c r="Z257" s="200"/>
      <c r="AA257" s="66"/>
      <c r="AB257" s="66"/>
      <c r="AC257" s="66">
        <v>250</v>
      </c>
      <c r="AD257" s="66"/>
      <c r="AE257" s="66"/>
      <c r="AF257" s="66"/>
      <c r="AG257" s="66"/>
      <c r="AH257" s="195"/>
      <c r="AI257" s="34"/>
      <c r="AJ257" s="229">
        <v>180</v>
      </c>
      <c r="AK257" s="34"/>
      <c r="AL257" s="34"/>
      <c r="AM257" s="34"/>
      <c r="AN257" s="201"/>
      <c r="AO257" s="201"/>
      <c r="AP257" s="202">
        <v>240</v>
      </c>
      <c r="AQ257" s="18"/>
      <c r="AR257" s="18"/>
      <c r="AS257" s="18"/>
      <c r="AT257" s="51"/>
      <c r="AU257" s="17"/>
      <c r="AV257" s="18"/>
      <c r="AW257" s="112"/>
      <c r="AX257" s="103"/>
      <c r="AY257" s="18"/>
      <c r="AZ257" s="18"/>
      <c r="BA257" s="18"/>
      <c r="BB257" s="17"/>
      <c r="BC257" s="19"/>
      <c r="BD257" s="19"/>
      <c r="BE257" s="19"/>
      <c r="BF257" s="17"/>
      <c r="BG257" s="18"/>
      <c r="BH257" s="18"/>
      <c r="BI257" s="128"/>
      <c r="BJ257" s="331"/>
      <c r="BK257" s="332"/>
      <c r="BL257" s="332"/>
      <c r="BM257" s="332"/>
      <c r="BN257" s="333"/>
      <c r="BO257" s="203">
        <f t="shared" si="203"/>
        <v>6.9363999999999999</v>
      </c>
      <c r="BP257" s="285">
        <v>9.1788432057436591</v>
      </c>
      <c r="BQ257" s="204">
        <v>2.8212291895430037</v>
      </c>
      <c r="BR257" s="204"/>
      <c r="BS257" s="47"/>
      <c r="BT257" s="42"/>
      <c r="BU257" s="42"/>
      <c r="BV257" s="42"/>
      <c r="BW257" s="43"/>
      <c r="BX257" s="191"/>
      <c r="BY257" s="191"/>
      <c r="BZ257" s="205"/>
      <c r="CA257" s="191"/>
      <c r="CB257" s="206"/>
      <c r="CC257" s="191"/>
      <c r="CD257" s="207">
        <f t="shared" si="204"/>
        <v>65.479753524569347</v>
      </c>
      <c r="CE257" s="47" t="s">
        <v>356</v>
      </c>
      <c r="CF257" s="42">
        <v>31.8</v>
      </c>
      <c r="CG257" s="42" t="s">
        <v>353</v>
      </c>
      <c r="CH257" s="42">
        <v>175</v>
      </c>
      <c r="CI257" s="191"/>
      <c r="CJ257" s="192"/>
      <c r="CK257" s="191" t="s">
        <v>357</v>
      </c>
      <c r="CL257" s="191" t="s">
        <v>358</v>
      </c>
      <c r="CM257" s="208">
        <v>0.13</v>
      </c>
      <c r="CN257" s="191">
        <v>470</v>
      </c>
      <c r="CO257" s="205">
        <f t="shared" si="205"/>
        <v>80.958035205829304</v>
      </c>
      <c r="CP257" s="191">
        <f t="shared" si="206"/>
        <v>49.109815143427006</v>
      </c>
      <c r="CQ257" s="145" t="s">
        <v>353</v>
      </c>
      <c r="CR257" s="191">
        <v>175</v>
      </c>
      <c r="CS257" s="191"/>
      <c r="CT257" s="191"/>
      <c r="CU257" s="191"/>
      <c r="CV257" s="192"/>
      <c r="CW257" s="191" t="s">
        <v>357</v>
      </c>
      <c r="CX257" s="209" t="s">
        <v>358</v>
      </c>
      <c r="CY257" s="208">
        <v>0.13</v>
      </c>
      <c r="CZ257" s="191">
        <v>470</v>
      </c>
      <c r="DA257" s="191"/>
      <c r="DB257" s="191">
        <f t="shared" si="207"/>
        <v>63.668128012320317</v>
      </c>
      <c r="DC257" s="43">
        <f t="shared" si="208"/>
        <v>0</v>
      </c>
      <c r="DD257" s="191" t="s">
        <v>362</v>
      </c>
      <c r="DE257" s="191">
        <v>100</v>
      </c>
      <c r="DF257" s="191" t="s">
        <v>361</v>
      </c>
      <c r="DG257" s="191">
        <v>20</v>
      </c>
      <c r="DH257" s="191" t="s">
        <v>353</v>
      </c>
      <c r="DI257" s="192">
        <v>175</v>
      </c>
      <c r="DJ257" s="191"/>
      <c r="DK257" s="209"/>
      <c r="DL257" s="208"/>
      <c r="DM257" s="191"/>
      <c r="DN257" s="191">
        <f t="shared" si="209"/>
        <v>63.668128012320317</v>
      </c>
      <c r="DO257" s="192">
        <f t="shared" si="210"/>
        <v>0</v>
      </c>
      <c r="DP257" s="191">
        <v>1</v>
      </c>
      <c r="DQ257" s="191" t="s">
        <v>363</v>
      </c>
      <c r="DR257" s="191" t="s">
        <v>371</v>
      </c>
      <c r="DS257" s="208">
        <v>0.13400000000000001</v>
      </c>
      <c r="DT257" s="191">
        <v>580</v>
      </c>
      <c r="DU257" s="191">
        <f t="shared" si="211"/>
        <v>9.1788432057436591</v>
      </c>
      <c r="DV257" s="191">
        <v>0.375</v>
      </c>
      <c r="DW257" s="191">
        <v>0.45</v>
      </c>
      <c r="DX257" s="192">
        <f t="shared" si="212"/>
        <v>10.913292254094891</v>
      </c>
      <c r="DY257" s="191">
        <v>1</v>
      </c>
      <c r="DZ257" s="191" t="s">
        <v>363</v>
      </c>
      <c r="EA257" s="191" t="s">
        <v>371</v>
      </c>
      <c r="EB257" s="208">
        <v>0.13400000000000001</v>
      </c>
      <c r="EC257" s="191">
        <v>580</v>
      </c>
      <c r="ED257" s="191">
        <f t="shared" si="213"/>
        <v>2.8212291895430037</v>
      </c>
      <c r="EE257" s="191">
        <v>0.47499999999999998</v>
      </c>
      <c r="EF257" s="191">
        <v>0.47499999999999998</v>
      </c>
      <c r="EG257" s="191">
        <f t="shared" si="214"/>
        <v>5.4566461270474456</v>
      </c>
      <c r="EH257" s="166">
        <f t="shared" si="215"/>
        <v>2</v>
      </c>
      <c r="EI257" s="205">
        <f t="shared" si="216"/>
        <v>3.5381047375839043</v>
      </c>
      <c r="EJ257" s="205">
        <f t="shared" si="182"/>
        <v>2.0812380809317084</v>
      </c>
      <c r="EK257" s="51">
        <f t="shared" si="222"/>
        <v>0.48999110861129536</v>
      </c>
      <c r="EL257" s="220">
        <f t="shared" si="184"/>
        <v>1.6991476312080478</v>
      </c>
      <c r="EM257" s="221">
        <f t="shared" si="217"/>
        <v>7.3636383141845103</v>
      </c>
      <c r="EN257" s="191"/>
      <c r="EO257" s="313"/>
      <c r="EP257" s="192" t="s">
        <v>354</v>
      </c>
      <c r="EQ257" s="222">
        <f t="shared" si="218"/>
        <v>3.5381047375839043</v>
      </c>
      <c r="ER257" s="191">
        <f t="shared" si="219"/>
        <v>2.0812380809317084</v>
      </c>
      <c r="ES257" s="51">
        <f t="shared" si="220"/>
        <v>0.48999110861129536</v>
      </c>
      <c r="ET257" s="191">
        <f t="shared" si="223"/>
        <v>1.6991476312080478</v>
      </c>
      <c r="EU257" s="191">
        <f t="shared" si="221"/>
        <v>7.3636383141845103</v>
      </c>
      <c r="EV257" s="191"/>
      <c r="EW257" s="191"/>
      <c r="EX257" s="192" t="str">
        <f t="shared" si="186"/>
        <v>Rear</v>
      </c>
      <c r="EY257" s="145"/>
      <c r="EZ257" s="191"/>
      <c r="FA257" s="191"/>
      <c r="FB257" s="191"/>
      <c r="FC257" s="191"/>
      <c r="FD257" s="191"/>
      <c r="FE257" s="191"/>
      <c r="FF257" s="192"/>
      <c r="FG257" s="145"/>
      <c r="FH257" s="191"/>
      <c r="FI257" s="191"/>
      <c r="FJ257" s="191"/>
      <c r="FK257" s="191"/>
      <c r="FL257" s="191"/>
      <c r="FM257" s="191"/>
      <c r="FN257" s="192"/>
      <c r="FO257" s="145"/>
      <c r="FP257" s="191"/>
      <c r="FQ257" s="191"/>
      <c r="FR257" s="191"/>
      <c r="FS257" s="191"/>
      <c r="FT257" s="191"/>
      <c r="FU257" s="191"/>
      <c r="FV257" s="192"/>
      <c r="FW257" s="191"/>
      <c r="FX257" s="191"/>
      <c r="FY257" s="191"/>
      <c r="FZ257" s="191"/>
      <c r="GA257" s="191"/>
      <c r="GB257" s="191"/>
      <c r="GC257" s="191"/>
      <c r="GD257" s="210"/>
      <c r="GE257" s="145"/>
      <c r="GF257" s="191"/>
      <c r="GG257" s="191"/>
      <c r="GH257" s="191"/>
      <c r="GI257" s="191"/>
      <c r="GJ257" s="191"/>
      <c r="GK257" s="191"/>
      <c r="GL257" s="210"/>
      <c r="GM257" s="145"/>
      <c r="GN257" s="191"/>
      <c r="GO257" s="191"/>
      <c r="GP257" s="191"/>
      <c r="GQ257" s="191"/>
      <c r="GR257" s="191"/>
      <c r="GS257" s="191"/>
      <c r="GT257" s="210"/>
      <c r="GU257" s="145"/>
      <c r="GV257" s="191"/>
      <c r="GW257" s="191"/>
      <c r="GX257" s="191"/>
      <c r="GY257" s="191"/>
      <c r="GZ257" s="191"/>
      <c r="HA257" s="191"/>
      <c r="HB257" s="210"/>
      <c r="HC257" s="145"/>
      <c r="HD257" s="191"/>
      <c r="HE257" s="191"/>
      <c r="HF257" s="191"/>
      <c r="HG257" s="191"/>
      <c r="HH257" s="191"/>
      <c r="HI257" s="191"/>
      <c r="HJ257" s="210"/>
      <c r="HR257" s="310"/>
    </row>
    <row r="258" spans="1:226" s="309" customFormat="1" ht="14.45" customHeight="1" x14ac:dyDescent="0.25">
      <c r="A258" s="211" t="s">
        <v>431</v>
      </c>
      <c r="B258" s="194" t="s">
        <v>0</v>
      </c>
      <c r="C258" s="31">
        <f t="shared" si="224"/>
        <v>248</v>
      </c>
      <c r="D258" s="173" t="str">
        <f t="shared" si="188"/>
        <v>Dw_248</v>
      </c>
      <c r="E258" s="4">
        <v>410.84393220146069</v>
      </c>
      <c r="F258" s="195" t="s">
        <v>360</v>
      </c>
      <c r="G258" s="195">
        <v>17.5</v>
      </c>
      <c r="H258" s="3">
        <f t="shared" si="189"/>
        <v>42.575895436659508</v>
      </c>
      <c r="I258" s="196">
        <f t="shared" si="190"/>
        <v>163.59225655685941</v>
      </c>
      <c r="J258" s="1">
        <f t="shared" si="191"/>
        <v>0.30000000000000004</v>
      </c>
      <c r="K258" s="280">
        <f t="shared" si="192"/>
        <v>0.62566784298625178</v>
      </c>
      <c r="L258" s="280">
        <f t="shared" si="193"/>
        <v>0.72444622593658181</v>
      </c>
      <c r="M258" s="225">
        <f t="shared" si="194"/>
        <v>1.1527103884420016</v>
      </c>
      <c r="N258" s="15" t="s">
        <v>432</v>
      </c>
      <c r="O258" s="197">
        <f t="shared" si="195"/>
        <v>0.54333466945243636</v>
      </c>
      <c r="P258" s="198">
        <f t="shared" si="196"/>
        <v>0</v>
      </c>
      <c r="Q258" s="198">
        <f t="shared" si="197"/>
        <v>0</v>
      </c>
      <c r="R258" s="198">
        <f t="shared" si="198"/>
        <v>0.80764245842314153</v>
      </c>
      <c r="S258" s="77">
        <f t="shared" si="199"/>
        <v>0.71756633353203736</v>
      </c>
      <c r="T258" s="199"/>
      <c r="U258" s="3">
        <f t="shared" si="200"/>
        <v>1.7736115248276199</v>
      </c>
      <c r="V258" s="98">
        <f t="shared" si="201"/>
        <v>10.695372659404606</v>
      </c>
      <c r="W258" s="49">
        <f t="shared" si="202"/>
        <v>3.9807771821042501</v>
      </c>
      <c r="X258" s="317">
        <f t="shared" si="181"/>
        <v>8.7068774018315018E-2</v>
      </c>
      <c r="Y258" s="318">
        <v>8.706877401831499E-2</v>
      </c>
      <c r="Z258" s="200"/>
      <c r="AA258" s="66"/>
      <c r="AB258" s="66"/>
      <c r="AC258" s="66">
        <v>250</v>
      </c>
      <c r="AD258" s="66"/>
      <c r="AE258" s="66"/>
      <c r="AF258" s="66"/>
      <c r="AG258" s="66"/>
      <c r="AH258" s="195"/>
      <c r="AI258" s="34"/>
      <c r="AJ258" s="229">
        <v>180</v>
      </c>
      <c r="AK258" s="34"/>
      <c r="AL258" s="34"/>
      <c r="AM258" s="34"/>
      <c r="AN258" s="201"/>
      <c r="AO258" s="201"/>
      <c r="AP258" s="202">
        <v>240</v>
      </c>
      <c r="AQ258" s="18"/>
      <c r="AR258" s="18"/>
      <c r="AS258" s="18"/>
      <c r="AT258" s="51"/>
      <c r="AU258" s="17"/>
      <c r="AV258" s="18"/>
      <c r="AW258" s="112"/>
      <c r="AX258" s="103"/>
      <c r="AY258" s="18"/>
      <c r="AZ258" s="18"/>
      <c r="BA258" s="18"/>
      <c r="BB258" s="17"/>
      <c r="BC258" s="19"/>
      <c r="BD258" s="19"/>
      <c r="BE258" s="19"/>
      <c r="BF258" s="17"/>
      <c r="BG258" s="18"/>
      <c r="BH258" s="18"/>
      <c r="BI258" s="128"/>
      <c r="BJ258" s="331"/>
      <c r="BK258" s="332"/>
      <c r="BL258" s="332"/>
      <c r="BM258" s="332"/>
      <c r="BN258" s="333"/>
      <c r="BO258" s="203">
        <f t="shared" si="203"/>
        <v>6.9363999999999999</v>
      </c>
      <c r="BP258" s="285">
        <v>6.1380392475433236</v>
      </c>
      <c r="BQ258" s="204">
        <v>2.9997640510004775</v>
      </c>
      <c r="BR258" s="204"/>
      <c r="BS258" s="47"/>
      <c r="BT258" s="42"/>
      <c r="BU258" s="42"/>
      <c r="BV258" s="42"/>
      <c r="BW258" s="43"/>
      <c r="BX258" s="191"/>
      <c r="BY258" s="191"/>
      <c r="BZ258" s="205"/>
      <c r="CA258" s="191"/>
      <c r="CB258" s="206"/>
      <c r="CC258" s="191"/>
      <c r="CD258" s="207">
        <f t="shared" si="204"/>
        <v>49.077676967057826</v>
      </c>
      <c r="CE258" s="47" t="s">
        <v>356</v>
      </c>
      <c r="CF258" s="42">
        <v>31.8</v>
      </c>
      <c r="CG258" s="42" t="s">
        <v>353</v>
      </c>
      <c r="CH258" s="42">
        <v>175</v>
      </c>
      <c r="CI258" s="191"/>
      <c r="CJ258" s="192"/>
      <c r="CK258" s="191" t="s">
        <v>357</v>
      </c>
      <c r="CL258" s="191" t="s">
        <v>358</v>
      </c>
      <c r="CM258" s="208">
        <v>0.13</v>
      </c>
      <c r="CN258" s="191">
        <v>470</v>
      </c>
      <c r="CO258" s="205">
        <f t="shared" si="205"/>
        <v>68.468911832112525</v>
      </c>
      <c r="CP258" s="191">
        <f t="shared" si="206"/>
        <v>36.808257725293366</v>
      </c>
      <c r="CQ258" s="145" t="s">
        <v>353</v>
      </c>
      <c r="CR258" s="191">
        <v>175</v>
      </c>
      <c r="CS258" s="191"/>
      <c r="CT258" s="191"/>
      <c r="CU258" s="191"/>
      <c r="CV258" s="192"/>
      <c r="CW258" s="191" t="s">
        <v>357</v>
      </c>
      <c r="CX258" s="209" t="s">
        <v>358</v>
      </c>
      <c r="CY258" s="208">
        <v>0.13</v>
      </c>
      <c r="CZ258" s="191">
        <v>470</v>
      </c>
      <c r="DA258" s="191"/>
      <c r="DB258" s="191">
        <f t="shared" si="207"/>
        <v>42.575895436659508</v>
      </c>
      <c r="DC258" s="43">
        <f t="shared" si="208"/>
        <v>0</v>
      </c>
      <c r="DD258" s="191" t="s">
        <v>362</v>
      </c>
      <c r="DE258" s="191">
        <v>100</v>
      </c>
      <c r="DF258" s="191" t="s">
        <v>361</v>
      </c>
      <c r="DG258" s="191">
        <v>20</v>
      </c>
      <c r="DH258" s="191" t="s">
        <v>353</v>
      </c>
      <c r="DI258" s="192">
        <v>175</v>
      </c>
      <c r="DJ258" s="191"/>
      <c r="DK258" s="209"/>
      <c r="DL258" s="208"/>
      <c r="DM258" s="191"/>
      <c r="DN258" s="191">
        <f t="shared" si="209"/>
        <v>42.575895436659508</v>
      </c>
      <c r="DO258" s="192">
        <f t="shared" si="210"/>
        <v>0</v>
      </c>
      <c r="DP258" s="191">
        <v>1</v>
      </c>
      <c r="DQ258" s="191" t="s">
        <v>363</v>
      </c>
      <c r="DR258" s="191" t="s">
        <v>371</v>
      </c>
      <c r="DS258" s="208">
        <v>0.13400000000000001</v>
      </c>
      <c r="DT258" s="191">
        <v>580</v>
      </c>
      <c r="DU258" s="191">
        <f t="shared" si="211"/>
        <v>6.1380392475433236</v>
      </c>
      <c r="DV258" s="191">
        <v>0.375</v>
      </c>
      <c r="DW258" s="191">
        <v>0.45</v>
      </c>
      <c r="DX258" s="192">
        <f t="shared" si="212"/>
        <v>8.1796128278429716</v>
      </c>
      <c r="DY258" s="191">
        <v>1</v>
      </c>
      <c r="DZ258" s="191" t="s">
        <v>363</v>
      </c>
      <c r="EA258" s="191" t="s">
        <v>371</v>
      </c>
      <c r="EB258" s="208">
        <v>0.13400000000000001</v>
      </c>
      <c r="EC258" s="191">
        <v>580</v>
      </c>
      <c r="ED258" s="191">
        <f t="shared" si="213"/>
        <v>2.9997640510004775</v>
      </c>
      <c r="EE258" s="191">
        <v>0.47499999999999998</v>
      </c>
      <c r="EF258" s="191">
        <v>0.47499999999999998</v>
      </c>
      <c r="EG258" s="191">
        <f t="shared" si="214"/>
        <v>4.0898064139214858</v>
      </c>
      <c r="EH258" s="166">
        <f t="shared" si="215"/>
        <v>2</v>
      </c>
      <c r="EI258" s="205">
        <f t="shared" si="216"/>
        <v>3.0151395922069537</v>
      </c>
      <c r="EJ258" s="205">
        <f t="shared" si="182"/>
        <v>1.7736115248276199</v>
      </c>
      <c r="EK258" s="51">
        <f t="shared" si="222"/>
        <v>0.97615252617285764</v>
      </c>
      <c r="EL258" s="220">
        <f t="shared" si="184"/>
        <v>0.22653020389652312</v>
      </c>
      <c r="EM258" s="221">
        <f t="shared" si="217"/>
        <v>5.3476863297023032</v>
      </c>
      <c r="EN258" s="191"/>
      <c r="EO258" s="313"/>
      <c r="EP258" s="192" t="s">
        <v>354</v>
      </c>
      <c r="EQ258" s="222">
        <f t="shared" si="218"/>
        <v>3.0151395922069537</v>
      </c>
      <c r="ER258" s="191">
        <f t="shared" si="219"/>
        <v>1.7736115248276199</v>
      </c>
      <c r="ES258" s="51">
        <f t="shared" si="220"/>
        <v>0.97615252617285764</v>
      </c>
      <c r="ET258" s="191">
        <f t="shared" si="223"/>
        <v>3.6947302038965231</v>
      </c>
      <c r="EU258" s="191">
        <f t="shared" si="221"/>
        <v>5.3476863297023032</v>
      </c>
      <c r="EV258" s="191"/>
      <c r="EW258" s="191"/>
      <c r="EX258" s="192" t="str">
        <f t="shared" si="186"/>
        <v>Front</v>
      </c>
      <c r="EY258" s="145"/>
      <c r="EZ258" s="191"/>
      <c r="FA258" s="191"/>
      <c r="FB258" s="191"/>
      <c r="FC258" s="191"/>
      <c r="FD258" s="191"/>
      <c r="FE258" s="191"/>
      <c r="FF258" s="192"/>
      <c r="FG258" s="145"/>
      <c r="FH258" s="191"/>
      <c r="FI258" s="191"/>
      <c r="FJ258" s="191"/>
      <c r="FK258" s="191"/>
      <c r="FL258" s="191"/>
      <c r="FM258" s="191"/>
      <c r="FN258" s="192"/>
      <c r="FO258" s="145"/>
      <c r="FP258" s="191"/>
      <c r="FQ258" s="191"/>
      <c r="FR258" s="191"/>
      <c r="FS258" s="191"/>
      <c r="FT258" s="191"/>
      <c r="FU258" s="191"/>
      <c r="FV258" s="192"/>
      <c r="FW258" s="191"/>
      <c r="FX258" s="191"/>
      <c r="FY258" s="191"/>
      <c r="FZ258" s="191"/>
      <c r="GA258" s="191"/>
      <c r="GB258" s="191"/>
      <c r="GC258" s="191"/>
      <c r="GD258" s="210"/>
      <c r="GE258" s="145"/>
      <c r="GF258" s="191"/>
      <c r="GG258" s="191"/>
      <c r="GH258" s="191"/>
      <c r="GI258" s="191"/>
      <c r="GJ258" s="191"/>
      <c r="GK258" s="191"/>
      <c r="GL258" s="210"/>
      <c r="GM258" s="145"/>
      <c r="GN258" s="191"/>
      <c r="GO258" s="191"/>
      <c r="GP258" s="191"/>
      <c r="GQ258" s="191"/>
      <c r="GR258" s="191"/>
      <c r="GS258" s="191"/>
      <c r="GT258" s="210"/>
      <c r="GU258" s="145"/>
      <c r="GV258" s="191"/>
      <c r="GW258" s="191"/>
      <c r="GX258" s="191"/>
      <c r="GY258" s="191"/>
      <c r="GZ258" s="191"/>
      <c r="HA258" s="191"/>
      <c r="HB258" s="210"/>
      <c r="HC258" s="145"/>
      <c r="HD258" s="191"/>
      <c r="HE258" s="191"/>
      <c r="HF258" s="191"/>
      <c r="HG258" s="191"/>
      <c r="HH258" s="191"/>
      <c r="HI258" s="191"/>
      <c r="HJ258" s="210"/>
      <c r="HR258" s="310"/>
    </row>
    <row r="259" spans="1:226" s="309" customFormat="1" ht="14.45" customHeight="1" x14ac:dyDescent="0.25">
      <c r="A259" s="211" t="s">
        <v>431</v>
      </c>
      <c r="B259" s="194" t="s">
        <v>0</v>
      </c>
      <c r="C259" s="31">
        <f t="shared" si="224"/>
        <v>249</v>
      </c>
      <c r="D259" s="173" t="str">
        <f t="shared" si="188"/>
        <v>Dw_249</v>
      </c>
      <c r="E259" s="4">
        <v>399.02386710479931</v>
      </c>
      <c r="F259" s="195" t="s">
        <v>360</v>
      </c>
      <c r="G259" s="195">
        <v>17.5</v>
      </c>
      <c r="H259" s="3">
        <f t="shared" si="189"/>
        <v>55.06059733605565</v>
      </c>
      <c r="I259" s="196">
        <f t="shared" si="190"/>
        <v>199.29052971032229</v>
      </c>
      <c r="J259" s="1">
        <f t="shared" si="191"/>
        <v>0.3</v>
      </c>
      <c r="K259" s="280">
        <f t="shared" si="192"/>
        <v>0.67049012855682499</v>
      </c>
      <c r="L259" s="280">
        <f t="shared" si="193"/>
        <v>0.77586502853184525</v>
      </c>
      <c r="M259" s="225">
        <f t="shared" si="194"/>
        <v>1.0858429041042372</v>
      </c>
      <c r="N259" s="15" t="s">
        <v>432</v>
      </c>
      <c r="O259" s="197">
        <f t="shared" si="195"/>
        <v>0.58189877139888391</v>
      </c>
      <c r="P259" s="198">
        <f t="shared" si="196"/>
        <v>0</v>
      </c>
      <c r="Q259" s="198">
        <f t="shared" si="197"/>
        <v>0</v>
      </c>
      <c r="R259" s="198">
        <f t="shared" si="198"/>
        <v>0.76079199192208402</v>
      </c>
      <c r="S259" s="77">
        <f t="shared" si="199"/>
        <v>0.87483207049153566</v>
      </c>
      <c r="T259" s="199"/>
      <c r="U259" s="3">
        <f t="shared" si="200"/>
        <v>1.887312449689341</v>
      </c>
      <c r="V259" s="98">
        <f t="shared" si="201"/>
        <v>12.110624161358096</v>
      </c>
      <c r="W259" s="49">
        <f t="shared" si="202"/>
        <v>4.5464706527463656</v>
      </c>
      <c r="X259" s="317">
        <f t="shared" si="181"/>
        <v>8.3483715115363538E-2</v>
      </c>
      <c r="Y259" s="318">
        <v>8.3483715115363524E-2</v>
      </c>
      <c r="Z259" s="200"/>
      <c r="AA259" s="66"/>
      <c r="AB259" s="66"/>
      <c r="AC259" s="66">
        <v>250</v>
      </c>
      <c r="AD259" s="66"/>
      <c r="AE259" s="66"/>
      <c r="AF259" s="66"/>
      <c r="AG259" s="66"/>
      <c r="AH259" s="195"/>
      <c r="AI259" s="34"/>
      <c r="AJ259" s="229">
        <v>180</v>
      </c>
      <c r="AK259" s="34"/>
      <c r="AL259" s="34"/>
      <c r="AM259" s="34"/>
      <c r="AN259" s="201"/>
      <c r="AO259" s="201"/>
      <c r="AP259" s="202">
        <v>240</v>
      </c>
      <c r="AQ259" s="18"/>
      <c r="AR259" s="18"/>
      <c r="AS259" s="18"/>
      <c r="AT259" s="51"/>
      <c r="AU259" s="17"/>
      <c r="AV259" s="18"/>
      <c r="AW259" s="112"/>
      <c r="AX259" s="103"/>
      <c r="AY259" s="18"/>
      <c r="AZ259" s="18"/>
      <c r="BA259" s="18"/>
      <c r="BB259" s="17"/>
      <c r="BC259" s="19"/>
      <c r="BD259" s="19"/>
      <c r="BE259" s="19"/>
      <c r="BF259" s="17"/>
      <c r="BG259" s="18"/>
      <c r="BH259" s="18"/>
      <c r="BI259" s="128"/>
      <c r="BJ259" s="331"/>
      <c r="BK259" s="332"/>
      <c r="BL259" s="332"/>
      <c r="BM259" s="332"/>
      <c r="BN259" s="333"/>
      <c r="BO259" s="203">
        <f t="shared" si="203"/>
        <v>6.9363999999999999</v>
      </c>
      <c r="BP259" s="285">
        <v>7.9379213044310664</v>
      </c>
      <c r="BQ259" s="204">
        <v>2.9974253350183924</v>
      </c>
      <c r="BR259" s="204"/>
      <c r="BS259" s="47"/>
      <c r="BT259" s="42"/>
      <c r="BU259" s="42"/>
      <c r="BV259" s="42"/>
      <c r="BW259" s="43"/>
      <c r="BX259" s="191"/>
      <c r="BY259" s="191"/>
      <c r="BZ259" s="205"/>
      <c r="CA259" s="191"/>
      <c r="CB259" s="206"/>
      <c r="CC259" s="191"/>
      <c r="CD259" s="207">
        <f t="shared" si="204"/>
        <v>59.78715891309669</v>
      </c>
      <c r="CE259" s="47" t="s">
        <v>356</v>
      </c>
      <c r="CF259" s="42">
        <v>31.8</v>
      </c>
      <c r="CG259" s="42" t="s">
        <v>353</v>
      </c>
      <c r="CH259" s="42">
        <v>175</v>
      </c>
      <c r="CI259" s="191"/>
      <c r="CJ259" s="192"/>
      <c r="CK259" s="191" t="s">
        <v>357</v>
      </c>
      <c r="CL259" s="191" t="s">
        <v>358</v>
      </c>
      <c r="CM259" s="208">
        <v>0.13</v>
      </c>
      <c r="CN259" s="191">
        <v>470</v>
      </c>
      <c r="CO259" s="205">
        <f t="shared" si="205"/>
        <v>79.197781186783146</v>
      </c>
      <c r="CP259" s="191">
        <f t="shared" si="206"/>
        <v>44.840369184822514</v>
      </c>
      <c r="CQ259" s="145" t="s">
        <v>353</v>
      </c>
      <c r="CR259" s="191">
        <v>175</v>
      </c>
      <c r="CS259" s="191"/>
      <c r="CT259" s="191"/>
      <c r="CU259" s="191"/>
      <c r="CV259" s="192"/>
      <c r="CW259" s="191" t="s">
        <v>357</v>
      </c>
      <c r="CX259" s="209" t="s">
        <v>358</v>
      </c>
      <c r="CY259" s="208">
        <v>0.13</v>
      </c>
      <c r="CZ259" s="191">
        <v>470</v>
      </c>
      <c r="DA259" s="191"/>
      <c r="DB259" s="191">
        <f t="shared" si="207"/>
        <v>55.06059733605565</v>
      </c>
      <c r="DC259" s="43">
        <f t="shared" si="208"/>
        <v>0</v>
      </c>
      <c r="DD259" s="191" t="s">
        <v>362</v>
      </c>
      <c r="DE259" s="191">
        <v>100</v>
      </c>
      <c r="DF259" s="191" t="s">
        <v>361</v>
      </c>
      <c r="DG259" s="191">
        <v>20</v>
      </c>
      <c r="DH259" s="191" t="s">
        <v>353</v>
      </c>
      <c r="DI259" s="192">
        <v>175</v>
      </c>
      <c r="DJ259" s="191"/>
      <c r="DK259" s="209"/>
      <c r="DL259" s="208"/>
      <c r="DM259" s="191"/>
      <c r="DN259" s="191">
        <f t="shared" si="209"/>
        <v>55.06059733605565</v>
      </c>
      <c r="DO259" s="192">
        <f t="shared" si="210"/>
        <v>0</v>
      </c>
      <c r="DP259" s="191">
        <v>1</v>
      </c>
      <c r="DQ259" s="191" t="s">
        <v>363</v>
      </c>
      <c r="DR259" s="191" t="s">
        <v>371</v>
      </c>
      <c r="DS259" s="208">
        <v>0.13400000000000001</v>
      </c>
      <c r="DT259" s="191">
        <v>580</v>
      </c>
      <c r="DU259" s="191">
        <f t="shared" si="211"/>
        <v>7.9379213044310664</v>
      </c>
      <c r="DV259" s="191">
        <v>0.375</v>
      </c>
      <c r="DW259" s="191">
        <v>0.45</v>
      </c>
      <c r="DX259" s="192">
        <f t="shared" si="212"/>
        <v>9.9645264855161155</v>
      </c>
      <c r="DY259" s="191">
        <v>1</v>
      </c>
      <c r="DZ259" s="191" t="s">
        <v>363</v>
      </c>
      <c r="EA259" s="191" t="s">
        <v>371</v>
      </c>
      <c r="EB259" s="208">
        <v>0.13400000000000001</v>
      </c>
      <c r="EC259" s="191">
        <v>580</v>
      </c>
      <c r="ED259" s="191">
        <f t="shared" si="213"/>
        <v>2.9974253350183924</v>
      </c>
      <c r="EE259" s="191">
        <v>0.47499999999999998</v>
      </c>
      <c r="EF259" s="191">
        <v>0.47499999999999998</v>
      </c>
      <c r="EG259" s="191">
        <f t="shared" si="214"/>
        <v>4.9822632427580578</v>
      </c>
      <c r="EH259" s="166">
        <f t="shared" si="215"/>
        <v>2</v>
      </c>
      <c r="EI259" s="205">
        <f t="shared" si="216"/>
        <v>3.2084311644718797</v>
      </c>
      <c r="EJ259" s="205">
        <f t="shared" si="182"/>
        <v>1.887312449689341</v>
      </c>
      <c r="EK259" s="51">
        <f t="shared" si="222"/>
        <v>0.86011288532905139</v>
      </c>
      <c r="EL259" s="220">
        <f t="shared" si="184"/>
        <v>0.12988441776406012</v>
      </c>
      <c r="EM259" s="221">
        <f t="shared" si="217"/>
        <v>6.0553120806790481</v>
      </c>
      <c r="EN259" s="191"/>
      <c r="EO259" s="313"/>
      <c r="EP259" s="192" t="s">
        <v>354</v>
      </c>
      <c r="EQ259" s="222">
        <f t="shared" si="218"/>
        <v>3.2084311644718797</v>
      </c>
      <c r="ER259" s="191">
        <f t="shared" si="219"/>
        <v>1.887312449689341</v>
      </c>
      <c r="ES259" s="51">
        <f t="shared" si="220"/>
        <v>0.86011288532905139</v>
      </c>
      <c r="ET259" s="191">
        <f t="shared" si="223"/>
        <v>3.5980844177640599</v>
      </c>
      <c r="EU259" s="191">
        <f t="shared" si="221"/>
        <v>6.0553120806790481</v>
      </c>
      <c r="EV259" s="191"/>
      <c r="EW259" s="191"/>
      <c r="EX259" s="192" t="str">
        <f t="shared" si="186"/>
        <v>Front</v>
      </c>
      <c r="EY259" s="145"/>
      <c r="EZ259" s="191"/>
      <c r="FA259" s="191"/>
      <c r="FB259" s="191"/>
      <c r="FC259" s="191"/>
      <c r="FD259" s="191"/>
      <c r="FE259" s="191"/>
      <c r="FF259" s="192"/>
      <c r="FG259" s="145"/>
      <c r="FH259" s="191"/>
      <c r="FI259" s="191"/>
      <c r="FJ259" s="191"/>
      <c r="FK259" s="191"/>
      <c r="FL259" s="191"/>
      <c r="FM259" s="191"/>
      <c r="FN259" s="192"/>
      <c r="FO259" s="145"/>
      <c r="FP259" s="191"/>
      <c r="FQ259" s="191"/>
      <c r="FR259" s="191"/>
      <c r="FS259" s="191"/>
      <c r="FT259" s="191"/>
      <c r="FU259" s="191"/>
      <c r="FV259" s="192"/>
      <c r="FW259" s="191"/>
      <c r="FX259" s="191"/>
      <c r="FY259" s="191"/>
      <c r="FZ259" s="191"/>
      <c r="GA259" s="191"/>
      <c r="GB259" s="191"/>
      <c r="GC259" s="191"/>
      <c r="GD259" s="210"/>
      <c r="GE259" s="145"/>
      <c r="GF259" s="191"/>
      <c r="GG259" s="191"/>
      <c r="GH259" s="191"/>
      <c r="GI259" s="191"/>
      <c r="GJ259" s="191"/>
      <c r="GK259" s="191"/>
      <c r="GL259" s="210"/>
      <c r="GM259" s="145"/>
      <c r="GN259" s="191"/>
      <c r="GO259" s="191"/>
      <c r="GP259" s="191"/>
      <c r="GQ259" s="191"/>
      <c r="GR259" s="191"/>
      <c r="GS259" s="191"/>
      <c r="GT259" s="210"/>
      <c r="GU259" s="145"/>
      <c r="GV259" s="191"/>
      <c r="GW259" s="191"/>
      <c r="GX259" s="191"/>
      <c r="GY259" s="191"/>
      <c r="GZ259" s="191"/>
      <c r="HA259" s="191"/>
      <c r="HB259" s="210"/>
      <c r="HC259" s="145"/>
      <c r="HD259" s="191"/>
      <c r="HE259" s="191"/>
      <c r="HF259" s="191"/>
      <c r="HG259" s="191"/>
      <c r="HH259" s="191"/>
      <c r="HI259" s="191"/>
      <c r="HJ259" s="210"/>
      <c r="HR259" s="310"/>
    </row>
    <row r="260" spans="1:226" s="309" customFormat="1" ht="14.45" customHeight="1" x14ac:dyDescent="0.25">
      <c r="A260" s="211" t="s">
        <v>431</v>
      </c>
      <c r="B260" s="194" t="s">
        <v>0</v>
      </c>
      <c r="C260" s="31">
        <f t="shared" si="224"/>
        <v>250</v>
      </c>
      <c r="D260" s="173" t="str">
        <f t="shared" si="188"/>
        <v>Dw_250</v>
      </c>
      <c r="E260" s="4">
        <v>414.37536776370013</v>
      </c>
      <c r="F260" s="195" t="s">
        <v>360</v>
      </c>
      <c r="G260" s="195">
        <v>17.5</v>
      </c>
      <c r="H260" s="3">
        <f t="shared" si="189"/>
        <v>42.062018620032767</v>
      </c>
      <c r="I260" s="196">
        <f t="shared" si="190"/>
        <v>159.40511455230242</v>
      </c>
      <c r="J260" s="1">
        <f t="shared" si="191"/>
        <v>0.3</v>
      </c>
      <c r="K260" s="280">
        <f t="shared" si="192"/>
        <v>0.63523977170711088</v>
      </c>
      <c r="L260" s="280">
        <f t="shared" si="193"/>
        <v>0.75754894268559081</v>
      </c>
      <c r="M260" s="225">
        <f t="shared" si="194"/>
        <v>1.136929133090034</v>
      </c>
      <c r="N260" s="15" t="s">
        <v>432</v>
      </c>
      <c r="O260" s="197">
        <f t="shared" si="195"/>
        <v>0.56816170701419311</v>
      </c>
      <c r="P260" s="198">
        <f t="shared" si="196"/>
        <v>0</v>
      </c>
      <c r="Q260" s="198">
        <f t="shared" si="197"/>
        <v>0</v>
      </c>
      <c r="R260" s="198">
        <f t="shared" si="198"/>
        <v>0.79658537765310244</v>
      </c>
      <c r="S260" s="77">
        <f t="shared" si="199"/>
        <v>0.72441602178638165</v>
      </c>
      <c r="T260" s="199"/>
      <c r="U260" s="3">
        <f t="shared" si="200"/>
        <v>1.8907217373931464</v>
      </c>
      <c r="V260" s="98">
        <f t="shared" si="201"/>
        <v>12.154417540053258</v>
      </c>
      <c r="W260" s="49">
        <f t="shared" si="202"/>
        <v>3.460636306217308</v>
      </c>
      <c r="X260" s="317">
        <f t="shared" si="181"/>
        <v>0.10484451341370801</v>
      </c>
      <c r="Y260" s="318">
        <v>0.104844513413708</v>
      </c>
      <c r="Z260" s="200"/>
      <c r="AA260" s="66"/>
      <c r="AB260" s="66"/>
      <c r="AC260" s="66">
        <v>250</v>
      </c>
      <c r="AD260" s="66"/>
      <c r="AE260" s="66"/>
      <c r="AF260" s="66"/>
      <c r="AG260" s="66"/>
      <c r="AH260" s="195"/>
      <c r="AI260" s="34"/>
      <c r="AJ260" s="229">
        <v>180</v>
      </c>
      <c r="AK260" s="34"/>
      <c r="AL260" s="34"/>
      <c r="AM260" s="34"/>
      <c r="AN260" s="201"/>
      <c r="AO260" s="201"/>
      <c r="AP260" s="202">
        <v>240</v>
      </c>
      <c r="AQ260" s="18"/>
      <c r="AR260" s="18"/>
      <c r="AS260" s="18"/>
      <c r="AT260" s="51"/>
      <c r="AU260" s="17"/>
      <c r="AV260" s="18"/>
      <c r="AW260" s="112"/>
      <c r="AX260" s="103"/>
      <c r="AY260" s="18"/>
      <c r="AZ260" s="18"/>
      <c r="BA260" s="18"/>
      <c r="BB260" s="17"/>
      <c r="BC260" s="19"/>
      <c r="BD260" s="19"/>
      <c r="BE260" s="19"/>
      <c r="BF260" s="17"/>
      <c r="BG260" s="18"/>
      <c r="BH260" s="18"/>
      <c r="BI260" s="128"/>
      <c r="BJ260" s="331"/>
      <c r="BK260" s="332"/>
      <c r="BL260" s="332"/>
      <c r="BM260" s="332"/>
      <c r="BN260" s="333"/>
      <c r="BO260" s="203">
        <f t="shared" si="203"/>
        <v>6.9363999999999999</v>
      </c>
      <c r="BP260" s="285">
        <v>6.0639551669501133</v>
      </c>
      <c r="BQ260" s="204">
        <v>2.8953469480441067</v>
      </c>
      <c r="BR260" s="204"/>
      <c r="BS260" s="47"/>
      <c r="BT260" s="42"/>
      <c r="BU260" s="42"/>
      <c r="BV260" s="42"/>
      <c r="BW260" s="43"/>
      <c r="BX260" s="191"/>
      <c r="BY260" s="191"/>
      <c r="BZ260" s="205"/>
      <c r="CA260" s="191"/>
      <c r="CB260" s="206"/>
      <c r="CC260" s="191"/>
      <c r="CD260" s="207">
        <f t="shared" si="204"/>
        <v>47.821534365690724</v>
      </c>
      <c r="CE260" s="47" t="s">
        <v>356</v>
      </c>
      <c r="CF260" s="42">
        <v>31.8</v>
      </c>
      <c r="CG260" s="42" t="s">
        <v>353</v>
      </c>
      <c r="CH260" s="42">
        <v>175</v>
      </c>
      <c r="CI260" s="191"/>
      <c r="CJ260" s="192"/>
      <c r="CK260" s="191" t="s">
        <v>357</v>
      </c>
      <c r="CL260" s="191" t="s">
        <v>358</v>
      </c>
      <c r="CM260" s="208">
        <v>0.13</v>
      </c>
      <c r="CN260" s="191">
        <v>470</v>
      </c>
      <c r="CO260" s="205">
        <f t="shared" si="205"/>
        <v>65.309523460809032</v>
      </c>
      <c r="CP260" s="191">
        <f t="shared" si="206"/>
        <v>35.866150774268043</v>
      </c>
      <c r="CQ260" s="145" t="s">
        <v>353</v>
      </c>
      <c r="CR260" s="191">
        <v>175</v>
      </c>
      <c r="CS260" s="191"/>
      <c r="CT260" s="191"/>
      <c r="CU260" s="191"/>
      <c r="CV260" s="192"/>
      <c r="CW260" s="191" t="s">
        <v>357</v>
      </c>
      <c r="CX260" s="209" t="s">
        <v>358</v>
      </c>
      <c r="CY260" s="208">
        <v>0.13</v>
      </c>
      <c r="CZ260" s="191">
        <v>470</v>
      </c>
      <c r="DA260" s="191"/>
      <c r="DB260" s="191">
        <f t="shared" si="207"/>
        <v>42.062018620032767</v>
      </c>
      <c r="DC260" s="43">
        <f t="shared" si="208"/>
        <v>0</v>
      </c>
      <c r="DD260" s="191" t="s">
        <v>362</v>
      </c>
      <c r="DE260" s="191">
        <v>100</v>
      </c>
      <c r="DF260" s="191" t="s">
        <v>361</v>
      </c>
      <c r="DG260" s="191">
        <v>20</v>
      </c>
      <c r="DH260" s="191" t="s">
        <v>353</v>
      </c>
      <c r="DI260" s="192">
        <v>175</v>
      </c>
      <c r="DJ260" s="191"/>
      <c r="DK260" s="209"/>
      <c r="DL260" s="208"/>
      <c r="DM260" s="191"/>
      <c r="DN260" s="191">
        <f t="shared" si="209"/>
        <v>42.062018620032767</v>
      </c>
      <c r="DO260" s="192">
        <f t="shared" si="210"/>
        <v>0</v>
      </c>
      <c r="DP260" s="191">
        <v>1</v>
      </c>
      <c r="DQ260" s="191" t="s">
        <v>363</v>
      </c>
      <c r="DR260" s="191" t="s">
        <v>371</v>
      </c>
      <c r="DS260" s="208">
        <v>0.13400000000000001</v>
      </c>
      <c r="DT260" s="191">
        <v>580</v>
      </c>
      <c r="DU260" s="191">
        <f t="shared" si="211"/>
        <v>6.0639551669501133</v>
      </c>
      <c r="DV260" s="191">
        <v>0.375</v>
      </c>
      <c r="DW260" s="191">
        <v>0.45</v>
      </c>
      <c r="DX260" s="192">
        <f t="shared" si="212"/>
        <v>7.9702557276151218</v>
      </c>
      <c r="DY260" s="191">
        <v>1</v>
      </c>
      <c r="DZ260" s="191" t="s">
        <v>363</v>
      </c>
      <c r="EA260" s="191" t="s">
        <v>371</v>
      </c>
      <c r="EB260" s="208">
        <v>0.13400000000000001</v>
      </c>
      <c r="EC260" s="191">
        <v>580</v>
      </c>
      <c r="ED260" s="191">
        <f t="shared" si="213"/>
        <v>2.8953469480441067</v>
      </c>
      <c r="EE260" s="191">
        <v>0.47499999999999998</v>
      </c>
      <c r="EF260" s="191">
        <v>0.47499999999999998</v>
      </c>
      <c r="EG260" s="191">
        <f t="shared" si="214"/>
        <v>3.9851278638075609</v>
      </c>
      <c r="EH260" s="166">
        <f t="shared" si="215"/>
        <v>2</v>
      </c>
      <c r="EI260" s="205">
        <f t="shared" si="216"/>
        <v>3.2142269535683488</v>
      </c>
      <c r="EJ260" s="205">
        <f t="shared" si="182"/>
        <v>1.8907217373931464</v>
      </c>
      <c r="EK260" s="51">
        <f t="shared" si="222"/>
        <v>0.75462521065096033</v>
      </c>
      <c r="EL260" s="220">
        <f t="shared" si="184"/>
        <v>0.1269865232158256</v>
      </c>
      <c r="EM260" s="221">
        <f t="shared" si="217"/>
        <v>6.0772087700266288</v>
      </c>
      <c r="EN260" s="191"/>
      <c r="EO260" s="313"/>
      <c r="EP260" s="192" t="s">
        <v>354</v>
      </c>
      <c r="EQ260" s="222">
        <f t="shared" si="218"/>
        <v>3.2142269535683488</v>
      </c>
      <c r="ER260" s="191">
        <f t="shared" si="219"/>
        <v>1.8907217373931464</v>
      </c>
      <c r="ES260" s="51">
        <f t="shared" si="220"/>
        <v>0.75462521065096033</v>
      </c>
      <c r="ET260" s="191">
        <f t="shared" si="223"/>
        <v>3.5951865232158253</v>
      </c>
      <c r="EU260" s="191">
        <f t="shared" si="221"/>
        <v>6.0772087700266288</v>
      </c>
      <c r="EV260" s="191"/>
      <c r="EW260" s="191"/>
      <c r="EX260" s="192" t="str">
        <f t="shared" si="186"/>
        <v>Front</v>
      </c>
      <c r="EY260" s="145"/>
      <c r="EZ260" s="191"/>
      <c r="FA260" s="191"/>
      <c r="FB260" s="191"/>
      <c r="FC260" s="191"/>
      <c r="FD260" s="191"/>
      <c r="FE260" s="191"/>
      <c r="FF260" s="192"/>
      <c r="FG260" s="145"/>
      <c r="FH260" s="191"/>
      <c r="FI260" s="191"/>
      <c r="FJ260" s="191"/>
      <c r="FK260" s="191"/>
      <c r="FL260" s="191"/>
      <c r="FM260" s="191"/>
      <c r="FN260" s="192"/>
      <c r="FO260" s="145"/>
      <c r="FP260" s="191"/>
      <c r="FQ260" s="191"/>
      <c r="FR260" s="191"/>
      <c r="FS260" s="191"/>
      <c r="FT260" s="191"/>
      <c r="FU260" s="191"/>
      <c r="FV260" s="192"/>
      <c r="FW260" s="191"/>
      <c r="FX260" s="191"/>
      <c r="FY260" s="191"/>
      <c r="FZ260" s="191"/>
      <c r="GA260" s="191"/>
      <c r="GB260" s="191"/>
      <c r="GC260" s="191"/>
      <c r="GD260" s="210"/>
      <c r="GE260" s="145"/>
      <c r="GF260" s="191"/>
      <c r="GG260" s="191"/>
      <c r="GH260" s="191"/>
      <c r="GI260" s="191"/>
      <c r="GJ260" s="191"/>
      <c r="GK260" s="191"/>
      <c r="GL260" s="210"/>
      <c r="GM260" s="145"/>
      <c r="GN260" s="191"/>
      <c r="GO260" s="191"/>
      <c r="GP260" s="191"/>
      <c r="GQ260" s="191"/>
      <c r="GR260" s="191"/>
      <c r="GS260" s="191"/>
      <c r="GT260" s="210"/>
      <c r="GU260" s="145"/>
      <c r="GV260" s="191"/>
      <c r="GW260" s="191"/>
      <c r="GX260" s="191"/>
      <c r="GY260" s="191"/>
      <c r="GZ260" s="191"/>
      <c r="HA260" s="191"/>
      <c r="HB260" s="210"/>
      <c r="HC260" s="145"/>
      <c r="HD260" s="191"/>
      <c r="HE260" s="191"/>
      <c r="HF260" s="191"/>
      <c r="HG260" s="191"/>
      <c r="HH260" s="191"/>
      <c r="HI260" s="191"/>
      <c r="HJ260" s="210"/>
      <c r="HR260" s="310"/>
    </row>
    <row r="261" spans="1:226" s="309" customFormat="1" ht="14.45" customHeight="1" x14ac:dyDescent="0.25">
      <c r="A261" s="211" t="s">
        <v>431</v>
      </c>
      <c r="B261" s="194" t="s">
        <v>0</v>
      </c>
      <c r="C261" s="31">
        <f t="shared" si="224"/>
        <v>251</v>
      </c>
      <c r="D261" s="173" t="str">
        <f t="shared" si="188"/>
        <v>Dw_251</v>
      </c>
      <c r="E261" s="4">
        <v>509.93646408049051</v>
      </c>
      <c r="F261" s="195" t="s">
        <v>360</v>
      </c>
      <c r="G261" s="195">
        <v>17.5</v>
      </c>
      <c r="H261" s="3">
        <f t="shared" si="189"/>
        <v>55.924170690192383</v>
      </c>
      <c r="I261" s="196">
        <f t="shared" si="190"/>
        <v>198.85099605083388</v>
      </c>
      <c r="J261" s="1">
        <f t="shared" si="191"/>
        <v>0.3</v>
      </c>
      <c r="K261" s="280">
        <f t="shared" si="192"/>
        <v>0.68567216760470162</v>
      </c>
      <c r="L261" s="280">
        <f t="shared" si="193"/>
        <v>0.80713905807160702</v>
      </c>
      <c r="M261" s="225">
        <f t="shared" si="194"/>
        <v>1.066717629944437</v>
      </c>
      <c r="N261" s="15" t="s">
        <v>432</v>
      </c>
      <c r="O261" s="197">
        <f t="shared" si="195"/>
        <v>0.60535429355370529</v>
      </c>
      <c r="P261" s="198">
        <f t="shared" si="196"/>
        <v>0</v>
      </c>
      <c r="Q261" s="198">
        <f t="shared" si="197"/>
        <v>0</v>
      </c>
      <c r="R261" s="198">
        <f t="shared" si="198"/>
        <v>0.74739193619662558</v>
      </c>
      <c r="S261" s="77">
        <f t="shared" si="199"/>
        <v>0.90212925267019761</v>
      </c>
      <c r="T261" s="199"/>
      <c r="U261" s="3">
        <f t="shared" si="200"/>
        <v>1.962373039786834</v>
      </c>
      <c r="V261" s="98">
        <f t="shared" si="201"/>
        <v>13.093087020759544</v>
      </c>
      <c r="W261" s="49">
        <f t="shared" si="202"/>
        <v>4.2712746506246138</v>
      </c>
      <c r="X261" s="317">
        <f t="shared" si="181"/>
        <v>9.2236978511041831E-2</v>
      </c>
      <c r="Y261" s="318">
        <v>9.2236978511041831E-2</v>
      </c>
      <c r="Z261" s="200"/>
      <c r="AA261" s="66"/>
      <c r="AB261" s="66"/>
      <c r="AC261" s="66">
        <v>250</v>
      </c>
      <c r="AD261" s="66"/>
      <c r="AE261" s="66"/>
      <c r="AF261" s="66"/>
      <c r="AG261" s="66"/>
      <c r="AH261" s="195"/>
      <c r="AI261" s="34"/>
      <c r="AJ261" s="229">
        <v>180</v>
      </c>
      <c r="AK261" s="34"/>
      <c r="AL261" s="34"/>
      <c r="AM261" s="34"/>
      <c r="AN261" s="201"/>
      <c r="AO261" s="201"/>
      <c r="AP261" s="202">
        <v>240</v>
      </c>
      <c r="AQ261" s="18"/>
      <c r="AR261" s="18"/>
      <c r="AS261" s="18"/>
      <c r="AT261" s="51"/>
      <c r="AU261" s="17"/>
      <c r="AV261" s="18"/>
      <c r="AW261" s="112"/>
      <c r="AX261" s="103"/>
      <c r="AY261" s="18"/>
      <c r="AZ261" s="18"/>
      <c r="BA261" s="18"/>
      <c r="BB261" s="17"/>
      <c r="BC261" s="19"/>
      <c r="BD261" s="19"/>
      <c r="BE261" s="19"/>
      <c r="BF261" s="17"/>
      <c r="BG261" s="18"/>
      <c r="BH261" s="18"/>
      <c r="BI261" s="128"/>
      <c r="BJ261" s="331"/>
      <c r="BK261" s="332"/>
      <c r="BL261" s="332"/>
      <c r="BM261" s="332"/>
      <c r="BN261" s="333"/>
      <c r="BO261" s="203">
        <f t="shared" si="203"/>
        <v>6.9363999999999999</v>
      </c>
      <c r="BP261" s="285">
        <v>8.062420086816271</v>
      </c>
      <c r="BQ261" s="204">
        <v>2.9003166304702561</v>
      </c>
      <c r="BR261" s="204"/>
      <c r="BS261" s="47"/>
      <c r="BT261" s="42"/>
      <c r="BU261" s="42"/>
      <c r="BV261" s="42"/>
      <c r="BW261" s="43"/>
      <c r="BX261" s="191"/>
      <c r="BY261" s="191"/>
      <c r="BZ261" s="205"/>
      <c r="CA261" s="191"/>
      <c r="CB261" s="206"/>
      <c r="CC261" s="191"/>
      <c r="CD261" s="207">
        <f t="shared" si="204"/>
        <v>59.655298815250163</v>
      </c>
      <c r="CE261" s="47" t="s">
        <v>356</v>
      </c>
      <c r="CF261" s="42">
        <v>31.8</v>
      </c>
      <c r="CG261" s="42" t="s">
        <v>353</v>
      </c>
      <c r="CH261" s="42">
        <v>175</v>
      </c>
      <c r="CI261" s="191"/>
      <c r="CJ261" s="192"/>
      <c r="CK261" s="191" t="s">
        <v>357</v>
      </c>
      <c r="CL261" s="191" t="s">
        <v>358</v>
      </c>
      <c r="CM261" s="208">
        <v>0.13</v>
      </c>
      <c r="CN261" s="191">
        <v>470</v>
      </c>
      <c r="CO261" s="205">
        <f t="shared" si="205"/>
        <v>77.031100819021248</v>
      </c>
      <c r="CP261" s="191">
        <f t="shared" si="206"/>
        <v>44.741474111437626</v>
      </c>
      <c r="CQ261" s="145" t="s">
        <v>353</v>
      </c>
      <c r="CR261" s="191">
        <v>175</v>
      </c>
      <c r="CS261" s="191"/>
      <c r="CT261" s="191"/>
      <c r="CU261" s="191"/>
      <c r="CV261" s="192"/>
      <c r="CW261" s="191" t="s">
        <v>357</v>
      </c>
      <c r="CX261" s="209" t="s">
        <v>358</v>
      </c>
      <c r="CY261" s="208">
        <v>0.13</v>
      </c>
      <c r="CZ261" s="191">
        <v>470</v>
      </c>
      <c r="DA261" s="191"/>
      <c r="DB261" s="191">
        <f t="shared" si="207"/>
        <v>55.924170690192383</v>
      </c>
      <c r="DC261" s="43">
        <f t="shared" si="208"/>
        <v>0</v>
      </c>
      <c r="DD261" s="191" t="s">
        <v>362</v>
      </c>
      <c r="DE261" s="191">
        <v>100</v>
      </c>
      <c r="DF261" s="191" t="s">
        <v>361</v>
      </c>
      <c r="DG261" s="191">
        <v>20</v>
      </c>
      <c r="DH261" s="191" t="s">
        <v>353</v>
      </c>
      <c r="DI261" s="192">
        <v>175</v>
      </c>
      <c r="DJ261" s="191"/>
      <c r="DK261" s="209"/>
      <c r="DL261" s="208"/>
      <c r="DM261" s="191"/>
      <c r="DN261" s="191">
        <f t="shared" si="209"/>
        <v>55.924170690192383</v>
      </c>
      <c r="DO261" s="192">
        <f t="shared" si="210"/>
        <v>0</v>
      </c>
      <c r="DP261" s="191">
        <v>1</v>
      </c>
      <c r="DQ261" s="191" t="s">
        <v>363</v>
      </c>
      <c r="DR261" s="191" t="s">
        <v>371</v>
      </c>
      <c r="DS261" s="208">
        <v>0.13400000000000001</v>
      </c>
      <c r="DT261" s="191">
        <v>580</v>
      </c>
      <c r="DU261" s="191">
        <f t="shared" si="211"/>
        <v>8.062420086816271</v>
      </c>
      <c r="DV261" s="191">
        <v>0.375</v>
      </c>
      <c r="DW261" s="191">
        <v>0.45</v>
      </c>
      <c r="DX261" s="192">
        <f t="shared" si="212"/>
        <v>9.942549802541695</v>
      </c>
      <c r="DY261" s="191">
        <v>1</v>
      </c>
      <c r="DZ261" s="191" t="s">
        <v>363</v>
      </c>
      <c r="EA261" s="191" t="s">
        <v>371</v>
      </c>
      <c r="EB261" s="208">
        <v>0.13400000000000001</v>
      </c>
      <c r="EC261" s="191">
        <v>580</v>
      </c>
      <c r="ED261" s="191">
        <f t="shared" si="213"/>
        <v>2.9003166304702561</v>
      </c>
      <c r="EE261" s="191">
        <v>0.47499999999999998</v>
      </c>
      <c r="EF261" s="191">
        <v>0.47499999999999998</v>
      </c>
      <c r="EG261" s="191">
        <f t="shared" si="214"/>
        <v>4.9712749012708475</v>
      </c>
      <c r="EH261" s="166">
        <f t="shared" si="215"/>
        <v>2</v>
      </c>
      <c r="EI261" s="205">
        <f t="shared" si="216"/>
        <v>3.3360341676376177</v>
      </c>
      <c r="EJ261" s="205">
        <f t="shared" si="182"/>
        <v>1.962373039786834</v>
      </c>
      <c r="EK261" s="51">
        <f t="shared" si="222"/>
        <v>0.68794359068342215</v>
      </c>
      <c r="EL261" s="220">
        <f t="shared" si="184"/>
        <v>6.6082916181191109E-2</v>
      </c>
      <c r="EM261" s="221">
        <f t="shared" si="217"/>
        <v>6.546543510379772</v>
      </c>
      <c r="EN261" s="191"/>
      <c r="EO261" s="313"/>
      <c r="EP261" s="192" t="s">
        <v>354</v>
      </c>
      <c r="EQ261" s="222">
        <f t="shared" si="218"/>
        <v>3.3360341676376177</v>
      </c>
      <c r="ER261" s="191">
        <f t="shared" si="219"/>
        <v>1.962373039786834</v>
      </c>
      <c r="ES261" s="51">
        <f t="shared" si="220"/>
        <v>0.68794359068342215</v>
      </c>
      <c r="ET261" s="191">
        <f t="shared" si="223"/>
        <v>3.5342829161811911</v>
      </c>
      <c r="EU261" s="191">
        <f t="shared" si="221"/>
        <v>6.546543510379772</v>
      </c>
      <c r="EV261" s="191"/>
      <c r="EW261" s="191"/>
      <c r="EX261" s="192" t="str">
        <f t="shared" si="186"/>
        <v>Front</v>
      </c>
      <c r="EY261" s="145"/>
      <c r="EZ261" s="191"/>
      <c r="FA261" s="191"/>
      <c r="FB261" s="191"/>
      <c r="FC261" s="191"/>
      <c r="FD261" s="191"/>
      <c r="FE261" s="191"/>
      <c r="FF261" s="192"/>
      <c r="FG261" s="145"/>
      <c r="FH261" s="191"/>
      <c r="FI261" s="191"/>
      <c r="FJ261" s="191"/>
      <c r="FK261" s="191"/>
      <c r="FL261" s="191"/>
      <c r="FM261" s="191"/>
      <c r="FN261" s="192"/>
      <c r="FO261" s="145"/>
      <c r="FP261" s="191"/>
      <c r="FQ261" s="191"/>
      <c r="FR261" s="191"/>
      <c r="FS261" s="191"/>
      <c r="FT261" s="191"/>
      <c r="FU261" s="191"/>
      <c r="FV261" s="192"/>
      <c r="FW261" s="191"/>
      <c r="FX261" s="191"/>
      <c r="FY261" s="191"/>
      <c r="FZ261" s="191"/>
      <c r="GA261" s="191"/>
      <c r="GB261" s="191"/>
      <c r="GC261" s="191"/>
      <c r="GD261" s="210"/>
      <c r="GE261" s="145"/>
      <c r="GF261" s="191"/>
      <c r="GG261" s="191"/>
      <c r="GH261" s="191"/>
      <c r="GI261" s="191"/>
      <c r="GJ261" s="191"/>
      <c r="GK261" s="191"/>
      <c r="GL261" s="210"/>
      <c r="GM261" s="145"/>
      <c r="GN261" s="191"/>
      <c r="GO261" s="191"/>
      <c r="GP261" s="191"/>
      <c r="GQ261" s="191"/>
      <c r="GR261" s="191"/>
      <c r="GS261" s="191"/>
      <c r="GT261" s="210"/>
      <c r="GU261" s="145"/>
      <c r="GV261" s="191"/>
      <c r="GW261" s="191"/>
      <c r="GX261" s="191"/>
      <c r="GY261" s="191"/>
      <c r="GZ261" s="191"/>
      <c r="HA261" s="191"/>
      <c r="HB261" s="210"/>
      <c r="HC261" s="145"/>
      <c r="HD261" s="191"/>
      <c r="HE261" s="191"/>
      <c r="HF261" s="191"/>
      <c r="HG261" s="191"/>
      <c r="HH261" s="191"/>
      <c r="HI261" s="191"/>
      <c r="HJ261" s="210"/>
      <c r="HR261" s="310"/>
    </row>
    <row r="262" spans="1:226" s="309" customFormat="1" ht="14.45" customHeight="1" x14ac:dyDescent="0.25">
      <c r="A262" s="211" t="s">
        <v>431</v>
      </c>
      <c r="B262" s="194" t="s">
        <v>0</v>
      </c>
      <c r="C262" s="31">
        <f t="shared" si="224"/>
        <v>252</v>
      </c>
      <c r="D262" s="173" t="str">
        <f t="shared" si="188"/>
        <v>Dw_252</v>
      </c>
      <c r="E262" s="4">
        <v>681.5760742215864</v>
      </c>
      <c r="F262" s="195" t="s">
        <v>360</v>
      </c>
      <c r="G262" s="195">
        <v>17.5</v>
      </c>
      <c r="H262" s="3">
        <f t="shared" si="189"/>
        <v>52.846840729242352</v>
      </c>
      <c r="I262" s="196">
        <f t="shared" si="190"/>
        <v>184.80252413466167</v>
      </c>
      <c r="J262" s="1">
        <f t="shared" si="191"/>
        <v>0.30000000000000004</v>
      </c>
      <c r="K262" s="280">
        <f t="shared" si="192"/>
        <v>0.70081618394215339</v>
      </c>
      <c r="L262" s="280">
        <f t="shared" si="193"/>
        <v>0.82139367553402909</v>
      </c>
      <c r="M262" s="225">
        <f t="shared" si="194"/>
        <v>1.049083662814319</v>
      </c>
      <c r="N262" s="15" t="s">
        <v>432</v>
      </c>
      <c r="O262" s="197">
        <f t="shared" si="195"/>
        <v>0.61604525665052179</v>
      </c>
      <c r="P262" s="198">
        <f t="shared" si="196"/>
        <v>0</v>
      </c>
      <c r="Q262" s="198">
        <f t="shared" si="197"/>
        <v>0</v>
      </c>
      <c r="R262" s="198">
        <f t="shared" si="198"/>
        <v>0.73503675946921643</v>
      </c>
      <c r="S262" s="77">
        <f t="shared" si="199"/>
        <v>0.89478062726406959</v>
      </c>
      <c r="T262" s="199"/>
      <c r="U262" s="3">
        <f t="shared" si="200"/>
        <v>1.848121426535559</v>
      </c>
      <c r="V262" s="98">
        <f t="shared" si="201"/>
        <v>11.61287954454742</v>
      </c>
      <c r="W262" s="49">
        <f t="shared" si="202"/>
        <v>4.5507094538025639</v>
      </c>
      <c r="X262" s="317">
        <f t="shared" si="181"/>
        <v>8.5427416699135325E-2</v>
      </c>
      <c r="Y262" s="318">
        <v>8.5427416699135311E-2</v>
      </c>
      <c r="Z262" s="200"/>
      <c r="AA262" s="66"/>
      <c r="AB262" s="66"/>
      <c r="AC262" s="66">
        <v>250</v>
      </c>
      <c r="AD262" s="66"/>
      <c r="AE262" s="66"/>
      <c r="AF262" s="66"/>
      <c r="AG262" s="66"/>
      <c r="AH262" s="195"/>
      <c r="AI262" s="34"/>
      <c r="AJ262" s="229">
        <v>180</v>
      </c>
      <c r="AK262" s="34"/>
      <c r="AL262" s="34"/>
      <c r="AM262" s="34"/>
      <c r="AN262" s="201"/>
      <c r="AO262" s="201"/>
      <c r="AP262" s="202">
        <v>240</v>
      </c>
      <c r="AQ262" s="18"/>
      <c r="AR262" s="18"/>
      <c r="AS262" s="18"/>
      <c r="AT262" s="51"/>
      <c r="AU262" s="17"/>
      <c r="AV262" s="18"/>
      <c r="AW262" s="112"/>
      <c r="AX262" s="103"/>
      <c r="AY262" s="18"/>
      <c r="AZ262" s="18"/>
      <c r="BA262" s="18"/>
      <c r="BB262" s="17"/>
      <c r="BC262" s="19"/>
      <c r="BD262" s="19"/>
      <c r="BE262" s="19"/>
      <c r="BF262" s="17"/>
      <c r="BG262" s="18"/>
      <c r="BH262" s="18"/>
      <c r="BI262" s="128"/>
      <c r="BJ262" s="331"/>
      <c r="BK262" s="332"/>
      <c r="BL262" s="332"/>
      <c r="BM262" s="332"/>
      <c r="BN262" s="333"/>
      <c r="BO262" s="203">
        <f t="shared" si="203"/>
        <v>6.9363999999999999</v>
      </c>
      <c r="BP262" s="285">
        <v>7.6187706489306199</v>
      </c>
      <c r="BQ262" s="204">
        <v>2.7175511914039001</v>
      </c>
      <c r="BR262" s="204"/>
      <c r="BS262" s="47"/>
      <c r="BT262" s="42"/>
      <c r="BU262" s="42"/>
      <c r="BV262" s="42"/>
      <c r="BW262" s="43"/>
      <c r="BX262" s="191"/>
      <c r="BY262" s="191"/>
      <c r="BZ262" s="205"/>
      <c r="CA262" s="191"/>
      <c r="CB262" s="206"/>
      <c r="CC262" s="191"/>
      <c r="CD262" s="207">
        <f t="shared" si="204"/>
        <v>55.440757240398504</v>
      </c>
      <c r="CE262" s="47" t="s">
        <v>356</v>
      </c>
      <c r="CF262" s="42">
        <v>31.8</v>
      </c>
      <c r="CG262" s="42" t="s">
        <v>353</v>
      </c>
      <c r="CH262" s="42">
        <v>175</v>
      </c>
      <c r="CI262" s="191"/>
      <c r="CJ262" s="192"/>
      <c r="CK262" s="191" t="s">
        <v>357</v>
      </c>
      <c r="CL262" s="191" t="s">
        <v>358</v>
      </c>
      <c r="CM262" s="208">
        <v>0.13</v>
      </c>
      <c r="CN262" s="191">
        <v>470</v>
      </c>
      <c r="CO262" s="205">
        <f t="shared" si="205"/>
        <v>69.137288824749106</v>
      </c>
      <c r="CP262" s="191">
        <f t="shared" si="206"/>
        <v>41.580567930298876</v>
      </c>
      <c r="CQ262" s="145" t="s">
        <v>353</v>
      </c>
      <c r="CR262" s="191">
        <v>175</v>
      </c>
      <c r="CS262" s="191"/>
      <c r="CT262" s="191"/>
      <c r="CU262" s="191"/>
      <c r="CV262" s="192"/>
      <c r="CW262" s="191" t="s">
        <v>357</v>
      </c>
      <c r="CX262" s="209" t="s">
        <v>358</v>
      </c>
      <c r="CY262" s="208">
        <v>0.13</v>
      </c>
      <c r="CZ262" s="191">
        <v>470</v>
      </c>
      <c r="DA262" s="191"/>
      <c r="DB262" s="191">
        <f t="shared" si="207"/>
        <v>52.846840729242352</v>
      </c>
      <c r="DC262" s="43">
        <f t="shared" si="208"/>
        <v>0</v>
      </c>
      <c r="DD262" s="191" t="s">
        <v>362</v>
      </c>
      <c r="DE262" s="191">
        <v>100</v>
      </c>
      <c r="DF262" s="191" t="s">
        <v>361</v>
      </c>
      <c r="DG262" s="191">
        <v>20</v>
      </c>
      <c r="DH262" s="191" t="s">
        <v>353</v>
      </c>
      <c r="DI262" s="192">
        <v>175</v>
      </c>
      <c r="DJ262" s="191"/>
      <c r="DK262" s="209"/>
      <c r="DL262" s="208"/>
      <c r="DM262" s="191"/>
      <c r="DN262" s="191">
        <f t="shared" si="209"/>
        <v>52.846840729242352</v>
      </c>
      <c r="DO262" s="192">
        <f t="shared" si="210"/>
        <v>0</v>
      </c>
      <c r="DP262" s="191">
        <v>1</v>
      </c>
      <c r="DQ262" s="191" t="s">
        <v>363</v>
      </c>
      <c r="DR262" s="191" t="s">
        <v>371</v>
      </c>
      <c r="DS262" s="208">
        <v>0.13400000000000001</v>
      </c>
      <c r="DT262" s="191">
        <v>580</v>
      </c>
      <c r="DU262" s="191">
        <f t="shared" si="211"/>
        <v>7.6187706489306199</v>
      </c>
      <c r="DV262" s="191">
        <v>0.375</v>
      </c>
      <c r="DW262" s="191">
        <v>0.45</v>
      </c>
      <c r="DX262" s="192">
        <f t="shared" si="212"/>
        <v>9.240126206733084</v>
      </c>
      <c r="DY262" s="191">
        <v>1</v>
      </c>
      <c r="DZ262" s="191" t="s">
        <v>363</v>
      </c>
      <c r="EA262" s="191" t="s">
        <v>371</v>
      </c>
      <c r="EB262" s="208">
        <v>0.13400000000000001</v>
      </c>
      <c r="EC262" s="191">
        <v>580</v>
      </c>
      <c r="ED262" s="191">
        <f t="shared" si="213"/>
        <v>2.7175511914039001</v>
      </c>
      <c r="EE262" s="191">
        <v>0.47499999999999998</v>
      </c>
      <c r="EF262" s="191">
        <v>0.47499999999999998</v>
      </c>
      <c r="EG262" s="191">
        <f t="shared" si="214"/>
        <v>4.620063103366542</v>
      </c>
      <c r="EH262" s="166">
        <f t="shared" si="215"/>
        <v>2</v>
      </c>
      <c r="EI262" s="205">
        <f t="shared" si="216"/>
        <v>3.1418064251104503</v>
      </c>
      <c r="EJ262" s="205">
        <f t="shared" si="182"/>
        <v>1.848121426535559</v>
      </c>
      <c r="EK262" s="51">
        <f t="shared" si="222"/>
        <v>0.61942976486834112</v>
      </c>
      <c r="EL262" s="220">
        <f t="shared" si="184"/>
        <v>0.16319678744477484</v>
      </c>
      <c r="EM262" s="221">
        <f t="shared" si="217"/>
        <v>5.80643977227371</v>
      </c>
      <c r="EN262" s="191"/>
      <c r="EO262" s="313"/>
      <c r="EP262" s="192" t="s">
        <v>354</v>
      </c>
      <c r="EQ262" s="222">
        <f t="shared" si="218"/>
        <v>3.1418064251104503</v>
      </c>
      <c r="ER262" s="191">
        <f t="shared" si="219"/>
        <v>1.848121426535559</v>
      </c>
      <c r="ES262" s="51">
        <f t="shared" si="220"/>
        <v>0.61942976486834112</v>
      </c>
      <c r="ET262" s="191">
        <f t="shared" si="223"/>
        <v>3.6313967874447748</v>
      </c>
      <c r="EU262" s="191">
        <f t="shared" si="221"/>
        <v>5.80643977227371</v>
      </c>
      <c r="EV262" s="191"/>
      <c r="EW262" s="191"/>
      <c r="EX262" s="192" t="str">
        <f t="shared" si="186"/>
        <v>Front</v>
      </c>
      <c r="EY262" s="145"/>
      <c r="EZ262" s="191"/>
      <c r="FA262" s="191"/>
      <c r="FB262" s="191"/>
      <c r="FC262" s="191"/>
      <c r="FD262" s="191"/>
      <c r="FE262" s="191"/>
      <c r="FF262" s="192"/>
      <c r="FG262" s="145"/>
      <c r="FH262" s="191"/>
      <c r="FI262" s="191"/>
      <c r="FJ262" s="191"/>
      <c r="FK262" s="191"/>
      <c r="FL262" s="191"/>
      <c r="FM262" s="191"/>
      <c r="FN262" s="192"/>
      <c r="FO262" s="145"/>
      <c r="FP262" s="191"/>
      <c r="FQ262" s="191"/>
      <c r="FR262" s="191"/>
      <c r="FS262" s="191"/>
      <c r="FT262" s="191"/>
      <c r="FU262" s="191"/>
      <c r="FV262" s="192"/>
      <c r="FW262" s="191"/>
      <c r="FX262" s="191"/>
      <c r="FY262" s="191"/>
      <c r="FZ262" s="191"/>
      <c r="GA262" s="191"/>
      <c r="GB262" s="191"/>
      <c r="GC262" s="191"/>
      <c r="GD262" s="210"/>
      <c r="GE262" s="145"/>
      <c r="GF262" s="191"/>
      <c r="GG262" s="191"/>
      <c r="GH262" s="191"/>
      <c r="GI262" s="191"/>
      <c r="GJ262" s="191"/>
      <c r="GK262" s="191"/>
      <c r="GL262" s="210"/>
      <c r="GM262" s="145"/>
      <c r="GN262" s="191"/>
      <c r="GO262" s="191"/>
      <c r="GP262" s="191"/>
      <c r="GQ262" s="191"/>
      <c r="GR262" s="191"/>
      <c r="GS262" s="191"/>
      <c r="GT262" s="210"/>
      <c r="GU262" s="145"/>
      <c r="GV262" s="191"/>
      <c r="GW262" s="191"/>
      <c r="GX262" s="191"/>
      <c r="GY262" s="191"/>
      <c r="GZ262" s="191"/>
      <c r="HA262" s="191"/>
      <c r="HB262" s="210"/>
      <c r="HC262" s="145"/>
      <c r="HD262" s="191"/>
      <c r="HE262" s="191"/>
      <c r="HF262" s="191"/>
      <c r="HG262" s="191"/>
      <c r="HH262" s="191"/>
      <c r="HI262" s="191"/>
      <c r="HJ262" s="210"/>
      <c r="HR262" s="310"/>
    </row>
    <row r="263" spans="1:226" s="309" customFormat="1" ht="14.45" customHeight="1" x14ac:dyDescent="0.25">
      <c r="A263" s="211" t="s">
        <v>431</v>
      </c>
      <c r="B263" s="194" t="s">
        <v>0</v>
      </c>
      <c r="C263" s="31">
        <f t="shared" si="224"/>
        <v>253</v>
      </c>
      <c r="D263" s="173" t="str">
        <f t="shared" si="188"/>
        <v>Dw_253</v>
      </c>
      <c r="E263" s="4">
        <v>598.5170393431689</v>
      </c>
      <c r="F263" s="195" t="s">
        <v>360</v>
      </c>
      <c r="G263" s="195">
        <v>17.5</v>
      </c>
      <c r="H263" s="3">
        <f t="shared" si="189"/>
        <v>47.531273699792479</v>
      </c>
      <c r="I263" s="196">
        <f t="shared" si="190"/>
        <v>172.68846282682284</v>
      </c>
      <c r="J263" s="1">
        <f t="shared" si="191"/>
        <v>0.3</v>
      </c>
      <c r="K263" s="280">
        <f t="shared" si="192"/>
        <v>0.66738715495867318</v>
      </c>
      <c r="L263" s="280">
        <f t="shared" si="193"/>
        <v>0.76320076490196553</v>
      </c>
      <c r="M263" s="225">
        <f t="shared" si="194"/>
        <v>1.0899463619522791</v>
      </c>
      <c r="N263" s="15" t="s">
        <v>432</v>
      </c>
      <c r="O263" s="197">
        <f t="shared" si="195"/>
        <v>0.57240057367647401</v>
      </c>
      <c r="P263" s="198">
        <f t="shared" si="196"/>
        <v>0</v>
      </c>
      <c r="Q263" s="198">
        <f t="shared" si="197"/>
        <v>0</v>
      </c>
      <c r="R263" s="198">
        <f t="shared" si="198"/>
        <v>0.76366706515614036</v>
      </c>
      <c r="S263" s="77">
        <f t="shared" si="199"/>
        <v>0.80723645197686622</v>
      </c>
      <c r="T263" s="199"/>
      <c r="U263" s="3">
        <f t="shared" si="200"/>
        <v>1.6930044982563022</v>
      </c>
      <c r="V263" s="98">
        <f t="shared" si="201"/>
        <v>9.7452983857946496</v>
      </c>
      <c r="W263" s="49">
        <f t="shared" si="202"/>
        <v>4.8773543731690152</v>
      </c>
      <c r="X263" s="317">
        <f t="shared" si="181"/>
        <v>7.3427860371359177E-2</v>
      </c>
      <c r="Y263" s="318">
        <v>7.3427860371359191E-2</v>
      </c>
      <c r="Z263" s="200"/>
      <c r="AA263" s="66"/>
      <c r="AB263" s="66"/>
      <c r="AC263" s="66">
        <v>250</v>
      </c>
      <c r="AD263" s="66"/>
      <c r="AE263" s="66"/>
      <c r="AF263" s="66"/>
      <c r="AG263" s="66"/>
      <c r="AH263" s="195"/>
      <c r="AI263" s="34"/>
      <c r="AJ263" s="229">
        <v>180</v>
      </c>
      <c r="AK263" s="34"/>
      <c r="AL263" s="34"/>
      <c r="AM263" s="34"/>
      <c r="AN263" s="201"/>
      <c r="AO263" s="201"/>
      <c r="AP263" s="202">
        <v>240</v>
      </c>
      <c r="AQ263" s="18"/>
      <c r="AR263" s="18"/>
      <c r="AS263" s="18"/>
      <c r="AT263" s="51"/>
      <c r="AU263" s="17"/>
      <c r="AV263" s="18"/>
      <c r="AW263" s="112"/>
      <c r="AX263" s="103"/>
      <c r="AY263" s="18"/>
      <c r="AZ263" s="18"/>
      <c r="BA263" s="18"/>
      <c r="BB263" s="17"/>
      <c r="BC263" s="19"/>
      <c r="BD263" s="19"/>
      <c r="BE263" s="19"/>
      <c r="BF263" s="17"/>
      <c r="BG263" s="18"/>
      <c r="BH263" s="18"/>
      <c r="BI263" s="128"/>
      <c r="BJ263" s="331"/>
      <c r="BK263" s="332"/>
      <c r="BL263" s="332"/>
      <c r="BM263" s="332"/>
      <c r="BN263" s="333"/>
      <c r="BO263" s="203">
        <f t="shared" si="203"/>
        <v>6.9363999999999999</v>
      </c>
      <c r="BP263" s="285">
        <v>6.8524412807497379</v>
      </c>
      <c r="BQ263" s="204">
        <v>2.814809230403192</v>
      </c>
      <c r="BR263" s="204"/>
      <c r="BS263" s="47"/>
      <c r="BT263" s="42"/>
      <c r="BU263" s="42"/>
      <c r="BV263" s="42"/>
      <c r="BW263" s="43"/>
      <c r="BX263" s="191"/>
      <c r="BY263" s="191"/>
      <c r="BZ263" s="205"/>
      <c r="CA263" s="191"/>
      <c r="CB263" s="206"/>
      <c r="CC263" s="191"/>
      <c r="CD263" s="207">
        <f t="shared" si="204"/>
        <v>51.806538848046856</v>
      </c>
      <c r="CE263" s="47" t="s">
        <v>356</v>
      </c>
      <c r="CF263" s="42">
        <v>31.8</v>
      </c>
      <c r="CG263" s="42" t="s">
        <v>353</v>
      </c>
      <c r="CH263" s="42">
        <v>175</v>
      </c>
      <c r="CI263" s="191"/>
      <c r="CJ263" s="192"/>
      <c r="CK263" s="191" t="s">
        <v>357</v>
      </c>
      <c r="CL263" s="191" t="s">
        <v>358</v>
      </c>
      <c r="CM263" s="208">
        <v>0.13</v>
      </c>
      <c r="CN263" s="191">
        <v>470</v>
      </c>
      <c r="CO263" s="205">
        <f t="shared" si="205"/>
        <v>67.654361575810015</v>
      </c>
      <c r="CP263" s="191">
        <f t="shared" si="206"/>
        <v>38.854904136035138</v>
      </c>
      <c r="CQ263" s="145" t="s">
        <v>353</v>
      </c>
      <c r="CR263" s="191">
        <v>175</v>
      </c>
      <c r="CS263" s="191"/>
      <c r="CT263" s="191"/>
      <c r="CU263" s="191"/>
      <c r="CV263" s="192"/>
      <c r="CW263" s="191" t="s">
        <v>357</v>
      </c>
      <c r="CX263" s="209" t="s">
        <v>358</v>
      </c>
      <c r="CY263" s="208">
        <v>0.13</v>
      </c>
      <c r="CZ263" s="191">
        <v>470</v>
      </c>
      <c r="DA263" s="191"/>
      <c r="DB263" s="191">
        <f t="shared" si="207"/>
        <v>47.531273699792479</v>
      </c>
      <c r="DC263" s="43">
        <f t="shared" si="208"/>
        <v>0</v>
      </c>
      <c r="DD263" s="191" t="s">
        <v>362</v>
      </c>
      <c r="DE263" s="191">
        <v>100</v>
      </c>
      <c r="DF263" s="191" t="s">
        <v>361</v>
      </c>
      <c r="DG263" s="191">
        <v>20</v>
      </c>
      <c r="DH263" s="191" t="s">
        <v>353</v>
      </c>
      <c r="DI263" s="192">
        <v>175</v>
      </c>
      <c r="DJ263" s="191"/>
      <c r="DK263" s="209"/>
      <c r="DL263" s="208"/>
      <c r="DM263" s="191"/>
      <c r="DN263" s="191">
        <f t="shared" si="209"/>
        <v>47.531273699792479</v>
      </c>
      <c r="DO263" s="192">
        <f t="shared" si="210"/>
        <v>0</v>
      </c>
      <c r="DP263" s="191">
        <v>1</v>
      </c>
      <c r="DQ263" s="191" t="s">
        <v>363</v>
      </c>
      <c r="DR263" s="191" t="s">
        <v>371</v>
      </c>
      <c r="DS263" s="208">
        <v>0.13400000000000001</v>
      </c>
      <c r="DT263" s="191">
        <v>580</v>
      </c>
      <c r="DU263" s="191">
        <f t="shared" si="211"/>
        <v>6.8524412807497379</v>
      </c>
      <c r="DV263" s="191">
        <v>0.375</v>
      </c>
      <c r="DW263" s="191">
        <v>0.45</v>
      </c>
      <c r="DX263" s="192">
        <f t="shared" si="212"/>
        <v>8.6344231413411432</v>
      </c>
      <c r="DY263" s="191">
        <v>1</v>
      </c>
      <c r="DZ263" s="191" t="s">
        <v>363</v>
      </c>
      <c r="EA263" s="191" t="s">
        <v>371</v>
      </c>
      <c r="EB263" s="208">
        <v>0.13400000000000001</v>
      </c>
      <c r="EC263" s="191">
        <v>580</v>
      </c>
      <c r="ED263" s="191">
        <f t="shared" si="213"/>
        <v>2.814809230403192</v>
      </c>
      <c r="EE263" s="191">
        <v>0.47499999999999998</v>
      </c>
      <c r="EF263" s="191">
        <v>0.47499999999999998</v>
      </c>
      <c r="EG263" s="191">
        <f t="shared" si="214"/>
        <v>4.3172115706705716</v>
      </c>
      <c r="EH263" s="166">
        <f t="shared" si="215"/>
        <v>2</v>
      </c>
      <c r="EI263" s="205">
        <f t="shared" si="216"/>
        <v>2.8781076470357134</v>
      </c>
      <c r="EJ263" s="205">
        <f t="shared" si="182"/>
        <v>1.6930044982563022</v>
      </c>
      <c r="EK263" s="51">
        <f t="shared" si="222"/>
        <v>0.8718047321468898</v>
      </c>
      <c r="EL263" s="220">
        <f t="shared" si="184"/>
        <v>0.29504617648214326</v>
      </c>
      <c r="EM263" s="221">
        <f t="shared" si="217"/>
        <v>4.8726491928973248</v>
      </c>
      <c r="EN263" s="191"/>
      <c r="EO263" s="313"/>
      <c r="EP263" s="192" t="s">
        <v>354</v>
      </c>
      <c r="EQ263" s="222">
        <f t="shared" si="218"/>
        <v>2.8781076470357134</v>
      </c>
      <c r="ER263" s="191">
        <f t="shared" si="219"/>
        <v>1.6930044982563022</v>
      </c>
      <c r="ES263" s="51">
        <f t="shared" si="220"/>
        <v>0.8718047321468898</v>
      </c>
      <c r="ET263" s="191">
        <f t="shared" si="223"/>
        <v>3.7632461764821432</v>
      </c>
      <c r="EU263" s="191">
        <f t="shared" si="221"/>
        <v>4.8726491928973248</v>
      </c>
      <c r="EV263" s="191"/>
      <c r="EW263" s="191"/>
      <c r="EX263" s="192" t="str">
        <f t="shared" si="186"/>
        <v>Front</v>
      </c>
      <c r="EY263" s="145"/>
      <c r="EZ263" s="191"/>
      <c r="FA263" s="191"/>
      <c r="FB263" s="191"/>
      <c r="FC263" s="191"/>
      <c r="FD263" s="191"/>
      <c r="FE263" s="191"/>
      <c r="FF263" s="192"/>
      <c r="FG263" s="145"/>
      <c r="FH263" s="191"/>
      <c r="FI263" s="191"/>
      <c r="FJ263" s="191"/>
      <c r="FK263" s="191"/>
      <c r="FL263" s="191"/>
      <c r="FM263" s="191"/>
      <c r="FN263" s="192"/>
      <c r="FO263" s="145"/>
      <c r="FP263" s="191"/>
      <c r="FQ263" s="191"/>
      <c r="FR263" s="191"/>
      <c r="FS263" s="191"/>
      <c r="FT263" s="191"/>
      <c r="FU263" s="191"/>
      <c r="FV263" s="192"/>
      <c r="FW263" s="191"/>
      <c r="FX263" s="191"/>
      <c r="FY263" s="191"/>
      <c r="FZ263" s="191"/>
      <c r="GA263" s="191"/>
      <c r="GB263" s="191"/>
      <c r="GC263" s="191"/>
      <c r="GD263" s="210"/>
      <c r="GE263" s="145"/>
      <c r="GF263" s="191"/>
      <c r="GG263" s="191"/>
      <c r="GH263" s="191"/>
      <c r="GI263" s="191"/>
      <c r="GJ263" s="191"/>
      <c r="GK263" s="191"/>
      <c r="GL263" s="210"/>
      <c r="GM263" s="145"/>
      <c r="GN263" s="191"/>
      <c r="GO263" s="191"/>
      <c r="GP263" s="191"/>
      <c r="GQ263" s="191"/>
      <c r="GR263" s="191"/>
      <c r="GS263" s="191"/>
      <c r="GT263" s="210"/>
      <c r="GU263" s="145"/>
      <c r="GV263" s="191"/>
      <c r="GW263" s="191"/>
      <c r="GX263" s="191"/>
      <c r="GY263" s="191"/>
      <c r="GZ263" s="191"/>
      <c r="HA263" s="191"/>
      <c r="HB263" s="210"/>
      <c r="HC263" s="145"/>
      <c r="HD263" s="191"/>
      <c r="HE263" s="191"/>
      <c r="HF263" s="191"/>
      <c r="HG263" s="191"/>
      <c r="HH263" s="191"/>
      <c r="HI263" s="191"/>
      <c r="HJ263" s="210"/>
      <c r="HR263" s="310"/>
    </row>
    <row r="264" spans="1:226" s="309" customFormat="1" ht="14.45" customHeight="1" x14ac:dyDescent="0.25">
      <c r="A264" s="211" t="s">
        <v>431</v>
      </c>
      <c r="B264" s="194" t="s">
        <v>0</v>
      </c>
      <c r="C264" s="31">
        <f t="shared" si="224"/>
        <v>254</v>
      </c>
      <c r="D264" s="173" t="str">
        <f t="shared" si="188"/>
        <v>Dw_254</v>
      </c>
      <c r="E264" s="4">
        <v>538.90340904404718</v>
      </c>
      <c r="F264" s="195" t="s">
        <v>360</v>
      </c>
      <c r="G264" s="195">
        <v>17.5</v>
      </c>
      <c r="H264" s="3">
        <f t="shared" si="189"/>
        <v>54.185387257800755</v>
      </c>
      <c r="I264" s="196">
        <f t="shared" si="190"/>
        <v>197.18567763913532</v>
      </c>
      <c r="J264" s="1">
        <f t="shared" si="191"/>
        <v>0.3</v>
      </c>
      <c r="K264" s="280">
        <f t="shared" si="192"/>
        <v>0.66605604702918109</v>
      </c>
      <c r="L264" s="280">
        <f t="shared" si="193"/>
        <v>0.75193182020226146</v>
      </c>
      <c r="M264" s="225">
        <f t="shared" si="194"/>
        <v>1.0917279784361842</v>
      </c>
      <c r="N264" s="15" t="s">
        <v>432</v>
      </c>
      <c r="O264" s="197">
        <f t="shared" si="195"/>
        <v>0.56394886515169607</v>
      </c>
      <c r="P264" s="198">
        <f t="shared" si="196"/>
        <v>0</v>
      </c>
      <c r="Q264" s="198">
        <f t="shared" si="197"/>
        <v>0</v>
      </c>
      <c r="R264" s="198">
        <f t="shared" si="198"/>
        <v>0.76491534844694442</v>
      </c>
      <c r="S264" s="77">
        <f t="shared" si="199"/>
        <v>0.86167465672950339</v>
      </c>
      <c r="T264" s="199"/>
      <c r="U264" s="3">
        <f t="shared" si="200"/>
        <v>1.7272275754719921</v>
      </c>
      <c r="V264" s="98">
        <f t="shared" si="201"/>
        <v>10.143271331400909</v>
      </c>
      <c r="W264" s="49">
        <f t="shared" si="202"/>
        <v>5.3420031356212467</v>
      </c>
      <c r="X264" s="317">
        <f t="shared" si="181"/>
        <v>6.7604788304930344E-2</v>
      </c>
      <c r="Y264" s="318">
        <v>6.760478830493033E-2</v>
      </c>
      <c r="Z264" s="200"/>
      <c r="AA264" s="66"/>
      <c r="AB264" s="66"/>
      <c r="AC264" s="66">
        <v>250</v>
      </c>
      <c r="AD264" s="66"/>
      <c r="AE264" s="66"/>
      <c r="AF264" s="66"/>
      <c r="AG264" s="66"/>
      <c r="AH264" s="195"/>
      <c r="AI264" s="34"/>
      <c r="AJ264" s="229">
        <v>180</v>
      </c>
      <c r="AK264" s="34"/>
      <c r="AL264" s="34"/>
      <c r="AM264" s="34"/>
      <c r="AN264" s="201"/>
      <c r="AO264" s="201"/>
      <c r="AP264" s="202">
        <v>240</v>
      </c>
      <c r="AQ264" s="18"/>
      <c r="AR264" s="18"/>
      <c r="AS264" s="18"/>
      <c r="AT264" s="51"/>
      <c r="AU264" s="17"/>
      <c r="AV264" s="18"/>
      <c r="AW264" s="112"/>
      <c r="AX264" s="103"/>
      <c r="AY264" s="18"/>
      <c r="AZ264" s="18"/>
      <c r="BA264" s="18"/>
      <c r="BB264" s="17"/>
      <c r="BC264" s="19"/>
      <c r="BD264" s="19"/>
      <c r="BE264" s="19"/>
      <c r="BF264" s="17"/>
      <c r="BG264" s="18"/>
      <c r="BH264" s="18"/>
      <c r="BI264" s="128"/>
      <c r="BJ264" s="331"/>
      <c r="BK264" s="332"/>
      <c r="BL264" s="332"/>
      <c r="BM264" s="332"/>
      <c r="BN264" s="333"/>
      <c r="BO264" s="203">
        <f t="shared" si="203"/>
        <v>6.9363999999999999</v>
      </c>
      <c r="BP264" s="285">
        <v>7.8117448904043529</v>
      </c>
      <c r="BQ264" s="204">
        <v>3.0110533827654429</v>
      </c>
      <c r="BR264" s="204"/>
      <c r="BS264" s="47"/>
      <c r="BT264" s="42"/>
      <c r="BU264" s="42"/>
      <c r="BV264" s="42"/>
      <c r="BW264" s="43"/>
      <c r="BX264" s="191"/>
      <c r="BY264" s="191"/>
      <c r="BZ264" s="205"/>
      <c r="CA264" s="191"/>
      <c r="CB264" s="206"/>
      <c r="CC264" s="191"/>
      <c r="CD264" s="207">
        <f t="shared" si="204"/>
        <v>59.155703291740593</v>
      </c>
      <c r="CE264" s="47" t="s">
        <v>356</v>
      </c>
      <c r="CF264" s="42">
        <v>31.8</v>
      </c>
      <c r="CG264" s="42" t="s">
        <v>353</v>
      </c>
      <c r="CH264" s="42">
        <v>175</v>
      </c>
      <c r="CI264" s="191"/>
      <c r="CJ264" s="192"/>
      <c r="CK264" s="191" t="s">
        <v>357</v>
      </c>
      <c r="CL264" s="191" t="s">
        <v>358</v>
      </c>
      <c r="CM264" s="208">
        <v>0.13</v>
      </c>
      <c r="CN264" s="191">
        <v>470</v>
      </c>
      <c r="CO264" s="205">
        <f t="shared" si="205"/>
        <v>78.843349272105939</v>
      </c>
      <c r="CP264" s="191">
        <f t="shared" si="206"/>
        <v>44.366777468805445</v>
      </c>
      <c r="CQ264" s="145" t="s">
        <v>353</v>
      </c>
      <c r="CR264" s="191">
        <v>175</v>
      </c>
      <c r="CS264" s="191"/>
      <c r="CT264" s="191"/>
      <c r="CU264" s="191"/>
      <c r="CV264" s="192"/>
      <c r="CW264" s="191" t="s">
        <v>357</v>
      </c>
      <c r="CX264" s="209" t="s">
        <v>358</v>
      </c>
      <c r="CY264" s="208">
        <v>0.13</v>
      </c>
      <c r="CZ264" s="191">
        <v>470</v>
      </c>
      <c r="DA264" s="191"/>
      <c r="DB264" s="191">
        <f t="shared" si="207"/>
        <v>54.185387257800755</v>
      </c>
      <c r="DC264" s="43">
        <f t="shared" si="208"/>
        <v>0</v>
      </c>
      <c r="DD264" s="191" t="s">
        <v>362</v>
      </c>
      <c r="DE264" s="191">
        <v>100</v>
      </c>
      <c r="DF264" s="191" t="s">
        <v>361</v>
      </c>
      <c r="DG264" s="191">
        <v>20</v>
      </c>
      <c r="DH264" s="191" t="s">
        <v>353</v>
      </c>
      <c r="DI264" s="192">
        <v>175</v>
      </c>
      <c r="DJ264" s="191"/>
      <c r="DK264" s="209"/>
      <c r="DL264" s="208"/>
      <c r="DM264" s="191"/>
      <c r="DN264" s="191">
        <f t="shared" si="209"/>
        <v>54.185387257800755</v>
      </c>
      <c r="DO264" s="192">
        <f t="shared" si="210"/>
        <v>0</v>
      </c>
      <c r="DP264" s="191">
        <v>1</v>
      </c>
      <c r="DQ264" s="191" t="s">
        <v>363</v>
      </c>
      <c r="DR264" s="191" t="s">
        <v>371</v>
      </c>
      <c r="DS264" s="208">
        <v>0.13400000000000001</v>
      </c>
      <c r="DT264" s="191">
        <v>580</v>
      </c>
      <c r="DU264" s="191">
        <f t="shared" si="211"/>
        <v>7.8117448904043529</v>
      </c>
      <c r="DV264" s="191">
        <v>0.375</v>
      </c>
      <c r="DW264" s="191">
        <v>0.45</v>
      </c>
      <c r="DX264" s="192">
        <f t="shared" si="212"/>
        <v>9.8592838819567667</v>
      </c>
      <c r="DY264" s="191">
        <v>1</v>
      </c>
      <c r="DZ264" s="191" t="s">
        <v>363</v>
      </c>
      <c r="EA264" s="191" t="s">
        <v>371</v>
      </c>
      <c r="EB264" s="208">
        <v>0.13400000000000001</v>
      </c>
      <c r="EC264" s="191">
        <v>580</v>
      </c>
      <c r="ED264" s="191">
        <f t="shared" si="213"/>
        <v>3.0110533827654429</v>
      </c>
      <c r="EE264" s="191">
        <v>0.47499999999999998</v>
      </c>
      <c r="EF264" s="191">
        <v>0.47499999999999998</v>
      </c>
      <c r="EG264" s="191">
        <f t="shared" si="214"/>
        <v>4.9296419409783834</v>
      </c>
      <c r="EH264" s="166">
        <f t="shared" si="215"/>
        <v>2</v>
      </c>
      <c r="EI264" s="205">
        <f t="shared" si="216"/>
        <v>2.9362868783023863</v>
      </c>
      <c r="EJ264" s="205">
        <f t="shared" si="182"/>
        <v>1.7272275754719919</v>
      </c>
      <c r="EK264" s="51">
        <f t="shared" si="222"/>
        <v>1.033825807293451</v>
      </c>
      <c r="EL264" s="220">
        <f t="shared" si="184"/>
        <v>0.26595656084880681</v>
      </c>
      <c r="EM264" s="221">
        <f t="shared" si="217"/>
        <v>5.0716356657004544</v>
      </c>
      <c r="EN264" s="191"/>
      <c r="EO264" s="313"/>
      <c r="EP264" s="192" t="s">
        <v>354</v>
      </c>
      <c r="EQ264" s="222">
        <f t="shared" si="218"/>
        <v>2.9362868783023863</v>
      </c>
      <c r="ER264" s="191">
        <f t="shared" si="219"/>
        <v>1.7272275754719919</v>
      </c>
      <c r="ES264" s="51">
        <f t="shared" si="220"/>
        <v>1.033825807293451</v>
      </c>
      <c r="ET264" s="191">
        <f t="shared" si="223"/>
        <v>3.734156560848807</v>
      </c>
      <c r="EU264" s="191">
        <f t="shared" si="221"/>
        <v>5.0716356657004544</v>
      </c>
      <c r="EV264" s="191"/>
      <c r="EW264" s="191"/>
      <c r="EX264" s="192" t="str">
        <f t="shared" si="186"/>
        <v>Front</v>
      </c>
      <c r="EY264" s="145"/>
      <c r="EZ264" s="191"/>
      <c r="FA264" s="191"/>
      <c r="FB264" s="191"/>
      <c r="FC264" s="191"/>
      <c r="FD264" s="191"/>
      <c r="FE264" s="191"/>
      <c r="FF264" s="192"/>
      <c r="FG264" s="145"/>
      <c r="FH264" s="191"/>
      <c r="FI264" s="191"/>
      <c r="FJ264" s="191"/>
      <c r="FK264" s="191"/>
      <c r="FL264" s="191"/>
      <c r="FM264" s="191"/>
      <c r="FN264" s="192"/>
      <c r="FO264" s="145"/>
      <c r="FP264" s="191"/>
      <c r="FQ264" s="191"/>
      <c r="FR264" s="191"/>
      <c r="FS264" s="191"/>
      <c r="FT264" s="191"/>
      <c r="FU264" s="191"/>
      <c r="FV264" s="192"/>
      <c r="FW264" s="191"/>
      <c r="FX264" s="191"/>
      <c r="FY264" s="191"/>
      <c r="FZ264" s="191"/>
      <c r="GA264" s="191"/>
      <c r="GB264" s="191"/>
      <c r="GC264" s="191"/>
      <c r="GD264" s="210"/>
      <c r="GE264" s="145"/>
      <c r="GF264" s="191"/>
      <c r="GG264" s="191"/>
      <c r="GH264" s="191"/>
      <c r="GI264" s="191"/>
      <c r="GJ264" s="191"/>
      <c r="GK264" s="191"/>
      <c r="GL264" s="210"/>
      <c r="GM264" s="145"/>
      <c r="GN264" s="191"/>
      <c r="GO264" s="191"/>
      <c r="GP264" s="191"/>
      <c r="GQ264" s="191"/>
      <c r="GR264" s="191"/>
      <c r="GS264" s="191"/>
      <c r="GT264" s="210"/>
      <c r="GU264" s="145"/>
      <c r="GV264" s="191"/>
      <c r="GW264" s="191"/>
      <c r="GX264" s="191"/>
      <c r="GY264" s="191"/>
      <c r="GZ264" s="191"/>
      <c r="HA264" s="191"/>
      <c r="HB264" s="210"/>
      <c r="HC264" s="145"/>
      <c r="HD264" s="191"/>
      <c r="HE264" s="191"/>
      <c r="HF264" s="191"/>
      <c r="HG264" s="191"/>
      <c r="HH264" s="191"/>
      <c r="HI264" s="191"/>
      <c r="HJ264" s="210"/>
      <c r="HR264" s="310"/>
    </row>
    <row r="265" spans="1:226" s="309" customFormat="1" ht="14.45" customHeight="1" x14ac:dyDescent="0.25">
      <c r="A265" s="211" t="s">
        <v>431</v>
      </c>
      <c r="B265" s="194" t="s">
        <v>0</v>
      </c>
      <c r="C265" s="31">
        <f t="shared" si="224"/>
        <v>255</v>
      </c>
      <c r="D265" s="173" t="str">
        <f t="shared" si="188"/>
        <v>Dw_255</v>
      </c>
      <c r="E265" s="4">
        <v>353.87720445021529</v>
      </c>
      <c r="F265" s="195" t="s">
        <v>360</v>
      </c>
      <c r="G265" s="195">
        <v>17.5</v>
      </c>
      <c r="H265" s="3">
        <f t="shared" si="189"/>
        <v>52.423825977622798</v>
      </c>
      <c r="I265" s="196">
        <f t="shared" si="190"/>
        <v>192.37341743294232</v>
      </c>
      <c r="J265" s="1">
        <f t="shared" si="191"/>
        <v>0.3</v>
      </c>
      <c r="K265" s="280">
        <f t="shared" si="192"/>
        <v>0.65937184227870427</v>
      </c>
      <c r="L265" s="280">
        <f t="shared" si="193"/>
        <v>0.76171435326845172</v>
      </c>
      <c r="M265" s="225">
        <f t="shared" si="194"/>
        <v>1.1008739662480411</v>
      </c>
      <c r="N265" s="15" t="s">
        <v>432</v>
      </c>
      <c r="O265" s="197">
        <f t="shared" si="195"/>
        <v>0.57128576495133887</v>
      </c>
      <c r="P265" s="198">
        <f t="shared" si="196"/>
        <v>0</v>
      </c>
      <c r="Q265" s="198">
        <f t="shared" si="197"/>
        <v>0</v>
      </c>
      <c r="R265" s="198">
        <f t="shared" si="198"/>
        <v>0.77132345247302159</v>
      </c>
      <c r="S265" s="77">
        <f t="shared" si="199"/>
        <v>0.83833842508655132</v>
      </c>
      <c r="T265" s="199"/>
      <c r="U265" s="3">
        <f t="shared" si="200"/>
        <v>1.8597752543916206</v>
      </c>
      <c r="V265" s="98">
        <f t="shared" si="201"/>
        <v>11.759797589281218</v>
      </c>
      <c r="W265" s="49">
        <f t="shared" si="202"/>
        <v>4.4578850596379223</v>
      </c>
      <c r="X265" s="317">
        <f t="shared" si="181"/>
        <v>8.3365242723102348E-2</v>
      </c>
      <c r="Y265" s="318">
        <v>8.3365242723102348E-2</v>
      </c>
      <c r="Z265" s="200"/>
      <c r="AA265" s="66"/>
      <c r="AB265" s="66"/>
      <c r="AC265" s="66">
        <v>250</v>
      </c>
      <c r="AD265" s="66"/>
      <c r="AE265" s="66"/>
      <c r="AF265" s="66"/>
      <c r="AG265" s="66"/>
      <c r="AH265" s="195"/>
      <c r="AI265" s="34"/>
      <c r="AJ265" s="229">
        <v>180</v>
      </c>
      <c r="AK265" s="34"/>
      <c r="AL265" s="34"/>
      <c r="AM265" s="34"/>
      <c r="AN265" s="201"/>
      <c r="AO265" s="201"/>
      <c r="AP265" s="202">
        <v>240</v>
      </c>
      <c r="AQ265" s="18"/>
      <c r="AR265" s="18"/>
      <c r="AS265" s="18"/>
      <c r="AT265" s="51"/>
      <c r="AU265" s="17"/>
      <c r="AV265" s="18"/>
      <c r="AW265" s="112"/>
      <c r="AX265" s="103"/>
      <c r="AY265" s="18"/>
      <c r="AZ265" s="18"/>
      <c r="BA265" s="18"/>
      <c r="BB265" s="17"/>
      <c r="BC265" s="19"/>
      <c r="BD265" s="19"/>
      <c r="BE265" s="19"/>
      <c r="BF265" s="17"/>
      <c r="BG265" s="18"/>
      <c r="BH265" s="18"/>
      <c r="BI265" s="128"/>
      <c r="BJ265" s="331"/>
      <c r="BK265" s="332"/>
      <c r="BL265" s="332"/>
      <c r="BM265" s="332"/>
      <c r="BN265" s="333"/>
      <c r="BO265" s="203">
        <f t="shared" si="203"/>
        <v>6.9363999999999999</v>
      </c>
      <c r="BP265" s="285">
        <v>7.5577858799410063</v>
      </c>
      <c r="BQ265" s="204">
        <v>3.0193405204919643</v>
      </c>
      <c r="BR265" s="204"/>
      <c r="BS265" s="47"/>
      <c r="BT265" s="42"/>
      <c r="BU265" s="42"/>
      <c r="BV265" s="42"/>
      <c r="BW265" s="43"/>
      <c r="BX265" s="191"/>
      <c r="BY265" s="191"/>
      <c r="BZ265" s="205"/>
      <c r="CA265" s="191"/>
      <c r="CB265" s="206"/>
      <c r="CC265" s="191"/>
      <c r="CD265" s="207">
        <f t="shared" si="204"/>
        <v>57.712025229882698</v>
      </c>
      <c r="CE265" s="47" t="s">
        <v>356</v>
      </c>
      <c r="CF265" s="42">
        <v>31.8</v>
      </c>
      <c r="CG265" s="42" t="s">
        <v>353</v>
      </c>
      <c r="CH265" s="42">
        <v>175</v>
      </c>
      <c r="CI265" s="191"/>
      <c r="CJ265" s="192"/>
      <c r="CK265" s="191" t="s">
        <v>357</v>
      </c>
      <c r="CL265" s="191" t="s">
        <v>358</v>
      </c>
      <c r="CM265" s="208">
        <v>0.13</v>
      </c>
      <c r="CN265" s="191">
        <v>470</v>
      </c>
      <c r="CO265" s="205">
        <f t="shared" si="205"/>
        <v>77.554211626268852</v>
      </c>
      <c r="CP265" s="191">
        <f t="shared" si="206"/>
        <v>43.284018922412024</v>
      </c>
      <c r="CQ265" s="145" t="s">
        <v>353</v>
      </c>
      <c r="CR265" s="191">
        <v>175</v>
      </c>
      <c r="CS265" s="191"/>
      <c r="CT265" s="191"/>
      <c r="CU265" s="191"/>
      <c r="CV265" s="192"/>
      <c r="CW265" s="191" t="s">
        <v>357</v>
      </c>
      <c r="CX265" s="209" t="s">
        <v>358</v>
      </c>
      <c r="CY265" s="208">
        <v>0.13</v>
      </c>
      <c r="CZ265" s="191">
        <v>470</v>
      </c>
      <c r="DA265" s="191"/>
      <c r="DB265" s="191">
        <f t="shared" si="207"/>
        <v>52.423825977622798</v>
      </c>
      <c r="DC265" s="43">
        <f t="shared" si="208"/>
        <v>0</v>
      </c>
      <c r="DD265" s="191" t="s">
        <v>362</v>
      </c>
      <c r="DE265" s="191">
        <v>100</v>
      </c>
      <c r="DF265" s="191" t="s">
        <v>361</v>
      </c>
      <c r="DG265" s="191">
        <v>20</v>
      </c>
      <c r="DH265" s="191" t="s">
        <v>353</v>
      </c>
      <c r="DI265" s="192">
        <v>175</v>
      </c>
      <c r="DJ265" s="191"/>
      <c r="DK265" s="209"/>
      <c r="DL265" s="208"/>
      <c r="DM265" s="191"/>
      <c r="DN265" s="191">
        <f t="shared" si="209"/>
        <v>52.423825977622798</v>
      </c>
      <c r="DO265" s="192">
        <f t="shared" si="210"/>
        <v>0</v>
      </c>
      <c r="DP265" s="191">
        <v>1</v>
      </c>
      <c r="DQ265" s="191" t="s">
        <v>363</v>
      </c>
      <c r="DR265" s="191" t="s">
        <v>371</v>
      </c>
      <c r="DS265" s="208">
        <v>0.13400000000000001</v>
      </c>
      <c r="DT265" s="191">
        <v>580</v>
      </c>
      <c r="DU265" s="191">
        <f t="shared" si="211"/>
        <v>7.5577858799410063</v>
      </c>
      <c r="DV265" s="191">
        <v>0.375</v>
      </c>
      <c r="DW265" s="191">
        <v>0.45</v>
      </c>
      <c r="DX265" s="192">
        <f t="shared" si="212"/>
        <v>9.618670871647117</v>
      </c>
      <c r="DY265" s="191">
        <v>1</v>
      </c>
      <c r="DZ265" s="191" t="s">
        <v>363</v>
      </c>
      <c r="EA265" s="191" t="s">
        <v>371</v>
      </c>
      <c r="EB265" s="208">
        <v>0.13400000000000001</v>
      </c>
      <c r="EC265" s="191">
        <v>580</v>
      </c>
      <c r="ED265" s="191">
        <f t="shared" si="213"/>
        <v>3.0193405204919643</v>
      </c>
      <c r="EE265" s="191">
        <v>0.47499999999999998</v>
      </c>
      <c r="EF265" s="191">
        <v>0.47499999999999998</v>
      </c>
      <c r="EG265" s="191">
        <f t="shared" si="214"/>
        <v>4.8093354358235585</v>
      </c>
      <c r="EH265" s="166">
        <f t="shared" si="215"/>
        <v>2</v>
      </c>
      <c r="EI265" s="205">
        <f t="shared" si="216"/>
        <v>3.161617932465755</v>
      </c>
      <c r="EJ265" s="205">
        <f t="shared" si="182"/>
        <v>1.8597752543916206</v>
      </c>
      <c r="EK265" s="51">
        <f t="shared" si="222"/>
        <v>0.90956526610034372</v>
      </c>
      <c r="EL265" s="220">
        <f t="shared" si="184"/>
        <v>0.1532910337671225</v>
      </c>
      <c r="EM265" s="221">
        <f t="shared" si="217"/>
        <v>5.8798987946406092</v>
      </c>
      <c r="EN265" s="191"/>
      <c r="EO265" s="313"/>
      <c r="EP265" s="192" t="s">
        <v>354</v>
      </c>
      <c r="EQ265" s="222">
        <f t="shared" si="218"/>
        <v>3.161617932465755</v>
      </c>
      <c r="ER265" s="191">
        <f t="shared" si="219"/>
        <v>1.8597752543916206</v>
      </c>
      <c r="ES265" s="51">
        <f t="shared" si="220"/>
        <v>0.90956526610034372</v>
      </c>
      <c r="ET265" s="191">
        <f t="shared" si="223"/>
        <v>3.6214910337671222</v>
      </c>
      <c r="EU265" s="191">
        <f t="shared" si="221"/>
        <v>5.8798987946406092</v>
      </c>
      <c r="EV265" s="191"/>
      <c r="EW265" s="191"/>
      <c r="EX265" s="192" t="str">
        <f t="shared" si="186"/>
        <v>Front</v>
      </c>
      <c r="EY265" s="145"/>
      <c r="EZ265" s="191"/>
      <c r="FA265" s="191"/>
      <c r="FB265" s="191"/>
      <c r="FC265" s="191"/>
      <c r="FD265" s="191"/>
      <c r="FE265" s="191"/>
      <c r="FF265" s="192"/>
      <c r="FG265" s="145"/>
      <c r="FH265" s="191"/>
      <c r="FI265" s="191"/>
      <c r="FJ265" s="191"/>
      <c r="FK265" s="191"/>
      <c r="FL265" s="191"/>
      <c r="FM265" s="191"/>
      <c r="FN265" s="192"/>
      <c r="FO265" s="145"/>
      <c r="FP265" s="191"/>
      <c r="FQ265" s="191"/>
      <c r="FR265" s="191"/>
      <c r="FS265" s="191"/>
      <c r="FT265" s="191"/>
      <c r="FU265" s="191"/>
      <c r="FV265" s="192"/>
      <c r="FW265" s="191"/>
      <c r="FX265" s="191"/>
      <c r="FY265" s="191"/>
      <c r="FZ265" s="191"/>
      <c r="GA265" s="191"/>
      <c r="GB265" s="191"/>
      <c r="GC265" s="191"/>
      <c r="GD265" s="210"/>
      <c r="GE265" s="145"/>
      <c r="GF265" s="191"/>
      <c r="GG265" s="191"/>
      <c r="GH265" s="191"/>
      <c r="GI265" s="191"/>
      <c r="GJ265" s="191"/>
      <c r="GK265" s="191"/>
      <c r="GL265" s="210"/>
      <c r="GM265" s="145"/>
      <c r="GN265" s="191"/>
      <c r="GO265" s="191"/>
      <c r="GP265" s="191"/>
      <c r="GQ265" s="191"/>
      <c r="GR265" s="191"/>
      <c r="GS265" s="191"/>
      <c r="GT265" s="210"/>
      <c r="GU265" s="145"/>
      <c r="GV265" s="191"/>
      <c r="GW265" s="191"/>
      <c r="GX265" s="191"/>
      <c r="GY265" s="191"/>
      <c r="GZ265" s="191"/>
      <c r="HA265" s="191"/>
      <c r="HB265" s="210"/>
      <c r="HC265" s="145"/>
      <c r="HD265" s="191"/>
      <c r="HE265" s="191"/>
      <c r="HF265" s="191"/>
      <c r="HG265" s="191"/>
      <c r="HH265" s="191"/>
      <c r="HI265" s="191"/>
      <c r="HJ265" s="210"/>
      <c r="HR265" s="310"/>
    </row>
    <row r="266" spans="1:226" s="309" customFormat="1" ht="14.45" customHeight="1" x14ac:dyDescent="0.25">
      <c r="A266" s="211" t="s">
        <v>431</v>
      </c>
      <c r="B266" s="194" t="s">
        <v>0</v>
      </c>
      <c r="C266" s="31">
        <f t="shared" si="224"/>
        <v>256</v>
      </c>
      <c r="D266" s="173" t="str">
        <f t="shared" si="188"/>
        <v>Dw_256</v>
      </c>
      <c r="E266" s="4">
        <v>506.93899021931128</v>
      </c>
      <c r="F266" s="195" t="s">
        <v>360</v>
      </c>
      <c r="G266" s="195">
        <v>17.5</v>
      </c>
      <c r="H266" s="3">
        <f t="shared" si="189"/>
        <v>47.42448217628499</v>
      </c>
      <c r="I266" s="196">
        <f t="shared" si="190"/>
        <v>174.69143610276745</v>
      </c>
      <c r="J266" s="1">
        <f t="shared" si="191"/>
        <v>0.3</v>
      </c>
      <c r="K266" s="280">
        <f t="shared" si="192"/>
        <v>0.65638537587860457</v>
      </c>
      <c r="L266" s="280">
        <f t="shared" si="193"/>
        <v>0.75006768735442131</v>
      </c>
      <c r="M266" s="225">
        <f t="shared" si="194"/>
        <v>1.1050712295818597</v>
      </c>
      <c r="N266" s="15" t="s">
        <v>432</v>
      </c>
      <c r="O266" s="197">
        <f t="shared" si="195"/>
        <v>0.56255076551581595</v>
      </c>
      <c r="P266" s="198">
        <f t="shared" si="196"/>
        <v>0</v>
      </c>
      <c r="Q266" s="198">
        <f t="shared" si="197"/>
        <v>0</v>
      </c>
      <c r="R266" s="198">
        <f t="shared" si="198"/>
        <v>0.77426425018905154</v>
      </c>
      <c r="S266" s="77">
        <f t="shared" si="199"/>
        <v>0.79304282279862481</v>
      </c>
      <c r="T266" s="199"/>
      <c r="U266" s="3">
        <f t="shared" si="200"/>
        <v>1.7126006271230034</v>
      </c>
      <c r="V266" s="98">
        <f t="shared" si="201"/>
        <v>9.9722030872751546</v>
      </c>
      <c r="W266" s="49">
        <f t="shared" si="202"/>
        <v>4.7556675050872279</v>
      </c>
      <c r="X266" s="317">
        <f t="shared" si="181"/>
        <v>7.4704635099309816E-2</v>
      </c>
      <c r="Y266" s="318">
        <v>7.4704635099309816E-2</v>
      </c>
      <c r="Z266" s="200"/>
      <c r="AA266" s="66"/>
      <c r="AB266" s="66"/>
      <c r="AC266" s="66">
        <v>250</v>
      </c>
      <c r="AD266" s="66"/>
      <c r="AE266" s="66"/>
      <c r="AF266" s="66"/>
      <c r="AG266" s="66"/>
      <c r="AH266" s="195"/>
      <c r="AI266" s="34"/>
      <c r="AJ266" s="229">
        <v>180</v>
      </c>
      <c r="AK266" s="34"/>
      <c r="AL266" s="34"/>
      <c r="AM266" s="34"/>
      <c r="AN266" s="201"/>
      <c r="AO266" s="201"/>
      <c r="AP266" s="202">
        <v>240</v>
      </c>
      <c r="AQ266" s="18"/>
      <c r="AR266" s="18"/>
      <c r="AS266" s="18"/>
      <c r="AT266" s="51"/>
      <c r="AU266" s="17"/>
      <c r="AV266" s="18"/>
      <c r="AW266" s="112"/>
      <c r="AX266" s="103"/>
      <c r="AY266" s="18"/>
      <c r="AZ266" s="18"/>
      <c r="BA266" s="18"/>
      <c r="BB266" s="17"/>
      <c r="BC266" s="19"/>
      <c r="BD266" s="19"/>
      <c r="BE266" s="19"/>
      <c r="BF266" s="17"/>
      <c r="BG266" s="18"/>
      <c r="BH266" s="18"/>
      <c r="BI266" s="128"/>
      <c r="BJ266" s="331"/>
      <c r="BK266" s="332"/>
      <c r="BL266" s="332"/>
      <c r="BM266" s="332"/>
      <c r="BN266" s="333"/>
      <c r="BO266" s="203">
        <f t="shared" si="203"/>
        <v>6.9363999999999999</v>
      </c>
      <c r="BP266" s="285">
        <v>6.8370454668538425</v>
      </c>
      <c r="BQ266" s="204">
        <v>2.8984204403444465</v>
      </c>
      <c r="BR266" s="204"/>
      <c r="BS266" s="47"/>
      <c r="BT266" s="42"/>
      <c r="BU266" s="42"/>
      <c r="BV266" s="42"/>
      <c r="BW266" s="43"/>
      <c r="BX266" s="191"/>
      <c r="BY266" s="191"/>
      <c r="BZ266" s="205"/>
      <c r="CA266" s="191"/>
      <c r="CB266" s="206"/>
      <c r="CC266" s="191"/>
      <c r="CD266" s="207">
        <f t="shared" si="204"/>
        <v>52.407430830830236</v>
      </c>
      <c r="CE266" s="47" t="s">
        <v>356</v>
      </c>
      <c r="CF266" s="42">
        <v>31.8</v>
      </c>
      <c r="CG266" s="42" t="s">
        <v>353</v>
      </c>
      <c r="CH266" s="42">
        <v>175</v>
      </c>
      <c r="CI266" s="191"/>
      <c r="CJ266" s="192"/>
      <c r="CK266" s="191" t="s">
        <v>357</v>
      </c>
      <c r="CL266" s="191" t="s">
        <v>358</v>
      </c>
      <c r="CM266" s="208">
        <v>0.13</v>
      </c>
      <c r="CN266" s="191">
        <v>470</v>
      </c>
      <c r="CO266" s="205">
        <f t="shared" si="205"/>
        <v>69.870917898769619</v>
      </c>
      <c r="CP266" s="191">
        <f t="shared" si="206"/>
        <v>39.305573123122677</v>
      </c>
      <c r="CQ266" s="145" t="s">
        <v>353</v>
      </c>
      <c r="CR266" s="191">
        <v>175</v>
      </c>
      <c r="CS266" s="191"/>
      <c r="CT266" s="191"/>
      <c r="CU266" s="191"/>
      <c r="CV266" s="192"/>
      <c r="CW266" s="191" t="s">
        <v>357</v>
      </c>
      <c r="CX266" s="209" t="s">
        <v>358</v>
      </c>
      <c r="CY266" s="208">
        <v>0.13</v>
      </c>
      <c r="CZ266" s="191">
        <v>470</v>
      </c>
      <c r="DA266" s="191"/>
      <c r="DB266" s="191">
        <f t="shared" si="207"/>
        <v>47.42448217628499</v>
      </c>
      <c r="DC266" s="43">
        <f t="shared" si="208"/>
        <v>0</v>
      </c>
      <c r="DD266" s="191" t="s">
        <v>362</v>
      </c>
      <c r="DE266" s="191">
        <v>100</v>
      </c>
      <c r="DF266" s="191" t="s">
        <v>361</v>
      </c>
      <c r="DG266" s="191">
        <v>20</v>
      </c>
      <c r="DH266" s="191" t="s">
        <v>353</v>
      </c>
      <c r="DI266" s="192">
        <v>175</v>
      </c>
      <c r="DJ266" s="191"/>
      <c r="DK266" s="209"/>
      <c r="DL266" s="208"/>
      <c r="DM266" s="191"/>
      <c r="DN266" s="191">
        <f t="shared" si="209"/>
        <v>47.42448217628499</v>
      </c>
      <c r="DO266" s="192">
        <f t="shared" si="210"/>
        <v>0</v>
      </c>
      <c r="DP266" s="191">
        <v>1</v>
      </c>
      <c r="DQ266" s="191" t="s">
        <v>363</v>
      </c>
      <c r="DR266" s="191" t="s">
        <v>371</v>
      </c>
      <c r="DS266" s="208">
        <v>0.13400000000000001</v>
      </c>
      <c r="DT266" s="191">
        <v>580</v>
      </c>
      <c r="DU266" s="191">
        <f t="shared" si="211"/>
        <v>6.8370454668538425</v>
      </c>
      <c r="DV266" s="191">
        <v>0.375</v>
      </c>
      <c r="DW266" s="191">
        <v>0.45</v>
      </c>
      <c r="DX266" s="192">
        <f t="shared" si="212"/>
        <v>8.7345718051383727</v>
      </c>
      <c r="DY266" s="191">
        <v>1</v>
      </c>
      <c r="DZ266" s="191" t="s">
        <v>363</v>
      </c>
      <c r="EA266" s="191" t="s">
        <v>371</v>
      </c>
      <c r="EB266" s="208">
        <v>0.13400000000000001</v>
      </c>
      <c r="EC266" s="191">
        <v>580</v>
      </c>
      <c r="ED266" s="191">
        <f t="shared" si="213"/>
        <v>2.8984204403444465</v>
      </c>
      <c r="EE266" s="191">
        <v>0.47499999999999998</v>
      </c>
      <c r="EF266" s="191">
        <v>0.47499999999999998</v>
      </c>
      <c r="EG266" s="191">
        <f t="shared" si="214"/>
        <v>4.3672859025691864</v>
      </c>
      <c r="EH266" s="166">
        <f t="shared" si="215"/>
        <v>2</v>
      </c>
      <c r="EI266" s="205">
        <f t="shared" si="216"/>
        <v>2.9114210661091056</v>
      </c>
      <c r="EJ266" s="205">
        <f t="shared" si="182"/>
        <v>1.7126006271230034</v>
      </c>
      <c r="EK266" s="51">
        <f t="shared" si="222"/>
        <v>0.93581981322144303</v>
      </c>
      <c r="EL266" s="220">
        <f t="shared" si="184"/>
        <v>0.27838946694544719</v>
      </c>
      <c r="EM266" s="221">
        <f t="shared" si="217"/>
        <v>4.9861015436375773</v>
      </c>
      <c r="EN266" s="191"/>
      <c r="EO266" s="313"/>
      <c r="EP266" s="192" t="s">
        <v>354</v>
      </c>
      <c r="EQ266" s="222">
        <f t="shared" si="218"/>
        <v>2.9114210661091056</v>
      </c>
      <c r="ER266" s="191">
        <f t="shared" si="219"/>
        <v>1.7126006271230034</v>
      </c>
      <c r="ES266" s="51">
        <f t="shared" si="220"/>
        <v>0.93581981322144303</v>
      </c>
      <c r="ET266" s="191">
        <f t="shared" si="223"/>
        <v>3.7465894669454469</v>
      </c>
      <c r="EU266" s="191">
        <f t="shared" si="221"/>
        <v>4.9861015436375773</v>
      </c>
      <c r="EV266" s="191"/>
      <c r="EW266" s="191"/>
      <c r="EX266" s="192" t="str">
        <f t="shared" si="186"/>
        <v>Front</v>
      </c>
      <c r="EY266" s="145"/>
      <c r="EZ266" s="191"/>
      <c r="FA266" s="191"/>
      <c r="FB266" s="191"/>
      <c r="FC266" s="191"/>
      <c r="FD266" s="191"/>
      <c r="FE266" s="191"/>
      <c r="FF266" s="192"/>
      <c r="FG266" s="145"/>
      <c r="FH266" s="191"/>
      <c r="FI266" s="191"/>
      <c r="FJ266" s="191"/>
      <c r="FK266" s="191"/>
      <c r="FL266" s="191"/>
      <c r="FM266" s="191"/>
      <c r="FN266" s="192"/>
      <c r="FO266" s="145"/>
      <c r="FP266" s="191"/>
      <c r="FQ266" s="191"/>
      <c r="FR266" s="191"/>
      <c r="FS266" s="191"/>
      <c r="FT266" s="191"/>
      <c r="FU266" s="191"/>
      <c r="FV266" s="192"/>
      <c r="FW266" s="191"/>
      <c r="FX266" s="191"/>
      <c r="FY266" s="191"/>
      <c r="FZ266" s="191"/>
      <c r="GA266" s="191"/>
      <c r="GB266" s="191"/>
      <c r="GC266" s="191"/>
      <c r="GD266" s="210"/>
      <c r="GE266" s="145"/>
      <c r="GF266" s="191"/>
      <c r="GG266" s="191"/>
      <c r="GH266" s="191"/>
      <c r="GI266" s="191"/>
      <c r="GJ266" s="191"/>
      <c r="GK266" s="191"/>
      <c r="GL266" s="210"/>
      <c r="GM266" s="145"/>
      <c r="GN266" s="191"/>
      <c r="GO266" s="191"/>
      <c r="GP266" s="191"/>
      <c r="GQ266" s="191"/>
      <c r="GR266" s="191"/>
      <c r="GS266" s="191"/>
      <c r="GT266" s="210"/>
      <c r="GU266" s="145"/>
      <c r="GV266" s="191"/>
      <c r="GW266" s="191"/>
      <c r="GX266" s="191"/>
      <c r="GY266" s="191"/>
      <c r="GZ266" s="191"/>
      <c r="HA266" s="191"/>
      <c r="HB266" s="210"/>
      <c r="HC266" s="145"/>
      <c r="HD266" s="191"/>
      <c r="HE266" s="191"/>
      <c r="HF266" s="191"/>
      <c r="HG266" s="191"/>
      <c r="HH266" s="191"/>
      <c r="HI266" s="191"/>
      <c r="HJ266" s="210"/>
      <c r="HR266" s="310"/>
    </row>
    <row r="267" spans="1:226" s="309" customFormat="1" ht="14.45" customHeight="1" x14ac:dyDescent="0.25">
      <c r="A267" s="211" t="s">
        <v>431</v>
      </c>
      <c r="B267" s="194" t="s">
        <v>0</v>
      </c>
      <c r="C267" s="31">
        <f t="shared" si="224"/>
        <v>257</v>
      </c>
      <c r="D267" s="173" t="str">
        <f t="shared" si="188"/>
        <v>Dw_257</v>
      </c>
      <c r="E267" s="4">
        <v>447.21130970538348</v>
      </c>
      <c r="F267" s="195" t="s">
        <v>360</v>
      </c>
      <c r="G267" s="195">
        <v>17.5</v>
      </c>
      <c r="H267" s="3">
        <f t="shared" si="189"/>
        <v>54.555679527563655</v>
      </c>
      <c r="I267" s="196">
        <f t="shared" si="190"/>
        <v>190.1403578288209</v>
      </c>
      <c r="J267" s="1">
        <f t="shared" si="191"/>
        <v>0.3</v>
      </c>
      <c r="K267" s="280">
        <f t="shared" si="192"/>
        <v>0.70397151898617849</v>
      </c>
      <c r="L267" s="280">
        <f t="shared" si="193"/>
        <v>0.82820449061538071</v>
      </c>
      <c r="M267" s="225">
        <f t="shared" si="194"/>
        <v>1.045575966473415</v>
      </c>
      <c r="N267" s="15" t="s">
        <v>432</v>
      </c>
      <c r="O267" s="197">
        <f t="shared" si="195"/>
        <v>0.62115336796153553</v>
      </c>
      <c r="P267" s="198">
        <f t="shared" si="196"/>
        <v>0</v>
      </c>
      <c r="Q267" s="198">
        <f t="shared" si="197"/>
        <v>0</v>
      </c>
      <c r="R267" s="198">
        <f t="shared" si="198"/>
        <v>0.73257910442890872</v>
      </c>
      <c r="S267" s="77">
        <f t="shared" si="199"/>
        <v>0.91402234427681084</v>
      </c>
      <c r="T267" s="199"/>
      <c r="U267" s="3">
        <f t="shared" si="200"/>
        <v>1.8907339571592854</v>
      </c>
      <c r="V267" s="98">
        <f t="shared" si="201"/>
        <v>12.154574648967719</v>
      </c>
      <c r="W267" s="49">
        <f t="shared" si="202"/>
        <v>4.4884894044562094</v>
      </c>
      <c r="X267" s="317">
        <f t="shared" si="181"/>
        <v>8.7898339416349308E-2</v>
      </c>
      <c r="Y267" s="318">
        <v>8.7898339416349267E-2</v>
      </c>
      <c r="Z267" s="200"/>
      <c r="AA267" s="66"/>
      <c r="AB267" s="66"/>
      <c r="AC267" s="66">
        <v>250</v>
      </c>
      <c r="AD267" s="66"/>
      <c r="AE267" s="66"/>
      <c r="AF267" s="66"/>
      <c r="AG267" s="66"/>
      <c r="AH267" s="195"/>
      <c r="AI267" s="34"/>
      <c r="AJ267" s="229">
        <v>180</v>
      </c>
      <c r="AK267" s="34"/>
      <c r="AL267" s="34"/>
      <c r="AM267" s="34"/>
      <c r="AN267" s="201"/>
      <c r="AO267" s="201"/>
      <c r="AP267" s="202">
        <v>240</v>
      </c>
      <c r="AQ267" s="18"/>
      <c r="AR267" s="18"/>
      <c r="AS267" s="18"/>
      <c r="AT267" s="51"/>
      <c r="AU267" s="17"/>
      <c r="AV267" s="18"/>
      <c r="AW267" s="112"/>
      <c r="AX267" s="103"/>
      <c r="AY267" s="18"/>
      <c r="AZ267" s="18"/>
      <c r="BA267" s="18"/>
      <c r="BB267" s="17"/>
      <c r="BC267" s="19"/>
      <c r="BD267" s="19"/>
      <c r="BE267" s="19"/>
      <c r="BF267" s="17"/>
      <c r="BG267" s="18"/>
      <c r="BH267" s="18"/>
      <c r="BI267" s="128"/>
      <c r="BJ267" s="331"/>
      <c r="BK267" s="332"/>
      <c r="BL267" s="332"/>
      <c r="BM267" s="332"/>
      <c r="BN267" s="333"/>
      <c r="BO267" s="203">
        <f t="shared" si="203"/>
        <v>6.9363999999999999</v>
      </c>
      <c r="BP267" s="285">
        <v>7.8651288171910005</v>
      </c>
      <c r="BQ267" s="204">
        <v>2.7371834279572438</v>
      </c>
      <c r="BR267" s="204"/>
      <c r="BS267" s="47"/>
      <c r="BT267" s="42"/>
      <c r="BU267" s="42"/>
      <c r="BV267" s="42"/>
      <c r="BW267" s="43"/>
      <c r="BX267" s="191"/>
      <c r="BY267" s="191"/>
      <c r="BZ267" s="205"/>
      <c r="CA267" s="191"/>
      <c r="CB267" s="206"/>
      <c r="CC267" s="191"/>
      <c r="CD267" s="207">
        <f t="shared" si="204"/>
        <v>57.042107348646269</v>
      </c>
      <c r="CE267" s="47" t="s">
        <v>356</v>
      </c>
      <c r="CF267" s="42">
        <v>31.8</v>
      </c>
      <c r="CG267" s="42" t="s">
        <v>353</v>
      </c>
      <c r="CH267" s="42">
        <v>175</v>
      </c>
      <c r="CI267" s="191"/>
      <c r="CJ267" s="192"/>
      <c r="CK267" s="191" t="s">
        <v>357</v>
      </c>
      <c r="CL267" s="191" t="s">
        <v>358</v>
      </c>
      <c r="CM267" s="208">
        <v>0.13</v>
      </c>
      <c r="CN267" s="191">
        <v>470</v>
      </c>
      <c r="CO267" s="205">
        <f t="shared" si="205"/>
        <v>71.057444922265717</v>
      </c>
      <c r="CP267" s="191">
        <f t="shared" si="206"/>
        <v>42.781580511484705</v>
      </c>
      <c r="CQ267" s="145" t="s">
        <v>353</v>
      </c>
      <c r="CR267" s="191">
        <v>175</v>
      </c>
      <c r="CS267" s="191"/>
      <c r="CT267" s="191"/>
      <c r="CU267" s="191"/>
      <c r="CV267" s="192"/>
      <c r="CW267" s="191" t="s">
        <v>357</v>
      </c>
      <c r="CX267" s="209" t="s">
        <v>358</v>
      </c>
      <c r="CY267" s="208">
        <v>0.13</v>
      </c>
      <c r="CZ267" s="191">
        <v>470</v>
      </c>
      <c r="DA267" s="191"/>
      <c r="DB267" s="191">
        <f t="shared" si="207"/>
        <v>54.555679527563655</v>
      </c>
      <c r="DC267" s="43">
        <f t="shared" si="208"/>
        <v>0</v>
      </c>
      <c r="DD267" s="191" t="s">
        <v>362</v>
      </c>
      <c r="DE267" s="191">
        <v>100</v>
      </c>
      <c r="DF267" s="191" t="s">
        <v>361</v>
      </c>
      <c r="DG267" s="191">
        <v>20</v>
      </c>
      <c r="DH267" s="191" t="s">
        <v>353</v>
      </c>
      <c r="DI267" s="192">
        <v>175</v>
      </c>
      <c r="DJ267" s="191"/>
      <c r="DK267" s="209"/>
      <c r="DL267" s="208"/>
      <c r="DM267" s="191"/>
      <c r="DN267" s="191">
        <f t="shared" si="209"/>
        <v>54.555679527563655</v>
      </c>
      <c r="DO267" s="192">
        <f t="shared" si="210"/>
        <v>0</v>
      </c>
      <c r="DP267" s="191">
        <v>1</v>
      </c>
      <c r="DQ267" s="191" t="s">
        <v>363</v>
      </c>
      <c r="DR267" s="191" t="s">
        <v>371</v>
      </c>
      <c r="DS267" s="208">
        <v>0.13400000000000001</v>
      </c>
      <c r="DT267" s="191">
        <v>580</v>
      </c>
      <c r="DU267" s="191">
        <f t="shared" si="211"/>
        <v>7.8651288171910005</v>
      </c>
      <c r="DV267" s="191">
        <v>0.375</v>
      </c>
      <c r="DW267" s="191">
        <v>0.45</v>
      </c>
      <c r="DX267" s="192">
        <f t="shared" si="212"/>
        <v>9.5070178914410448</v>
      </c>
      <c r="DY267" s="191">
        <v>1</v>
      </c>
      <c r="DZ267" s="191" t="s">
        <v>363</v>
      </c>
      <c r="EA267" s="191" t="s">
        <v>371</v>
      </c>
      <c r="EB267" s="208">
        <v>0.13400000000000001</v>
      </c>
      <c r="EC267" s="191">
        <v>580</v>
      </c>
      <c r="ED267" s="191">
        <f t="shared" si="213"/>
        <v>2.7371834279572438</v>
      </c>
      <c r="EE267" s="191">
        <v>0.47499999999999998</v>
      </c>
      <c r="EF267" s="191">
        <v>0.47499999999999998</v>
      </c>
      <c r="EG267" s="191">
        <f t="shared" si="214"/>
        <v>4.7535089457205224</v>
      </c>
      <c r="EH267" s="166">
        <f t="shared" si="215"/>
        <v>2</v>
      </c>
      <c r="EI267" s="205">
        <f t="shared" si="216"/>
        <v>3.2142477271707857</v>
      </c>
      <c r="EJ267" s="205">
        <f t="shared" si="182"/>
        <v>1.8907339571592856</v>
      </c>
      <c r="EK267" s="51">
        <f t="shared" si="222"/>
        <v>0.59644947079795818</v>
      </c>
      <c r="EL267" s="220">
        <f t="shared" si="184"/>
        <v>0.12697613641460714</v>
      </c>
      <c r="EM267" s="221">
        <f t="shared" si="217"/>
        <v>6.0772873244838594</v>
      </c>
      <c r="EN267" s="191"/>
      <c r="EO267" s="313"/>
      <c r="EP267" s="192" t="s">
        <v>354</v>
      </c>
      <c r="EQ267" s="222">
        <f t="shared" si="218"/>
        <v>3.2142477271707857</v>
      </c>
      <c r="ER267" s="191">
        <f t="shared" si="219"/>
        <v>1.8907339571592856</v>
      </c>
      <c r="ES267" s="51">
        <f t="shared" si="220"/>
        <v>0.59644947079795818</v>
      </c>
      <c r="ET267" s="191">
        <f t="shared" si="223"/>
        <v>3.5951761364146071</v>
      </c>
      <c r="EU267" s="191">
        <f t="shared" si="221"/>
        <v>6.0772873244838594</v>
      </c>
      <c r="EV267" s="191"/>
      <c r="EW267" s="191"/>
      <c r="EX267" s="192" t="str">
        <f t="shared" si="186"/>
        <v>Front</v>
      </c>
      <c r="EY267" s="145"/>
      <c r="EZ267" s="191"/>
      <c r="FA267" s="191"/>
      <c r="FB267" s="191"/>
      <c r="FC267" s="191"/>
      <c r="FD267" s="191"/>
      <c r="FE267" s="191"/>
      <c r="FF267" s="192"/>
      <c r="FG267" s="145"/>
      <c r="FH267" s="191"/>
      <c r="FI267" s="191"/>
      <c r="FJ267" s="191"/>
      <c r="FK267" s="191"/>
      <c r="FL267" s="191"/>
      <c r="FM267" s="191"/>
      <c r="FN267" s="192"/>
      <c r="FO267" s="145"/>
      <c r="FP267" s="191"/>
      <c r="FQ267" s="191"/>
      <c r="FR267" s="191"/>
      <c r="FS267" s="191"/>
      <c r="FT267" s="191"/>
      <c r="FU267" s="191"/>
      <c r="FV267" s="192"/>
      <c r="FW267" s="191"/>
      <c r="FX267" s="191"/>
      <c r="FY267" s="191"/>
      <c r="FZ267" s="191"/>
      <c r="GA267" s="191"/>
      <c r="GB267" s="191"/>
      <c r="GC267" s="191"/>
      <c r="GD267" s="210"/>
      <c r="GE267" s="145"/>
      <c r="GF267" s="191"/>
      <c r="GG267" s="191"/>
      <c r="GH267" s="191"/>
      <c r="GI267" s="191"/>
      <c r="GJ267" s="191"/>
      <c r="GK267" s="191"/>
      <c r="GL267" s="210"/>
      <c r="GM267" s="145"/>
      <c r="GN267" s="191"/>
      <c r="GO267" s="191"/>
      <c r="GP267" s="191"/>
      <c r="GQ267" s="191"/>
      <c r="GR267" s="191"/>
      <c r="GS267" s="191"/>
      <c r="GT267" s="210"/>
      <c r="GU267" s="145"/>
      <c r="GV267" s="191"/>
      <c r="GW267" s="191"/>
      <c r="GX267" s="191"/>
      <c r="GY267" s="191"/>
      <c r="GZ267" s="191"/>
      <c r="HA267" s="191"/>
      <c r="HB267" s="210"/>
      <c r="HC267" s="145"/>
      <c r="HD267" s="191"/>
      <c r="HE267" s="191"/>
      <c r="HF267" s="191"/>
      <c r="HG267" s="191"/>
      <c r="HH267" s="191"/>
      <c r="HI267" s="191"/>
      <c r="HJ267" s="210"/>
      <c r="HR267" s="310"/>
    </row>
    <row r="268" spans="1:226" s="309" customFormat="1" ht="14.45" customHeight="1" x14ac:dyDescent="0.25">
      <c r="A268" s="211" t="s">
        <v>431</v>
      </c>
      <c r="B268" s="194" t="s">
        <v>0</v>
      </c>
      <c r="C268" s="31">
        <f t="shared" si="224"/>
        <v>258</v>
      </c>
      <c r="D268" s="173" t="str">
        <f t="shared" si="188"/>
        <v>Dw_258</v>
      </c>
      <c r="E268" s="4">
        <v>704.39248815395786</v>
      </c>
      <c r="F268" s="195" t="s">
        <v>360</v>
      </c>
      <c r="G268" s="195">
        <v>17.5</v>
      </c>
      <c r="H268" s="3">
        <f t="shared" si="189"/>
        <v>52.625542564863572</v>
      </c>
      <c r="I268" s="196">
        <f t="shared" si="190"/>
        <v>188.12538203293542</v>
      </c>
      <c r="J268" s="1">
        <f t="shared" si="191"/>
        <v>0.3</v>
      </c>
      <c r="K268" s="280">
        <f t="shared" si="192"/>
        <v>0.681002635543274</v>
      </c>
      <c r="L268" s="280">
        <f t="shared" si="193"/>
        <v>0.80919232916618322</v>
      </c>
      <c r="M268" s="225">
        <f t="shared" si="194"/>
        <v>1.0724376768243005</v>
      </c>
      <c r="N268" s="15" t="s">
        <v>432</v>
      </c>
      <c r="O268" s="197">
        <f t="shared" si="195"/>
        <v>0.60689424687463744</v>
      </c>
      <c r="P268" s="198">
        <f t="shared" si="196"/>
        <v>0</v>
      </c>
      <c r="Q268" s="198">
        <f t="shared" si="197"/>
        <v>0</v>
      </c>
      <c r="R268" s="198">
        <f t="shared" si="198"/>
        <v>0.75139966682061388</v>
      </c>
      <c r="S268" s="77">
        <f t="shared" si="199"/>
        <v>0.86757745064834946</v>
      </c>
      <c r="T268" s="199"/>
      <c r="U268" s="3">
        <f t="shared" si="200"/>
        <v>1.9650388729575516</v>
      </c>
      <c r="V268" s="98">
        <f t="shared" si="201"/>
        <v>13.128684425596568</v>
      </c>
      <c r="W268" s="49">
        <f t="shared" si="202"/>
        <v>4.0084399060016453</v>
      </c>
      <c r="X268" s="317">
        <f t="shared" si="181"/>
        <v>9.7827146868479556E-2</v>
      </c>
      <c r="Y268" s="318">
        <v>9.7827146868479556E-2</v>
      </c>
      <c r="Z268" s="200"/>
      <c r="AA268" s="66"/>
      <c r="AB268" s="66"/>
      <c r="AC268" s="66">
        <v>250</v>
      </c>
      <c r="AD268" s="66"/>
      <c r="AE268" s="66"/>
      <c r="AF268" s="66"/>
      <c r="AG268" s="66"/>
      <c r="AH268" s="195"/>
      <c r="AI268" s="34"/>
      <c r="AJ268" s="229">
        <v>180</v>
      </c>
      <c r="AK268" s="34"/>
      <c r="AL268" s="34"/>
      <c r="AM268" s="34"/>
      <c r="AN268" s="201"/>
      <c r="AO268" s="201"/>
      <c r="AP268" s="202">
        <v>240</v>
      </c>
      <c r="AQ268" s="18"/>
      <c r="AR268" s="18"/>
      <c r="AS268" s="18"/>
      <c r="AT268" s="51"/>
      <c r="AU268" s="17"/>
      <c r="AV268" s="18"/>
      <c r="AW268" s="112"/>
      <c r="AX268" s="103"/>
      <c r="AY268" s="18"/>
      <c r="AZ268" s="18"/>
      <c r="BA268" s="18"/>
      <c r="BB268" s="17"/>
      <c r="BC268" s="19"/>
      <c r="BD268" s="19"/>
      <c r="BE268" s="19"/>
      <c r="BF268" s="17"/>
      <c r="BG268" s="18"/>
      <c r="BH268" s="18"/>
      <c r="BI268" s="128"/>
      <c r="BJ268" s="331"/>
      <c r="BK268" s="332"/>
      <c r="BL268" s="332"/>
      <c r="BM268" s="332"/>
      <c r="BN268" s="333"/>
      <c r="BO268" s="203">
        <f t="shared" si="203"/>
        <v>6.9363999999999999</v>
      </c>
      <c r="BP268" s="285">
        <v>7.586866755790262</v>
      </c>
      <c r="BQ268" s="204">
        <v>2.8531561905714922</v>
      </c>
      <c r="BR268" s="204"/>
      <c r="BS268" s="47"/>
      <c r="BT268" s="42"/>
      <c r="BU268" s="42"/>
      <c r="BV268" s="42"/>
      <c r="BW268" s="43"/>
      <c r="BX268" s="191"/>
      <c r="BY268" s="191"/>
      <c r="BZ268" s="205"/>
      <c r="CA268" s="191"/>
      <c r="CB268" s="206"/>
      <c r="CC268" s="191"/>
      <c r="CD268" s="207">
        <f t="shared" si="204"/>
        <v>56.437614609880626</v>
      </c>
      <c r="CE268" s="47" t="s">
        <v>356</v>
      </c>
      <c r="CF268" s="42">
        <v>31.8</v>
      </c>
      <c r="CG268" s="42" t="s">
        <v>353</v>
      </c>
      <c r="CH268" s="42">
        <v>175</v>
      </c>
      <c r="CI268" s="191"/>
      <c r="CJ268" s="192"/>
      <c r="CK268" s="191" t="s">
        <v>357</v>
      </c>
      <c r="CL268" s="191" t="s">
        <v>358</v>
      </c>
      <c r="CM268" s="208">
        <v>0.13</v>
      </c>
      <c r="CN268" s="191">
        <v>470</v>
      </c>
      <c r="CO268" s="205">
        <f t="shared" si="205"/>
        <v>72.902743051780419</v>
      </c>
      <c r="CP268" s="191">
        <f t="shared" si="206"/>
        <v>42.328210957410469</v>
      </c>
      <c r="CQ268" s="145" t="s">
        <v>353</v>
      </c>
      <c r="CR268" s="191">
        <v>175</v>
      </c>
      <c r="CS268" s="191"/>
      <c r="CT268" s="191"/>
      <c r="CU268" s="191"/>
      <c r="CV268" s="192"/>
      <c r="CW268" s="191" t="s">
        <v>357</v>
      </c>
      <c r="CX268" s="209" t="s">
        <v>358</v>
      </c>
      <c r="CY268" s="208">
        <v>0.13</v>
      </c>
      <c r="CZ268" s="191">
        <v>470</v>
      </c>
      <c r="DA268" s="191"/>
      <c r="DB268" s="191">
        <f t="shared" si="207"/>
        <v>52.625542564863572</v>
      </c>
      <c r="DC268" s="43">
        <f t="shared" si="208"/>
        <v>0</v>
      </c>
      <c r="DD268" s="191" t="s">
        <v>362</v>
      </c>
      <c r="DE268" s="191">
        <v>100</v>
      </c>
      <c r="DF268" s="191" t="s">
        <v>361</v>
      </c>
      <c r="DG268" s="191">
        <v>20</v>
      </c>
      <c r="DH268" s="191" t="s">
        <v>353</v>
      </c>
      <c r="DI268" s="192">
        <v>175</v>
      </c>
      <c r="DJ268" s="191"/>
      <c r="DK268" s="209"/>
      <c r="DL268" s="208"/>
      <c r="DM268" s="191"/>
      <c r="DN268" s="191">
        <f t="shared" si="209"/>
        <v>52.625542564863572</v>
      </c>
      <c r="DO268" s="192">
        <f t="shared" si="210"/>
        <v>0</v>
      </c>
      <c r="DP268" s="191">
        <v>1</v>
      </c>
      <c r="DQ268" s="191" t="s">
        <v>363</v>
      </c>
      <c r="DR268" s="191" t="s">
        <v>371</v>
      </c>
      <c r="DS268" s="208">
        <v>0.13400000000000001</v>
      </c>
      <c r="DT268" s="191">
        <v>580</v>
      </c>
      <c r="DU268" s="191">
        <f t="shared" si="211"/>
        <v>7.586866755790262</v>
      </c>
      <c r="DV268" s="191">
        <v>0.375</v>
      </c>
      <c r="DW268" s="191">
        <v>0.45</v>
      </c>
      <c r="DX268" s="192">
        <f t="shared" si="212"/>
        <v>9.406269101646771</v>
      </c>
      <c r="DY268" s="191">
        <v>1</v>
      </c>
      <c r="DZ268" s="191" t="s">
        <v>363</v>
      </c>
      <c r="EA268" s="191" t="s">
        <v>371</v>
      </c>
      <c r="EB268" s="208">
        <v>0.13400000000000001</v>
      </c>
      <c r="EC268" s="191">
        <v>580</v>
      </c>
      <c r="ED268" s="191">
        <f t="shared" si="213"/>
        <v>2.8531561905714922</v>
      </c>
      <c r="EE268" s="191">
        <v>0.47499999999999998</v>
      </c>
      <c r="EF268" s="191">
        <v>0.47499999999999998</v>
      </c>
      <c r="EG268" s="191">
        <f t="shared" si="214"/>
        <v>4.7031345508233855</v>
      </c>
      <c r="EH268" s="166">
        <f t="shared" si="215"/>
        <v>2</v>
      </c>
      <c r="EI268" s="205">
        <f t="shared" si="216"/>
        <v>3.3405660840278375</v>
      </c>
      <c r="EJ268" s="205">
        <f t="shared" si="182"/>
        <v>1.9650388729575516</v>
      </c>
      <c r="EK268" s="51">
        <f t="shared" ref="EK268:EK331" si="225">IF((BQ268-EJ268)/2&gt;$EK$2,$EK$2,MAX(BQ268-EJ268-$EL$2,(BQ268-EJ268)/2))</f>
        <v>0.63811731761394053</v>
      </c>
      <c r="EL268" s="220">
        <f t="shared" si="184"/>
        <v>6.3816957986081224E-2</v>
      </c>
      <c r="EM268" s="221">
        <f t="shared" si="217"/>
        <v>6.5643422127982838</v>
      </c>
      <c r="EN268" s="191"/>
      <c r="EO268" s="313"/>
      <c r="EP268" s="192" t="s">
        <v>354</v>
      </c>
      <c r="EQ268" s="222">
        <f t="shared" si="218"/>
        <v>3.3405660840278375</v>
      </c>
      <c r="ER268" s="191">
        <f t="shared" si="219"/>
        <v>1.9650388729575516</v>
      </c>
      <c r="ES268" s="51">
        <f t="shared" si="220"/>
        <v>0.63811731761394053</v>
      </c>
      <c r="ET268" s="191">
        <f t="shared" ref="ET268:ET331" si="226">IF((BO268/2-($EI$2*POWER(Y268*I268/(EH268*$EI$2),2/5)))/2&gt;0,BO268/2+EL268,EL268)</f>
        <v>3.5320169579860812</v>
      </c>
      <c r="EU268" s="191">
        <f t="shared" si="221"/>
        <v>6.5643422127982838</v>
      </c>
      <c r="EV268" s="191"/>
      <c r="EW268" s="191"/>
      <c r="EX268" s="192" t="str">
        <f t="shared" si="186"/>
        <v>Front</v>
      </c>
      <c r="EY268" s="145"/>
      <c r="EZ268" s="191"/>
      <c r="FA268" s="191"/>
      <c r="FB268" s="191"/>
      <c r="FC268" s="191"/>
      <c r="FD268" s="191"/>
      <c r="FE268" s="191"/>
      <c r="FF268" s="192"/>
      <c r="FG268" s="145"/>
      <c r="FH268" s="191"/>
      <c r="FI268" s="191"/>
      <c r="FJ268" s="191"/>
      <c r="FK268" s="191"/>
      <c r="FL268" s="191"/>
      <c r="FM268" s="191"/>
      <c r="FN268" s="192"/>
      <c r="FO268" s="145"/>
      <c r="FP268" s="191"/>
      <c r="FQ268" s="191"/>
      <c r="FR268" s="191"/>
      <c r="FS268" s="191"/>
      <c r="FT268" s="191"/>
      <c r="FU268" s="191"/>
      <c r="FV268" s="192"/>
      <c r="FW268" s="191"/>
      <c r="FX268" s="191"/>
      <c r="FY268" s="191"/>
      <c r="FZ268" s="191"/>
      <c r="GA268" s="191"/>
      <c r="GB268" s="191"/>
      <c r="GC268" s="191"/>
      <c r="GD268" s="210"/>
      <c r="GE268" s="145"/>
      <c r="GF268" s="191"/>
      <c r="GG268" s="191"/>
      <c r="GH268" s="191"/>
      <c r="GI268" s="191"/>
      <c r="GJ268" s="191"/>
      <c r="GK268" s="191"/>
      <c r="GL268" s="210"/>
      <c r="GM268" s="145"/>
      <c r="GN268" s="191"/>
      <c r="GO268" s="191"/>
      <c r="GP268" s="191"/>
      <c r="GQ268" s="191"/>
      <c r="GR268" s="191"/>
      <c r="GS268" s="191"/>
      <c r="GT268" s="210"/>
      <c r="GU268" s="145"/>
      <c r="GV268" s="191"/>
      <c r="GW268" s="191"/>
      <c r="GX268" s="191"/>
      <c r="GY268" s="191"/>
      <c r="GZ268" s="191"/>
      <c r="HA268" s="191"/>
      <c r="HB268" s="210"/>
      <c r="HC268" s="145"/>
      <c r="HD268" s="191"/>
      <c r="HE268" s="191"/>
      <c r="HF268" s="191"/>
      <c r="HG268" s="191"/>
      <c r="HH268" s="191"/>
      <c r="HI268" s="191"/>
      <c r="HJ268" s="210"/>
      <c r="HR268" s="310"/>
    </row>
    <row r="269" spans="1:226" s="309" customFormat="1" ht="14.45" customHeight="1" x14ac:dyDescent="0.25">
      <c r="A269" s="211" t="s">
        <v>431</v>
      </c>
      <c r="B269" s="194" t="s">
        <v>0</v>
      </c>
      <c r="C269" s="31">
        <f t="shared" ref="C269:C332" si="227">C268+1</f>
        <v>259</v>
      </c>
      <c r="D269" s="173" t="str">
        <f t="shared" si="188"/>
        <v>Dw_259</v>
      </c>
      <c r="E269" s="4">
        <v>647.09848798284679</v>
      </c>
      <c r="F269" s="195" t="s">
        <v>360</v>
      </c>
      <c r="G269" s="195">
        <v>17.5</v>
      </c>
      <c r="H269" s="3">
        <f t="shared" si="189"/>
        <v>51.520619573975608</v>
      </c>
      <c r="I269" s="196">
        <f t="shared" si="190"/>
        <v>183.92986396144573</v>
      </c>
      <c r="J269" s="1">
        <f t="shared" si="191"/>
        <v>0.3</v>
      </c>
      <c r="K269" s="280">
        <f t="shared" si="192"/>
        <v>0.682159689519512</v>
      </c>
      <c r="L269" s="280">
        <f t="shared" si="193"/>
        <v>0.7930054719764662</v>
      </c>
      <c r="M269" s="225">
        <f t="shared" si="194"/>
        <v>1.0710072907645318</v>
      </c>
      <c r="N269" s="15" t="s">
        <v>432</v>
      </c>
      <c r="O269" s="197">
        <f t="shared" si="195"/>
        <v>0.59475410398234962</v>
      </c>
      <c r="P269" s="198">
        <f t="shared" si="196"/>
        <v>0</v>
      </c>
      <c r="Q269" s="198">
        <f t="shared" si="197"/>
        <v>0</v>
      </c>
      <c r="R269" s="198">
        <f t="shared" si="198"/>
        <v>0.75039747188475747</v>
      </c>
      <c r="S269" s="77">
        <f t="shared" si="199"/>
        <v>0.85951961227677798</v>
      </c>
      <c r="T269" s="199"/>
      <c r="U269" s="3">
        <f t="shared" si="200"/>
        <v>1.8235839541509622</v>
      </c>
      <c r="V269" s="98">
        <f t="shared" si="201"/>
        <v>11.306558688645318</v>
      </c>
      <c r="W269" s="49">
        <f t="shared" si="202"/>
        <v>4.5567020870563839</v>
      </c>
      <c r="X269" s="317">
        <f t="shared" si="181"/>
        <v>8.3012037349592602E-2</v>
      </c>
      <c r="Y269" s="318">
        <v>8.3012037349592602E-2</v>
      </c>
      <c r="Z269" s="200"/>
      <c r="AA269" s="66"/>
      <c r="AB269" s="66"/>
      <c r="AC269" s="66">
        <v>250</v>
      </c>
      <c r="AD269" s="66"/>
      <c r="AE269" s="66"/>
      <c r="AF269" s="66"/>
      <c r="AG269" s="66"/>
      <c r="AH269" s="195"/>
      <c r="AI269" s="34"/>
      <c r="AJ269" s="229">
        <v>180</v>
      </c>
      <c r="AK269" s="34"/>
      <c r="AL269" s="34"/>
      <c r="AM269" s="34"/>
      <c r="AN269" s="201"/>
      <c r="AO269" s="201"/>
      <c r="AP269" s="202">
        <v>240</v>
      </c>
      <c r="AQ269" s="18"/>
      <c r="AR269" s="18"/>
      <c r="AS269" s="18"/>
      <c r="AT269" s="51"/>
      <c r="AU269" s="17"/>
      <c r="AV269" s="18"/>
      <c r="AW269" s="112"/>
      <c r="AX269" s="103"/>
      <c r="AY269" s="18"/>
      <c r="AZ269" s="18"/>
      <c r="BA269" s="18"/>
      <c r="BB269" s="17"/>
      <c r="BC269" s="19"/>
      <c r="BD269" s="19"/>
      <c r="BE269" s="19"/>
      <c r="BF269" s="17"/>
      <c r="BG269" s="18"/>
      <c r="BH269" s="18"/>
      <c r="BI269" s="128"/>
      <c r="BJ269" s="331"/>
      <c r="BK269" s="332"/>
      <c r="BL269" s="332"/>
      <c r="BM269" s="332"/>
      <c r="BN269" s="333"/>
      <c r="BO269" s="203">
        <f t="shared" si="203"/>
        <v>6.9363999999999999</v>
      </c>
      <c r="BP269" s="285">
        <v>7.4275733195858962</v>
      </c>
      <c r="BQ269" s="204">
        <v>2.8156772159691852</v>
      </c>
      <c r="BR269" s="204"/>
      <c r="BS269" s="47"/>
      <c r="BT269" s="42"/>
      <c r="BU269" s="42"/>
      <c r="BV269" s="42"/>
      <c r="BW269" s="43"/>
      <c r="BX269" s="191"/>
      <c r="BY269" s="191"/>
      <c r="BZ269" s="205"/>
      <c r="CA269" s="191"/>
      <c r="CB269" s="206"/>
      <c r="CC269" s="191"/>
      <c r="CD269" s="207">
        <f t="shared" si="204"/>
        <v>55.178959188433723</v>
      </c>
      <c r="CE269" s="47" t="s">
        <v>356</v>
      </c>
      <c r="CF269" s="42">
        <v>31.8</v>
      </c>
      <c r="CG269" s="42" t="s">
        <v>353</v>
      </c>
      <c r="CH269" s="42">
        <v>175</v>
      </c>
      <c r="CI269" s="191"/>
      <c r="CJ269" s="192"/>
      <c r="CK269" s="191" t="s">
        <v>357</v>
      </c>
      <c r="CL269" s="191" t="s">
        <v>358</v>
      </c>
      <c r="CM269" s="208">
        <v>0.13</v>
      </c>
      <c r="CN269" s="191">
        <v>470</v>
      </c>
      <c r="CO269" s="205">
        <f t="shared" si="205"/>
        <v>70.917070962066674</v>
      </c>
      <c r="CP269" s="191">
        <f t="shared" si="206"/>
        <v>41.384219391325288</v>
      </c>
      <c r="CQ269" s="145" t="s">
        <v>353</v>
      </c>
      <c r="CR269" s="191">
        <v>175</v>
      </c>
      <c r="CS269" s="191"/>
      <c r="CT269" s="191"/>
      <c r="CU269" s="191"/>
      <c r="CV269" s="192"/>
      <c r="CW269" s="191" t="s">
        <v>357</v>
      </c>
      <c r="CX269" s="209" t="s">
        <v>358</v>
      </c>
      <c r="CY269" s="208">
        <v>0.13</v>
      </c>
      <c r="CZ269" s="191">
        <v>470</v>
      </c>
      <c r="DA269" s="191"/>
      <c r="DB269" s="191">
        <f t="shared" si="207"/>
        <v>51.520619573975608</v>
      </c>
      <c r="DC269" s="43">
        <f t="shared" si="208"/>
        <v>0</v>
      </c>
      <c r="DD269" s="191" t="s">
        <v>362</v>
      </c>
      <c r="DE269" s="191">
        <v>100</v>
      </c>
      <c r="DF269" s="191" t="s">
        <v>361</v>
      </c>
      <c r="DG269" s="191">
        <v>20</v>
      </c>
      <c r="DH269" s="191" t="s">
        <v>353</v>
      </c>
      <c r="DI269" s="192">
        <v>175</v>
      </c>
      <c r="DJ269" s="191"/>
      <c r="DK269" s="209"/>
      <c r="DL269" s="208"/>
      <c r="DM269" s="191"/>
      <c r="DN269" s="191">
        <f t="shared" si="209"/>
        <v>51.520619573975608</v>
      </c>
      <c r="DO269" s="192">
        <f t="shared" si="210"/>
        <v>0</v>
      </c>
      <c r="DP269" s="191">
        <v>1</v>
      </c>
      <c r="DQ269" s="191" t="s">
        <v>363</v>
      </c>
      <c r="DR269" s="191" t="s">
        <v>371</v>
      </c>
      <c r="DS269" s="208">
        <v>0.13400000000000001</v>
      </c>
      <c r="DT269" s="191">
        <v>580</v>
      </c>
      <c r="DU269" s="191">
        <f t="shared" si="211"/>
        <v>7.4275733195858962</v>
      </c>
      <c r="DV269" s="191">
        <v>0.375</v>
      </c>
      <c r="DW269" s="191">
        <v>0.45</v>
      </c>
      <c r="DX269" s="192">
        <f t="shared" si="212"/>
        <v>9.1964931980722877</v>
      </c>
      <c r="DY269" s="191">
        <v>1</v>
      </c>
      <c r="DZ269" s="191" t="s">
        <v>363</v>
      </c>
      <c r="EA269" s="191" t="s">
        <v>371</v>
      </c>
      <c r="EB269" s="208">
        <v>0.13400000000000001</v>
      </c>
      <c r="EC269" s="191">
        <v>580</v>
      </c>
      <c r="ED269" s="191">
        <f t="shared" si="213"/>
        <v>2.8156772159691852</v>
      </c>
      <c r="EE269" s="191">
        <v>0.47499999999999998</v>
      </c>
      <c r="EF269" s="191">
        <v>0.47499999999999998</v>
      </c>
      <c r="EG269" s="191">
        <f t="shared" si="214"/>
        <v>4.5982465990361439</v>
      </c>
      <c r="EH269" s="166">
        <f t="shared" si="215"/>
        <v>2</v>
      </c>
      <c r="EI269" s="205">
        <f t="shared" si="216"/>
        <v>3.1000927220566354</v>
      </c>
      <c r="EJ269" s="205">
        <f t="shared" si="182"/>
        <v>1.8235839541509622</v>
      </c>
      <c r="EK269" s="51">
        <f t="shared" si="225"/>
        <v>0.74209326181822299</v>
      </c>
      <c r="EL269" s="220">
        <f t="shared" si="184"/>
        <v>0.18405363897168225</v>
      </c>
      <c r="EM269" s="221">
        <f t="shared" si="217"/>
        <v>5.6532793443226588</v>
      </c>
      <c r="EN269" s="191"/>
      <c r="EO269" s="313"/>
      <c r="EP269" s="192" t="s">
        <v>354</v>
      </c>
      <c r="EQ269" s="222">
        <f t="shared" si="218"/>
        <v>3.1000927220566354</v>
      </c>
      <c r="ER269" s="191">
        <f t="shared" si="219"/>
        <v>1.8235839541509622</v>
      </c>
      <c r="ES269" s="51">
        <f t="shared" si="220"/>
        <v>0.74209326181822299</v>
      </c>
      <c r="ET269" s="191">
        <f t="shared" si="226"/>
        <v>3.6522536389716822</v>
      </c>
      <c r="EU269" s="191">
        <f t="shared" si="221"/>
        <v>5.6532793443226588</v>
      </c>
      <c r="EV269" s="191"/>
      <c r="EW269" s="191"/>
      <c r="EX269" s="192" t="str">
        <f t="shared" si="186"/>
        <v>Front</v>
      </c>
      <c r="EY269" s="145"/>
      <c r="EZ269" s="191"/>
      <c r="FA269" s="191"/>
      <c r="FB269" s="191"/>
      <c r="FC269" s="191"/>
      <c r="FD269" s="191"/>
      <c r="FE269" s="191"/>
      <c r="FF269" s="192"/>
      <c r="FG269" s="145"/>
      <c r="FH269" s="191"/>
      <c r="FI269" s="191"/>
      <c r="FJ269" s="191"/>
      <c r="FK269" s="191"/>
      <c r="FL269" s="191"/>
      <c r="FM269" s="191"/>
      <c r="FN269" s="192"/>
      <c r="FO269" s="145"/>
      <c r="FP269" s="191"/>
      <c r="FQ269" s="191"/>
      <c r="FR269" s="191"/>
      <c r="FS269" s="191"/>
      <c r="FT269" s="191"/>
      <c r="FU269" s="191"/>
      <c r="FV269" s="192"/>
      <c r="FW269" s="191"/>
      <c r="FX269" s="191"/>
      <c r="FY269" s="191"/>
      <c r="FZ269" s="191"/>
      <c r="GA269" s="191"/>
      <c r="GB269" s="191"/>
      <c r="GC269" s="191"/>
      <c r="GD269" s="210"/>
      <c r="GE269" s="145"/>
      <c r="GF269" s="191"/>
      <c r="GG269" s="191"/>
      <c r="GH269" s="191"/>
      <c r="GI269" s="191"/>
      <c r="GJ269" s="191"/>
      <c r="GK269" s="191"/>
      <c r="GL269" s="210"/>
      <c r="GM269" s="145"/>
      <c r="GN269" s="191"/>
      <c r="GO269" s="191"/>
      <c r="GP269" s="191"/>
      <c r="GQ269" s="191"/>
      <c r="GR269" s="191"/>
      <c r="GS269" s="191"/>
      <c r="GT269" s="210"/>
      <c r="GU269" s="145"/>
      <c r="GV269" s="191"/>
      <c r="GW269" s="191"/>
      <c r="GX269" s="191"/>
      <c r="GY269" s="191"/>
      <c r="GZ269" s="191"/>
      <c r="HA269" s="191"/>
      <c r="HB269" s="210"/>
      <c r="HC269" s="145"/>
      <c r="HD269" s="191"/>
      <c r="HE269" s="191"/>
      <c r="HF269" s="191"/>
      <c r="HG269" s="191"/>
      <c r="HH269" s="191"/>
      <c r="HI269" s="191"/>
      <c r="HJ269" s="210"/>
      <c r="HR269" s="310"/>
    </row>
    <row r="270" spans="1:226" s="309" customFormat="1" ht="14.45" customHeight="1" x14ac:dyDescent="0.25">
      <c r="A270" s="211" t="s">
        <v>431</v>
      </c>
      <c r="B270" s="194" t="s">
        <v>0</v>
      </c>
      <c r="C270" s="31">
        <f t="shared" si="227"/>
        <v>260</v>
      </c>
      <c r="D270" s="173" t="str">
        <f t="shared" si="188"/>
        <v>Dw_260</v>
      </c>
      <c r="E270" s="4">
        <v>587.44907405154083</v>
      </c>
      <c r="F270" s="195" t="s">
        <v>360</v>
      </c>
      <c r="G270" s="195">
        <v>17.5</v>
      </c>
      <c r="H270" s="3">
        <f t="shared" si="189"/>
        <v>51.158173695314737</v>
      </c>
      <c r="I270" s="196">
        <f t="shared" si="190"/>
        <v>179.68168944994727</v>
      </c>
      <c r="J270" s="1">
        <f t="shared" si="191"/>
        <v>0.3</v>
      </c>
      <c r="K270" s="280">
        <f t="shared" si="192"/>
        <v>0.69675264660051983</v>
      </c>
      <c r="L270" s="280">
        <f t="shared" si="193"/>
        <v>0.79090437986228046</v>
      </c>
      <c r="M270" s="225">
        <f t="shared" si="194"/>
        <v>1.0536831739933861</v>
      </c>
      <c r="N270" s="15" t="s">
        <v>432</v>
      </c>
      <c r="O270" s="197">
        <f t="shared" si="195"/>
        <v>0.59317828489671032</v>
      </c>
      <c r="P270" s="198">
        <f t="shared" si="196"/>
        <v>0</v>
      </c>
      <c r="Q270" s="198">
        <f t="shared" si="197"/>
        <v>0</v>
      </c>
      <c r="R270" s="198">
        <f t="shared" si="198"/>
        <v>0.73825939071593172</v>
      </c>
      <c r="S270" s="77">
        <f t="shared" si="199"/>
        <v>0.87471308718888252</v>
      </c>
      <c r="T270" s="199"/>
      <c r="U270" s="3">
        <f t="shared" si="200"/>
        <v>1.6458336441842645</v>
      </c>
      <c r="V270" s="98">
        <f t="shared" si="201"/>
        <v>9.2098125067181105</v>
      </c>
      <c r="W270" s="49">
        <f t="shared" si="202"/>
        <v>5.5547464900069725</v>
      </c>
      <c r="X270" s="317">
        <f t="shared" si="181"/>
        <v>6.5756688570109745E-2</v>
      </c>
      <c r="Y270" s="318">
        <v>6.5756688570109745E-2</v>
      </c>
      <c r="Z270" s="200"/>
      <c r="AA270" s="66"/>
      <c r="AB270" s="66"/>
      <c r="AC270" s="66">
        <v>250</v>
      </c>
      <c r="AD270" s="66"/>
      <c r="AE270" s="66"/>
      <c r="AF270" s="66"/>
      <c r="AG270" s="66"/>
      <c r="AH270" s="195"/>
      <c r="AI270" s="34"/>
      <c r="AJ270" s="229">
        <v>180</v>
      </c>
      <c r="AK270" s="34"/>
      <c r="AL270" s="34"/>
      <c r="AM270" s="34"/>
      <c r="AN270" s="201"/>
      <c r="AO270" s="201"/>
      <c r="AP270" s="202">
        <v>240</v>
      </c>
      <c r="AQ270" s="18"/>
      <c r="AR270" s="18"/>
      <c r="AS270" s="18"/>
      <c r="AT270" s="51"/>
      <c r="AU270" s="17"/>
      <c r="AV270" s="18"/>
      <c r="AW270" s="112"/>
      <c r="AX270" s="103"/>
      <c r="AY270" s="18"/>
      <c r="AZ270" s="18"/>
      <c r="BA270" s="18"/>
      <c r="BB270" s="17"/>
      <c r="BC270" s="19"/>
      <c r="BD270" s="19"/>
      <c r="BE270" s="19"/>
      <c r="BF270" s="17"/>
      <c r="BG270" s="18"/>
      <c r="BH270" s="18"/>
      <c r="BI270" s="128"/>
      <c r="BJ270" s="331"/>
      <c r="BK270" s="332"/>
      <c r="BL270" s="332"/>
      <c r="BM270" s="332"/>
      <c r="BN270" s="333"/>
      <c r="BO270" s="203">
        <f t="shared" si="203"/>
        <v>6.9363999999999999</v>
      </c>
      <c r="BP270" s="285">
        <v>7.3753205834892359</v>
      </c>
      <c r="BQ270" s="204">
        <v>2.7028665633875839</v>
      </c>
      <c r="BR270" s="204"/>
      <c r="BS270" s="47"/>
      <c r="BT270" s="42"/>
      <c r="BU270" s="42"/>
      <c r="BV270" s="42"/>
      <c r="BW270" s="43"/>
      <c r="BX270" s="191"/>
      <c r="BY270" s="191"/>
      <c r="BZ270" s="205"/>
      <c r="CA270" s="191"/>
      <c r="CB270" s="206"/>
      <c r="CC270" s="191"/>
      <c r="CD270" s="207">
        <f t="shared" si="204"/>
        <v>53.904506834984183</v>
      </c>
      <c r="CE270" s="47" t="s">
        <v>356</v>
      </c>
      <c r="CF270" s="42">
        <v>31.8</v>
      </c>
      <c r="CG270" s="42" t="s">
        <v>353</v>
      </c>
      <c r="CH270" s="42">
        <v>175</v>
      </c>
      <c r="CI270" s="191"/>
      <c r="CJ270" s="192"/>
      <c r="CK270" s="191" t="s">
        <v>357</v>
      </c>
      <c r="CL270" s="191" t="s">
        <v>358</v>
      </c>
      <c r="CM270" s="208">
        <v>0.13</v>
      </c>
      <c r="CN270" s="191">
        <v>470</v>
      </c>
      <c r="CO270" s="205">
        <f t="shared" si="205"/>
        <v>67.393788207889941</v>
      </c>
      <c r="CP270" s="191">
        <f t="shared" si="206"/>
        <v>40.428380126238139</v>
      </c>
      <c r="CQ270" s="145" t="s">
        <v>353</v>
      </c>
      <c r="CR270" s="191">
        <v>175</v>
      </c>
      <c r="CS270" s="191"/>
      <c r="CT270" s="191"/>
      <c r="CU270" s="191"/>
      <c r="CV270" s="192"/>
      <c r="CW270" s="191" t="s">
        <v>357</v>
      </c>
      <c r="CX270" s="209" t="s">
        <v>358</v>
      </c>
      <c r="CY270" s="208">
        <v>0.13</v>
      </c>
      <c r="CZ270" s="191">
        <v>470</v>
      </c>
      <c r="DA270" s="191"/>
      <c r="DB270" s="191">
        <f t="shared" si="207"/>
        <v>51.158173695314737</v>
      </c>
      <c r="DC270" s="43">
        <f t="shared" si="208"/>
        <v>0</v>
      </c>
      <c r="DD270" s="191" t="s">
        <v>362</v>
      </c>
      <c r="DE270" s="191">
        <v>100</v>
      </c>
      <c r="DF270" s="191" t="s">
        <v>361</v>
      </c>
      <c r="DG270" s="191">
        <v>20</v>
      </c>
      <c r="DH270" s="191" t="s">
        <v>353</v>
      </c>
      <c r="DI270" s="192">
        <v>175</v>
      </c>
      <c r="DJ270" s="191"/>
      <c r="DK270" s="209"/>
      <c r="DL270" s="208"/>
      <c r="DM270" s="191"/>
      <c r="DN270" s="191">
        <f t="shared" si="209"/>
        <v>51.158173695314737</v>
      </c>
      <c r="DO270" s="192">
        <f t="shared" si="210"/>
        <v>0</v>
      </c>
      <c r="DP270" s="191">
        <v>1</v>
      </c>
      <c r="DQ270" s="191" t="s">
        <v>363</v>
      </c>
      <c r="DR270" s="191" t="s">
        <v>371</v>
      </c>
      <c r="DS270" s="208">
        <v>0.13400000000000001</v>
      </c>
      <c r="DT270" s="191">
        <v>580</v>
      </c>
      <c r="DU270" s="191">
        <f t="shared" si="211"/>
        <v>7.3753205834892359</v>
      </c>
      <c r="DV270" s="191">
        <v>0.375</v>
      </c>
      <c r="DW270" s="191">
        <v>0.45</v>
      </c>
      <c r="DX270" s="192">
        <f t="shared" si="212"/>
        <v>8.9840844724973632</v>
      </c>
      <c r="DY270" s="191">
        <v>1</v>
      </c>
      <c r="DZ270" s="191" t="s">
        <v>363</v>
      </c>
      <c r="EA270" s="191" t="s">
        <v>371</v>
      </c>
      <c r="EB270" s="208">
        <v>0.13400000000000001</v>
      </c>
      <c r="EC270" s="191">
        <v>580</v>
      </c>
      <c r="ED270" s="191">
        <f t="shared" si="213"/>
        <v>2.7028665633875839</v>
      </c>
      <c r="EE270" s="191">
        <v>0.47499999999999998</v>
      </c>
      <c r="EF270" s="191">
        <v>0.47499999999999998</v>
      </c>
      <c r="EG270" s="191">
        <f t="shared" si="214"/>
        <v>4.4920422362486816</v>
      </c>
      <c r="EH270" s="166">
        <f t="shared" si="215"/>
        <v>2</v>
      </c>
      <c r="EI270" s="205">
        <f t="shared" si="216"/>
        <v>2.7979171951132495</v>
      </c>
      <c r="EJ270" s="205">
        <f t="shared" si="182"/>
        <v>1.6458336441842645</v>
      </c>
      <c r="EK270" s="51">
        <f t="shared" si="225"/>
        <v>0.80703291920331943</v>
      </c>
      <c r="EL270" s="220">
        <f t="shared" si="184"/>
        <v>0.3351414024433752</v>
      </c>
      <c r="EM270" s="221">
        <f t="shared" si="217"/>
        <v>4.6049062533590552</v>
      </c>
      <c r="EN270" s="191"/>
      <c r="EO270" s="313"/>
      <c r="EP270" s="192" t="s">
        <v>354</v>
      </c>
      <c r="EQ270" s="222">
        <f t="shared" si="218"/>
        <v>2.7979171951132495</v>
      </c>
      <c r="ER270" s="191">
        <f t="shared" si="219"/>
        <v>1.6458336441842645</v>
      </c>
      <c r="ES270" s="51">
        <f t="shared" si="220"/>
        <v>0.80703291920331943</v>
      </c>
      <c r="ET270" s="191">
        <f t="shared" si="226"/>
        <v>3.8033414024433752</v>
      </c>
      <c r="EU270" s="191">
        <f t="shared" si="221"/>
        <v>4.6049062533590552</v>
      </c>
      <c r="EV270" s="191"/>
      <c r="EW270" s="191"/>
      <c r="EX270" s="192" t="str">
        <f t="shared" si="186"/>
        <v>Front</v>
      </c>
      <c r="EY270" s="145"/>
      <c r="EZ270" s="191"/>
      <c r="FA270" s="191"/>
      <c r="FB270" s="191"/>
      <c r="FC270" s="191"/>
      <c r="FD270" s="191"/>
      <c r="FE270" s="191"/>
      <c r="FF270" s="192"/>
      <c r="FG270" s="145"/>
      <c r="FH270" s="191"/>
      <c r="FI270" s="191"/>
      <c r="FJ270" s="191"/>
      <c r="FK270" s="191"/>
      <c r="FL270" s="191"/>
      <c r="FM270" s="191"/>
      <c r="FN270" s="192"/>
      <c r="FO270" s="145"/>
      <c r="FP270" s="191"/>
      <c r="FQ270" s="191"/>
      <c r="FR270" s="191"/>
      <c r="FS270" s="191"/>
      <c r="FT270" s="191"/>
      <c r="FU270" s="191"/>
      <c r="FV270" s="192"/>
      <c r="FW270" s="191"/>
      <c r="FX270" s="191"/>
      <c r="FY270" s="191"/>
      <c r="FZ270" s="191"/>
      <c r="GA270" s="191"/>
      <c r="GB270" s="191"/>
      <c r="GC270" s="191"/>
      <c r="GD270" s="210"/>
      <c r="GE270" s="145"/>
      <c r="GF270" s="191"/>
      <c r="GG270" s="191"/>
      <c r="GH270" s="191"/>
      <c r="GI270" s="191"/>
      <c r="GJ270" s="191"/>
      <c r="GK270" s="191"/>
      <c r="GL270" s="210"/>
      <c r="GM270" s="145"/>
      <c r="GN270" s="191"/>
      <c r="GO270" s="191"/>
      <c r="GP270" s="191"/>
      <c r="GQ270" s="191"/>
      <c r="GR270" s="191"/>
      <c r="GS270" s="191"/>
      <c r="GT270" s="210"/>
      <c r="GU270" s="145"/>
      <c r="GV270" s="191"/>
      <c r="GW270" s="191"/>
      <c r="GX270" s="191"/>
      <c r="GY270" s="191"/>
      <c r="GZ270" s="191"/>
      <c r="HA270" s="191"/>
      <c r="HB270" s="210"/>
      <c r="HC270" s="145"/>
      <c r="HD270" s="191"/>
      <c r="HE270" s="191"/>
      <c r="HF270" s="191"/>
      <c r="HG270" s="191"/>
      <c r="HH270" s="191"/>
      <c r="HI270" s="191"/>
      <c r="HJ270" s="210"/>
      <c r="HR270" s="310"/>
    </row>
    <row r="271" spans="1:226" s="309" customFormat="1" ht="14.45" customHeight="1" x14ac:dyDescent="0.25">
      <c r="A271" s="211" t="s">
        <v>431</v>
      </c>
      <c r="B271" s="194" t="s">
        <v>0</v>
      </c>
      <c r="C271" s="31">
        <f t="shared" si="227"/>
        <v>261</v>
      </c>
      <c r="D271" s="173" t="str">
        <f t="shared" si="188"/>
        <v>Dw_261</v>
      </c>
      <c r="E271" s="4">
        <v>432.83269883652468</v>
      </c>
      <c r="F271" s="195" t="s">
        <v>360</v>
      </c>
      <c r="G271" s="195">
        <v>17.5</v>
      </c>
      <c r="H271" s="3">
        <f t="shared" si="189"/>
        <v>48.529985786638399</v>
      </c>
      <c r="I271" s="196">
        <f t="shared" si="190"/>
        <v>179.40481455695038</v>
      </c>
      <c r="J271" s="1">
        <f t="shared" si="191"/>
        <v>0.30000000000000004</v>
      </c>
      <c r="K271" s="280">
        <f t="shared" si="192"/>
        <v>0.65361038307834562</v>
      </c>
      <c r="L271" s="280">
        <f t="shared" si="193"/>
        <v>0.73463759505258175</v>
      </c>
      <c r="M271" s="225">
        <f t="shared" si="194"/>
        <v>1.1090348265031555</v>
      </c>
      <c r="N271" s="15" t="s">
        <v>432</v>
      </c>
      <c r="O271" s="197">
        <f t="shared" si="195"/>
        <v>0.55097819628943634</v>
      </c>
      <c r="P271" s="198">
        <f t="shared" si="196"/>
        <v>0</v>
      </c>
      <c r="Q271" s="198">
        <f t="shared" si="197"/>
        <v>0</v>
      </c>
      <c r="R271" s="198">
        <f t="shared" si="198"/>
        <v>0.77704133035924117</v>
      </c>
      <c r="S271" s="77">
        <f t="shared" si="199"/>
        <v>0.79882785289290692</v>
      </c>
      <c r="T271" s="199"/>
      <c r="U271" s="3">
        <f t="shared" si="200"/>
        <v>1.6343972294841576</v>
      </c>
      <c r="V271" s="98">
        <f t="shared" si="201"/>
        <v>9.082264632734665</v>
      </c>
      <c r="W271" s="49">
        <f t="shared" si="202"/>
        <v>5.3433794047053711</v>
      </c>
      <c r="X271" s="317">
        <f t="shared" si="181"/>
        <v>6.4720053398930388E-2</v>
      </c>
      <c r="Y271" s="318">
        <v>6.4720053398930402E-2</v>
      </c>
      <c r="Z271" s="200"/>
      <c r="AA271" s="66"/>
      <c r="AB271" s="66"/>
      <c r="AC271" s="66">
        <v>250</v>
      </c>
      <c r="AD271" s="66"/>
      <c r="AE271" s="66"/>
      <c r="AF271" s="66"/>
      <c r="AG271" s="66"/>
      <c r="AH271" s="195"/>
      <c r="AI271" s="34"/>
      <c r="AJ271" s="229">
        <v>180</v>
      </c>
      <c r="AK271" s="34"/>
      <c r="AL271" s="34"/>
      <c r="AM271" s="34"/>
      <c r="AN271" s="201"/>
      <c r="AO271" s="201"/>
      <c r="AP271" s="202">
        <v>240</v>
      </c>
      <c r="AQ271" s="18"/>
      <c r="AR271" s="18"/>
      <c r="AS271" s="18"/>
      <c r="AT271" s="51"/>
      <c r="AU271" s="17"/>
      <c r="AV271" s="18"/>
      <c r="AW271" s="112"/>
      <c r="AX271" s="103"/>
      <c r="AY271" s="18"/>
      <c r="AZ271" s="18"/>
      <c r="BA271" s="18"/>
      <c r="BB271" s="17"/>
      <c r="BC271" s="19"/>
      <c r="BD271" s="19"/>
      <c r="BE271" s="19"/>
      <c r="BF271" s="17"/>
      <c r="BG271" s="18"/>
      <c r="BH271" s="18"/>
      <c r="BI271" s="128"/>
      <c r="BJ271" s="331"/>
      <c r="BK271" s="332"/>
      <c r="BL271" s="332"/>
      <c r="BM271" s="332"/>
      <c r="BN271" s="333"/>
      <c r="BO271" s="203">
        <f t="shared" si="203"/>
        <v>6.9363999999999999</v>
      </c>
      <c r="BP271" s="285">
        <v>6.9964226092264576</v>
      </c>
      <c r="BQ271" s="204">
        <v>2.9550667977766403</v>
      </c>
      <c r="BR271" s="204"/>
      <c r="BS271" s="47"/>
      <c r="BT271" s="42"/>
      <c r="BU271" s="42"/>
      <c r="BV271" s="42"/>
      <c r="BW271" s="43"/>
      <c r="BX271" s="191"/>
      <c r="BY271" s="191"/>
      <c r="BZ271" s="205"/>
      <c r="CA271" s="191"/>
      <c r="CB271" s="206"/>
      <c r="CC271" s="191"/>
      <c r="CD271" s="207">
        <f t="shared" si="204"/>
        <v>53.821444367085121</v>
      </c>
      <c r="CE271" s="47" t="s">
        <v>356</v>
      </c>
      <c r="CF271" s="42">
        <v>31.8</v>
      </c>
      <c r="CG271" s="42" t="s">
        <v>353</v>
      </c>
      <c r="CH271" s="42">
        <v>175</v>
      </c>
      <c r="CI271" s="191"/>
      <c r="CJ271" s="192"/>
      <c r="CK271" s="191" t="s">
        <v>357</v>
      </c>
      <c r="CL271" s="191" t="s">
        <v>358</v>
      </c>
      <c r="CM271" s="208">
        <v>0.13</v>
      </c>
      <c r="CN271" s="191">
        <v>470</v>
      </c>
      <c r="CO271" s="205">
        <f t="shared" si="205"/>
        <v>72.373289132245731</v>
      </c>
      <c r="CP271" s="191">
        <f t="shared" si="206"/>
        <v>40.366083275313841</v>
      </c>
      <c r="CQ271" s="145" t="s">
        <v>353</v>
      </c>
      <c r="CR271" s="191">
        <v>175</v>
      </c>
      <c r="CS271" s="191"/>
      <c r="CT271" s="191"/>
      <c r="CU271" s="191"/>
      <c r="CV271" s="192"/>
      <c r="CW271" s="191" t="s">
        <v>357</v>
      </c>
      <c r="CX271" s="209" t="s">
        <v>358</v>
      </c>
      <c r="CY271" s="208">
        <v>0.13</v>
      </c>
      <c r="CZ271" s="191">
        <v>470</v>
      </c>
      <c r="DA271" s="191"/>
      <c r="DB271" s="191">
        <f t="shared" si="207"/>
        <v>48.529985786638399</v>
      </c>
      <c r="DC271" s="43">
        <f t="shared" si="208"/>
        <v>0</v>
      </c>
      <c r="DD271" s="191" t="s">
        <v>362</v>
      </c>
      <c r="DE271" s="191">
        <v>100</v>
      </c>
      <c r="DF271" s="191" t="s">
        <v>361</v>
      </c>
      <c r="DG271" s="191">
        <v>20</v>
      </c>
      <c r="DH271" s="191" t="s">
        <v>353</v>
      </c>
      <c r="DI271" s="192">
        <v>175</v>
      </c>
      <c r="DJ271" s="191"/>
      <c r="DK271" s="209"/>
      <c r="DL271" s="208"/>
      <c r="DM271" s="191"/>
      <c r="DN271" s="191">
        <f t="shared" si="209"/>
        <v>48.529985786638399</v>
      </c>
      <c r="DO271" s="192">
        <f t="shared" si="210"/>
        <v>0</v>
      </c>
      <c r="DP271" s="191">
        <v>1</v>
      </c>
      <c r="DQ271" s="191" t="s">
        <v>363</v>
      </c>
      <c r="DR271" s="191" t="s">
        <v>371</v>
      </c>
      <c r="DS271" s="208">
        <v>0.13400000000000001</v>
      </c>
      <c r="DT271" s="191">
        <v>580</v>
      </c>
      <c r="DU271" s="191">
        <f t="shared" si="211"/>
        <v>6.9964226092264576</v>
      </c>
      <c r="DV271" s="191">
        <v>0.375</v>
      </c>
      <c r="DW271" s="191">
        <v>0.45</v>
      </c>
      <c r="DX271" s="192">
        <f t="shared" si="212"/>
        <v>8.9702407278475196</v>
      </c>
      <c r="DY271" s="191">
        <v>1</v>
      </c>
      <c r="DZ271" s="191" t="s">
        <v>363</v>
      </c>
      <c r="EA271" s="191" t="s">
        <v>371</v>
      </c>
      <c r="EB271" s="208">
        <v>0.13400000000000001</v>
      </c>
      <c r="EC271" s="191">
        <v>580</v>
      </c>
      <c r="ED271" s="191">
        <f t="shared" si="213"/>
        <v>2.9550667977766403</v>
      </c>
      <c r="EE271" s="191">
        <v>0.47499999999999998</v>
      </c>
      <c r="EF271" s="191">
        <v>0.47499999999999998</v>
      </c>
      <c r="EG271" s="191">
        <f t="shared" si="214"/>
        <v>4.4851203639237598</v>
      </c>
      <c r="EH271" s="166">
        <f t="shared" si="215"/>
        <v>2</v>
      </c>
      <c r="EI271" s="205">
        <f t="shared" si="216"/>
        <v>2.7784752901230676</v>
      </c>
      <c r="EJ271" s="205">
        <f t="shared" si="182"/>
        <v>1.6343972294841576</v>
      </c>
      <c r="EK271" s="51">
        <f t="shared" si="225"/>
        <v>1.0706695682924827</v>
      </c>
      <c r="EL271" s="220">
        <f t="shared" si="184"/>
        <v>0.34486235493846618</v>
      </c>
      <c r="EM271" s="221">
        <f t="shared" si="217"/>
        <v>4.5411323163673325</v>
      </c>
      <c r="EN271" s="191"/>
      <c r="EO271" s="313"/>
      <c r="EP271" s="192" t="s">
        <v>354</v>
      </c>
      <c r="EQ271" s="222">
        <f t="shared" si="218"/>
        <v>2.7784752901230676</v>
      </c>
      <c r="ER271" s="191">
        <f t="shared" si="219"/>
        <v>1.6343972294841576</v>
      </c>
      <c r="ES271" s="51">
        <f t="shared" si="220"/>
        <v>1.0706695682924827</v>
      </c>
      <c r="ET271" s="191">
        <f t="shared" si="226"/>
        <v>3.8130623549384661</v>
      </c>
      <c r="EU271" s="191">
        <f t="shared" si="221"/>
        <v>4.5411323163673325</v>
      </c>
      <c r="EV271" s="191"/>
      <c r="EW271" s="191"/>
      <c r="EX271" s="192" t="str">
        <f t="shared" si="186"/>
        <v>Front</v>
      </c>
      <c r="EY271" s="145"/>
      <c r="EZ271" s="191"/>
      <c r="FA271" s="191"/>
      <c r="FB271" s="191"/>
      <c r="FC271" s="191"/>
      <c r="FD271" s="191"/>
      <c r="FE271" s="191"/>
      <c r="FF271" s="192"/>
      <c r="FG271" s="145"/>
      <c r="FH271" s="191"/>
      <c r="FI271" s="191"/>
      <c r="FJ271" s="191"/>
      <c r="FK271" s="191"/>
      <c r="FL271" s="191"/>
      <c r="FM271" s="191"/>
      <c r="FN271" s="192"/>
      <c r="FO271" s="145"/>
      <c r="FP271" s="191"/>
      <c r="FQ271" s="191"/>
      <c r="FR271" s="191"/>
      <c r="FS271" s="191"/>
      <c r="FT271" s="191"/>
      <c r="FU271" s="191"/>
      <c r="FV271" s="192"/>
      <c r="FW271" s="191"/>
      <c r="FX271" s="191"/>
      <c r="FY271" s="191"/>
      <c r="FZ271" s="191"/>
      <c r="GA271" s="191"/>
      <c r="GB271" s="191"/>
      <c r="GC271" s="191"/>
      <c r="GD271" s="210"/>
      <c r="GE271" s="145"/>
      <c r="GF271" s="191"/>
      <c r="GG271" s="191"/>
      <c r="GH271" s="191"/>
      <c r="GI271" s="191"/>
      <c r="GJ271" s="191"/>
      <c r="GK271" s="191"/>
      <c r="GL271" s="210"/>
      <c r="GM271" s="145"/>
      <c r="GN271" s="191"/>
      <c r="GO271" s="191"/>
      <c r="GP271" s="191"/>
      <c r="GQ271" s="191"/>
      <c r="GR271" s="191"/>
      <c r="GS271" s="191"/>
      <c r="GT271" s="210"/>
      <c r="GU271" s="145"/>
      <c r="GV271" s="191"/>
      <c r="GW271" s="191"/>
      <c r="GX271" s="191"/>
      <c r="GY271" s="191"/>
      <c r="GZ271" s="191"/>
      <c r="HA271" s="191"/>
      <c r="HB271" s="210"/>
      <c r="HC271" s="145"/>
      <c r="HD271" s="191"/>
      <c r="HE271" s="191"/>
      <c r="HF271" s="191"/>
      <c r="HG271" s="191"/>
      <c r="HH271" s="191"/>
      <c r="HI271" s="191"/>
      <c r="HJ271" s="210"/>
      <c r="HR271" s="310"/>
    </row>
    <row r="272" spans="1:226" s="309" customFormat="1" ht="14.45" customHeight="1" x14ac:dyDescent="0.25">
      <c r="A272" s="211" t="s">
        <v>431</v>
      </c>
      <c r="B272" s="194" t="s">
        <v>0</v>
      </c>
      <c r="C272" s="31">
        <f t="shared" si="227"/>
        <v>262</v>
      </c>
      <c r="D272" s="173" t="str">
        <f t="shared" si="188"/>
        <v>Dw_262</v>
      </c>
      <c r="E272" s="4">
        <v>481.23120291563231</v>
      </c>
      <c r="F272" s="195" t="s">
        <v>360</v>
      </c>
      <c r="G272" s="195">
        <v>17.5</v>
      </c>
      <c r="H272" s="3">
        <f t="shared" si="189"/>
        <v>54.430296533385409</v>
      </c>
      <c r="I272" s="196">
        <f t="shared" si="190"/>
        <v>195.45034441556442</v>
      </c>
      <c r="J272" s="1">
        <f t="shared" si="191"/>
        <v>0.30000000000000004</v>
      </c>
      <c r="K272" s="280">
        <f t="shared" si="192"/>
        <v>0.67715985334661977</v>
      </c>
      <c r="L272" s="280">
        <f t="shared" si="193"/>
        <v>0.81626020767022378</v>
      </c>
      <c r="M272" s="225">
        <f t="shared" si="194"/>
        <v>1.0772512196163557</v>
      </c>
      <c r="N272" s="15" t="s">
        <v>432</v>
      </c>
      <c r="O272" s="197">
        <f t="shared" si="195"/>
        <v>0.61219515575266781</v>
      </c>
      <c r="P272" s="198">
        <f t="shared" si="196"/>
        <v>0</v>
      </c>
      <c r="Q272" s="198">
        <f t="shared" si="197"/>
        <v>0</v>
      </c>
      <c r="R272" s="198">
        <f t="shared" si="198"/>
        <v>0.75477225856029195</v>
      </c>
      <c r="S272" s="77">
        <f t="shared" si="199"/>
        <v>0.87813690178591575</v>
      </c>
      <c r="T272" s="199"/>
      <c r="U272" s="3">
        <f t="shared" si="200"/>
        <v>2.0832605660456767</v>
      </c>
      <c r="V272" s="98">
        <f t="shared" si="201"/>
        <v>14.75591359253924</v>
      </c>
      <c r="W272" s="49">
        <f t="shared" si="202"/>
        <v>3.6887107119484619</v>
      </c>
      <c r="X272" s="317">
        <f t="shared" si="181"/>
        <v>0.10896862226190314</v>
      </c>
      <c r="Y272" s="318">
        <v>0.1089686222619031</v>
      </c>
      <c r="Z272" s="200"/>
      <c r="AA272" s="66"/>
      <c r="AB272" s="66"/>
      <c r="AC272" s="66">
        <v>250</v>
      </c>
      <c r="AD272" s="66"/>
      <c r="AE272" s="66"/>
      <c r="AF272" s="66"/>
      <c r="AG272" s="66"/>
      <c r="AH272" s="195"/>
      <c r="AI272" s="34"/>
      <c r="AJ272" s="229">
        <v>180</v>
      </c>
      <c r="AK272" s="34"/>
      <c r="AL272" s="34"/>
      <c r="AM272" s="34"/>
      <c r="AN272" s="201"/>
      <c r="AO272" s="201"/>
      <c r="AP272" s="202">
        <v>240</v>
      </c>
      <c r="AQ272" s="18"/>
      <c r="AR272" s="18"/>
      <c r="AS272" s="18"/>
      <c r="AT272" s="51"/>
      <c r="AU272" s="17"/>
      <c r="AV272" s="18"/>
      <c r="AW272" s="112"/>
      <c r="AX272" s="103"/>
      <c r="AY272" s="18"/>
      <c r="AZ272" s="18"/>
      <c r="BA272" s="18"/>
      <c r="BB272" s="17"/>
      <c r="BC272" s="19"/>
      <c r="BD272" s="19"/>
      <c r="BE272" s="19"/>
      <c r="BF272" s="17"/>
      <c r="BG272" s="18"/>
      <c r="BH272" s="18"/>
      <c r="BI272" s="128"/>
      <c r="BJ272" s="331"/>
      <c r="BK272" s="332"/>
      <c r="BL272" s="332"/>
      <c r="BM272" s="332"/>
      <c r="BN272" s="333"/>
      <c r="BO272" s="203">
        <f t="shared" si="203"/>
        <v>6.9363999999999999</v>
      </c>
      <c r="BP272" s="285">
        <v>7.8470527266860923</v>
      </c>
      <c r="BQ272" s="204">
        <v>2.9286037893058499</v>
      </c>
      <c r="BR272" s="204"/>
      <c r="BS272" s="47"/>
      <c r="BT272" s="42"/>
      <c r="BU272" s="42"/>
      <c r="BV272" s="42"/>
      <c r="BW272" s="43"/>
      <c r="BX272" s="191"/>
      <c r="BY272" s="191"/>
      <c r="BZ272" s="205"/>
      <c r="CA272" s="191"/>
      <c r="CB272" s="206"/>
      <c r="CC272" s="191"/>
      <c r="CD272" s="207">
        <f t="shared" si="204"/>
        <v>58.635103324669331</v>
      </c>
      <c r="CE272" s="47" t="s">
        <v>356</v>
      </c>
      <c r="CF272" s="42">
        <v>31.8</v>
      </c>
      <c r="CG272" s="42" t="s">
        <v>353</v>
      </c>
      <c r="CH272" s="42">
        <v>175</v>
      </c>
      <c r="CI272" s="191"/>
      <c r="CJ272" s="192"/>
      <c r="CK272" s="191" t="s">
        <v>357</v>
      </c>
      <c r="CL272" s="191" t="s">
        <v>358</v>
      </c>
      <c r="CM272" s="208">
        <v>0.13</v>
      </c>
      <c r="CN272" s="191">
        <v>470</v>
      </c>
      <c r="CO272" s="205">
        <f t="shared" si="205"/>
        <v>76.618197497365713</v>
      </c>
      <c r="CP272" s="191">
        <f t="shared" si="206"/>
        <v>43.976327493501998</v>
      </c>
      <c r="CQ272" s="145" t="s">
        <v>353</v>
      </c>
      <c r="CR272" s="191">
        <v>175</v>
      </c>
      <c r="CS272" s="191"/>
      <c r="CT272" s="191"/>
      <c r="CU272" s="191"/>
      <c r="CV272" s="192"/>
      <c r="CW272" s="191" t="s">
        <v>357</v>
      </c>
      <c r="CX272" s="209" t="s">
        <v>358</v>
      </c>
      <c r="CY272" s="208">
        <v>0.13</v>
      </c>
      <c r="CZ272" s="191">
        <v>470</v>
      </c>
      <c r="DA272" s="191"/>
      <c r="DB272" s="191">
        <f t="shared" si="207"/>
        <v>54.430296533385409</v>
      </c>
      <c r="DC272" s="43">
        <f t="shared" si="208"/>
        <v>0</v>
      </c>
      <c r="DD272" s="191" t="s">
        <v>362</v>
      </c>
      <c r="DE272" s="191">
        <v>100</v>
      </c>
      <c r="DF272" s="191" t="s">
        <v>361</v>
      </c>
      <c r="DG272" s="191">
        <v>20</v>
      </c>
      <c r="DH272" s="191" t="s">
        <v>353</v>
      </c>
      <c r="DI272" s="192">
        <v>175</v>
      </c>
      <c r="DJ272" s="191"/>
      <c r="DK272" s="209"/>
      <c r="DL272" s="208"/>
      <c r="DM272" s="191"/>
      <c r="DN272" s="191">
        <f t="shared" si="209"/>
        <v>54.430296533385409</v>
      </c>
      <c r="DO272" s="192">
        <f t="shared" si="210"/>
        <v>0</v>
      </c>
      <c r="DP272" s="191">
        <v>1</v>
      </c>
      <c r="DQ272" s="191" t="s">
        <v>363</v>
      </c>
      <c r="DR272" s="191" t="s">
        <v>371</v>
      </c>
      <c r="DS272" s="208">
        <v>0.13400000000000001</v>
      </c>
      <c r="DT272" s="191">
        <v>580</v>
      </c>
      <c r="DU272" s="191">
        <f t="shared" si="211"/>
        <v>7.8470527266860923</v>
      </c>
      <c r="DV272" s="191">
        <v>0.375</v>
      </c>
      <c r="DW272" s="191">
        <v>0.45</v>
      </c>
      <c r="DX272" s="192">
        <f t="shared" si="212"/>
        <v>9.7725172207782212</v>
      </c>
      <c r="DY272" s="191">
        <v>1</v>
      </c>
      <c r="DZ272" s="191" t="s">
        <v>363</v>
      </c>
      <c r="EA272" s="191" t="s">
        <v>371</v>
      </c>
      <c r="EB272" s="208">
        <v>0.13400000000000001</v>
      </c>
      <c r="EC272" s="191">
        <v>580</v>
      </c>
      <c r="ED272" s="191">
        <f t="shared" si="213"/>
        <v>2.9286037893058499</v>
      </c>
      <c r="EE272" s="191">
        <v>0.47499999999999998</v>
      </c>
      <c r="EF272" s="191">
        <v>0.47499999999999998</v>
      </c>
      <c r="EG272" s="191">
        <f t="shared" si="214"/>
        <v>4.8862586103891106</v>
      </c>
      <c r="EH272" s="166">
        <f t="shared" si="215"/>
        <v>2</v>
      </c>
      <c r="EI272" s="205">
        <f t="shared" si="216"/>
        <v>3.5415429622776502</v>
      </c>
      <c r="EJ272" s="205">
        <f t="shared" si="182"/>
        <v>2.0832605660456767</v>
      </c>
      <c r="EK272" s="51">
        <f t="shared" si="225"/>
        <v>0.59534322326017319</v>
      </c>
      <c r="EL272" s="220">
        <f t="shared" si="184"/>
        <v>1.6974285188611749</v>
      </c>
      <c r="EM272" s="221">
        <f t="shared" si="217"/>
        <v>7.3779567962696202</v>
      </c>
      <c r="EN272" s="191"/>
      <c r="EO272" s="313"/>
      <c r="EP272" s="192" t="s">
        <v>354</v>
      </c>
      <c r="EQ272" s="222">
        <f t="shared" si="218"/>
        <v>3.5415429622776502</v>
      </c>
      <c r="ER272" s="191">
        <f t="shared" si="219"/>
        <v>2.0832605660456767</v>
      </c>
      <c r="ES272" s="51">
        <f t="shared" si="220"/>
        <v>0.59534322326017319</v>
      </c>
      <c r="ET272" s="191">
        <f t="shared" si="226"/>
        <v>1.6974285188611749</v>
      </c>
      <c r="EU272" s="191">
        <f t="shared" si="221"/>
        <v>7.3779567962696202</v>
      </c>
      <c r="EV272" s="191"/>
      <c r="EW272" s="191"/>
      <c r="EX272" s="192" t="str">
        <f t="shared" si="186"/>
        <v>Rear</v>
      </c>
      <c r="EY272" s="145"/>
      <c r="EZ272" s="191"/>
      <c r="FA272" s="191"/>
      <c r="FB272" s="191"/>
      <c r="FC272" s="191"/>
      <c r="FD272" s="191"/>
      <c r="FE272" s="191"/>
      <c r="FF272" s="192"/>
      <c r="FG272" s="145"/>
      <c r="FH272" s="191"/>
      <c r="FI272" s="191"/>
      <c r="FJ272" s="191"/>
      <c r="FK272" s="191"/>
      <c r="FL272" s="191"/>
      <c r="FM272" s="191"/>
      <c r="FN272" s="192"/>
      <c r="FO272" s="145"/>
      <c r="FP272" s="191"/>
      <c r="FQ272" s="191"/>
      <c r="FR272" s="191"/>
      <c r="FS272" s="191"/>
      <c r="FT272" s="191"/>
      <c r="FU272" s="191"/>
      <c r="FV272" s="192"/>
      <c r="FW272" s="191"/>
      <c r="FX272" s="191"/>
      <c r="FY272" s="191"/>
      <c r="FZ272" s="191"/>
      <c r="GA272" s="191"/>
      <c r="GB272" s="191"/>
      <c r="GC272" s="191"/>
      <c r="GD272" s="210"/>
      <c r="GE272" s="145"/>
      <c r="GF272" s="191"/>
      <c r="GG272" s="191"/>
      <c r="GH272" s="191"/>
      <c r="GI272" s="191"/>
      <c r="GJ272" s="191"/>
      <c r="GK272" s="191"/>
      <c r="GL272" s="210"/>
      <c r="GM272" s="145"/>
      <c r="GN272" s="191"/>
      <c r="GO272" s="191"/>
      <c r="GP272" s="191"/>
      <c r="GQ272" s="191"/>
      <c r="GR272" s="191"/>
      <c r="GS272" s="191"/>
      <c r="GT272" s="210"/>
      <c r="GU272" s="145"/>
      <c r="GV272" s="191"/>
      <c r="GW272" s="191"/>
      <c r="GX272" s="191"/>
      <c r="GY272" s="191"/>
      <c r="GZ272" s="191"/>
      <c r="HA272" s="191"/>
      <c r="HB272" s="210"/>
      <c r="HC272" s="145"/>
      <c r="HD272" s="191"/>
      <c r="HE272" s="191"/>
      <c r="HF272" s="191"/>
      <c r="HG272" s="191"/>
      <c r="HH272" s="191"/>
      <c r="HI272" s="191"/>
      <c r="HJ272" s="210"/>
      <c r="HR272" s="310"/>
    </row>
    <row r="273" spans="1:226" s="309" customFormat="1" ht="14.45" customHeight="1" x14ac:dyDescent="0.25">
      <c r="A273" s="211" t="s">
        <v>431</v>
      </c>
      <c r="B273" s="194" t="s">
        <v>0</v>
      </c>
      <c r="C273" s="31">
        <f t="shared" si="227"/>
        <v>263</v>
      </c>
      <c r="D273" s="173" t="str">
        <f t="shared" si="188"/>
        <v>Dw_263</v>
      </c>
      <c r="E273" s="4">
        <v>518.91528329933908</v>
      </c>
      <c r="F273" s="195" t="s">
        <v>360</v>
      </c>
      <c r="G273" s="195">
        <v>17.5</v>
      </c>
      <c r="H273" s="3">
        <f t="shared" si="189"/>
        <v>59.429036057612009</v>
      </c>
      <c r="I273" s="196">
        <f t="shared" si="190"/>
        <v>208.43827825347665</v>
      </c>
      <c r="J273" s="1">
        <f t="shared" si="191"/>
        <v>0.3</v>
      </c>
      <c r="K273" s="280">
        <f t="shared" si="192"/>
        <v>0.698050229752047</v>
      </c>
      <c r="L273" s="280">
        <f t="shared" si="193"/>
        <v>0.78618296732397153</v>
      </c>
      <c r="M273" s="225">
        <f t="shared" si="194"/>
        <v>1.0522042359129533</v>
      </c>
      <c r="N273" s="15" t="s">
        <v>432</v>
      </c>
      <c r="O273" s="197">
        <f t="shared" si="195"/>
        <v>0.5896372254929787</v>
      </c>
      <c r="P273" s="198">
        <f t="shared" si="196"/>
        <v>0</v>
      </c>
      <c r="Q273" s="198">
        <f t="shared" si="197"/>
        <v>0</v>
      </c>
      <c r="R273" s="198">
        <f t="shared" si="198"/>
        <v>0.7372231779784455</v>
      </c>
      <c r="S273" s="77">
        <f t="shared" si="199"/>
        <v>0.94935480451074739</v>
      </c>
      <c r="T273" s="199"/>
      <c r="U273" s="3">
        <f t="shared" si="200"/>
        <v>1.7185943714588356</v>
      </c>
      <c r="V273" s="98">
        <f t="shared" si="201"/>
        <v>10.042126486273967</v>
      </c>
      <c r="W273" s="49">
        <f t="shared" si="202"/>
        <v>5.9179732638144227</v>
      </c>
      <c r="X273" s="317">
        <f t="shared" si="181"/>
        <v>6.3158950189072235E-2</v>
      </c>
      <c r="Y273" s="318">
        <v>6.3158950189072249E-2</v>
      </c>
      <c r="Z273" s="200"/>
      <c r="AA273" s="66"/>
      <c r="AB273" s="66"/>
      <c r="AC273" s="66">
        <v>250</v>
      </c>
      <c r="AD273" s="66"/>
      <c r="AE273" s="66"/>
      <c r="AF273" s="66"/>
      <c r="AG273" s="66"/>
      <c r="AH273" s="195"/>
      <c r="AI273" s="34"/>
      <c r="AJ273" s="229">
        <v>180</v>
      </c>
      <c r="AK273" s="34"/>
      <c r="AL273" s="34"/>
      <c r="AM273" s="34"/>
      <c r="AN273" s="201"/>
      <c r="AO273" s="201"/>
      <c r="AP273" s="202">
        <v>240</v>
      </c>
      <c r="AQ273" s="18"/>
      <c r="AR273" s="18"/>
      <c r="AS273" s="18"/>
      <c r="AT273" s="51"/>
      <c r="AU273" s="17"/>
      <c r="AV273" s="18"/>
      <c r="AW273" s="112"/>
      <c r="AX273" s="103"/>
      <c r="AY273" s="18"/>
      <c r="AZ273" s="18"/>
      <c r="BA273" s="18"/>
      <c r="BB273" s="17"/>
      <c r="BC273" s="19"/>
      <c r="BD273" s="19"/>
      <c r="BE273" s="19"/>
      <c r="BF273" s="17"/>
      <c r="BG273" s="18"/>
      <c r="BH273" s="18"/>
      <c r="BI273" s="128"/>
      <c r="BJ273" s="331"/>
      <c r="BK273" s="332"/>
      <c r="BL273" s="332"/>
      <c r="BM273" s="332"/>
      <c r="BN273" s="333"/>
      <c r="BO273" s="203">
        <f t="shared" si="203"/>
        <v>6.9363999999999999</v>
      </c>
      <c r="BP273" s="285">
        <v>8.5677060229531179</v>
      </c>
      <c r="BQ273" s="204">
        <v>2.8889187807937224</v>
      </c>
      <c r="BR273" s="204"/>
      <c r="BS273" s="47"/>
      <c r="BT273" s="42"/>
      <c r="BU273" s="42"/>
      <c r="BV273" s="42"/>
      <c r="BW273" s="43"/>
      <c r="BX273" s="191"/>
      <c r="BY273" s="191"/>
      <c r="BZ273" s="205"/>
      <c r="CA273" s="191"/>
      <c r="CB273" s="206"/>
      <c r="CC273" s="191"/>
      <c r="CD273" s="207">
        <f t="shared" si="204"/>
        <v>62.531483476042993</v>
      </c>
      <c r="CE273" s="47" t="s">
        <v>356</v>
      </c>
      <c r="CF273" s="42">
        <v>31.8</v>
      </c>
      <c r="CG273" s="42" t="s">
        <v>353</v>
      </c>
      <c r="CH273" s="42">
        <v>175</v>
      </c>
      <c r="CI273" s="191"/>
      <c r="CJ273" s="192"/>
      <c r="CK273" s="191" t="s">
        <v>357</v>
      </c>
      <c r="CL273" s="191" t="s">
        <v>358</v>
      </c>
      <c r="CM273" s="208">
        <v>0.13</v>
      </c>
      <c r="CN273" s="191">
        <v>470</v>
      </c>
      <c r="CO273" s="205">
        <f t="shared" si="205"/>
        <v>79.608652286824793</v>
      </c>
      <c r="CP273" s="191">
        <f t="shared" si="206"/>
        <v>46.898612607032248</v>
      </c>
      <c r="CQ273" s="145" t="s">
        <v>353</v>
      </c>
      <c r="CR273" s="191">
        <v>175</v>
      </c>
      <c r="CS273" s="191"/>
      <c r="CT273" s="191"/>
      <c r="CU273" s="191"/>
      <c r="CV273" s="192"/>
      <c r="CW273" s="191" t="s">
        <v>357</v>
      </c>
      <c r="CX273" s="209" t="s">
        <v>358</v>
      </c>
      <c r="CY273" s="208">
        <v>0.13</v>
      </c>
      <c r="CZ273" s="191">
        <v>470</v>
      </c>
      <c r="DA273" s="191"/>
      <c r="DB273" s="191">
        <f t="shared" si="207"/>
        <v>59.429036057612009</v>
      </c>
      <c r="DC273" s="43">
        <f t="shared" si="208"/>
        <v>0</v>
      </c>
      <c r="DD273" s="191" t="s">
        <v>362</v>
      </c>
      <c r="DE273" s="191">
        <v>100</v>
      </c>
      <c r="DF273" s="191" t="s">
        <v>361</v>
      </c>
      <c r="DG273" s="191">
        <v>20</v>
      </c>
      <c r="DH273" s="191" t="s">
        <v>353</v>
      </c>
      <c r="DI273" s="192">
        <v>175</v>
      </c>
      <c r="DJ273" s="191"/>
      <c r="DK273" s="209"/>
      <c r="DL273" s="208"/>
      <c r="DM273" s="191"/>
      <c r="DN273" s="191">
        <f t="shared" si="209"/>
        <v>59.429036057612009</v>
      </c>
      <c r="DO273" s="192">
        <f t="shared" si="210"/>
        <v>0</v>
      </c>
      <c r="DP273" s="191">
        <v>1</v>
      </c>
      <c r="DQ273" s="191" t="s">
        <v>363</v>
      </c>
      <c r="DR273" s="191" t="s">
        <v>371</v>
      </c>
      <c r="DS273" s="208">
        <v>0.13400000000000001</v>
      </c>
      <c r="DT273" s="191">
        <v>580</v>
      </c>
      <c r="DU273" s="191">
        <f t="shared" si="211"/>
        <v>8.5677060229531179</v>
      </c>
      <c r="DV273" s="191">
        <v>0.375</v>
      </c>
      <c r="DW273" s="191">
        <v>0.45</v>
      </c>
      <c r="DX273" s="192">
        <f t="shared" si="212"/>
        <v>10.421913912673833</v>
      </c>
      <c r="DY273" s="191">
        <v>1</v>
      </c>
      <c r="DZ273" s="191" t="s">
        <v>363</v>
      </c>
      <c r="EA273" s="191" t="s">
        <v>371</v>
      </c>
      <c r="EB273" s="208">
        <v>0.13400000000000001</v>
      </c>
      <c r="EC273" s="191">
        <v>580</v>
      </c>
      <c r="ED273" s="191">
        <f t="shared" si="213"/>
        <v>2.8889187807937224</v>
      </c>
      <c r="EE273" s="191">
        <v>0.47499999999999998</v>
      </c>
      <c r="EF273" s="191">
        <v>0.47499999999999998</v>
      </c>
      <c r="EG273" s="191">
        <f t="shared" si="214"/>
        <v>5.2109569563369167</v>
      </c>
      <c r="EH273" s="166">
        <f t="shared" si="215"/>
        <v>2</v>
      </c>
      <c r="EI273" s="205">
        <f t="shared" si="216"/>
        <v>2.9216104314800204</v>
      </c>
      <c r="EJ273" s="205">
        <f t="shared" si="182"/>
        <v>1.7185943714588356</v>
      </c>
      <c r="EK273" s="51">
        <f t="shared" si="225"/>
        <v>0.92032440933488679</v>
      </c>
      <c r="EL273" s="220">
        <f t="shared" si="184"/>
        <v>0.27329478425998976</v>
      </c>
      <c r="EM273" s="221">
        <f t="shared" si="217"/>
        <v>5.0210632431369833</v>
      </c>
      <c r="EN273" s="191"/>
      <c r="EO273" s="313"/>
      <c r="EP273" s="192" t="s">
        <v>354</v>
      </c>
      <c r="EQ273" s="222">
        <f t="shared" si="218"/>
        <v>2.9216104314800204</v>
      </c>
      <c r="ER273" s="191">
        <f t="shared" si="219"/>
        <v>1.7185943714588356</v>
      </c>
      <c r="ES273" s="51">
        <f t="shared" si="220"/>
        <v>0.92032440933488679</v>
      </c>
      <c r="ET273" s="191">
        <f t="shared" si="226"/>
        <v>3.7414947842599897</v>
      </c>
      <c r="EU273" s="191">
        <f t="shared" si="221"/>
        <v>5.0210632431369833</v>
      </c>
      <c r="EV273" s="191"/>
      <c r="EW273" s="191"/>
      <c r="EX273" s="192" t="str">
        <f t="shared" si="186"/>
        <v>Front</v>
      </c>
      <c r="EY273" s="145"/>
      <c r="EZ273" s="191"/>
      <c r="FA273" s="191"/>
      <c r="FB273" s="191"/>
      <c r="FC273" s="191"/>
      <c r="FD273" s="191"/>
      <c r="FE273" s="191"/>
      <c r="FF273" s="192"/>
      <c r="FG273" s="145"/>
      <c r="FH273" s="191"/>
      <c r="FI273" s="191"/>
      <c r="FJ273" s="191"/>
      <c r="FK273" s="191"/>
      <c r="FL273" s="191"/>
      <c r="FM273" s="191"/>
      <c r="FN273" s="192"/>
      <c r="FO273" s="145"/>
      <c r="FP273" s="191"/>
      <c r="FQ273" s="191"/>
      <c r="FR273" s="191"/>
      <c r="FS273" s="191"/>
      <c r="FT273" s="191"/>
      <c r="FU273" s="191"/>
      <c r="FV273" s="192"/>
      <c r="FW273" s="191"/>
      <c r="FX273" s="191"/>
      <c r="FY273" s="191"/>
      <c r="FZ273" s="191"/>
      <c r="GA273" s="191"/>
      <c r="GB273" s="191"/>
      <c r="GC273" s="191"/>
      <c r="GD273" s="210"/>
      <c r="GE273" s="145"/>
      <c r="GF273" s="191"/>
      <c r="GG273" s="191"/>
      <c r="GH273" s="191"/>
      <c r="GI273" s="191"/>
      <c r="GJ273" s="191"/>
      <c r="GK273" s="191"/>
      <c r="GL273" s="210"/>
      <c r="GM273" s="145"/>
      <c r="GN273" s="191"/>
      <c r="GO273" s="191"/>
      <c r="GP273" s="191"/>
      <c r="GQ273" s="191"/>
      <c r="GR273" s="191"/>
      <c r="GS273" s="191"/>
      <c r="GT273" s="210"/>
      <c r="GU273" s="145"/>
      <c r="GV273" s="191"/>
      <c r="GW273" s="191"/>
      <c r="GX273" s="191"/>
      <c r="GY273" s="191"/>
      <c r="GZ273" s="191"/>
      <c r="HA273" s="191"/>
      <c r="HB273" s="210"/>
      <c r="HC273" s="145"/>
      <c r="HD273" s="191"/>
      <c r="HE273" s="191"/>
      <c r="HF273" s="191"/>
      <c r="HG273" s="191"/>
      <c r="HH273" s="191"/>
      <c r="HI273" s="191"/>
      <c r="HJ273" s="210"/>
      <c r="HR273" s="310"/>
    </row>
    <row r="274" spans="1:226" s="309" customFormat="1" ht="14.45" customHeight="1" x14ac:dyDescent="0.25">
      <c r="A274" s="211" t="s">
        <v>431</v>
      </c>
      <c r="B274" s="194" t="s">
        <v>0</v>
      </c>
      <c r="C274" s="31">
        <f t="shared" si="227"/>
        <v>264</v>
      </c>
      <c r="D274" s="173" t="str">
        <f t="shared" si="188"/>
        <v>Dw_264</v>
      </c>
      <c r="E274" s="4">
        <v>842.7045351097297</v>
      </c>
      <c r="F274" s="195" t="s">
        <v>360</v>
      </c>
      <c r="G274" s="195">
        <v>17.5</v>
      </c>
      <c r="H274" s="3">
        <f t="shared" si="189"/>
        <v>52.391284320555663</v>
      </c>
      <c r="I274" s="196">
        <f t="shared" si="190"/>
        <v>189.74523557060363</v>
      </c>
      <c r="J274" s="1">
        <f t="shared" si="191"/>
        <v>0.3</v>
      </c>
      <c r="K274" s="280">
        <f t="shared" si="192"/>
        <v>0.66998333183702996</v>
      </c>
      <c r="L274" s="280">
        <f t="shared" si="193"/>
        <v>0.75283603765069618</v>
      </c>
      <c r="M274" s="225">
        <f t="shared" si="194"/>
        <v>1.0865084032468963</v>
      </c>
      <c r="N274" s="15" t="s">
        <v>432</v>
      </c>
      <c r="O274" s="197">
        <f t="shared" si="195"/>
        <v>0.56462702823802213</v>
      </c>
      <c r="P274" s="198">
        <f t="shared" si="196"/>
        <v>0</v>
      </c>
      <c r="Q274" s="198">
        <f t="shared" si="197"/>
        <v>0</v>
      </c>
      <c r="R274" s="198">
        <f t="shared" si="198"/>
        <v>0.76125827154361325</v>
      </c>
      <c r="S274" s="77">
        <f t="shared" si="199"/>
        <v>0.85155436544554375</v>
      </c>
      <c r="T274" s="199"/>
      <c r="U274" s="3">
        <f t="shared" si="200"/>
        <v>1.6583559662780396</v>
      </c>
      <c r="V274" s="98">
        <f t="shared" si="201"/>
        <v>9.3504913370258986</v>
      </c>
      <c r="W274" s="49">
        <f t="shared" si="202"/>
        <v>5.6030514795621107</v>
      </c>
      <c r="X274" s="317">
        <f t="shared" si="181"/>
        <v>6.3460345357332595E-2</v>
      </c>
      <c r="Y274" s="318">
        <v>6.3460345357332609E-2</v>
      </c>
      <c r="Z274" s="200"/>
      <c r="AA274" s="66"/>
      <c r="AB274" s="66"/>
      <c r="AC274" s="66">
        <v>250</v>
      </c>
      <c r="AD274" s="66"/>
      <c r="AE274" s="66"/>
      <c r="AF274" s="66"/>
      <c r="AG274" s="66"/>
      <c r="AH274" s="195"/>
      <c r="AI274" s="34"/>
      <c r="AJ274" s="229">
        <v>180</v>
      </c>
      <c r="AK274" s="34"/>
      <c r="AL274" s="34"/>
      <c r="AM274" s="34"/>
      <c r="AN274" s="201"/>
      <c r="AO274" s="201"/>
      <c r="AP274" s="202">
        <v>240</v>
      </c>
      <c r="AQ274" s="18"/>
      <c r="AR274" s="18"/>
      <c r="AS274" s="18"/>
      <c r="AT274" s="51"/>
      <c r="AU274" s="17"/>
      <c r="AV274" s="18"/>
      <c r="AW274" s="112"/>
      <c r="AX274" s="103"/>
      <c r="AY274" s="18"/>
      <c r="AZ274" s="18"/>
      <c r="BA274" s="18"/>
      <c r="BB274" s="17"/>
      <c r="BC274" s="19"/>
      <c r="BD274" s="19"/>
      <c r="BE274" s="19"/>
      <c r="BF274" s="17"/>
      <c r="BG274" s="18"/>
      <c r="BH274" s="18"/>
      <c r="BI274" s="128"/>
      <c r="BJ274" s="331"/>
      <c r="BK274" s="332"/>
      <c r="BL274" s="332"/>
      <c r="BM274" s="332"/>
      <c r="BN274" s="333"/>
      <c r="BO274" s="203">
        <f t="shared" si="203"/>
        <v>6.9363999999999999</v>
      </c>
      <c r="BP274" s="285">
        <v>7.553094446767151</v>
      </c>
      <c r="BQ274" s="204">
        <v>2.9318713375969061</v>
      </c>
      <c r="BR274" s="204"/>
      <c r="BS274" s="47"/>
      <c r="BT274" s="42"/>
      <c r="BU274" s="42"/>
      <c r="BV274" s="42"/>
      <c r="BW274" s="43"/>
      <c r="BX274" s="191"/>
      <c r="BY274" s="191"/>
      <c r="BZ274" s="205"/>
      <c r="CA274" s="191"/>
      <c r="CB274" s="206"/>
      <c r="CC274" s="191"/>
      <c r="CD274" s="207">
        <f t="shared" si="204"/>
        <v>56.923570671181089</v>
      </c>
      <c r="CE274" s="47" t="s">
        <v>356</v>
      </c>
      <c r="CF274" s="42">
        <v>31.8</v>
      </c>
      <c r="CG274" s="42" t="s">
        <v>353</v>
      </c>
      <c r="CH274" s="42">
        <v>175</v>
      </c>
      <c r="CI274" s="191"/>
      <c r="CJ274" s="192"/>
      <c r="CK274" s="191" t="s">
        <v>357</v>
      </c>
      <c r="CL274" s="191" t="s">
        <v>358</v>
      </c>
      <c r="CM274" s="208">
        <v>0.13</v>
      </c>
      <c r="CN274" s="191">
        <v>470</v>
      </c>
      <c r="CO274" s="205">
        <f t="shared" si="205"/>
        <v>74.991113078064444</v>
      </c>
      <c r="CP274" s="191">
        <f t="shared" si="206"/>
        <v>42.692678003385815</v>
      </c>
      <c r="CQ274" s="145" t="s">
        <v>353</v>
      </c>
      <c r="CR274" s="191">
        <v>175</v>
      </c>
      <c r="CS274" s="191"/>
      <c r="CT274" s="191"/>
      <c r="CU274" s="191"/>
      <c r="CV274" s="192"/>
      <c r="CW274" s="191" t="s">
        <v>357</v>
      </c>
      <c r="CX274" s="209" t="s">
        <v>358</v>
      </c>
      <c r="CY274" s="208">
        <v>0.13</v>
      </c>
      <c r="CZ274" s="191">
        <v>470</v>
      </c>
      <c r="DA274" s="191"/>
      <c r="DB274" s="191">
        <f t="shared" si="207"/>
        <v>52.391284320555663</v>
      </c>
      <c r="DC274" s="43">
        <f t="shared" si="208"/>
        <v>0</v>
      </c>
      <c r="DD274" s="191" t="s">
        <v>362</v>
      </c>
      <c r="DE274" s="191">
        <v>100</v>
      </c>
      <c r="DF274" s="191" t="s">
        <v>361</v>
      </c>
      <c r="DG274" s="191">
        <v>20</v>
      </c>
      <c r="DH274" s="191" t="s">
        <v>353</v>
      </c>
      <c r="DI274" s="192">
        <v>175</v>
      </c>
      <c r="DJ274" s="191"/>
      <c r="DK274" s="209"/>
      <c r="DL274" s="208"/>
      <c r="DM274" s="191"/>
      <c r="DN274" s="191">
        <f t="shared" si="209"/>
        <v>52.391284320555663</v>
      </c>
      <c r="DO274" s="192">
        <f t="shared" si="210"/>
        <v>0</v>
      </c>
      <c r="DP274" s="191">
        <v>1</v>
      </c>
      <c r="DQ274" s="191" t="s">
        <v>363</v>
      </c>
      <c r="DR274" s="191" t="s">
        <v>371</v>
      </c>
      <c r="DS274" s="208">
        <v>0.13400000000000001</v>
      </c>
      <c r="DT274" s="191">
        <v>580</v>
      </c>
      <c r="DU274" s="191">
        <f t="shared" si="211"/>
        <v>7.553094446767151</v>
      </c>
      <c r="DV274" s="191">
        <v>0.375</v>
      </c>
      <c r="DW274" s="191">
        <v>0.45</v>
      </c>
      <c r="DX274" s="192">
        <f t="shared" si="212"/>
        <v>9.4872617785301809</v>
      </c>
      <c r="DY274" s="191">
        <v>1</v>
      </c>
      <c r="DZ274" s="191" t="s">
        <v>363</v>
      </c>
      <c r="EA274" s="191" t="s">
        <v>371</v>
      </c>
      <c r="EB274" s="208">
        <v>0.13400000000000001</v>
      </c>
      <c r="EC274" s="191">
        <v>580</v>
      </c>
      <c r="ED274" s="191">
        <f t="shared" si="213"/>
        <v>2.9318713375969061</v>
      </c>
      <c r="EE274" s="191">
        <v>0.47499999999999998</v>
      </c>
      <c r="EF274" s="191">
        <v>0.47499999999999998</v>
      </c>
      <c r="EG274" s="191">
        <f t="shared" si="214"/>
        <v>4.7436308892650905</v>
      </c>
      <c r="EH274" s="166">
        <f t="shared" si="215"/>
        <v>2</v>
      </c>
      <c r="EI274" s="205">
        <f t="shared" si="216"/>
        <v>2.8192051426726672</v>
      </c>
      <c r="EJ274" s="205">
        <f t="shared" si="182"/>
        <v>1.6583559662780396</v>
      </c>
      <c r="EK274" s="51">
        <f t="shared" si="225"/>
        <v>1.0235153713188665</v>
      </c>
      <c r="EL274" s="220">
        <f t="shared" si="184"/>
        <v>0.32449742866366638</v>
      </c>
      <c r="EM274" s="221">
        <f t="shared" si="217"/>
        <v>4.6752456685129493</v>
      </c>
      <c r="EN274" s="191"/>
      <c r="EO274" s="313"/>
      <c r="EP274" s="192" t="s">
        <v>354</v>
      </c>
      <c r="EQ274" s="222">
        <f t="shared" si="218"/>
        <v>2.8192051426726672</v>
      </c>
      <c r="ER274" s="191">
        <f t="shared" si="219"/>
        <v>1.6583559662780396</v>
      </c>
      <c r="ES274" s="51">
        <f t="shared" si="220"/>
        <v>1.0235153713188665</v>
      </c>
      <c r="ET274" s="191">
        <f t="shared" si="226"/>
        <v>3.7926974286636663</v>
      </c>
      <c r="EU274" s="191">
        <f t="shared" si="221"/>
        <v>4.6752456685129493</v>
      </c>
      <c r="EV274" s="191"/>
      <c r="EW274" s="191"/>
      <c r="EX274" s="192" t="str">
        <f t="shared" si="186"/>
        <v>Front</v>
      </c>
      <c r="EY274" s="145"/>
      <c r="EZ274" s="191"/>
      <c r="FA274" s="191"/>
      <c r="FB274" s="191"/>
      <c r="FC274" s="191"/>
      <c r="FD274" s="191"/>
      <c r="FE274" s="191"/>
      <c r="FF274" s="192"/>
      <c r="FG274" s="145"/>
      <c r="FH274" s="191"/>
      <c r="FI274" s="191"/>
      <c r="FJ274" s="191"/>
      <c r="FK274" s="191"/>
      <c r="FL274" s="191"/>
      <c r="FM274" s="191"/>
      <c r="FN274" s="192"/>
      <c r="FO274" s="145"/>
      <c r="FP274" s="191"/>
      <c r="FQ274" s="191"/>
      <c r="FR274" s="191"/>
      <c r="FS274" s="191"/>
      <c r="FT274" s="191"/>
      <c r="FU274" s="191"/>
      <c r="FV274" s="192"/>
      <c r="FW274" s="191"/>
      <c r="FX274" s="191"/>
      <c r="FY274" s="191"/>
      <c r="FZ274" s="191"/>
      <c r="GA274" s="191"/>
      <c r="GB274" s="191"/>
      <c r="GC274" s="191"/>
      <c r="GD274" s="210"/>
      <c r="GE274" s="145"/>
      <c r="GF274" s="191"/>
      <c r="GG274" s="191"/>
      <c r="GH274" s="191"/>
      <c r="GI274" s="191"/>
      <c r="GJ274" s="191"/>
      <c r="GK274" s="191"/>
      <c r="GL274" s="210"/>
      <c r="GM274" s="145"/>
      <c r="GN274" s="191"/>
      <c r="GO274" s="191"/>
      <c r="GP274" s="191"/>
      <c r="GQ274" s="191"/>
      <c r="GR274" s="191"/>
      <c r="GS274" s="191"/>
      <c r="GT274" s="210"/>
      <c r="GU274" s="145"/>
      <c r="GV274" s="191"/>
      <c r="GW274" s="191"/>
      <c r="GX274" s="191"/>
      <c r="GY274" s="191"/>
      <c r="GZ274" s="191"/>
      <c r="HA274" s="191"/>
      <c r="HB274" s="210"/>
      <c r="HC274" s="145"/>
      <c r="HD274" s="191"/>
      <c r="HE274" s="191"/>
      <c r="HF274" s="191"/>
      <c r="HG274" s="191"/>
      <c r="HH274" s="191"/>
      <c r="HI274" s="191"/>
      <c r="HJ274" s="210"/>
      <c r="HR274" s="310"/>
    </row>
    <row r="275" spans="1:226" s="309" customFormat="1" ht="14.45" customHeight="1" x14ac:dyDescent="0.25">
      <c r="A275" s="211" t="s">
        <v>431</v>
      </c>
      <c r="B275" s="194" t="s">
        <v>0</v>
      </c>
      <c r="C275" s="31">
        <f t="shared" si="227"/>
        <v>265</v>
      </c>
      <c r="D275" s="173" t="str">
        <f t="shared" si="188"/>
        <v>Dw_265</v>
      </c>
      <c r="E275" s="4">
        <v>517.19069828635702</v>
      </c>
      <c r="F275" s="195" t="s">
        <v>360</v>
      </c>
      <c r="G275" s="195">
        <v>17.5</v>
      </c>
      <c r="H275" s="3">
        <f t="shared" si="189"/>
        <v>53.49540299114301</v>
      </c>
      <c r="I275" s="196">
        <f t="shared" si="190"/>
        <v>189.91467348035656</v>
      </c>
      <c r="J275" s="1">
        <f t="shared" si="191"/>
        <v>0.3</v>
      </c>
      <c r="K275" s="280">
        <f t="shared" si="192"/>
        <v>0.68706879892490125</v>
      </c>
      <c r="L275" s="280">
        <f t="shared" si="193"/>
        <v>0.81184683530305146</v>
      </c>
      <c r="M275" s="225">
        <f t="shared" si="194"/>
        <v>1.0650336077202738</v>
      </c>
      <c r="N275" s="15" t="s">
        <v>432</v>
      </c>
      <c r="O275" s="197">
        <f t="shared" si="195"/>
        <v>0.60888512647728854</v>
      </c>
      <c r="P275" s="198">
        <f t="shared" si="196"/>
        <v>0</v>
      </c>
      <c r="Q275" s="198">
        <f t="shared" si="197"/>
        <v>0</v>
      </c>
      <c r="R275" s="198">
        <f t="shared" si="198"/>
        <v>0.74621203197887964</v>
      </c>
      <c r="S275" s="77">
        <f t="shared" si="199"/>
        <v>0.88286363389490852</v>
      </c>
      <c r="T275" s="199"/>
      <c r="U275" s="3">
        <f t="shared" si="200"/>
        <v>1.9361202994776425</v>
      </c>
      <c r="V275" s="98">
        <f t="shared" si="201"/>
        <v>12.745110167767949</v>
      </c>
      <c r="W275" s="49">
        <f t="shared" si="202"/>
        <v>4.1973276250237124</v>
      </c>
      <c r="X275" s="317">
        <f t="shared" si="181"/>
        <v>9.3379434999088934E-2</v>
      </c>
      <c r="Y275" s="318">
        <v>9.3379434999088906E-2</v>
      </c>
      <c r="Z275" s="200"/>
      <c r="AA275" s="66"/>
      <c r="AB275" s="66"/>
      <c r="AC275" s="66">
        <v>250</v>
      </c>
      <c r="AD275" s="66"/>
      <c r="AE275" s="66"/>
      <c r="AF275" s="66"/>
      <c r="AG275" s="66"/>
      <c r="AH275" s="195"/>
      <c r="AI275" s="34"/>
      <c r="AJ275" s="229">
        <v>180</v>
      </c>
      <c r="AK275" s="34"/>
      <c r="AL275" s="34"/>
      <c r="AM275" s="34"/>
      <c r="AN275" s="201"/>
      <c r="AO275" s="201"/>
      <c r="AP275" s="202">
        <v>240</v>
      </c>
      <c r="AQ275" s="18"/>
      <c r="AR275" s="18"/>
      <c r="AS275" s="18"/>
      <c r="AT275" s="51"/>
      <c r="AU275" s="17"/>
      <c r="AV275" s="18"/>
      <c r="AW275" s="112"/>
      <c r="AX275" s="103"/>
      <c r="AY275" s="18"/>
      <c r="AZ275" s="18"/>
      <c r="BA275" s="18"/>
      <c r="BB275" s="17"/>
      <c r="BC275" s="19"/>
      <c r="BD275" s="19"/>
      <c r="BE275" s="19"/>
      <c r="BF275" s="17"/>
      <c r="BG275" s="18"/>
      <c r="BH275" s="18"/>
      <c r="BI275" s="128"/>
      <c r="BJ275" s="331"/>
      <c r="BK275" s="332"/>
      <c r="BL275" s="332"/>
      <c r="BM275" s="332"/>
      <c r="BN275" s="333"/>
      <c r="BO275" s="203">
        <f t="shared" si="203"/>
        <v>6.9363999999999999</v>
      </c>
      <c r="BP275" s="285">
        <v>7.712271926524279</v>
      </c>
      <c r="BQ275" s="204">
        <v>2.8304227138816822</v>
      </c>
      <c r="BR275" s="204"/>
      <c r="BS275" s="47"/>
      <c r="BT275" s="42"/>
      <c r="BU275" s="42"/>
      <c r="BV275" s="42"/>
      <c r="BW275" s="43"/>
      <c r="BX275" s="191"/>
      <c r="BY275" s="191"/>
      <c r="BZ275" s="205"/>
      <c r="CA275" s="191"/>
      <c r="CB275" s="206"/>
      <c r="CC275" s="191"/>
      <c r="CD275" s="207">
        <f t="shared" si="204"/>
        <v>56.974402044106967</v>
      </c>
      <c r="CE275" s="47" t="s">
        <v>356</v>
      </c>
      <c r="CF275" s="42">
        <v>31.8</v>
      </c>
      <c r="CG275" s="42" t="s">
        <v>353</v>
      </c>
      <c r="CH275" s="42">
        <v>175</v>
      </c>
      <c r="CI275" s="191"/>
      <c r="CJ275" s="192"/>
      <c r="CK275" s="191" t="s">
        <v>357</v>
      </c>
      <c r="CL275" s="191" t="s">
        <v>358</v>
      </c>
      <c r="CM275" s="208">
        <v>0.13</v>
      </c>
      <c r="CN275" s="191">
        <v>470</v>
      </c>
      <c r="CO275" s="205">
        <f t="shared" si="205"/>
        <v>72.952313646642665</v>
      </c>
      <c r="CP275" s="191">
        <f t="shared" si="206"/>
        <v>42.730801533080225</v>
      </c>
      <c r="CQ275" s="145" t="s">
        <v>353</v>
      </c>
      <c r="CR275" s="191">
        <v>175</v>
      </c>
      <c r="CS275" s="191"/>
      <c r="CT275" s="191"/>
      <c r="CU275" s="191"/>
      <c r="CV275" s="192"/>
      <c r="CW275" s="191" t="s">
        <v>357</v>
      </c>
      <c r="CX275" s="209" t="s">
        <v>358</v>
      </c>
      <c r="CY275" s="208">
        <v>0.13</v>
      </c>
      <c r="CZ275" s="191">
        <v>470</v>
      </c>
      <c r="DA275" s="191"/>
      <c r="DB275" s="191">
        <f t="shared" si="207"/>
        <v>53.49540299114301</v>
      </c>
      <c r="DC275" s="43">
        <f t="shared" si="208"/>
        <v>0</v>
      </c>
      <c r="DD275" s="191" t="s">
        <v>362</v>
      </c>
      <c r="DE275" s="191">
        <v>100</v>
      </c>
      <c r="DF275" s="191" t="s">
        <v>361</v>
      </c>
      <c r="DG275" s="191">
        <v>20</v>
      </c>
      <c r="DH275" s="191" t="s">
        <v>353</v>
      </c>
      <c r="DI275" s="192">
        <v>175</v>
      </c>
      <c r="DJ275" s="191"/>
      <c r="DK275" s="209"/>
      <c r="DL275" s="208"/>
      <c r="DM275" s="191"/>
      <c r="DN275" s="191">
        <f t="shared" si="209"/>
        <v>53.49540299114301</v>
      </c>
      <c r="DO275" s="192">
        <f t="shared" si="210"/>
        <v>0</v>
      </c>
      <c r="DP275" s="191">
        <v>1</v>
      </c>
      <c r="DQ275" s="191" t="s">
        <v>363</v>
      </c>
      <c r="DR275" s="191" t="s">
        <v>371</v>
      </c>
      <c r="DS275" s="208">
        <v>0.13400000000000001</v>
      </c>
      <c r="DT275" s="191">
        <v>580</v>
      </c>
      <c r="DU275" s="191">
        <f t="shared" si="211"/>
        <v>7.712271926524279</v>
      </c>
      <c r="DV275" s="191">
        <v>0.375</v>
      </c>
      <c r="DW275" s="191">
        <v>0.45</v>
      </c>
      <c r="DX275" s="192">
        <f t="shared" si="212"/>
        <v>9.4957336740178278</v>
      </c>
      <c r="DY275" s="191">
        <v>1</v>
      </c>
      <c r="DZ275" s="191" t="s">
        <v>363</v>
      </c>
      <c r="EA275" s="191" t="s">
        <v>371</v>
      </c>
      <c r="EB275" s="208">
        <v>0.13400000000000001</v>
      </c>
      <c r="EC275" s="191">
        <v>580</v>
      </c>
      <c r="ED275" s="191">
        <f t="shared" si="213"/>
        <v>2.8304227138816822</v>
      </c>
      <c r="EE275" s="191">
        <v>0.47499999999999998</v>
      </c>
      <c r="EF275" s="191">
        <v>0.47499999999999998</v>
      </c>
      <c r="EG275" s="191">
        <f t="shared" si="214"/>
        <v>4.7478668370089139</v>
      </c>
      <c r="EH275" s="166">
        <f t="shared" si="215"/>
        <v>2</v>
      </c>
      <c r="EI275" s="205">
        <f t="shared" si="216"/>
        <v>3.2914045091119926</v>
      </c>
      <c r="EJ275" s="205">
        <f t="shared" si="182"/>
        <v>1.9361202994776427</v>
      </c>
      <c r="EK275" s="51">
        <f t="shared" si="225"/>
        <v>0.64430241440403946</v>
      </c>
      <c r="EL275" s="220">
        <f t="shared" si="184"/>
        <v>8.8397745444003695E-2</v>
      </c>
      <c r="EM275" s="221">
        <f t="shared" si="217"/>
        <v>6.3725550838839746</v>
      </c>
      <c r="EN275" s="191"/>
      <c r="EO275" s="313"/>
      <c r="EP275" s="192" t="s">
        <v>354</v>
      </c>
      <c r="EQ275" s="222">
        <f t="shared" si="218"/>
        <v>3.2914045091119926</v>
      </c>
      <c r="ER275" s="191">
        <f t="shared" si="219"/>
        <v>1.9361202994776427</v>
      </c>
      <c r="ES275" s="51">
        <f t="shared" si="220"/>
        <v>0.64430241440403946</v>
      </c>
      <c r="ET275" s="191">
        <f t="shared" si="226"/>
        <v>3.5565977454440034</v>
      </c>
      <c r="EU275" s="191">
        <f t="shared" si="221"/>
        <v>6.3725550838839746</v>
      </c>
      <c r="EV275" s="191"/>
      <c r="EW275" s="191"/>
      <c r="EX275" s="192" t="str">
        <f t="shared" si="186"/>
        <v>Front</v>
      </c>
      <c r="EY275" s="145"/>
      <c r="EZ275" s="191"/>
      <c r="FA275" s="191"/>
      <c r="FB275" s="191"/>
      <c r="FC275" s="191"/>
      <c r="FD275" s="191"/>
      <c r="FE275" s="191"/>
      <c r="FF275" s="192"/>
      <c r="FG275" s="145"/>
      <c r="FH275" s="191"/>
      <c r="FI275" s="191"/>
      <c r="FJ275" s="191"/>
      <c r="FK275" s="191"/>
      <c r="FL275" s="191"/>
      <c r="FM275" s="191"/>
      <c r="FN275" s="192"/>
      <c r="FO275" s="145"/>
      <c r="FP275" s="191"/>
      <c r="FQ275" s="191"/>
      <c r="FR275" s="191"/>
      <c r="FS275" s="191"/>
      <c r="FT275" s="191"/>
      <c r="FU275" s="191"/>
      <c r="FV275" s="192"/>
      <c r="FW275" s="191"/>
      <c r="FX275" s="191"/>
      <c r="FY275" s="191"/>
      <c r="FZ275" s="191"/>
      <c r="GA275" s="191"/>
      <c r="GB275" s="191"/>
      <c r="GC275" s="191"/>
      <c r="GD275" s="210"/>
      <c r="GE275" s="145"/>
      <c r="GF275" s="191"/>
      <c r="GG275" s="191"/>
      <c r="GH275" s="191"/>
      <c r="GI275" s="191"/>
      <c r="GJ275" s="191"/>
      <c r="GK275" s="191"/>
      <c r="GL275" s="210"/>
      <c r="GM275" s="145"/>
      <c r="GN275" s="191"/>
      <c r="GO275" s="191"/>
      <c r="GP275" s="191"/>
      <c r="GQ275" s="191"/>
      <c r="GR275" s="191"/>
      <c r="GS275" s="191"/>
      <c r="GT275" s="210"/>
      <c r="GU275" s="145"/>
      <c r="GV275" s="191"/>
      <c r="GW275" s="191"/>
      <c r="GX275" s="191"/>
      <c r="GY275" s="191"/>
      <c r="GZ275" s="191"/>
      <c r="HA275" s="191"/>
      <c r="HB275" s="210"/>
      <c r="HC275" s="145"/>
      <c r="HD275" s="191"/>
      <c r="HE275" s="191"/>
      <c r="HF275" s="191"/>
      <c r="HG275" s="191"/>
      <c r="HH275" s="191"/>
      <c r="HI275" s="191"/>
      <c r="HJ275" s="210"/>
      <c r="HR275" s="310"/>
    </row>
    <row r="276" spans="1:226" s="309" customFormat="1" ht="14.45" customHeight="1" x14ac:dyDescent="0.25">
      <c r="A276" s="211" t="s">
        <v>431</v>
      </c>
      <c r="B276" s="194" t="s">
        <v>0</v>
      </c>
      <c r="C276" s="31">
        <f t="shared" si="227"/>
        <v>266</v>
      </c>
      <c r="D276" s="173" t="str">
        <f t="shared" si="188"/>
        <v>Dw_266</v>
      </c>
      <c r="E276" s="4">
        <v>516.0897526030044</v>
      </c>
      <c r="F276" s="195" t="s">
        <v>360</v>
      </c>
      <c r="G276" s="195">
        <v>17.5</v>
      </c>
      <c r="H276" s="3">
        <f t="shared" si="189"/>
        <v>48.975559083607664</v>
      </c>
      <c r="I276" s="196">
        <f t="shared" si="190"/>
        <v>178.03972910656526</v>
      </c>
      <c r="J276" s="1">
        <f t="shared" si="191"/>
        <v>0.3</v>
      </c>
      <c r="K276" s="280">
        <f t="shared" si="192"/>
        <v>0.66691028980909317</v>
      </c>
      <c r="L276" s="280">
        <f t="shared" si="193"/>
        <v>0.75942964331205021</v>
      </c>
      <c r="M276" s="225">
        <f t="shared" si="194"/>
        <v>1.0905831343505128</v>
      </c>
      <c r="N276" s="15" t="s">
        <v>432</v>
      </c>
      <c r="O276" s="197">
        <f t="shared" si="195"/>
        <v>0.56957223248403765</v>
      </c>
      <c r="P276" s="198">
        <f t="shared" si="196"/>
        <v>0</v>
      </c>
      <c r="Q276" s="198">
        <f t="shared" si="197"/>
        <v>0</v>
      </c>
      <c r="R276" s="198">
        <f t="shared" si="198"/>
        <v>0.76411321748574723</v>
      </c>
      <c r="S276" s="77">
        <f t="shared" si="199"/>
        <v>0.8188406191549964</v>
      </c>
      <c r="T276" s="199"/>
      <c r="U276" s="3">
        <f t="shared" si="200"/>
        <v>1.6940196520710524</v>
      </c>
      <c r="V276" s="98">
        <f t="shared" si="201"/>
        <v>9.756988777449962</v>
      </c>
      <c r="W276" s="49">
        <f t="shared" si="202"/>
        <v>5.019536272994225</v>
      </c>
      <c r="X276" s="317">
        <f t="shared" si="181"/>
        <v>7.1327680712204827E-2</v>
      </c>
      <c r="Y276" s="318">
        <v>7.1327680712204841E-2</v>
      </c>
      <c r="Z276" s="200"/>
      <c r="AA276" s="66"/>
      <c r="AB276" s="66"/>
      <c r="AC276" s="66">
        <v>250</v>
      </c>
      <c r="AD276" s="66"/>
      <c r="AE276" s="66"/>
      <c r="AF276" s="66"/>
      <c r="AG276" s="66"/>
      <c r="AH276" s="195"/>
      <c r="AI276" s="34"/>
      <c r="AJ276" s="229">
        <v>180</v>
      </c>
      <c r="AK276" s="34"/>
      <c r="AL276" s="34"/>
      <c r="AM276" s="34"/>
      <c r="AN276" s="201"/>
      <c r="AO276" s="201"/>
      <c r="AP276" s="202">
        <v>240</v>
      </c>
      <c r="AQ276" s="18"/>
      <c r="AR276" s="18"/>
      <c r="AS276" s="18"/>
      <c r="AT276" s="51"/>
      <c r="AU276" s="17"/>
      <c r="AV276" s="18"/>
      <c r="AW276" s="112"/>
      <c r="AX276" s="103"/>
      <c r="AY276" s="18"/>
      <c r="AZ276" s="18"/>
      <c r="BA276" s="18"/>
      <c r="BB276" s="17"/>
      <c r="BC276" s="19"/>
      <c r="BD276" s="19"/>
      <c r="BE276" s="19"/>
      <c r="BF276" s="17"/>
      <c r="BG276" s="18"/>
      <c r="BH276" s="18"/>
      <c r="BI276" s="128"/>
      <c r="BJ276" s="331"/>
      <c r="BK276" s="332"/>
      <c r="BL276" s="332"/>
      <c r="BM276" s="332"/>
      <c r="BN276" s="333"/>
      <c r="BO276" s="203">
        <f t="shared" si="203"/>
        <v>6.9363999999999999</v>
      </c>
      <c r="BP276" s="285">
        <v>7.0606595760924495</v>
      </c>
      <c r="BQ276" s="204">
        <v>2.8609084109402718</v>
      </c>
      <c r="BR276" s="204"/>
      <c r="BS276" s="47"/>
      <c r="BT276" s="42"/>
      <c r="BU276" s="42"/>
      <c r="BV276" s="42"/>
      <c r="BW276" s="43"/>
      <c r="BX276" s="191"/>
      <c r="BY276" s="191"/>
      <c r="BZ276" s="205"/>
      <c r="CA276" s="191"/>
      <c r="CB276" s="206"/>
      <c r="CC276" s="191"/>
      <c r="CD276" s="207">
        <f t="shared" si="204"/>
        <v>53.411918731969578</v>
      </c>
      <c r="CE276" s="47" t="s">
        <v>356</v>
      </c>
      <c r="CF276" s="42">
        <v>31.8</v>
      </c>
      <c r="CG276" s="42" t="s">
        <v>353</v>
      </c>
      <c r="CH276" s="42">
        <v>175</v>
      </c>
      <c r="CI276" s="191"/>
      <c r="CJ276" s="192"/>
      <c r="CK276" s="191" t="s">
        <v>357</v>
      </c>
      <c r="CL276" s="191" t="s">
        <v>358</v>
      </c>
      <c r="CM276" s="208">
        <v>0.13</v>
      </c>
      <c r="CN276" s="191">
        <v>470</v>
      </c>
      <c r="CO276" s="205">
        <f t="shared" si="205"/>
        <v>70.117057087922063</v>
      </c>
      <c r="CP276" s="191">
        <f t="shared" si="206"/>
        <v>40.058939048977187</v>
      </c>
      <c r="CQ276" s="145" t="s">
        <v>353</v>
      </c>
      <c r="CR276" s="191">
        <v>175</v>
      </c>
      <c r="CS276" s="191"/>
      <c r="CT276" s="191"/>
      <c r="CU276" s="191"/>
      <c r="CV276" s="192"/>
      <c r="CW276" s="191" t="s">
        <v>357</v>
      </c>
      <c r="CX276" s="209" t="s">
        <v>358</v>
      </c>
      <c r="CY276" s="208">
        <v>0.13</v>
      </c>
      <c r="CZ276" s="191">
        <v>470</v>
      </c>
      <c r="DA276" s="191"/>
      <c r="DB276" s="191">
        <f t="shared" si="207"/>
        <v>48.975559083607664</v>
      </c>
      <c r="DC276" s="43">
        <f t="shared" si="208"/>
        <v>0</v>
      </c>
      <c r="DD276" s="191" t="s">
        <v>362</v>
      </c>
      <c r="DE276" s="191">
        <v>100</v>
      </c>
      <c r="DF276" s="191" t="s">
        <v>361</v>
      </c>
      <c r="DG276" s="191">
        <v>20</v>
      </c>
      <c r="DH276" s="191" t="s">
        <v>353</v>
      </c>
      <c r="DI276" s="192">
        <v>175</v>
      </c>
      <c r="DJ276" s="191"/>
      <c r="DK276" s="209"/>
      <c r="DL276" s="208"/>
      <c r="DM276" s="191"/>
      <c r="DN276" s="191">
        <f t="shared" si="209"/>
        <v>48.975559083607664</v>
      </c>
      <c r="DO276" s="192">
        <f t="shared" si="210"/>
        <v>0</v>
      </c>
      <c r="DP276" s="191">
        <v>1</v>
      </c>
      <c r="DQ276" s="191" t="s">
        <v>363</v>
      </c>
      <c r="DR276" s="191" t="s">
        <v>371</v>
      </c>
      <c r="DS276" s="208">
        <v>0.13400000000000001</v>
      </c>
      <c r="DT276" s="191">
        <v>580</v>
      </c>
      <c r="DU276" s="191">
        <f t="shared" si="211"/>
        <v>7.0606595760924495</v>
      </c>
      <c r="DV276" s="191">
        <v>0.375</v>
      </c>
      <c r="DW276" s="191">
        <v>0.45</v>
      </c>
      <c r="DX276" s="192">
        <f t="shared" si="212"/>
        <v>8.901986455328263</v>
      </c>
      <c r="DY276" s="191">
        <v>1</v>
      </c>
      <c r="DZ276" s="191" t="s">
        <v>363</v>
      </c>
      <c r="EA276" s="191" t="s">
        <v>371</v>
      </c>
      <c r="EB276" s="208">
        <v>0.13400000000000001</v>
      </c>
      <c r="EC276" s="191">
        <v>580</v>
      </c>
      <c r="ED276" s="191">
        <f t="shared" si="213"/>
        <v>2.8609084109402718</v>
      </c>
      <c r="EE276" s="191">
        <v>0.47499999999999998</v>
      </c>
      <c r="EF276" s="191">
        <v>0.47499999999999998</v>
      </c>
      <c r="EG276" s="191">
        <f t="shared" si="214"/>
        <v>4.4509932276641315</v>
      </c>
      <c r="EH276" s="166">
        <f t="shared" si="215"/>
        <v>2</v>
      </c>
      <c r="EI276" s="205">
        <f t="shared" si="216"/>
        <v>2.8798334085207893</v>
      </c>
      <c r="EJ276" s="205">
        <f t="shared" si="182"/>
        <v>1.6940196520710527</v>
      </c>
      <c r="EK276" s="51">
        <f t="shared" si="225"/>
        <v>0.91688875886921917</v>
      </c>
      <c r="EL276" s="220">
        <f t="shared" si="184"/>
        <v>0.29418329573960533</v>
      </c>
      <c r="EM276" s="221">
        <f t="shared" si="217"/>
        <v>4.878494388724981</v>
      </c>
      <c r="EN276" s="191"/>
      <c r="EO276" s="313"/>
      <c r="EP276" s="192" t="s">
        <v>354</v>
      </c>
      <c r="EQ276" s="222">
        <f t="shared" si="218"/>
        <v>2.8798334085207893</v>
      </c>
      <c r="ER276" s="191">
        <f t="shared" si="219"/>
        <v>1.6940196520710527</v>
      </c>
      <c r="ES276" s="51">
        <f t="shared" si="220"/>
        <v>0.91688875886921917</v>
      </c>
      <c r="ET276" s="191">
        <f t="shared" si="226"/>
        <v>3.7623832957396051</v>
      </c>
      <c r="EU276" s="191">
        <f t="shared" si="221"/>
        <v>4.878494388724981</v>
      </c>
      <c r="EV276" s="191"/>
      <c r="EW276" s="191"/>
      <c r="EX276" s="192" t="str">
        <f t="shared" si="186"/>
        <v>Front</v>
      </c>
      <c r="EY276" s="145"/>
      <c r="EZ276" s="191"/>
      <c r="FA276" s="191"/>
      <c r="FB276" s="191"/>
      <c r="FC276" s="191"/>
      <c r="FD276" s="191"/>
      <c r="FE276" s="191"/>
      <c r="FF276" s="192"/>
      <c r="FG276" s="145"/>
      <c r="FH276" s="191"/>
      <c r="FI276" s="191"/>
      <c r="FJ276" s="191"/>
      <c r="FK276" s="191"/>
      <c r="FL276" s="191"/>
      <c r="FM276" s="191"/>
      <c r="FN276" s="192"/>
      <c r="FO276" s="145"/>
      <c r="FP276" s="191"/>
      <c r="FQ276" s="191"/>
      <c r="FR276" s="191"/>
      <c r="FS276" s="191"/>
      <c r="FT276" s="191"/>
      <c r="FU276" s="191"/>
      <c r="FV276" s="192"/>
      <c r="FW276" s="191"/>
      <c r="FX276" s="191"/>
      <c r="FY276" s="191"/>
      <c r="FZ276" s="191"/>
      <c r="GA276" s="191"/>
      <c r="GB276" s="191"/>
      <c r="GC276" s="191"/>
      <c r="GD276" s="210"/>
      <c r="GE276" s="145"/>
      <c r="GF276" s="191"/>
      <c r="GG276" s="191"/>
      <c r="GH276" s="191"/>
      <c r="GI276" s="191"/>
      <c r="GJ276" s="191"/>
      <c r="GK276" s="191"/>
      <c r="GL276" s="210"/>
      <c r="GM276" s="145"/>
      <c r="GN276" s="191"/>
      <c r="GO276" s="191"/>
      <c r="GP276" s="191"/>
      <c r="GQ276" s="191"/>
      <c r="GR276" s="191"/>
      <c r="GS276" s="191"/>
      <c r="GT276" s="210"/>
      <c r="GU276" s="145"/>
      <c r="GV276" s="191"/>
      <c r="GW276" s="191"/>
      <c r="GX276" s="191"/>
      <c r="GY276" s="191"/>
      <c r="GZ276" s="191"/>
      <c r="HA276" s="191"/>
      <c r="HB276" s="210"/>
      <c r="HC276" s="145"/>
      <c r="HD276" s="191"/>
      <c r="HE276" s="191"/>
      <c r="HF276" s="191"/>
      <c r="HG276" s="191"/>
      <c r="HH276" s="191"/>
      <c r="HI276" s="191"/>
      <c r="HJ276" s="210"/>
      <c r="HR276" s="310"/>
    </row>
    <row r="277" spans="1:226" s="309" customFormat="1" ht="14.45" customHeight="1" x14ac:dyDescent="0.25">
      <c r="A277" s="211" t="s">
        <v>431</v>
      </c>
      <c r="B277" s="194" t="s">
        <v>0</v>
      </c>
      <c r="C277" s="31">
        <f t="shared" si="227"/>
        <v>267</v>
      </c>
      <c r="D277" s="173" t="str">
        <f t="shared" si="188"/>
        <v>Dw_267</v>
      </c>
      <c r="E277" s="4">
        <v>517.70432019284681</v>
      </c>
      <c r="F277" s="195" t="s">
        <v>360</v>
      </c>
      <c r="G277" s="195">
        <v>17.5</v>
      </c>
      <c r="H277" s="3">
        <f t="shared" si="189"/>
        <v>45.069803966700839</v>
      </c>
      <c r="I277" s="196">
        <f t="shared" si="190"/>
        <v>164.6276309128765</v>
      </c>
      <c r="J277" s="1">
        <f t="shared" si="191"/>
        <v>0.30000000000000004</v>
      </c>
      <c r="K277" s="280">
        <f t="shared" si="192"/>
        <v>0.66303665070385731</v>
      </c>
      <c r="L277" s="280">
        <f t="shared" si="193"/>
        <v>0.74970969578936941</v>
      </c>
      <c r="M277" s="225">
        <f t="shared" si="194"/>
        <v>1.0958177078017193</v>
      </c>
      <c r="N277" s="15" t="s">
        <v>432</v>
      </c>
      <c r="O277" s="197">
        <f t="shared" si="195"/>
        <v>0.56228227184202695</v>
      </c>
      <c r="P277" s="198">
        <f t="shared" si="196"/>
        <v>0</v>
      </c>
      <c r="Q277" s="198">
        <f t="shared" si="197"/>
        <v>0</v>
      </c>
      <c r="R277" s="198">
        <f t="shared" si="198"/>
        <v>0.76778080286826733</v>
      </c>
      <c r="S277" s="77">
        <f t="shared" si="199"/>
        <v>0.78133510124309502</v>
      </c>
      <c r="T277" s="199"/>
      <c r="U277" s="3">
        <f t="shared" si="200"/>
        <v>1.5914728312938928</v>
      </c>
      <c r="V277" s="98">
        <f t="shared" si="201"/>
        <v>8.6114716273384371</v>
      </c>
      <c r="W277" s="49">
        <f t="shared" si="202"/>
        <v>5.2336936028006917</v>
      </c>
      <c r="X277" s="317">
        <f t="shared" si="181"/>
        <v>6.5989412373684261E-2</v>
      </c>
      <c r="Y277" s="318">
        <v>6.5989412373684261E-2</v>
      </c>
      <c r="Z277" s="200"/>
      <c r="AA277" s="66"/>
      <c r="AB277" s="66"/>
      <c r="AC277" s="66">
        <v>250</v>
      </c>
      <c r="AD277" s="66"/>
      <c r="AE277" s="66"/>
      <c r="AF277" s="66"/>
      <c r="AG277" s="66"/>
      <c r="AH277" s="195"/>
      <c r="AI277" s="34"/>
      <c r="AJ277" s="229">
        <v>180</v>
      </c>
      <c r="AK277" s="34"/>
      <c r="AL277" s="34"/>
      <c r="AM277" s="34"/>
      <c r="AN277" s="201"/>
      <c r="AO277" s="201"/>
      <c r="AP277" s="202">
        <v>240</v>
      </c>
      <c r="AQ277" s="18"/>
      <c r="AR277" s="18"/>
      <c r="AS277" s="18"/>
      <c r="AT277" s="51"/>
      <c r="AU277" s="17"/>
      <c r="AV277" s="18"/>
      <c r="AW277" s="112"/>
      <c r="AX277" s="103"/>
      <c r="AY277" s="18"/>
      <c r="AZ277" s="18"/>
      <c r="BA277" s="18"/>
      <c r="BB277" s="17"/>
      <c r="BC277" s="19"/>
      <c r="BD277" s="19"/>
      <c r="BE277" s="19"/>
      <c r="BF277" s="17"/>
      <c r="BG277" s="18"/>
      <c r="BH277" s="18"/>
      <c r="BI277" s="128"/>
      <c r="BJ277" s="331"/>
      <c r="BK277" s="332"/>
      <c r="BL277" s="332"/>
      <c r="BM277" s="332"/>
      <c r="BN277" s="333"/>
      <c r="BO277" s="203">
        <f t="shared" si="203"/>
        <v>6.9363999999999999</v>
      </c>
      <c r="BP277" s="285">
        <v>6.4975785662160259</v>
      </c>
      <c r="BQ277" s="204">
        <v>2.7723738955039887</v>
      </c>
      <c r="BR277" s="204"/>
      <c r="BS277" s="47"/>
      <c r="BT277" s="42"/>
      <c r="BU277" s="42"/>
      <c r="BV277" s="42"/>
      <c r="BW277" s="43"/>
      <c r="BX277" s="191"/>
      <c r="BY277" s="191"/>
      <c r="BZ277" s="205"/>
      <c r="CA277" s="191"/>
      <c r="CB277" s="206"/>
      <c r="CC277" s="191"/>
      <c r="CD277" s="207">
        <f t="shared" si="204"/>
        <v>49.388289273862952</v>
      </c>
      <c r="CE277" s="47" t="s">
        <v>356</v>
      </c>
      <c r="CF277" s="42">
        <v>31.8</v>
      </c>
      <c r="CG277" s="42" t="s">
        <v>353</v>
      </c>
      <c r="CH277" s="42">
        <v>175</v>
      </c>
      <c r="CI277" s="191"/>
      <c r="CJ277" s="192"/>
      <c r="CK277" s="191" t="s">
        <v>357</v>
      </c>
      <c r="CL277" s="191" t="s">
        <v>358</v>
      </c>
      <c r="CM277" s="208">
        <v>0.13</v>
      </c>
      <c r="CN277" s="191">
        <v>470</v>
      </c>
      <c r="CO277" s="205">
        <f t="shared" si="205"/>
        <v>64.516469128046964</v>
      </c>
      <c r="CP277" s="191">
        <f t="shared" si="206"/>
        <v>37.041216955397211</v>
      </c>
      <c r="CQ277" s="145" t="s">
        <v>353</v>
      </c>
      <c r="CR277" s="191">
        <v>175</v>
      </c>
      <c r="CS277" s="191"/>
      <c r="CT277" s="191"/>
      <c r="CU277" s="191"/>
      <c r="CV277" s="192"/>
      <c r="CW277" s="191" t="s">
        <v>357</v>
      </c>
      <c r="CX277" s="209" t="s">
        <v>358</v>
      </c>
      <c r="CY277" s="208">
        <v>0.13</v>
      </c>
      <c r="CZ277" s="191">
        <v>470</v>
      </c>
      <c r="DA277" s="191"/>
      <c r="DB277" s="191">
        <f t="shared" si="207"/>
        <v>45.069803966700839</v>
      </c>
      <c r="DC277" s="43">
        <f t="shared" si="208"/>
        <v>0</v>
      </c>
      <c r="DD277" s="191" t="s">
        <v>362</v>
      </c>
      <c r="DE277" s="191">
        <v>100</v>
      </c>
      <c r="DF277" s="191" t="s">
        <v>361</v>
      </c>
      <c r="DG277" s="191">
        <v>20</v>
      </c>
      <c r="DH277" s="191" t="s">
        <v>353</v>
      </c>
      <c r="DI277" s="192">
        <v>175</v>
      </c>
      <c r="DJ277" s="191"/>
      <c r="DK277" s="209"/>
      <c r="DL277" s="208"/>
      <c r="DM277" s="191"/>
      <c r="DN277" s="191">
        <f t="shared" si="209"/>
        <v>45.069803966700839</v>
      </c>
      <c r="DO277" s="192">
        <f t="shared" si="210"/>
        <v>0</v>
      </c>
      <c r="DP277" s="191">
        <v>1</v>
      </c>
      <c r="DQ277" s="191" t="s">
        <v>363</v>
      </c>
      <c r="DR277" s="191" t="s">
        <v>371</v>
      </c>
      <c r="DS277" s="208">
        <v>0.13400000000000001</v>
      </c>
      <c r="DT277" s="191">
        <v>580</v>
      </c>
      <c r="DU277" s="191">
        <f t="shared" si="211"/>
        <v>6.4975785662160259</v>
      </c>
      <c r="DV277" s="191">
        <v>0.375</v>
      </c>
      <c r="DW277" s="191">
        <v>0.45</v>
      </c>
      <c r="DX277" s="192">
        <f t="shared" si="212"/>
        <v>8.231381545643826</v>
      </c>
      <c r="DY277" s="191">
        <v>1</v>
      </c>
      <c r="DZ277" s="191" t="s">
        <v>363</v>
      </c>
      <c r="EA277" s="191" t="s">
        <v>371</v>
      </c>
      <c r="EB277" s="208">
        <v>0.13400000000000001</v>
      </c>
      <c r="EC277" s="191">
        <v>580</v>
      </c>
      <c r="ED277" s="191">
        <f t="shared" si="213"/>
        <v>2.7723738955039887</v>
      </c>
      <c r="EE277" s="191">
        <v>0.47499999999999998</v>
      </c>
      <c r="EF277" s="191">
        <v>0.47499999999999998</v>
      </c>
      <c r="EG277" s="191">
        <f t="shared" si="214"/>
        <v>4.115690772821913</v>
      </c>
      <c r="EH277" s="166">
        <f t="shared" si="215"/>
        <v>2</v>
      </c>
      <c r="EI277" s="205">
        <f t="shared" si="216"/>
        <v>2.7055038131996176</v>
      </c>
      <c r="EJ277" s="205">
        <f t="shared" si="182"/>
        <v>1.5914728312938928</v>
      </c>
      <c r="EK277" s="51">
        <f t="shared" si="225"/>
        <v>0.93090106421009589</v>
      </c>
      <c r="EL277" s="220">
        <f t="shared" si="184"/>
        <v>0.38134809340019116</v>
      </c>
      <c r="EM277" s="221">
        <f t="shared" si="217"/>
        <v>4.3057358136692185</v>
      </c>
      <c r="EN277" s="191"/>
      <c r="EO277" s="313"/>
      <c r="EP277" s="192" t="s">
        <v>354</v>
      </c>
      <c r="EQ277" s="222">
        <f t="shared" si="218"/>
        <v>2.7055038131996176</v>
      </c>
      <c r="ER277" s="191">
        <f t="shared" si="219"/>
        <v>1.5914728312938928</v>
      </c>
      <c r="ES277" s="51">
        <f t="shared" si="220"/>
        <v>0.93090106421009589</v>
      </c>
      <c r="ET277" s="191">
        <f t="shared" si="226"/>
        <v>3.8495480934001911</v>
      </c>
      <c r="EU277" s="191">
        <f t="shared" si="221"/>
        <v>4.3057358136692185</v>
      </c>
      <c r="EV277" s="191"/>
      <c r="EW277" s="191"/>
      <c r="EX277" s="192" t="str">
        <f t="shared" si="186"/>
        <v>Front</v>
      </c>
      <c r="EY277" s="145"/>
      <c r="EZ277" s="191"/>
      <c r="FA277" s="191"/>
      <c r="FB277" s="191"/>
      <c r="FC277" s="191"/>
      <c r="FD277" s="191"/>
      <c r="FE277" s="191"/>
      <c r="FF277" s="192"/>
      <c r="FG277" s="145"/>
      <c r="FH277" s="191"/>
      <c r="FI277" s="191"/>
      <c r="FJ277" s="191"/>
      <c r="FK277" s="191"/>
      <c r="FL277" s="191"/>
      <c r="FM277" s="191"/>
      <c r="FN277" s="192"/>
      <c r="FO277" s="145"/>
      <c r="FP277" s="191"/>
      <c r="FQ277" s="191"/>
      <c r="FR277" s="191"/>
      <c r="FS277" s="191"/>
      <c r="FT277" s="191"/>
      <c r="FU277" s="191"/>
      <c r="FV277" s="192"/>
      <c r="FW277" s="191"/>
      <c r="FX277" s="191"/>
      <c r="FY277" s="191"/>
      <c r="FZ277" s="191"/>
      <c r="GA277" s="191"/>
      <c r="GB277" s="191"/>
      <c r="GC277" s="191"/>
      <c r="GD277" s="210"/>
      <c r="GE277" s="145"/>
      <c r="GF277" s="191"/>
      <c r="GG277" s="191"/>
      <c r="GH277" s="191"/>
      <c r="GI277" s="191"/>
      <c r="GJ277" s="191"/>
      <c r="GK277" s="191"/>
      <c r="GL277" s="210"/>
      <c r="GM277" s="145"/>
      <c r="GN277" s="191"/>
      <c r="GO277" s="191"/>
      <c r="GP277" s="191"/>
      <c r="GQ277" s="191"/>
      <c r="GR277" s="191"/>
      <c r="GS277" s="191"/>
      <c r="GT277" s="210"/>
      <c r="GU277" s="145"/>
      <c r="GV277" s="191"/>
      <c r="GW277" s="191"/>
      <c r="GX277" s="191"/>
      <c r="GY277" s="191"/>
      <c r="GZ277" s="191"/>
      <c r="HA277" s="191"/>
      <c r="HB277" s="210"/>
      <c r="HC277" s="145"/>
      <c r="HD277" s="191"/>
      <c r="HE277" s="191"/>
      <c r="HF277" s="191"/>
      <c r="HG277" s="191"/>
      <c r="HH277" s="191"/>
      <c r="HI277" s="191"/>
      <c r="HJ277" s="210"/>
      <c r="HR277" s="310"/>
    </row>
    <row r="278" spans="1:226" s="309" customFormat="1" ht="14.45" customHeight="1" x14ac:dyDescent="0.25">
      <c r="A278" s="211" t="s">
        <v>431</v>
      </c>
      <c r="B278" s="194" t="s">
        <v>0</v>
      </c>
      <c r="C278" s="31">
        <f t="shared" si="227"/>
        <v>268</v>
      </c>
      <c r="D278" s="173" t="str">
        <f t="shared" si="188"/>
        <v>Dw_268</v>
      </c>
      <c r="E278" s="4">
        <v>465.17079282003931</v>
      </c>
      <c r="F278" s="195" t="s">
        <v>360</v>
      </c>
      <c r="G278" s="195">
        <v>17.5</v>
      </c>
      <c r="H278" s="3">
        <f t="shared" si="189"/>
        <v>51.418627934913033</v>
      </c>
      <c r="I278" s="196">
        <f t="shared" si="190"/>
        <v>188.01831435694885</v>
      </c>
      <c r="J278" s="1">
        <f t="shared" si="191"/>
        <v>0.30000000000000004</v>
      </c>
      <c r="K278" s="280">
        <f t="shared" si="192"/>
        <v>0.66218353362692417</v>
      </c>
      <c r="L278" s="280">
        <f t="shared" si="193"/>
        <v>0.83225406602529173</v>
      </c>
      <c r="M278" s="225">
        <f t="shared" si="194"/>
        <v>1.0969855978748426</v>
      </c>
      <c r="N278" s="15" t="s">
        <v>432</v>
      </c>
      <c r="O278" s="197">
        <f t="shared" si="195"/>
        <v>0.6241905495189688</v>
      </c>
      <c r="P278" s="198">
        <f t="shared" si="196"/>
        <v>0</v>
      </c>
      <c r="Q278" s="198">
        <f t="shared" si="197"/>
        <v>0</v>
      </c>
      <c r="R278" s="198">
        <f t="shared" si="198"/>
        <v>0.7685990809190969</v>
      </c>
      <c r="S278" s="77">
        <f t="shared" si="199"/>
        <v>0.83349561195443977</v>
      </c>
      <c r="T278" s="199"/>
      <c r="U278" s="3">
        <f t="shared" si="200"/>
        <v>2.262656515578795</v>
      </c>
      <c r="V278" s="98">
        <f t="shared" si="201"/>
        <v>17.406689325469991</v>
      </c>
      <c r="W278" s="49">
        <f t="shared" si="202"/>
        <v>2.9539579280981223</v>
      </c>
      <c r="X278" s="317">
        <f t="shared" si="181"/>
        <v>0.1392596625875466</v>
      </c>
      <c r="Y278" s="318">
        <v>0.1392596625875466</v>
      </c>
      <c r="Z278" s="200"/>
      <c r="AA278" s="66"/>
      <c r="AB278" s="66"/>
      <c r="AC278" s="66">
        <v>250</v>
      </c>
      <c r="AD278" s="66"/>
      <c r="AE278" s="66"/>
      <c r="AF278" s="66"/>
      <c r="AG278" s="66"/>
      <c r="AH278" s="195"/>
      <c r="AI278" s="34"/>
      <c r="AJ278" s="229">
        <v>180</v>
      </c>
      <c r="AK278" s="34"/>
      <c r="AL278" s="34"/>
      <c r="AM278" s="34"/>
      <c r="AN278" s="201"/>
      <c r="AO278" s="201"/>
      <c r="AP278" s="202">
        <v>240</v>
      </c>
      <c r="AQ278" s="18"/>
      <c r="AR278" s="18"/>
      <c r="AS278" s="18"/>
      <c r="AT278" s="51"/>
      <c r="AU278" s="17"/>
      <c r="AV278" s="18"/>
      <c r="AW278" s="112"/>
      <c r="AX278" s="103"/>
      <c r="AY278" s="18"/>
      <c r="AZ278" s="18"/>
      <c r="BA278" s="18"/>
      <c r="BB278" s="17"/>
      <c r="BC278" s="19"/>
      <c r="BD278" s="19"/>
      <c r="BE278" s="19"/>
      <c r="BF278" s="17"/>
      <c r="BG278" s="18"/>
      <c r="BH278" s="18"/>
      <c r="BI278" s="128"/>
      <c r="BJ278" s="331"/>
      <c r="BK278" s="332"/>
      <c r="BL278" s="332"/>
      <c r="BM278" s="332"/>
      <c r="BN278" s="333"/>
      <c r="BO278" s="203">
        <f t="shared" si="203"/>
        <v>6.9363999999999999</v>
      </c>
      <c r="BP278" s="285">
        <v>7.4128694906454404</v>
      </c>
      <c r="BQ278" s="204">
        <v>2.9681322294021277</v>
      </c>
      <c r="BR278" s="204"/>
      <c r="BS278" s="47"/>
      <c r="BT278" s="42"/>
      <c r="BU278" s="42"/>
      <c r="BV278" s="42"/>
      <c r="BW278" s="43"/>
      <c r="BX278" s="191"/>
      <c r="BY278" s="191"/>
      <c r="BZ278" s="205"/>
      <c r="CA278" s="191"/>
      <c r="CB278" s="206"/>
      <c r="CC278" s="191"/>
      <c r="CD278" s="207">
        <f t="shared" si="204"/>
        <v>56.405494307084659</v>
      </c>
      <c r="CE278" s="47" t="s">
        <v>356</v>
      </c>
      <c r="CF278" s="42">
        <v>31.8</v>
      </c>
      <c r="CG278" s="42" t="s">
        <v>353</v>
      </c>
      <c r="CH278" s="42">
        <v>175</v>
      </c>
      <c r="CI278" s="191"/>
      <c r="CJ278" s="192"/>
      <c r="CK278" s="191" t="s">
        <v>357</v>
      </c>
      <c r="CL278" s="191" t="s">
        <v>358</v>
      </c>
      <c r="CM278" s="208">
        <v>0.13</v>
      </c>
      <c r="CN278" s="191">
        <v>470</v>
      </c>
      <c r="CO278" s="205">
        <f t="shared" si="205"/>
        <v>75.209504635694913</v>
      </c>
      <c r="CP278" s="191">
        <f t="shared" si="206"/>
        <v>42.304120730313493</v>
      </c>
      <c r="CQ278" s="145" t="s">
        <v>353</v>
      </c>
      <c r="CR278" s="191">
        <v>175</v>
      </c>
      <c r="CS278" s="191"/>
      <c r="CT278" s="191"/>
      <c r="CU278" s="191"/>
      <c r="CV278" s="192"/>
      <c r="CW278" s="191" t="s">
        <v>357</v>
      </c>
      <c r="CX278" s="209" t="s">
        <v>358</v>
      </c>
      <c r="CY278" s="208">
        <v>0.13</v>
      </c>
      <c r="CZ278" s="191">
        <v>470</v>
      </c>
      <c r="DA278" s="191"/>
      <c r="DB278" s="191">
        <f t="shared" si="207"/>
        <v>51.418627934913033</v>
      </c>
      <c r="DC278" s="43">
        <f t="shared" si="208"/>
        <v>0</v>
      </c>
      <c r="DD278" s="191" t="s">
        <v>362</v>
      </c>
      <c r="DE278" s="191">
        <v>100</v>
      </c>
      <c r="DF278" s="191" t="s">
        <v>361</v>
      </c>
      <c r="DG278" s="191">
        <v>20</v>
      </c>
      <c r="DH278" s="191" t="s">
        <v>353</v>
      </c>
      <c r="DI278" s="192">
        <v>175</v>
      </c>
      <c r="DJ278" s="191"/>
      <c r="DK278" s="209"/>
      <c r="DL278" s="208"/>
      <c r="DM278" s="191"/>
      <c r="DN278" s="191">
        <f t="shared" si="209"/>
        <v>51.418627934913033</v>
      </c>
      <c r="DO278" s="192">
        <f t="shared" si="210"/>
        <v>0</v>
      </c>
      <c r="DP278" s="191">
        <v>1</v>
      </c>
      <c r="DQ278" s="191" t="s">
        <v>363</v>
      </c>
      <c r="DR278" s="191" t="s">
        <v>371</v>
      </c>
      <c r="DS278" s="208">
        <v>0.13400000000000001</v>
      </c>
      <c r="DT278" s="191">
        <v>580</v>
      </c>
      <c r="DU278" s="191">
        <f t="shared" si="211"/>
        <v>7.4128694906454404</v>
      </c>
      <c r="DV278" s="191">
        <v>0.375</v>
      </c>
      <c r="DW278" s="191">
        <v>0.45</v>
      </c>
      <c r="DX278" s="192">
        <f t="shared" si="212"/>
        <v>9.4009157178474432</v>
      </c>
      <c r="DY278" s="191">
        <v>1</v>
      </c>
      <c r="DZ278" s="191" t="s">
        <v>363</v>
      </c>
      <c r="EA278" s="191" t="s">
        <v>371</v>
      </c>
      <c r="EB278" s="208">
        <v>0.13400000000000001</v>
      </c>
      <c r="EC278" s="191">
        <v>580</v>
      </c>
      <c r="ED278" s="191">
        <f t="shared" si="213"/>
        <v>2.9681322294021277</v>
      </c>
      <c r="EE278" s="191">
        <v>0.47499999999999998</v>
      </c>
      <c r="EF278" s="191">
        <v>0.47499999999999998</v>
      </c>
      <c r="EG278" s="191">
        <f t="shared" si="214"/>
        <v>4.7004578589237216</v>
      </c>
      <c r="EH278" s="166">
        <f t="shared" si="215"/>
        <v>2</v>
      </c>
      <c r="EI278" s="205">
        <f t="shared" si="216"/>
        <v>3.8465160764839514</v>
      </c>
      <c r="EJ278" s="205">
        <f t="shared" si="182"/>
        <v>2.262656515578795</v>
      </c>
      <c r="EK278" s="51">
        <f t="shared" si="225"/>
        <v>0.45547571382333274</v>
      </c>
      <c r="EL278" s="220">
        <f t="shared" si="184"/>
        <v>1.5449419617580242</v>
      </c>
      <c r="EM278" s="221">
        <f t="shared" si="217"/>
        <v>8.7033446627349953</v>
      </c>
      <c r="EN278" s="191"/>
      <c r="EO278" s="313"/>
      <c r="EP278" s="192" t="s">
        <v>354</v>
      </c>
      <c r="EQ278" s="222">
        <f t="shared" si="218"/>
        <v>3.8465160764839514</v>
      </c>
      <c r="ER278" s="191">
        <f t="shared" si="219"/>
        <v>2.262656515578795</v>
      </c>
      <c r="ES278" s="51">
        <f t="shared" si="220"/>
        <v>0.45547571382333274</v>
      </c>
      <c r="ET278" s="191">
        <f t="shared" si="226"/>
        <v>1.5449419617580242</v>
      </c>
      <c r="EU278" s="191">
        <f t="shared" si="221"/>
        <v>8.7033446627349953</v>
      </c>
      <c r="EV278" s="191"/>
      <c r="EW278" s="191"/>
      <c r="EX278" s="192" t="str">
        <f t="shared" si="186"/>
        <v>Rear</v>
      </c>
      <c r="EY278" s="145"/>
      <c r="EZ278" s="191"/>
      <c r="FA278" s="191"/>
      <c r="FB278" s="191"/>
      <c r="FC278" s="191"/>
      <c r="FD278" s="191"/>
      <c r="FE278" s="191"/>
      <c r="FF278" s="192"/>
      <c r="FG278" s="145"/>
      <c r="FH278" s="191"/>
      <c r="FI278" s="191"/>
      <c r="FJ278" s="191"/>
      <c r="FK278" s="191"/>
      <c r="FL278" s="191"/>
      <c r="FM278" s="191"/>
      <c r="FN278" s="192"/>
      <c r="FO278" s="145"/>
      <c r="FP278" s="191"/>
      <c r="FQ278" s="191"/>
      <c r="FR278" s="191"/>
      <c r="FS278" s="191"/>
      <c r="FT278" s="191"/>
      <c r="FU278" s="191"/>
      <c r="FV278" s="192"/>
      <c r="FW278" s="191"/>
      <c r="FX278" s="191"/>
      <c r="FY278" s="191"/>
      <c r="FZ278" s="191"/>
      <c r="GA278" s="191"/>
      <c r="GB278" s="191"/>
      <c r="GC278" s="191"/>
      <c r="GD278" s="210"/>
      <c r="GE278" s="145"/>
      <c r="GF278" s="191"/>
      <c r="GG278" s="191"/>
      <c r="GH278" s="191"/>
      <c r="GI278" s="191"/>
      <c r="GJ278" s="191"/>
      <c r="GK278" s="191"/>
      <c r="GL278" s="210"/>
      <c r="GM278" s="145"/>
      <c r="GN278" s="191"/>
      <c r="GO278" s="191"/>
      <c r="GP278" s="191"/>
      <c r="GQ278" s="191"/>
      <c r="GR278" s="191"/>
      <c r="GS278" s="191"/>
      <c r="GT278" s="210"/>
      <c r="GU278" s="145"/>
      <c r="GV278" s="191"/>
      <c r="GW278" s="191"/>
      <c r="GX278" s="191"/>
      <c r="GY278" s="191"/>
      <c r="GZ278" s="191"/>
      <c r="HA278" s="191"/>
      <c r="HB278" s="210"/>
      <c r="HC278" s="145"/>
      <c r="HD278" s="191"/>
      <c r="HE278" s="191"/>
      <c r="HF278" s="191"/>
      <c r="HG278" s="191"/>
      <c r="HH278" s="191"/>
      <c r="HI278" s="191"/>
      <c r="HJ278" s="210"/>
      <c r="HR278" s="310"/>
    </row>
    <row r="279" spans="1:226" s="309" customFormat="1" ht="14.45" customHeight="1" x14ac:dyDescent="0.25">
      <c r="A279" s="211" t="s">
        <v>431</v>
      </c>
      <c r="B279" s="194" t="s">
        <v>0</v>
      </c>
      <c r="C279" s="31">
        <f t="shared" si="227"/>
        <v>269</v>
      </c>
      <c r="D279" s="173" t="str">
        <f t="shared" si="188"/>
        <v>Dw_269</v>
      </c>
      <c r="E279" s="4">
        <v>480.31834300760659</v>
      </c>
      <c r="F279" s="195" t="s">
        <v>360</v>
      </c>
      <c r="G279" s="195">
        <v>17.5</v>
      </c>
      <c r="H279" s="3">
        <f t="shared" si="189"/>
        <v>46.210255001334232</v>
      </c>
      <c r="I279" s="196">
        <f t="shared" si="190"/>
        <v>169.95325760261903</v>
      </c>
      <c r="J279" s="1">
        <f t="shared" si="191"/>
        <v>0.3</v>
      </c>
      <c r="K279" s="280">
        <f t="shared" si="192"/>
        <v>0.65760570673775809</v>
      </c>
      <c r="L279" s="280">
        <f t="shared" si="193"/>
        <v>0.74764696679263842</v>
      </c>
      <c r="M279" s="225">
        <f t="shared" si="194"/>
        <v>1.1033476720549062</v>
      </c>
      <c r="N279" s="15" t="s">
        <v>432</v>
      </c>
      <c r="O279" s="197">
        <f t="shared" si="195"/>
        <v>0.56073522509447882</v>
      </c>
      <c r="P279" s="198">
        <f t="shared" si="196"/>
        <v>0</v>
      </c>
      <c r="Q279" s="198">
        <f t="shared" si="197"/>
        <v>0</v>
      </c>
      <c r="R279" s="198">
        <f t="shared" si="198"/>
        <v>0.77305664570117683</v>
      </c>
      <c r="S279" s="77">
        <f t="shared" si="199"/>
        <v>0.7844194280507355</v>
      </c>
      <c r="T279" s="199"/>
      <c r="U279" s="3">
        <f t="shared" si="200"/>
        <v>1.6572026647964737</v>
      </c>
      <c r="V279" s="98">
        <f t="shared" si="201"/>
        <v>9.3374902855090145</v>
      </c>
      <c r="W279" s="49">
        <f t="shared" si="202"/>
        <v>4.9488945732075988</v>
      </c>
      <c r="X279" s="317">
        <f t="shared" si="181"/>
        <v>7.0727528289264527E-2</v>
      </c>
      <c r="Y279" s="318">
        <v>7.0727528289264513E-2</v>
      </c>
      <c r="Z279" s="200"/>
      <c r="AA279" s="66"/>
      <c r="AB279" s="66"/>
      <c r="AC279" s="66">
        <v>250</v>
      </c>
      <c r="AD279" s="66"/>
      <c r="AE279" s="66"/>
      <c r="AF279" s="66"/>
      <c r="AG279" s="66"/>
      <c r="AH279" s="195"/>
      <c r="AI279" s="34"/>
      <c r="AJ279" s="229">
        <v>180</v>
      </c>
      <c r="AK279" s="34"/>
      <c r="AL279" s="34"/>
      <c r="AM279" s="34"/>
      <c r="AN279" s="201"/>
      <c r="AO279" s="201"/>
      <c r="AP279" s="202">
        <v>240</v>
      </c>
      <c r="AQ279" s="18"/>
      <c r="AR279" s="18"/>
      <c r="AS279" s="18"/>
      <c r="AT279" s="51"/>
      <c r="AU279" s="17"/>
      <c r="AV279" s="18"/>
      <c r="AW279" s="112"/>
      <c r="AX279" s="103"/>
      <c r="AY279" s="18"/>
      <c r="AZ279" s="18"/>
      <c r="BA279" s="18"/>
      <c r="BB279" s="17"/>
      <c r="BC279" s="19"/>
      <c r="BD279" s="19"/>
      <c r="BE279" s="19"/>
      <c r="BF279" s="17"/>
      <c r="BG279" s="18"/>
      <c r="BH279" s="18"/>
      <c r="BI279" s="128"/>
      <c r="BJ279" s="331"/>
      <c r="BK279" s="332"/>
      <c r="BL279" s="332"/>
      <c r="BM279" s="332"/>
      <c r="BN279" s="333"/>
      <c r="BO279" s="203">
        <f t="shared" si="203"/>
        <v>6.9363999999999999</v>
      </c>
      <c r="BP279" s="285">
        <v>6.661993974011625</v>
      </c>
      <c r="BQ279" s="204">
        <v>2.8508053137791922</v>
      </c>
      <c r="BR279" s="204"/>
      <c r="BS279" s="47"/>
      <c r="BT279" s="42"/>
      <c r="BU279" s="42"/>
      <c r="BV279" s="42"/>
      <c r="BW279" s="43"/>
      <c r="BX279" s="191"/>
      <c r="BY279" s="191"/>
      <c r="BZ279" s="205"/>
      <c r="CA279" s="191"/>
      <c r="CB279" s="206"/>
      <c r="CC279" s="191"/>
      <c r="CD279" s="207">
        <f t="shared" si="204"/>
        <v>50.985977280785711</v>
      </c>
      <c r="CE279" s="47" t="s">
        <v>356</v>
      </c>
      <c r="CF279" s="42">
        <v>31.8</v>
      </c>
      <c r="CG279" s="42" t="s">
        <v>353</v>
      </c>
      <c r="CH279" s="42">
        <v>175</v>
      </c>
      <c r="CI279" s="191"/>
      <c r="CJ279" s="192"/>
      <c r="CK279" s="191" t="s">
        <v>357</v>
      </c>
      <c r="CL279" s="191" t="s">
        <v>358</v>
      </c>
      <c r="CM279" s="208">
        <v>0.13</v>
      </c>
      <c r="CN279" s="191">
        <v>470</v>
      </c>
      <c r="CO279" s="205">
        <f t="shared" si="205"/>
        <v>67.561193748522697</v>
      </c>
      <c r="CP279" s="191">
        <f t="shared" si="206"/>
        <v>38.239482960589285</v>
      </c>
      <c r="CQ279" s="145" t="s">
        <v>353</v>
      </c>
      <c r="CR279" s="191">
        <v>175</v>
      </c>
      <c r="CS279" s="191"/>
      <c r="CT279" s="191"/>
      <c r="CU279" s="191"/>
      <c r="CV279" s="192"/>
      <c r="CW279" s="191" t="s">
        <v>357</v>
      </c>
      <c r="CX279" s="209" t="s">
        <v>358</v>
      </c>
      <c r="CY279" s="208">
        <v>0.13</v>
      </c>
      <c r="CZ279" s="191">
        <v>470</v>
      </c>
      <c r="DA279" s="191"/>
      <c r="DB279" s="191">
        <f t="shared" si="207"/>
        <v>46.210255001334232</v>
      </c>
      <c r="DC279" s="43">
        <f t="shared" si="208"/>
        <v>0</v>
      </c>
      <c r="DD279" s="191" t="s">
        <v>362</v>
      </c>
      <c r="DE279" s="191">
        <v>100</v>
      </c>
      <c r="DF279" s="191" t="s">
        <v>361</v>
      </c>
      <c r="DG279" s="191">
        <v>20</v>
      </c>
      <c r="DH279" s="191" t="s">
        <v>353</v>
      </c>
      <c r="DI279" s="192">
        <v>175</v>
      </c>
      <c r="DJ279" s="191"/>
      <c r="DK279" s="209"/>
      <c r="DL279" s="208"/>
      <c r="DM279" s="191"/>
      <c r="DN279" s="191">
        <f t="shared" si="209"/>
        <v>46.210255001334232</v>
      </c>
      <c r="DO279" s="192">
        <f t="shared" si="210"/>
        <v>0</v>
      </c>
      <c r="DP279" s="191">
        <v>1</v>
      </c>
      <c r="DQ279" s="191" t="s">
        <v>363</v>
      </c>
      <c r="DR279" s="191" t="s">
        <v>371</v>
      </c>
      <c r="DS279" s="208">
        <v>0.13400000000000001</v>
      </c>
      <c r="DT279" s="191">
        <v>580</v>
      </c>
      <c r="DU279" s="191">
        <f t="shared" si="211"/>
        <v>6.661993974011625</v>
      </c>
      <c r="DV279" s="191">
        <v>0.375</v>
      </c>
      <c r="DW279" s="191">
        <v>0.45</v>
      </c>
      <c r="DX279" s="192">
        <f t="shared" si="212"/>
        <v>8.4976628801309513</v>
      </c>
      <c r="DY279" s="191">
        <v>1</v>
      </c>
      <c r="DZ279" s="191" t="s">
        <v>363</v>
      </c>
      <c r="EA279" s="191" t="s">
        <v>371</v>
      </c>
      <c r="EB279" s="208">
        <v>0.13400000000000001</v>
      </c>
      <c r="EC279" s="191">
        <v>580</v>
      </c>
      <c r="ED279" s="191">
        <f t="shared" si="213"/>
        <v>2.8508053137791922</v>
      </c>
      <c r="EE279" s="191">
        <v>0.47499999999999998</v>
      </c>
      <c r="EF279" s="191">
        <v>0.47499999999999998</v>
      </c>
      <c r="EG279" s="191">
        <f t="shared" si="214"/>
        <v>4.2488314400654756</v>
      </c>
      <c r="EH279" s="166">
        <f t="shared" si="215"/>
        <v>2</v>
      </c>
      <c r="EI279" s="205">
        <f t="shared" si="216"/>
        <v>2.8172445301540052</v>
      </c>
      <c r="EJ279" s="205">
        <f t="shared" si="182"/>
        <v>1.6572026647964737</v>
      </c>
      <c r="EK279" s="51">
        <f t="shared" si="225"/>
        <v>0.94360264898271851</v>
      </c>
      <c r="EL279" s="220">
        <f t="shared" si="184"/>
        <v>0.32547773492299736</v>
      </c>
      <c r="EM279" s="221">
        <f t="shared" si="217"/>
        <v>4.6687451427545072</v>
      </c>
      <c r="EN279" s="191"/>
      <c r="EO279" s="313"/>
      <c r="EP279" s="192" t="s">
        <v>354</v>
      </c>
      <c r="EQ279" s="222">
        <f t="shared" si="218"/>
        <v>2.8172445301540052</v>
      </c>
      <c r="ER279" s="191">
        <f t="shared" si="219"/>
        <v>1.6572026647964737</v>
      </c>
      <c r="ES279" s="51">
        <f t="shared" si="220"/>
        <v>0.94360264898271851</v>
      </c>
      <c r="ET279" s="191">
        <f t="shared" si="226"/>
        <v>3.7936777349229973</v>
      </c>
      <c r="EU279" s="191">
        <f t="shared" si="221"/>
        <v>4.6687451427545072</v>
      </c>
      <c r="EV279" s="191"/>
      <c r="EW279" s="191"/>
      <c r="EX279" s="192" t="str">
        <f t="shared" si="186"/>
        <v>Front</v>
      </c>
      <c r="EY279" s="145"/>
      <c r="EZ279" s="191"/>
      <c r="FA279" s="191"/>
      <c r="FB279" s="191"/>
      <c r="FC279" s="191"/>
      <c r="FD279" s="191"/>
      <c r="FE279" s="191"/>
      <c r="FF279" s="192"/>
      <c r="FG279" s="145"/>
      <c r="FH279" s="191"/>
      <c r="FI279" s="191"/>
      <c r="FJ279" s="191"/>
      <c r="FK279" s="191"/>
      <c r="FL279" s="191"/>
      <c r="FM279" s="191"/>
      <c r="FN279" s="192"/>
      <c r="FO279" s="145"/>
      <c r="FP279" s="191"/>
      <c r="FQ279" s="191"/>
      <c r="FR279" s="191"/>
      <c r="FS279" s="191"/>
      <c r="FT279" s="191"/>
      <c r="FU279" s="191"/>
      <c r="FV279" s="192"/>
      <c r="FW279" s="191"/>
      <c r="FX279" s="191"/>
      <c r="FY279" s="191"/>
      <c r="FZ279" s="191"/>
      <c r="GA279" s="191"/>
      <c r="GB279" s="191"/>
      <c r="GC279" s="191"/>
      <c r="GD279" s="210"/>
      <c r="GE279" s="145"/>
      <c r="GF279" s="191"/>
      <c r="GG279" s="191"/>
      <c r="GH279" s="191"/>
      <c r="GI279" s="191"/>
      <c r="GJ279" s="191"/>
      <c r="GK279" s="191"/>
      <c r="GL279" s="210"/>
      <c r="GM279" s="145"/>
      <c r="GN279" s="191"/>
      <c r="GO279" s="191"/>
      <c r="GP279" s="191"/>
      <c r="GQ279" s="191"/>
      <c r="GR279" s="191"/>
      <c r="GS279" s="191"/>
      <c r="GT279" s="210"/>
      <c r="GU279" s="145"/>
      <c r="GV279" s="191"/>
      <c r="GW279" s="191"/>
      <c r="GX279" s="191"/>
      <c r="GY279" s="191"/>
      <c r="GZ279" s="191"/>
      <c r="HA279" s="191"/>
      <c r="HB279" s="210"/>
      <c r="HC279" s="145"/>
      <c r="HD279" s="191"/>
      <c r="HE279" s="191"/>
      <c r="HF279" s="191"/>
      <c r="HG279" s="191"/>
      <c r="HH279" s="191"/>
      <c r="HI279" s="191"/>
      <c r="HJ279" s="210"/>
      <c r="HR279" s="310"/>
    </row>
    <row r="280" spans="1:226" s="309" customFormat="1" ht="14.45" customHeight="1" x14ac:dyDescent="0.25">
      <c r="A280" s="211" t="s">
        <v>431</v>
      </c>
      <c r="B280" s="194" t="s">
        <v>0</v>
      </c>
      <c r="C280" s="31">
        <f t="shared" si="227"/>
        <v>270</v>
      </c>
      <c r="D280" s="173" t="str">
        <f t="shared" si="188"/>
        <v>Dw_270</v>
      </c>
      <c r="E280" s="4">
        <v>493.58618145946548</v>
      </c>
      <c r="F280" s="195" t="s">
        <v>360</v>
      </c>
      <c r="G280" s="195">
        <v>17.5</v>
      </c>
      <c r="H280" s="3">
        <f t="shared" si="189"/>
        <v>54.866593975483603</v>
      </c>
      <c r="I280" s="196">
        <f t="shared" si="190"/>
        <v>202.37216773092365</v>
      </c>
      <c r="J280" s="1">
        <f t="shared" si="191"/>
        <v>0.3</v>
      </c>
      <c r="K280" s="280">
        <f t="shared" si="192"/>
        <v>0.6553575013831574</v>
      </c>
      <c r="L280" s="280">
        <f t="shared" si="193"/>
        <v>0.73157151220972449</v>
      </c>
      <c r="M280" s="225">
        <f t="shared" si="194"/>
        <v>1.1065321522674667</v>
      </c>
      <c r="N280" s="15" t="s">
        <v>432</v>
      </c>
      <c r="O280" s="197">
        <f t="shared" si="195"/>
        <v>0.54867863415729334</v>
      </c>
      <c r="P280" s="198">
        <f t="shared" si="196"/>
        <v>0</v>
      </c>
      <c r="Q280" s="198">
        <f t="shared" si="197"/>
        <v>0</v>
      </c>
      <c r="R280" s="198">
        <f t="shared" si="198"/>
        <v>0.77528784050384425</v>
      </c>
      <c r="S280" s="77">
        <f t="shared" si="199"/>
        <v>0.85347968662392093</v>
      </c>
      <c r="T280" s="199"/>
      <c r="U280" s="3">
        <f t="shared" si="200"/>
        <v>1.6847925723906645</v>
      </c>
      <c r="V280" s="98">
        <f t="shared" si="201"/>
        <v>9.6509884407413598</v>
      </c>
      <c r="W280" s="49">
        <f t="shared" si="202"/>
        <v>5.6850750897043785</v>
      </c>
      <c r="X280" s="317">
        <f t="shared" si="181"/>
        <v>6.1900510592694961E-2</v>
      </c>
      <c r="Y280" s="318">
        <v>6.1900510592694982E-2</v>
      </c>
      <c r="Z280" s="200"/>
      <c r="AA280" s="66"/>
      <c r="AB280" s="66"/>
      <c r="AC280" s="66">
        <v>250</v>
      </c>
      <c r="AD280" s="66"/>
      <c r="AE280" s="66"/>
      <c r="AF280" s="66"/>
      <c r="AG280" s="66"/>
      <c r="AH280" s="195"/>
      <c r="AI280" s="34"/>
      <c r="AJ280" s="229">
        <v>180</v>
      </c>
      <c r="AK280" s="34"/>
      <c r="AL280" s="34"/>
      <c r="AM280" s="34"/>
      <c r="AN280" s="201"/>
      <c r="AO280" s="201"/>
      <c r="AP280" s="202">
        <v>240</v>
      </c>
      <c r="AQ280" s="18"/>
      <c r="AR280" s="18"/>
      <c r="AS280" s="18"/>
      <c r="AT280" s="51"/>
      <c r="AU280" s="17"/>
      <c r="AV280" s="18"/>
      <c r="AW280" s="112"/>
      <c r="AX280" s="103"/>
      <c r="AY280" s="18"/>
      <c r="AZ280" s="18"/>
      <c r="BA280" s="18"/>
      <c r="BB280" s="17"/>
      <c r="BC280" s="19"/>
      <c r="BD280" s="19"/>
      <c r="BE280" s="19"/>
      <c r="BF280" s="17"/>
      <c r="BG280" s="18"/>
      <c r="BH280" s="18"/>
      <c r="BI280" s="128"/>
      <c r="BJ280" s="331"/>
      <c r="BK280" s="332"/>
      <c r="BL280" s="332"/>
      <c r="BM280" s="332"/>
      <c r="BN280" s="333"/>
      <c r="BO280" s="203">
        <f t="shared" si="203"/>
        <v>6.9363999999999999</v>
      </c>
      <c r="BP280" s="285">
        <v>7.9099524213545358</v>
      </c>
      <c r="BQ280" s="204">
        <v>3.1199239096165936</v>
      </c>
      <c r="BR280" s="204"/>
      <c r="BS280" s="47"/>
      <c r="BT280" s="42"/>
      <c r="BU280" s="42"/>
      <c r="BV280" s="42"/>
      <c r="BW280" s="43"/>
      <c r="BX280" s="191"/>
      <c r="BY280" s="191"/>
      <c r="BZ280" s="205"/>
      <c r="CA280" s="191"/>
      <c r="CB280" s="206"/>
      <c r="CC280" s="191"/>
      <c r="CD280" s="207">
        <f t="shared" si="204"/>
        <v>60.711650319277098</v>
      </c>
      <c r="CE280" s="47" t="s">
        <v>356</v>
      </c>
      <c r="CF280" s="42">
        <v>31.8</v>
      </c>
      <c r="CG280" s="42" t="s">
        <v>353</v>
      </c>
      <c r="CH280" s="42">
        <v>175</v>
      </c>
      <c r="CI280" s="191"/>
      <c r="CJ280" s="192"/>
      <c r="CK280" s="191" t="s">
        <v>357</v>
      </c>
      <c r="CL280" s="191" t="s">
        <v>358</v>
      </c>
      <c r="CM280" s="208">
        <v>0.13</v>
      </c>
      <c r="CN280" s="191">
        <v>470</v>
      </c>
      <c r="CO280" s="205">
        <f t="shared" si="205"/>
        <v>82.667425928528587</v>
      </c>
      <c r="CP280" s="191">
        <f t="shared" si="206"/>
        <v>45.53373773945782</v>
      </c>
      <c r="CQ280" s="145" t="s">
        <v>353</v>
      </c>
      <c r="CR280" s="191">
        <v>175</v>
      </c>
      <c r="CS280" s="191"/>
      <c r="CT280" s="191"/>
      <c r="CU280" s="191"/>
      <c r="CV280" s="192"/>
      <c r="CW280" s="191" t="s">
        <v>357</v>
      </c>
      <c r="CX280" s="209" t="s">
        <v>358</v>
      </c>
      <c r="CY280" s="208">
        <v>0.13</v>
      </c>
      <c r="CZ280" s="191">
        <v>470</v>
      </c>
      <c r="DA280" s="191"/>
      <c r="DB280" s="191">
        <f t="shared" si="207"/>
        <v>54.866593975483603</v>
      </c>
      <c r="DC280" s="43">
        <f t="shared" si="208"/>
        <v>0</v>
      </c>
      <c r="DD280" s="191" t="s">
        <v>362</v>
      </c>
      <c r="DE280" s="191">
        <v>100</v>
      </c>
      <c r="DF280" s="191" t="s">
        <v>361</v>
      </c>
      <c r="DG280" s="191">
        <v>20</v>
      </c>
      <c r="DH280" s="191" t="s">
        <v>353</v>
      </c>
      <c r="DI280" s="192">
        <v>175</v>
      </c>
      <c r="DJ280" s="191"/>
      <c r="DK280" s="209"/>
      <c r="DL280" s="208"/>
      <c r="DM280" s="191"/>
      <c r="DN280" s="191">
        <f t="shared" si="209"/>
        <v>54.866593975483603</v>
      </c>
      <c r="DO280" s="192">
        <f t="shared" si="210"/>
        <v>0</v>
      </c>
      <c r="DP280" s="191">
        <v>1</v>
      </c>
      <c r="DQ280" s="191" t="s">
        <v>363</v>
      </c>
      <c r="DR280" s="191" t="s">
        <v>371</v>
      </c>
      <c r="DS280" s="208">
        <v>0.13400000000000001</v>
      </c>
      <c r="DT280" s="191">
        <v>580</v>
      </c>
      <c r="DU280" s="191">
        <f t="shared" si="211"/>
        <v>7.9099524213545358</v>
      </c>
      <c r="DV280" s="191">
        <v>0.375</v>
      </c>
      <c r="DW280" s="191">
        <v>0.45</v>
      </c>
      <c r="DX280" s="192">
        <f t="shared" si="212"/>
        <v>10.118608386546184</v>
      </c>
      <c r="DY280" s="191">
        <v>1</v>
      </c>
      <c r="DZ280" s="191" t="s">
        <v>363</v>
      </c>
      <c r="EA280" s="191" t="s">
        <v>371</v>
      </c>
      <c r="EB280" s="208">
        <v>0.13400000000000001</v>
      </c>
      <c r="EC280" s="191">
        <v>580</v>
      </c>
      <c r="ED280" s="191">
        <f t="shared" si="213"/>
        <v>3.1199239096165936</v>
      </c>
      <c r="EE280" s="191">
        <v>0.47499999999999998</v>
      </c>
      <c r="EF280" s="191">
        <v>0.47499999999999998</v>
      </c>
      <c r="EG280" s="191">
        <f t="shared" si="214"/>
        <v>5.0593041932730918</v>
      </c>
      <c r="EH280" s="166">
        <f t="shared" si="215"/>
        <v>2</v>
      </c>
      <c r="EI280" s="205">
        <f t="shared" si="216"/>
        <v>2.8641473730641298</v>
      </c>
      <c r="EJ280" s="205">
        <f t="shared" si="182"/>
        <v>1.6847925723906647</v>
      </c>
      <c r="EK280" s="51">
        <f t="shared" si="225"/>
        <v>1.1851313372259289</v>
      </c>
      <c r="EL280" s="220">
        <f t="shared" si="184"/>
        <v>0.30202631346793507</v>
      </c>
      <c r="EM280" s="221">
        <f t="shared" si="217"/>
        <v>4.8254942203706799</v>
      </c>
      <c r="EN280" s="191"/>
      <c r="EO280" s="313"/>
      <c r="EP280" s="192" t="s">
        <v>354</v>
      </c>
      <c r="EQ280" s="222">
        <f t="shared" si="218"/>
        <v>2.8641473730641298</v>
      </c>
      <c r="ER280" s="191">
        <f t="shared" si="219"/>
        <v>1.6847925723906647</v>
      </c>
      <c r="ES280" s="51">
        <f t="shared" si="220"/>
        <v>1.1851313372259289</v>
      </c>
      <c r="ET280" s="191">
        <f t="shared" si="226"/>
        <v>3.7702263134679352</v>
      </c>
      <c r="EU280" s="191">
        <f t="shared" si="221"/>
        <v>4.8254942203706799</v>
      </c>
      <c r="EV280" s="191"/>
      <c r="EW280" s="191"/>
      <c r="EX280" s="192" t="str">
        <f t="shared" si="186"/>
        <v>Front</v>
      </c>
      <c r="EY280" s="145"/>
      <c r="EZ280" s="191"/>
      <c r="FA280" s="191"/>
      <c r="FB280" s="191"/>
      <c r="FC280" s="191"/>
      <c r="FD280" s="191"/>
      <c r="FE280" s="191"/>
      <c r="FF280" s="192"/>
      <c r="FG280" s="145"/>
      <c r="FH280" s="191"/>
      <c r="FI280" s="191"/>
      <c r="FJ280" s="191"/>
      <c r="FK280" s="191"/>
      <c r="FL280" s="191"/>
      <c r="FM280" s="191"/>
      <c r="FN280" s="192"/>
      <c r="FO280" s="145"/>
      <c r="FP280" s="191"/>
      <c r="FQ280" s="191"/>
      <c r="FR280" s="191"/>
      <c r="FS280" s="191"/>
      <c r="FT280" s="191"/>
      <c r="FU280" s="191"/>
      <c r="FV280" s="192"/>
      <c r="FW280" s="191"/>
      <c r="FX280" s="191"/>
      <c r="FY280" s="191"/>
      <c r="FZ280" s="191"/>
      <c r="GA280" s="191"/>
      <c r="GB280" s="191"/>
      <c r="GC280" s="191"/>
      <c r="GD280" s="210"/>
      <c r="GE280" s="145"/>
      <c r="GF280" s="191"/>
      <c r="GG280" s="191"/>
      <c r="GH280" s="191"/>
      <c r="GI280" s="191"/>
      <c r="GJ280" s="191"/>
      <c r="GK280" s="191"/>
      <c r="GL280" s="210"/>
      <c r="GM280" s="145"/>
      <c r="GN280" s="191"/>
      <c r="GO280" s="191"/>
      <c r="GP280" s="191"/>
      <c r="GQ280" s="191"/>
      <c r="GR280" s="191"/>
      <c r="GS280" s="191"/>
      <c r="GT280" s="210"/>
      <c r="GU280" s="145"/>
      <c r="GV280" s="191"/>
      <c r="GW280" s="191"/>
      <c r="GX280" s="191"/>
      <c r="GY280" s="191"/>
      <c r="GZ280" s="191"/>
      <c r="HA280" s="191"/>
      <c r="HB280" s="210"/>
      <c r="HC280" s="145"/>
      <c r="HD280" s="191"/>
      <c r="HE280" s="191"/>
      <c r="HF280" s="191"/>
      <c r="HG280" s="191"/>
      <c r="HH280" s="191"/>
      <c r="HI280" s="191"/>
      <c r="HJ280" s="210"/>
      <c r="HR280" s="310"/>
    </row>
    <row r="281" spans="1:226" s="309" customFormat="1" ht="14.45" customHeight="1" x14ac:dyDescent="0.25">
      <c r="A281" s="211" t="s">
        <v>431</v>
      </c>
      <c r="B281" s="194" t="s">
        <v>0</v>
      </c>
      <c r="C281" s="31">
        <f t="shared" si="227"/>
        <v>271</v>
      </c>
      <c r="D281" s="173" t="str">
        <f t="shared" si="188"/>
        <v>Dw_271</v>
      </c>
      <c r="E281" s="4">
        <v>569.98978899755184</v>
      </c>
      <c r="F281" s="195" t="s">
        <v>360</v>
      </c>
      <c r="G281" s="195">
        <v>17.5</v>
      </c>
      <c r="H281" s="3">
        <f t="shared" si="189"/>
        <v>47.555133361732217</v>
      </c>
      <c r="I281" s="196">
        <f t="shared" si="190"/>
        <v>175.62253521515169</v>
      </c>
      <c r="J281" s="1">
        <f t="shared" si="191"/>
        <v>0.3</v>
      </c>
      <c r="K281" s="280">
        <f t="shared" si="192"/>
        <v>0.65439418801105242</v>
      </c>
      <c r="L281" s="280">
        <f t="shared" si="193"/>
        <v>0.75686920952428494</v>
      </c>
      <c r="M281" s="225">
        <f t="shared" si="194"/>
        <v>1.1079090066634685</v>
      </c>
      <c r="N281" s="15" t="s">
        <v>432</v>
      </c>
      <c r="O281" s="197">
        <f t="shared" si="195"/>
        <v>0.56765190714321367</v>
      </c>
      <c r="P281" s="198">
        <f t="shared" si="196"/>
        <v>0</v>
      </c>
      <c r="Q281" s="198">
        <f t="shared" si="197"/>
        <v>0</v>
      </c>
      <c r="R281" s="198">
        <f t="shared" si="198"/>
        <v>0.77625252866873573</v>
      </c>
      <c r="S281" s="77">
        <f t="shared" si="199"/>
        <v>0.79171829499324853</v>
      </c>
      <c r="T281" s="199"/>
      <c r="U281" s="3">
        <f t="shared" si="200"/>
        <v>1.7905652975512949</v>
      </c>
      <c r="V281" s="98">
        <f t="shared" si="201"/>
        <v>10.900821888302854</v>
      </c>
      <c r="W281" s="49">
        <f t="shared" si="202"/>
        <v>4.36252732583048</v>
      </c>
      <c r="X281" s="317">
        <f t="shared" si="181"/>
        <v>8.3056587423997255E-2</v>
      </c>
      <c r="Y281" s="318">
        <v>8.3056587423997255E-2</v>
      </c>
      <c r="Z281" s="200"/>
      <c r="AA281" s="66"/>
      <c r="AB281" s="66"/>
      <c r="AC281" s="66">
        <v>250</v>
      </c>
      <c r="AD281" s="66"/>
      <c r="AE281" s="66"/>
      <c r="AF281" s="66"/>
      <c r="AG281" s="66"/>
      <c r="AH281" s="195"/>
      <c r="AI281" s="34"/>
      <c r="AJ281" s="229">
        <v>180</v>
      </c>
      <c r="AK281" s="34"/>
      <c r="AL281" s="34"/>
      <c r="AM281" s="34"/>
      <c r="AN281" s="201"/>
      <c r="AO281" s="201"/>
      <c r="AP281" s="202">
        <v>240</v>
      </c>
      <c r="AQ281" s="18"/>
      <c r="AR281" s="18"/>
      <c r="AS281" s="18"/>
      <c r="AT281" s="51"/>
      <c r="AU281" s="17"/>
      <c r="AV281" s="18"/>
      <c r="AW281" s="112"/>
      <c r="AX281" s="103"/>
      <c r="AY281" s="18"/>
      <c r="AZ281" s="18"/>
      <c r="BA281" s="18"/>
      <c r="BB281" s="17"/>
      <c r="BC281" s="19"/>
      <c r="BD281" s="19"/>
      <c r="BE281" s="19"/>
      <c r="BF281" s="17"/>
      <c r="BG281" s="18"/>
      <c r="BH281" s="18"/>
      <c r="BI281" s="128"/>
      <c r="BJ281" s="331"/>
      <c r="BK281" s="332"/>
      <c r="BL281" s="332"/>
      <c r="BM281" s="332"/>
      <c r="BN281" s="333"/>
      <c r="BO281" s="203">
        <f t="shared" si="203"/>
        <v>6.9363999999999999</v>
      </c>
      <c r="BP281" s="285">
        <v>6.8558810567055266</v>
      </c>
      <c r="BQ281" s="204">
        <v>2.91874375821771</v>
      </c>
      <c r="BR281" s="204"/>
      <c r="BS281" s="47"/>
      <c r="BT281" s="42"/>
      <c r="BU281" s="42"/>
      <c r="BV281" s="42"/>
      <c r="BW281" s="43"/>
      <c r="BX281" s="191"/>
      <c r="BY281" s="191"/>
      <c r="BZ281" s="205"/>
      <c r="CA281" s="191"/>
      <c r="CB281" s="206"/>
      <c r="CC281" s="191"/>
      <c r="CD281" s="207">
        <f t="shared" si="204"/>
        <v>52.686760564545509</v>
      </c>
      <c r="CE281" s="47" t="s">
        <v>356</v>
      </c>
      <c r="CF281" s="42">
        <v>31.8</v>
      </c>
      <c r="CG281" s="42" t="s">
        <v>353</v>
      </c>
      <c r="CH281" s="42">
        <v>175</v>
      </c>
      <c r="CI281" s="191"/>
      <c r="CJ281" s="192"/>
      <c r="CK281" s="191" t="s">
        <v>357</v>
      </c>
      <c r="CL281" s="191" t="s">
        <v>358</v>
      </c>
      <c r="CM281" s="208">
        <v>0.13</v>
      </c>
      <c r="CN281" s="191">
        <v>470</v>
      </c>
      <c r="CO281" s="205">
        <f t="shared" si="205"/>
        <v>70.540714640259381</v>
      </c>
      <c r="CP281" s="191">
        <f t="shared" si="206"/>
        <v>39.515070423409128</v>
      </c>
      <c r="CQ281" s="145" t="s">
        <v>353</v>
      </c>
      <c r="CR281" s="191">
        <v>175</v>
      </c>
      <c r="CS281" s="191"/>
      <c r="CT281" s="191"/>
      <c r="CU281" s="191"/>
      <c r="CV281" s="192"/>
      <c r="CW281" s="191" t="s">
        <v>357</v>
      </c>
      <c r="CX281" s="209" t="s">
        <v>358</v>
      </c>
      <c r="CY281" s="208">
        <v>0.13</v>
      </c>
      <c r="CZ281" s="191">
        <v>470</v>
      </c>
      <c r="DA281" s="191"/>
      <c r="DB281" s="191">
        <f t="shared" si="207"/>
        <v>47.555133361732217</v>
      </c>
      <c r="DC281" s="43">
        <f t="shared" si="208"/>
        <v>0</v>
      </c>
      <c r="DD281" s="191" t="s">
        <v>362</v>
      </c>
      <c r="DE281" s="191">
        <v>100</v>
      </c>
      <c r="DF281" s="191" t="s">
        <v>361</v>
      </c>
      <c r="DG281" s="191">
        <v>20</v>
      </c>
      <c r="DH281" s="191" t="s">
        <v>353</v>
      </c>
      <c r="DI281" s="192">
        <v>175</v>
      </c>
      <c r="DJ281" s="191"/>
      <c r="DK281" s="209"/>
      <c r="DL281" s="208"/>
      <c r="DM281" s="191"/>
      <c r="DN281" s="191">
        <f t="shared" si="209"/>
        <v>47.555133361732217</v>
      </c>
      <c r="DO281" s="192">
        <f t="shared" si="210"/>
        <v>0</v>
      </c>
      <c r="DP281" s="191">
        <v>1</v>
      </c>
      <c r="DQ281" s="191" t="s">
        <v>363</v>
      </c>
      <c r="DR281" s="191" t="s">
        <v>371</v>
      </c>
      <c r="DS281" s="208">
        <v>0.13400000000000001</v>
      </c>
      <c r="DT281" s="191">
        <v>580</v>
      </c>
      <c r="DU281" s="191">
        <f t="shared" si="211"/>
        <v>6.8558810567055266</v>
      </c>
      <c r="DV281" s="191">
        <v>0.375</v>
      </c>
      <c r="DW281" s="191">
        <v>0.45</v>
      </c>
      <c r="DX281" s="192">
        <f t="shared" si="212"/>
        <v>8.7811267607575854</v>
      </c>
      <c r="DY281" s="191">
        <v>1</v>
      </c>
      <c r="DZ281" s="191" t="s">
        <v>363</v>
      </c>
      <c r="EA281" s="191" t="s">
        <v>371</v>
      </c>
      <c r="EB281" s="208">
        <v>0.13400000000000001</v>
      </c>
      <c r="EC281" s="191">
        <v>580</v>
      </c>
      <c r="ED281" s="191">
        <f t="shared" si="213"/>
        <v>2.91874375821771</v>
      </c>
      <c r="EE281" s="191">
        <v>0.47499999999999998</v>
      </c>
      <c r="EF281" s="191">
        <v>0.47499999999999998</v>
      </c>
      <c r="EG281" s="191">
        <f t="shared" si="214"/>
        <v>4.3905633803787927</v>
      </c>
      <c r="EH281" s="166">
        <f t="shared" si="215"/>
        <v>2</v>
      </c>
      <c r="EI281" s="205">
        <f t="shared" si="216"/>
        <v>3.0439610058372013</v>
      </c>
      <c r="EJ281" s="205">
        <f t="shared" si="182"/>
        <v>1.7905652975512949</v>
      </c>
      <c r="EK281" s="51">
        <f t="shared" si="225"/>
        <v>0.87817846066641514</v>
      </c>
      <c r="EL281" s="220">
        <f t="shared" si="184"/>
        <v>0.21211949708139932</v>
      </c>
      <c r="EM281" s="221">
        <f t="shared" si="217"/>
        <v>5.450410944151427</v>
      </c>
      <c r="EN281" s="191"/>
      <c r="EO281" s="313"/>
      <c r="EP281" s="192" t="s">
        <v>354</v>
      </c>
      <c r="EQ281" s="222">
        <f t="shared" si="218"/>
        <v>3.0439610058372013</v>
      </c>
      <c r="ER281" s="191">
        <f t="shared" si="219"/>
        <v>1.7905652975512949</v>
      </c>
      <c r="ES281" s="51">
        <f t="shared" si="220"/>
        <v>0.87817846066641514</v>
      </c>
      <c r="ET281" s="191">
        <f t="shared" si="226"/>
        <v>3.680319497081399</v>
      </c>
      <c r="EU281" s="191">
        <f t="shared" si="221"/>
        <v>5.450410944151427</v>
      </c>
      <c r="EV281" s="191"/>
      <c r="EW281" s="191"/>
      <c r="EX281" s="192" t="str">
        <f t="shared" si="186"/>
        <v>Front</v>
      </c>
      <c r="EY281" s="145"/>
      <c r="EZ281" s="191"/>
      <c r="FA281" s="191"/>
      <c r="FB281" s="191"/>
      <c r="FC281" s="191"/>
      <c r="FD281" s="191"/>
      <c r="FE281" s="191"/>
      <c r="FF281" s="192"/>
      <c r="FG281" s="145"/>
      <c r="FH281" s="191"/>
      <c r="FI281" s="191"/>
      <c r="FJ281" s="191"/>
      <c r="FK281" s="191"/>
      <c r="FL281" s="191"/>
      <c r="FM281" s="191"/>
      <c r="FN281" s="192"/>
      <c r="FO281" s="145"/>
      <c r="FP281" s="191"/>
      <c r="FQ281" s="191"/>
      <c r="FR281" s="191"/>
      <c r="FS281" s="191"/>
      <c r="FT281" s="191"/>
      <c r="FU281" s="191"/>
      <c r="FV281" s="192"/>
      <c r="FW281" s="191"/>
      <c r="FX281" s="191"/>
      <c r="FY281" s="191"/>
      <c r="FZ281" s="191"/>
      <c r="GA281" s="191"/>
      <c r="GB281" s="191"/>
      <c r="GC281" s="191"/>
      <c r="GD281" s="210"/>
      <c r="GE281" s="145"/>
      <c r="GF281" s="191"/>
      <c r="GG281" s="191"/>
      <c r="GH281" s="191"/>
      <c r="GI281" s="191"/>
      <c r="GJ281" s="191"/>
      <c r="GK281" s="191"/>
      <c r="GL281" s="210"/>
      <c r="GM281" s="145"/>
      <c r="GN281" s="191"/>
      <c r="GO281" s="191"/>
      <c r="GP281" s="191"/>
      <c r="GQ281" s="191"/>
      <c r="GR281" s="191"/>
      <c r="GS281" s="191"/>
      <c r="GT281" s="210"/>
      <c r="GU281" s="145"/>
      <c r="GV281" s="191"/>
      <c r="GW281" s="191"/>
      <c r="GX281" s="191"/>
      <c r="GY281" s="191"/>
      <c r="GZ281" s="191"/>
      <c r="HA281" s="191"/>
      <c r="HB281" s="210"/>
      <c r="HC281" s="145"/>
      <c r="HD281" s="191"/>
      <c r="HE281" s="191"/>
      <c r="HF281" s="191"/>
      <c r="HG281" s="191"/>
      <c r="HH281" s="191"/>
      <c r="HI281" s="191"/>
      <c r="HJ281" s="210"/>
      <c r="HR281" s="310"/>
    </row>
    <row r="282" spans="1:226" s="309" customFormat="1" ht="14.45" customHeight="1" x14ac:dyDescent="0.25">
      <c r="A282" s="211" t="s">
        <v>431</v>
      </c>
      <c r="B282" s="194" t="s">
        <v>0</v>
      </c>
      <c r="C282" s="31">
        <f t="shared" si="227"/>
        <v>272</v>
      </c>
      <c r="D282" s="173" t="str">
        <f t="shared" si="188"/>
        <v>Dw_272</v>
      </c>
      <c r="E282" s="4">
        <v>474.55400075446249</v>
      </c>
      <c r="F282" s="195" t="s">
        <v>360</v>
      </c>
      <c r="G282" s="195">
        <v>17.5</v>
      </c>
      <c r="H282" s="3">
        <f t="shared" si="189"/>
        <v>52.505922262161363</v>
      </c>
      <c r="I282" s="196">
        <f t="shared" si="190"/>
        <v>191.56195139386676</v>
      </c>
      <c r="J282" s="1">
        <f t="shared" si="191"/>
        <v>0.3</v>
      </c>
      <c r="K282" s="280">
        <f t="shared" si="192"/>
        <v>0.66399207923315184</v>
      </c>
      <c r="L282" s="280">
        <f t="shared" si="193"/>
        <v>0.82388417055613616</v>
      </c>
      <c r="M282" s="225">
        <f t="shared" si="194"/>
        <v>1.0945162553515422</v>
      </c>
      <c r="N282" s="15" t="s">
        <v>432</v>
      </c>
      <c r="O282" s="197">
        <f t="shared" si="195"/>
        <v>0.61791312791710207</v>
      </c>
      <c r="P282" s="198">
        <f t="shared" si="196"/>
        <v>0</v>
      </c>
      <c r="Q282" s="198">
        <f t="shared" si="197"/>
        <v>0</v>
      </c>
      <c r="R282" s="198">
        <f t="shared" si="198"/>
        <v>0.76686894481014523</v>
      </c>
      <c r="S282" s="77">
        <f t="shared" si="199"/>
        <v>0.84490204802358193</v>
      </c>
      <c r="T282" s="199"/>
      <c r="U282" s="3">
        <f t="shared" si="200"/>
        <v>2.2226688231971128</v>
      </c>
      <c r="V282" s="98">
        <f t="shared" si="201"/>
        <v>16.796872771882288</v>
      </c>
      <c r="W282" s="49">
        <f t="shared" si="202"/>
        <v>3.1259343911954542</v>
      </c>
      <c r="X282" s="317">
        <f t="shared" si="181"/>
        <v>0.13072437048409929</v>
      </c>
      <c r="Y282" s="318">
        <v>0.13072437048409929</v>
      </c>
      <c r="Z282" s="200"/>
      <c r="AA282" s="66"/>
      <c r="AB282" s="66"/>
      <c r="AC282" s="66">
        <v>250</v>
      </c>
      <c r="AD282" s="66"/>
      <c r="AE282" s="66"/>
      <c r="AF282" s="66"/>
      <c r="AG282" s="66"/>
      <c r="AH282" s="195"/>
      <c r="AI282" s="34"/>
      <c r="AJ282" s="229">
        <v>180</v>
      </c>
      <c r="AK282" s="34"/>
      <c r="AL282" s="34"/>
      <c r="AM282" s="34"/>
      <c r="AN282" s="201"/>
      <c r="AO282" s="201"/>
      <c r="AP282" s="202">
        <v>240</v>
      </c>
      <c r="AQ282" s="18"/>
      <c r="AR282" s="18"/>
      <c r="AS282" s="18"/>
      <c r="AT282" s="51"/>
      <c r="AU282" s="17"/>
      <c r="AV282" s="18"/>
      <c r="AW282" s="112"/>
      <c r="AX282" s="103"/>
      <c r="AY282" s="18"/>
      <c r="AZ282" s="18"/>
      <c r="BA282" s="18"/>
      <c r="BB282" s="17"/>
      <c r="BC282" s="19"/>
      <c r="BD282" s="19"/>
      <c r="BE282" s="19"/>
      <c r="BF282" s="17"/>
      <c r="BG282" s="18"/>
      <c r="BH282" s="18"/>
      <c r="BI282" s="128"/>
      <c r="BJ282" s="331"/>
      <c r="BK282" s="332"/>
      <c r="BL282" s="332"/>
      <c r="BM282" s="332"/>
      <c r="BN282" s="333"/>
      <c r="BO282" s="203">
        <f t="shared" si="203"/>
        <v>6.9363999999999999</v>
      </c>
      <c r="BP282" s="285">
        <v>7.5696214552449925</v>
      </c>
      <c r="BQ282" s="204">
        <v>2.9832475822738358</v>
      </c>
      <c r="BR282" s="204"/>
      <c r="BS282" s="47"/>
      <c r="BT282" s="42"/>
      <c r="BU282" s="42"/>
      <c r="BV282" s="42"/>
      <c r="BW282" s="43"/>
      <c r="BX282" s="191"/>
      <c r="BY282" s="191"/>
      <c r="BZ282" s="205"/>
      <c r="CA282" s="191"/>
      <c r="CB282" s="206"/>
      <c r="CC282" s="191"/>
      <c r="CD282" s="207">
        <f t="shared" si="204"/>
        <v>57.468585418160032</v>
      </c>
      <c r="CE282" s="47" t="s">
        <v>356</v>
      </c>
      <c r="CF282" s="42">
        <v>31.8</v>
      </c>
      <c r="CG282" s="42" t="s">
        <v>353</v>
      </c>
      <c r="CH282" s="42">
        <v>175</v>
      </c>
      <c r="CI282" s="191"/>
      <c r="CJ282" s="192"/>
      <c r="CK282" s="191" t="s">
        <v>357</v>
      </c>
      <c r="CL282" s="191" t="s">
        <v>358</v>
      </c>
      <c r="CM282" s="208">
        <v>0.13</v>
      </c>
      <c r="CN282" s="191">
        <v>470</v>
      </c>
      <c r="CO282" s="205">
        <f t="shared" si="205"/>
        <v>76.578553018116168</v>
      </c>
      <c r="CP282" s="191">
        <f t="shared" si="206"/>
        <v>43.10143906362002</v>
      </c>
      <c r="CQ282" s="145" t="s">
        <v>353</v>
      </c>
      <c r="CR282" s="191">
        <v>175</v>
      </c>
      <c r="CS282" s="191"/>
      <c r="CT282" s="191"/>
      <c r="CU282" s="191"/>
      <c r="CV282" s="192"/>
      <c r="CW282" s="191" t="s">
        <v>357</v>
      </c>
      <c r="CX282" s="209" t="s">
        <v>358</v>
      </c>
      <c r="CY282" s="208">
        <v>0.13</v>
      </c>
      <c r="CZ282" s="191">
        <v>470</v>
      </c>
      <c r="DA282" s="191"/>
      <c r="DB282" s="191">
        <f t="shared" si="207"/>
        <v>52.505922262161363</v>
      </c>
      <c r="DC282" s="43">
        <f t="shared" si="208"/>
        <v>0</v>
      </c>
      <c r="DD282" s="191" t="s">
        <v>362</v>
      </c>
      <c r="DE282" s="191">
        <v>100</v>
      </c>
      <c r="DF282" s="191" t="s">
        <v>361</v>
      </c>
      <c r="DG282" s="191">
        <v>20</v>
      </c>
      <c r="DH282" s="191" t="s">
        <v>353</v>
      </c>
      <c r="DI282" s="192">
        <v>175</v>
      </c>
      <c r="DJ282" s="191"/>
      <c r="DK282" s="209"/>
      <c r="DL282" s="208"/>
      <c r="DM282" s="191"/>
      <c r="DN282" s="191">
        <f t="shared" si="209"/>
        <v>52.505922262161363</v>
      </c>
      <c r="DO282" s="192">
        <f t="shared" si="210"/>
        <v>0</v>
      </c>
      <c r="DP282" s="191">
        <v>1</v>
      </c>
      <c r="DQ282" s="191" t="s">
        <v>363</v>
      </c>
      <c r="DR282" s="191" t="s">
        <v>371</v>
      </c>
      <c r="DS282" s="208">
        <v>0.13400000000000001</v>
      </c>
      <c r="DT282" s="191">
        <v>580</v>
      </c>
      <c r="DU282" s="191">
        <f t="shared" si="211"/>
        <v>7.5696214552449925</v>
      </c>
      <c r="DV282" s="191">
        <v>0.375</v>
      </c>
      <c r="DW282" s="191">
        <v>0.45</v>
      </c>
      <c r="DX282" s="192">
        <f t="shared" si="212"/>
        <v>9.5780975696933393</v>
      </c>
      <c r="DY282" s="191">
        <v>1</v>
      </c>
      <c r="DZ282" s="191" t="s">
        <v>363</v>
      </c>
      <c r="EA282" s="191" t="s">
        <v>371</v>
      </c>
      <c r="EB282" s="208">
        <v>0.13400000000000001</v>
      </c>
      <c r="EC282" s="191">
        <v>580</v>
      </c>
      <c r="ED282" s="191">
        <f t="shared" si="213"/>
        <v>2.9832475822738358</v>
      </c>
      <c r="EE282" s="191">
        <v>0.47499999999999998</v>
      </c>
      <c r="EF282" s="191">
        <v>0.47499999999999998</v>
      </c>
      <c r="EG282" s="191">
        <f t="shared" si="214"/>
        <v>4.7890487848466696</v>
      </c>
      <c r="EH282" s="166">
        <f t="shared" si="215"/>
        <v>2</v>
      </c>
      <c r="EI282" s="205">
        <f t="shared" si="216"/>
        <v>3.7785369994350915</v>
      </c>
      <c r="EJ282" s="205">
        <f t="shared" si="182"/>
        <v>2.2226688231971128</v>
      </c>
      <c r="EK282" s="51">
        <f t="shared" si="225"/>
        <v>0.51057875907672301</v>
      </c>
      <c r="EL282" s="220">
        <f t="shared" si="184"/>
        <v>1.5789315002824542</v>
      </c>
      <c r="EM282" s="221">
        <f t="shared" si="217"/>
        <v>8.3984363859411442</v>
      </c>
      <c r="EN282" s="191"/>
      <c r="EO282" s="313"/>
      <c r="EP282" s="192" t="s">
        <v>354</v>
      </c>
      <c r="EQ282" s="222">
        <f t="shared" si="218"/>
        <v>3.7785369994350915</v>
      </c>
      <c r="ER282" s="191">
        <f t="shared" si="219"/>
        <v>2.2226688231971128</v>
      </c>
      <c r="ES282" s="51">
        <f t="shared" si="220"/>
        <v>0.51057875907672301</v>
      </c>
      <c r="ET282" s="191">
        <f t="shared" si="226"/>
        <v>1.5789315002824542</v>
      </c>
      <c r="EU282" s="191">
        <f t="shared" si="221"/>
        <v>8.3984363859411442</v>
      </c>
      <c r="EV282" s="191"/>
      <c r="EW282" s="191"/>
      <c r="EX282" s="192" t="str">
        <f t="shared" si="186"/>
        <v>Rear</v>
      </c>
      <c r="EY282" s="145"/>
      <c r="EZ282" s="191"/>
      <c r="FA282" s="191"/>
      <c r="FB282" s="191"/>
      <c r="FC282" s="191"/>
      <c r="FD282" s="191"/>
      <c r="FE282" s="191"/>
      <c r="FF282" s="192"/>
      <c r="FG282" s="145"/>
      <c r="FH282" s="191"/>
      <c r="FI282" s="191"/>
      <c r="FJ282" s="191"/>
      <c r="FK282" s="191"/>
      <c r="FL282" s="191"/>
      <c r="FM282" s="191"/>
      <c r="FN282" s="192"/>
      <c r="FO282" s="145"/>
      <c r="FP282" s="191"/>
      <c r="FQ282" s="191"/>
      <c r="FR282" s="191"/>
      <c r="FS282" s="191"/>
      <c r="FT282" s="191"/>
      <c r="FU282" s="191"/>
      <c r="FV282" s="192"/>
      <c r="FW282" s="191"/>
      <c r="FX282" s="191"/>
      <c r="FY282" s="191"/>
      <c r="FZ282" s="191"/>
      <c r="GA282" s="191"/>
      <c r="GB282" s="191"/>
      <c r="GC282" s="191"/>
      <c r="GD282" s="210"/>
      <c r="GE282" s="145"/>
      <c r="GF282" s="191"/>
      <c r="GG282" s="191"/>
      <c r="GH282" s="191"/>
      <c r="GI282" s="191"/>
      <c r="GJ282" s="191"/>
      <c r="GK282" s="191"/>
      <c r="GL282" s="210"/>
      <c r="GM282" s="145"/>
      <c r="GN282" s="191"/>
      <c r="GO282" s="191"/>
      <c r="GP282" s="191"/>
      <c r="GQ282" s="191"/>
      <c r="GR282" s="191"/>
      <c r="GS282" s="191"/>
      <c r="GT282" s="210"/>
      <c r="GU282" s="145"/>
      <c r="GV282" s="191"/>
      <c r="GW282" s="191"/>
      <c r="GX282" s="191"/>
      <c r="GY282" s="191"/>
      <c r="GZ282" s="191"/>
      <c r="HA282" s="191"/>
      <c r="HB282" s="210"/>
      <c r="HC282" s="145"/>
      <c r="HD282" s="191"/>
      <c r="HE282" s="191"/>
      <c r="HF282" s="191"/>
      <c r="HG282" s="191"/>
      <c r="HH282" s="191"/>
      <c r="HI282" s="191"/>
      <c r="HJ282" s="210"/>
      <c r="HR282" s="310"/>
    </row>
    <row r="283" spans="1:226" s="309" customFormat="1" ht="14.45" customHeight="1" x14ac:dyDescent="0.25">
      <c r="A283" s="211" t="s">
        <v>431</v>
      </c>
      <c r="B283" s="194" t="s">
        <v>0</v>
      </c>
      <c r="C283" s="31">
        <f t="shared" si="227"/>
        <v>273</v>
      </c>
      <c r="D283" s="173" t="str">
        <f t="shared" si="188"/>
        <v>Dw_273</v>
      </c>
      <c r="E283" s="4">
        <v>502.90133098535358</v>
      </c>
      <c r="F283" s="195" t="s">
        <v>360</v>
      </c>
      <c r="G283" s="195">
        <v>17.5</v>
      </c>
      <c r="H283" s="3">
        <f t="shared" si="189"/>
        <v>44.674332417745639</v>
      </c>
      <c r="I283" s="196">
        <f t="shared" si="190"/>
        <v>167.86173838881001</v>
      </c>
      <c r="J283" s="1">
        <f t="shared" si="191"/>
        <v>0.30000000000000004</v>
      </c>
      <c r="K283" s="280">
        <f t="shared" si="192"/>
        <v>0.64140300764616254</v>
      </c>
      <c r="L283" s="280">
        <f t="shared" si="193"/>
        <v>0.72813811647247695</v>
      </c>
      <c r="M283" s="225">
        <f t="shared" si="194"/>
        <v>1.1272361284718266</v>
      </c>
      <c r="N283" s="15" t="s">
        <v>432</v>
      </c>
      <c r="O283" s="197">
        <f t="shared" si="195"/>
        <v>0.54610358735435771</v>
      </c>
      <c r="P283" s="198">
        <f t="shared" si="196"/>
        <v>0</v>
      </c>
      <c r="Q283" s="198">
        <f t="shared" si="197"/>
        <v>0</v>
      </c>
      <c r="R283" s="198">
        <f t="shared" si="198"/>
        <v>0.78979400823555324</v>
      </c>
      <c r="S283" s="77">
        <f t="shared" si="199"/>
        <v>0.75263380169259819</v>
      </c>
      <c r="T283" s="199"/>
      <c r="U283" s="3">
        <f t="shared" si="200"/>
        <v>1.6585253419496273</v>
      </c>
      <c r="V283" s="98">
        <f t="shared" si="201"/>
        <v>9.3524014536230364</v>
      </c>
      <c r="W283" s="49">
        <f t="shared" si="202"/>
        <v>4.7767766000292049</v>
      </c>
      <c r="X283" s="317">
        <f t="shared" si="181"/>
        <v>7.1751747098355093E-2</v>
      </c>
      <c r="Y283" s="318">
        <v>7.1751747098355079E-2</v>
      </c>
      <c r="Z283" s="200"/>
      <c r="AA283" s="66"/>
      <c r="AB283" s="66"/>
      <c r="AC283" s="66">
        <v>250</v>
      </c>
      <c r="AD283" s="66"/>
      <c r="AE283" s="66"/>
      <c r="AF283" s="66"/>
      <c r="AG283" s="66"/>
      <c r="AH283" s="195"/>
      <c r="AI283" s="34"/>
      <c r="AJ283" s="229">
        <v>180</v>
      </c>
      <c r="AK283" s="34"/>
      <c r="AL283" s="34"/>
      <c r="AM283" s="34"/>
      <c r="AN283" s="201"/>
      <c r="AO283" s="201"/>
      <c r="AP283" s="202">
        <v>240</v>
      </c>
      <c r="AQ283" s="18"/>
      <c r="AR283" s="18"/>
      <c r="AS283" s="18"/>
      <c r="AT283" s="51"/>
      <c r="AU283" s="17"/>
      <c r="AV283" s="18"/>
      <c r="AW283" s="112"/>
      <c r="AX283" s="103"/>
      <c r="AY283" s="18"/>
      <c r="AZ283" s="18"/>
      <c r="BA283" s="18"/>
      <c r="BB283" s="17"/>
      <c r="BC283" s="19"/>
      <c r="BD283" s="19"/>
      <c r="BE283" s="19"/>
      <c r="BF283" s="17"/>
      <c r="BG283" s="18"/>
      <c r="BH283" s="18"/>
      <c r="BI283" s="128"/>
      <c r="BJ283" s="331"/>
      <c r="BK283" s="332"/>
      <c r="BL283" s="332"/>
      <c r="BM283" s="332"/>
      <c r="BN283" s="333"/>
      <c r="BO283" s="203">
        <f t="shared" si="203"/>
        <v>6.9363999999999999</v>
      </c>
      <c r="BP283" s="285">
        <v>6.4405646182091054</v>
      </c>
      <c r="BQ283" s="204">
        <v>2.9346371091706596</v>
      </c>
      <c r="BR283" s="204"/>
      <c r="BS283" s="47"/>
      <c r="BT283" s="42"/>
      <c r="BU283" s="42"/>
      <c r="BV283" s="42"/>
      <c r="BW283" s="43"/>
      <c r="BX283" s="191"/>
      <c r="BY283" s="191"/>
      <c r="BZ283" s="205"/>
      <c r="CA283" s="191"/>
      <c r="CB283" s="206"/>
      <c r="CC283" s="191"/>
      <c r="CD283" s="207">
        <f t="shared" si="204"/>
        <v>50.358521516643009</v>
      </c>
      <c r="CE283" s="47" t="s">
        <v>356</v>
      </c>
      <c r="CF283" s="42">
        <v>31.8</v>
      </c>
      <c r="CG283" s="42" t="s">
        <v>353</v>
      </c>
      <c r="CH283" s="42">
        <v>175</v>
      </c>
      <c r="CI283" s="191"/>
      <c r="CJ283" s="192"/>
      <c r="CK283" s="191" t="s">
        <v>357</v>
      </c>
      <c r="CL283" s="191" t="s">
        <v>358</v>
      </c>
      <c r="CM283" s="208">
        <v>0.13</v>
      </c>
      <c r="CN283" s="191">
        <v>470</v>
      </c>
      <c r="CO283" s="205">
        <f t="shared" si="205"/>
        <v>68.541519701890849</v>
      </c>
      <c r="CP283" s="191">
        <f t="shared" si="206"/>
        <v>37.768891137482257</v>
      </c>
      <c r="CQ283" s="145" t="s">
        <v>353</v>
      </c>
      <c r="CR283" s="191">
        <v>175</v>
      </c>
      <c r="CS283" s="191"/>
      <c r="CT283" s="191"/>
      <c r="CU283" s="191"/>
      <c r="CV283" s="192"/>
      <c r="CW283" s="191" t="s">
        <v>357</v>
      </c>
      <c r="CX283" s="209" t="s">
        <v>358</v>
      </c>
      <c r="CY283" s="208">
        <v>0.13</v>
      </c>
      <c r="CZ283" s="191">
        <v>470</v>
      </c>
      <c r="DA283" s="191"/>
      <c r="DB283" s="191">
        <f t="shared" si="207"/>
        <v>44.674332417745639</v>
      </c>
      <c r="DC283" s="43">
        <f t="shared" si="208"/>
        <v>0</v>
      </c>
      <c r="DD283" s="191" t="s">
        <v>362</v>
      </c>
      <c r="DE283" s="191">
        <v>100</v>
      </c>
      <c r="DF283" s="191" t="s">
        <v>361</v>
      </c>
      <c r="DG283" s="191">
        <v>20</v>
      </c>
      <c r="DH283" s="191" t="s">
        <v>353</v>
      </c>
      <c r="DI283" s="192">
        <v>175</v>
      </c>
      <c r="DJ283" s="191"/>
      <c r="DK283" s="209"/>
      <c r="DL283" s="208"/>
      <c r="DM283" s="191"/>
      <c r="DN283" s="191">
        <f t="shared" si="209"/>
        <v>44.674332417745639</v>
      </c>
      <c r="DO283" s="192">
        <f t="shared" si="210"/>
        <v>0</v>
      </c>
      <c r="DP283" s="191">
        <v>1</v>
      </c>
      <c r="DQ283" s="191" t="s">
        <v>363</v>
      </c>
      <c r="DR283" s="191" t="s">
        <v>371</v>
      </c>
      <c r="DS283" s="208">
        <v>0.13400000000000001</v>
      </c>
      <c r="DT283" s="191">
        <v>580</v>
      </c>
      <c r="DU283" s="191">
        <f t="shared" si="211"/>
        <v>6.4405646182091054</v>
      </c>
      <c r="DV283" s="191">
        <v>0.375</v>
      </c>
      <c r="DW283" s="191">
        <v>0.45</v>
      </c>
      <c r="DX283" s="192">
        <f t="shared" si="212"/>
        <v>8.3930869194405009</v>
      </c>
      <c r="DY283" s="191">
        <v>1</v>
      </c>
      <c r="DZ283" s="191" t="s">
        <v>363</v>
      </c>
      <c r="EA283" s="191" t="s">
        <v>371</v>
      </c>
      <c r="EB283" s="208">
        <v>0.13400000000000001</v>
      </c>
      <c r="EC283" s="191">
        <v>580</v>
      </c>
      <c r="ED283" s="191">
        <f t="shared" si="213"/>
        <v>2.9346371091706596</v>
      </c>
      <c r="EE283" s="191">
        <v>0.47499999999999998</v>
      </c>
      <c r="EF283" s="191">
        <v>0.47499999999999998</v>
      </c>
      <c r="EG283" s="191">
        <f t="shared" si="214"/>
        <v>4.1965434597202504</v>
      </c>
      <c r="EH283" s="166">
        <f t="shared" si="215"/>
        <v>2</v>
      </c>
      <c r="EI283" s="205">
        <f t="shared" si="216"/>
        <v>2.8194930813143664</v>
      </c>
      <c r="EJ283" s="205">
        <f t="shared" si="182"/>
        <v>1.6585253419496273</v>
      </c>
      <c r="EK283" s="51">
        <f t="shared" si="225"/>
        <v>1.0261117672210323</v>
      </c>
      <c r="EL283" s="220">
        <f t="shared" si="184"/>
        <v>0.32435345934281679</v>
      </c>
      <c r="EM283" s="221">
        <f t="shared" si="217"/>
        <v>4.6762007268115182</v>
      </c>
      <c r="EN283" s="191"/>
      <c r="EO283" s="313"/>
      <c r="EP283" s="192" t="s">
        <v>354</v>
      </c>
      <c r="EQ283" s="222">
        <f t="shared" si="218"/>
        <v>2.8194930813143664</v>
      </c>
      <c r="ER283" s="191">
        <f t="shared" si="219"/>
        <v>1.6585253419496273</v>
      </c>
      <c r="ES283" s="51">
        <f t="shared" si="220"/>
        <v>1.0261117672210323</v>
      </c>
      <c r="ET283" s="191">
        <f t="shared" si="226"/>
        <v>3.792553459342817</v>
      </c>
      <c r="EU283" s="191">
        <f t="shared" si="221"/>
        <v>4.6762007268115182</v>
      </c>
      <c r="EV283" s="191"/>
      <c r="EW283" s="191"/>
      <c r="EX283" s="192" t="str">
        <f t="shared" si="186"/>
        <v>Front</v>
      </c>
      <c r="EY283" s="145"/>
      <c r="EZ283" s="191"/>
      <c r="FA283" s="191"/>
      <c r="FB283" s="191"/>
      <c r="FC283" s="191"/>
      <c r="FD283" s="191"/>
      <c r="FE283" s="191"/>
      <c r="FF283" s="192"/>
      <c r="FG283" s="145"/>
      <c r="FH283" s="191"/>
      <c r="FI283" s="191"/>
      <c r="FJ283" s="191"/>
      <c r="FK283" s="191"/>
      <c r="FL283" s="191"/>
      <c r="FM283" s="191"/>
      <c r="FN283" s="192"/>
      <c r="FO283" s="145"/>
      <c r="FP283" s="191"/>
      <c r="FQ283" s="191"/>
      <c r="FR283" s="191"/>
      <c r="FS283" s="191"/>
      <c r="FT283" s="191"/>
      <c r="FU283" s="191"/>
      <c r="FV283" s="192"/>
      <c r="FW283" s="191"/>
      <c r="FX283" s="191"/>
      <c r="FY283" s="191"/>
      <c r="FZ283" s="191"/>
      <c r="GA283" s="191"/>
      <c r="GB283" s="191"/>
      <c r="GC283" s="191"/>
      <c r="GD283" s="210"/>
      <c r="GE283" s="145"/>
      <c r="GF283" s="191"/>
      <c r="GG283" s="191"/>
      <c r="GH283" s="191"/>
      <c r="GI283" s="191"/>
      <c r="GJ283" s="191"/>
      <c r="GK283" s="191"/>
      <c r="GL283" s="210"/>
      <c r="GM283" s="145"/>
      <c r="GN283" s="191"/>
      <c r="GO283" s="191"/>
      <c r="GP283" s="191"/>
      <c r="GQ283" s="191"/>
      <c r="GR283" s="191"/>
      <c r="GS283" s="191"/>
      <c r="GT283" s="210"/>
      <c r="GU283" s="145"/>
      <c r="GV283" s="191"/>
      <c r="GW283" s="191"/>
      <c r="GX283" s="191"/>
      <c r="GY283" s="191"/>
      <c r="GZ283" s="191"/>
      <c r="HA283" s="191"/>
      <c r="HB283" s="210"/>
      <c r="HC283" s="145"/>
      <c r="HD283" s="191"/>
      <c r="HE283" s="191"/>
      <c r="HF283" s="191"/>
      <c r="HG283" s="191"/>
      <c r="HH283" s="191"/>
      <c r="HI283" s="191"/>
      <c r="HJ283" s="210"/>
      <c r="HR283" s="310"/>
    </row>
    <row r="284" spans="1:226" s="309" customFormat="1" ht="14.45" customHeight="1" x14ac:dyDescent="0.25">
      <c r="A284" s="211" t="s">
        <v>431</v>
      </c>
      <c r="B284" s="194" t="s">
        <v>0</v>
      </c>
      <c r="C284" s="31">
        <f t="shared" si="227"/>
        <v>274</v>
      </c>
      <c r="D284" s="173" t="str">
        <f t="shared" si="188"/>
        <v>Dw_274</v>
      </c>
      <c r="E284" s="4">
        <v>543.60274507662996</v>
      </c>
      <c r="F284" s="195" t="s">
        <v>360</v>
      </c>
      <c r="G284" s="195">
        <v>17.5</v>
      </c>
      <c r="H284" s="3">
        <f t="shared" si="189"/>
        <v>51.299091866241163</v>
      </c>
      <c r="I284" s="196">
        <f t="shared" si="190"/>
        <v>184.59019988120463</v>
      </c>
      <c r="J284" s="1">
        <f t="shared" si="191"/>
        <v>0.30000000000000004</v>
      </c>
      <c r="K284" s="280">
        <f t="shared" si="192"/>
        <v>0.67539575882504188</v>
      </c>
      <c r="L284" s="280">
        <f t="shared" si="193"/>
        <v>0.76267038946436494</v>
      </c>
      <c r="M284" s="225">
        <f t="shared" si="194"/>
        <v>1.0794939627538291</v>
      </c>
      <c r="N284" s="15" t="s">
        <v>432</v>
      </c>
      <c r="O284" s="197">
        <f t="shared" si="195"/>
        <v>0.57200279209827376</v>
      </c>
      <c r="P284" s="198">
        <f t="shared" si="196"/>
        <v>0</v>
      </c>
      <c r="Q284" s="198">
        <f t="shared" si="197"/>
        <v>0</v>
      </c>
      <c r="R284" s="198">
        <f t="shared" si="198"/>
        <v>0.75634362861067261</v>
      </c>
      <c r="S284" s="77">
        <f t="shared" si="199"/>
        <v>0.84910496098427779</v>
      </c>
      <c r="T284" s="199"/>
      <c r="U284" s="3">
        <f t="shared" si="200"/>
        <v>1.6611998812551889</v>
      </c>
      <c r="V284" s="98">
        <f t="shared" si="201"/>
        <v>9.3825891546396623</v>
      </c>
      <c r="W284" s="49">
        <f t="shared" si="202"/>
        <v>5.4674771559057254</v>
      </c>
      <c r="X284" s="317">
        <f t="shared" si="181"/>
        <v>6.5512625617068831E-2</v>
      </c>
      <c r="Y284" s="318">
        <v>6.5512625617068831E-2</v>
      </c>
      <c r="Z284" s="200"/>
      <c r="AA284" s="66"/>
      <c r="AB284" s="66"/>
      <c r="AC284" s="66">
        <v>250</v>
      </c>
      <c r="AD284" s="66"/>
      <c r="AE284" s="66"/>
      <c r="AF284" s="66"/>
      <c r="AG284" s="66"/>
      <c r="AH284" s="195"/>
      <c r="AI284" s="34"/>
      <c r="AJ284" s="229">
        <v>180</v>
      </c>
      <c r="AK284" s="34"/>
      <c r="AL284" s="34"/>
      <c r="AM284" s="34"/>
      <c r="AN284" s="201"/>
      <c r="AO284" s="201"/>
      <c r="AP284" s="202">
        <v>240</v>
      </c>
      <c r="AQ284" s="18"/>
      <c r="AR284" s="18"/>
      <c r="AS284" s="18"/>
      <c r="AT284" s="51"/>
      <c r="AU284" s="17"/>
      <c r="AV284" s="18"/>
      <c r="AW284" s="112"/>
      <c r="AX284" s="103"/>
      <c r="AY284" s="18"/>
      <c r="AZ284" s="18"/>
      <c r="BA284" s="18"/>
      <c r="BB284" s="17"/>
      <c r="BC284" s="19"/>
      <c r="BD284" s="19"/>
      <c r="BE284" s="19"/>
      <c r="BF284" s="17"/>
      <c r="BG284" s="18"/>
      <c r="BH284" s="18"/>
      <c r="BI284" s="128"/>
      <c r="BJ284" s="331"/>
      <c r="BK284" s="332"/>
      <c r="BL284" s="332"/>
      <c r="BM284" s="332"/>
      <c r="BN284" s="333"/>
      <c r="BO284" s="203">
        <f t="shared" si="203"/>
        <v>6.9363999999999999</v>
      </c>
      <c r="BP284" s="285">
        <v>7.3956363338678806</v>
      </c>
      <c r="BQ284" s="204">
        <v>2.8604454467844138</v>
      </c>
      <c r="BR284" s="204"/>
      <c r="BS284" s="47"/>
      <c r="BT284" s="42"/>
      <c r="BU284" s="42"/>
      <c r="BV284" s="42"/>
      <c r="BW284" s="43"/>
      <c r="BX284" s="191"/>
      <c r="BY284" s="191"/>
      <c r="BZ284" s="205"/>
      <c r="CA284" s="191"/>
      <c r="CB284" s="206"/>
      <c r="CC284" s="191"/>
      <c r="CD284" s="207">
        <f t="shared" si="204"/>
        <v>55.377059964361393</v>
      </c>
      <c r="CE284" s="47" t="s">
        <v>356</v>
      </c>
      <c r="CF284" s="42">
        <v>31.8</v>
      </c>
      <c r="CG284" s="42" t="s">
        <v>353</v>
      </c>
      <c r="CH284" s="42">
        <v>175</v>
      </c>
      <c r="CI284" s="191"/>
      <c r="CJ284" s="192"/>
      <c r="CK284" s="191" t="s">
        <v>357</v>
      </c>
      <c r="CL284" s="191" t="s">
        <v>358</v>
      </c>
      <c r="CM284" s="208">
        <v>0.13</v>
      </c>
      <c r="CN284" s="191">
        <v>470</v>
      </c>
      <c r="CO284" s="205">
        <f t="shared" si="205"/>
        <v>72.020462297294443</v>
      </c>
      <c r="CP284" s="191">
        <f t="shared" si="206"/>
        <v>41.532794973271045</v>
      </c>
      <c r="CQ284" s="145" t="s">
        <v>353</v>
      </c>
      <c r="CR284" s="191">
        <v>175</v>
      </c>
      <c r="CS284" s="191"/>
      <c r="CT284" s="191"/>
      <c r="CU284" s="191"/>
      <c r="CV284" s="192"/>
      <c r="CW284" s="191" t="s">
        <v>357</v>
      </c>
      <c r="CX284" s="209" t="s">
        <v>358</v>
      </c>
      <c r="CY284" s="208">
        <v>0.13</v>
      </c>
      <c r="CZ284" s="191">
        <v>470</v>
      </c>
      <c r="DA284" s="191"/>
      <c r="DB284" s="191">
        <f t="shared" si="207"/>
        <v>51.299091866241163</v>
      </c>
      <c r="DC284" s="43">
        <f t="shared" si="208"/>
        <v>0</v>
      </c>
      <c r="DD284" s="191" t="s">
        <v>362</v>
      </c>
      <c r="DE284" s="191">
        <v>100</v>
      </c>
      <c r="DF284" s="191" t="s">
        <v>361</v>
      </c>
      <c r="DG284" s="191">
        <v>20</v>
      </c>
      <c r="DH284" s="191" t="s">
        <v>353</v>
      </c>
      <c r="DI284" s="192">
        <v>175</v>
      </c>
      <c r="DJ284" s="191"/>
      <c r="DK284" s="209"/>
      <c r="DL284" s="208"/>
      <c r="DM284" s="191"/>
      <c r="DN284" s="191">
        <f t="shared" si="209"/>
        <v>51.299091866241163</v>
      </c>
      <c r="DO284" s="192">
        <f t="shared" si="210"/>
        <v>0</v>
      </c>
      <c r="DP284" s="191">
        <v>1</v>
      </c>
      <c r="DQ284" s="191" t="s">
        <v>363</v>
      </c>
      <c r="DR284" s="191" t="s">
        <v>371</v>
      </c>
      <c r="DS284" s="208">
        <v>0.13400000000000001</v>
      </c>
      <c r="DT284" s="191">
        <v>580</v>
      </c>
      <c r="DU284" s="191">
        <f t="shared" si="211"/>
        <v>7.3956363338678806</v>
      </c>
      <c r="DV284" s="191">
        <v>0.375</v>
      </c>
      <c r="DW284" s="191">
        <v>0.45</v>
      </c>
      <c r="DX284" s="192">
        <f t="shared" si="212"/>
        <v>9.2295099940602316</v>
      </c>
      <c r="DY284" s="191">
        <v>1</v>
      </c>
      <c r="DZ284" s="191" t="s">
        <v>363</v>
      </c>
      <c r="EA284" s="191" t="s">
        <v>371</v>
      </c>
      <c r="EB284" s="208">
        <v>0.13400000000000001</v>
      </c>
      <c r="EC284" s="191">
        <v>580</v>
      </c>
      <c r="ED284" s="191">
        <f t="shared" si="213"/>
        <v>2.8604454467844138</v>
      </c>
      <c r="EE284" s="191">
        <v>0.47499999999999998</v>
      </c>
      <c r="EF284" s="191">
        <v>0.47499999999999998</v>
      </c>
      <c r="EG284" s="191">
        <f t="shared" si="214"/>
        <v>4.6147549970301158</v>
      </c>
      <c r="EH284" s="166">
        <f t="shared" si="215"/>
        <v>2</v>
      </c>
      <c r="EI284" s="205">
        <f t="shared" si="216"/>
        <v>2.8240397981338212</v>
      </c>
      <c r="EJ284" s="205">
        <f t="shared" si="182"/>
        <v>1.6611998812551889</v>
      </c>
      <c r="EK284" s="51">
        <f t="shared" si="225"/>
        <v>0.9492455655292249</v>
      </c>
      <c r="EL284" s="220">
        <f t="shared" si="184"/>
        <v>0.32208010093308936</v>
      </c>
      <c r="EM284" s="221">
        <f t="shared" si="217"/>
        <v>4.6912945773198311</v>
      </c>
      <c r="EN284" s="191"/>
      <c r="EO284" s="313"/>
      <c r="EP284" s="192" t="s">
        <v>354</v>
      </c>
      <c r="EQ284" s="222">
        <f t="shared" si="218"/>
        <v>2.8240397981338212</v>
      </c>
      <c r="ER284" s="191">
        <f t="shared" si="219"/>
        <v>1.6611998812551889</v>
      </c>
      <c r="ES284" s="51">
        <f t="shared" si="220"/>
        <v>0.9492455655292249</v>
      </c>
      <c r="ET284" s="191">
        <f t="shared" si="226"/>
        <v>3.7902801009330895</v>
      </c>
      <c r="EU284" s="191">
        <f t="shared" si="221"/>
        <v>4.6912945773198311</v>
      </c>
      <c r="EV284" s="191"/>
      <c r="EW284" s="191"/>
      <c r="EX284" s="192" t="str">
        <f t="shared" si="186"/>
        <v>Front</v>
      </c>
      <c r="EY284" s="145"/>
      <c r="EZ284" s="191"/>
      <c r="FA284" s="191"/>
      <c r="FB284" s="191"/>
      <c r="FC284" s="191"/>
      <c r="FD284" s="191"/>
      <c r="FE284" s="191"/>
      <c r="FF284" s="192"/>
      <c r="FG284" s="145"/>
      <c r="FH284" s="191"/>
      <c r="FI284" s="191"/>
      <c r="FJ284" s="191"/>
      <c r="FK284" s="191"/>
      <c r="FL284" s="191"/>
      <c r="FM284" s="191"/>
      <c r="FN284" s="192"/>
      <c r="FO284" s="145"/>
      <c r="FP284" s="191"/>
      <c r="FQ284" s="191"/>
      <c r="FR284" s="191"/>
      <c r="FS284" s="191"/>
      <c r="FT284" s="191"/>
      <c r="FU284" s="191"/>
      <c r="FV284" s="192"/>
      <c r="FW284" s="191"/>
      <c r="FX284" s="191"/>
      <c r="FY284" s="191"/>
      <c r="FZ284" s="191"/>
      <c r="GA284" s="191"/>
      <c r="GB284" s="191"/>
      <c r="GC284" s="191"/>
      <c r="GD284" s="210"/>
      <c r="GE284" s="145"/>
      <c r="GF284" s="191"/>
      <c r="GG284" s="191"/>
      <c r="GH284" s="191"/>
      <c r="GI284" s="191"/>
      <c r="GJ284" s="191"/>
      <c r="GK284" s="191"/>
      <c r="GL284" s="210"/>
      <c r="GM284" s="145"/>
      <c r="GN284" s="191"/>
      <c r="GO284" s="191"/>
      <c r="GP284" s="191"/>
      <c r="GQ284" s="191"/>
      <c r="GR284" s="191"/>
      <c r="GS284" s="191"/>
      <c r="GT284" s="210"/>
      <c r="GU284" s="145"/>
      <c r="GV284" s="191"/>
      <c r="GW284" s="191"/>
      <c r="GX284" s="191"/>
      <c r="GY284" s="191"/>
      <c r="GZ284" s="191"/>
      <c r="HA284" s="191"/>
      <c r="HB284" s="210"/>
      <c r="HC284" s="145"/>
      <c r="HD284" s="191"/>
      <c r="HE284" s="191"/>
      <c r="HF284" s="191"/>
      <c r="HG284" s="191"/>
      <c r="HH284" s="191"/>
      <c r="HI284" s="191"/>
      <c r="HJ284" s="210"/>
      <c r="HR284" s="310"/>
    </row>
    <row r="285" spans="1:226" s="309" customFormat="1" ht="14.45" customHeight="1" x14ac:dyDescent="0.25">
      <c r="A285" s="211" t="s">
        <v>431</v>
      </c>
      <c r="B285" s="194" t="s">
        <v>0</v>
      </c>
      <c r="C285" s="31">
        <f t="shared" si="227"/>
        <v>275</v>
      </c>
      <c r="D285" s="173" t="str">
        <f t="shared" si="188"/>
        <v>Dw_275</v>
      </c>
      <c r="E285" s="4">
        <v>516.84703284780528</v>
      </c>
      <c r="F285" s="195" t="s">
        <v>360</v>
      </c>
      <c r="G285" s="195">
        <v>17.5</v>
      </c>
      <c r="H285" s="3">
        <f t="shared" si="189"/>
        <v>37.333479880992954</v>
      </c>
      <c r="I285" s="196">
        <f t="shared" si="190"/>
        <v>148.55141221656686</v>
      </c>
      <c r="J285" s="1">
        <f t="shared" si="191"/>
        <v>0.30000000000000004</v>
      </c>
      <c r="K285" s="280">
        <f t="shared" si="192"/>
        <v>0.60317728810896709</v>
      </c>
      <c r="L285" s="280">
        <f t="shared" si="193"/>
        <v>0.70202764012388186</v>
      </c>
      <c r="M285" s="225">
        <f t="shared" si="194"/>
        <v>1.1937120195339466</v>
      </c>
      <c r="N285" s="15" t="s">
        <v>432</v>
      </c>
      <c r="O285" s="197">
        <f t="shared" si="195"/>
        <v>0.52652073009291134</v>
      </c>
      <c r="P285" s="198">
        <f t="shared" si="196"/>
        <v>0</v>
      </c>
      <c r="Q285" s="198">
        <f t="shared" si="197"/>
        <v>0</v>
      </c>
      <c r="R285" s="198">
        <f t="shared" si="198"/>
        <v>0.83637010629245134</v>
      </c>
      <c r="S285" s="77">
        <f t="shared" si="199"/>
        <v>0.65178363717539012</v>
      </c>
      <c r="T285" s="199"/>
      <c r="U285" s="3">
        <f t="shared" si="200"/>
        <v>1.7492386935008661</v>
      </c>
      <c r="V285" s="98">
        <f t="shared" si="201"/>
        <v>10.403442423258099</v>
      </c>
      <c r="W285" s="49">
        <f t="shared" si="202"/>
        <v>3.5885698562169805</v>
      </c>
      <c r="X285" s="317">
        <f t="shared" si="181"/>
        <v>9.2624274836167114E-2</v>
      </c>
      <c r="Y285" s="318">
        <v>9.26242748361671E-2</v>
      </c>
      <c r="Z285" s="200"/>
      <c r="AA285" s="66"/>
      <c r="AB285" s="66"/>
      <c r="AC285" s="66">
        <v>250</v>
      </c>
      <c r="AD285" s="66"/>
      <c r="AE285" s="66"/>
      <c r="AF285" s="66"/>
      <c r="AG285" s="66"/>
      <c r="AH285" s="195"/>
      <c r="AI285" s="34"/>
      <c r="AJ285" s="229">
        <v>180</v>
      </c>
      <c r="AK285" s="34"/>
      <c r="AL285" s="34"/>
      <c r="AM285" s="34"/>
      <c r="AN285" s="201"/>
      <c r="AO285" s="201"/>
      <c r="AP285" s="202">
        <v>240</v>
      </c>
      <c r="AQ285" s="18"/>
      <c r="AR285" s="18"/>
      <c r="AS285" s="18"/>
      <c r="AT285" s="51"/>
      <c r="AU285" s="17"/>
      <c r="AV285" s="18"/>
      <c r="AW285" s="112"/>
      <c r="AX285" s="103"/>
      <c r="AY285" s="18"/>
      <c r="AZ285" s="18"/>
      <c r="BA285" s="18"/>
      <c r="BB285" s="17"/>
      <c r="BC285" s="19"/>
      <c r="BD285" s="19"/>
      <c r="BE285" s="19"/>
      <c r="BF285" s="17"/>
      <c r="BG285" s="18"/>
      <c r="BH285" s="18"/>
      <c r="BI285" s="128"/>
      <c r="BJ285" s="331"/>
      <c r="BK285" s="332"/>
      <c r="BL285" s="332"/>
      <c r="BM285" s="332"/>
      <c r="BN285" s="333"/>
      <c r="BO285" s="203">
        <f t="shared" si="203"/>
        <v>6.9363999999999999</v>
      </c>
      <c r="BP285" s="285">
        <v>5.3822559081069361</v>
      </c>
      <c r="BQ285" s="204">
        <v>2.9988844970479871</v>
      </c>
      <c r="BR285" s="204"/>
      <c r="BS285" s="47"/>
      <c r="BT285" s="42"/>
      <c r="BU285" s="42"/>
      <c r="BV285" s="42"/>
      <c r="BW285" s="43"/>
      <c r="BX285" s="191"/>
      <c r="BY285" s="191"/>
      <c r="BZ285" s="205"/>
      <c r="CA285" s="191"/>
      <c r="CB285" s="206"/>
      <c r="CC285" s="191"/>
      <c r="CD285" s="207">
        <f t="shared" si="204"/>
        <v>44.565423664970062</v>
      </c>
      <c r="CE285" s="47" t="s">
        <v>356</v>
      </c>
      <c r="CF285" s="42">
        <v>31.8</v>
      </c>
      <c r="CG285" s="42" t="s">
        <v>353</v>
      </c>
      <c r="CH285" s="42">
        <v>175</v>
      </c>
      <c r="CI285" s="191"/>
      <c r="CJ285" s="192"/>
      <c r="CK285" s="191" t="s">
        <v>357</v>
      </c>
      <c r="CL285" s="191" t="s">
        <v>358</v>
      </c>
      <c r="CM285" s="208">
        <v>0.13</v>
      </c>
      <c r="CN285" s="191">
        <v>470</v>
      </c>
      <c r="CO285" s="205">
        <f t="shared" si="205"/>
        <v>63.912898603153103</v>
      </c>
      <c r="CP285" s="191">
        <f t="shared" si="206"/>
        <v>33.424067748727545</v>
      </c>
      <c r="CQ285" s="145" t="s">
        <v>353</v>
      </c>
      <c r="CR285" s="191">
        <v>175</v>
      </c>
      <c r="CS285" s="191"/>
      <c r="CT285" s="191"/>
      <c r="CU285" s="191"/>
      <c r="CV285" s="192"/>
      <c r="CW285" s="191" t="s">
        <v>357</v>
      </c>
      <c r="CX285" s="209" t="s">
        <v>358</v>
      </c>
      <c r="CY285" s="208">
        <v>0.13</v>
      </c>
      <c r="CZ285" s="191">
        <v>470</v>
      </c>
      <c r="DA285" s="191"/>
      <c r="DB285" s="191">
        <f t="shared" si="207"/>
        <v>37.333479880992954</v>
      </c>
      <c r="DC285" s="43">
        <f t="shared" si="208"/>
        <v>0</v>
      </c>
      <c r="DD285" s="191" t="s">
        <v>362</v>
      </c>
      <c r="DE285" s="191">
        <v>100</v>
      </c>
      <c r="DF285" s="191" t="s">
        <v>361</v>
      </c>
      <c r="DG285" s="191">
        <v>20</v>
      </c>
      <c r="DH285" s="191" t="s">
        <v>353</v>
      </c>
      <c r="DI285" s="192">
        <v>175</v>
      </c>
      <c r="DJ285" s="191"/>
      <c r="DK285" s="209"/>
      <c r="DL285" s="208"/>
      <c r="DM285" s="191"/>
      <c r="DN285" s="191">
        <f t="shared" si="209"/>
        <v>37.333479880992954</v>
      </c>
      <c r="DO285" s="192">
        <f t="shared" si="210"/>
        <v>0</v>
      </c>
      <c r="DP285" s="191">
        <v>1</v>
      </c>
      <c r="DQ285" s="191" t="s">
        <v>363</v>
      </c>
      <c r="DR285" s="191" t="s">
        <v>371</v>
      </c>
      <c r="DS285" s="208">
        <v>0.13400000000000001</v>
      </c>
      <c r="DT285" s="191">
        <v>580</v>
      </c>
      <c r="DU285" s="191">
        <f t="shared" si="211"/>
        <v>5.3822559081069361</v>
      </c>
      <c r="DV285" s="191">
        <v>0.375</v>
      </c>
      <c r="DW285" s="191">
        <v>0.45</v>
      </c>
      <c r="DX285" s="192">
        <f t="shared" si="212"/>
        <v>7.4275706108283437</v>
      </c>
      <c r="DY285" s="191">
        <v>1</v>
      </c>
      <c r="DZ285" s="191" t="s">
        <v>363</v>
      </c>
      <c r="EA285" s="191" t="s">
        <v>371</v>
      </c>
      <c r="EB285" s="208">
        <v>0.13400000000000001</v>
      </c>
      <c r="EC285" s="191">
        <v>580</v>
      </c>
      <c r="ED285" s="191">
        <f t="shared" si="213"/>
        <v>2.9988844970479871</v>
      </c>
      <c r="EE285" s="191">
        <v>0.47499999999999998</v>
      </c>
      <c r="EF285" s="191">
        <v>0.47499999999999998</v>
      </c>
      <c r="EG285" s="191">
        <f t="shared" si="214"/>
        <v>3.7137853054141718</v>
      </c>
      <c r="EH285" s="166">
        <f t="shared" si="215"/>
        <v>2</v>
      </c>
      <c r="EI285" s="205">
        <f t="shared" si="216"/>
        <v>2.9737057789514725</v>
      </c>
      <c r="EJ285" s="205">
        <f t="shared" si="182"/>
        <v>1.7492386935008661</v>
      </c>
      <c r="EK285" s="51">
        <f t="shared" si="225"/>
        <v>0.99964580354712096</v>
      </c>
      <c r="EL285" s="220">
        <f t="shared" si="184"/>
        <v>0.24724711052426374</v>
      </c>
      <c r="EM285" s="221">
        <f t="shared" si="217"/>
        <v>5.2017212116290494</v>
      </c>
      <c r="EN285" s="191"/>
      <c r="EO285" s="313"/>
      <c r="EP285" s="192" t="s">
        <v>354</v>
      </c>
      <c r="EQ285" s="222">
        <f t="shared" si="218"/>
        <v>2.9737057789514725</v>
      </c>
      <c r="ER285" s="191">
        <f t="shared" si="219"/>
        <v>1.7492386935008661</v>
      </c>
      <c r="ES285" s="51">
        <f t="shared" si="220"/>
        <v>0.99964580354712096</v>
      </c>
      <c r="ET285" s="191">
        <f t="shared" si="226"/>
        <v>3.7154471105242637</v>
      </c>
      <c r="EU285" s="191">
        <f t="shared" si="221"/>
        <v>5.2017212116290494</v>
      </c>
      <c r="EV285" s="191"/>
      <c r="EW285" s="191"/>
      <c r="EX285" s="192" t="str">
        <f t="shared" si="186"/>
        <v>Front</v>
      </c>
      <c r="EY285" s="145"/>
      <c r="EZ285" s="191"/>
      <c r="FA285" s="191"/>
      <c r="FB285" s="191"/>
      <c r="FC285" s="191"/>
      <c r="FD285" s="191"/>
      <c r="FE285" s="191"/>
      <c r="FF285" s="192"/>
      <c r="FG285" s="145"/>
      <c r="FH285" s="191"/>
      <c r="FI285" s="191"/>
      <c r="FJ285" s="191"/>
      <c r="FK285" s="191"/>
      <c r="FL285" s="191"/>
      <c r="FM285" s="191"/>
      <c r="FN285" s="192"/>
      <c r="FO285" s="145"/>
      <c r="FP285" s="191"/>
      <c r="FQ285" s="191"/>
      <c r="FR285" s="191"/>
      <c r="FS285" s="191"/>
      <c r="FT285" s="191"/>
      <c r="FU285" s="191"/>
      <c r="FV285" s="192"/>
      <c r="FW285" s="191"/>
      <c r="FX285" s="191"/>
      <c r="FY285" s="191"/>
      <c r="FZ285" s="191"/>
      <c r="GA285" s="191"/>
      <c r="GB285" s="191"/>
      <c r="GC285" s="191"/>
      <c r="GD285" s="210"/>
      <c r="GE285" s="145"/>
      <c r="GF285" s="191"/>
      <c r="GG285" s="191"/>
      <c r="GH285" s="191"/>
      <c r="GI285" s="191"/>
      <c r="GJ285" s="191"/>
      <c r="GK285" s="191"/>
      <c r="GL285" s="210"/>
      <c r="GM285" s="145"/>
      <c r="GN285" s="191"/>
      <c r="GO285" s="191"/>
      <c r="GP285" s="191"/>
      <c r="GQ285" s="191"/>
      <c r="GR285" s="191"/>
      <c r="GS285" s="191"/>
      <c r="GT285" s="210"/>
      <c r="GU285" s="145"/>
      <c r="GV285" s="191"/>
      <c r="GW285" s="191"/>
      <c r="GX285" s="191"/>
      <c r="GY285" s="191"/>
      <c r="GZ285" s="191"/>
      <c r="HA285" s="191"/>
      <c r="HB285" s="210"/>
      <c r="HC285" s="145"/>
      <c r="HD285" s="191"/>
      <c r="HE285" s="191"/>
      <c r="HF285" s="191"/>
      <c r="HG285" s="191"/>
      <c r="HH285" s="191"/>
      <c r="HI285" s="191"/>
      <c r="HJ285" s="210"/>
      <c r="HR285" s="310"/>
    </row>
    <row r="286" spans="1:226" s="309" customFormat="1" ht="14.45" customHeight="1" x14ac:dyDescent="0.25">
      <c r="A286" s="211" t="s">
        <v>431</v>
      </c>
      <c r="B286" s="194" t="s">
        <v>0</v>
      </c>
      <c r="C286" s="31">
        <f t="shared" si="227"/>
        <v>276</v>
      </c>
      <c r="D286" s="173" t="str">
        <f t="shared" si="188"/>
        <v>Dw_276</v>
      </c>
      <c r="E286" s="4">
        <v>496.45307075846807</v>
      </c>
      <c r="F286" s="195" t="s">
        <v>360</v>
      </c>
      <c r="G286" s="195">
        <v>17.5</v>
      </c>
      <c r="H286" s="3">
        <f t="shared" si="189"/>
        <v>40.252150646339231</v>
      </c>
      <c r="I286" s="196">
        <f t="shared" si="190"/>
        <v>156.20692129043078</v>
      </c>
      <c r="J286" s="1">
        <f t="shared" si="191"/>
        <v>0.3</v>
      </c>
      <c r="K286" s="280">
        <f t="shared" si="192"/>
        <v>0.61902846147888413</v>
      </c>
      <c r="L286" s="280">
        <f t="shared" si="193"/>
        <v>0.72102143943740438</v>
      </c>
      <c r="M286" s="225">
        <f t="shared" si="194"/>
        <v>1.1642129832730106</v>
      </c>
      <c r="N286" s="15" t="s">
        <v>432</v>
      </c>
      <c r="O286" s="197">
        <f t="shared" si="195"/>
        <v>0.54076607957805323</v>
      </c>
      <c r="P286" s="198">
        <f t="shared" si="196"/>
        <v>0</v>
      </c>
      <c r="Q286" s="198">
        <f t="shared" si="197"/>
        <v>0</v>
      </c>
      <c r="R286" s="198">
        <f t="shared" si="198"/>
        <v>0.81570171082574849</v>
      </c>
      <c r="S286" s="77">
        <f t="shared" si="199"/>
        <v>0.6917606091934756</v>
      </c>
      <c r="T286" s="199"/>
      <c r="U286" s="3">
        <f t="shared" si="200"/>
        <v>1.7747085578109074</v>
      </c>
      <c r="V286" s="98">
        <f t="shared" si="201"/>
        <v>10.708607581568721</v>
      </c>
      <c r="W286" s="49">
        <f t="shared" si="202"/>
        <v>3.7588594352471949</v>
      </c>
      <c r="X286" s="317">
        <f t="shared" si="181"/>
        <v>9.1326382006120324E-2</v>
      </c>
      <c r="Y286" s="318">
        <v>9.132638200612031E-2</v>
      </c>
      <c r="Z286" s="200"/>
      <c r="AA286" s="66"/>
      <c r="AB286" s="66"/>
      <c r="AC286" s="66">
        <v>250</v>
      </c>
      <c r="AD286" s="66"/>
      <c r="AE286" s="66"/>
      <c r="AF286" s="66"/>
      <c r="AG286" s="66"/>
      <c r="AH286" s="195"/>
      <c r="AI286" s="34"/>
      <c r="AJ286" s="229">
        <v>180</v>
      </c>
      <c r="AK286" s="34"/>
      <c r="AL286" s="34"/>
      <c r="AM286" s="34"/>
      <c r="AN286" s="201"/>
      <c r="AO286" s="201"/>
      <c r="AP286" s="202">
        <v>240</v>
      </c>
      <c r="AQ286" s="18"/>
      <c r="AR286" s="18"/>
      <c r="AS286" s="18"/>
      <c r="AT286" s="51"/>
      <c r="AU286" s="17"/>
      <c r="AV286" s="18"/>
      <c r="AW286" s="112"/>
      <c r="AX286" s="103"/>
      <c r="AY286" s="18"/>
      <c r="AZ286" s="18"/>
      <c r="BA286" s="18"/>
      <c r="BB286" s="17"/>
      <c r="BC286" s="19"/>
      <c r="BD286" s="19"/>
      <c r="BE286" s="19"/>
      <c r="BF286" s="17"/>
      <c r="BG286" s="18"/>
      <c r="BH286" s="18"/>
      <c r="BI286" s="128"/>
      <c r="BJ286" s="331"/>
      <c r="BK286" s="332"/>
      <c r="BL286" s="332"/>
      <c r="BM286" s="332"/>
      <c r="BN286" s="333"/>
      <c r="BO286" s="203">
        <f t="shared" si="203"/>
        <v>6.9363999999999999</v>
      </c>
      <c r="BP286" s="285">
        <v>5.8030319252550653</v>
      </c>
      <c r="BQ286" s="204">
        <v>2.9711929245320978</v>
      </c>
      <c r="BR286" s="204"/>
      <c r="BS286" s="47"/>
      <c r="BT286" s="42"/>
      <c r="BU286" s="42"/>
      <c r="BV286" s="42"/>
      <c r="BW286" s="43"/>
      <c r="BX286" s="191"/>
      <c r="BY286" s="191"/>
      <c r="BZ286" s="205"/>
      <c r="CA286" s="191"/>
      <c r="CB286" s="206"/>
      <c r="CC286" s="191"/>
      <c r="CD286" s="207">
        <f t="shared" si="204"/>
        <v>46.862076387129235</v>
      </c>
      <c r="CE286" s="47" t="s">
        <v>356</v>
      </c>
      <c r="CF286" s="42">
        <v>31.8</v>
      </c>
      <c r="CG286" s="42" t="s">
        <v>353</v>
      </c>
      <c r="CH286" s="42">
        <v>175</v>
      </c>
      <c r="CI286" s="191"/>
      <c r="CJ286" s="192"/>
      <c r="CK286" s="191" t="s">
        <v>357</v>
      </c>
      <c r="CL286" s="191" t="s">
        <v>358</v>
      </c>
      <c r="CM286" s="208">
        <v>0.13</v>
      </c>
      <c r="CN286" s="191">
        <v>470</v>
      </c>
      <c r="CO286" s="205">
        <f t="shared" si="205"/>
        <v>65.73106614632448</v>
      </c>
      <c r="CP286" s="191">
        <f t="shared" si="206"/>
        <v>35.146557290346927</v>
      </c>
      <c r="CQ286" s="145" t="s">
        <v>353</v>
      </c>
      <c r="CR286" s="191">
        <v>175</v>
      </c>
      <c r="CS286" s="191"/>
      <c r="CT286" s="191"/>
      <c r="CU286" s="191"/>
      <c r="CV286" s="192"/>
      <c r="CW286" s="191" t="s">
        <v>357</v>
      </c>
      <c r="CX286" s="209" t="s">
        <v>358</v>
      </c>
      <c r="CY286" s="208">
        <v>0.13</v>
      </c>
      <c r="CZ286" s="191">
        <v>470</v>
      </c>
      <c r="DA286" s="191"/>
      <c r="DB286" s="191">
        <f t="shared" si="207"/>
        <v>40.252150646339231</v>
      </c>
      <c r="DC286" s="43">
        <f t="shared" si="208"/>
        <v>0</v>
      </c>
      <c r="DD286" s="191" t="s">
        <v>362</v>
      </c>
      <c r="DE286" s="191">
        <v>100</v>
      </c>
      <c r="DF286" s="191" t="s">
        <v>361</v>
      </c>
      <c r="DG286" s="191">
        <v>20</v>
      </c>
      <c r="DH286" s="191" t="s">
        <v>353</v>
      </c>
      <c r="DI286" s="192">
        <v>175</v>
      </c>
      <c r="DJ286" s="191"/>
      <c r="DK286" s="209"/>
      <c r="DL286" s="208"/>
      <c r="DM286" s="191"/>
      <c r="DN286" s="191">
        <f t="shared" si="209"/>
        <v>40.252150646339231</v>
      </c>
      <c r="DO286" s="192">
        <f t="shared" si="210"/>
        <v>0</v>
      </c>
      <c r="DP286" s="191">
        <v>1</v>
      </c>
      <c r="DQ286" s="191" t="s">
        <v>363</v>
      </c>
      <c r="DR286" s="191" t="s">
        <v>371</v>
      </c>
      <c r="DS286" s="208">
        <v>0.13400000000000001</v>
      </c>
      <c r="DT286" s="191">
        <v>580</v>
      </c>
      <c r="DU286" s="191">
        <f t="shared" si="211"/>
        <v>5.8030319252550653</v>
      </c>
      <c r="DV286" s="191">
        <v>0.375</v>
      </c>
      <c r="DW286" s="191">
        <v>0.45</v>
      </c>
      <c r="DX286" s="192">
        <f t="shared" si="212"/>
        <v>7.8103460645215392</v>
      </c>
      <c r="DY286" s="191">
        <v>1</v>
      </c>
      <c r="DZ286" s="191" t="s">
        <v>363</v>
      </c>
      <c r="EA286" s="191" t="s">
        <v>371</v>
      </c>
      <c r="EB286" s="208">
        <v>0.13400000000000001</v>
      </c>
      <c r="EC286" s="191">
        <v>580</v>
      </c>
      <c r="ED286" s="191">
        <f t="shared" si="213"/>
        <v>2.9711929245320978</v>
      </c>
      <c r="EE286" s="191">
        <v>0.47499999999999998</v>
      </c>
      <c r="EF286" s="191">
        <v>0.47499999999999998</v>
      </c>
      <c r="EG286" s="191">
        <f t="shared" si="214"/>
        <v>3.9051730322607696</v>
      </c>
      <c r="EH286" s="166">
        <f t="shared" si="215"/>
        <v>2</v>
      </c>
      <c r="EI286" s="205">
        <f t="shared" si="216"/>
        <v>3.0170045482785426</v>
      </c>
      <c r="EJ286" s="205">
        <f t="shared" si="182"/>
        <v>1.7747085578109074</v>
      </c>
      <c r="EK286" s="51">
        <f t="shared" si="225"/>
        <v>0.94648436672119041</v>
      </c>
      <c r="EL286" s="220">
        <f t="shared" si="184"/>
        <v>0.22559772586072868</v>
      </c>
      <c r="EM286" s="221">
        <f t="shared" si="217"/>
        <v>5.3543037907843605</v>
      </c>
      <c r="EN286" s="191"/>
      <c r="EO286" s="313"/>
      <c r="EP286" s="192" t="s">
        <v>354</v>
      </c>
      <c r="EQ286" s="222">
        <f t="shared" si="218"/>
        <v>3.0170045482785426</v>
      </c>
      <c r="ER286" s="191">
        <f t="shared" si="219"/>
        <v>1.7747085578109074</v>
      </c>
      <c r="ES286" s="51">
        <f t="shared" si="220"/>
        <v>0.94648436672119041</v>
      </c>
      <c r="ET286" s="191">
        <f t="shared" si="226"/>
        <v>3.6937977258607289</v>
      </c>
      <c r="EU286" s="191">
        <f t="shared" si="221"/>
        <v>5.3543037907843605</v>
      </c>
      <c r="EV286" s="191"/>
      <c r="EW286" s="191"/>
      <c r="EX286" s="192" t="str">
        <f t="shared" si="186"/>
        <v>Front</v>
      </c>
      <c r="EY286" s="145"/>
      <c r="EZ286" s="191"/>
      <c r="FA286" s="191"/>
      <c r="FB286" s="191"/>
      <c r="FC286" s="191"/>
      <c r="FD286" s="191"/>
      <c r="FE286" s="191"/>
      <c r="FF286" s="192"/>
      <c r="FG286" s="145"/>
      <c r="FH286" s="191"/>
      <c r="FI286" s="191"/>
      <c r="FJ286" s="191"/>
      <c r="FK286" s="191"/>
      <c r="FL286" s="191"/>
      <c r="FM286" s="191"/>
      <c r="FN286" s="192"/>
      <c r="FO286" s="145"/>
      <c r="FP286" s="191"/>
      <c r="FQ286" s="191"/>
      <c r="FR286" s="191"/>
      <c r="FS286" s="191"/>
      <c r="FT286" s="191"/>
      <c r="FU286" s="191"/>
      <c r="FV286" s="192"/>
      <c r="FW286" s="191"/>
      <c r="FX286" s="191"/>
      <c r="FY286" s="191"/>
      <c r="FZ286" s="191"/>
      <c r="GA286" s="191"/>
      <c r="GB286" s="191"/>
      <c r="GC286" s="191"/>
      <c r="GD286" s="210"/>
      <c r="GE286" s="145"/>
      <c r="GF286" s="191"/>
      <c r="GG286" s="191"/>
      <c r="GH286" s="191"/>
      <c r="GI286" s="191"/>
      <c r="GJ286" s="191"/>
      <c r="GK286" s="191"/>
      <c r="GL286" s="210"/>
      <c r="GM286" s="145"/>
      <c r="GN286" s="191"/>
      <c r="GO286" s="191"/>
      <c r="GP286" s="191"/>
      <c r="GQ286" s="191"/>
      <c r="GR286" s="191"/>
      <c r="GS286" s="191"/>
      <c r="GT286" s="210"/>
      <c r="GU286" s="145"/>
      <c r="GV286" s="191"/>
      <c r="GW286" s="191"/>
      <c r="GX286" s="191"/>
      <c r="GY286" s="191"/>
      <c r="GZ286" s="191"/>
      <c r="HA286" s="191"/>
      <c r="HB286" s="210"/>
      <c r="HC286" s="145"/>
      <c r="HD286" s="191"/>
      <c r="HE286" s="191"/>
      <c r="HF286" s="191"/>
      <c r="HG286" s="191"/>
      <c r="HH286" s="191"/>
      <c r="HI286" s="191"/>
      <c r="HJ286" s="210"/>
      <c r="HR286" s="310"/>
    </row>
    <row r="287" spans="1:226" s="309" customFormat="1" ht="14.45" customHeight="1" x14ac:dyDescent="0.25">
      <c r="A287" s="211" t="s">
        <v>431</v>
      </c>
      <c r="B287" s="194" t="s">
        <v>0</v>
      </c>
      <c r="C287" s="31">
        <f t="shared" si="227"/>
        <v>277</v>
      </c>
      <c r="D287" s="173" t="str">
        <f t="shared" si="188"/>
        <v>Dw_277</v>
      </c>
      <c r="E287" s="4">
        <v>398.51607581948952</v>
      </c>
      <c r="F287" s="195" t="s">
        <v>360</v>
      </c>
      <c r="G287" s="195">
        <v>17.5</v>
      </c>
      <c r="H287" s="3">
        <f t="shared" si="189"/>
        <v>53.294051235758324</v>
      </c>
      <c r="I287" s="196">
        <f t="shared" si="190"/>
        <v>189.7635142593661</v>
      </c>
      <c r="J287" s="1">
        <f t="shared" si="191"/>
        <v>0.3</v>
      </c>
      <c r="K287" s="280">
        <f t="shared" si="192"/>
        <v>0.68444571603703452</v>
      </c>
      <c r="L287" s="280">
        <f t="shared" si="193"/>
        <v>0.76968555014757645</v>
      </c>
      <c r="M287" s="225">
        <f t="shared" si="194"/>
        <v>1.0682065438405357</v>
      </c>
      <c r="N287" s="15" t="s">
        <v>432</v>
      </c>
      <c r="O287" s="197">
        <f t="shared" si="195"/>
        <v>0.57726416261068236</v>
      </c>
      <c r="P287" s="198">
        <f t="shared" si="196"/>
        <v>0</v>
      </c>
      <c r="Q287" s="198">
        <f t="shared" si="197"/>
        <v>0</v>
      </c>
      <c r="R287" s="198">
        <f t="shared" si="198"/>
        <v>0.74843513845409015</v>
      </c>
      <c r="S287" s="77">
        <f t="shared" si="199"/>
        <v>0.87775021617932991</v>
      </c>
      <c r="T287" s="199"/>
      <c r="U287" s="3">
        <f t="shared" si="200"/>
        <v>1.6459727940640057</v>
      </c>
      <c r="V287" s="98">
        <f t="shared" si="201"/>
        <v>9.2113698919161564</v>
      </c>
      <c r="W287" s="49">
        <f t="shared" si="202"/>
        <v>5.7856813765050159</v>
      </c>
      <c r="X287" s="317">
        <f t="shared" ref="X287:X350" si="228">V287*SQRT(U287)/I287</f>
        <v>6.2276304570970907E-2</v>
      </c>
      <c r="Y287" s="318">
        <v>6.22763045709709E-2</v>
      </c>
      <c r="Z287" s="200"/>
      <c r="AA287" s="66"/>
      <c r="AB287" s="66"/>
      <c r="AC287" s="66">
        <v>250</v>
      </c>
      <c r="AD287" s="66"/>
      <c r="AE287" s="66"/>
      <c r="AF287" s="66"/>
      <c r="AG287" s="66"/>
      <c r="AH287" s="195"/>
      <c r="AI287" s="34"/>
      <c r="AJ287" s="229">
        <v>180</v>
      </c>
      <c r="AK287" s="34"/>
      <c r="AL287" s="34"/>
      <c r="AM287" s="34"/>
      <c r="AN287" s="201"/>
      <c r="AO287" s="201"/>
      <c r="AP287" s="202">
        <v>240</v>
      </c>
      <c r="AQ287" s="18"/>
      <c r="AR287" s="18"/>
      <c r="AS287" s="18"/>
      <c r="AT287" s="51"/>
      <c r="AU287" s="17"/>
      <c r="AV287" s="18"/>
      <c r="AW287" s="112"/>
      <c r="AX287" s="103"/>
      <c r="AY287" s="18"/>
      <c r="AZ287" s="18"/>
      <c r="BA287" s="18"/>
      <c r="BB287" s="17"/>
      <c r="BC287" s="19"/>
      <c r="BD287" s="19"/>
      <c r="BE287" s="19"/>
      <c r="BF287" s="17"/>
      <c r="BG287" s="18"/>
      <c r="BH287" s="18"/>
      <c r="BI287" s="128"/>
      <c r="BJ287" s="331"/>
      <c r="BK287" s="332"/>
      <c r="BL287" s="332"/>
      <c r="BM287" s="332"/>
      <c r="BN287" s="333"/>
      <c r="BO287" s="203">
        <f t="shared" si="203"/>
        <v>6.9363999999999999</v>
      </c>
      <c r="BP287" s="285">
        <v>7.6832436473903361</v>
      </c>
      <c r="BQ287" s="204">
        <v>2.844645662847487</v>
      </c>
      <c r="BR287" s="204"/>
      <c r="BS287" s="47"/>
      <c r="BT287" s="42"/>
      <c r="BU287" s="42"/>
      <c r="BV287" s="42"/>
      <c r="BW287" s="43"/>
      <c r="BX287" s="191"/>
      <c r="BY287" s="191"/>
      <c r="BZ287" s="205"/>
      <c r="CA287" s="191"/>
      <c r="CB287" s="206"/>
      <c r="CC287" s="191"/>
      <c r="CD287" s="207">
        <f t="shared" si="204"/>
        <v>56.929054277809833</v>
      </c>
      <c r="CE287" s="47" t="s">
        <v>356</v>
      </c>
      <c r="CF287" s="42">
        <v>31.8</v>
      </c>
      <c r="CG287" s="42" t="s">
        <v>353</v>
      </c>
      <c r="CH287" s="42">
        <v>175</v>
      </c>
      <c r="CI287" s="191"/>
      <c r="CJ287" s="192"/>
      <c r="CK287" s="191" t="s">
        <v>357</v>
      </c>
      <c r="CL287" s="191" t="s">
        <v>358</v>
      </c>
      <c r="CM287" s="208">
        <v>0.13</v>
      </c>
      <c r="CN287" s="191">
        <v>470</v>
      </c>
      <c r="CO287" s="205">
        <f t="shared" si="205"/>
        <v>73.203857936421599</v>
      </c>
      <c r="CP287" s="191">
        <f t="shared" si="206"/>
        <v>42.696790708357376</v>
      </c>
      <c r="CQ287" s="145" t="s">
        <v>353</v>
      </c>
      <c r="CR287" s="191">
        <v>175</v>
      </c>
      <c r="CS287" s="191"/>
      <c r="CT287" s="191"/>
      <c r="CU287" s="191"/>
      <c r="CV287" s="192"/>
      <c r="CW287" s="191" t="s">
        <v>357</v>
      </c>
      <c r="CX287" s="209" t="s">
        <v>358</v>
      </c>
      <c r="CY287" s="208">
        <v>0.13</v>
      </c>
      <c r="CZ287" s="191">
        <v>470</v>
      </c>
      <c r="DA287" s="191"/>
      <c r="DB287" s="191">
        <f t="shared" si="207"/>
        <v>53.294051235758324</v>
      </c>
      <c r="DC287" s="43">
        <f t="shared" si="208"/>
        <v>0</v>
      </c>
      <c r="DD287" s="191" t="s">
        <v>362</v>
      </c>
      <c r="DE287" s="191">
        <v>100</v>
      </c>
      <c r="DF287" s="191" t="s">
        <v>361</v>
      </c>
      <c r="DG287" s="191">
        <v>20</v>
      </c>
      <c r="DH287" s="191" t="s">
        <v>353</v>
      </c>
      <c r="DI287" s="192">
        <v>175</v>
      </c>
      <c r="DJ287" s="191"/>
      <c r="DK287" s="209"/>
      <c r="DL287" s="208"/>
      <c r="DM287" s="191"/>
      <c r="DN287" s="191">
        <f t="shared" si="209"/>
        <v>53.294051235758324</v>
      </c>
      <c r="DO287" s="192">
        <f t="shared" si="210"/>
        <v>0</v>
      </c>
      <c r="DP287" s="191">
        <v>1</v>
      </c>
      <c r="DQ287" s="191" t="s">
        <v>363</v>
      </c>
      <c r="DR287" s="191" t="s">
        <v>371</v>
      </c>
      <c r="DS287" s="208">
        <v>0.13400000000000001</v>
      </c>
      <c r="DT287" s="191">
        <v>580</v>
      </c>
      <c r="DU287" s="191">
        <f t="shared" si="211"/>
        <v>7.6832436473903361</v>
      </c>
      <c r="DV287" s="191">
        <v>0.375</v>
      </c>
      <c r="DW287" s="191">
        <v>0.45</v>
      </c>
      <c r="DX287" s="192">
        <f t="shared" si="212"/>
        <v>9.4881757129683049</v>
      </c>
      <c r="DY287" s="191">
        <v>1</v>
      </c>
      <c r="DZ287" s="191" t="s">
        <v>363</v>
      </c>
      <c r="EA287" s="191" t="s">
        <v>371</v>
      </c>
      <c r="EB287" s="208">
        <v>0.13400000000000001</v>
      </c>
      <c r="EC287" s="191">
        <v>580</v>
      </c>
      <c r="ED287" s="191">
        <f t="shared" si="213"/>
        <v>2.844645662847487</v>
      </c>
      <c r="EE287" s="191">
        <v>0.47499999999999998</v>
      </c>
      <c r="EF287" s="191">
        <v>0.47499999999999998</v>
      </c>
      <c r="EG287" s="191">
        <f t="shared" si="214"/>
        <v>4.7440878564841524</v>
      </c>
      <c r="EH287" s="166">
        <f t="shared" si="215"/>
        <v>2</v>
      </c>
      <c r="EI287" s="205">
        <f t="shared" si="216"/>
        <v>2.7981537499088094</v>
      </c>
      <c r="EJ287" s="205">
        <f t="shared" ref="EJ287:EJ350" si="229">POWER(Y287*I287/(EH287*$EI$2),2/5)</f>
        <v>1.6459727940640057</v>
      </c>
      <c r="EK287" s="51">
        <f t="shared" si="225"/>
        <v>0.94867286878348134</v>
      </c>
      <c r="EL287" s="220">
        <f t="shared" ref="EL287:EL350" si="230">IF((BO287/2-($EI$2*POWER(Y287*I287/(EH287*$EI$2),2/5)))/2&gt;0,(BO287/2-($EI$2*POWER(Y287*I287/(EH287*$EI$2),2/5)))/2,(BO287-($EI$2*POWER(Y287*I287/(EH287*$EI$2),2/5)))/2)</f>
        <v>0.33502312504559528</v>
      </c>
      <c r="EM287" s="221">
        <f t="shared" si="217"/>
        <v>4.6056849459580782</v>
      </c>
      <c r="EN287" s="191"/>
      <c r="EO287" s="313"/>
      <c r="EP287" s="192" t="s">
        <v>354</v>
      </c>
      <c r="EQ287" s="222">
        <f t="shared" si="218"/>
        <v>2.7981537499088094</v>
      </c>
      <c r="ER287" s="191">
        <f t="shared" si="219"/>
        <v>1.6459727940640057</v>
      </c>
      <c r="ES287" s="51">
        <f t="shared" si="220"/>
        <v>0.94867286878348134</v>
      </c>
      <c r="ET287" s="191">
        <f t="shared" si="226"/>
        <v>3.8032231250455952</v>
      </c>
      <c r="EU287" s="191">
        <f t="shared" si="221"/>
        <v>4.6056849459580782</v>
      </c>
      <c r="EV287" s="191"/>
      <c r="EW287" s="191"/>
      <c r="EX287" s="192" t="str">
        <f t="shared" ref="EX287:EX350" si="231">IF((BO287/2-($EI$2*POWER(Y287*I287/(EH287*$EI$2),2/5)))/2&gt;0,"Front","Rear")</f>
        <v>Front</v>
      </c>
      <c r="EY287" s="145"/>
      <c r="EZ287" s="191"/>
      <c r="FA287" s="191"/>
      <c r="FB287" s="191"/>
      <c r="FC287" s="191"/>
      <c r="FD287" s="191"/>
      <c r="FE287" s="191"/>
      <c r="FF287" s="192"/>
      <c r="FG287" s="145"/>
      <c r="FH287" s="191"/>
      <c r="FI287" s="191"/>
      <c r="FJ287" s="191"/>
      <c r="FK287" s="191"/>
      <c r="FL287" s="191"/>
      <c r="FM287" s="191"/>
      <c r="FN287" s="192"/>
      <c r="FO287" s="145"/>
      <c r="FP287" s="191"/>
      <c r="FQ287" s="191"/>
      <c r="FR287" s="191"/>
      <c r="FS287" s="191"/>
      <c r="FT287" s="191"/>
      <c r="FU287" s="191"/>
      <c r="FV287" s="192"/>
      <c r="FW287" s="191"/>
      <c r="FX287" s="191"/>
      <c r="FY287" s="191"/>
      <c r="FZ287" s="191"/>
      <c r="GA287" s="191"/>
      <c r="GB287" s="191"/>
      <c r="GC287" s="191"/>
      <c r="GD287" s="210"/>
      <c r="GE287" s="145"/>
      <c r="GF287" s="191"/>
      <c r="GG287" s="191"/>
      <c r="GH287" s="191"/>
      <c r="GI287" s="191"/>
      <c r="GJ287" s="191"/>
      <c r="GK287" s="191"/>
      <c r="GL287" s="210"/>
      <c r="GM287" s="145"/>
      <c r="GN287" s="191"/>
      <c r="GO287" s="191"/>
      <c r="GP287" s="191"/>
      <c r="GQ287" s="191"/>
      <c r="GR287" s="191"/>
      <c r="GS287" s="191"/>
      <c r="GT287" s="210"/>
      <c r="GU287" s="145"/>
      <c r="GV287" s="191"/>
      <c r="GW287" s="191"/>
      <c r="GX287" s="191"/>
      <c r="GY287" s="191"/>
      <c r="GZ287" s="191"/>
      <c r="HA287" s="191"/>
      <c r="HB287" s="210"/>
      <c r="HC287" s="145"/>
      <c r="HD287" s="191"/>
      <c r="HE287" s="191"/>
      <c r="HF287" s="191"/>
      <c r="HG287" s="191"/>
      <c r="HH287" s="191"/>
      <c r="HI287" s="191"/>
      <c r="HJ287" s="210"/>
      <c r="HR287" s="310"/>
    </row>
    <row r="288" spans="1:226" s="309" customFormat="1" ht="14.45" customHeight="1" x14ac:dyDescent="0.25">
      <c r="A288" s="211" t="s">
        <v>431</v>
      </c>
      <c r="B288" s="194" t="s">
        <v>0</v>
      </c>
      <c r="C288" s="31">
        <f t="shared" si="227"/>
        <v>278</v>
      </c>
      <c r="D288" s="173" t="str">
        <f t="shared" si="188"/>
        <v>Dw_278</v>
      </c>
      <c r="E288" s="4">
        <v>521.29654403924019</v>
      </c>
      <c r="F288" s="195" t="s">
        <v>360</v>
      </c>
      <c r="G288" s="195">
        <v>17.5</v>
      </c>
      <c r="H288" s="3">
        <f t="shared" si="189"/>
        <v>50.032183700447952</v>
      </c>
      <c r="I288" s="196">
        <f t="shared" si="190"/>
        <v>180.1094851924048</v>
      </c>
      <c r="J288" s="1">
        <f t="shared" si="191"/>
        <v>0.3</v>
      </c>
      <c r="K288" s="280">
        <f t="shared" si="192"/>
        <v>0.6750298712590963</v>
      </c>
      <c r="L288" s="280">
        <f t="shared" si="193"/>
        <v>0.85229135864488959</v>
      </c>
      <c r="M288" s="225">
        <f t="shared" si="194"/>
        <v>1.0799617678338047</v>
      </c>
      <c r="N288" s="15" t="s">
        <v>432</v>
      </c>
      <c r="O288" s="197">
        <f t="shared" si="195"/>
        <v>0.63921851898366711</v>
      </c>
      <c r="P288" s="198">
        <f t="shared" si="196"/>
        <v>0</v>
      </c>
      <c r="Q288" s="198">
        <f t="shared" si="197"/>
        <v>0</v>
      </c>
      <c r="R288" s="198">
        <f t="shared" si="198"/>
        <v>0.75667139458610155</v>
      </c>
      <c r="S288" s="77">
        <f t="shared" si="199"/>
        <v>0.83782990323712481</v>
      </c>
      <c r="T288" s="199"/>
      <c r="U288" s="3">
        <f t="shared" si="200"/>
        <v>2.2127946740887059</v>
      </c>
      <c r="V288" s="98">
        <f t="shared" si="201"/>
        <v>16.647964916896164</v>
      </c>
      <c r="W288" s="49">
        <f t="shared" si="202"/>
        <v>3.0053032878312864</v>
      </c>
      <c r="X288" s="317">
        <f t="shared" si="228"/>
        <v>0.13749760258449645</v>
      </c>
      <c r="Y288" s="318">
        <v>0.13749760258449639</v>
      </c>
      <c r="Z288" s="200"/>
      <c r="AA288" s="66"/>
      <c r="AB288" s="66"/>
      <c r="AC288" s="66">
        <v>250</v>
      </c>
      <c r="AD288" s="66"/>
      <c r="AE288" s="66"/>
      <c r="AF288" s="66"/>
      <c r="AG288" s="66"/>
      <c r="AH288" s="195"/>
      <c r="AI288" s="34"/>
      <c r="AJ288" s="229">
        <v>180</v>
      </c>
      <c r="AK288" s="34"/>
      <c r="AL288" s="34"/>
      <c r="AM288" s="34"/>
      <c r="AN288" s="201"/>
      <c r="AO288" s="201"/>
      <c r="AP288" s="202">
        <v>240</v>
      </c>
      <c r="AQ288" s="18"/>
      <c r="AR288" s="18"/>
      <c r="AS288" s="18"/>
      <c r="AT288" s="51"/>
      <c r="AU288" s="17"/>
      <c r="AV288" s="18"/>
      <c r="AW288" s="112"/>
      <c r="AX288" s="103"/>
      <c r="AY288" s="18"/>
      <c r="AZ288" s="18"/>
      <c r="BA288" s="18"/>
      <c r="BB288" s="17"/>
      <c r="BC288" s="19"/>
      <c r="BD288" s="19"/>
      <c r="BE288" s="19"/>
      <c r="BF288" s="17"/>
      <c r="BG288" s="18"/>
      <c r="BH288" s="18"/>
      <c r="BI288" s="128"/>
      <c r="BJ288" s="331"/>
      <c r="BK288" s="332"/>
      <c r="BL288" s="332"/>
      <c r="BM288" s="332"/>
      <c r="BN288" s="333"/>
      <c r="BO288" s="203">
        <f t="shared" si="203"/>
        <v>6.9363999999999999</v>
      </c>
      <c r="BP288" s="285">
        <v>7.2129899804578672</v>
      </c>
      <c r="BQ288" s="204">
        <v>2.828571334243438</v>
      </c>
      <c r="BR288" s="204"/>
      <c r="BS288" s="47"/>
      <c r="BT288" s="42"/>
      <c r="BU288" s="42"/>
      <c r="BV288" s="42"/>
      <c r="BW288" s="43"/>
      <c r="BX288" s="191"/>
      <c r="BY288" s="191"/>
      <c r="BZ288" s="205"/>
      <c r="CA288" s="191"/>
      <c r="CB288" s="206"/>
      <c r="CC288" s="191"/>
      <c r="CD288" s="207">
        <f t="shared" si="204"/>
        <v>54.032845557721444</v>
      </c>
      <c r="CE288" s="47" t="s">
        <v>356</v>
      </c>
      <c r="CF288" s="42">
        <v>31.8</v>
      </c>
      <c r="CG288" s="42" t="s">
        <v>353</v>
      </c>
      <c r="CH288" s="42">
        <v>175</v>
      </c>
      <c r="CI288" s="191"/>
      <c r="CJ288" s="192"/>
      <c r="CK288" s="191" t="s">
        <v>357</v>
      </c>
      <c r="CL288" s="191" t="s">
        <v>358</v>
      </c>
      <c r="CM288" s="208">
        <v>0.13</v>
      </c>
      <c r="CN288" s="191">
        <v>470</v>
      </c>
      <c r="CO288" s="205">
        <f t="shared" si="205"/>
        <v>70.073563940081016</v>
      </c>
      <c r="CP288" s="191">
        <f t="shared" si="206"/>
        <v>40.52463416829108</v>
      </c>
      <c r="CQ288" s="145" t="s">
        <v>353</v>
      </c>
      <c r="CR288" s="191">
        <v>175</v>
      </c>
      <c r="CS288" s="191"/>
      <c r="CT288" s="191"/>
      <c r="CU288" s="191"/>
      <c r="CV288" s="192"/>
      <c r="CW288" s="191" t="s">
        <v>357</v>
      </c>
      <c r="CX288" s="209" t="s">
        <v>358</v>
      </c>
      <c r="CY288" s="208">
        <v>0.13</v>
      </c>
      <c r="CZ288" s="191">
        <v>470</v>
      </c>
      <c r="DA288" s="191"/>
      <c r="DB288" s="191">
        <f t="shared" si="207"/>
        <v>50.032183700447952</v>
      </c>
      <c r="DC288" s="43">
        <f t="shared" si="208"/>
        <v>0</v>
      </c>
      <c r="DD288" s="191" t="s">
        <v>362</v>
      </c>
      <c r="DE288" s="191">
        <v>100</v>
      </c>
      <c r="DF288" s="191" t="s">
        <v>361</v>
      </c>
      <c r="DG288" s="191">
        <v>20</v>
      </c>
      <c r="DH288" s="191" t="s">
        <v>353</v>
      </c>
      <c r="DI288" s="192">
        <v>175</v>
      </c>
      <c r="DJ288" s="191"/>
      <c r="DK288" s="209"/>
      <c r="DL288" s="208"/>
      <c r="DM288" s="191"/>
      <c r="DN288" s="191">
        <f t="shared" si="209"/>
        <v>50.032183700447952</v>
      </c>
      <c r="DO288" s="192">
        <f t="shared" si="210"/>
        <v>0</v>
      </c>
      <c r="DP288" s="191">
        <v>1</v>
      </c>
      <c r="DQ288" s="191" t="s">
        <v>363</v>
      </c>
      <c r="DR288" s="191" t="s">
        <v>371</v>
      </c>
      <c r="DS288" s="208">
        <v>0.13400000000000001</v>
      </c>
      <c r="DT288" s="191">
        <v>580</v>
      </c>
      <c r="DU288" s="191">
        <f t="shared" si="211"/>
        <v>7.2129899804578672</v>
      </c>
      <c r="DV288" s="191">
        <v>0.375</v>
      </c>
      <c r="DW288" s="191">
        <v>0.45</v>
      </c>
      <c r="DX288" s="192">
        <f t="shared" si="212"/>
        <v>9.0054742596202413</v>
      </c>
      <c r="DY288" s="191">
        <v>1</v>
      </c>
      <c r="DZ288" s="191" t="s">
        <v>363</v>
      </c>
      <c r="EA288" s="191" t="s">
        <v>371</v>
      </c>
      <c r="EB288" s="208">
        <v>0.13400000000000001</v>
      </c>
      <c r="EC288" s="191">
        <v>580</v>
      </c>
      <c r="ED288" s="191">
        <f t="shared" si="213"/>
        <v>2.828571334243438</v>
      </c>
      <c r="EE288" s="191">
        <v>0.47499999999999998</v>
      </c>
      <c r="EF288" s="191">
        <v>0.47499999999999998</v>
      </c>
      <c r="EG288" s="191">
        <f t="shared" si="214"/>
        <v>4.5027371298101206</v>
      </c>
      <c r="EH288" s="166">
        <f t="shared" si="215"/>
        <v>2</v>
      </c>
      <c r="EI288" s="205">
        <f t="shared" si="216"/>
        <v>3.7617509459508001</v>
      </c>
      <c r="EJ288" s="205">
        <f t="shared" si="229"/>
        <v>2.2127946740887059</v>
      </c>
      <c r="EK288" s="51">
        <f t="shared" si="225"/>
        <v>0.36577666015473209</v>
      </c>
      <c r="EL288" s="220">
        <f t="shared" si="230"/>
        <v>1.5873245270245999</v>
      </c>
      <c r="EM288" s="221">
        <f t="shared" si="217"/>
        <v>8.3239824584480822</v>
      </c>
      <c r="EN288" s="191"/>
      <c r="EO288" s="313"/>
      <c r="EP288" s="192" t="s">
        <v>354</v>
      </c>
      <c r="EQ288" s="222">
        <f t="shared" si="218"/>
        <v>3.7617509459508001</v>
      </c>
      <c r="ER288" s="191">
        <f t="shared" si="219"/>
        <v>2.2127946740887059</v>
      </c>
      <c r="ES288" s="51">
        <f t="shared" si="220"/>
        <v>0.36577666015473209</v>
      </c>
      <c r="ET288" s="191">
        <f t="shared" si="226"/>
        <v>1.5873245270245999</v>
      </c>
      <c r="EU288" s="191">
        <f t="shared" si="221"/>
        <v>8.3239824584480822</v>
      </c>
      <c r="EV288" s="191"/>
      <c r="EW288" s="191"/>
      <c r="EX288" s="192" t="str">
        <f t="shared" si="231"/>
        <v>Rear</v>
      </c>
      <c r="EY288" s="145"/>
      <c r="EZ288" s="191"/>
      <c r="FA288" s="191"/>
      <c r="FB288" s="191"/>
      <c r="FC288" s="191"/>
      <c r="FD288" s="191"/>
      <c r="FE288" s="191"/>
      <c r="FF288" s="192"/>
      <c r="FG288" s="145"/>
      <c r="FH288" s="191"/>
      <c r="FI288" s="191"/>
      <c r="FJ288" s="191"/>
      <c r="FK288" s="191"/>
      <c r="FL288" s="191"/>
      <c r="FM288" s="191"/>
      <c r="FN288" s="192"/>
      <c r="FO288" s="145"/>
      <c r="FP288" s="191"/>
      <c r="FQ288" s="191"/>
      <c r="FR288" s="191"/>
      <c r="FS288" s="191"/>
      <c r="FT288" s="191"/>
      <c r="FU288" s="191"/>
      <c r="FV288" s="192"/>
      <c r="FW288" s="191"/>
      <c r="FX288" s="191"/>
      <c r="FY288" s="191"/>
      <c r="FZ288" s="191"/>
      <c r="GA288" s="191"/>
      <c r="GB288" s="191"/>
      <c r="GC288" s="191"/>
      <c r="GD288" s="210"/>
      <c r="GE288" s="145"/>
      <c r="GF288" s="191"/>
      <c r="GG288" s="191"/>
      <c r="GH288" s="191"/>
      <c r="GI288" s="191"/>
      <c r="GJ288" s="191"/>
      <c r="GK288" s="191"/>
      <c r="GL288" s="210"/>
      <c r="GM288" s="145"/>
      <c r="GN288" s="191"/>
      <c r="GO288" s="191"/>
      <c r="GP288" s="191"/>
      <c r="GQ288" s="191"/>
      <c r="GR288" s="191"/>
      <c r="GS288" s="191"/>
      <c r="GT288" s="210"/>
      <c r="GU288" s="145"/>
      <c r="GV288" s="191"/>
      <c r="GW288" s="191"/>
      <c r="GX288" s="191"/>
      <c r="GY288" s="191"/>
      <c r="GZ288" s="191"/>
      <c r="HA288" s="191"/>
      <c r="HB288" s="210"/>
      <c r="HC288" s="145"/>
      <c r="HD288" s="191"/>
      <c r="HE288" s="191"/>
      <c r="HF288" s="191"/>
      <c r="HG288" s="191"/>
      <c r="HH288" s="191"/>
      <c r="HI288" s="191"/>
      <c r="HJ288" s="210"/>
      <c r="HR288" s="310"/>
    </row>
    <row r="289" spans="1:226" s="309" customFormat="1" ht="14.45" customHeight="1" x14ac:dyDescent="0.25">
      <c r="A289" s="211" t="s">
        <v>431</v>
      </c>
      <c r="B289" s="194" t="s">
        <v>0</v>
      </c>
      <c r="C289" s="31">
        <f t="shared" si="227"/>
        <v>279</v>
      </c>
      <c r="D289" s="173" t="str">
        <f t="shared" si="188"/>
        <v>Dw_279</v>
      </c>
      <c r="E289" s="4">
        <v>443.80109010696549</v>
      </c>
      <c r="F289" s="195" t="s">
        <v>360</v>
      </c>
      <c r="G289" s="195">
        <v>17.5</v>
      </c>
      <c r="H289" s="3">
        <f t="shared" si="189"/>
        <v>43.545120346120335</v>
      </c>
      <c r="I289" s="196">
        <f t="shared" si="190"/>
        <v>164.49086951591485</v>
      </c>
      <c r="J289" s="1">
        <f t="shared" si="191"/>
        <v>0.3</v>
      </c>
      <c r="K289" s="280">
        <f t="shared" si="192"/>
        <v>0.63755633002920553</v>
      </c>
      <c r="L289" s="280">
        <f t="shared" si="193"/>
        <v>0.76526834194002591</v>
      </c>
      <c r="M289" s="225">
        <f t="shared" si="194"/>
        <v>1.1332443328330601</v>
      </c>
      <c r="N289" s="15" t="s">
        <v>432</v>
      </c>
      <c r="O289" s="197">
        <f t="shared" si="195"/>
        <v>0.57395125645501943</v>
      </c>
      <c r="P289" s="198">
        <f t="shared" si="196"/>
        <v>0</v>
      </c>
      <c r="Q289" s="198">
        <f t="shared" si="197"/>
        <v>0</v>
      </c>
      <c r="R289" s="198">
        <f t="shared" si="198"/>
        <v>0.79400363538012519</v>
      </c>
      <c r="S289" s="77">
        <f t="shared" si="199"/>
        <v>0.73901556224092113</v>
      </c>
      <c r="T289" s="199"/>
      <c r="U289" s="3">
        <f t="shared" si="200"/>
        <v>1.9491343962313732</v>
      </c>
      <c r="V289" s="98">
        <f t="shared" si="201"/>
        <v>12.917024641545613</v>
      </c>
      <c r="W289" s="49">
        <f t="shared" si="202"/>
        <v>3.3711416951287827</v>
      </c>
      <c r="X289" s="317">
        <f t="shared" si="228"/>
        <v>0.10963307224311873</v>
      </c>
      <c r="Y289" s="318">
        <v>0.1096330722431187</v>
      </c>
      <c r="Z289" s="200"/>
      <c r="AA289" s="66"/>
      <c r="AB289" s="66"/>
      <c r="AC289" s="66">
        <v>250</v>
      </c>
      <c r="AD289" s="66"/>
      <c r="AE289" s="66"/>
      <c r="AF289" s="66"/>
      <c r="AG289" s="66"/>
      <c r="AH289" s="195"/>
      <c r="AI289" s="34"/>
      <c r="AJ289" s="229">
        <v>180</v>
      </c>
      <c r="AK289" s="34"/>
      <c r="AL289" s="34"/>
      <c r="AM289" s="34"/>
      <c r="AN289" s="201"/>
      <c r="AO289" s="201"/>
      <c r="AP289" s="202">
        <v>240</v>
      </c>
      <c r="AQ289" s="18"/>
      <c r="AR289" s="18"/>
      <c r="AS289" s="18"/>
      <c r="AT289" s="51"/>
      <c r="AU289" s="17"/>
      <c r="AV289" s="18"/>
      <c r="AW289" s="112"/>
      <c r="AX289" s="103"/>
      <c r="AY289" s="18"/>
      <c r="AZ289" s="18"/>
      <c r="BA289" s="18"/>
      <c r="BB289" s="17"/>
      <c r="BC289" s="19"/>
      <c r="BD289" s="19"/>
      <c r="BE289" s="19"/>
      <c r="BF289" s="17"/>
      <c r="BG289" s="18"/>
      <c r="BH289" s="18"/>
      <c r="BI289" s="128"/>
      <c r="BJ289" s="331"/>
      <c r="BK289" s="332"/>
      <c r="BL289" s="332"/>
      <c r="BM289" s="332"/>
      <c r="BN289" s="333"/>
      <c r="BO289" s="203">
        <f t="shared" si="203"/>
        <v>6.9363999999999999</v>
      </c>
      <c r="BP289" s="285">
        <v>6.277769498027844</v>
      </c>
      <c r="BQ289" s="204">
        <v>2.9286981991273038</v>
      </c>
      <c r="BR289" s="204"/>
      <c r="BS289" s="47"/>
      <c r="BT289" s="42"/>
      <c r="BU289" s="42"/>
      <c r="BV289" s="42"/>
      <c r="BW289" s="43"/>
      <c r="BX289" s="191"/>
      <c r="BY289" s="191"/>
      <c r="BZ289" s="205"/>
      <c r="CA289" s="191"/>
      <c r="CB289" s="206"/>
      <c r="CC289" s="191"/>
      <c r="CD289" s="207">
        <f t="shared" si="204"/>
        <v>49.347260854774454</v>
      </c>
      <c r="CE289" s="47" t="s">
        <v>356</v>
      </c>
      <c r="CF289" s="42">
        <v>31.8</v>
      </c>
      <c r="CG289" s="42" t="s">
        <v>353</v>
      </c>
      <c r="CH289" s="42">
        <v>175</v>
      </c>
      <c r="CI289" s="191"/>
      <c r="CJ289" s="192"/>
      <c r="CK289" s="191" t="s">
        <v>357</v>
      </c>
      <c r="CL289" s="191" t="s">
        <v>358</v>
      </c>
      <c r="CM289" s="208">
        <v>0.13</v>
      </c>
      <c r="CN289" s="191">
        <v>470</v>
      </c>
      <c r="CO289" s="205">
        <f t="shared" si="205"/>
        <v>67.429074972246326</v>
      </c>
      <c r="CP289" s="191">
        <f t="shared" si="206"/>
        <v>37.010445641080842</v>
      </c>
      <c r="CQ289" s="145" t="s">
        <v>353</v>
      </c>
      <c r="CR289" s="191">
        <v>175</v>
      </c>
      <c r="CS289" s="191"/>
      <c r="CT289" s="191"/>
      <c r="CU289" s="191"/>
      <c r="CV289" s="192"/>
      <c r="CW289" s="191" t="s">
        <v>357</v>
      </c>
      <c r="CX289" s="209" t="s">
        <v>358</v>
      </c>
      <c r="CY289" s="208">
        <v>0.13</v>
      </c>
      <c r="CZ289" s="191">
        <v>470</v>
      </c>
      <c r="DA289" s="191"/>
      <c r="DB289" s="191">
        <f t="shared" si="207"/>
        <v>43.545120346120335</v>
      </c>
      <c r="DC289" s="43">
        <f t="shared" si="208"/>
        <v>0</v>
      </c>
      <c r="DD289" s="191" t="s">
        <v>362</v>
      </c>
      <c r="DE289" s="191">
        <v>100</v>
      </c>
      <c r="DF289" s="191" t="s">
        <v>361</v>
      </c>
      <c r="DG289" s="191">
        <v>20</v>
      </c>
      <c r="DH289" s="191" t="s">
        <v>353</v>
      </c>
      <c r="DI289" s="192">
        <v>175</v>
      </c>
      <c r="DJ289" s="191"/>
      <c r="DK289" s="209"/>
      <c r="DL289" s="208"/>
      <c r="DM289" s="191"/>
      <c r="DN289" s="191">
        <f t="shared" si="209"/>
        <v>43.545120346120335</v>
      </c>
      <c r="DO289" s="192">
        <f t="shared" si="210"/>
        <v>0</v>
      </c>
      <c r="DP289" s="191">
        <v>1</v>
      </c>
      <c r="DQ289" s="191" t="s">
        <v>363</v>
      </c>
      <c r="DR289" s="191" t="s">
        <v>371</v>
      </c>
      <c r="DS289" s="208">
        <v>0.13400000000000001</v>
      </c>
      <c r="DT289" s="191">
        <v>580</v>
      </c>
      <c r="DU289" s="191">
        <f t="shared" si="211"/>
        <v>6.277769498027844</v>
      </c>
      <c r="DV289" s="191">
        <v>0.375</v>
      </c>
      <c r="DW289" s="191">
        <v>0.45</v>
      </c>
      <c r="DX289" s="192">
        <f t="shared" si="212"/>
        <v>8.224543475795743</v>
      </c>
      <c r="DY289" s="191">
        <v>1</v>
      </c>
      <c r="DZ289" s="191" t="s">
        <v>363</v>
      </c>
      <c r="EA289" s="191" t="s">
        <v>371</v>
      </c>
      <c r="EB289" s="208">
        <v>0.13400000000000001</v>
      </c>
      <c r="EC289" s="191">
        <v>580</v>
      </c>
      <c r="ED289" s="191">
        <f t="shared" si="213"/>
        <v>2.9286981991273038</v>
      </c>
      <c r="EE289" s="191">
        <v>0.47499999999999998</v>
      </c>
      <c r="EF289" s="191">
        <v>0.47499999999999998</v>
      </c>
      <c r="EG289" s="191">
        <f t="shared" si="214"/>
        <v>4.1122717378978715</v>
      </c>
      <c r="EH289" s="166">
        <f t="shared" si="215"/>
        <v>2</v>
      </c>
      <c r="EI289" s="205">
        <f t="shared" si="216"/>
        <v>3.3135284735933341</v>
      </c>
      <c r="EJ289" s="205">
        <f t="shared" si="229"/>
        <v>1.949134396231373</v>
      </c>
      <c r="EK289" s="51">
        <f t="shared" si="225"/>
        <v>0.72956380289593081</v>
      </c>
      <c r="EL289" s="220">
        <f t="shared" si="230"/>
        <v>7.7335763203332908E-2</v>
      </c>
      <c r="EM289" s="221">
        <f t="shared" si="217"/>
        <v>6.4585123207728063</v>
      </c>
      <c r="EN289" s="191"/>
      <c r="EO289" s="313"/>
      <c r="EP289" s="192" t="s">
        <v>354</v>
      </c>
      <c r="EQ289" s="222">
        <f t="shared" si="218"/>
        <v>3.3135284735933341</v>
      </c>
      <c r="ER289" s="191">
        <f t="shared" si="219"/>
        <v>1.949134396231373</v>
      </c>
      <c r="ES289" s="51">
        <f t="shared" si="220"/>
        <v>0.72956380289593081</v>
      </c>
      <c r="ET289" s="191">
        <f t="shared" si="226"/>
        <v>3.5455357632033326</v>
      </c>
      <c r="EU289" s="191">
        <f t="shared" si="221"/>
        <v>6.4585123207728063</v>
      </c>
      <c r="EV289" s="191"/>
      <c r="EW289" s="191"/>
      <c r="EX289" s="192" t="str">
        <f t="shared" si="231"/>
        <v>Front</v>
      </c>
      <c r="EY289" s="145"/>
      <c r="EZ289" s="191"/>
      <c r="FA289" s="191"/>
      <c r="FB289" s="191"/>
      <c r="FC289" s="191"/>
      <c r="FD289" s="191"/>
      <c r="FE289" s="191"/>
      <c r="FF289" s="192"/>
      <c r="FG289" s="145"/>
      <c r="FH289" s="191"/>
      <c r="FI289" s="191"/>
      <c r="FJ289" s="191"/>
      <c r="FK289" s="191"/>
      <c r="FL289" s="191"/>
      <c r="FM289" s="191"/>
      <c r="FN289" s="192"/>
      <c r="FO289" s="145"/>
      <c r="FP289" s="191"/>
      <c r="FQ289" s="191"/>
      <c r="FR289" s="191"/>
      <c r="FS289" s="191"/>
      <c r="FT289" s="191"/>
      <c r="FU289" s="191"/>
      <c r="FV289" s="192"/>
      <c r="FW289" s="191"/>
      <c r="FX289" s="191"/>
      <c r="FY289" s="191"/>
      <c r="FZ289" s="191"/>
      <c r="GA289" s="191"/>
      <c r="GB289" s="191"/>
      <c r="GC289" s="191"/>
      <c r="GD289" s="210"/>
      <c r="GE289" s="145"/>
      <c r="GF289" s="191"/>
      <c r="GG289" s="191"/>
      <c r="GH289" s="191"/>
      <c r="GI289" s="191"/>
      <c r="GJ289" s="191"/>
      <c r="GK289" s="191"/>
      <c r="GL289" s="210"/>
      <c r="GM289" s="145"/>
      <c r="GN289" s="191"/>
      <c r="GO289" s="191"/>
      <c r="GP289" s="191"/>
      <c r="GQ289" s="191"/>
      <c r="GR289" s="191"/>
      <c r="GS289" s="191"/>
      <c r="GT289" s="210"/>
      <c r="GU289" s="145"/>
      <c r="GV289" s="191"/>
      <c r="GW289" s="191"/>
      <c r="GX289" s="191"/>
      <c r="GY289" s="191"/>
      <c r="GZ289" s="191"/>
      <c r="HA289" s="191"/>
      <c r="HB289" s="210"/>
      <c r="HC289" s="145"/>
      <c r="HD289" s="191"/>
      <c r="HE289" s="191"/>
      <c r="HF289" s="191"/>
      <c r="HG289" s="191"/>
      <c r="HH289" s="191"/>
      <c r="HI289" s="191"/>
      <c r="HJ289" s="210"/>
      <c r="HR289" s="310"/>
    </row>
    <row r="290" spans="1:226" s="309" customFormat="1" ht="14.45" customHeight="1" x14ac:dyDescent="0.25">
      <c r="A290" s="211" t="s">
        <v>431</v>
      </c>
      <c r="B290" s="194" t="s">
        <v>0</v>
      </c>
      <c r="C290" s="31">
        <f t="shared" si="227"/>
        <v>280</v>
      </c>
      <c r="D290" s="173" t="str">
        <f t="shared" si="188"/>
        <v>Dw_280</v>
      </c>
      <c r="E290" s="4">
        <v>449.23015066654852</v>
      </c>
      <c r="F290" s="195" t="s">
        <v>360</v>
      </c>
      <c r="G290" s="195">
        <v>17.5</v>
      </c>
      <c r="H290" s="3">
        <f t="shared" si="189"/>
        <v>45.929360723634559</v>
      </c>
      <c r="I290" s="196">
        <f t="shared" si="190"/>
        <v>175.16821841606938</v>
      </c>
      <c r="J290" s="1">
        <f t="shared" si="191"/>
        <v>0.3</v>
      </c>
      <c r="K290" s="280">
        <f t="shared" si="192"/>
        <v>0.6307860140423267</v>
      </c>
      <c r="L290" s="280">
        <f t="shared" si="193"/>
        <v>0.74334778783639455</v>
      </c>
      <c r="M290" s="225">
        <f t="shared" si="194"/>
        <v>1.1441584358429604</v>
      </c>
      <c r="N290" s="15" t="s">
        <v>432</v>
      </c>
      <c r="O290" s="197">
        <f t="shared" si="195"/>
        <v>0.55751084087729585</v>
      </c>
      <c r="P290" s="198">
        <f t="shared" si="196"/>
        <v>0</v>
      </c>
      <c r="Q290" s="198">
        <f t="shared" si="197"/>
        <v>0</v>
      </c>
      <c r="R290" s="198">
        <f t="shared" si="198"/>
        <v>0.801650563068799</v>
      </c>
      <c r="S290" s="77">
        <f t="shared" si="199"/>
        <v>0.75018707190923295</v>
      </c>
      <c r="T290" s="199"/>
      <c r="U290" s="3">
        <f t="shared" si="200"/>
        <v>1.9262259751854398</v>
      </c>
      <c r="V290" s="98">
        <f t="shared" si="201"/>
        <v>12.615178125428935</v>
      </c>
      <c r="W290" s="49">
        <f t="shared" si="202"/>
        <v>3.6408016016082128</v>
      </c>
      <c r="X290" s="317">
        <f t="shared" si="228"/>
        <v>9.9952046744185577E-2</v>
      </c>
      <c r="Y290" s="318">
        <v>9.9952046744185577E-2</v>
      </c>
      <c r="Z290" s="200"/>
      <c r="AA290" s="66"/>
      <c r="AB290" s="66"/>
      <c r="AC290" s="66">
        <v>250</v>
      </c>
      <c r="AD290" s="66"/>
      <c r="AE290" s="66"/>
      <c r="AF290" s="66"/>
      <c r="AG290" s="66"/>
      <c r="AH290" s="195"/>
      <c r="AI290" s="34"/>
      <c r="AJ290" s="229">
        <v>180</v>
      </c>
      <c r="AK290" s="34"/>
      <c r="AL290" s="34"/>
      <c r="AM290" s="34"/>
      <c r="AN290" s="201"/>
      <c r="AO290" s="201"/>
      <c r="AP290" s="202">
        <v>240</v>
      </c>
      <c r="AQ290" s="18"/>
      <c r="AR290" s="18"/>
      <c r="AS290" s="18"/>
      <c r="AT290" s="51"/>
      <c r="AU290" s="17"/>
      <c r="AV290" s="18"/>
      <c r="AW290" s="112"/>
      <c r="AX290" s="103"/>
      <c r="AY290" s="18"/>
      <c r="AZ290" s="18"/>
      <c r="BA290" s="18"/>
      <c r="BB290" s="17"/>
      <c r="BC290" s="19"/>
      <c r="BD290" s="19"/>
      <c r="BE290" s="19"/>
      <c r="BF290" s="17"/>
      <c r="BG290" s="18"/>
      <c r="BH290" s="18"/>
      <c r="BI290" s="128"/>
      <c r="BJ290" s="331"/>
      <c r="BK290" s="332"/>
      <c r="BL290" s="332"/>
      <c r="BM290" s="332"/>
      <c r="BN290" s="333"/>
      <c r="BO290" s="203">
        <f t="shared" si="203"/>
        <v>6.9363999999999999</v>
      </c>
      <c r="BP290" s="285">
        <v>6.6214982878199873</v>
      </c>
      <c r="BQ290" s="204">
        <v>3.0723603024682311</v>
      </c>
      <c r="BR290" s="204"/>
      <c r="BS290" s="47"/>
      <c r="BT290" s="42"/>
      <c r="BU290" s="42"/>
      <c r="BV290" s="42"/>
      <c r="BW290" s="43"/>
      <c r="BX290" s="191"/>
      <c r="BY290" s="191"/>
      <c r="BZ290" s="205"/>
      <c r="CA290" s="191"/>
      <c r="CB290" s="206"/>
      <c r="CC290" s="191"/>
      <c r="CD290" s="207">
        <f t="shared" si="204"/>
        <v>52.550465524820815</v>
      </c>
      <c r="CE290" s="47" t="s">
        <v>356</v>
      </c>
      <c r="CF290" s="42">
        <v>31.8</v>
      </c>
      <c r="CG290" s="42" t="s">
        <v>353</v>
      </c>
      <c r="CH290" s="42">
        <v>175</v>
      </c>
      <c r="CI290" s="191"/>
      <c r="CJ290" s="192"/>
      <c r="CK290" s="191" t="s">
        <v>357</v>
      </c>
      <c r="CL290" s="191" t="s">
        <v>358</v>
      </c>
      <c r="CM290" s="208">
        <v>0.13</v>
      </c>
      <c r="CN290" s="191">
        <v>470</v>
      </c>
      <c r="CO290" s="205">
        <f t="shared" si="205"/>
        <v>73.33794311737239</v>
      </c>
      <c r="CP290" s="191">
        <f t="shared" si="206"/>
        <v>39.41284914361561</v>
      </c>
      <c r="CQ290" s="145" t="s">
        <v>353</v>
      </c>
      <c r="CR290" s="191">
        <v>175</v>
      </c>
      <c r="CS290" s="191"/>
      <c r="CT290" s="191"/>
      <c r="CU290" s="191"/>
      <c r="CV290" s="192"/>
      <c r="CW290" s="191" t="s">
        <v>357</v>
      </c>
      <c r="CX290" s="209" t="s">
        <v>358</v>
      </c>
      <c r="CY290" s="208">
        <v>0.13</v>
      </c>
      <c r="CZ290" s="191">
        <v>470</v>
      </c>
      <c r="DA290" s="191"/>
      <c r="DB290" s="191">
        <f t="shared" si="207"/>
        <v>45.929360723634559</v>
      </c>
      <c r="DC290" s="43">
        <f t="shared" si="208"/>
        <v>0</v>
      </c>
      <c r="DD290" s="191" t="s">
        <v>362</v>
      </c>
      <c r="DE290" s="191">
        <v>100</v>
      </c>
      <c r="DF290" s="191" t="s">
        <v>361</v>
      </c>
      <c r="DG290" s="191">
        <v>20</v>
      </c>
      <c r="DH290" s="191" t="s">
        <v>353</v>
      </c>
      <c r="DI290" s="192">
        <v>175</v>
      </c>
      <c r="DJ290" s="191"/>
      <c r="DK290" s="209"/>
      <c r="DL290" s="208"/>
      <c r="DM290" s="191"/>
      <c r="DN290" s="191">
        <f t="shared" si="209"/>
        <v>45.929360723634559</v>
      </c>
      <c r="DO290" s="192">
        <f t="shared" si="210"/>
        <v>0</v>
      </c>
      <c r="DP290" s="191">
        <v>1</v>
      </c>
      <c r="DQ290" s="191" t="s">
        <v>363</v>
      </c>
      <c r="DR290" s="191" t="s">
        <v>371</v>
      </c>
      <c r="DS290" s="208">
        <v>0.13400000000000001</v>
      </c>
      <c r="DT290" s="191">
        <v>580</v>
      </c>
      <c r="DU290" s="191">
        <f t="shared" si="211"/>
        <v>6.6214982878199873</v>
      </c>
      <c r="DV290" s="191">
        <v>0.375</v>
      </c>
      <c r="DW290" s="191">
        <v>0.45</v>
      </c>
      <c r="DX290" s="192">
        <f t="shared" si="212"/>
        <v>8.7584109208034686</v>
      </c>
      <c r="DY290" s="191">
        <v>1</v>
      </c>
      <c r="DZ290" s="191" t="s">
        <v>363</v>
      </c>
      <c r="EA290" s="191" t="s">
        <v>371</v>
      </c>
      <c r="EB290" s="208">
        <v>0.13400000000000001</v>
      </c>
      <c r="EC290" s="191">
        <v>580</v>
      </c>
      <c r="ED290" s="191">
        <f t="shared" si="213"/>
        <v>3.0723603024682311</v>
      </c>
      <c r="EE290" s="191">
        <v>0.47499999999999998</v>
      </c>
      <c r="EF290" s="191">
        <v>0.47499999999999998</v>
      </c>
      <c r="EG290" s="191">
        <f t="shared" si="214"/>
        <v>4.3792054604017343</v>
      </c>
      <c r="EH290" s="166">
        <f t="shared" si="215"/>
        <v>2</v>
      </c>
      <c r="EI290" s="205">
        <f t="shared" si="216"/>
        <v>3.2745841578152475</v>
      </c>
      <c r="EJ290" s="205">
        <f t="shared" si="229"/>
        <v>1.9262259751854398</v>
      </c>
      <c r="EK290" s="51">
        <f t="shared" si="225"/>
        <v>0.8961343272827913</v>
      </c>
      <c r="EL290" s="220">
        <f t="shared" si="230"/>
        <v>9.6807921092376237E-2</v>
      </c>
      <c r="EM290" s="221">
        <f t="shared" si="217"/>
        <v>6.3075890627144675</v>
      </c>
      <c r="EN290" s="191"/>
      <c r="EO290" s="313"/>
      <c r="EP290" s="192" t="s">
        <v>354</v>
      </c>
      <c r="EQ290" s="222">
        <f t="shared" si="218"/>
        <v>3.2745841578152475</v>
      </c>
      <c r="ER290" s="191">
        <f t="shared" si="219"/>
        <v>1.9262259751854398</v>
      </c>
      <c r="ES290" s="51">
        <f t="shared" si="220"/>
        <v>0.8961343272827913</v>
      </c>
      <c r="ET290" s="191">
        <f t="shared" si="226"/>
        <v>3.5650079210923762</v>
      </c>
      <c r="EU290" s="191">
        <f t="shared" si="221"/>
        <v>6.3075890627144675</v>
      </c>
      <c r="EV290" s="191"/>
      <c r="EW290" s="191"/>
      <c r="EX290" s="192" t="str">
        <f t="shared" si="231"/>
        <v>Front</v>
      </c>
      <c r="EY290" s="145"/>
      <c r="EZ290" s="191"/>
      <c r="FA290" s="191"/>
      <c r="FB290" s="191"/>
      <c r="FC290" s="191"/>
      <c r="FD290" s="191"/>
      <c r="FE290" s="191"/>
      <c r="FF290" s="192"/>
      <c r="FG290" s="145"/>
      <c r="FH290" s="191"/>
      <c r="FI290" s="191"/>
      <c r="FJ290" s="191"/>
      <c r="FK290" s="191"/>
      <c r="FL290" s="191"/>
      <c r="FM290" s="191"/>
      <c r="FN290" s="192"/>
      <c r="FO290" s="145"/>
      <c r="FP290" s="191"/>
      <c r="FQ290" s="191"/>
      <c r="FR290" s="191"/>
      <c r="FS290" s="191"/>
      <c r="FT290" s="191"/>
      <c r="FU290" s="191"/>
      <c r="FV290" s="192"/>
      <c r="FW290" s="191"/>
      <c r="FX290" s="191"/>
      <c r="FY290" s="191"/>
      <c r="FZ290" s="191"/>
      <c r="GA290" s="191"/>
      <c r="GB290" s="191"/>
      <c r="GC290" s="191"/>
      <c r="GD290" s="210"/>
      <c r="GE290" s="145"/>
      <c r="GF290" s="191"/>
      <c r="GG290" s="191"/>
      <c r="GH290" s="191"/>
      <c r="GI290" s="191"/>
      <c r="GJ290" s="191"/>
      <c r="GK290" s="191"/>
      <c r="GL290" s="210"/>
      <c r="GM290" s="145"/>
      <c r="GN290" s="191"/>
      <c r="GO290" s="191"/>
      <c r="GP290" s="191"/>
      <c r="GQ290" s="191"/>
      <c r="GR290" s="191"/>
      <c r="GS290" s="191"/>
      <c r="GT290" s="210"/>
      <c r="GU290" s="145"/>
      <c r="GV290" s="191"/>
      <c r="GW290" s="191"/>
      <c r="GX290" s="191"/>
      <c r="GY290" s="191"/>
      <c r="GZ290" s="191"/>
      <c r="HA290" s="191"/>
      <c r="HB290" s="210"/>
      <c r="HC290" s="145"/>
      <c r="HD290" s="191"/>
      <c r="HE290" s="191"/>
      <c r="HF290" s="191"/>
      <c r="HG290" s="191"/>
      <c r="HH290" s="191"/>
      <c r="HI290" s="191"/>
      <c r="HJ290" s="210"/>
      <c r="HR290" s="310"/>
    </row>
    <row r="291" spans="1:226" s="309" customFormat="1" ht="14.45" customHeight="1" x14ac:dyDescent="0.25">
      <c r="A291" s="211" t="s">
        <v>431</v>
      </c>
      <c r="B291" s="194" t="s">
        <v>0</v>
      </c>
      <c r="C291" s="31">
        <f t="shared" si="227"/>
        <v>281</v>
      </c>
      <c r="D291" s="173" t="str">
        <f t="shared" si="188"/>
        <v>Dw_281</v>
      </c>
      <c r="E291" s="4">
        <v>670.11524434190892</v>
      </c>
      <c r="F291" s="195" t="s">
        <v>360</v>
      </c>
      <c r="G291" s="195">
        <v>17.5</v>
      </c>
      <c r="H291" s="3">
        <f t="shared" si="189"/>
        <v>57.999639401294779</v>
      </c>
      <c r="I291" s="196">
        <f t="shared" si="190"/>
        <v>204.85840319845056</v>
      </c>
      <c r="J291" s="1">
        <f t="shared" si="191"/>
        <v>0.30000000000000004</v>
      </c>
      <c r="K291" s="280">
        <f t="shared" si="192"/>
        <v>0.69162870304400415</v>
      </c>
      <c r="L291" s="280">
        <f t="shared" si="193"/>
        <v>0.77788996594502369</v>
      </c>
      <c r="M291" s="225">
        <f t="shared" si="194"/>
        <v>1.0596190182203651</v>
      </c>
      <c r="N291" s="15" t="s">
        <v>432</v>
      </c>
      <c r="O291" s="197">
        <f t="shared" si="195"/>
        <v>0.58341747445876779</v>
      </c>
      <c r="P291" s="198">
        <f t="shared" si="196"/>
        <v>0</v>
      </c>
      <c r="Q291" s="198">
        <f t="shared" si="197"/>
        <v>0</v>
      </c>
      <c r="R291" s="198">
        <f t="shared" si="198"/>
        <v>0.74241831898825661</v>
      </c>
      <c r="S291" s="77">
        <f t="shared" si="199"/>
        <v>0.92811925846743293</v>
      </c>
      <c r="T291" s="199"/>
      <c r="U291" s="3">
        <f t="shared" si="200"/>
        <v>1.7023951662759131</v>
      </c>
      <c r="V291" s="98">
        <f t="shared" si="201"/>
        <v>9.8537076273426187</v>
      </c>
      <c r="W291" s="49">
        <f t="shared" si="202"/>
        <v>5.8860726941353665</v>
      </c>
      <c r="X291" s="317">
        <f t="shared" si="228"/>
        <v>6.2759009050442863E-2</v>
      </c>
      <c r="Y291" s="318">
        <v>6.2759009050442877E-2</v>
      </c>
      <c r="Z291" s="200"/>
      <c r="AA291" s="66"/>
      <c r="AB291" s="66"/>
      <c r="AC291" s="66">
        <v>250</v>
      </c>
      <c r="AD291" s="66"/>
      <c r="AE291" s="66"/>
      <c r="AF291" s="66"/>
      <c r="AG291" s="66"/>
      <c r="AH291" s="195"/>
      <c r="AI291" s="34"/>
      <c r="AJ291" s="229">
        <v>180</v>
      </c>
      <c r="AK291" s="34"/>
      <c r="AL291" s="34"/>
      <c r="AM291" s="34"/>
      <c r="AN291" s="201"/>
      <c r="AO291" s="201"/>
      <c r="AP291" s="202">
        <v>240</v>
      </c>
      <c r="AQ291" s="18"/>
      <c r="AR291" s="18"/>
      <c r="AS291" s="18"/>
      <c r="AT291" s="51"/>
      <c r="AU291" s="17"/>
      <c r="AV291" s="18"/>
      <c r="AW291" s="112"/>
      <c r="AX291" s="103"/>
      <c r="AY291" s="18"/>
      <c r="AZ291" s="18"/>
      <c r="BA291" s="18"/>
      <c r="BB291" s="17"/>
      <c r="BC291" s="19"/>
      <c r="BD291" s="19"/>
      <c r="BE291" s="19"/>
      <c r="BF291" s="17"/>
      <c r="BG291" s="18"/>
      <c r="BH291" s="18"/>
      <c r="BI291" s="128"/>
      <c r="BJ291" s="331"/>
      <c r="BK291" s="332"/>
      <c r="BL291" s="332"/>
      <c r="BM291" s="332"/>
      <c r="BN291" s="333"/>
      <c r="BO291" s="203">
        <f t="shared" si="203"/>
        <v>6.9363999999999999</v>
      </c>
      <c r="BP291" s="285">
        <v>8.3616341908331098</v>
      </c>
      <c r="BQ291" s="204">
        <v>2.9042661065925444</v>
      </c>
      <c r="BR291" s="204"/>
      <c r="BS291" s="47"/>
      <c r="BT291" s="42"/>
      <c r="BU291" s="42"/>
      <c r="BV291" s="42"/>
      <c r="BW291" s="43"/>
      <c r="BX291" s="191"/>
      <c r="BY291" s="191"/>
      <c r="BZ291" s="205"/>
      <c r="CA291" s="191"/>
      <c r="CB291" s="206"/>
      <c r="CC291" s="191"/>
      <c r="CD291" s="207">
        <f t="shared" si="204"/>
        <v>61.457520959535174</v>
      </c>
      <c r="CE291" s="47" t="s">
        <v>356</v>
      </c>
      <c r="CF291" s="42">
        <v>31.8</v>
      </c>
      <c r="CG291" s="42" t="s">
        <v>353</v>
      </c>
      <c r="CH291" s="42">
        <v>175</v>
      </c>
      <c r="CI291" s="191"/>
      <c r="CJ291" s="192"/>
      <c r="CK291" s="191" t="s">
        <v>357</v>
      </c>
      <c r="CL291" s="191" t="s">
        <v>358</v>
      </c>
      <c r="CM291" s="208">
        <v>0.13</v>
      </c>
      <c r="CN291" s="191">
        <v>470</v>
      </c>
      <c r="CO291" s="205">
        <f t="shared" si="205"/>
        <v>78.887570544433146</v>
      </c>
      <c r="CP291" s="191">
        <f t="shared" si="206"/>
        <v>46.09314071965138</v>
      </c>
      <c r="CQ291" s="145" t="s">
        <v>353</v>
      </c>
      <c r="CR291" s="191">
        <v>175</v>
      </c>
      <c r="CS291" s="191"/>
      <c r="CT291" s="191"/>
      <c r="CU291" s="191"/>
      <c r="CV291" s="192"/>
      <c r="CW291" s="191" t="s">
        <v>357</v>
      </c>
      <c r="CX291" s="209" t="s">
        <v>358</v>
      </c>
      <c r="CY291" s="208">
        <v>0.13</v>
      </c>
      <c r="CZ291" s="191">
        <v>470</v>
      </c>
      <c r="DA291" s="191"/>
      <c r="DB291" s="191">
        <f t="shared" si="207"/>
        <v>57.999639401294779</v>
      </c>
      <c r="DC291" s="43">
        <f t="shared" si="208"/>
        <v>0</v>
      </c>
      <c r="DD291" s="191" t="s">
        <v>362</v>
      </c>
      <c r="DE291" s="191">
        <v>100</v>
      </c>
      <c r="DF291" s="191" t="s">
        <v>361</v>
      </c>
      <c r="DG291" s="191">
        <v>20</v>
      </c>
      <c r="DH291" s="191" t="s">
        <v>353</v>
      </c>
      <c r="DI291" s="192">
        <v>175</v>
      </c>
      <c r="DJ291" s="191"/>
      <c r="DK291" s="209"/>
      <c r="DL291" s="208"/>
      <c r="DM291" s="191"/>
      <c r="DN291" s="191">
        <f t="shared" si="209"/>
        <v>57.999639401294779</v>
      </c>
      <c r="DO291" s="192">
        <f t="shared" si="210"/>
        <v>0</v>
      </c>
      <c r="DP291" s="191">
        <v>1</v>
      </c>
      <c r="DQ291" s="191" t="s">
        <v>363</v>
      </c>
      <c r="DR291" s="191" t="s">
        <v>371</v>
      </c>
      <c r="DS291" s="208">
        <v>0.13400000000000001</v>
      </c>
      <c r="DT291" s="191">
        <v>580</v>
      </c>
      <c r="DU291" s="191">
        <f t="shared" si="211"/>
        <v>8.3616341908331098</v>
      </c>
      <c r="DV291" s="191">
        <v>0.375</v>
      </c>
      <c r="DW291" s="191">
        <v>0.45</v>
      </c>
      <c r="DX291" s="192">
        <f t="shared" si="212"/>
        <v>10.242920159922528</v>
      </c>
      <c r="DY291" s="191">
        <v>1</v>
      </c>
      <c r="DZ291" s="191" t="s">
        <v>363</v>
      </c>
      <c r="EA291" s="191" t="s">
        <v>371</v>
      </c>
      <c r="EB291" s="208">
        <v>0.13400000000000001</v>
      </c>
      <c r="EC291" s="191">
        <v>580</v>
      </c>
      <c r="ED291" s="191">
        <f t="shared" si="213"/>
        <v>2.9042661065925444</v>
      </c>
      <c r="EE291" s="191">
        <v>0.47499999999999998</v>
      </c>
      <c r="EF291" s="191">
        <v>0.47499999999999998</v>
      </c>
      <c r="EG291" s="191">
        <f t="shared" si="214"/>
        <v>5.1214600799612642</v>
      </c>
      <c r="EH291" s="166">
        <f t="shared" si="215"/>
        <v>2</v>
      </c>
      <c r="EI291" s="205">
        <f t="shared" si="216"/>
        <v>2.8940717826690521</v>
      </c>
      <c r="EJ291" s="205">
        <f t="shared" si="229"/>
        <v>1.7023951662759131</v>
      </c>
      <c r="EK291" s="51">
        <f t="shared" si="225"/>
        <v>0.95187094031663122</v>
      </c>
      <c r="EL291" s="220">
        <f t="shared" si="230"/>
        <v>0.28706410866547394</v>
      </c>
      <c r="EM291" s="221">
        <f t="shared" si="217"/>
        <v>4.9268538136713094</v>
      </c>
      <c r="EN291" s="191"/>
      <c r="EO291" s="313"/>
      <c r="EP291" s="192" t="s">
        <v>354</v>
      </c>
      <c r="EQ291" s="222">
        <f t="shared" si="218"/>
        <v>2.8940717826690521</v>
      </c>
      <c r="ER291" s="191">
        <f t="shared" si="219"/>
        <v>1.7023951662759131</v>
      </c>
      <c r="ES291" s="51">
        <f t="shared" si="220"/>
        <v>0.95187094031663122</v>
      </c>
      <c r="ET291" s="191">
        <f t="shared" si="226"/>
        <v>3.7552641086654739</v>
      </c>
      <c r="EU291" s="191">
        <f t="shared" si="221"/>
        <v>4.9268538136713094</v>
      </c>
      <c r="EV291" s="191"/>
      <c r="EW291" s="191"/>
      <c r="EX291" s="192" t="str">
        <f t="shared" si="231"/>
        <v>Front</v>
      </c>
      <c r="EY291" s="145"/>
      <c r="EZ291" s="191"/>
      <c r="FA291" s="191"/>
      <c r="FB291" s="191"/>
      <c r="FC291" s="191"/>
      <c r="FD291" s="191"/>
      <c r="FE291" s="191"/>
      <c r="FF291" s="192"/>
      <c r="FG291" s="145"/>
      <c r="FH291" s="191"/>
      <c r="FI291" s="191"/>
      <c r="FJ291" s="191"/>
      <c r="FK291" s="191"/>
      <c r="FL291" s="191"/>
      <c r="FM291" s="191"/>
      <c r="FN291" s="192"/>
      <c r="FO291" s="145"/>
      <c r="FP291" s="191"/>
      <c r="FQ291" s="191"/>
      <c r="FR291" s="191"/>
      <c r="FS291" s="191"/>
      <c r="FT291" s="191"/>
      <c r="FU291" s="191"/>
      <c r="FV291" s="192"/>
      <c r="FW291" s="191"/>
      <c r="FX291" s="191"/>
      <c r="FY291" s="191"/>
      <c r="FZ291" s="191"/>
      <c r="GA291" s="191"/>
      <c r="GB291" s="191"/>
      <c r="GC291" s="191"/>
      <c r="GD291" s="210"/>
      <c r="GE291" s="145"/>
      <c r="GF291" s="191"/>
      <c r="GG291" s="191"/>
      <c r="GH291" s="191"/>
      <c r="GI291" s="191"/>
      <c r="GJ291" s="191"/>
      <c r="GK291" s="191"/>
      <c r="GL291" s="210"/>
      <c r="GM291" s="145"/>
      <c r="GN291" s="191"/>
      <c r="GO291" s="191"/>
      <c r="GP291" s="191"/>
      <c r="GQ291" s="191"/>
      <c r="GR291" s="191"/>
      <c r="GS291" s="191"/>
      <c r="GT291" s="210"/>
      <c r="GU291" s="145"/>
      <c r="GV291" s="191"/>
      <c r="GW291" s="191"/>
      <c r="GX291" s="191"/>
      <c r="GY291" s="191"/>
      <c r="GZ291" s="191"/>
      <c r="HA291" s="191"/>
      <c r="HB291" s="210"/>
      <c r="HC291" s="145"/>
      <c r="HD291" s="191"/>
      <c r="HE291" s="191"/>
      <c r="HF291" s="191"/>
      <c r="HG291" s="191"/>
      <c r="HH291" s="191"/>
      <c r="HI291" s="191"/>
      <c r="HJ291" s="210"/>
      <c r="HR291" s="310"/>
    </row>
    <row r="292" spans="1:226" s="309" customFormat="1" ht="14.45" customHeight="1" x14ac:dyDescent="0.25">
      <c r="A292" s="211" t="s">
        <v>431</v>
      </c>
      <c r="B292" s="194" t="s">
        <v>0</v>
      </c>
      <c r="C292" s="31">
        <f t="shared" si="227"/>
        <v>282</v>
      </c>
      <c r="D292" s="173" t="str">
        <f t="shared" si="188"/>
        <v>Dw_282</v>
      </c>
      <c r="E292" s="4">
        <v>564.48808618906901</v>
      </c>
      <c r="F292" s="195" t="s">
        <v>360</v>
      </c>
      <c r="G292" s="195">
        <v>17.5</v>
      </c>
      <c r="H292" s="3">
        <f t="shared" si="189"/>
        <v>50.262241955408236</v>
      </c>
      <c r="I292" s="196">
        <f t="shared" si="190"/>
        <v>183.63935675658803</v>
      </c>
      <c r="J292" s="1">
        <f t="shared" si="191"/>
        <v>0.3</v>
      </c>
      <c r="K292" s="280">
        <f t="shared" si="192"/>
        <v>0.6628393347747169</v>
      </c>
      <c r="L292" s="280">
        <f t="shared" si="193"/>
        <v>0.76583403151776042</v>
      </c>
      <c r="M292" s="225">
        <f t="shared" si="194"/>
        <v>1.0960873387990309</v>
      </c>
      <c r="N292" s="15" t="s">
        <v>432</v>
      </c>
      <c r="O292" s="197">
        <f t="shared" si="195"/>
        <v>0.57437552363832034</v>
      </c>
      <c r="P292" s="198">
        <f t="shared" si="196"/>
        <v>0</v>
      </c>
      <c r="Q292" s="198">
        <f t="shared" si="197"/>
        <v>0</v>
      </c>
      <c r="R292" s="198">
        <f t="shared" si="198"/>
        <v>0.76796971887329279</v>
      </c>
      <c r="S292" s="77">
        <f t="shared" si="199"/>
        <v>0.82462776384435699</v>
      </c>
      <c r="T292" s="199"/>
      <c r="U292" s="3">
        <f t="shared" si="200"/>
        <v>1.8131762210178894</v>
      </c>
      <c r="V292" s="98">
        <f t="shared" si="201"/>
        <v>11.17786722878003</v>
      </c>
      <c r="W292" s="49">
        <f t="shared" si="202"/>
        <v>4.4965860594583154</v>
      </c>
      <c r="X292" s="317">
        <f t="shared" si="228"/>
        <v>8.1962121534396956E-2</v>
      </c>
      <c r="Y292" s="318">
        <v>8.196212153439697E-2</v>
      </c>
      <c r="Z292" s="200"/>
      <c r="AA292" s="66"/>
      <c r="AB292" s="66"/>
      <c r="AC292" s="66">
        <v>250</v>
      </c>
      <c r="AD292" s="66"/>
      <c r="AE292" s="66"/>
      <c r="AF292" s="66"/>
      <c r="AG292" s="66"/>
      <c r="AH292" s="195"/>
      <c r="AI292" s="34"/>
      <c r="AJ292" s="229">
        <v>180</v>
      </c>
      <c r="AK292" s="34"/>
      <c r="AL292" s="34"/>
      <c r="AM292" s="34"/>
      <c r="AN292" s="201"/>
      <c r="AO292" s="201"/>
      <c r="AP292" s="202">
        <v>240</v>
      </c>
      <c r="AQ292" s="18"/>
      <c r="AR292" s="18"/>
      <c r="AS292" s="18"/>
      <c r="AT292" s="51"/>
      <c r="AU292" s="17"/>
      <c r="AV292" s="18"/>
      <c r="AW292" s="112"/>
      <c r="AX292" s="103"/>
      <c r="AY292" s="18"/>
      <c r="AZ292" s="18"/>
      <c r="BA292" s="18"/>
      <c r="BB292" s="17"/>
      <c r="BC292" s="19"/>
      <c r="BD292" s="19"/>
      <c r="BE292" s="19"/>
      <c r="BF292" s="17"/>
      <c r="BG292" s="18"/>
      <c r="BH292" s="18"/>
      <c r="BI292" s="128"/>
      <c r="BJ292" s="331"/>
      <c r="BK292" s="332"/>
      <c r="BL292" s="332"/>
      <c r="BM292" s="332"/>
      <c r="BN292" s="333"/>
      <c r="BO292" s="203">
        <f t="shared" si="203"/>
        <v>6.9363999999999999</v>
      </c>
      <c r="BP292" s="285">
        <v>7.2461567896038632</v>
      </c>
      <c r="BQ292" s="204">
        <v>2.9301794478516268</v>
      </c>
      <c r="BR292" s="204"/>
      <c r="BS292" s="47"/>
      <c r="BT292" s="42"/>
      <c r="BU292" s="42"/>
      <c r="BV292" s="42"/>
      <c r="BW292" s="43"/>
      <c r="BX292" s="191"/>
      <c r="BY292" s="191"/>
      <c r="BZ292" s="205"/>
      <c r="CA292" s="191"/>
      <c r="CB292" s="206"/>
      <c r="CC292" s="191"/>
      <c r="CD292" s="207">
        <f t="shared" si="204"/>
        <v>55.091807026976412</v>
      </c>
      <c r="CE292" s="47" t="s">
        <v>356</v>
      </c>
      <c r="CF292" s="42">
        <v>31.8</v>
      </c>
      <c r="CG292" s="42" t="s">
        <v>353</v>
      </c>
      <c r="CH292" s="42">
        <v>175</v>
      </c>
      <c r="CI292" s="191"/>
      <c r="CJ292" s="192"/>
      <c r="CK292" s="191" t="s">
        <v>357</v>
      </c>
      <c r="CL292" s="191" t="s">
        <v>358</v>
      </c>
      <c r="CM292" s="208">
        <v>0.13</v>
      </c>
      <c r="CN292" s="191">
        <v>470</v>
      </c>
      <c r="CO292" s="205">
        <f t="shared" si="205"/>
        <v>73.143318994343701</v>
      </c>
      <c r="CP292" s="191">
        <f t="shared" si="206"/>
        <v>41.318855270232305</v>
      </c>
      <c r="CQ292" s="145" t="s">
        <v>353</v>
      </c>
      <c r="CR292" s="191">
        <v>175</v>
      </c>
      <c r="CS292" s="191"/>
      <c r="CT292" s="191"/>
      <c r="CU292" s="191"/>
      <c r="CV292" s="192"/>
      <c r="CW292" s="191" t="s">
        <v>357</v>
      </c>
      <c r="CX292" s="209" t="s">
        <v>358</v>
      </c>
      <c r="CY292" s="208">
        <v>0.13</v>
      </c>
      <c r="CZ292" s="191">
        <v>470</v>
      </c>
      <c r="DA292" s="191"/>
      <c r="DB292" s="191">
        <f t="shared" si="207"/>
        <v>50.262241955408236</v>
      </c>
      <c r="DC292" s="43">
        <f t="shared" si="208"/>
        <v>0</v>
      </c>
      <c r="DD292" s="191" t="s">
        <v>362</v>
      </c>
      <c r="DE292" s="191">
        <v>100</v>
      </c>
      <c r="DF292" s="191" t="s">
        <v>361</v>
      </c>
      <c r="DG292" s="191">
        <v>20</v>
      </c>
      <c r="DH292" s="191" t="s">
        <v>353</v>
      </c>
      <c r="DI292" s="192">
        <v>175</v>
      </c>
      <c r="DJ292" s="191"/>
      <c r="DK292" s="209"/>
      <c r="DL292" s="208"/>
      <c r="DM292" s="191"/>
      <c r="DN292" s="191">
        <f t="shared" si="209"/>
        <v>50.262241955408236</v>
      </c>
      <c r="DO292" s="192">
        <f t="shared" si="210"/>
        <v>0</v>
      </c>
      <c r="DP292" s="191">
        <v>1</v>
      </c>
      <c r="DQ292" s="191" t="s">
        <v>363</v>
      </c>
      <c r="DR292" s="191" t="s">
        <v>371</v>
      </c>
      <c r="DS292" s="208">
        <v>0.13400000000000001</v>
      </c>
      <c r="DT292" s="191">
        <v>580</v>
      </c>
      <c r="DU292" s="191">
        <f t="shared" si="211"/>
        <v>7.2461567896038632</v>
      </c>
      <c r="DV292" s="191">
        <v>0.375</v>
      </c>
      <c r="DW292" s="191">
        <v>0.45</v>
      </c>
      <c r="DX292" s="192">
        <f t="shared" si="212"/>
        <v>9.1819678378294025</v>
      </c>
      <c r="DY292" s="191">
        <v>1</v>
      </c>
      <c r="DZ292" s="191" t="s">
        <v>363</v>
      </c>
      <c r="EA292" s="191" t="s">
        <v>371</v>
      </c>
      <c r="EB292" s="208">
        <v>0.13400000000000001</v>
      </c>
      <c r="EC292" s="191">
        <v>580</v>
      </c>
      <c r="ED292" s="191">
        <f t="shared" si="213"/>
        <v>2.9301794478516268</v>
      </c>
      <c r="EE292" s="191">
        <v>0.47499999999999998</v>
      </c>
      <c r="EF292" s="191">
        <v>0.47499999999999998</v>
      </c>
      <c r="EG292" s="191">
        <f t="shared" si="214"/>
        <v>4.5909839189147013</v>
      </c>
      <c r="EH292" s="166">
        <f t="shared" si="215"/>
        <v>2</v>
      </c>
      <c r="EI292" s="205">
        <f t="shared" si="216"/>
        <v>3.0823995757304123</v>
      </c>
      <c r="EJ292" s="205">
        <f t="shared" si="229"/>
        <v>1.8131762210178897</v>
      </c>
      <c r="EK292" s="51">
        <f t="shared" si="225"/>
        <v>0.8670032268337371</v>
      </c>
      <c r="EL292" s="220">
        <f t="shared" si="230"/>
        <v>0.1929002121347938</v>
      </c>
      <c r="EM292" s="221">
        <f t="shared" si="217"/>
        <v>5.5889336143900152</v>
      </c>
      <c r="EN292" s="191"/>
      <c r="EO292" s="313"/>
      <c r="EP292" s="192" t="s">
        <v>354</v>
      </c>
      <c r="EQ292" s="222">
        <f t="shared" si="218"/>
        <v>3.0823995757304123</v>
      </c>
      <c r="ER292" s="191">
        <f t="shared" si="219"/>
        <v>1.8131762210178897</v>
      </c>
      <c r="ES292" s="51">
        <f t="shared" si="220"/>
        <v>0.8670032268337371</v>
      </c>
      <c r="ET292" s="191">
        <f t="shared" si="226"/>
        <v>3.6611002121347935</v>
      </c>
      <c r="EU292" s="191">
        <f t="shared" si="221"/>
        <v>5.5889336143900152</v>
      </c>
      <c r="EV292" s="191"/>
      <c r="EW292" s="191"/>
      <c r="EX292" s="192" t="str">
        <f t="shared" si="231"/>
        <v>Front</v>
      </c>
      <c r="EY292" s="145"/>
      <c r="EZ292" s="191"/>
      <c r="FA292" s="191"/>
      <c r="FB292" s="191"/>
      <c r="FC292" s="191"/>
      <c r="FD292" s="191"/>
      <c r="FE292" s="191"/>
      <c r="FF292" s="192"/>
      <c r="FG292" s="145"/>
      <c r="FH292" s="191"/>
      <c r="FI292" s="191"/>
      <c r="FJ292" s="191"/>
      <c r="FK292" s="191"/>
      <c r="FL292" s="191"/>
      <c r="FM292" s="191"/>
      <c r="FN292" s="192"/>
      <c r="FO292" s="145"/>
      <c r="FP292" s="191"/>
      <c r="FQ292" s="191"/>
      <c r="FR292" s="191"/>
      <c r="FS292" s="191"/>
      <c r="FT292" s="191"/>
      <c r="FU292" s="191"/>
      <c r="FV292" s="192"/>
      <c r="FW292" s="191"/>
      <c r="FX292" s="191"/>
      <c r="FY292" s="191"/>
      <c r="FZ292" s="191"/>
      <c r="GA292" s="191"/>
      <c r="GB292" s="191"/>
      <c r="GC292" s="191"/>
      <c r="GD292" s="210"/>
      <c r="GE292" s="145"/>
      <c r="GF292" s="191"/>
      <c r="GG292" s="191"/>
      <c r="GH292" s="191"/>
      <c r="GI292" s="191"/>
      <c r="GJ292" s="191"/>
      <c r="GK292" s="191"/>
      <c r="GL292" s="210"/>
      <c r="GM292" s="145"/>
      <c r="GN292" s="191"/>
      <c r="GO292" s="191"/>
      <c r="GP292" s="191"/>
      <c r="GQ292" s="191"/>
      <c r="GR292" s="191"/>
      <c r="GS292" s="191"/>
      <c r="GT292" s="210"/>
      <c r="GU292" s="145"/>
      <c r="GV292" s="191"/>
      <c r="GW292" s="191"/>
      <c r="GX292" s="191"/>
      <c r="GY292" s="191"/>
      <c r="GZ292" s="191"/>
      <c r="HA292" s="191"/>
      <c r="HB292" s="210"/>
      <c r="HC292" s="145"/>
      <c r="HD292" s="191"/>
      <c r="HE292" s="191"/>
      <c r="HF292" s="191"/>
      <c r="HG292" s="191"/>
      <c r="HH292" s="191"/>
      <c r="HI292" s="191"/>
      <c r="HJ292" s="210"/>
      <c r="HR292" s="310"/>
    </row>
    <row r="293" spans="1:226" s="309" customFormat="1" ht="14.45" customHeight="1" x14ac:dyDescent="0.25">
      <c r="A293" s="211" t="s">
        <v>431</v>
      </c>
      <c r="B293" s="194" t="s">
        <v>0</v>
      </c>
      <c r="C293" s="31">
        <f t="shared" si="227"/>
        <v>283</v>
      </c>
      <c r="D293" s="173" t="str">
        <f t="shared" si="188"/>
        <v>Dw_283</v>
      </c>
      <c r="E293" s="4">
        <v>485.47707028838471</v>
      </c>
      <c r="F293" s="195" t="s">
        <v>360</v>
      </c>
      <c r="G293" s="195">
        <v>17.5</v>
      </c>
      <c r="H293" s="3">
        <f t="shared" si="189"/>
        <v>59.042169829614821</v>
      </c>
      <c r="I293" s="196">
        <f t="shared" si="190"/>
        <v>208.60431951383117</v>
      </c>
      <c r="J293" s="1">
        <f t="shared" si="191"/>
        <v>0.30000000000000004</v>
      </c>
      <c r="K293" s="280">
        <f t="shared" si="192"/>
        <v>0.69135340015177948</v>
      </c>
      <c r="L293" s="280">
        <f t="shared" si="193"/>
        <v>0.77601969354392264</v>
      </c>
      <c r="M293" s="225">
        <f t="shared" si="194"/>
        <v>1.0599423434936051</v>
      </c>
      <c r="N293" s="15" t="s">
        <v>432</v>
      </c>
      <c r="O293" s="197">
        <f t="shared" si="195"/>
        <v>0.5820147701579419</v>
      </c>
      <c r="P293" s="198">
        <f t="shared" si="196"/>
        <v>0</v>
      </c>
      <c r="Q293" s="198">
        <f t="shared" si="197"/>
        <v>0</v>
      </c>
      <c r="R293" s="198">
        <f t="shared" si="198"/>
        <v>0.74264485569788319</v>
      </c>
      <c r="S293" s="77">
        <f t="shared" si="199"/>
        <v>0.93686467752667268</v>
      </c>
      <c r="T293" s="199"/>
      <c r="U293" s="3">
        <f t="shared" si="200"/>
        <v>1.7043220704361104</v>
      </c>
      <c r="V293" s="98">
        <f t="shared" si="201"/>
        <v>9.8760266472371399</v>
      </c>
      <c r="W293" s="49">
        <f t="shared" si="202"/>
        <v>5.9783323737924619</v>
      </c>
      <c r="X293" s="317">
        <f t="shared" si="228"/>
        <v>6.1806590961454105E-2</v>
      </c>
      <c r="Y293" s="318">
        <v>6.1806590961454098E-2</v>
      </c>
      <c r="Z293" s="200"/>
      <c r="AA293" s="66"/>
      <c r="AB293" s="66"/>
      <c r="AC293" s="66">
        <v>250</v>
      </c>
      <c r="AD293" s="66"/>
      <c r="AE293" s="66"/>
      <c r="AF293" s="66"/>
      <c r="AG293" s="66"/>
      <c r="AH293" s="195"/>
      <c r="AI293" s="34"/>
      <c r="AJ293" s="229">
        <v>180</v>
      </c>
      <c r="AK293" s="34"/>
      <c r="AL293" s="34"/>
      <c r="AM293" s="34"/>
      <c r="AN293" s="201"/>
      <c r="AO293" s="201"/>
      <c r="AP293" s="202">
        <v>240</v>
      </c>
      <c r="AQ293" s="18"/>
      <c r="AR293" s="18"/>
      <c r="AS293" s="18"/>
      <c r="AT293" s="51"/>
      <c r="AU293" s="17"/>
      <c r="AV293" s="18"/>
      <c r="AW293" s="112"/>
      <c r="AX293" s="103"/>
      <c r="AY293" s="18"/>
      <c r="AZ293" s="18"/>
      <c r="BA293" s="18"/>
      <c r="BB293" s="17"/>
      <c r="BC293" s="19"/>
      <c r="BD293" s="19"/>
      <c r="BE293" s="19"/>
      <c r="BF293" s="17"/>
      <c r="BG293" s="18"/>
      <c r="BH293" s="18"/>
      <c r="BI293" s="128"/>
      <c r="BJ293" s="331"/>
      <c r="BK293" s="332"/>
      <c r="BL293" s="332"/>
      <c r="BM293" s="332"/>
      <c r="BN293" s="333"/>
      <c r="BO293" s="203">
        <f t="shared" si="203"/>
        <v>6.9363999999999999</v>
      </c>
      <c r="BP293" s="285">
        <v>8.5119326782790523</v>
      </c>
      <c r="BQ293" s="204">
        <v>2.9297653584932215</v>
      </c>
      <c r="BR293" s="204"/>
      <c r="BS293" s="47"/>
      <c r="BT293" s="42"/>
      <c r="BU293" s="42"/>
      <c r="BV293" s="42"/>
      <c r="BW293" s="43"/>
      <c r="BX293" s="191"/>
      <c r="BY293" s="191"/>
      <c r="BZ293" s="205"/>
      <c r="CA293" s="191"/>
      <c r="CB293" s="206"/>
      <c r="CC293" s="191"/>
      <c r="CD293" s="207">
        <f t="shared" si="204"/>
        <v>62.58129585414936</v>
      </c>
      <c r="CE293" s="47" t="s">
        <v>356</v>
      </c>
      <c r="CF293" s="42">
        <v>31.8</v>
      </c>
      <c r="CG293" s="42" t="s">
        <v>353</v>
      </c>
      <c r="CH293" s="42">
        <v>175</v>
      </c>
      <c r="CI293" s="191"/>
      <c r="CJ293" s="192"/>
      <c r="CK293" s="191" t="s">
        <v>357</v>
      </c>
      <c r="CL293" s="191" t="s">
        <v>358</v>
      </c>
      <c r="CM293" s="208">
        <v>0.13</v>
      </c>
      <c r="CN293" s="191">
        <v>470</v>
      </c>
      <c r="CO293" s="205">
        <f t="shared" si="205"/>
        <v>80.548426003173688</v>
      </c>
      <c r="CP293" s="191">
        <f t="shared" si="206"/>
        <v>46.935971890612016</v>
      </c>
      <c r="CQ293" s="145" t="s">
        <v>353</v>
      </c>
      <c r="CR293" s="191">
        <v>175</v>
      </c>
      <c r="CS293" s="191"/>
      <c r="CT293" s="191"/>
      <c r="CU293" s="191"/>
      <c r="CV293" s="192"/>
      <c r="CW293" s="191" t="s">
        <v>357</v>
      </c>
      <c r="CX293" s="209" t="s">
        <v>358</v>
      </c>
      <c r="CY293" s="208">
        <v>0.13</v>
      </c>
      <c r="CZ293" s="191">
        <v>470</v>
      </c>
      <c r="DA293" s="191"/>
      <c r="DB293" s="191">
        <f t="shared" si="207"/>
        <v>59.042169829614821</v>
      </c>
      <c r="DC293" s="43">
        <f t="shared" si="208"/>
        <v>0</v>
      </c>
      <c r="DD293" s="191" t="s">
        <v>362</v>
      </c>
      <c r="DE293" s="191">
        <v>100</v>
      </c>
      <c r="DF293" s="191" t="s">
        <v>361</v>
      </c>
      <c r="DG293" s="191">
        <v>20</v>
      </c>
      <c r="DH293" s="191" t="s">
        <v>353</v>
      </c>
      <c r="DI293" s="192">
        <v>175</v>
      </c>
      <c r="DJ293" s="191"/>
      <c r="DK293" s="209"/>
      <c r="DL293" s="208"/>
      <c r="DM293" s="191"/>
      <c r="DN293" s="191">
        <f t="shared" si="209"/>
        <v>59.042169829614821</v>
      </c>
      <c r="DO293" s="192">
        <f t="shared" si="210"/>
        <v>0</v>
      </c>
      <c r="DP293" s="191">
        <v>1</v>
      </c>
      <c r="DQ293" s="191" t="s">
        <v>363</v>
      </c>
      <c r="DR293" s="191" t="s">
        <v>371</v>
      </c>
      <c r="DS293" s="208">
        <v>0.13400000000000001</v>
      </c>
      <c r="DT293" s="191">
        <v>580</v>
      </c>
      <c r="DU293" s="191">
        <f t="shared" si="211"/>
        <v>8.5119326782790523</v>
      </c>
      <c r="DV293" s="191">
        <v>0.375</v>
      </c>
      <c r="DW293" s="191">
        <v>0.45</v>
      </c>
      <c r="DX293" s="192">
        <f t="shared" si="212"/>
        <v>10.43021597569156</v>
      </c>
      <c r="DY293" s="191">
        <v>1</v>
      </c>
      <c r="DZ293" s="191" t="s">
        <v>363</v>
      </c>
      <c r="EA293" s="191" t="s">
        <v>371</v>
      </c>
      <c r="EB293" s="208">
        <v>0.13400000000000001</v>
      </c>
      <c r="EC293" s="191">
        <v>580</v>
      </c>
      <c r="ED293" s="191">
        <f t="shared" si="213"/>
        <v>2.9297653584932215</v>
      </c>
      <c r="EE293" s="191">
        <v>0.47499999999999998</v>
      </c>
      <c r="EF293" s="191">
        <v>0.47499999999999998</v>
      </c>
      <c r="EG293" s="191">
        <f t="shared" si="214"/>
        <v>5.21510798784578</v>
      </c>
      <c r="EH293" s="166">
        <f t="shared" si="215"/>
        <v>2</v>
      </c>
      <c r="EI293" s="205">
        <f t="shared" si="216"/>
        <v>2.8973475197413872</v>
      </c>
      <c r="EJ293" s="205">
        <f t="shared" si="229"/>
        <v>1.7043220704361102</v>
      </c>
      <c r="EK293" s="51">
        <f t="shared" si="225"/>
        <v>0.97544328805711134</v>
      </c>
      <c r="EL293" s="220">
        <f t="shared" si="230"/>
        <v>0.2854262401293064</v>
      </c>
      <c r="EM293" s="221">
        <f t="shared" si="217"/>
        <v>4.9380133236185699</v>
      </c>
      <c r="EN293" s="191"/>
      <c r="EO293" s="313"/>
      <c r="EP293" s="192" t="s">
        <v>354</v>
      </c>
      <c r="EQ293" s="222">
        <f t="shared" si="218"/>
        <v>2.8973475197413872</v>
      </c>
      <c r="ER293" s="191">
        <f t="shared" si="219"/>
        <v>1.7043220704361102</v>
      </c>
      <c r="ES293" s="51">
        <f t="shared" si="220"/>
        <v>0.97544328805711134</v>
      </c>
      <c r="ET293" s="191">
        <f t="shared" si="226"/>
        <v>3.7536262401293063</v>
      </c>
      <c r="EU293" s="191">
        <f t="shared" si="221"/>
        <v>4.9380133236185699</v>
      </c>
      <c r="EV293" s="191"/>
      <c r="EW293" s="191"/>
      <c r="EX293" s="192" t="str">
        <f t="shared" si="231"/>
        <v>Front</v>
      </c>
      <c r="EY293" s="145"/>
      <c r="EZ293" s="191"/>
      <c r="FA293" s="191"/>
      <c r="FB293" s="191"/>
      <c r="FC293" s="191"/>
      <c r="FD293" s="191"/>
      <c r="FE293" s="191"/>
      <c r="FF293" s="192"/>
      <c r="FG293" s="145"/>
      <c r="FH293" s="191"/>
      <c r="FI293" s="191"/>
      <c r="FJ293" s="191"/>
      <c r="FK293" s="191"/>
      <c r="FL293" s="191"/>
      <c r="FM293" s="191"/>
      <c r="FN293" s="192"/>
      <c r="FO293" s="145"/>
      <c r="FP293" s="191"/>
      <c r="FQ293" s="191"/>
      <c r="FR293" s="191"/>
      <c r="FS293" s="191"/>
      <c r="FT293" s="191"/>
      <c r="FU293" s="191"/>
      <c r="FV293" s="192"/>
      <c r="FW293" s="191"/>
      <c r="FX293" s="191"/>
      <c r="FY293" s="191"/>
      <c r="FZ293" s="191"/>
      <c r="GA293" s="191"/>
      <c r="GB293" s="191"/>
      <c r="GC293" s="191"/>
      <c r="GD293" s="210"/>
      <c r="GE293" s="145"/>
      <c r="GF293" s="191"/>
      <c r="GG293" s="191"/>
      <c r="GH293" s="191"/>
      <c r="GI293" s="191"/>
      <c r="GJ293" s="191"/>
      <c r="GK293" s="191"/>
      <c r="GL293" s="210"/>
      <c r="GM293" s="145"/>
      <c r="GN293" s="191"/>
      <c r="GO293" s="191"/>
      <c r="GP293" s="191"/>
      <c r="GQ293" s="191"/>
      <c r="GR293" s="191"/>
      <c r="GS293" s="191"/>
      <c r="GT293" s="210"/>
      <c r="GU293" s="145"/>
      <c r="GV293" s="191"/>
      <c r="GW293" s="191"/>
      <c r="GX293" s="191"/>
      <c r="GY293" s="191"/>
      <c r="GZ293" s="191"/>
      <c r="HA293" s="191"/>
      <c r="HB293" s="210"/>
      <c r="HC293" s="145"/>
      <c r="HD293" s="191"/>
      <c r="HE293" s="191"/>
      <c r="HF293" s="191"/>
      <c r="HG293" s="191"/>
      <c r="HH293" s="191"/>
      <c r="HI293" s="191"/>
      <c r="HJ293" s="210"/>
      <c r="HR293" s="310"/>
    </row>
    <row r="294" spans="1:226" s="309" customFormat="1" ht="14.45" customHeight="1" x14ac:dyDescent="0.25">
      <c r="A294" s="211" t="s">
        <v>431</v>
      </c>
      <c r="B294" s="194" t="s">
        <v>0</v>
      </c>
      <c r="C294" s="31">
        <f t="shared" si="227"/>
        <v>284</v>
      </c>
      <c r="D294" s="173" t="str">
        <f t="shared" si="188"/>
        <v>Dw_284</v>
      </c>
      <c r="E294" s="4">
        <v>527.14031771236057</v>
      </c>
      <c r="F294" s="195" t="s">
        <v>360</v>
      </c>
      <c r="G294" s="195">
        <v>17.5</v>
      </c>
      <c r="H294" s="3">
        <f t="shared" si="189"/>
        <v>42.323134754133179</v>
      </c>
      <c r="I294" s="196">
        <f t="shared" si="190"/>
        <v>156.519966479293</v>
      </c>
      <c r="J294" s="1">
        <f t="shared" si="191"/>
        <v>0.3</v>
      </c>
      <c r="K294" s="280">
        <f t="shared" si="192"/>
        <v>0.65331257362086936</v>
      </c>
      <c r="L294" s="280">
        <f t="shared" si="193"/>
        <v>0.76702906018149419</v>
      </c>
      <c r="M294" s="225">
        <f t="shared" si="194"/>
        <v>1.1094638952565365</v>
      </c>
      <c r="N294" s="15" t="s">
        <v>432</v>
      </c>
      <c r="O294" s="197">
        <f t="shared" si="195"/>
        <v>0.5752717951361207</v>
      </c>
      <c r="P294" s="198">
        <f t="shared" si="196"/>
        <v>0</v>
      </c>
      <c r="Q294" s="198">
        <f t="shared" si="197"/>
        <v>0</v>
      </c>
      <c r="R294" s="198">
        <f t="shared" si="198"/>
        <v>0.77734195586438803</v>
      </c>
      <c r="S294" s="77">
        <f t="shared" si="199"/>
        <v>0.7471832461884772</v>
      </c>
      <c r="T294" s="199"/>
      <c r="U294" s="3">
        <f t="shared" si="200"/>
        <v>1.770318227767615</v>
      </c>
      <c r="V294" s="98">
        <f t="shared" si="201"/>
        <v>10.655690533725318</v>
      </c>
      <c r="W294" s="49">
        <f t="shared" si="202"/>
        <v>3.9718809982497358</v>
      </c>
      <c r="X294" s="317">
        <f t="shared" si="228"/>
        <v>9.0581086025226604E-2</v>
      </c>
      <c r="Y294" s="318">
        <v>9.0581086025226604E-2</v>
      </c>
      <c r="Z294" s="200"/>
      <c r="AA294" s="66"/>
      <c r="AB294" s="66"/>
      <c r="AC294" s="66">
        <v>250</v>
      </c>
      <c r="AD294" s="66"/>
      <c r="AE294" s="66"/>
      <c r="AF294" s="66"/>
      <c r="AG294" s="66"/>
      <c r="AH294" s="195"/>
      <c r="AI294" s="34"/>
      <c r="AJ294" s="229">
        <v>180</v>
      </c>
      <c r="AK294" s="34"/>
      <c r="AL294" s="34"/>
      <c r="AM294" s="34"/>
      <c r="AN294" s="201"/>
      <c r="AO294" s="201"/>
      <c r="AP294" s="202">
        <v>240</v>
      </c>
      <c r="AQ294" s="18"/>
      <c r="AR294" s="18"/>
      <c r="AS294" s="18"/>
      <c r="AT294" s="51"/>
      <c r="AU294" s="17"/>
      <c r="AV294" s="18"/>
      <c r="AW294" s="112"/>
      <c r="AX294" s="103"/>
      <c r="AY294" s="18"/>
      <c r="AZ294" s="18"/>
      <c r="BA294" s="18"/>
      <c r="BB294" s="17"/>
      <c r="BC294" s="19"/>
      <c r="BD294" s="19"/>
      <c r="BE294" s="19"/>
      <c r="BF294" s="17"/>
      <c r="BG294" s="18"/>
      <c r="BH294" s="18"/>
      <c r="BI294" s="128"/>
      <c r="BJ294" s="331"/>
      <c r="BK294" s="332"/>
      <c r="BL294" s="332"/>
      <c r="BM294" s="332"/>
      <c r="BN294" s="333"/>
      <c r="BO294" s="203">
        <f t="shared" si="203"/>
        <v>6.9363999999999999</v>
      </c>
      <c r="BP294" s="285">
        <v>6.1015994974530274</v>
      </c>
      <c r="BQ294" s="204">
        <v>2.7563161428663641</v>
      </c>
      <c r="BR294" s="204"/>
      <c r="BS294" s="47"/>
      <c r="BT294" s="42"/>
      <c r="BU294" s="42"/>
      <c r="BV294" s="42"/>
      <c r="BW294" s="43"/>
      <c r="BX294" s="191"/>
      <c r="BY294" s="191"/>
      <c r="BZ294" s="205"/>
      <c r="CA294" s="191"/>
      <c r="CB294" s="206"/>
      <c r="CC294" s="191"/>
      <c r="CD294" s="207">
        <f t="shared" si="204"/>
        <v>46.955989943787898</v>
      </c>
      <c r="CE294" s="47" t="s">
        <v>356</v>
      </c>
      <c r="CF294" s="42">
        <v>31.8</v>
      </c>
      <c r="CG294" s="42" t="s">
        <v>353</v>
      </c>
      <c r="CH294" s="42">
        <v>175</v>
      </c>
      <c r="CI294" s="191"/>
      <c r="CJ294" s="192"/>
      <c r="CK294" s="191" t="s">
        <v>357</v>
      </c>
      <c r="CL294" s="191" t="s">
        <v>358</v>
      </c>
      <c r="CM294" s="208">
        <v>0.13</v>
      </c>
      <c r="CN294" s="191">
        <v>470</v>
      </c>
      <c r="CO294" s="205">
        <f t="shared" si="205"/>
        <v>61.902143119598783</v>
      </c>
      <c r="CP294" s="191">
        <f t="shared" si="206"/>
        <v>35.216992457840924</v>
      </c>
      <c r="CQ294" s="145" t="s">
        <v>353</v>
      </c>
      <c r="CR294" s="191">
        <v>175</v>
      </c>
      <c r="CS294" s="191"/>
      <c r="CT294" s="191"/>
      <c r="CU294" s="191"/>
      <c r="CV294" s="192"/>
      <c r="CW294" s="191" t="s">
        <v>357</v>
      </c>
      <c r="CX294" s="209" t="s">
        <v>358</v>
      </c>
      <c r="CY294" s="208">
        <v>0.13</v>
      </c>
      <c r="CZ294" s="191">
        <v>470</v>
      </c>
      <c r="DA294" s="191"/>
      <c r="DB294" s="191">
        <f t="shared" si="207"/>
        <v>42.323134754133179</v>
      </c>
      <c r="DC294" s="43">
        <f t="shared" si="208"/>
        <v>0</v>
      </c>
      <c r="DD294" s="191" t="s">
        <v>362</v>
      </c>
      <c r="DE294" s="191">
        <v>100</v>
      </c>
      <c r="DF294" s="191" t="s">
        <v>361</v>
      </c>
      <c r="DG294" s="191">
        <v>20</v>
      </c>
      <c r="DH294" s="191" t="s">
        <v>353</v>
      </c>
      <c r="DI294" s="192">
        <v>175</v>
      </c>
      <c r="DJ294" s="191"/>
      <c r="DK294" s="209"/>
      <c r="DL294" s="208"/>
      <c r="DM294" s="191"/>
      <c r="DN294" s="191">
        <f t="shared" si="209"/>
        <v>42.323134754133179</v>
      </c>
      <c r="DO294" s="192">
        <f t="shared" si="210"/>
        <v>0</v>
      </c>
      <c r="DP294" s="191">
        <v>1</v>
      </c>
      <c r="DQ294" s="191" t="s">
        <v>363</v>
      </c>
      <c r="DR294" s="191" t="s">
        <v>371</v>
      </c>
      <c r="DS294" s="208">
        <v>0.13400000000000001</v>
      </c>
      <c r="DT294" s="191">
        <v>580</v>
      </c>
      <c r="DU294" s="191">
        <f t="shared" si="211"/>
        <v>6.1015994974530274</v>
      </c>
      <c r="DV294" s="191">
        <v>0.375</v>
      </c>
      <c r="DW294" s="191">
        <v>0.45</v>
      </c>
      <c r="DX294" s="192">
        <f t="shared" si="212"/>
        <v>7.8259983239646509</v>
      </c>
      <c r="DY294" s="191">
        <v>1</v>
      </c>
      <c r="DZ294" s="191" t="s">
        <v>363</v>
      </c>
      <c r="EA294" s="191" t="s">
        <v>371</v>
      </c>
      <c r="EB294" s="208">
        <v>0.13400000000000001</v>
      </c>
      <c r="EC294" s="191">
        <v>580</v>
      </c>
      <c r="ED294" s="191">
        <f t="shared" si="213"/>
        <v>2.7563161428663641</v>
      </c>
      <c r="EE294" s="191">
        <v>0.47499999999999998</v>
      </c>
      <c r="EF294" s="191">
        <v>0.47499999999999998</v>
      </c>
      <c r="EG294" s="191">
        <f t="shared" si="214"/>
        <v>3.9129991619823254</v>
      </c>
      <c r="EH294" s="166">
        <f t="shared" si="215"/>
        <v>2</v>
      </c>
      <c r="EI294" s="205">
        <f t="shared" si="216"/>
        <v>3.0095409872049457</v>
      </c>
      <c r="EJ294" s="205">
        <f t="shared" si="229"/>
        <v>1.7703182277676153</v>
      </c>
      <c r="EK294" s="51">
        <f t="shared" si="225"/>
        <v>0.73599791509874879</v>
      </c>
      <c r="EL294" s="220">
        <f t="shared" si="230"/>
        <v>0.22932950639752714</v>
      </c>
      <c r="EM294" s="221">
        <f t="shared" si="217"/>
        <v>5.327845266862659</v>
      </c>
      <c r="EN294" s="191"/>
      <c r="EO294" s="313"/>
      <c r="EP294" s="192" t="s">
        <v>354</v>
      </c>
      <c r="EQ294" s="222">
        <f t="shared" si="218"/>
        <v>3.0095409872049457</v>
      </c>
      <c r="ER294" s="191">
        <f t="shared" si="219"/>
        <v>1.7703182277676153</v>
      </c>
      <c r="ES294" s="51">
        <f t="shared" si="220"/>
        <v>0.73599791509874879</v>
      </c>
      <c r="ET294" s="191">
        <f t="shared" si="226"/>
        <v>3.6975295063975269</v>
      </c>
      <c r="EU294" s="191">
        <f t="shared" si="221"/>
        <v>5.327845266862659</v>
      </c>
      <c r="EV294" s="191"/>
      <c r="EW294" s="191"/>
      <c r="EX294" s="192" t="str">
        <f t="shared" si="231"/>
        <v>Front</v>
      </c>
      <c r="EY294" s="145"/>
      <c r="EZ294" s="191"/>
      <c r="FA294" s="191"/>
      <c r="FB294" s="191"/>
      <c r="FC294" s="191"/>
      <c r="FD294" s="191"/>
      <c r="FE294" s="191"/>
      <c r="FF294" s="192"/>
      <c r="FG294" s="145"/>
      <c r="FH294" s="191"/>
      <c r="FI294" s="191"/>
      <c r="FJ294" s="191"/>
      <c r="FK294" s="191"/>
      <c r="FL294" s="191"/>
      <c r="FM294" s="191"/>
      <c r="FN294" s="192"/>
      <c r="FO294" s="145"/>
      <c r="FP294" s="191"/>
      <c r="FQ294" s="191"/>
      <c r="FR294" s="191"/>
      <c r="FS294" s="191"/>
      <c r="FT294" s="191"/>
      <c r="FU294" s="191"/>
      <c r="FV294" s="192"/>
      <c r="FW294" s="191"/>
      <c r="FX294" s="191"/>
      <c r="FY294" s="191"/>
      <c r="FZ294" s="191"/>
      <c r="GA294" s="191"/>
      <c r="GB294" s="191"/>
      <c r="GC294" s="191"/>
      <c r="GD294" s="210"/>
      <c r="GE294" s="145"/>
      <c r="GF294" s="191"/>
      <c r="GG294" s="191"/>
      <c r="GH294" s="191"/>
      <c r="GI294" s="191"/>
      <c r="GJ294" s="191"/>
      <c r="GK294" s="191"/>
      <c r="GL294" s="210"/>
      <c r="GM294" s="145"/>
      <c r="GN294" s="191"/>
      <c r="GO294" s="191"/>
      <c r="GP294" s="191"/>
      <c r="GQ294" s="191"/>
      <c r="GR294" s="191"/>
      <c r="GS294" s="191"/>
      <c r="GT294" s="210"/>
      <c r="GU294" s="145"/>
      <c r="GV294" s="191"/>
      <c r="GW294" s="191"/>
      <c r="GX294" s="191"/>
      <c r="GY294" s="191"/>
      <c r="GZ294" s="191"/>
      <c r="HA294" s="191"/>
      <c r="HB294" s="210"/>
      <c r="HC294" s="145"/>
      <c r="HD294" s="191"/>
      <c r="HE294" s="191"/>
      <c r="HF294" s="191"/>
      <c r="HG294" s="191"/>
      <c r="HH294" s="191"/>
      <c r="HI294" s="191"/>
      <c r="HJ294" s="210"/>
      <c r="HR294" s="310"/>
    </row>
    <row r="295" spans="1:226" s="309" customFormat="1" ht="14.45" customHeight="1" x14ac:dyDescent="0.25">
      <c r="A295" s="211" t="s">
        <v>431</v>
      </c>
      <c r="B295" s="194" t="s">
        <v>0</v>
      </c>
      <c r="C295" s="31">
        <f t="shared" si="227"/>
        <v>285</v>
      </c>
      <c r="D295" s="173" t="str">
        <f t="shared" si="188"/>
        <v>Dw_285</v>
      </c>
      <c r="E295" s="4">
        <v>473.96546689955147</v>
      </c>
      <c r="F295" s="195" t="s">
        <v>360</v>
      </c>
      <c r="G295" s="195">
        <v>17.5</v>
      </c>
      <c r="H295" s="3">
        <f t="shared" si="189"/>
        <v>56.455707891104268</v>
      </c>
      <c r="I295" s="196">
        <f t="shared" si="190"/>
        <v>201.87516466774025</v>
      </c>
      <c r="J295" s="1">
        <f t="shared" si="191"/>
        <v>0.30000000000000004</v>
      </c>
      <c r="K295" s="280">
        <f t="shared" si="192"/>
        <v>0.68075536562928562</v>
      </c>
      <c r="L295" s="280">
        <f t="shared" si="193"/>
        <v>0.90924413485873179</v>
      </c>
      <c r="M295" s="225">
        <f t="shared" si="194"/>
        <v>1.0727444870081051</v>
      </c>
      <c r="N295" s="15" t="s">
        <v>432</v>
      </c>
      <c r="O295" s="197">
        <f t="shared" si="195"/>
        <v>0.68193310114404881</v>
      </c>
      <c r="P295" s="198">
        <f t="shared" si="196"/>
        <v>0</v>
      </c>
      <c r="Q295" s="198">
        <f t="shared" si="197"/>
        <v>0</v>
      </c>
      <c r="R295" s="198">
        <f t="shared" si="198"/>
        <v>0.75161463229121428</v>
      </c>
      <c r="S295" s="77">
        <f t="shared" si="199"/>
        <v>0.90023628255735144</v>
      </c>
      <c r="T295" s="199"/>
      <c r="U295" s="3">
        <f t="shared" si="200"/>
        <v>2.5642434466274504</v>
      </c>
      <c r="V295" s="98">
        <f t="shared" si="201"/>
        <v>22.356171142144206</v>
      </c>
      <c r="W295" s="49">
        <f t="shared" si="202"/>
        <v>2.5252851900331952</v>
      </c>
      <c r="X295" s="317">
        <f t="shared" si="228"/>
        <v>0.17733487730991784</v>
      </c>
      <c r="Y295" s="318">
        <v>0.17733487730991779</v>
      </c>
      <c r="Z295" s="200"/>
      <c r="AA295" s="66"/>
      <c r="AB295" s="66"/>
      <c r="AC295" s="66">
        <v>250</v>
      </c>
      <c r="AD295" s="66"/>
      <c r="AE295" s="66"/>
      <c r="AF295" s="66"/>
      <c r="AG295" s="66"/>
      <c r="AH295" s="195"/>
      <c r="AI295" s="34"/>
      <c r="AJ295" s="229">
        <v>180</v>
      </c>
      <c r="AK295" s="34"/>
      <c r="AL295" s="34"/>
      <c r="AM295" s="34"/>
      <c r="AN295" s="201"/>
      <c r="AO295" s="201"/>
      <c r="AP295" s="202">
        <v>240</v>
      </c>
      <c r="AQ295" s="18"/>
      <c r="AR295" s="18"/>
      <c r="AS295" s="18"/>
      <c r="AT295" s="51"/>
      <c r="AU295" s="17"/>
      <c r="AV295" s="18"/>
      <c r="AW295" s="112"/>
      <c r="AX295" s="103"/>
      <c r="AY295" s="18"/>
      <c r="AZ295" s="18"/>
      <c r="BA295" s="18"/>
      <c r="BB295" s="17"/>
      <c r="BC295" s="19"/>
      <c r="BD295" s="19"/>
      <c r="BE295" s="19"/>
      <c r="BF295" s="17"/>
      <c r="BG295" s="18"/>
      <c r="BH295" s="18"/>
      <c r="BI295" s="128"/>
      <c r="BJ295" s="331"/>
      <c r="BK295" s="332"/>
      <c r="BL295" s="332"/>
      <c r="BM295" s="332"/>
      <c r="BN295" s="333"/>
      <c r="BO295" s="203">
        <f t="shared" si="203"/>
        <v>6.9363999999999999</v>
      </c>
      <c r="BP295" s="285">
        <v>8.1390502120846939</v>
      </c>
      <c r="BQ295" s="204">
        <v>2.9506166527025877</v>
      </c>
      <c r="BR295" s="204"/>
      <c r="BS295" s="47"/>
      <c r="BT295" s="42"/>
      <c r="BU295" s="42"/>
      <c r="BV295" s="42"/>
      <c r="BW295" s="43"/>
      <c r="BX295" s="191"/>
      <c r="BY295" s="191"/>
      <c r="BZ295" s="205"/>
      <c r="CA295" s="191"/>
      <c r="CB295" s="206"/>
      <c r="CC295" s="191"/>
      <c r="CD295" s="207">
        <f t="shared" si="204"/>
        <v>60.562549400322084</v>
      </c>
      <c r="CE295" s="47" t="s">
        <v>356</v>
      </c>
      <c r="CF295" s="42">
        <v>31.8</v>
      </c>
      <c r="CG295" s="42" t="s">
        <v>353</v>
      </c>
      <c r="CH295" s="42">
        <v>175</v>
      </c>
      <c r="CI295" s="191"/>
      <c r="CJ295" s="192"/>
      <c r="CK295" s="191" t="s">
        <v>357</v>
      </c>
      <c r="CL295" s="191" t="s">
        <v>358</v>
      </c>
      <c r="CM295" s="208">
        <v>0.13</v>
      </c>
      <c r="CN295" s="191">
        <v>470</v>
      </c>
      <c r="CO295" s="205">
        <f t="shared" si="205"/>
        <v>78.992195034103844</v>
      </c>
      <c r="CP295" s="191">
        <f t="shared" si="206"/>
        <v>45.421912050241559</v>
      </c>
      <c r="CQ295" s="145" t="s">
        <v>353</v>
      </c>
      <c r="CR295" s="191">
        <v>175</v>
      </c>
      <c r="CS295" s="191"/>
      <c r="CT295" s="191"/>
      <c r="CU295" s="191"/>
      <c r="CV295" s="192"/>
      <c r="CW295" s="191" t="s">
        <v>357</v>
      </c>
      <c r="CX295" s="209" t="s">
        <v>358</v>
      </c>
      <c r="CY295" s="208">
        <v>0.13</v>
      </c>
      <c r="CZ295" s="191">
        <v>470</v>
      </c>
      <c r="DA295" s="191"/>
      <c r="DB295" s="191">
        <f t="shared" si="207"/>
        <v>56.455707891104268</v>
      </c>
      <c r="DC295" s="43">
        <f t="shared" si="208"/>
        <v>0</v>
      </c>
      <c r="DD295" s="191" t="s">
        <v>362</v>
      </c>
      <c r="DE295" s="191">
        <v>100</v>
      </c>
      <c r="DF295" s="191" t="s">
        <v>361</v>
      </c>
      <c r="DG295" s="191">
        <v>20</v>
      </c>
      <c r="DH295" s="191" t="s">
        <v>353</v>
      </c>
      <c r="DI295" s="192">
        <v>175</v>
      </c>
      <c r="DJ295" s="191"/>
      <c r="DK295" s="209"/>
      <c r="DL295" s="208"/>
      <c r="DM295" s="191"/>
      <c r="DN295" s="191">
        <f t="shared" si="209"/>
        <v>56.455707891104268</v>
      </c>
      <c r="DO295" s="192">
        <f t="shared" si="210"/>
        <v>0</v>
      </c>
      <c r="DP295" s="191">
        <v>1</v>
      </c>
      <c r="DQ295" s="191" t="s">
        <v>363</v>
      </c>
      <c r="DR295" s="191" t="s">
        <v>371</v>
      </c>
      <c r="DS295" s="208">
        <v>0.13400000000000001</v>
      </c>
      <c r="DT295" s="191">
        <v>580</v>
      </c>
      <c r="DU295" s="191">
        <f t="shared" si="211"/>
        <v>8.1390502120846939</v>
      </c>
      <c r="DV295" s="191">
        <v>0.375</v>
      </c>
      <c r="DW295" s="191">
        <v>0.45</v>
      </c>
      <c r="DX295" s="192">
        <f t="shared" si="212"/>
        <v>10.093758233387014</v>
      </c>
      <c r="DY295" s="191">
        <v>1</v>
      </c>
      <c r="DZ295" s="191" t="s">
        <v>363</v>
      </c>
      <c r="EA295" s="191" t="s">
        <v>371</v>
      </c>
      <c r="EB295" s="208">
        <v>0.13400000000000001</v>
      </c>
      <c r="EC295" s="191">
        <v>580</v>
      </c>
      <c r="ED295" s="191">
        <f t="shared" si="213"/>
        <v>2.9506166527025877</v>
      </c>
      <c r="EE295" s="191">
        <v>0.47499999999999998</v>
      </c>
      <c r="EF295" s="191">
        <v>0.47499999999999998</v>
      </c>
      <c r="EG295" s="191">
        <f t="shared" si="214"/>
        <v>5.046879116693507</v>
      </c>
      <c r="EH295" s="166">
        <f t="shared" si="215"/>
        <v>2</v>
      </c>
      <c r="EI295" s="205">
        <f t="shared" si="216"/>
        <v>4.3592138592666654</v>
      </c>
      <c r="EJ295" s="205">
        <f t="shared" si="229"/>
        <v>2.5642434466274504</v>
      </c>
      <c r="EK295" s="51">
        <f t="shared" si="225"/>
        <v>0.19318660303756863</v>
      </c>
      <c r="EL295" s="220">
        <f t="shared" si="230"/>
        <v>1.2885930703666673</v>
      </c>
      <c r="EM295" s="221">
        <f t="shared" si="217"/>
        <v>11.178085571072103</v>
      </c>
      <c r="EN295" s="191"/>
      <c r="EO295" s="313"/>
      <c r="EP295" s="192" t="s">
        <v>354</v>
      </c>
      <c r="EQ295" s="222">
        <f t="shared" si="218"/>
        <v>4.3592138592666654</v>
      </c>
      <c r="ER295" s="191">
        <f t="shared" si="219"/>
        <v>2.5642434466274504</v>
      </c>
      <c r="ES295" s="51">
        <f t="shared" si="220"/>
        <v>0.19318660303756863</v>
      </c>
      <c r="ET295" s="191">
        <f t="shared" si="226"/>
        <v>1.2885930703666673</v>
      </c>
      <c r="EU295" s="191">
        <f t="shared" si="221"/>
        <v>11.178085571072103</v>
      </c>
      <c r="EV295" s="191"/>
      <c r="EW295" s="191"/>
      <c r="EX295" s="192" t="str">
        <f t="shared" si="231"/>
        <v>Rear</v>
      </c>
      <c r="EY295" s="145"/>
      <c r="EZ295" s="191"/>
      <c r="FA295" s="191"/>
      <c r="FB295" s="191"/>
      <c r="FC295" s="191"/>
      <c r="FD295" s="191"/>
      <c r="FE295" s="191"/>
      <c r="FF295" s="192"/>
      <c r="FG295" s="145"/>
      <c r="FH295" s="191"/>
      <c r="FI295" s="191"/>
      <c r="FJ295" s="191"/>
      <c r="FK295" s="191"/>
      <c r="FL295" s="191"/>
      <c r="FM295" s="191"/>
      <c r="FN295" s="192"/>
      <c r="FO295" s="145"/>
      <c r="FP295" s="191"/>
      <c r="FQ295" s="191"/>
      <c r="FR295" s="191"/>
      <c r="FS295" s="191"/>
      <c r="FT295" s="191"/>
      <c r="FU295" s="191"/>
      <c r="FV295" s="192"/>
      <c r="FW295" s="191"/>
      <c r="FX295" s="191"/>
      <c r="FY295" s="191"/>
      <c r="FZ295" s="191"/>
      <c r="GA295" s="191"/>
      <c r="GB295" s="191"/>
      <c r="GC295" s="191"/>
      <c r="GD295" s="210"/>
      <c r="GE295" s="145"/>
      <c r="GF295" s="191"/>
      <c r="GG295" s="191"/>
      <c r="GH295" s="191"/>
      <c r="GI295" s="191"/>
      <c r="GJ295" s="191"/>
      <c r="GK295" s="191"/>
      <c r="GL295" s="210"/>
      <c r="GM295" s="145"/>
      <c r="GN295" s="191"/>
      <c r="GO295" s="191"/>
      <c r="GP295" s="191"/>
      <c r="GQ295" s="191"/>
      <c r="GR295" s="191"/>
      <c r="GS295" s="191"/>
      <c r="GT295" s="210"/>
      <c r="GU295" s="145"/>
      <c r="GV295" s="191"/>
      <c r="GW295" s="191"/>
      <c r="GX295" s="191"/>
      <c r="GY295" s="191"/>
      <c r="GZ295" s="191"/>
      <c r="HA295" s="191"/>
      <c r="HB295" s="210"/>
      <c r="HC295" s="145"/>
      <c r="HD295" s="191"/>
      <c r="HE295" s="191"/>
      <c r="HF295" s="191"/>
      <c r="HG295" s="191"/>
      <c r="HH295" s="191"/>
      <c r="HI295" s="191"/>
      <c r="HJ295" s="210"/>
      <c r="HR295" s="310"/>
    </row>
    <row r="296" spans="1:226" s="309" customFormat="1" ht="14.45" customHeight="1" x14ac:dyDescent="0.25">
      <c r="A296" s="211" t="s">
        <v>431</v>
      </c>
      <c r="B296" s="194" t="s">
        <v>0</v>
      </c>
      <c r="C296" s="31">
        <f t="shared" si="227"/>
        <v>286</v>
      </c>
      <c r="D296" s="173" t="str">
        <f t="shared" si="188"/>
        <v>Dw_286</v>
      </c>
      <c r="E296" s="4">
        <v>413.70782473779411</v>
      </c>
      <c r="F296" s="195" t="s">
        <v>360</v>
      </c>
      <c r="G296" s="195">
        <v>17.5</v>
      </c>
      <c r="H296" s="3">
        <f t="shared" si="189"/>
        <v>54.502958381845644</v>
      </c>
      <c r="I296" s="196">
        <f t="shared" si="190"/>
        <v>198.27028852898226</v>
      </c>
      <c r="J296" s="1">
        <f t="shared" si="191"/>
        <v>0.3</v>
      </c>
      <c r="K296" s="280">
        <f t="shared" si="192"/>
        <v>0.66634745063901235</v>
      </c>
      <c r="L296" s="280">
        <f t="shared" si="193"/>
        <v>0.79519558204849194</v>
      </c>
      <c r="M296" s="225">
        <f t="shared" si="194"/>
        <v>1.0913368434420101</v>
      </c>
      <c r="N296" s="15" t="s">
        <v>432</v>
      </c>
      <c r="O296" s="197">
        <f t="shared" si="195"/>
        <v>0.59639668653636901</v>
      </c>
      <c r="P296" s="198">
        <f t="shared" si="196"/>
        <v>0</v>
      </c>
      <c r="Q296" s="198">
        <f t="shared" si="197"/>
        <v>0</v>
      </c>
      <c r="R296" s="198">
        <f t="shared" si="198"/>
        <v>0.76464130109607686</v>
      </c>
      <c r="S296" s="77">
        <f t="shared" si="199"/>
        <v>0.86472774731816004</v>
      </c>
      <c r="T296" s="199"/>
      <c r="U296" s="3">
        <f t="shared" si="200"/>
        <v>2.0625367759225708</v>
      </c>
      <c r="V296" s="98">
        <f t="shared" si="201"/>
        <v>14.463797036912448</v>
      </c>
      <c r="W296" s="49">
        <f t="shared" si="202"/>
        <v>3.7682330748109183</v>
      </c>
      <c r="X296" s="317">
        <f t="shared" si="228"/>
        <v>0.10476724672274436</v>
      </c>
      <c r="Y296" s="318">
        <v>0.1047672467227443</v>
      </c>
      <c r="Z296" s="200"/>
      <c r="AA296" s="66"/>
      <c r="AB296" s="66"/>
      <c r="AC296" s="66">
        <v>250</v>
      </c>
      <c r="AD296" s="66"/>
      <c r="AE296" s="66"/>
      <c r="AF296" s="66"/>
      <c r="AG296" s="66"/>
      <c r="AH296" s="195"/>
      <c r="AI296" s="34"/>
      <c r="AJ296" s="229">
        <v>180</v>
      </c>
      <c r="AK296" s="34"/>
      <c r="AL296" s="34"/>
      <c r="AM296" s="34"/>
      <c r="AN296" s="201"/>
      <c r="AO296" s="201"/>
      <c r="AP296" s="202">
        <v>240</v>
      </c>
      <c r="AQ296" s="18"/>
      <c r="AR296" s="18"/>
      <c r="AS296" s="18"/>
      <c r="AT296" s="51"/>
      <c r="AU296" s="17"/>
      <c r="AV296" s="18"/>
      <c r="AW296" s="112"/>
      <c r="AX296" s="103"/>
      <c r="AY296" s="18"/>
      <c r="AZ296" s="18"/>
      <c r="BA296" s="18"/>
      <c r="BB296" s="17"/>
      <c r="BC296" s="19"/>
      <c r="BD296" s="19"/>
      <c r="BE296" s="19"/>
      <c r="BF296" s="17"/>
      <c r="BG296" s="18"/>
      <c r="BH296" s="18"/>
      <c r="BI296" s="128"/>
      <c r="BJ296" s="331"/>
      <c r="BK296" s="332"/>
      <c r="BL296" s="332"/>
      <c r="BM296" s="332"/>
      <c r="BN296" s="333"/>
      <c r="BO296" s="203">
        <f t="shared" si="203"/>
        <v>6.9363999999999999</v>
      </c>
      <c r="BP296" s="285">
        <v>7.8575281676151381</v>
      </c>
      <c r="BQ296" s="204">
        <v>3.0169259561735751</v>
      </c>
      <c r="BR296" s="204"/>
      <c r="BS296" s="47"/>
      <c r="BT296" s="42"/>
      <c r="BU296" s="42"/>
      <c r="BV296" s="42"/>
      <c r="BW296" s="43"/>
      <c r="BX296" s="191"/>
      <c r="BY296" s="191"/>
      <c r="BZ296" s="205"/>
      <c r="CA296" s="191"/>
      <c r="CB296" s="206"/>
      <c r="CC296" s="191"/>
      <c r="CD296" s="207">
        <f t="shared" si="204"/>
        <v>59.481086558694678</v>
      </c>
      <c r="CE296" s="47" t="s">
        <v>356</v>
      </c>
      <c r="CF296" s="42">
        <v>31.8</v>
      </c>
      <c r="CG296" s="42" t="s">
        <v>353</v>
      </c>
      <c r="CH296" s="42">
        <v>175</v>
      </c>
      <c r="CI296" s="191"/>
      <c r="CJ296" s="192"/>
      <c r="CK296" s="191" t="s">
        <v>357</v>
      </c>
      <c r="CL296" s="191" t="s">
        <v>358</v>
      </c>
      <c r="CM296" s="208">
        <v>0.13</v>
      </c>
      <c r="CN296" s="191">
        <v>470</v>
      </c>
      <c r="CO296" s="205">
        <f t="shared" si="205"/>
        <v>79.292817913863104</v>
      </c>
      <c r="CP296" s="191">
        <f t="shared" si="206"/>
        <v>44.61081491902101</v>
      </c>
      <c r="CQ296" s="145" t="s">
        <v>353</v>
      </c>
      <c r="CR296" s="191">
        <v>175</v>
      </c>
      <c r="CS296" s="191"/>
      <c r="CT296" s="191"/>
      <c r="CU296" s="191"/>
      <c r="CV296" s="192"/>
      <c r="CW296" s="191" t="s">
        <v>357</v>
      </c>
      <c r="CX296" s="209" t="s">
        <v>358</v>
      </c>
      <c r="CY296" s="208">
        <v>0.13</v>
      </c>
      <c r="CZ296" s="191">
        <v>470</v>
      </c>
      <c r="DA296" s="191"/>
      <c r="DB296" s="191">
        <f t="shared" si="207"/>
        <v>54.502958381845644</v>
      </c>
      <c r="DC296" s="43">
        <f t="shared" si="208"/>
        <v>0</v>
      </c>
      <c r="DD296" s="191" t="s">
        <v>362</v>
      </c>
      <c r="DE296" s="191">
        <v>100</v>
      </c>
      <c r="DF296" s="191" t="s">
        <v>361</v>
      </c>
      <c r="DG296" s="191">
        <v>20</v>
      </c>
      <c r="DH296" s="191" t="s">
        <v>353</v>
      </c>
      <c r="DI296" s="192">
        <v>175</v>
      </c>
      <c r="DJ296" s="191"/>
      <c r="DK296" s="209"/>
      <c r="DL296" s="208"/>
      <c r="DM296" s="191"/>
      <c r="DN296" s="191">
        <f t="shared" si="209"/>
        <v>54.502958381845644</v>
      </c>
      <c r="DO296" s="192">
        <f t="shared" si="210"/>
        <v>0</v>
      </c>
      <c r="DP296" s="191">
        <v>1</v>
      </c>
      <c r="DQ296" s="191" t="s">
        <v>363</v>
      </c>
      <c r="DR296" s="191" t="s">
        <v>371</v>
      </c>
      <c r="DS296" s="208">
        <v>0.13400000000000001</v>
      </c>
      <c r="DT296" s="191">
        <v>580</v>
      </c>
      <c r="DU296" s="191">
        <f t="shared" si="211"/>
        <v>7.8575281676151381</v>
      </c>
      <c r="DV296" s="191">
        <v>0.375</v>
      </c>
      <c r="DW296" s="191">
        <v>0.45</v>
      </c>
      <c r="DX296" s="192">
        <f t="shared" si="212"/>
        <v>9.9135144264491135</v>
      </c>
      <c r="DY296" s="191">
        <v>1</v>
      </c>
      <c r="DZ296" s="191" t="s">
        <v>363</v>
      </c>
      <c r="EA296" s="191" t="s">
        <v>371</v>
      </c>
      <c r="EB296" s="208">
        <v>0.13400000000000001</v>
      </c>
      <c r="EC296" s="191">
        <v>580</v>
      </c>
      <c r="ED296" s="191">
        <f t="shared" si="213"/>
        <v>3.0169259561735751</v>
      </c>
      <c r="EE296" s="191">
        <v>0.47499999999999998</v>
      </c>
      <c r="EF296" s="191">
        <v>0.47499999999999998</v>
      </c>
      <c r="EG296" s="191">
        <f t="shared" si="214"/>
        <v>4.9567572132245568</v>
      </c>
      <c r="EH296" s="166">
        <f t="shared" si="215"/>
        <v>2</v>
      </c>
      <c r="EI296" s="205">
        <f t="shared" si="216"/>
        <v>3.5063125190683704</v>
      </c>
      <c r="EJ296" s="205">
        <f t="shared" si="229"/>
        <v>2.0625367759225708</v>
      </c>
      <c r="EK296" s="51">
        <f t="shared" si="225"/>
        <v>0.70438918025100428</v>
      </c>
      <c r="EL296" s="220">
        <f t="shared" si="230"/>
        <v>1.7150437404658148</v>
      </c>
      <c r="EM296" s="221">
        <f t="shared" si="217"/>
        <v>7.2318985184562239</v>
      </c>
      <c r="EN296" s="191"/>
      <c r="EO296" s="313"/>
      <c r="EP296" s="192" t="s">
        <v>354</v>
      </c>
      <c r="EQ296" s="222">
        <f t="shared" si="218"/>
        <v>3.5063125190683704</v>
      </c>
      <c r="ER296" s="191">
        <f t="shared" si="219"/>
        <v>2.0625367759225708</v>
      </c>
      <c r="ES296" s="51">
        <f t="shared" si="220"/>
        <v>0.70438918025100428</v>
      </c>
      <c r="ET296" s="191">
        <f t="shared" si="226"/>
        <v>1.7150437404658148</v>
      </c>
      <c r="EU296" s="191">
        <f t="shared" si="221"/>
        <v>7.2318985184562239</v>
      </c>
      <c r="EV296" s="191"/>
      <c r="EW296" s="191"/>
      <c r="EX296" s="192" t="str">
        <f t="shared" si="231"/>
        <v>Rear</v>
      </c>
      <c r="EY296" s="145"/>
      <c r="EZ296" s="191"/>
      <c r="FA296" s="191"/>
      <c r="FB296" s="191"/>
      <c r="FC296" s="191"/>
      <c r="FD296" s="191"/>
      <c r="FE296" s="191"/>
      <c r="FF296" s="192"/>
      <c r="FG296" s="145"/>
      <c r="FH296" s="191"/>
      <c r="FI296" s="191"/>
      <c r="FJ296" s="191"/>
      <c r="FK296" s="191"/>
      <c r="FL296" s="191"/>
      <c r="FM296" s="191"/>
      <c r="FN296" s="192"/>
      <c r="FO296" s="145"/>
      <c r="FP296" s="191"/>
      <c r="FQ296" s="191"/>
      <c r="FR296" s="191"/>
      <c r="FS296" s="191"/>
      <c r="FT296" s="191"/>
      <c r="FU296" s="191"/>
      <c r="FV296" s="192"/>
      <c r="FW296" s="191"/>
      <c r="FX296" s="191"/>
      <c r="FY296" s="191"/>
      <c r="FZ296" s="191"/>
      <c r="GA296" s="191"/>
      <c r="GB296" s="191"/>
      <c r="GC296" s="191"/>
      <c r="GD296" s="210"/>
      <c r="GE296" s="145"/>
      <c r="GF296" s="191"/>
      <c r="GG296" s="191"/>
      <c r="GH296" s="191"/>
      <c r="GI296" s="191"/>
      <c r="GJ296" s="191"/>
      <c r="GK296" s="191"/>
      <c r="GL296" s="210"/>
      <c r="GM296" s="145"/>
      <c r="GN296" s="191"/>
      <c r="GO296" s="191"/>
      <c r="GP296" s="191"/>
      <c r="GQ296" s="191"/>
      <c r="GR296" s="191"/>
      <c r="GS296" s="191"/>
      <c r="GT296" s="210"/>
      <c r="GU296" s="145"/>
      <c r="GV296" s="191"/>
      <c r="GW296" s="191"/>
      <c r="GX296" s="191"/>
      <c r="GY296" s="191"/>
      <c r="GZ296" s="191"/>
      <c r="HA296" s="191"/>
      <c r="HB296" s="210"/>
      <c r="HC296" s="145"/>
      <c r="HD296" s="191"/>
      <c r="HE296" s="191"/>
      <c r="HF296" s="191"/>
      <c r="HG296" s="191"/>
      <c r="HH296" s="191"/>
      <c r="HI296" s="191"/>
      <c r="HJ296" s="210"/>
      <c r="HR296" s="310"/>
    </row>
    <row r="297" spans="1:226" s="309" customFormat="1" ht="14.45" customHeight="1" x14ac:dyDescent="0.25">
      <c r="A297" s="211" t="s">
        <v>431</v>
      </c>
      <c r="B297" s="194" t="s">
        <v>0</v>
      </c>
      <c r="C297" s="31">
        <f t="shared" si="227"/>
        <v>287</v>
      </c>
      <c r="D297" s="173" t="str">
        <f t="shared" si="188"/>
        <v>Dw_287</v>
      </c>
      <c r="E297" s="4">
        <v>526.28015796511704</v>
      </c>
      <c r="F297" s="195" t="s">
        <v>360</v>
      </c>
      <c r="G297" s="195">
        <v>17.5</v>
      </c>
      <c r="H297" s="3">
        <f t="shared" si="189"/>
        <v>50.742657922704147</v>
      </c>
      <c r="I297" s="196">
        <f t="shared" si="190"/>
        <v>185.1921450932964</v>
      </c>
      <c r="J297" s="1">
        <f t="shared" si="191"/>
        <v>0.3</v>
      </c>
      <c r="K297" s="280">
        <f t="shared" si="192"/>
        <v>0.66371697539111629</v>
      </c>
      <c r="L297" s="280">
        <f t="shared" si="193"/>
        <v>0.76851912565770963</v>
      </c>
      <c r="M297" s="225">
        <f t="shared" si="194"/>
        <v>1.0948902915692631</v>
      </c>
      <c r="N297" s="15" t="s">
        <v>432</v>
      </c>
      <c r="O297" s="197">
        <f t="shared" si="195"/>
        <v>0.57638934424328225</v>
      </c>
      <c r="P297" s="198">
        <f t="shared" si="196"/>
        <v>0</v>
      </c>
      <c r="Q297" s="198">
        <f t="shared" si="197"/>
        <v>0</v>
      </c>
      <c r="R297" s="198">
        <f t="shared" si="198"/>
        <v>0.76713101196374101</v>
      </c>
      <c r="S297" s="77">
        <f t="shared" si="199"/>
        <v>0.82975200174184705</v>
      </c>
      <c r="T297" s="199"/>
      <c r="U297" s="3">
        <f t="shared" si="200"/>
        <v>1.832309122794934</v>
      </c>
      <c r="V297" s="98">
        <f t="shared" si="201"/>
        <v>11.415012853023637</v>
      </c>
      <c r="W297" s="49">
        <f t="shared" si="202"/>
        <v>4.4452563107945435</v>
      </c>
      <c r="X297" s="317">
        <f t="shared" si="228"/>
        <v>8.3435949889145947E-2</v>
      </c>
      <c r="Y297" s="318">
        <v>8.3435949889145947E-2</v>
      </c>
      <c r="Z297" s="200"/>
      <c r="AA297" s="66"/>
      <c r="AB297" s="66"/>
      <c r="AC297" s="66">
        <v>250</v>
      </c>
      <c r="AD297" s="66"/>
      <c r="AE297" s="66"/>
      <c r="AF297" s="66"/>
      <c r="AG297" s="66"/>
      <c r="AH297" s="195"/>
      <c r="AI297" s="34"/>
      <c r="AJ297" s="229">
        <v>180</v>
      </c>
      <c r="AK297" s="34"/>
      <c r="AL297" s="34"/>
      <c r="AM297" s="34"/>
      <c r="AN297" s="201"/>
      <c r="AO297" s="201"/>
      <c r="AP297" s="202">
        <v>240</v>
      </c>
      <c r="AQ297" s="18"/>
      <c r="AR297" s="18"/>
      <c r="AS297" s="18"/>
      <c r="AT297" s="51"/>
      <c r="AU297" s="17"/>
      <c r="AV297" s="18"/>
      <c r="AW297" s="112"/>
      <c r="AX297" s="103"/>
      <c r="AY297" s="18"/>
      <c r="AZ297" s="18"/>
      <c r="BA297" s="18"/>
      <c r="BB297" s="17"/>
      <c r="BC297" s="19"/>
      <c r="BD297" s="19"/>
      <c r="BE297" s="19"/>
      <c r="BF297" s="17"/>
      <c r="BG297" s="18"/>
      <c r="BH297" s="18"/>
      <c r="BI297" s="128"/>
      <c r="BJ297" s="331"/>
      <c r="BK297" s="332"/>
      <c r="BL297" s="332"/>
      <c r="BM297" s="332"/>
      <c r="BN297" s="333"/>
      <c r="BO297" s="203">
        <f t="shared" si="203"/>
        <v>6.9363999999999999</v>
      </c>
      <c r="BP297" s="285">
        <v>7.3154169198293273</v>
      </c>
      <c r="BQ297" s="204">
        <v>2.9367072885781407</v>
      </c>
      <c r="BR297" s="204"/>
      <c r="BS297" s="47"/>
      <c r="BT297" s="42"/>
      <c r="BU297" s="42"/>
      <c r="BV297" s="42"/>
      <c r="BW297" s="43"/>
      <c r="BX297" s="191"/>
      <c r="BY297" s="191"/>
      <c r="BZ297" s="205"/>
      <c r="CA297" s="191"/>
      <c r="CB297" s="206"/>
      <c r="CC297" s="191"/>
      <c r="CD297" s="207">
        <f t="shared" si="204"/>
        <v>55.557643527988922</v>
      </c>
      <c r="CE297" s="47" t="s">
        <v>356</v>
      </c>
      <c r="CF297" s="42">
        <v>31.8</v>
      </c>
      <c r="CG297" s="42" t="s">
        <v>353</v>
      </c>
      <c r="CH297" s="42">
        <v>175</v>
      </c>
      <c r="CI297" s="191"/>
      <c r="CJ297" s="192"/>
      <c r="CK297" s="191" t="s">
        <v>357</v>
      </c>
      <c r="CL297" s="191" t="s">
        <v>358</v>
      </c>
      <c r="CM297" s="208">
        <v>0.13</v>
      </c>
      <c r="CN297" s="191">
        <v>470</v>
      </c>
      <c r="CO297" s="205">
        <f t="shared" si="205"/>
        <v>73.735275396460253</v>
      </c>
      <c r="CP297" s="191">
        <f t="shared" si="206"/>
        <v>41.668232645991694</v>
      </c>
      <c r="CQ297" s="145" t="s">
        <v>353</v>
      </c>
      <c r="CR297" s="191">
        <v>175</v>
      </c>
      <c r="CS297" s="191"/>
      <c r="CT297" s="191"/>
      <c r="CU297" s="191"/>
      <c r="CV297" s="192"/>
      <c r="CW297" s="191" t="s">
        <v>357</v>
      </c>
      <c r="CX297" s="209" t="s">
        <v>358</v>
      </c>
      <c r="CY297" s="208">
        <v>0.13</v>
      </c>
      <c r="CZ297" s="191">
        <v>470</v>
      </c>
      <c r="DA297" s="191"/>
      <c r="DB297" s="191">
        <f t="shared" si="207"/>
        <v>50.742657922704147</v>
      </c>
      <c r="DC297" s="43">
        <f t="shared" si="208"/>
        <v>0</v>
      </c>
      <c r="DD297" s="191" t="s">
        <v>362</v>
      </c>
      <c r="DE297" s="191">
        <v>100</v>
      </c>
      <c r="DF297" s="191" t="s">
        <v>361</v>
      </c>
      <c r="DG297" s="191">
        <v>20</v>
      </c>
      <c r="DH297" s="191" t="s">
        <v>353</v>
      </c>
      <c r="DI297" s="192">
        <v>175</v>
      </c>
      <c r="DJ297" s="191"/>
      <c r="DK297" s="209"/>
      <c r="DL297" s="208"/>
      <c r="DM297" s="191"/>
      <c r="DN297" s="191">
        <f t="shared" si="209"/>
        <v>50.742657922704147</v>
      </c>
      <c r="DO297" s="192">
        <f t="shared" si="210"/>
        <v>0</v>
      </c>
      <c r="DP297" s="191">
        <v>1</v>
      </c>
      <c r="DQ297" s="191" t="s">
        <v>363</v>
      </c>
      <c r="DR297" s="191" t="s">
        <v>371</v>
      </c>
      <c r="DS297" s="208">
        <v>0.13400000000000001</v>
      </c>
      <c r="DT297" s="191">
        <v>580</v>
      </c>
      <c r="DU297" s="191">
        <f t="shared" si="211"/>
        <v>7.3154169198293273</v>
      </c>
      <c r="DV297" s="191">
        <v>0.375</v>
      </c>
      <c r="DW297" s="191">
        <v>0.45</v>
      </c>
      <c r="DX297" s="192">
        <f t="shared" si="212"/>
        <v>9.2596072546648198</v>
      </c>
      <c r="DY297" s="191">
        <v>1</v>
      </c>
      <c r="DZ297" s="191" t="s">
        <v>363</v>
      </c>
      <c r="EA297" s="191" t="s">
        <v>371</v>
      </c>
      <c r="EB297" s="208">
        <v>0.13400000000000001</v>
      </c>
      <c r="EC297" s="191">
        <v>580</v>
      </c>
      <c r="ED297" s="191">
        <f t="shared" si="213"/>
        <v>2.9367072885781407</v>
      </c>
      <c r="EE297" s="191">
        <v>0.47499999999999998</v>
      </c>
      <c r="EF297" s="191">
        <v>0.47499999999999998</v>
      </c>
      <c r="EG297" s="191">
        <f t="shared" si="214"/>
        <v>4.6298036273324099</v>
      </c>
      <c r="EH297" s="166">
        <f t="shared" si="215"/>
        <v>2</v>
      </c>
      <c r="EI297" s="205">
        <f t="shared" si="216"/>
        <v>3.1149255087513876</v>
      </c>
      <c r="EJ297" s="205">
        <f t="shared" si="229"/>
        <v>1.832309122794934</v>
      </c>
      <c r="EK297" s="51">
        <f t="shared" si="225"/>
        <v>0.85439816578320671</v>
      </c>
      <c r="EL297" s="220">
        <f t="shared" si="230"/>
        <v>0.17663724562430616</v>
      </c>
      <c r="EM297" s="221">
        <f t="shared" si="217"/>
        <v>5.7075064265118183</v>
      </c>
      <c r="EN297" s="191"/>
      <c r="EO297" s="313"/>
      <c r="EP297" s="192" t="s">
        <v>354</v>
      </c>
      <c r="EQ297" s="222">
        <f t="shared" si="218"/>
        <v>3.1149255087513876</v>
      </c>
      <c r="ER297" s="191">
        <f t="shared" si="219"/>
        <v>1.832309122794934</v>
      </c>
      <c r="ES297" s="51">
        <f t="shared" si="220"/>
        <v>0.85439816578320671</v>
      </c>
      <c r="ET297" s="191">
        <f t="shared" si="226"/>
        <v>3.6448372456243061</v>
      </c>
      <c r="EU297" s="191">
        <f t="shared" si="221"/>
        <v>5.7075064265118183</v>
      </c>
      <c r="EV297" s="191"/>
      <c r="EW297" s="191"/>
      <c r="EX297" s="192" t="str">
        <f t="shared" si="231"/>
        <v>Front</v>
      </c>
      <c r="EY297" s="145"/>
      <c r="EZ297" s="191"/>
      <c r="FA297" s="191"/>
      <c r="FB297" s="191"/>
      <c r="FC297" s="191"/>
      <c r="FD297" s="191"/>
      <c r="FE297" s="191"/>
      <c r="FF297" s="192"/>
      <c r="FG297" s="145"/>
      <c r="FH297" s="191"/>
      <c r="FI297" s="191"/>
      <c r="FJ297" s="191"/>
      <c r="FK297" s="191"/>
      <c r="FL297" s="191"/>
      <c r="FM297" s="191"/>
      <c r="FN297" s="192"/>
      <c r="FO297" s="145"/>
      <c r="FP297" s="191"/>
      <c r="FQ297" s="191"/>
      <c r="FR297" s="191"/>
      <c r="FS297" s="191"/>
      <c r="FT297" s="191"/>
      <c r="FU297" s="191"/>
      <c r="FV297" s="192"/>
      <c r="FW297" s="191"/>
      <c r="FX297" s="191"/>
      <c r="FY297" s="191"/>
      <c r="FZ297" s="191"/>
      <c r="GA297" s="191"/>
      <c r="GB297" s="191"/>
      <c r="GC297" s="191"/>
      <c r="GD297" s="210"/>
      <c r="GE297" s="145"/>
      <c r="GF297" s="191"/>
      <c r="GG297" s="191"/>
      <c r="GH297" s="191"/>
      <c r="GI297" s="191"/>
      <c r="GJ297" s="191"/>
      <c r="GK297" s="191"/>
      <c r="GL297" s="210"/>
      <c r="GM297" s="145"/>
      <c r="GN297" s="191"/>
      <c r="GO297" s="191"/>
      <c r="GP297" s="191"/>
      <c r="GQ297" s="191"/>
      <c r="GR297" s="191"/>
      <c r="GS297" s="191"/>
      <c r="GT297" s="210"/>
      <c r="GU297" s="145"/>
      <c r="GV297" s="191"/>
      <c r="GW297" s="191"/>
      <c r="GX297" s="191"/>
      <c r="GY297" s="191"/>
      <c r="GZ297" s="191"/>
      <c r="HA297" s="191"/>
      <c r="HB297" s="210"/>
      <c r="HC297" s="145"/>
      <c r="HD297" s="191"/>
      <c r="HE297" s="191"/>
      <c r="HF297" s="191"/>
      <c r="HG297" s="191"/>
      <c r="HH297" s="191"/>
      <c r="HI297" s="191"/>
      <c r="HJ297" s="210"/>
      <c r="HR297" s="310"/>
    </row>
    <row r="298" spans="1:226" s="309" customFormat="1" ht="14.45" customHeight="1" x14ac:dyDescent="0.25">
      <c r="A298" s="211" t="s">
        <v>431</v>
      </c>
      <c r="B298" s="194" t="s">
        <v>0</v>
      </c>
      <c r="C298" s="31">
        <f t="shared" si="227"/>
        <v>288</v>
      </c>
      <c r="D298" s="173" t="str">
        <f t="shared" si="188"/>
        <v>Dw_288</v>
      </c>
      <c r="E298" s="4">
        <v>408.26868244817263</v>
      </c>
      <c r="F298" s="195" t="s">
        <v>360</v>
      </c>
      <c r="G298" s="195">
        <v>17.5</v>
      </c>
      <c r="H298" s="3">
        <f t="shared" si="189"/>
        <v>48.252352305120624</v>
      </c>
      <c r="I298" s="196">
        <f t="shared" si="190"/>
        <v>174.9291336275158</v>
      </c>
      <c r="J298" s="1">
        <f t="shared" si="191"/>
        <v>0.3</v>
      </c>
      <c r="K298" s="280">
        <f t="shared" si="192"/>
        <v>0.66916317716122919</v>
      </c>
      <c r="L298" s="280">
        <f t="shared" si="193"/>
        <v>0.79971546284312756</v>
      </c>
      <c r="M298" s="225">
        <f t="shared" si="194"/>
        <v>1.0875892589942315</v>
      </c>
      <c r="N298" s="15" t="s">
        <v>432</v>
      </c>
      <c r="O298" s="197">
        <f t="shared" si="195"/>
        <v>0.59978659713234561</v>
      </c>
      <c r="P298" s="198">
        <f t="shared" si="196"/>
        <v>0</v>
      </c>
      <c r="Q298" s="198">
        <f t="shared" si="197"/>
        <v>0</v>
      </c>
      <c r="R298" s="198">
        <f t="shared" si="198"/>
        <v>0.76201556930177661</v>
      </c>
      <c r="S298" s="77">
        <f t="shared" si="199"/>
        <v>0.81548668377749978</v>
      </c>
      <c r="T298" s="199"/>
      <c r="U298" s="3">
        <f t="shared" si="200"/>
        <v>1.94048690970771</v>
      </c>
      <c r="V298" s="98">
        <f t="shared" si="201"/>
        <v>12.802664118939726</v>
      </c>
      <c r="W298" s="49">
        <f t="shared" si="202"/>
        <v>3.7689305801390285</v>
      </c>
      <c r="X298" s="317">
        <f t="shared" si="228"/>
        <v>0.10195148718590025</v>
      </c>
      <c r="Y298" s="318">
        <v>0.10195148718590021</v>
      </c>
      <c r="Z298" s="200"/>
      <c r="AA298" s="66"/>
      <c r="AB298" s="66"/>
      <c r="AC298" s="66">
        <v>250</v>
      </c>
      <c r="AD298" s="66"/>
      <c r="AE298" s="66"/>
      <c r="AF298" s="66"/>
      <c r="AG298" s="66"/>
      <c r="AH298" s="195"/>
      <c r="AI298" s="34"/>
      <c r="AJ298" s="229">
        <v>180</v>
      </c>
      <c r="AK298" s="34"/>
      <c r="AL298" s="34"/>
      <c r="AM298" s="34"/>
      <c r="AN298" s="201"/>
      <c r="AO298" s="201"/>
      <c r="AP298" s="202">
        <v>240</v>
      </c>
      <c r="AQ298" s="18"/>
      <c r="AR298" s="18"/>
      <c r="AS298" s="18"/>
      <c r="AT298" s="51"/>
      <c r="AU298" s="17"/>
      <c r="AV298" s="18"/>
      <c r="AW298" s="112"/>
      <c r="AX298" s="103"/>
      <c r="AY298" s="18"/>
      <c r="AZ298" s="18"/>
      <c r="BA298" s="18"/>
      <c r="BB298" s="17"/>
      <c r="BC298" s="19"/>
      <c r="BD298" s="19"/>
      <c r="BE298" s="19"/>
      <c r="BF298" s="17"/>
      <c r="BG298" s="18"/>
      <c r="BH298" s="18"/>
      <c r="BI298" s="128"/>
      <c r="BJ298" s="331"/>
      <c r="BK298" s="332"/>
      <c r="BL298" s="332"/>
      <c r="BM298" s="332"/>
      <c r="BN298" s="333"/>
      <c r="BO298" s="203">
        <f t="shared" si="203"/>
        <v>6.9363999999999999</v>
      </c>
      <c r="BP298" s="285">
        <v>6.9563970222479421</v>
      </c>
      <c r="BQ298" s="204">
        <v>2.8224852379144956</v>
      </c>
      <c r="BR298" s="204"/>
      <c r="BS298" s="47"/>
      <c r="BT298" s="42"/>
      <c r="BU298" s="42"/>
      <c r="BV298" s="42"/>
      <c r="BW298" s="43"/>
      <c r="BX298" s="191"/>
      <c r="BY298" s="191"/>
      <c r="BZ298" s="205"/>
      <c r="CA298" s="191"/>
      <c r="CB298" s="206"/>
      <c r="CC298" s="191"/>
      <c r="CD298" s="207">
        <f t="shared" si="204"/>
        <v>52.478740088254739</v>
      </c>
      <c r="CE298" s="47" t="s">
        <v>356</v>
      </c>
      <c r="CF298" s="42">
        <v>31.8</v>
      </c>
      <c r="CG298" s="42" t="s">
        <v>353</v>
      </c>
      <c r="CH298" s="42">
        <v>175</v>
      </c>
      <c r="CI298" s="191"/>
      <c r="CJ298" s="192"/>
      <c r="CK298" s="191" t="s">
        <v>357</v>
      </c>
      <c r="CL298" s="191" t="s">
        <v>358</v>
      </c>
      <c r="CM298" s="208">
        <v>0.13</v>
      </c>
      <c r="CN298" s="191">
        <v>470</v>
      </c>
      <c r="CO298" s="205">
        <f t="shared" si="205"/>
        <v>68.452875165846706</v>
      </c>
      <c r="CP298" s="191">
        <f t="shared" si="206"/>
        <v>39.359055066191054</v>
      </c>
      <c r="CQ298" s="145" t="s">
        <v>353</v>
      </c>
      <c r="CR298" s="191">
        <v>175</v>
      </c>
      <c r="CS298" s="191"/>
      <c r="CT298" s="191"/>
      <c r="CU298" s="191"/>
      <c r="CV298" s="192"/>
      <c r="CW298" s="191" t="s">
        <v>357</v>
      </c>
      <c r="CX298" s="209" t="s">
        <v>358</v>
      </c>
      <c r="CY298" s="208">
        <v>0.13</v>
      </c>
      <c r="CZ298" s="191">
        <v>470</v>
      </c>
      <c r="DA298" s="191"/>
      <c r="DB298" s="191">
        <f t="shared" si="207"/>
        <v>48.252352305120624</v>
      </c>
      <c r="DC298" s="43">
        <f t="shared" si="208"/>
        <v>0</v>
      </c>
      <c r="DD298" s="191" t="s">
        <v>362</v>
      </c>
      <c r="DE298" s="191">
        <v>100</v>
      </c>
      <c r="DF298" s="191" t="s">
        <v>361</v>
      </c>
      <c r="DG298" s="191">
        <v>20</v>
      </c>
      <c r="DH298" s="191" t="s">
        <v>353</v>
      </c>
      <c r="DI298" s="192">
        <v>175</v>
      </c>
      <c r="DJ298" s="191"/>
      <c r="DK298" s="209"/>
      <c r="DL298" s="208"/>
      <c r="DM298" s="191"/>
      <c r="DN298" s="191">
        <f t="shared" si="209"/>
        <v>48.252352305120624</v>
      </c>
      <c r="DO298" s="192">
        <f t="shared" si="210"/>
        <v>0</v>
      </c>
      <c r="DP298" s="191">
        <v>1</v>
      </c>
      <c r="DQ298" s="191" t="s">
        <v>363</v>
      </c>
      <c r="DR298" s="191" t="s">
        <v>371</v>
      </c>
      <c r="DS298" s="208">
        <v>0.13400000000000001</v>
      </c>
      <c r="DT298" s="191">
        <v>580</v>
      </c>
      <c r="DU298" s="191">
        <f t="shared" si="211"/>
        <v>6.9563970222479421</v>
      </c>
      <c r="DV298" s="191">
        <v>0.375</v>
      </c>
      <c r="DW298" s="191">
        <v>0.45</v>
      </c>
      <c r="DX298" s="192">
        <f t="shared" si="212"/>
        <v>8.7464566813757898</v>
      </c>
      <c r="DY298" s="191">
        <v>1</v>
      </c>
      <c r="DZ298" s="191" t="s">
        <v>363</v>
      </c>
      <c r="EA298" s="191" t="s">
        <v>371</v>
      </c>
      <c r="EB298" s="208">
        <v>0.13400000000000001</v>
      </c>
      <c r="EC298" s="191">
        <v>580</v>
      </c>
      <c r="ED298" s="191">
        <f t="shared" si="213"/>
        <v>2.8224852379144956</v>
      </c>
      <c r="EE298" s="191">
        <v>0.47499999999999998</v>
      </c>
      <c r="EF298" s="191">
        <v>0.47499999999999998</v>
      </c>
      <c r="EG298" s="191">
        <f t="shared" si="214"/>
        <v>4.3732283406878949</v>
      </c>
      <c r="EH298" s="166">
        <f t="shared" si="215"/>
        <v>2</v>
      </c>
      <c r="EI298" s="205">
        <f t="shared" si="216"/>
        <v>3.2988277465031071</v>
      </c>
      <c r="EJ298" s="205">
        <f t="shared" si="229"/>
        <v>1.94048690970771</v>
      </c>
      <c r="EK298" s="51">
        <f t="shared" si="225"/>
        <v>0.63199832820678559</v>
      </c>
      <c r="EL298" s="220">
        <f t="shared" si="230"/>
        <v>8.4686126748446444E-2</v>
      </c>
      <c r="EM298" s="221">
        <f t="shared" si="217"/>
        <v>6.4013320594698628</v>
      </c>
      <c r="EN298" s="191"/>
      <c r="EO298" s="313"/>
      <c r="EP298" s="192" t="s">
        <v>354</v>
      </c>
      <c r="EQ298" s="222">
        <f t="shared" si="218"/>
        <v>3.2988277465031071</v>
      </c>
      <c r="ER298" s="191">
        <f t="shared" si="219"/>
        <v>1.94048690970771</v>
      </c>
      <c r="ES298" s="51">
        <f t="shared" si="220"/>
        <v>0.63199832820678559</v>
      </c>
      <c r="ET298" s="191">
        <f t="shared" si="226"/>
        <v>3.5528861267484464</v>
      </c>
      <c r="EU298" s="191">
        <f t="shared" si="221"/>
        <v>6.4013320594698628</v>
      </c>
      <c r="EV298" s="191"/>
      <c r="EW298" s="191"/>
      <c r="EX298" s="192" t="str">
        <f t="shared" si="231"/>
        <v>Front</v>
      </c>
      <c r="EY298" s="145"/>
      <c r="EZ298" s="191"/>
      <c r="FA298" s="191"/>
      <c r="FB298" s="191"/>
      <c r="FC298" s="191"/>
      <c r="FD298" s="191"/>
      <c r="FE298" s="191"/>
      <c r="FF298" s="192"/>
      <c r="FG298" s="145"/>
      <c r="FH298" s="191"/>
      <c r="FI298" s="191"/>
      <c r="FJ298" s="191"/>
      <c r="FK298" s="191"/>
      <c r="FL298" s="191"/>
      <c r="FM298" s="191"/>
      <c r="FN298" s="192"/>
      <c r="FO298" s="145"/>
      <c r="FP298" s="191"/>
      <c r="FQ298" s="191"/>
      <c r="FR298" s="191"/>
      <c r="FS298" s="191"/>
      <c r="FT298" s="191"/>
      <c r="FU298" s="191"/>
      <c r="FV298" s="192"/>
      <c r="FW298" s="191"/>
      <c r="FX298" s="191"/>
      <c r="FY298" s="191"/>
      <c r="FZ298" s="191"/>
      <c r="GA298" s="191"/>
      <c r="GB298" s="191"/>
      <c r="GC298" s="191"/>
      <c r="GD298" s="210"/>
      <c r="GE298" s="145"/>
      <c r="GF298" s="191"/>
      <c r="GG298" s="191"/>
      <c r="GH298" s="191"/>
      <c r="GI298" s="191"/>
      <c r="GJ298" s="191"/>
      <c r="GK298" s="191"/>
      <c r="GL298" s="210"/>
      <c r="GM298" s="145"/>
      <c r="GN298" s="191"/>
      <c r="GO298" s="191"/>
      <c r="GP298" s="191"/>
      <c r="GQ298" s="191"/>
      <c r="GR298" s="191"/>
      <c r="GS298" s="191"/>
      <c r="GT298" s="210"/>
      <c r="GU298" s="145"/>
      <c r="GV298" s="191"/>
      <c r="GW298" s="191"/>
      <c r="GX298" s="191"/>
      <c r="GY298" s="191"/>
      <c r="GZ298" s="191"/>
      <c r="HA298" s="191"/>
      <c r="HB298" s="210"/>
      <c r="HC298" s="145"/>
      <c r="HD298" s="191"/>
      <c r="HE298" s="191"/>
      <c r="HF298" s="191"/>
      <c r="HG298" s="191"/>
      <c r="HH298" s="191"/>
      <c r="HI298" s="191"/>
      <c r="HJ298" s="210"/>
      <c r="HR298" s="310"/>
    </row>
    <row r="299" spans="1:226" s="309" customFormat="1" ht="14.45" customHeight="1" x14ac:dyDescent="0.25">
      <c r="A299" s="211" t="s">
        <v>431</v>
      </c>
      <c r="B299" s="194" t="s">
        <v>0</v>
      </c>
      <c r="C299" s="31">
        <f t="shared" si="227"/>
        <v>289</v>
      </c>
      <c r="D299" s="173" t="str">
        <f t="shared" si="188"/>
        <v>Dw_289</v>
      </c>
      <c r="E299" s="4">
        <v>529.30960537233727</v>
      </c>
      <c r="F299" s="195" t="s">
        <v>360</v>
      </c>
      <c r="G299" s="195">
        <v>17.5</v>
      </c>
      <c r="H299" s="3">
        <f t="shared" si="189"/>
        <v>47.946541930569566</v>
      </c>
      <c r="I299" s="196">
        <f t="shared" si="190"/>
        <v>176.68189883472823</v>
      </c>
      <c r="J299" s="1">
        <f t="shared" si="191"/>
        <v>0.3</v>
      </c>
      <c r="K299" s="280">
        <f t="shared" si="192"/>
        <v>0.65608797044177891</v>
      </c>
      <c r="L299" s="280">
        <f t="shared" si="193"/>
        <v>0.74617806853033908</v>
      </c>
      <c r="M299" s="225">
        <f t="shared" si="194"/>
        <v>1.1054930661563316</v>
      </c>
      <c r="N299" s="15" t="s">
        <v>432</v>
      </c>
      <c r="O299" s="197">
        <f t="shared" si="195"/>
        <v>0.55963355139775439</v>
      </c>
      <c r="P299" s="198">
        <f t="shared" si="196"/>
        <v>0</v>
      </c>
      <c r="Q299" s="198">
        <f t="shared" si="197"/>
        <v>0</v>
      </c>
      <c r="R299" s="198">
        <f t="shared" si="198"/>
        <v>0.77455980849361394</v>
      </c>
      <c r="S299" s="77">
        <f t="shared" si="199"/>
        <v>0.79701504821869995</v>
      </c>
      <c r="T299" s="199"/>
      <c r="U299" s="3">
        <f t="shared" si="200"/>
        <v>1.693766153753071</v>
      </c>
      <c r="V299" s="98">
        <f t="shared" si="201"/>
        <v>9.754068864238203</v>
      </c>
      <c r="W299" s="49">
        <f t="shared" si="202"/>
        <v>4.915542692789284</v>
      </c>
      <c r="X299" s="317">
        <f t="shared" si="228"/>
        <v>7.1848959711327348E-2</v>
      </c>
      <c r="Y299" s="318">
        <v>7.184895971132732E-2</v>
      </c>
      <c r="Z299" s="200"/>
      <c r="AA299" s="66"/>
      <c r="AB299" s="66"/>
      <c r="AC299" s="66">
        <v>250</v>
      </c>
      <c r="AD299" s="66"/>
      <c r="AE299" s="66"/>
      <c r="AF299" s="66"/>
      <c r="AG299" s="66"/>
      <c r="AH299" s="195"/>
      <c r="AI299" s="34"/>
      <c r="AJ299" s="229">
        <v>180</v>
      </c>
      <c r="AK299" s="34"/>
      <c r="AL299" s="34"/>
      <c r="AM299" s="34"/>
      <c r="AN299" s="201"/>
      <c r="AO299" s="201"/>
      <c r="AP299" s="202">
        <v>240</v>
      </c>
      <c r="AQ299" s="18"/>
      <c r="AR299" s="18"/>
      <c r="AS299" s="18"/>
      <c r="AT299" s="51"/>
      <c r="AU299" s="17"/>
      <c r="AV299" s="18"/>
      <c r="AW299" s="112"/>
      <c r="AX299" s="103"/>
      <c r="AY299" s="18"/>
      <c r="AZ299" s="18"/>
      <c r="BA299" s="18"/>
      <c r="BB299" s="17"/>
      <c r="BC299" s="19"/>
      <c r="BD299" s="19"/>
      <c r="BE299" s="19"/>
      <c r="BF299" s="17"/>
      <c r="BG299" s="18"/>
      <c r="BH299" s="18"/>
      <c r="BI299" s="128"/>
      <c r="BJ299" s="331"/>
      <c r="BK299" s="332"/>
      <c r="BL299" s="332"/>
      <c r="BM299" s="332"/>
      <c r="BN299" s="333"/>
      <c r="BO299" s="203">
        <f t="shared" si="203"/>
        <v>6.9363999999999999</v>
      </c>
      <c r="BP299" s="285">
        <v>6.9123092570453792</v>
      </c>
      <c r="BQ299" s="204">
        <v>2.9168355503054797</v>
      </c>
      <c r="BR299" s="204"/>
      <c r="BS299" s="47"/>
      <c r="BT299" s="42"/>
      <c r="BU299" s="42"/>
      <c r="BV299" s="42"/>
      <c r="BW299" s="43"/>
      <c r="BX299" s="191"/>
      <c r="BY299" s="191"/>
      <c r="BZ299" s="205"/>
      <c r="CA299" s="191"/>
      <c r="CB299" s="206"/>
      <c r="CC299" s="191"/>
      <c r="CD299" s="207">
        <f t="shared" si="204"/>
        <v>53.004569650418468</v>
      </c>
      <c r="CE299" s="47" t="s">
        <v>356</v>
      </c>
      <c r="CF299" s="42">
        <v>31.8</v>
      </c>
      <c r="CG299" s="42" t="s">
        <v>353</v>
      </c>
      <c r="CH299" s="42">
        <v>175</v>
      </c>
      <c r="CI299" s="191"/>
      <c r="CJ299" s="192"/>
      <c r="CK299" s="191" t="s">
        <v>357</v>
      </c>
      <c r="CL299" s="191" t="s">
        <v>358</v>
      </c>
      <c r="CM299" s="208">
        <v>0.13</v>
      </c>
      <c r="CN299" s="191">
        <v>470</v>
      </c>
      <c r="CO299" s="205">
        <f t="shared" si="205"/>
        <v>70.817261122161227</v>
      </c>
      <c r="CP299" s="191">
        <f t="shared" si="206"/>
        <v>39.753427237813852</v>
      </c>
      <c r="CQ299" s="145" t="s">
        <v>353</v>
      </c>
      <c r="CR299" s="191">
        <v>175</v>
      </c>
      <c r="CS299" s="191"/>
      <c r="CT299" s="191"/>
      <c r="CU299" s="191"/>
      <c r="CV299" s="192"/>
      <c r="CW299" s="191" t="s">
        <v>357</v>
      </c>
      <c r="CX299" s="209" t="s">
        <v>358</v>
      </c>
      <c r="CY299" s="208">
        <v>0.13</v>
      </c>
      <c r="CZ299" s="191">
        <v>470</v>
      </c>
      <c r="DA299" s="191"/>
      <c r="DB299" s="191">
        <f t="shared" si="207"/>
        <v>47.946541930569566</v>
      </c>
      <c r="DC299" s="43">
        <f t="shared" si="208"/>
        <v>0</v>
      </c>
      <c r="DD299" s="191" t="s">
        <v>362</v>
      </c>
      <c r="DE299" s="191">
        <v>100</v>
      </c>
      <c r="DF299" s="191" t="s">
        <v>361</v>
      </c>
      <c r="DG299" s="191">
        <v>20</v>
      </c>
      <c r="DH299" s="191" t="s">
        <v>353</v>
      </c>
      <c r="DI299" s="192">
        <v>175</v>
      </c>
      <c r="DJ299" s="191"/>
      <c r="DK299" s="209"/>
      <c r="DL299" s="208"/>
      <c r="DM299" s="191"/>
      <c r="DN299" s="191">
        <f t="shared" si="209"/>
        <v>47.946541930569566</v>
      </c>
      <c r="DO299" s="192">
        <f t="shared" si="210"/>
        <v>0</v>
      </c>
      <c r="DP299" s="191">
        <v>1</v>
      </c>
      <c r="DQ299" s="191" t="s">
        <v>363</v>
      </c>
      <c r="DR299" s="191" t="s">
        <v>371</v>
      </c>
      <c r="DS299" s="208">
        <v>0.13400000000000001</v>
      </c>
      <c r="DT299" s="191">
        <v>580</v>
      </c>
      <c r="DU299" s="191">
        <f t="shared" si="211"/>
        <v>6.9123092570453792</v>
      </c>
      <c r="DV299" s="191">
        <v>0.375</v>
      </c>
      <c r="DW299" s="191">
        <v>0.45</v>
      </c>
      <c r="DX299" s="192">
        <f t="shared" si="212"/>
        <v>8.8340949417364119</v>
      </c>
      <c r="DY299" s="191">
        <v>1</v>
      </c>
      <c r="DZ299" s="191" t="s">
        <v>363</v>
      </c>
      <c r="EA299" s="191" t="s">
        <v>371</v>
      </c>
      <c r="EB299" s="208">
        <v>0.13400000000000001</v>
      </c>
      <c r="EC299" s="191">
        <v>580</v>
      </c>
      <c r="ED299" s="191">
        <f t="shared" si="213"/>
        <v>2.9168355503054797</v>
      </c>
      <c r="EE299" s="191">
        <v>0.47499999999999998</v>
      </c>
      <c r="EF299" s="191">
        <v>0.47499999999999998</v>
      </c>
      <c r="EG299" s="191">
        <f t="shared" si="214"/>
        <v>4.4170474708682059</v>
      </c>
      <c r="EH299" s="166">
        <f t="shared" si="215"/>
        <v>2</v>
      </c>
      <c r="EI299" s="205">
        <f t="shared" si="216"/>
        <v>2.8794024613802205</v>
      </c>
      <c r="EJ299" s="205">
        <f t="shared" si="229"/>
        <v>1.6937661537530708</v>
      </c>
      <c r="EK299" s="51">
        <f t="shared" si="225"/>
        <v>0.97306939655240887</v>
      </c>
      <c r="EL299" s="220">
        <f t="shared" si="230"/>
        <v>0.29439876930988973</v>
      </c>
      <c r="EM299" s="221">
        <f t="shared" si="217"/>
        <v>4.8770344321191015</v>
      </c>
      <c r="EN299" s="191"/>
      <c r="EO299" s="313"/>
      <c r="EP299" s="192" t="s">
        <v>354</v>
      </c>
      <c r="EQ299" s="222">
        <f t="shared" si="218"/>
        <v>2.8794024613802205</v>
      </c>
      <c r="ER299" s="191">
        <f t="shared" si="219"/>
        <v>1.6937661537530708</v>
      </c>
      <c r="ES299" s="51">
        <f t="shared" si="220"/>
        <v>0.97306939655240887</v>
      </c>
      <c r="ET299" s="191">
        <f t="shared" si="226"/>
        <v>3.7625987693098897</v>
      </c>
      <c r="EU299" s="191">
        <f t="shared" si="221"/>
        <v>4.8770344321191015</v>
      </c>
      <c r="EV299" s="191"/>
      <c r="EW299" s="191"/>
      <c r="EX299" s="192" t="str">
        <f t="shared" si="231"/>
        <v>Front</v>
      </c>
      <c r="EY299" s="145"/>
      <c r="EZ299" s="191"/>
      <c r="FA299" s="191"/>
      <c r="FB299" s="191"/>
      <c r="FC299" s="191"/>
      <c r="FD299" s="191"/>
      <c r="FE299" s="191"/>
      <c r="FF299" s="192"/>
      <c r="FG299" s="145"/>
      <c r="FH299" s="191"/>
      <c r="FI299" s="191"/>
      <c r="FJ299" s="191"/>
      <c r="FK299" s="191"/>
      <c r="FL299" s="191"/>
      <c r="FM299" s="191"/>
      <c r="FN299" s="192"/>
      <c r="FO299" s="145"/>
      <c r="FP299" s="191"/>
      <c r="FQ299" s="191"/>
      <c r="FR299" s="191"/>
      <c r="FS299" s="191"/>
      <c r="FT299" s="191"/>
      <c r="FU299" s="191"/>
      <c r="FV299" s="192"/>
      <c r="FW299" s="191"/>
      <c r="FX299" s="191"/>
      <c r="FY299" s="191"/>
      <c r="FZ299" s="191"/>
      <c r="GA299" s="191"/>
      <c r="GB299" s="191"/>
      <c r="GC299" s="191"/>
      <c r="GD299" s="210"/>
      <c r="GE299" s="145"/>
      <c r="GF299" s="191"/>
      <c r="GG299" s="191"/>
      <c r="GH299" s="191"/>
      <c r="GI299" s="191"/>
      <c r="GJ299" s="191"/>
      <c r="GK299" s="191"/>
      <c r="GL299" s="210"/>
      <c r="GM299" s="145"/>
      <c r="GN299" s="191"/>
      <c r="GO299" s="191"/>
      <c r="GP299" s="191"/>
      <c r="GQ299" s="191"/>
      <c r="GR299" s="191"/>
      <c r="GS299" s="191"/>
      <c r="GT299" s="210"/>
      <c r="GU299" s="145"/>
      <c r="GV299" s="191"/>
      <c r="GW299" s="191"/>
      <c r="GX299" s="191"/>
      <c r="GY299" s="191"/>
      <c r="GZ299" s="191"/>
      <c r="HA299" s="191"/>
      <c r="HB299" s="210"/>
      <c r="HC299" s="145"/>
      <c r="HD299" s="191"/>
      <c r="HE299" s="191"/>
      <c r="HF299" s="191"/>
      <c r="HG299" s="191"/>
      <c r="HH299" s="191"/>
      <c r="HI299" s="191"/>
      <c r="HJ299" s="210"/>
      <c r="HR299" s="310"/>
    </row>
    <row r="300" spans="1:226" s="309" customFormat="1" ht="14.45" customHeight="1" x14ac:dyDescent="0.25">
      <c r="A300" s="211" t="s">
        <v>431</v>
      </c>
      <c r="B300" s="194" t="s">
        <v>0</v>
      </c>
      <c r="C300" s="31">
        <f t="shared" si="227"/>
        <v>290</v>
      </c>
      <c r="D300" s="173" t="str">
        <f t="shared" si="188"/>
        <v>Dw_290</v>
      </c>
      <c r="E300" s="4">
        <v>494.81019870035442</v>
      </c>
      <c r="F300" s="195" t="s">
        <v>360</v>
      </c>
      <c r="G300" s="195">
        <v>17.5</v>
      </c>
      <c r="H300" s="3">
        <f t="shared" si="189"/>
        <v>38.609127192778082</v>
      </c>
      <c r="I300" s="196">
        <f t="shared" si="190"/>
        <v>147.68518990483804</v>
      </c>
      <c r="J300" s="1">
        <f t="shared" si="191"/>
        <v>0.3</v>
      </c>
      <c r="K300" s="280">
        <f t="shared" si="192"/>
        <v>0.62874249667531057</v>
      </c>
      <c r="L300" s="280">
        <f t="shared" si="193"/>
        <v>0.71526437640354201</v>
      </c>
      <c r="M300" s="225">
        <f t="shared" si="194"/>
        <v>1.147541014077595</v>
      </c>
      <c r="N300" s="15" t="s">
        <v>432</v>
      </c>
      <c r="O300" s="197">
        <f t="shared" si="195"/>
        <v>0.53644828230265651</v>
      </c>
      <c r="P300" s="198">
        <f t="shared" si="196"/>
        <v>0</v>
      </c>
      <c r="Q300" s="198">
        <f t="shared" si="197"/>
        <v>0</v>
      </c>
      <c r="R300" s="198">
        <f t="shared" si="198"/>
        <v>0.80402055455028587</v>
      </c>
      <c r="S300" s="77">
        <f t="shared" si="199"/>
        <v>0.68955194263698405</v>
      </c>
      <c r="T300" s="199"/>
      <c r="U300" s="3">
        <f t="shared" si="200"/>
        <v>1.583371812701664</v>
      </c>
      <c r="V300" s="98">
        <f t="shared" si="201"/>
        <v>8.5240254106777229</v>
      </c>
      <c r="W300" s="49">
        <f t="shared" si="202"/>
        <v>4.5294476884611221</v>
      </c>
      <c r="X300" s="317">
        <f t="shared" si="228"/>
        <v>7.2627190547637624E-2</v>
      </c>
      <c r="Y300" s="318">
        <v>7.262719054763761E-2</v>
      </c>
      <c r="Z300" s="200"/>
      <c r="AA300" s="66"/>
      <c r="AB300" s="66"/>
      <c r="AC300" s="66">
        <v>250</v>
      </c>
      <c r="AD300" s="66"/>
      <c r="AE300" s="66"/>
      <c r="AF300" s="66"/>
      <c r="AG300" s="66"/>
      <c r="AH300" s="195"/>
      <c r="AI300" s="34"/>
      <c r="AJ300" s="229">
        <v>180</v>
      </c>
      <c r="AK300" s="34"/>
      <c r="AL300" s="34"/>
      <c r="AM300" s="34"/>
      <c r="AN300" s="201"/>
      <c r="AO300" s="201"/>
      <c r="AP300" s="202">
        <v>240</v>
      </c>
      <c r="AQ300" s="18"/>
      <c r="AR300" s="18"/>
      <c r="AS300" s="18"/>
      <c r="AT300" s="51"/>
      <c r="AU300" s="17"/>
      <c r="AV300" s="18"/>
      <c r="AW300" s="112"/>
      <c r="AX300" s="103"/>
      <c r="AY300" s="18"/>
      <c r="AZ300" s="18"/>
      <c r="BA300" s="18"/>
      <c r="BB300" s="17"/>
      <c r="BC300" s="19"/>
      <c r="BD300" s="19"/>
      <c r="BE300" s="19"/>
      <c r="BF300" s="17"/>
      <c r="BG300" s="18"/>
      <c r="BH300" s="18"/>
      <c r="BI300" s="128"/>
      <c r="BJ300" s="331"/>
      <c r="BK300" s="332"/>
      <c r="BL300" s="332"/>
      <c r="BM300" s="332"/>
      <c r="BN300" s="333"/>
      <c r="BO300" s="203">
        <f t="shared" si="203"/>
        <v>6.9363999999999999</v>
      </c>
      <c r="BP300" s="285">
        <v>5.566162158003876</v>
      </c>
      <c r="BQ300" s="204">
        <v>2.8180997874171907</v>
      </c>
      <c r="BR300" s="204"/>
      <c r="BS300" s="47"/>
      <c r="BT300" s="42"/>
      <c r="BU300" s="42"/>
      <c r="BV300" s="42"/>
      <c r="BW300" s="43"/>
      <c r="BX300" s="191"/>
      <c r="BY300" s="191"/>
      <c r="BZ300" s="205"/>
      <c r="CA300" s="191"/>
      <c r="CB300" s="206"/>
      <c r="CC300" s="191"/>
      <c r="CD300" s="207">
        <f t="shared" si="204"/>
        <v>44.305556971451409</v>
      </c>
      <c r="CE300" s="47" t="s">
        <v>356</v>
      </c>
      <c r="CF300" s="42">
        <v>31.8</v>
      </c>
      <c r="CG300" s="42" t="s">
        <v>353</v>
      </c>
      <c r="CH300" s="42">
        <v>175</v>
      </c>
      <c r="CI300" s="191"/>
      <c r="CJ300" s="192"/>
      <c r="CK300" s="191" t="s">
        <v>357</v>
      </c>
      <c r="CL300" s="191" t="s">
        <v>358</v>
      </c>
      <c r="CM300" s="208">
        <v>0.13</v>
      </c>
      <c r="CN300" s="191">
        <v>470</v>
      </c>
      <c r="CO300" s="205">
        <f t="shared" si="205"/>
        <v>60.495381667854012</v>
      </c>
      <c r="CP300" s="191">
        <f t="shared" si="206"/>
        <v>33.229167728588557</v>
      </c>
      <c r="CQ300" s="145" t="s">
        <v>353</v>
      </c>
      <c r="CR300" s="191">
        <v>175</v>
      </c>
      <c r="CS300" s="191"/>
      <c r="CT300" s="191"/>
      <c r="CU300" s="191"/>
      <c r="CV300" s="192"/>
      <c r="CW300" s="191" t="s">
        <v>357</v>
      </c>
      <c r="CX300" s="209" t="s">
        <v>358</v>
      </c>
      <c r="CY300" s="208">
        <v>0.13</v>
      </c>
      <c r="CZ300" s="191">
        <v>470</v>
      </c>
      <c r="DA300" s="191"/>
      <c r="DB300" s="191">
        <f t="shared" si="207"/>
        <v>38.609127192778082</v>
      </c>
      <c r="DC300" s="43">
        <f t="shared" si="208"/>
        <v>0</v>
      </c>
      <c r="DD300" s="191" t="s">
        <v>362</v>
      </c>
      <c r="DE300" s="191">
        <v>100</v>
      </c>
      <c r="DF300" s="191" t="s">
        <v>361</v>
      </c>
      <c r="DG300" s="191">
        <v>20</v>
      </c>
      <c r="DH300" s="191" t="s">
        <v>353</v>
      </c>
      <c r="DI300" s="192">
        <v>175</v>
      </c>
      <c r="DJ300" s="191"/>
      <c r="DK300" s="209"/>
      <c r="DL300" s="208"/>
      <c r="DM300" s="191"/>
      <c r="DN300" s="191">
        <f t="shared" si="209"/>
        <v>38.609127192778082</v>
      </c>
      <c r="DO300" s="192">
        <f t="shared" si="210"/>
        <v>0</v>
      </c>
      <c r="DP300" s="191">
        <v>1</v>
      </c>
      <c r="DQ300" s="191" t="s">
        <v>363</v>
      </c>
      <c r="DR300" s="191" t="s">
        <v>371</v>
      </c>
      <c r="DS300" s="208">
        <v>0.13400000000000001</v>
      </c>
      <c r="DT300" s="191">
        <v>580</v>
      </c>
      <c r="DU300" s="191">
        <f t="shared" si="211"/>
        <v>5.566162158003876</v>
      </c>
      <c r="DV300" s="191">
        <v>0.375</v>
      </c>
      <c r="DW300" s="191">
        <v>0.45</v>
      </c>
      <c r="DX300" s="192">
        <f t="shared" si="212"/>
        <v>7.3842594952419027</v>
      </c>
      <c r="DY300" s="191">
        <v>1</v>
      </c>
      <c r="DZ300" s="191" t="s">
        <v>363</v>
      </c>
      <c r="EA300" s="191" t="s">
        <v>371</v>
      </c>
      <c r="EB300" s="208">
        <v>0.13400000000000001</v>
      </c>
      <c r="EC300" s="191">
        <v>580</v>
      </c>
      <c r="ED300" s="191">
        <f t="shared" si="213"/>
        <v>2.8180997874171907</v>
      </c>
      <c r="EE300" s="191">
        <v>0.47499999999999998</v>
      </c>
      <c r="EF300" s="191">
        <v>0.47499999999999998</v>
      </c>
      <c r="EG300" s="191">
        <f t="shared" si="214"/>
        <v>3.6921297476209514</v>
      </c>
      <c r="EH300" s="166">
        <f t="shared" si="215"/>
        <v>2</v>
      </c>
      <c r="EI300" s="205">
        <f t="shared" si="216"/>
        <v>2.691732081592829</v>
      </c>
      <c r="EJ300" s="205">
        <f t="shared" si="229"/>
        <v>1.583371812701664</v>
      </c>
      <c r="EK300" s="51">
        <f t="shared" si="225"/>
        <v>0.98472797471552664</v>
      </c>
      <c r="EL300" s="220">
        <f t="shared" si="230"/>
        <v>0.3882339592035855</v>
      </c>
      <c r="EM300" s="221">
        <f t="shared" si="217"/>
        <v>4.2620127053388615</v>
      </c>
      <c r="EN300" s="191"/>
      <c r="EO300" s="313"/>
      <c r="EP300" s="192" t="s">
        <v>354</v>
      </c>
      <c r="EQ300" s="222">
        <f t="shared" si="218"/>
        <v>2.691732081592829</v>
      </c>
      <c r="ER300" s="191">
        <f t="shared" si="219"/>
        <v>1.583371812701664</v>
      </c>
      <c r="ES300" s="51">
        <f t="shared" si="220"/>
        <v>0.98472797471552664</v>
      </c>
      <c r="ET300" s="191">
        <f t="shared" si="226"/>
        <v>3.8564339592035854</v>
      </c>
      <c r="EU300" s="191">
        <f t="shared" si="221"/>
        <v>4.2620127053388615</v>
      </c>
      <c r="EV300" s="191"/>
      <c r="EW300" s="191"/>
      <c r="EX300" s="192" t="str">
        <f t="shared" si="231"/>
        <v>Front</v>
      </c>
      <c r="EY300" s="145"/>
      <c r="EZ300" s="191"/>
      <c r="FA300" s="191"/>
      <c r="FB300" s="191"/>
      <c r="FC300" s="191"/>
      <c r="FD300" s="191"/>
      <c r="FE300" s="191"/>
      <c r="FF300" s="192"/>
      <c r="FG300" s="145"/>
      <c r="FH300" s="191"/>
      <c r="FI300" s="191"/>
      <c r="FJ300" s="191"/>
      <c r="FK300" s="191"/>
      <c r="FL300" s="191"/>
      <c r="FM300" s="191"/>
      <c r="FN300" s="192"/>
      <c r="FO300" s="145"/>
      <c r="FP300" s="191"/>
      <c r="FQ300" s="191"/>
      <c r="FR300" s="191"/>
      <c r="FS300" s="191"/>
      <c r="FT300" s="191"/>
      <c r="FU300" s="191"/>
      <c r="FV300" s="192"/>
      <c r="FW300" s="191"/>
      <c r="FX300" s="191"/>
      <c r="FY300" s="191"/>
      <c r="FZ300" s="191"/>
      <c r="GA300" s="191"/>
      <c r="GB300" s="191"/>
      <c r="GC300" s="191"/>
      <c r="GD300" s="210"/>
      <c r="GE300" s="145"/>
      <c r="GF300" s="191"/>
      <c r="GG300" s="191"/>
      <c r="GH300" s="191"/>
      <c r="GI300" s="191"/>
      <c r="GJ300" s="191"/>
      <c r="GK300" s="191"/>
      <c r="GL300" s="210"/>
      <c r="GM300" s="145"/>
      <c r="GN300" s="191"/>
      <c r="GO300" s="191"/>
      <c r="GP300" s="191"/>
      <c r="GQ300" s="191"/>
      <c r="GR300" s="191"/>
      <c r="GS300" s="191"/>
      <c r="GT300" s="210"/>
      <c r="GU300" s="145"/>
      <c r="GV300" s="191"/>
      <c r="GW300" s="191"/>
      <c r="GX300" s="191"/>
      <c r="GY300" s="191"/>
      <c r="GZ300" s="191"/>
      <c r="HA300" s="191"/>
      <c r="HB300" s="210"/>
      <c r="HC300" s="145"/>
      <c r="HD300" s="191"/>
      <c r="HE300" s="191"/>
      <c r="HF300" s="191"/>
      <c r="HG300" s="191"/>
      <c r="HH300" s="191"/>
      <c r="HI300" s="191"/>
      <c r="HJ300" s="210"/>
      <c r="HR300" s="310"/>
    </row>
    <row r="301" spans="1:226" s="309" customFormat="1" ht="14.45" customHeight="1" x14ac:dyDescent="0.25">
      <c r="A301" s="211" t="s">
        <v>431</v>
      </c>
      <c r="B301" s="194" t="s">
        <v>0</v>
      </c>
      <c r="C301" s="31">
        <f t="shared" si="227"/>
        <v>291</v>
      </c>
      <c r="D301" s="173" t="str">
        <f t="shared" si="188"/>
        <v>Dw_291</v>
      </c>
      <c r="E301" s="4">
        <v>619.26906551059301</v>
      </c>
      <c r="F301" s="195" t="s">
        <v>360</v>
      </c>
      <c r="G301" s="195">
        <v>17.5</v>
      </c>
      <c r="H301" s="3">
        <f t="shared" si="189"/>
        <v>68.153445622175411</v>
      </c>
      <c r="I301" s="196">
        <f t="shared" si="190"/>
        <v>238.36268904921596</v>
      </c>
      <c r="J301" s="1">
        <f t="shared" si="191"/>
        <v>0.3</v>
      </c>
      <c r="K301" s="280">
        <f t="shared" si="192"/>
        <v>0.70068343252279064</v>
      </c>
      <c r="L301" s="280">
        <f t="shared" si="193"/>
        <v>0.80487412097702593</v>
      </c>
      <c r="M301" s="225">
        <f t="shared" si="194"/>
        <v>1.0492324498337269</v>
      </c>
      <c r="N301" s="15" t="s">
        <v>432</v>
      </c>
      <c r="O301" s="197">
        <f t="shared" si="195"/>
        <v>0.60365559073276953</v>
      </c>
      <c r="P301" s="198">
        <f t="shared" si="196"/>
        <v>0</v>
      </c>
      <c r="Q301" s="198">
        <f t="shared" si="197"/>
        <v>0</v>
      </c>
      <c r="R301" s="198">
        <f t="shared" si="198"/>
        <v>0.73514100656834969</v>
      </c>
      <c r="S301" s="77">
        <f t="shared" si="199"/>
        <v>1.0302430013060633</v>
      </c>
      <c r="T301" s="199"/>
      <c r="U301" s="3">
        <f t="shared" si="200"/>
        <v>1.9711962054721412</v>
      </c>
      <c r="V301" s="98">
        <f t="shared" si="201"/>
        <v>13.21108923359041</v>
      </c>
      <c r="W301" s="49">
        <f t="shared" si="202"/>
        <v>5.1588059407614173</v>
      </c>
      <c r="X301" s="317">
        <f t="shared" si="228"/>
        <v>7.7815350331638278E-2</v>
      </c>
      <c r="Y301" s="318">
        <v>7.7815350331638264E-2</v>
      </c>
      <c r="Z301" s="200"/>
      <c r="AA301" s="66"/>
      <c r="AB301" s="66"/>
      <c r="AC301" s="66">
        <v>250</v>
      </c>
      <c r="AD301" s="66"/>
      <c r="AE301" s="66"/>
      <c r="AF301" s="66"/>
      <c r="AG301" s="66"/>
      <c r="AH301" s="195"/>
      <c r="AI301" s="34"/>
      <c r="AJ301" s="229">
        <v>180</v>
      </c>
      <c r="AK301" s="34"/>
      <c r="AL301" s="34"/>
      <c r="AM301" s="34"/>
      <c r="AN301" s="201"/>
      <c r="AO301" s="201"/>
      <c r="AP301" s="202">
        <v>240</v>
      </c>
      <c r="AQ301" s="18"/>
      <c r="AR301" s="18"/>
      <c r="AS301" s="18"/>
      <c r="AT301" s="51"/>
      <c r="AU301" s="17"/>
      <c r="AV301" s="18"/>
      <c r="AW301" s="112"/>
      <c r="AX301" s="103"/>
      <c r="AY301" s="18"/>
      <c r="AZ301" s="18"/>
      <c r="BA301" s="18"/>
      <c r="BB301" s="17"/>
      <c r="BC301" s="19"/>
      <c r="BD301" s="19"/>
      <c r="BE301" s="19"/>
      <c r="BF301" s="17"/>
      <c r="BG301" s="18"/>
      <c r="BH301" s="18"/>
      <c r="BI301" s="128"/>
      <c r="BJ301" s="331"/>
      <c r="BK301" s="332"/>
      <c r="BL301" s="332"/>
      <c r="BM301" s="332"/>
      <c r="BN301" s="333"/>
      <c r="BO301" s="203">
        <f t="shared" si="203"/>
        <v>6.9363999999999999</v>
      </c>
      <c r="BP301" s="285">
        <v>9.8254780033122966</v>
      </c>
      <c r="BQ301" s="204">
        <v>3.0442829193929821</v>
      </c>
      <c r="BR301" s="204"/>
      <c r="BS301" s="47"/>
      <c r="BT301" s="42"/>
      <c r="BU301" s="42"/>
      <c r="BV301" s="42"/>
      <c r="BW301" s="43"/>
      <c r="BX301" s="191"/>
      <c r="BY301" s="191"/>
      <c r="BZ301" s="205"/>
      <c r="CA301" s="191"/>
      <c r="CB301" s="206"/>
      <c r="CC301" s="191"/>
      <c r="CD301" s="207">
        <f t="shared" si="204"/>
        <v>71.508806714764788</v>
      </c>
      <c r="CE301" s="47" t="s">
        <v>356</v>
      </c>
      <c r="CF301" s="42">
        <v>31.8</v>
      </c>
      <c r="CG301" s="42" t="s">
        <v>353</v>
      </c>
      <c r="CH301" s="42">
        <v>175</v>
      </c>
      <c r="CI301" s="191"/>
      <c r="CJ301" s="192"/>
      <c r="CK301" s="191" t="s">
        <v>357</v>
      </c>
      <c r="CL301" s="191" t="s">
        <v>358</v>
      </c>
      <c r="CM301" s="208">
        <v>0.13</v>
      </c>
      <c r="CN301" s="191">
        <v>470</v>
      </c>
      <c r="CO301" s="205">
        <f t="shared" si="205"/>
        <v>92.084243953437266</v>
      </c>
      <c r="CP301" s="191">
        <f t="shared" si="206"/>
        <v>53.631605036073594</v>
      </c>
      <c r="CQ301" s="145" t="s">
        <v>353</v>
      </c>
      <c r="CR301" s="191">
        <v>175</v>
      </c>
      <c r="CS301" s="191"/>
      <c r="CT301" s="191"/>
      <c r="CU301" s="191"/>
      <c r="CV301" s="192"/>
      <c r="CW301" s="191" t="s">
        <v>357</v>
      </c>
      <c r="CX301" s="209" t="s">
        <v>358</v>
      </c>
      <c r="CY301" s="208">
        <v>0.13</v>
      </c>
      <c r="CZ301" s="191">
        <v>470</v>
      </c>
      <c r="DA301" s="191"/>
      <c r="DB301" s="191">
        <f t="shared" si="207"/>
        <v>68.153445622175411</v>
      </c>
      <c r="DC301" s="43">
        <f t="shared" si="208"/>
        <v>0</v>
      </c>
      <c r="DD301" s="191" t="s">
        <v>362</v>
      </c>
      <c r="DE301" s="191">
        <v>100</v>
      </c>
      <c r="DF301" s="191" t="s">
        <v>361</v>
      </c>
      <c r="DG301" s="191">
        <v>20</v>
      </c>
      <c r="DH301" s="191" t="s">
        <v>353</v>
      </c>
      <c r="DI301" s="192">
        <v>175</v>
      </c>
      <c r="DJ301" s="191"/>
      <c r="DK301" s="209"/>
      <c r="DL301" s="208"/>
      <c r="DM301" s="191"/>
      <c r="DN301" s="191">
        <f t="shared" si="209"/>
        <v>68.153445622175411</v>
      </c>
      <c r="DO301" s="192">
        <f t="shared" si="210"/>
        <v>0</v>
      </c>
      <c r="DP301" s="191">
        <v>1</v>
      </c>
      <c r="DQ301" s="191" t="s">
        <v>363</v>
      </c>
      <c r="DR301" s="191" t="s">
        <v>371</v>
      </c>
      <c r="DS301" s="208">
        <v>0.13400000000000001</v>
      </c>
      <c r="DT301" s="191">
        <v>580</v>
      </c>
      <c r="DU301" s="191">
        <f t="shared" si="211"/>
        <v>9.8254780033122966</v>
      </c>
      <c r="DV301" s="191">
        <v>0.375</v>
      </c>
      <c r="DW301" s="191">
        <v>0.45</v>
      </c>
      <c r="DX301" s="192">
        <f t="shared" si="212"/>
        <v>11.918134452460798</v>
      </c>
      <c r="DY301" s="191">
        <v>1</v>
      </c>
      <c r="DZ301" s="191" t="s">
        <v>363</v>
      </c>
      <c r="EA301" s="191" t="s">
        <v>371</v>
      </c>
      <c r="EB301" s="208">
        <v>0.13400000000000001</v>
      </c>
      <c r="EC301" s="191">
        <v>580</v>
      </c>
      <c r="ED301" s="191">
        <f t="shared" si="213"/>
        <v>3.0442829193929821</v>
      </c>
      <c r="EE301" s="191">
        <v>0.47499999999999998</v>
      </c>
      <c r="EF301" s="191">
        <v>0.47499999999999998</v>
      </c>
      <c r="EG301" s="191">
        <f t="shared" si="214"/>
        <v>5.959067226230399</v>
      </c>
      <c r="EH301" s="166">
        <f t="shared" si="215"/>
        <v>2</v>
      </c>
      <c r="EI301" s="205">
        <f t="shared" si="216"/>
        <v>3.35103354930264</v>
      </c>
      <c r="EJ301" s="205">
        <f t="shared" si="229"/>
        <v>1.9711962054721412</v>
      </c>
      <c r="EK301" s="51">
        <f t="shared" si="225"/>
        <v>0.82308671392084087</v>
      </c>
      <c r="EL301" s="220">
        <f t="shared" si="230"/>
        <v>5.858322534867999E-2</v>
      </c>
      <c r="EM301" s="221">
        <f t="shared" si="217"/>
        <v>6.6055446167952052</v>
      </c>
      <c r="EN301" s="191"/>
      <c r="EO301" s="313"/>
      <c r="EP301" s="192" t="s">
        <v>354</v>
      </c>
      <c r="EQ301" s="222">
        <f t="shared" si="218"/>
        <v>3.35103354930264</v>
      </c>
      <c r="ER301" s="191">
        <f t="shared" si="219"/>
        <v>1.9711962054721412</v>
      </c>
      <c r="ES301" s="51">
        <f t="shared" si="220"/>
        <v>0.82308671392084087</v>
      </c>
      <c r="ET301" s="191">
        <f t="shared" si="226"/>
        <v>3.5267832253486802</v>
      </c>
      <c r="EU301" s="191">
        <f t="shared" si="221"/>
        <v>6.6055446167952052</v>
      </c>
      <c r="EV301" s="191"/>
      <c r="EW301" s="191"/>
      <c r="EX301" s="192" t="str">
        <f t="shared" si="231"/>
        <v>Front</v>
      </c>
      <c r="EY301" s="145"/>
      <c r="EZ301" s="191"/>
      <c r="FA301" s="191"/>
      <c r="FB301" s="191"/>
      <c r="FC301" s="191"/>
      <c r="FD301" s="191"/>
      <c r="FE301" s="191"/>
      <c r="FF301" s="192"/>
      <c r="FG301" s="145"/>
      <c r="FH301" s="191"/>
      <c r="FI301" s="191"/>
      <c r="FJ301" s="191"/>
      <c r="FK301" s="191"/>
      <c r="FL301" s="191"/>
      <c r="FM301" s="191"/>
      <c r="FN301" s="192"/>
      <c r="FO301" s="145"/>
      <c r="FP301" s="191"/>
      <c r="FQ301" s="191"/>
      <c r="FR301" s="191"/>
      <c r="FS301" s="191"/>
      <c r="FT301" s="191"/>
      <c r="FU301" s="191"/>
      <c r="FV301" s="192"/>
      <c r="FW301" s="191"/>
      <c r="FX301" s="191"/>
      <c r="FY301" s="191"/>
      <c r="FZ301" s="191"/>
      <c r="GA301" s="191"/>
      <c r="GB301" s="191"/>
      <c r="GC301" s="191"/>
      <c r="GD301" s="210"/>
      <c r="GE301" s="145"/>
      <c r="GF301" s="191"/>
      <c r="GG301" s="191"/>
      <c r="GH301" s="191"/>
      <c r="GI301" s="191"/>
      <c r="GJ301" s="191"/>
      <c r="GK301" s="191"/>
      <c r="GL301" s="210"/>
      <c r="GM301" s="145"/>
      <c r="GN301" s="191"/>
      <c r="GO301" s="191"/>
      <c r="GP301" s="191"/>
      <c r="GQ301" s="191"/>
      <c r="GR301" s="191"/>
      <c r="GS301" s="191"/>
      <c r="GT301" s="210"/>
      <c r="GU301" s="145"/>
      <c r="GV301" s="191"/>
      <c r="GW301" s="191"/>
      <c r="GX301" s="191"/>
      <c r="GY301" s="191"/>
      <c r="GZ301" s="191"/>
      <c r="HA301" s="191"/>
      <c r="HB301" s="210"/>
      <c r="HC301" s="145"/>
      <c r="HD301" s="191"/>
      <c r="HE301" s="191"/>
      <c r="HF301" s="191"/>
      <c r="HG301" s="191"/>
      <c r="HH301" s="191"/>
      <c r="HI301" s="191"/>
      <c r="HJ301" s="210"/>
      <c r="HR301" s="310"/>
    </row>
    <row r="302" spans="1:226" s="309" customFormat="1" ht="14.45" customHeight="1" x14ac:dyDescent="0.25">
      <c r="A302" s="211" t="s">
        <v>431</v>
      </c>
      <c r="B302" s="194" t="s">
        <v>0</v>
      </c>
      <c r="C302" s="31">
        <f t="shared" si="227"/>
        <v>292</v>
      </c>
      <c r="D302" s="173" t="str">
        <f t="shared" si="188"/>
        <v>Dw_292</v>
      </c>
      <c r="E302" s="4">
        <v>440.08775564449542</v>
      </c>
      <c r="F302" s="195" t="s">
        <v>360</v>
      </c>
      <c r="G302" s="195">
        <v>17.5</v>
      </c>
      <c r="H302" s="3">
        <f t="shared" si="189"/>
        <v>59.630132051559656</v>
      </c>
      <c r="I302" s="196">
        <f t="shared" si="190"/>
        <v>205.7269657424776</v>
      </c>
      <c r="J302" s="1">
        <f t="shared" si="191"/>
        <v>0.30000000000000004</v>
      </c>
      <c r="K302" s="280">
        <f t="shared" si="192"/>
        <v>0.71377869807225514</v>
      </c>
      <c r="L302" s="280">
        <f t="shared" si="193"/>
        <v>0.80885219676697062</v>
      </c>
      <c r="M302" s="225">
        <f t="shared" si="194"/>
        <v>1.0350151441787561</v>
      </c>
      <c r="N302" s="15" t="s">
        <v>432</v>
      </c>
      <c r="O302" s="197">
        <f t="shared" si="195"/>
        <v>0.60663914757522797</v>
      </c>
      <c r="P302" s="198">
        <f t="shared" si="196"/>
        <v>0</v>
      </c>
      <c r="Q302" s="198">
        <f t="shared" si="197"/>
        <v>0</v>
      </c>
      <c r="R302" s="198">
        <f t="shared" si="198"/>
        <v>0.72517970162439649</v>
      </c>
      <c r="S302" s="77">
        <f t="shared" si="199"/>
        <v>0.97256088249299666</v>
      </c>
      <c r="T302" s="199"/>
      <c r="U302" s="3">
        <f t="shared" si="200"/>
        <v>1.7289408725918627</v>
      </c>
      <c r="V302" s="98">
        <f t="shared" si="201"/>
        <v>10.163404239123619</v>
      </c>
      <c r="W302" s="49">
        <f t="shared" si="202"/>
        <v>5.8671416238680978</v>
      </c>
      <c r="X302" s="317">
        <f t="shared" si="228"/>
        <v>6.4958808368520096E-2</v>
      </c>
      <c r="Y302" s="318">
        <v>6.4958808368520082E-2</v>
      </c>
      <c r="Z302" s="200"/>
      <c r="AA302" s="66"/>
      <c r="AB302" s="66"/>
      <c r="AC302" s="66">
        <v>250</v>
      </c>
      <c r="AD302" s="66"/>
      <c r="AE302" s="66"/>
      <c r="AF302" s="66"/>
      <c r="AG302" s="66"/>
      <c r="AH302" s="195"/>
      <c r="AI302" s="34"/>
      <c r="AJ302" s="229">
        <v>180</v>
      </c>
      <c r="AK302" s="34"/>
      <c r="AL302" s="34"/>
      <c r="AM302" s="34"/>
      <c r="AN302" s="201"/>
      <c r="AO302" s="201"/>
      <c r="AP302" s="202">
        <v>240</v>
      </c>
      <c r="AQ302" s="18"/>
      <c r="AR302" s="18"/>
      <c r="AS302" s="18"/>
      <c r="AT302" s="51"/>
      <c r="AU302" s="17"/>
      <c r="AV302" s="18"/>
      <c r="AW302" s="112"/>
      <c r="AX302" s="103"/>
      <c r="AY302" s="18"/>
      <c r="AZ302" s="18"/>
      <c r="BA302" s="18"/>
      <c r="BB302" s="17"/>
      <c r="BC302" s="19"/>
      <c r="BD302" s="19"/>
      <c r="BE302" s="19"/>
      <c r="BF302" s="17"/>
      <c r="BG302" s="18"/>
      <c r="BH302" s="18"/>
      <c r="BI302" s="128"/>
      <c r="BJ302" s="331"/>
      <c r="BK302" s="332"/>
      <c r="BL302" s="332"/>
      <c r="BM302" s="332"/>
      <c r="BN302" s="333"/>
      <c r="BO302" s="203">
        <f t="shared" si="203"/>
        <v>6.9363999999999999</v>
      </c>
      <c r="BP302" s="285">
        <v>8.5966974297271861</v>
      </c>
      <c r="BQ302" s="204">
        <v>2.7833051981595966</v>
      </c>
      <c r="BR302" s="204"/>
      <c r="BS302" s="47"/>
      <c r="BT302" s="42"/>
      <c r="BU302" s="42"/>
      <c r="BV302" s="42"/>
      <c r="BW302" s="43"/>
      <c r="BX302" s="191"/>
      <c r="BY302" s="191"/>
      <c r="BZ302" s="205"/>
      <c r="CA302" s="191"/>
      <c r="CB302" s="206"/>
      <c r="CC302" s="191"/>
      <c r="CD302" s="207">
        <f t="shared" si="204"/>
        <v>61.718089722743287</v>
      </c>
      <c r="CE302" s="47" t="s">
        <v>356</v>
      </c>
      <c r="CF302" s="42">
        <v>31.8</v>
      </c>
      <c r="CG302" s="42" t="s">
        <v>353</v>
      </c>
      <c r="CH302" s="42">
        <v>175</v>
      </c>
      <c r="CI302" s="191"/>
      <c r="CJ302" s="192"/>
      <c r="CK302" s="191" t="s">
        <v>357</v>
      </c>
      <c r="CL302" s="191" t="s">
        <v>358</v>
      </c>
      <c r="CM302" s="208">
        <v>0.13</v>
      </c>
      <c r="CN302" s="191">
        <v>470</v>
      </c>
      <c r="CO302" s="205">
        <f t="shared" si="205"/>
        <v>76.495147787930421</v>
      </c>
      <c r="CP302" s="191">
        <f t="shared" si="206"/>
        <v>46.288567292057465</v>
      </c>
      <c r="CQ302" s="145" t="s">
        <v>353</v>
      </c>
      <c r="CR302" s="191">
        <v>175</v>
      </c>
      <c r="CS302" s="191"/>
      <c r="CT302" s="191"/>
      <c r="CU302" s="191"/>
      <c r="CV302" s="192"/>
      <c r="CW302" s="191" t="s">
        <v>357</v>
      </c>
      <c r="CX302" s="209" t="s">
        <v>358</v>
      </c>
      <c r="CY302" s="208">
        <v>0.13</v>
      </c>
      <c r="CZ302" s="191">
        <v>470</v>
      </c>
      <c r="DA302" s="191"/>
      <c r="DB302" s="191">
        <f t="shared" si="207"/>
        <v>59.630132051559656</v>
      </c>
      <c r="DC302" s="43">
        <f t="shared" si="208"/>
        <v>0</v>
      </c>
      <c r="DD302" s="191" t="s">
        <v>362</v>
      </c>
      <c r="DE302" s="191">
        <v>100</v>
      </c>
      <c r="DF302" s="191" t="s">
        <v>361</v>
      </c>
      <c r="DG302" s="191">
        <v>20</v>
      </c>
      <c r="DH302" s="191" t="s">
        <v>353</v>
      </c>
      <c r="DI302" s="192">
        <v>175</v>
      </c>
      <c r="DJ302" s="191"/>
      <c r="DK302" s="209"/>
      <c r="DL302" s="208"/>
      <c r="DM302" s="191"/>
      <c r="DN302" s="191">
        <f t="shared" si="209"/>
        <v>59.630132051559656</v>
      </c>
      <c r="DO302" s="192">
        <f t="shared" si="210"/>
        <v>0</v>
      </c>
      <c r="DP302" s="191">
        <v>1</v>
      </c>
      <c r="DQ302" s="191" t="s">
        <v>363</v>
      </c>
      <c r="DR302" s="191" t="s">
        <v>371</v>
      </c>
      <c r="DS302" s="208">
        <v>0.13400000000000001</v>
      </c>
      <c r="DT302" s="191">
        <v>580</v>
      </c>
      <c r="DU302" s="191">
        <f t="shared" si="211"/>
        <v>8.5966974297271861</v>
      </c>
      <c r="DV302" s="191">
        <v>0.375</v>
      </c>
      <c r="DW302" s="191">
        <v>0.45</v>
      </c>
      <c r="DX302" s="192">
        <f t="shared" si="212"/>
        <v>10.28634828712388</v>
      </c>
      <c r="DY302" s="191">
        <v>1</v>
      </c>
      <c r="DZ302" s="191" t="s">
        <v>363</v>
      </c>
      <c r="EA302" s="191" t="s">
        <v>371</v>
      </c>
      <c r="EB302" s="208">
        <v>0.13400000000000001</v>
      </c>
      <c r="EC302" s="191">
        <v>580</v>
      </c>
      <c r="ED302" s="191">
        <f t="shared" si="213"/>
        <v>2.7833051981595966</v>
      </c>
      <c r="EE302" s="191">
        <v>0.47499999999999998</v>
      </c>
      <c r="EF302" s="191">
        <v>0.47499999999999998</v>
      </c>
      <c r="EG302" s="191">
        <f t="shared" si="214"/>
        <v>5.1431741435619402</v>
      </c>
      <c r="EH302" s="166">
        <f t="shared" si="215"/>
        <v>2</v>
      </c>
      <c r="EI302" s="205">
        <f t="shared" si="216"/>
        <v>2.9391994834061665</v>
      </c>
      <c r="EJ302" s="205">
        <f t="shared" si="229"/>
        <v>1.7289408725918627</v>
      </c>
      <c r="EK302" s="51">
        <f t="shared" si="225"/>
        <v>0.80436432556773396</v>
      </c>
      <c r="EL302" s="220">
        <f t="shared" si="230"/>
        <v>0.2645002582969167</v>
      </c>
      <c r="EM302" s="221">
        <f t="shared" si="217"/>
        <v>5.0817021195618093</v>
      </c>
      <c r="EN302" s="191"/>
      <c r="EO302" s="313"/>
      <c r="EP302" s="192" t="s">
        <v>354</v>
      </c>
      <c r="EQ302" s="222">
        <f t="shared" si="218"/>
        <v>2.9391994834061665</v>
      </c>
      <c r="ER302" s="191">
        <f t="shared" si="219"/>
        <v>1.7289408725918627</v>
      </c>
      <c r="ES302" s="51">
        <f t="shared" si="220"/>
        <v>0.80436432556773396</v>
      </c>
      <c r="ET302" s="191">
        <f t="shared" si="226"/>
        <v>3.7327002582969167</v>
      </c>
      <c r="EU302" s="191">
        <f t="shared" si="221"/>
        <v>5.0817021195618093</v>
      </c>
      <c r="EV302" s="191"/>
      <c r="EW302" s="191"/>
      <c r="EX302" s="192" t="str">
        <f t="shared" si="231"/>
        <v>Front</v>
      </c>
      <c r="EY302" s="145"/>
      <c r="EZ302" s="191"/>
      <c r="FA302" s="191"/>
      <c r="FB302" s="191"/>
      <c r="FC302" s="191"/>
      <c r="FD302" s="191"/>
      <c r="FE302" s="191"/>
      <c r="FF302" s="192"/>
      <c r="FG302" s="145"/>
      <c r="FH302" s="191"/>
      <c r="FI302" s="191"/>
      <c r="FJ302" s="191"/>
      <c r="FK302" s="191"/>
      <c r="FL302" s="191"/>
      <c r="FM302" s="191"/>
      <c r="FN302" s="192"/>
      <c r="FO302" s="145"/>
      <c r="FP302" s="191"/>
      <c r="FQ302" s="191"/>
      <c r="FR302" s="191"/>
      <c r="FS302" s="191"/>
      <c r="FT302" s="191"/>
      <c r="FU302" s="191"/>
      <c r="FV302" s="192"/>
      <c r="FW302" s="191"/>
      <c r="FX302" s="191"/>
      <c r="FY302" s="191"/>
      <c r="FZ302" s="191"/>
      <c r="GA302" s="191"/>
      <c r="GB302" s="191"/>
      <c r="GC302" s="191"/>
      <c r="GD302" s="210"/>
      <c r="GE302" s="145"/>
      <c r="GF302" s="191"/>
      <c r="GG302" s="191"/>
      <c r="GH302" s="191"/>
      <c r="GI302" s="191"/>
      <c r="GJ302" s="191"/>
      <c r="GK302" s="191"/>
      <c r="GL302" s="210"/>
      <c r="GM302" s="145"/>
      <c r="GN302" s="191"/>
      <c r="GO302" s="191"/>
      <c r="GP302" s="191"/>
      <c r="GQ302" s="191"/>
      <c r="GR302" s="191"/>
      <c r="GS302" s="191"/>
      <c r="GT302" s="210"/>
      <c r="GU302" s="145"/>
      <c r="GV302" s="191"/>
      <c r="GW302" s="191"/>
      <c r="GX302" s="191"/>
      <c r="GY302" s="191"/>
      <c r="GZ302" s="191"/>
      <c r="HA302" s="191"/>
      <c r="HB302" s="210"/>
      <c r="HC302" s="145"/>
      <c r="HD302" s="191"/>
      <c r="HE302" s="191"/>
      <c r="HF302" s="191"/>
      <c r="HG302" s="191"/>
      <c r="HH302" s="191"/>
      <c r="HI302" s="191"/>
      <c r="HJ302" s="210"/>
      <c r="HR302" s="310"/>
    </row>
    <row r="303" spans="1:226" s="309" customFormat="1" ht="14.45" customHeight="1" x14ac:dyDescent="0.25">
      <c r="A303" s="211" t="s">
        <v>431</v>
      </c>
      <c r="B303" s="194" t="s">
        <v>0</v>
      </c>
      <c r="C303" s="31">
        <f t="shared" si="227"/>
        <v>293</v>
      </c>
      <c r="D303" s="173" t="str">
        <f t="shared" si="188"/>
        <v>Dw_293</v>
      </c>
      <c r="E303" s="4">
        <v>576.68433562074438</v>
      </c>
      <c r="F303" s="195" t="s">
        <v>360</v>
      </c>
      <c r="G303" s="195">
        <v>17.5</v>
      </c>
      <c r="H303" s="3">
        <f t="shared" si="189"/>
        <v>50.04089000759754</v>
      </c>
      <c r="I303" s="196">
        <f t="shared" si="190"/>
        <v>185.41106186456997</v>
      </c>
      <c r="J303" s="1">
        <f t="shared" si="191"/>
        <v>0.3</v>
      </c>
      <c r="K303" s="280">
        <f t="shared" si="192"/>
        <v>0.65186671390904805</v>
      </c>
      <c r="L303" s="280">
        <f t="shared" si="193"/>
        <v>0.75437516272467586</v>
      </c>
      <c r="M303" s="225">
        <f t="shared" si="194"/>
        <v>1.1115573394263349</v>
      </c>
      <c r="N303" s="15" t="s">
        <v>432</v>
      </c>
      <c r="O303" s="197">
        <f t="shared" si="195"/>
        <v>0.56578137204350687</v>
      </c>
      <c r="P303" s="198">
        <f t="shared" si="196"/>
        <v>0</v>
      </c>
      <c r="Q303" s="198">
        <f t="shared" si="197"/>
        <v>0</v>
      </c>
      <c r="R303" s="198">
        <f t="shared" si="198"/>
        <v>0.77880872012089197</v>
      </c>
      <c r="S303" s="77">
        <f t="shared" si="199"/>
        <v>0.80915215340733093</v>
      </c>
      <c r="T303" s="199"/>
      <c r="U303" s="3">
        <f t="shared" si="200"/>
        <v>1.8466973544993652</v>
      </c>
      <c r="V303" s="98">
        <f t="shared" si="201"/>
        <v>11.594989804990846</v>
      </c>
      <c r="W303" s="49">
        <f t="shared" si="202"/>
        <v>4.3157338513621095</v>
      </c>
      <c r="X303" s="317">
        <f t="shared" si="228"/>
        <v>8.4983104757729938E-2</v>
      </c>
      <c r="Y303" s="318">
        <v>8.498310475772991E-2</v>
      </c>
      <c r="Z303" s="200"/>
      <c r="AA303" s="66"/>
      <c r="AB303" s="66"/>
      <c r="AC303" s="66">
        <v>250</v>
      </c>
      <c r="AD303" s="66"/>
      <c r="AE303" s="66"/>
      <c r="AF303" s="66"/>
      <c r="AG303" s="66"/>
      <c r="AH303" s="195"/>
      <c r="AI303" s="34"/>
      <c r="AJ303" s="229">
        <v>180</v>
      </c>
      <c r="AK303" s="34"/>
      <c r="AL303" s="34"/>
      <c r="AM303" s="34"/>
      <c r="AN303" s="201"/>
      <c r="AO303" s="201"/>
      <c r="AP303" s="202">
        <v>240</v>
      </c>
      <c r="AQ303" s="18"/>
      <c r="AR303" s="18"/>
      <c r="AS303" s="18"/>
      <c r="AT303" s="51"/>
      <c r="AU303" s="17"/>
      <c r="AV303" s="18"/>
      <c r="AW303" s="112"/>
      <c r="AX303" s="103"/>
      <c r="AY303" s="18"/>
      <c r="AZ303" s="18"/>
      <c r="BA303" s="18"/>
      <c r="BB303" s="17"/>
      <c r="BC303" s="19"/>
      <c r="BD303" s="19"/>
      <c r="BE303" s="19"/>
      <c r="BF303" s="17"/>
      <c r="BG303" s="18"/>
      <c r="BH303" s="18"/>
      <c r="BI303" s="128"/>
      <c r="BJ303" s="331"/>
      <c r="BK303" s="332"/>
      <c r="BL303" s="332"/>
      <c r="BM303" s="332"/>
      <c r="BN303" s="333"/>
      <c r="BO303" s="203">
        <f t="shared" si="203"/>
        <v>6.9363999999999999</v>
      </c>
      <c r="BP303" s="285">
        <v>7.2142451426673118</v>
      </c>
      <c r="BQ303" s="204">
        <v>3.0150315052452386</v>
      </c>
      <c r="BR303" s="204"/>
      <c r="BS303" s="47"/>
      <c r="BT303" s="42"/>
      <c r="BU303" s="42"/>
      <c r="BV303" s="42"/>
      <c r="BW303" s="43"/>
      <c r="BX303" s="191"/>
      <c r="BY303" s="191"/>
      <c r="BZ303" s="205"/>
      <c r="CA303" s="191"/>
      <c r="CB303" s="206"/>
      <c r="CC303" s="191"/>
      <c r="CD303" s="207">
        <f t="shared" si="204"/>
        <v>55.623318559370993</v>
      </c>
      <c r="CE303" s="47" t="s">
        <v>356</v>
      </c>
      <c r="CF303" s="42">
        <v>31.8</v>
      </c>
      <c r="CG303" s="42" t="s">
        <v>353</v>
      </c>
      <c r="CH303" s="42">
        <v>175</v>
      </c>
      <c r="CI303" s="191"/>
      <c r="CJ303" s="192"/>
      <c r="CK303" s="191" t="s">
        <v>357</v>
      </c>
      <c r="CL303" s="191" t="s">
        <v>358</v>
      </c>
      <c r="CM303" s="208">
        <v>0.13</v>
      </c>
      <c r="CN303" s="191">
        <v>470</v>
      </c>
      <c r="CO303" s="205">
        <f t="shared" si="205"/>
        <v>75.357727997947023</v>
      </c>
      <c r="CP303" s="191">
        <f t="shared" si="206"/>
        <v>41.717488919528243</v>
      </c>
      <c r="CQ303" s="145" t="s">
        <v>353</v>
      </c>
      <c r="CR303" s="191">
        <v>175</v>
      </c>
      <c r="CS303" s="191"/>
      <c r="CT303" s="191"/>
      <c r="CU303" s="191"/>
      <c r="CV303" s="192"/>
      <c r="CW303" s="191" t="s">
        <v>357</v>
      </c>
      <c r="CX303" s="209" t="s">
        <v>358</v>
      </c>
      <c r="CY303" s="208">
        <v>0.13</v>
      </c>
      <c r="CZ303" s="191">
        <v>470</v>
      </c>
      <c r="DA303" s="191"/>
      <c r="DB303" s="191">
        <f t="shared" si="207"/>
        <v>50.04089000759754</v>
      </c>
      <c r="DC303" s="43">
        <f t="shared" si="208"/>
        <v>0</v>
      </c>
      <c r="DD303" s="191" t="s">
        <v>362</v>
      </c>
      <c r="DE303" s="191">
        <v>100</v>
      </c>
      <c r="DF303" s="191" t="s">
        <v>361</v>
      </c>
      <c r="DG303" s="191">
        <v>20</v>
      </c>
      <c r="DH303" s="191" t="s">
        <v>353</v>
      </c>
      <c r="DI303" s="192">
        <v>175</v>
      </c>
      <c r="DJ303" s="191"/>
      <c r="DK303" s="209"/>
      <c r="DL303" s="208"/>
      <c r="DM303" s="191"/>
      <c r="DN303" s="191">
        <f t="shared" si="209"/>
        <v>50.04089000759754</v>
      </c>
      <c r="DO303" s="192">
        <f t="shared" si="210"/>
        <v>0</v>
      </c>
      <c r="DP303" s="191">
        <v>1</v>
      </c>
      <c r="DQ303" s="191" t="s">
        <v>363</v>
      </c>
      <c r="DR303" s="191" t="s">
        <v>371</v>
      </c>
      <c r="DS303" s="208">
        <v>0.13400000000000001</v>
      </c>
      <c r="DT303" s="191">
        <v>580</v>
      </c>
      <c r="DU303" s="191">
        <f t="shared" si="211"/>
        <v>7.2142451426673118</v>
      </c>
      <c r="DV303" s="191">
        <v>0.375</v>
      </c>
      <c r="DW303" s="191">
        <v>0.45</v>
      </c>
      <c r="DX303" s="192">
        <f t="shared" si="212"/>
        <v>9.2705530932284983</v>
      </c>
      <c r="DY303" s="191">
        <v>1</v>
      </c>
      <c r="DZ303" s="191" t="s">
        <v>363</v>
      </c>
      <c r="EA303" s="191" t="s">
        <v>371</v>
      </c>
      <c r="EB303" s="208">
        <v>0.13400000000000001</v>
      </c>
      <c r="EC303" s="191">
        <v>580</v>
      </c>
      <c r="ED303" s="191">
        <f t="shared" si="213"/>
        <v>3.0150315052452386</v>
      </c>
      <c r="EE303" s="191">
        <v>0.47499999999999998</v>
      </c>
      <c r="EF303" s="191">
        <v>0.47499999999999998</v>
      </c>
      <c r="EG303" s="191">
        <f t="shared" si="214"/>
        <v>4.6352765466142491</v>
      </c>
      <c r="EH303" s="166">
        <f t="shared" si="215"/>
        <v>2</v>
      </c>
      <c r="EI303" s="205">
        <f t="shared" si="216"/>
        <v>3.139385502648921</v>
      </c>
      <c r="EJ303" s="205">
        <f t="shared" si="229"/>
        <v>1.8466973544993652</v>
      </c>
      <c r="EK303" s="51">
        <f t="shared" si="225"/>
        <v>0.91833415074587332</v>
      </c>
      <c r="EL303" s="220">
        <f t="shared" si="230"/>
        <v>0.16440724867553946</v>
      </c>
      <c r="EM303" s="221">
        <f t="shared" si="217"/>
        <v>5.7974949024954228</v>
      </c>
      <c r="EN303" s="191"/>
      <c r="EO303" s="313"/>
      <c r="EP303" s="192" t="s">
        <v>354</v>
      </c>
      <c r="EQ303" s="222">
        <f t="shared" si="218"/>
        <v>3.139385502648921</v>
      </c>
      <c r="ER303" s="191">
        <f t="shared" si="219"/>
        <v>1.8466973544993652</v>
      </c>
      <c r="ES303" s="51">
        <f t="shared" si="220"/>
        <v>0.91833415074587332</v>
      </c>
      <c r="ET303" s="191">
        <f t="shared" si="226"/>
        <v>3.6326072486755394</v>
      </c>
      <c r="EU303" s="191">
        <f t="shared" si="221"/>
        <v>5.7974949024954228</v>
      </c>
      <c r="EV303" s="191"/>
      <c r="EW303" s="191"/>
      <c r="EX303" s="192" t="str">
        <f t="shared" si="231"/>
        <v>Front</v>
      </c>
      <c r="EY303" s="145"/>
      <c r="EZ303" s="191"/>
      <c r="FA303" s="191"/>
      <c r="FB303" s="191"/>
      <c r="FC303" s="191"/>
      <c r="FD303" s="191"/>
      <c r="FE303" s="191"/>
      <c r="FF303" s="192"/>
      <c r="FG303" s="145"/>
      <c r="FH303" s="191"/>
      <c r="FI303" s="191"/>
      <c r="FJ303" s="191"/>
      <c r="FK303" s="191"/>
      <c r="FL303" s="191"/>
      <c r="FM303" s="191"/>
      <c r="FN303" s="192"/>
      <c r="FO303" s="145"/>
      <c r="FP303" s="191"/>
      <c r="FQ303" s="191"/>
      <c r="FR303" s="191"/>
      <c r="FS303" s="191"/>
      <c r="FT303" s="191"/>
      <c r="FU303" s="191"/>
      <c r="FV303" s="192"/>
      <c r="FW303" s="191"/>
      <c r="FX303" s="191"/>
      <c r="FY303" s="191"/>
      <c r="FZ303" s="191"/>
      <c r="GA303" s="191"/>
      <c r="GB303" s="191"/>
      <c r="GC303" s="191"/>
      <c r="GD303" s="210"/>
      <c r="GE303" s="145"/>
      <c r="GF303" s="191"/>
      <c r="GG303" s="191"/>
      <c r="GH303" s="191"/>
      <c r="GI303" s="191"/>
      <c r="GJ303" s="191"/>
      <c r="GK303" s="191"/>
      <c r="GL303" s="210"/>
      <c r="GM303" s="145"/>
      <c r="GN303" s="191"/>
      <c r="GO303" s="191"/>
      <c r="GP303" s="191"/>
      <c r="GQ303" s="191"/>
      <c r="GR303" s="191"/>
      <c r="GS303" s="191"/>
      <c r="GT303" s="210"/>
      <c r="GU303" s="145"/>
      <c r="GV303" s="191"/>
      <c r="GW303" s="191"/>
      <c r="GX303" s="191"/>
      <c r="GY303" s="191"/>
      <c r="GZ303" s="191"/>
      <c r="HA303" s="191"/>
      <c r="HB303" s="210"/>
      <c r="HC303" s="145"/>
      <c r="HD303" s="191"/>
      <c r="HE303" s="191"/>
      <c r="HF303" s="191"/>
      <c r="HG303" s="191"/>
      <c r="HH303" s="191"/>
      <c r="HI303" s="191"/>
      <c r="HJ303" s="210"/>
      <c r="HR303" s="310"/>
    </row>
    <row r="304" spans="1:226" s="309" customFormat="1" ht="14.45" customHeight="1" x14ac:dyDescent="0.25">
      <c r="A304" s="211" t="s">
        <v>431</v>
      </c>
      <c r="B304" s="194" t="s">
        <v>0</v>
      </c>
      <c r="C304" s="31">
        <f t="shared" si="227"/>
        <v>294</v>
      </c>
      <c r="D304" s="173" t="str">
        <f t="shared" si="188"/>
        <v>Dw_294</v>
      </c>
      <c r="E304" s="4">
        <v>711.06329529226116</v>
      </c>
      <c r="F304" s="195" t="s">
        <v>360</v>
      </c>
      <c r="G304" s="195">
        <v>17.5</v>
      </c>
      <c r="H304" s="3">
        <f t="shared" si="189"/>
        <v>58.083070446998704</v>
      </c>
      <c r="I304" s="196">
        <f t="shared" si="190"/>
        <v>203.86011321568282</v>
      </c>
      <c r="J304" s="1">
        <f t="shared" si="191"/>
        <v>0.3</v>
      </c>
      <c r="K304" s="280">
        <f t="shared" si="192"/>
        <v>0.6974029382585214</v>
      </c>
      <c r="L304" s="280">
        <f t="shared" si="193"/>
        <v>0.82284755251496267</v>
      </c>
      <c r="M304" s="225">
        <f t="shared" si="194"/>
        <v>1.0529407879790389</v>
      </c>
      <c r="N304" s="15" t="s">
        <v>432</v>
      </c>
      <c r="O304" s="197">
        <f t="shared" si="195"/>
        <v>0.61713566438622203</v>
      </c>
      <c r="P304" s="198">
        <f t="shared" si="196"/>
        <v>0</v>
      </c>
      <c r="Q304" s="198">
        <f t="shared" si="197"/>
        <v>0</v>
      </c>
      <c r="R304" s="198">
        <f t="shared" si="198"/>
        <v>0.73773924057957652</v>
      </c>
      <c r="S304" s="77">
        <f t="shared" si="199"/>
        <v>0.93660371574319978</v>
      </c>
      <c r="T304" s="199"/>
      <c r="U304" s="3">
        <f t="shared" si="200"/>
        <v>1.9829498570320769</v>
      </c>
      <c r="V304" s="98">
        <f t="shared" si="201"/>
        <v>13.369106460712016</v>
      </c>
      <c r="W304" s="49">
        <f t="shared" si="202"/>
        <v>4.3445738589701755</v>
      </c>
      <c r="X304" s="317">
        <f t="shared" si="228"/>
        <v>9.2347679445196534E-2</v>
      </c>
      <c r="Y304" s="318">
        <v>9.2347679445196493E-2</v>
      </c>
      <c r="Z304" s="200"/>
      <c r="AA304" s="66"/>
      <c r="AB304" s="66"/>
      <c r="AC304" s="66">
        <v>250</v>
      </c>
      <c r="AD304" s="66"/>
      <c r="AE304" s="66"/>
      <c r="AF304" s="66"/>
      <c r="AG304" s="66"/>
      <c r="AH304" s="195"/>
      <c r="AI304" s="34"/>
      <c r="AJ304" s="229">
        <v>180</v>
      </c>
      <c r="AK304" s="34"/>
      <c r="AL304" s="34"/>
      <c r="AM304" s="34"/>
      <c r="AN304" s="201"/>
      <c r="AO304" s="201"/>
      <c r="AP304" s="202">
        <v>240</v>
      </c>
      <c r="AQ304" s="18"/>
      <c r="AR304" s="18"/>
      <c r="AS304" s="18"/>
      <c r="AT304" s="51"/>
      <c r="AU304" s="17"/>
      <c r="AV304" s="18"/>
      <c r="AW304" s="112"/>
      <c r="AX304" s="103"/>
      <c r="AY304" s="18"/>
      <c r="AZ304" s="18"/>
      <c r="BA304" s="18"/>
      <c r="BB304" s="17"/>
      <c r="BC304" s="19"/>
      <c r="BD304" s="19"/>
      <c r="BE304" s="19"/>
      <c r="BF304" s="17"/>
      <c r="BG304" s="18"/>
      <c r="BH304" s="18"/>
      <c r="BI304" s="128"/>
      <c r="BJ304" s="331"/>
      <c r="BK304" s="332"/>
      <c r="BL304" s="332"/>
      <c r="BM304" s="332"/>
      <c r="BN304" s="333"/>
      <c r="BO304" s="203">
        <f t="shared" si="203"/>
        <v>6.9363999999999999</v>
      </c>
      <c r="BP304" s="285">
        <v>8.3736621946541003</v>
      </c>
      <c r="BQ304" s="204">
        <v>2.8639325956594082</v>
      </c>
      <c r="BR304" s="204"/>
      <c r="BS304" s="47"/>
      <c r="BT304" s="42"/>
      <c r="BU304" s="42"/>
      <c r="BV304" s="42"/>
      <c r="BW304" s="43"/>
      <c r="BX304" s="191"/>
      <c r="BY304" s="191"/>
      <c r="BZ304" s="205"/>
      <c r="CA304" s="191"/>
      <c r="CB304" s="206"/>
      <c r="CC304" s="191"/>
      <c r="CD304" s="207">
        <f t="shared" si="204"/>
        <v>61.158033964704842</v>
      </c>
      <c r="CE304" s="47" t="s">
        <v>356</v>
      </c>
      <c r="CF304" s="42">
        <v>31.8</v>
      </c>
      <c r="CG304" s="42" t="s">
        <v>353</v>
      </c>
      <c r="CH304" s="42">
        <v>175</v>
      </c>
      <c r="CI304" s="191"/>
      <c r="CJ304" s="192"/>
      <c r="CK304" s="191" t="s">
        <v>357</v>
      </c>
      <c r="CL304" s="191" t="s">
        <v>358</v>
      </c>
      <c r="CM304" s="208">
        <v>0.13</v>
      </c>
      <c r="CN304" s="191">
        <v>470</v>
      </c>
      <c r="CO304" s="205">
        <f t="shared" si="205"/>
        <v>77.722418470257537</v>
      </c>
      <c r="CP304" s="191">
        <f t="shared" si="206"/>
        <v>45.868525473528635</v>
      </c>
      <c r="CQ304" s="145" t="s">
        <v>353</v>
      </c>
      <c r="CR304" s="191">
        <v>175</v>
      </c>
      <c r="CS304" s="191"/>
      <c r="CT304" s="191"/>
      <c r="CU304" s="191"/>
      <c r="CV304" s="192"/>
      <c r="CW304" s="191" t="s">
        <v>357</v>
      </c>
      <c r="CX304" s="209" t="s">
        <v>358</v>
      </c>
      <c r="CY304" s="208">
        <v>0.13</v>
      </c>
      <c r="CZ304" s="191">
        <v>470</v>
      </c>
      <c r="DA304" s="191"/>
      <c r="DB304" s="191">
        <f t="shared" si="207"/>
        <v>58.083070446998704</v>
      </c>
      <c r="DC304" s="43">
        <f t="shared" si="208"/>
        <v>0</v>
      </c>
      <c r="DD304" s="191" t="s">
        <v>362</v>
      </c>
      <c r="DE304" s="191">
        <v>100</v>
      </c>
      <c r="DF304" s="191" t="s">
        <v>361</v>
      </c>
      <c r="DG304" s="191">
        <v>20</v>
      </c>
      <c r="DH304" s="191" t="s">
        <v>353</v>
      </c>
      <c r="DI304" s="192">
        <v>175</v>
      </c>
      <c r="DJ304" s="191"/>
      <c r="DK304" s="209"/>
      <c r="DL304" s="208"/>
      <c r="DM304" s="191"/>
      <c r="DN304" s="191">
        <f t="shared" si="209"/>
        <v>58.083070446998704</v>
      </c>
      <c r="DO304" s="192">
        <f t="shared" si="210"/>
        <v>0</v>
      </c>
      <c r="DP304" s="191">
        <v>1</v>
      </c>
      <c r="DQ304" s="191" t="s">
        <v>363</v>
      </c>
      <c r="DR304" s="191" t="s">
        <v>371</v>
      </c>
      <c r="DS304" s="208">
        <v>0.13400000000000001</v>
      </c>
      <c r="DT304" s="191">
        <v>580</v>
      </c>
      <c r="DU304" s="191">
        <f t="shared" si="211"/>
        <v>8.3736621946541003</v>
      </c>
      <c r="DV304" s="191">
        <v>0.375</v>
      </c>
      <c r="DW304" s="191">
        <v>0.45</v>
      </c>
      <c r="DX304" s="192">
        <f t="shared" si="212"/>
        <v>10.193005660784141</v>
      </c>
      <c r="DY304" s="191">
        <v>1</v>
      </c>
      <c r="DZ304" s="191" t="s">
        <v>363</v>
      </c>
      <c r="EA304" s="191" t="s">
        <v>371</v>
      </c>
      <c r="EB304" s="208">
        <v>0.13400000000000001</v>
      </c>
      <c r="EC304" s="191">
        <v>580</v>
      </c>
      <c r="ED304" s="191">
        <f t="shared" si="213"/>
        <v>2.8639325956594082</v>
      </c>
      <c r="EE304" s="191">
        <v>0.47499999999999998</v>
      </c>
      <c r="EF304" s="191">
        <v>0.47499999999999998</v>
      </c>
      <c r="EG304" s="191">
        <f t="shared" si="214"/>
        <v>5.0965028303920707</v>
      </c>
      <c r="EH304" s="166">
        <f t="shared" si="215"/>
        <v>2</v>
      </c>
      <c r="EI304" s="205">
        <f t="shared" si="216"/>
        <v>3.3710147569545308</v>
      </c>
      <c r="EJ304" s="205">
        <f t="shared" si="229"/>
        <v>1.9829498570320769</v>
      </c>
      <c r="EK304" s="51">
        <f t="shared" si="225"/>
        <v>0.63098273862733123</v>
      </c>
      <c r="EL304" s="220">
        <f t="shared" si="230"/>
        <v>4.859262152273458E-2</v>
      </c>
      <c r="EM304" s="221">
        <f t="shared" si="217"/>
        <v>6.6845532303560082</v>
      </c>
      <c r="EN304" s="191"/>
      <c r="EO304" s="313"/>
      <c r="EP304" s="192" t="s">
        <v>354</v>
      </c>
      <c r="EQ304" s="222">
        <f t="shared" si="218"/>
        <v>3.3710147569545308</v>
      </c>
      <c r="ER304" s="191">
        <f t="shared" si="219"/>
        <v>1.9829498570320769</v>
      </c>
      <c r="ES304" s="51">
        <f t="shared" si="220"/>
        <v>0.63098273862733123</v>
      </c>
      <c r="ET304" s="191">
        <f t="shared" si="226"/>
        <v>3.5167926215227343</v>
      </c>
      <c r="EU304" s="191">
        <f t="shared" si="221"/>
        <v>6.6845532303560082</v>
      </c>
      <c r="EV304" s="191"/>
      <c r="EW304" s="191"/>
      <c r="EX304" s="192" t="str">
        <f t="shared" si="231"/>
        <v>Front</v>
      </c>
      <c r="EY304" s="145"/>
      <c r="EZ304" s="191"/>
      <c r="FA304" s="191"/>
      <c r="FB304" s="191"/>
      <c r="FC304" s="191"/>
      <c r="FD304" s="191"/>
      <c r="FE304" s="191"/>
      <c r="FF304" s="192"/>
      <c r="FG304" s="145"/>
      <c r="FH304" s="191"/>
      <c r="FI304" s="191"/>
      <c r="FJ304" s="191"/>
      <c r="FK304" s="191"/>
      <c r="FL304" s="191"/>
      <c r="FM304" s="191"/>
      <c r="FN304" s="192"/>
      <c r="FO304" s="145"/>
      <c r="FP304" s="191"/>
      <c r="FQ304" s="191"/>
      <c r="FR304" s="191"/>
      <c r="FS304" s="191"/>
      <c r="FT304" s="191"/>
      <c r="FU304" s="191"/>
      <c r="FV304" s="192"/>
      <c r="FW304" s="191"/>
      <c r="FX304" s="191"/>
      <c r="FY304" s="191"/>
      <c r="FZ304" s="191"/>
      <c r="GA304" s="191"/>
      <c r="GB304" s="191"/>
      <c r="GC304" s="191"/>
      <c r="GD304" s="210"/>
      <c r="GE304" s="145"/>
      <c r="GF304" s="191"/>
      <c r="GG304" s="191"/>
      <c r="GH304" s="191"/>
      <c r="GI304" s="191"/>
      <c r="GJ304" s="191"/>
      <c r="GK304" s="191"/>
      <c r="GL304" s="210"/>
      <c r="GM304" s="145"/>
      <c r="GN304" s="191"/>
      <c r="GO304" s="191"/>
      <c r="GP304" s="191"/>
      <c r="GQ304" s="191"/>
      <c r="GR304" s="191"/>
      <c r="GS304" s="191"/>
      <c r="GT304" s="210"/>
      <c r="GU304" s="145"/>
      <c r="GV304" s="191"/>
      <c r="GW304" s="191"/>
      <c r="GX304" s="191"/>
      <c r="GY304" s="191"/>
      <c r="GZ304" s="191"/>
      <c r="HA304" s="191"/>
      <c r="HB304" s="210"/>
      <c r="HC304" s="145"/>
      <c r="HD304" s="191"/>
      <c r="HE304" s="191"/>
      <c r="HF304" s="191"/>
      <c r="HG304" s="191"/>
      <c r="HH304" s="191"/>
      <c r="HI304" s="191"/>
      <c r="HJ304" s="210"/>
      <c r="HR304" s="310"/>
    </row>
    <row r="305" spans="1:226" s="309" customFormat="1" ht="14.45" customHeight="1" x14ac:dyDescent="0.25">
      <c r="A305" s="211" t="s">
        <v>431</v>
      </c>
      <c r="B305" s="194" t="s">
        <v>0</v>
      </c>
      <c r="C305" s="31">
        <f t="shared" si="227"/>
        <v>295</v>
      </c>
      <c r="D305" s="173" t="str">
        <f t="shared" si="188"/>
        <v>Dw_295</v>
      </c>
      <c r="E305" s="4">
        <v>484.24835526424062</v>
      </c>
      <c r="F305" s="195" t="s">
        <v>360</v>
      </c>
      <c r="G305" s="195">
        <v>17.5</v>
      </c>
      <c r="H305" s="3">
        <f t="shared" si="189"/>
        <v>54.311662674530467</v>
      </c>
      <c r="I305" s="196">
        <f t="shared" si="190"/>
        <v>194.7054354345691</v>
      </c>
      <c r="J305" s="1">
        <f t="shared" si="191"/>
        <v>0.30000000000000004</v>
      </c>
      <c r="K305" s="280">
        <f t="shared" si="192"/>
        <v>0.67855714238822162</v>
      </c>
      <c r="L305" s="280">
        <f t="shared" si="193"/>
        <v>0.78996699246248314</v>
      </c>
      <c r="M305" s="225">
        <f t="shared" si="194"/>
        <v>1.075489641707525</v>
      </c>
      <c r="N305" s="15" t="s">
        <v>432</v>
      </c>
      <c r="O305" s="197">
        <f t="shared" si="195"/>
        <v>0.59247524434686227</v>
      </c>
      <c r="P305" s="198">
        <f t="shared" si="196"/>
        <v>0</v>
      </c>
      <c r="Q305" s="198">
        <f t="shared" si="197"/>
        <v>0</v>
      </c>
      <c r="R305" s="198">
        <f t="shared" si="198"/>
        <v>0.75353801522627051</v>
      </c>
      <c r="S305" s="77">
        <f t="shared" si="199"/>
        <v>0.87893087845661233</v>
      </c>
      <c r="T305" s="199"/>
      <c r="U305" s="3">
        <f t="shared" si="200"/>
        <v>1.8896192986850548</v>
      </c>
      <c r="V305" s="98">
        <f t="shared" si="201"/>
        <v>12.140247719474194</v>
      </c>
      <c r="W305" s="49">
        <f t="shared" si="202"/>
        <v>4.4736865284395329</v>
      </c>
      <c r="X305" s="317">
        <f t="shared" si="228"/>
        <v>8.5711013571253977E-2</v>
      </c>
      <c r="Y305" s="318">
        <v>8.5711013571253963E-2</v>
      </c>
      <c r="Z305" s="200"/>
      <c r="AA305" s="66"/>
      <c r="AB305" s="66"/>
      <c r="AC305" s="66">
        <v>250</v>
      </c>
      <c r="AD305" s="66"/>
      <c r="AE305" s="66"/>
      <c r="AF305" s="66"/>
      <c r="AG305" s="66"/>
      <c r="AH305" s="195"/>
      <c r="AI305" s="34"/>
      <c r="AJ305" s="229">
        <v>180</v>
      </c>
      <c r="AK305" s="34"/>
      <c r="AL305" s="34"/>
      <c r="AM305" s="34"/>
      <c r="AN305" s="201"/>
      <c r="AO305" s="201"/>
      <c r="AP305" s="202">
        <v>240</v>
      </c>
      <c r="AQ305" s="18"/>
      <c r="AR305" s="18"/>
      <c r="AS305" s="18"/>
      <c r="AT305" s="51"/>
      <c r="AU305" s="17"/>
      <c r="AV305" s="18"/>
      <c r="AW305" s="112"/>
      <c r="AX305" s="103"/>
      <c r="AY305" s="18"/>
      <c r="AZ305" s="18"/>
      <c r="BA305" s="18"/>
      <c r="BB305" s="17"/>
      <c r="BC305" s="19"/>
      <c r="BD305" s="19"/>
      <c r="BE305" s="19"/>
      <c r="BF305" s="17"/>
      <c r="BG305" s="18"/>
      <c r="BH305" s="18"/>
      <c r="BI305" s="128"/>
      <c r="BJ305" s="331"/>
      <c r="BK305" s="332"/>
      <c r="BL305" s="332"/>
      <c r="BM305" s="332"/>
      <c r="BN305" s="333"/>
      <c r="BO305" s="203">
        <f t="shared" si="203"/>
        <v>6.9363999999999999</v>
      </c>
      <c r="BP305" s="285">
        <v>7.8299496387939662</v>
      </c>
      <c r="BQ305" s="204">
        <v>2.9148067122613148</v>
      </c>
      <c r="BR305" s="204"/>
      <c r="BS305" s="47"/>
      <c r="BT305" s="42"/>
      <c r="BU305" s="42"/>
      <c r="BV305" s="42"/>
      <c r="BW305" s="43"/>
      <c r="BX305" s="191"/>
      <c r="BY305" s="191"/>
      <c r="BZ305" s="205"/>
      <c r="CA305" s="191"/>
      <c r="CB305" s="206"/>
      <c r="CC305" s="191"/>
      <c r="CD305" s="207">
        <f t="shared" si="204"/>
        <v>58.411630630370738</v>
      </c>
      <c r="CE305" s="47" t="s">
        <v>356</v>
      </c>
      <c r="CF305" s="42">
        <v>31.8</v>
      </c>
      <c r="CG305" s="42" t="s">
        <v>353</v>
      </c>
      <c r="CH305" s="42">
        <v>175</v>
      </c>
      <c r="CI305" s="191"/>
      <c r="CJ305" s="192"/>
      <c r="CK305" s="191" t="s">
        <v>357</v>
      </c>
      <c r="CL305" s="191" t="s">
        <v>358</v>
      </c>
      <c r="CM305" s="208">
        <v>0.13</v>
      </c>
      <c r="CN305" s="191">
        <v>470</v>
      </c>
      <c r="CO305" s="205">
        <f t="shared" si="205"/>
        <v>76.11055623408032</v>
      </c>
      <c r="CP305" s="191">
        <f t="shared" si="206"/>
        <v>43.80872297277805</v>
      </c>
      <c r="CQ305" s="145" t="s">
        <v>353</v>
      </c>
      <c r="CR305" s="191">
        <v>175</v>
      </c>
      <c r="CS305" s="191"/>
      <c r="CT305" s="191"/>
      <c r="CU305" s="191"/>
      <c r="CV305" s="192"/>
      <c r="CW305" s="191" t="s">
        <v>357</v>
      </c>
      <c r="CX305" s="209" t="s">
        <v>358</v>
      </c>
      <c r="CY305" s="208">
        <v>0.13</v>
      </c>
      <c r="CZ305" s="191">
        <v>470</v>
      </c>
      <c r="DA305" s="191"/>
      <c r="DB305" s="191">
        <f t="shared" si="207"/>
        <v>54.311662674530467</v>
      </c>
      <c r="DC305" s="43">
        <f t="shared" si="208"/>
        <v>0</v>
      </c>
      <c r="DD305" s="191" t="s">
        <v>362</v>
      </c>
      <c r="DE305" s="191">
        <v>100</v>
      </c>
      <c r="DF305" s="191" t="s">
        <v>361</v>
      </c>
      <c r="DG305" s="191">
        <v>20</v>
      </c>
      <c r="DH305" s="191" t="s">
        <v>353</v>
      </c>
      <c r="DI305" s="192">
        <v>175</v>
      </c>
      <c r="DJ305" s="191"/>
      <c r="DK305" s="209"/>
      <c r="DL305" s="208"/>
      <c r="DM305" s="191"/>
      <c r="DN305" s="191">
        <f t="shared" si="209"/>
        <v>54.311662674530467</v>
      </c>
      <c r="DO305" s="192">
        <f t="shared" si="210"/>
        <v>0</v>
      </c>
      <c r="DP305" s="191">
        <v>1</v>
      </c>
      <c r="DQ305" s="191" t="s">
        <v>363</v>
      </c>
      <c r="DR305" s="191" t="s">
        <v>371</v>
      </c>
      <c r="DS305" s="208">
        <v>0.13400000000000001</v>
      </c>
      <c r="DT305" s="191">
        <v>580</v>
      </c>
      <c r="DU305" s="191">
        <f t="shared" si="211"/>
        <v>7.8299496387939662</v>
      </c>
      <c r="DV305" s="191">
        <v>0.375</v>
      </c>
      <c r="DW305" s="191">
        <v>0.45</v>
      </c>
      <c r="DX305" s="192">
        <f t="shared" si="212"/>
        <v>9.7352717717284563</v>
      </c>
      <c r="DY305" s="191">
        <v>1</v>
      </c>
      <c r="DZ305" s="191" t="s">
        <v>363</v>
      </c>
      <c r="EA305" s="191" t="s">
        <v>371</v>
      </c>
      <c r="EB305" s="208">
        <v>0.13400000000000001</v>
      </c>
      <c r="EC305" s="191">
        <v>580</v>
      </c>
      <c r="ED305" s="191">
        <f t="shared" si="213"/>
        <v>2.9148067122613148</v>
      </c>
      <c r="EE305" s="191">
        <v>0.47499999999999998</v>
      </c>
      <c r="EF305" s="191">
        <v>0.47499999999999998</v>
      </c>
      <c r="EG305" s="191">
        <f t="shared" si="214"/>
        <v>4.8676358858642281</v>
      </c>
      <c r="EH305" s="166">
        <f t="shared" si="215"/>
        <v>2</v>
      </c>
      <c r="EI305" s="205">
        <f t="shared" si="216"/>
        <v>3.2123528077645931</v>
      </c>
      <c r="EJ305" s="205">
        <f t="shared" si="229"/>
        <v>1.8896192986850548</v>
      </c>
      <c r="EK305" s="51">
        <f t="shared" si="225"/>
        <v>0.77518741357625998</v>
      </c>
      <c r="EL305" s="220">
        <f t="shared" si="230"/>
        <v>0.12792359611770343</v>
      </c>
      <c r="EM305" s="221">
        <f t="shared" si="217"/>
        <v>6.0701238597370972</v>
      </c>
      <c r="EN305" s="191"/>
      <c r="EO305" s="313"/>
      <c r="EP305" s="192" t="s">
        <v>354</v>
      </c>
      <c r="EQ305" s="222">
        <f t="shared" si="218"/>
        <v>3.2123528077645931</v>
      </c>
      <c r="ER305" s="191">
        <f t="shared" si="219"/>
        <v>1.8896192986850548</v>
      </c>
      <c r="ES305" s="51">
        <f t="shared" si="220"/>
        <v>0.77518741357625998</v>
      </c>
      <c r="ET305" s="191">
        <f t="shared" si="226"/>
        <v>3.5961235961177032</v>
      </c>
      <c r="EU305" s="191">
        <f t="shared" si="221"/>
        <v>6.0701238597370972</v>
      </c>
      <c r="EV305" s="191"/>
      <c r="EW305" s="191"/>
      <c r="EX305" s="192" t="str">
        <f t="shared" si="231"/>
        <v>Front</v>
      </c>
      <c r="EY305" s="145"/>
      <c r="EZ305" s="191"/>
      <c r="FA305" s="191"/>
      <c r="FB305" s="191"/>
      <c r="FC305" s="191"/>
      <c r="FD305" s="191"/>
      <c r="FE305" s="191"/>
      <c r="FF305" s="192"/>
      <c r="FG305" s="145"/>
      <c r="FH305" s="191"/>
      <c r="FI305" s="191"/>
      <c r="FJ305" s="191"/>
      <c r="FK305" s="191"/>
      <c r="FL305" s="191"/>
      <c r="FM305" s="191"/>
      <c r="FN305" s="192"/>
      <c r="FO305" s="145"/>
      <c r="FP305" s="191"/>
      <c r="FQ305" s="191"/>
      <c r="FR305" s="191"/>
      <c r="FS305" s="191"/>
      <c r="FT305" s="191"/>
      <c r="FU305" s="191"/>
      <c r="FV305" s="192"/>
      <c r="FW305" s="191"/>
      <c r="FX305" s="191"/>
      <c r="FY305" s="191"/>
      <c r="FZ305" s="191"/>
      <c r="GA305" s="191"/>
      <c r="GB305" s="191"/>
      <c r="GC305" s="191"/>
      <c r="GD305" s="210"/>
      <c r="GE305" s="145"/>
      <c r="GF305" s="191"/>
      <c r="GG305" s="191"/>
      <c r="GH305" s="191"/>
      <c r="GI305" s="191"/>
      <c r="GJ305" s="191"/>
      <c r="GK305" s="191"/>
      <c r="GL305" s="210"/>
      <c r="GM305" s="145"/>
      <c r="GN305" s="191"/>
      <c r="GO305" s="191"/>
      <c r="GP305" s="191"/>
      <c r="GQ305" s="191"/>
      <c r="GR305" s="191"/>
      <c r="GS305" s="191"/>
      <c r="GT305" s="210"/>
      <c r="GU305" s="145"/>
      <c r="GV305" s="191"/>
      <c r="GW305" s="191"/>
      <c r="GX305" s="191"/>
      <c r="GY305" s="191"/>
      <c r="GZ305" s="191"/>
      <c r="HA305" s="191"/>
      <c r="HB305" s="210"/>
      <c r="HC305" s="145"/>
      <c r="HD305" s="191"/>
      <c r="HE305" s="191"/>
      <c r="HF305" s="191"/>
      <c r="HG305" s="191"/>
      <c r="HH305" s="191"/>
      <c r="HI305" s="191"/>
      <c r="HJ305" s="210"/>
      <c r="HR305" s="310"/>
    </row>
    <row r="306" spans="1:226" s="309" customFormat="1" ht="14.45" customHeight="1" x14ac:dyDescent="0.25">
      <c r="A306" s="211" t="s">
        <v>431</v>
      </c>
      <c r="B306" s="194" t="s">
        <v>0</v>
      </c>
      <c r="C306" s="31">
        <f t="shared" si="227"/>
        <v>296</v>
      </c>
      <c r="D306" s="173" t="str">
        <f t="shared" ref="D306:D369" si="232">CONCATENATE(A306,"_",C306)</f>
        <v>Dw_296</v>
      </c>
      <c r="E306" s="4">
        <v>527.11318226068249</v>
      </c>
      <c r="F306" s="195" t="s">
        <v>360</v>
      </c>
      <c r="G306" s="195">
        <v>17.5</v>
      </c>
      <c r="H306" s="3">
        <f t="shared" ref="H306:H369" si="233">BO306*BP306</f>
        <v>56.873153833881624</v>
      </c>
      <c r="I306" s="196">
        <f t="shared" ref="I306:I369" si="234">2*H306+2*(BO306+BP306)*BQ306</f>
        <v>205.15133777053228</v>
      </c>
      <c r="J306" s="1">
        <f t="shared" ref="J306:J369" si="235">CD306/I306</f>
        <v>0.3</v>
      </c>
      <c r="K306" s="280">
        <f t="shared" ref="K306:K369" si="236">CD306/(2*(BO306+BP306)*BQ306)</f>
        <v>0.67332619727779297</v>
      </c>
      <c r="L306" s="280">
        <f t="shared" ref="L306:L369" si="237">CD306/(2*(BO306+BP306)*BQ306 - V306)</f>
        <v>0.87245938715604077</v>
      </c>
      <c r="M306" s="225">
        <f t="shared" ref="M306:M369" si="238">CD306/H306</f>
        <v>1.0821520732070711</v>
      </c>
      <c r="N306" s="15" t="s">
        <v>432</v>
      </c>
      <c r="O306" s="197">
        <f t="shared" ref="O306:O369" si="239">CP306/(2*(BO306+BP306)*BQ306-V306)</f>
        <v>0.6543445403670306</v>
      </c>
      <c r="P306" s="198">
        <f t="shared" ref="P306:P369" si="240">DC306/H306</f>
        <v>0</v>
      </c>
      <c r="Q306" s="198">
        <f t="shared" ref="Q306:Q369" si="241">DO306/H306</f>
        <v>0</v>
      </c>
      <c r="R306" s="198">
        <f t="shared" ref="R306:R369" si="242">DX306/(DU306*2*(DV306+DW306))</f>
        <v>0.75820602430237671</v>
      </c>
      <c r="S306" s="77">
        <f t="shared" ref="S306:S369" si="243">EG306/(ED306*2*(EE306+EF306))</f>
        <v>0.89396645911996808</v>
      </c>
      <c r="T306" s="199"/>
      <c r="U306" s="3">
        <f t="shared" ref="U306:U369" si="244">(EJ306*(EN306+1)*EM306+ER306*(EV306+1)*EU306+EZ306*(FD306+1)*FC306+FH306*(FL306+1)*FK306+FP306*(FT306+1)*FS306+FX306*(GB306+1)*GA306+GF306*(GJ306+1)*GI306+GN306*(GR306+1)*GQ306+GV306*(GZ306+1)*GY306+HD306*(HH306+1)*HG306)/V306</f>
        <v>2.4771072188342393</v>
      </c>
      <c r="V306" s="98">
        <f t="shared" ref="V306:V369" si="245">(EN306+1)*EM306+(EV306+1)*EU306+(FD306+1)*FC306+(FL306+1)*FK306+(FT306+1)*FS306+(GB306+1)*GA306+(GJ306+1)*GI306+(GR306+1)*GQ306+(GZ306+1)*GY306+(HH306+1)*HG306</f>
        <v>20.862604590242377</v>
      </c>
      <c r="W306" s="49">
        <f t="shared" ref="W306:W369" si="246">H306/V306</f>
        <v>2.7260811845363593</v>
      </c>
      <c r="X306" s="317">
        <f t="shared" si="228"/>
        <v>0.1600540161395492</v>
      </c>
      <c r="Y306" s="318">
        <v>0.1600540161395492</v>
      </c>
      <c r="Z306" s="200"/>
      <c r="AA306" s="66"/>
      <c r="AB306" s="66"/>
      <c r="AC306" s="66">
        <v>250</v>
      </c>
      <c r="AD306" s="66"/>
      <c r="AE306" s="66"/>
      <c r="AF306" s="66"/>
      <c r="AG306" s="66"/>
      <c r="AH306" s="195"/>
      <c r="AI306" s="34"/>
      <c r="AJ306" s="229">
        <v>180</v>
      </c>
      <c r="AK306" s="34"/>
      <c r="AL306" s="34"/>
      <c r="AM306" s="34"/>
      <c r="AN306" s="201"/>
      <c r="AO306" s="201"/>
      <c r="AP306" s="202">
        <v>240</v>
      </c>
      <c r="AQ306" s="18"/>
      <c r="AR306" s="18"/>
      <c r="AS306" s="18"/>
      <c r="AT306" s="51"/>
      <c r="AU306" s="17"/>
      <c r="AV306" s="18"/>
      <c r="AW306" s="112"/>
      <c r="AX306" s="103"/>
      <c r="AY306" s="18"/>
      <c r="AZ306" s="18"/>
      <c r="BA306" s="18"/>
      <c r="BB306" s="17"/>
      <c r="BC306" s="19"/>
      <c r="BD306" s="19"/>
      <c r="BE306" s="19"/>
      <c r="BF306" s="17"/>
      <c r="BG306" s="18"/>
      <c r="BH306" s="18"/>
      <c r="BI306" s="128"/>
      <c r="BJ306" s="331"/>
      <c r="BK306" s="332"/>
      <c r="BL306" s="332"/>
      <c r="BM306" s="332"/>
      <c r="BN306" s="333"/>
      <c r="BO306" s="203">
        <f t="shared" ref="BO306:BO369" si="247">7-2*CF306/1000</f>
        <v>6.9363999999999999</v>
      </c>
      <c r="BP306" s="285">
        <v>8.1992321425929333</v>
      </c>
      <c r="BQ306" s="204">
        <v>3.0195313034051501</v>
      </c>
      <c r="BR306" s="204"/>
      <c r="BS306" s="47"/>
      <c r="BT306" s="42"/>
      <c r="BU306" s="42"/>
      <c r="BV306" s="42"/>
      <c r="BW306" s="43"/>
      <c r="BX306" s="191"/>
      <c r="BY306" s="191"/>
      <c r="BZ306" s="205"/>
      <c r="CA306" s="191"/>
      <c r="CB306" s="206"/>
      <c r="CC306" s="191"/>
      <c r="CD306" s="207">
        <f t="shared" ref="CD306:CD369" si="248">CP306+DC306+IF(ISNUMBER(DO306),DO306,0)+DX306+EG306</f>
        <v>61.545401331159681</v>
      </c>
      <c r="CE306" s="47" t="s">
        <v>356</v>
      </c>
      <c r="CF306" s="42">
        <v>31.8</v>
      </c>
      <c r="CG306" s="42" t="s">
        <v>353</v>
      </c>
      <c r="CH306" s="42">
        <v>175</v>
      </c>
      <c r="CI306" s="191"/>
      <c r="CJ306" s="192"/>
      <c r="CK306" s="191" t="s">
        <v>357</v>
      </c>
      <c r="CL306" s="191" t="s">
        <v>358</v>
      </c>
      <c r="CM306" s="208">
        <v>0.13</v>
      </c>
      <c r="CN306" s="191">
        <v>470</v>
      </c>
      <c r="CO306" s="205">
        <f t="shared" ref="CO306:CO369" si="249">2*(BO306+BP306)*BQ306-$V$54</f>
        <v>81.433476251341176</v>
      </c>
      <c r="CP306" s="191">
        <f t="shared" ref="CP306:CP369" si="250">$CP$2*I306</f>
        <v>46.159050998369764</v>
      </c>
      <c r="CQ306" s="145" t="s">
        <v>353</v>
      </c>
      <c r="CR306" s="191">
        <v>175</v>
      </c>
      <c r="CS306" s="191"/>
      <c r="CT306" s="191"/>
      <c r="CU306" s="191"/>
      <c r="CV306" s="192"/>
      <c r="CW306" s="191" t="s">
        <v>357</v>
      </c>
      <c r="CX306" s="209" t="s">
        <v>358</v>
      </c>
      <c r="CY306" s="208">
        <v>0.13</v>
      </c>
      <c r="CZ306" s="191">
        <v>470</v>
      </c>
      <c r="DA306" s="191"/>
      <c r="DB306" s="191">
        <f t="shared" ref="DB306:DB369" si="251">BO306*BP306</f>
        <v>56.873153833881624</v>
      </c>
      <c r="DC306" s="43">
        <f t="shared" ref="DC306:DC369" si="252">$DC$2*I306</f>
        <v>0</v>
      </c>
      <c r="DD306" s="191" t="s">
        <v>362</v>
      </c>
      <c r="DE306" s="191">
        <v>100</v>
      </c>
      <c r="DF306" s="191" t="s">
        <v>361</v>
      </c>
      <c r="DG306" s="191">
        <v>20</v>
      </c>
      <c r="DH306" s="191" t="s">
        <v>353</v>
      </c>
      <c r="DI306" s="192">
        <v>175</v>
      </c>
      <c r="DJ306" s="191"/>
      <c r="DK306" s="209"/>
      <c r="DL306" s="208"/>
      <c r="DM306" s="191"/>
      <c r="DN306" s="191">
        <f t="shared" ref="DN306:DN369" si="253">BO306*BP306</f>
        <v>56.873153833881624</v>
      </c>
      <c r="DO306" s="192">
        <f t="shared" ref="DO306:DO369" si="254">I306*$DO$2</f>
        <v>0</v>
      </c>
      <c r="DP306" s="191">
        <v>1</v>
      </c>
      <c r="DQ306" s="191" t="s">
        <v>363</v>
      </c>
      <c r="DR306" s="191" t="s">
        <v>371</v>
      </c>
      <c r="DS306" s="208">
        <v>0.13400000000000001</v>
      </c>
      <c r="DT306" s="191">
        <v>580</v>
      </c>
      <c r="DU306" s="191">
        <f t="shared" ref="DU306:DU369" si="255">BP306</f>
        <v>8.1992321425929333</v>
      </c>
      <c r="DV306" s="191">
        <v>0.375</v>
      </c>
      <c r="DW306" s="191">
        <v>0.45</v>
      </c>
      <c r="DX306" s="192">
        <f t="shared" ref="DX306:DX369" si="256">I306*$DX$2</f>
        <v>10.257566888526615</v>
      </c>
      <c r="DY306" s="191">
        <v>1</v>
      </c>
      <c r="DZ306" s="191" t="s">
        <v>363</v>
      </c>
      <c r="EA306" s="191" t="s">
        <v>371</v>
      </c>
      <c r="EB306" s="208">
        <v>0.13400000000000001</v>
      </c>
      <c r="EC306" s="191">
        <v>580</v>
      </c>
      <c r="ED306" s="191">
        <f t="shared" ref="ED306:ED369" si="257">BQ306</f>
        <v>3.0195313034051501</v>
      </c>
      <c r="EE306" s="191">
        <v>0.47499999999999998</v>
      </c>
      <c r="EF306" s="191">
        <v>0.47499999999999998</v>
      </c>
      <c r="EG306" s="191">
        <f t="shared" ref="EG306:EG369" si="258">I306*$EG$2</f>
        <v>5.1287834442633073</v>
      </c>
      <c r="EH306" s="166">
        <f t="shared" ref="EH306:EH369" si="259">EN306+1+EV306+1</f>
        <v>2</v>
      </c>
      <c r="EI306" s="205">
        <f t="shared" ref="EI306:EI369" si="260">$EI$2*EJ306</f>
        <v>4.2110822720182064</v>
      </c>
      <c r="EJ306" s="205">
        <f t="shared" si="229"/>
        <v>2.4771072188342393</v>
      </c>
      <c r="EK306" s="51">
        <f t="shared" si="225"/>
        <v>0.29242408457091074</v>
      </c>
      <c r="EL306" s="220">
        <f t="shared" si="230"/>
        <v>1.3626588639908968</v>
      </c>
      <c r="EM306" s="221">
        <f t="shared" ref="EM306:EM369" si="261">EI306*EJ306</f>
        <v>10.431302295121188</v>
      </c>
      <c r="EN306" s="191"/>
      <c r="EO306" s="313"/>
      <c r="EP306" s="192" t="s">
        <v>354</v>
      </c>
      <c r="EQ306" s="222">
        <f t="shared" ref="EQ306:EQ369" si="262">EI306</f>
        <v>4.2110822720182064</v>
      </c>
      <c r="ER306" s="191">
        <f t="shared" ref="ER306:ER369" si="263">EJ306</f>
        <v>2.4771072188342393</v>
      </c>
      <c r="ES306" s="51">
        <f t="shared" ref="ES306:ES369" si="264">EK306</f>
        <v>0.29242408457091074</v>
      </c>
      <c r="ET306" s="191">
        <f t="shared" si="226"/>
        <v>1.3626588639908968</v>
      </c>
      <c r="EU306" s="191">
        <f t="shared" ref="EU306:EU369" si="265">EM306</f>
        <v>10.431302295121188</v>
      </c>
      <c r="EV306" s="191"/>
      <c r="EW306" s="191"/>
      <c r="EX306" s="192" t="str">
        <f t="shared" si="231"/>
        <v>Rear</v>
      </c>
      <c r="EY306" s="145"/>
      <c r="EZ306" s="191"/>
      <c r="FA306" s="191"/>
      <c r="FB306" s="191"/>
      <c r="FC306" s="191"/>
      <c r="FD306" s="191"/>
      <c r="FE306" s="191"/>
      <c r="FF306" s="192"/>
      <c r="FG306" s="145"/>
      <c r="FH306" s="191"/>
      <c r="FI306" s="191"/>
      <c r="FJ306" s="191"/>
      <c r="FK306" s="191"/>
      <c r="FL306" s="191"/>
      <c r="FM306" s="191"/>
      <c r="FN306" s="192"/>
      <c r="FO306" s="145"/>
      <c r="FP306" s="191"/>
      <c r="FQ306" s="191"/>
      <c r="FR306" s="191"/>
      <c r="FS306" s="191"/>
      <c r="FT306" s="191"/>
      <c r="FU306" s="191"/>
      <c r="FV306" s="192"/>
      <c r="FW306" s="191"/>
      <c r="FX306" s="191"/>
      <c r="FY306" s="191"/>
      <c r="FZ306" s="191"/>
      <c r="GA306" s="191"/>
      <c r="GB306" s="191"/>
      <c r="GC306" s="191"/>
      <c r="GD306" s="210"/>
      <c r="GE306" s="145"/>
      <c r="GF306" s="191"/>
      <c r="GG306" s="191"/>
      <c r="GH306" s="191"/>
      <c r="GI306" s="191"/>
      <c r="GJ306" s="191"/>
      <c r="GK306" s="191"/>
      <c r="GL306" s="210"/>
      <c r="GM306" s="145"/>
      <c r="GN306" s="191"/>
      <c r="GO306" s="191"/>
      <c r="GP306" s="191"/>
      <c r="GQ306" s="191"/>
      <c r="GR306" s="191"/>
      <c r="GS306" s="191"/>
      <c r="GT306" s="210"/>
      <c r="GU306" s="145"/>
      <c r="GV306" s="191"/>
      <c r="GW306" s="191"/>
      <c r="GX306" s="191"/>
      <c r="GY306" s="191"/>
      <c r="GZ306" s="191"/>
      <c r="HA306" s="191"/>
      <c r="HB306" s="210"/>
      <c r="HC306" s="145"/>
      <c r="HD306" s="191"/>
      <c r="HE306" s="191"/>
      <c r="HF306" s="191"/>
      <c r="HG306" s="191"/>
      <c r="HH306" s="191"/>
      <c r="HI306" s="191"/>
      <c r="HJ306" s="210"/>
      <c r="HR306" s="310"/>
    </row>
    <row r="307" spans="1:226" s="309" customFormat="1" ht="14.45" customHeight="1" x14ac:dyDescent="0.25">
      <c r="A307" s="211" t="s">
        <v>431</v>
      </c>
      <c r="B307" s="194" t="s">
        <v>0</v>
      </c>
      <c r="C307" s="31">
        <f t="shared" si="227"/>
        <v>297</v>
      </c>
      <c r="D307" s="173" t="str">
        <f t="shared" si="232"/>
        <v>Dw_297</v>
      </c>
      <c r="E307" s="4">
        <v>492.62266777243519</v>
      </c>
      <c r="F307" s="195" t="s">
        <v>360</v>
      </c>
      <c r="G307" s="195">
        <v>17.5</v>
      </c>
      <c r="H307" s="3">
        <f t="shared" si="233"/>
        <v>54.370797647030223</v>
      </c>
      <c r="I307" s="196">
        <f t="shared" si="234"/>
        <v>192.95729399917488</v>
      </c>
      <c r="J307" s="217">
        <f t="shared" si="235"/>
        <v>0.3</v>
      </c>
      <c r="K307" s="280">
        <f t="shared" si="236"/>
        <v>0.68736814026144233</v>
      </c>
      <c r="L307" s="280">
        <f t="shared" si="237"/>
        <v>0.82464925228494024</v>
      </c>
      <c r="M307" s="225">
        <f t="shared" si="238"/>
        <v>1.0646742498712323</v>
      </c>
      <c r="N307" s="15" t="s">
        <v>432</v>
      </c>
      <c r="O307" s="197">
        <f t="shared" si="239"/>
        <v>0.61848693921370512</v>
      </c>
      <c r="P307" s="198">
        <f t="shared" si="240"/>
        <v>0</v>
      </c>
      <c r="Q307" s="198">
        <f t="shared" si="241"/>
        <v>0</v>
      </c>
      <c r="R307" s="198">
        <f t="shared" si="242"/>
        <v>0.74596024917240578</v>
      </c>
      <c r="S307" s="77">
        <f t="shared" si="243"/>
        <v>0.89085774713670296</v>
      </c>
      <c r="T307" s="199"/>
      <c r="U307" s="3">
        <f t="shared" si="244"/>
        <v>2.0306161177784876</v>
      </c>
      <c r="V307" s="98">
        <f t="shared" si="245"/>
        <v>14.019566180458041</v>
      </c>
      <c r="W307" s="49">
        <f t="shared" si="246"/>
        <v>3.8782082802831668</v>
      </c>
      <c r="X307" s="317">
        <f t="shared" si="228"/>
        <v>0.10353502425384181</v>
      </c>
      <c r="Y307" s="318">
        <v>0.1035350242538418</v>
      </c>
      <c r="Z307" s="200"/>
      <c r="AA307" s="66"/>
      <c r="AB307" s="66"/>
      <c r="AC307" s="66">
        <v>250</v>
      </c>
      <c r="AD307" s="66"/>
      <c r="AE307" s="66"/>
      <c r="AF307" s="66"/>
      <c r="AG307" s="66"/>
      <c r="AH307" s="195"/>
      <c r="AI307" s="34"/>
      <c r="AJ307" s="229">
        <v>180</v>
      </c>
      <c r="AK307" s="34"/>
      <c r="AL307" s="34"/>
      <c r="AM307" s="34"/>
      <c r="AN307" s="201"/>
      <c r="AO307" s="201"/>
      <c r="AP307" s="202">
        <v>240</v>
      </c>
      <c r="AQ307" s="18"/>
      <c r="AR307" s="18"/>
      <c r="AS307" s="18"/>
      <c r="AT307" s="51"/>
      <c r="AU307" s="17"/>
      <c r="AV307" s="18"/>
      <c r="AW307" s="112"/>
      <c r="AX307" s="103"/>
      <c r="AY307" s="18"/>
      <c r="AZ307" s="18"/>
      <c r="BA307" s="18"/>
      <c r="BB307" s="17"/>
      <c r="BC307" s="19"/>
      <c r="BD307" s="19"/>
      <c r="BE307" s="19"/>
      <c r="BF307" s="17"/>
      <c r="BG307" s="18"/>
      <c r="BH307" s="18"/>
      <c r="BI307" s="128"/>
      <c r="BJ307" s="331"/>
      <c r="BK307" s="332"/>
      <c r="BL307" s="332"/>
      <c r="BM307" s="332"/>
      <c r="BN307" s="333"/>
      <c r="BO307" s="203">
        <f t="shared" si="247"/>
        <v>6.9363999999999999</v>
      </c>
      <c r="BP307" s="285">
        <v>7.8384749505550753</v>
      </c>
      <c r="BQ307" s="204">
        <v>2.8499631633752185</v>
      </c>
      <c r="BR307" s="204"/>
      <c r="BS307" s="47"/>
      <c r="BT307" s="42"/>
      <c r="BU307" s="42"/>
      <c r="BV307" s="42"/>
      <c r="BW307" s="43"/>
      <c r="BX307" s="191"/>
      <c r="BY307" s="191"/>
      <c r="BZ307" s="205"/>
      <c r="CA307" s="191"/>
      <c r="CB307" s="206"/>
      <c r="CC307" s="191"/>
      <c r="CD307" s="207">
        <f t="shared" si="248"/>
        <v>57.887188199752465</v>
      </c>
      <c r="CE307" s="47" t="s">
        <v>356</v>
      </c>
      <c r="CF307" s="42">
        <v>31.8</v>
      </c>
      <c r="CG307" s="42" t="s">
        <v>353</v>
      </c>
      <c r="CH307" s="42">
        <v>175</v>
      </c>
      <c r="CI307" s="191"/>
      <c r="CJ307" s="192"/>
      <c r="CK307" s="191" t="s">
        <v>357</v>
      </c>
      <c r="CL307" s="191" t="s">
        <v>358</v>
      </c>
      <c r="CM307" s="208">
        <v>0.13</v>
      </c>
      <c r="CN307" s="191">
        <v>470</v>
      </c>
      <c r="CO307" s="205">
        <f t="shared" si="249"/>
        <v>74.244144853686578</v>
      </c>
      <c r="CP307" s="191">
        <f t="shared" si="250"/>
        <v>43.415391149814347</v>
      </c>
      <c r="CQ307" s="145" t="s">
        <v>353</v>
      </c>
      <c r="CR307" s="191">
        <v>175</v>
      </c>
      <c r="CS307" s="191"/>
      <c r="CT307" s="191"/>
      <c r="CU307" s="191"/>
      <c r="CV307" s="192"/>
      <c r="CW307" s="191" t="s">
        <v>357</v>
      </c>
      <c r="CX307" s="209" t="s">
        <v>358</v>
      </c>
      <c r="CY307" s="208">
        <v>0.13</v>
      </c>
      <c r="CZ307" s="191">
        <v>470</v>
      </c>
      <c r="DA307" s="191"/>
      <c r="DB307" s="191">
        <f t="shared" si="251"/>
        <v>54.370797647030223</v>
      </c>
      <c r="DC307" s="43">
        <f t="shared" si="252"/>
        <v>0</v>
      </c>
      <c r="DD307" s="191" t="s">
        <v>362</v>
      </c>
      <c r="DE307" s="191">
        <v>100</v>
      </c>
      <c r="DF307" s="191" t="s">
        <v>361</v>
      </c>
      <c r="DG307" s="191">
        <v>20</v>
      </c>
      <c r="DH307" s="191" t="s">
        <v>353</v>
      </c>
      <c r="DI307" s="192">
        <v>175</v>
      </c>
      <c r="DJ307" s="191"/>
      <c r="DK307" s="209"/>
      <c r="DL307" s="208"/>
      <c r="DM307" s="191"/>
      <c r="DN307" s="191">
        <f t="shared" si="253"/>
        <v>54.370797647030223</v>
      </c>
      <c r="DO307" s="192">
        <f t="shared" si="254"/>
        <v>0</v>
      </c>
      <c r="DP307" s="191">
        <v>1</v>
      </c>
      <c r="DQ307" s="191" t="s">
        <v>363</v>
      </c>
      <c r="DR307" s="191" t="s">
        <v>371</v>
      </c>
      <c r="DS307" s="208">
        <v>0.13400000000000001</v>
      </c>
      <c r="DT307" s="191">
        <v>580</v>
      </c>
      <c r="DU307" s="191">
        <f t="shared" si="255"/>
        <v>7.8384749505550753</v>
      </c>
      <c r="DV307" s="191">
        <v>0.375</v>
      </c>
      <c r="DW307" s="191">
        <v>0.45</v>
      </c>
      <c r="DX307" s="192">
        <f t="shared" si="256"/>
        <v>9.6478646999587454</v>
      </c>
      <c r="DY307" s="191">
        <v>1</v>
      </c>
      <c r="DZ307" s="191" t="s">
        <v>363</v>
      </c>
      <c r="EA307" s="191" t="s">
        <v>371</v>
      </c>
      <c r="EB307" s="208">
        <v>0.13400000000000001</v>
      </c>
      <c r="EC307" s="191">
        <v>580</v>
      </c>
      <c r="ED307" s="191">
        <f t="shared" si="257"/>
        <v>2.8499631633752185</v>
      </c>
      <c r="EE307" s="191">
        <v>0.47499999999999998</v>
      </c>
      <c r="EF307" s="191">
        <v>0.47499999999999998</v>
      </c>
      <c r="EG307" s="191">
        <f t="shared" si="258"/>
        <v>4.8239323499793727</v>
      </c>
      <c r="EH307" s="166">
        <f t="shared" si="259"/>
        <v>2</v>
      </c>
      <c r="EI307" s="205">
        <f t="shared" si="260"/>
        <v>3.4520474002234289</v>
      </c>
      <c r="EJ307" s="205">
        <f t="shared" si="229"/>
        <v>2.0306161177784876</v>
      </c>
      <c r="EK307" s="51">
        <f t="shared" si="225"/>
        <v>0.56934704559673088</v>
      </c>
      <c r="EL307" s="220">
        <f t="shared" si="230"/>
        <v>8.0762998882855097E-3</v>
      </c>
      <c r="EM307" s="221">
        <f t="shared" si="261"/>
        <v>7.0097830902290204</v>
      </c>
      <c r="EN307" s="191"/>
      <c r="EO307" s="313"/>
      <c r="EP307" s="192" t="s">
        <v>354</v>
      </c>
      <c r="EQ307" s="222">
        <f t="shared" si="262"/>
        <v>3.4520474002234289</v>
      </c>
      <c r="ER307" s="191">
        <f t="shared" si="263"/>
        <v>2.0306161177784876</v>
      </c>
      <c r="ES307" s="51">
        <f t="shared" si="264"/>
        <v>0.56934704559673088</v>
      </c>
      <c r="ET307" s="191">
        <f t="shared" si="226"/>
        <v>3.4762762998882852</v>
      </c>
      <c r="EU307" s="191">
        <f t="shared" si="265"/>
        <v>7.0097830902290204</v>
      </c>
      <c r="EV307" s="191"/>
      <c r="EW307" s="191"/>
      <c r="EX307" s="192" t="str">
        <f t="shared" si="231"/>
        <v>Front</v>
      </c>
      <c r="EY307" s="145"/>
      <c r="EZ307" s="191"/>
      <c r="FA307" s="191"/>
      <c r="FB307" s="191"/>
      <c r="FC307" s="191"/>
      <c r="FD307" s="191"/>
      <c r="FE307" s="191"/>
      <c r="FF307" s="192"/>
      <c r="FG307" s="145"/>
      <c r="FH307" s="191"/>
      <c r="FI307" s="191"/>
      <c r="FJ307" s="191"/>
      <c r="FK307" s="191"/>
      <c r="FL307" s="191"/>
      <c r="FM307" s="191"/>
      <c r="FN307" s="192"/>
      <c r="FO307" s="145"/>
      <c r="FP307" s="191"/>
      <c r="FQ307" s="191"/>
      <c r="FR307" s="191"/>
      <c r="FS307" s="191"/>
      <c r="FT307" s="191"/>
      <c r="FU307" s="191"/>
      <c r="FV307" s="192"/>
      <c r="FW307" s="191"/>
      <c r="FX307" s="191"/>
      <c r="FY307" s="191"/>
      <c r="FZ307" s="191"/>
      <c r="GA307" s="191"/>
      <c r="GB307" s="191"/>
      <c r="GC307" s="191"/>
      <c r="GD307" s="210"/>
      <c r="GE307" s="145"/>
      <c r="GF307" s="191"/>
      <c r="GG307" s="191"/>
      <c r="GH307" s="191"/>
      <c r="GI307" s="191"/>
      <c r="GJ307" s="191"/>
      <c r="GK307" s="191"/>
      <c r="GL307" s="210"/>
      <c r="GM307" s="145"/>
      <c r="GN307" s="191"/>
      <c r="GO307" s="191"/>
      <c r="GP307" s="191"/>
      <c r="GQ307" s="191"/>
      <c r="GR307" s="191"/>
      <c r="GS307" s="191"/>
      <c r="GT307" s="210"/>
      <c r="GU307" s="145"/>
      <c r="GV307" s="191"/>
      <c r="GW307" s="191"/>
      <c r="GX307" s="191"/>
      <c r="GY307" s="191"/>
      <c r="GZ307" s="191"/>
      <c r="HA307" s="191"/>
      <c r="HB307" s="210"/>
      <c r="HC307" s="145"/>
      <c r="HD307" s="191"/>
      <c r="HE307" s="191"/>
      <c r="HF307" s="191"/>
      <c r="HG307" s="191"/>
      <c r="HH307" s="191"/>
      <c r="HI307" s="191"/>
      <c r="HJ307" s="210"/>
      <c r="HR307" s="310"/>
    </row>
    <row r="308" spans="1:226" s="309" customFormat="1" ht="14.45" customHeight="1" x14ac:dyDescent="0.25">
      <c r="A308" s="211" t="s">
        <v>431</v>
      </c>
      <c r="B308" s="194" t="s">
        <v>0</v>
      </c>
      <c r="C308" s="31">
        <f t="shared" si="227"/>
        <v>298</v>
      </c>
      <c r="D308" s="173" t="str">
        <f t="shared" si="232"/>
        <v>Dw_298</v>
      </c>
      <c r="E308" s="4">
        <v>451.43751598539842</v>
      </c>
      <c r="F308" s="195" t="s">
        <v>360</v>
      </c>
      <c r="G308" s="195">
        <v>17.5</v>
      </c>
      <c r="H308" s="3">
        <f t="shared" si="233"/>
        <v>61.32721292582638</v>
      </c>
      <c r="I308" s="196">
        <f t="shared" si="234"/>
        <v>213.56120193416859</v>
      </c>
      <c r="J308" s="217">
        <f t="shared" si="235"/>
        <v>0.30000000000000004</v>
      </c>
      <c r="K308" s="280">
        <f t="shared" si="236"/>
        <v>0.70476991200409433</v>
      </c>
      <c r="L308" s="280">
        <f t="shared" si="237"/>
        <v>0.81506699546239714</v>
      </c>
      <c r="M308" s="225">
        <f t="shared" si="238"/>
        <v>1.0446970850891193</v>
      </c>
      <c r="N308" s="15" t="s">
        <v>432</v>
      </c>
      <c r="O308" s="197">
        <f t="shared" si="239"/>
        <v>0.61130024659679794</v>
      </c>
      <c r="P308" s="198">
        <f t="shared" si="240"/>
        <v>0</v>
      </c>
      <c r="Q308" s="198">
        <f t="shared" si="241"/>
        <v>0</v>
      </c>
      <c r="R308" s="198">
        <f t="shared" si="242"/>
        <v>0.73196331929415837</v>
      </c>
      <c r="S308" s="77">
        <f t="shared" si="243"/>
        <v>0.97541148021885116</v>
      </c>
      <c r="T308" s="199"/>
      <c r="U308" s="3">
        <f t="shared" si="244"/>
        <v>1.9021467963411385</v>
      </c>
      <c r="V308" s="98">
        <f t="shared" si="245"/>
        <v>12.301752278424908</v>
      </c>
      <c r="W308" s="49">
        <f t="shared" si="246"/>
        <v>4.9852420645295741</v>
      </c>
      <c r="X308" s="317">
        <f t="shared" si="228"/>
        <v>7.9445012186772579E-2</v>
      </c>
      <c r="Y308" s="318">
        <v>7.9445012186772593E-2</v>
      </c>
      <c r="Z308" s="200"/>
      <c r="AA308" s="66"/>
      <c r="AB308" s="66"/>
      <c r="AC308" s="66">
        <v>250</v>
      </c>
      <c r="AD308" s="66"/>
      <c r="AE308" s="66"/>
      <c r="AF308" s="66"/>
      <c r="AG308" s="66"/>
      <c r="AH308" s="195"/>
      <c r="AI308" s="34"/>
      <c r="AJ308" s="229">
        <v>180</v>
      </c>
      <c r="AK308" s="34"/>
      <c r="AL308" s="34"/>
      <c r="AM308" s="34"/>
      <c r="AN308" s="201"/>
      <c r="AO308" s="201"/>
      <c r="AP308" s="202">
        <v>240</v>
      </c>
      <c r="AQ308" s="18"/>
      <c r="AR308" s="18"/>
      <c r="AS308" s="18"/>
      <c r="AT308" s="51"/>
      <c r="AU308" s="17"/>
      <c r="AV308" s="18"/>
      <c r="AW308" s="112"/>
      <c r="AX308" s="103"/>
      <c r="AY308" s="18"/>
      <c r="AZ308" s="18"/>
      <c r="BA308" s="18"/>
      <c r="BB308" s="17"/>
      <c r="BC308" s="19"/>
      <c r="BD308" s="19"/>
      <c r="BE308" s="19"/>
      <c r="BF308" s="17"/>
      <c r="BG308" s="18"/>
      <c r="BH308" s="18"/>
      <c r="BI308" s="128"/>
      <c r="BJ308" s="331"/>
      <c r="BK308" s="332"/>
      <c r="BL308" s="332"/>
      <c r="BM308" s="332"/>
      <c r="BN308" s="333"/>
      <c r="BO308" s="203">
        <f t="shared" si="247"/>
        <v>6.9363999999999999</v>
      </c>
      <c r="BP308" s="285">
        <v>8.8413604933144541</v>
      </c>
      <c r="BQ308" s="204">
        <v>2.8808516937823958</v>
      </c>
      <c r="BR308" s="204"/>
      <c r="BS308" s="47"/>
      <c r="BT308" s="42"/>
      <c r="BU308" s="42"/>
      <c r="BV308" s="42"/>
      <c r="BW308" s="43"/>
      <c r="BX308" s="191"/>
      <c r="BY308" s="191"/>
      <c r="BZ308" s="205"/>
      <c r="CA308" s="191"/>
      <c r="CB308" s="206"/>
      <c r="CC308" s="191"/>
      <c r="CD308" s="207">
        <f t="shared" si="248"/>
        <v>64.068360580250584</v>
      </c>
      <c r="CE308" s="47" t="s">
        <v>356</v>
      </c>
      <c r="CF308" s="42">
        <v>31.8</v>
      </c>
      <c r="CG308" s="42" t="s">
        <v>353</v>
      </c>
      <c r="CH308" s="42">
        <v>175</v>
      </c>
      <c r="CI308" s="191"/>
      <c r="CJ308" s="192"/>
      <c r="CK308" s="191" t="s">
        <v>357</v>
      </c>
      <c r="CL308" s="191" t="s">
        <v>358</v>
      </c>
      <c r="CM308" s="208">
        <v>0.13</v>
      </c>
      <c r="CN308" s="191">
        <v>470</v>
      </c>
      <c r="CO308" s="205">
        <f t="shared" si="249"/>
        <v>80.935222231087948</v>
      </c>
      <c r="CP308" s="191">
        <f t="shared" si="250"/>
        <v>48.051270435187938</v>
      </c>
      <c r="CQ308" s="145" t="s">
        <v>353</v>
      </c>
      <c r="CR308" s="191">
        <v>175</v>
      </c>
      <c r="CS308" s="191"/>
      <c r="CT308" s="191"/>
      <c r="CU308" s="191"/>
      <c r="CV308" s="192"/>
      <c r="CW308" s="191" t="s">
        <v>357</v>
      </c>
      <c r="CX308" s="209" t="s">
        <v>358</v>
      </c>
      <c r="CY308" s="208">
        <v>0.13</v>
      </c>
      <c r="CZ308" s="191">
        <v>470</v>
      </c>
      <c r="DA308" s="191"/>
      <c r="DB308" s="191">
        <f t="shared" si="251"/>
        <v>61.32721292582638</v>
      </c>
      <c r="DC308" s="43">
        <f t="shared" si="252"/>
        <v>0</v>
      </c>
      <c r="DD308" s="191" t="s">
        <v>362</v>
      </c>
      <c r="DE308" s="191">
        <v>100</v>
      </c>
      <c r="DF308" s="191" t="s">
        <v>361</v>
      </c>
      <c r="DG308" s="191">
        <v>20</v>
      </c>
      <c r="DH308" s="191" t="s">
        <v>353</v>
      </c>
      <c r="DI308" s="192">
        <v>175</v>
      </c>
      <c r="DJ308" s="191"/>
      <c r="DK308" s="209"/>
      <c r="DL308" s="208"/>
      <c r="DM308" s="191"/>
      <c r="DN308" s="191">
        <f t="shared" si="253"/>
        <v>61.32721292582638</v>
      </c>
      <c r="DO308" s="192">
        <f t="shared" si="254"/>
        <v>0</v>
      </c>
      <c r="DP308" s="191">
        <v>1</v>
      </c>
      <c r="DQ308" s="191" t="s">
        <v>363</v>
      </c>
      <c r="DR308" s="191" t="s">
        <v>371</v>
      </c>
      <c r="DS308" s="208">
        <v>0.13400000000000001</v>
      </c>
      <c r="DT308" s="191">
        <v>580</v>
      </c>
      <c r="DU308" s="191">
        <f t="shared" si="255"/>
        <v>8.8413604933144541</v>
      </c>
      <c r="DV308" s="191">
        <v>0.375</v>
      </c>
      <c r="DW308" s="191">
        <v>0.45</v>
      </c>
      <c r="DX308" s="192">
        <f t="shared" si="256"/>
        <v>10.67806009670843</v>
      </c>
      <c r="DY308" s="191">
        <v>1</v>
      </c>
      <c r="DZ308" s="191" t="s">
        <v>363</v>
      </c>
      <c r="EA308" s="191" t="s">
        <v>371</v>
      </c>
      <c r="EB308" s="208">
        <v>0.13400000000000001</v>
      </c>
      <c r="EC308" s="191">
        <v>580</v>
      </c>
      <c r="ED308" s="191">
        <f t="shared" si="257"/>
        <v>2.8808516937823958</v>
      </c>
      <c r="EE308" s="191">
        <v>0.47499999999999998</v>
      </c>
      <c r="EF308" s="191">
        <v>0.47499999999999998</v>
      </c>
      <c r="EG308" s="191">
        <f t="shared" si="258"/>
        <v>5.339030048354215</v>
      </c>
      <c r="EH308" s="166">
        <f t="shared" si="259"/>
        <v>2</v>
      </c>
      <c r="EI308" s="205">
        <f t="shared" si="260"/>
        <v>3.233649553779935</v>
      </c>
      <c r="EJ308" s="205">
        <f t="shared" si="229"/>
        <v>1.9021467963411383</v>
      </c>
      <c r="EK308" s="51">
        <f t="shared" si="225"/>
        <v>0.72870489744125755</v>
      </c>
      <c r="EL308" s="220">
        <f t="shared" si="230"/>
        <v>0.11727522311003247</v>
      </c>
      <c r="EM308" s="221">
        <f t="shared" si="261"/>
        <v>6.1508761392124542</v>
      </c>
      <c r="EN308" s="191"/>
      <c r="EO308" s="313"/>
      <c r="EP308" s="192" t="s">
        <v>354</v>
      </c>
      <c r="EQ308" s="222">
        <f t="shared" si="262"/>
        <v>3.233649553779935</v>
      </c>
      <c r="ER308" s="191">
        <f t="shared" si="263"/>
        <v>1.9021467963411383</v>
      </c>
      <c r="ES308" s="51">
        <f t="shared" si="264"/>
        <v>0.72870489744125755</v>
      </c>
      <c r="ET308" s="191">
        <f t="shared" si="226"/>
        <v>3.5854752231100324</v>
      </c>
      <c r="EU308" s="191">
        <f t="shared" si="265"/>
        <v>6.1508761392124542</v>
      </c>
      <c r="EV308" s="191"/>
      <c r="EW308" s="191"/>
      <c r="EX308" s="192" t="str">
        <f t="shared" si="231"/>
        <v>Front</v>
      </c>
      <c r="EY308" s="145"/>
      <c r="EZ308" s="191"/>
      <c r="FA308" s="191"/>
      <c r="FB308" s="191"/>
      <c r="FC308" s="191"/>
      <c r="FD308" s="191"/>
      <c r="FE308" s="191"/>
      <c r="FF308" s="192"/>
      <c r="FG308" s="145"/>
      <c r="FH308" s="191"/>
      <c r="FI308" s="191"/>
      <c r="FJ308" s="191"/>
      <c r="FK308" s="191"/>
      <c r="FL308" s="191"/>
      <c r="FM308" s="191"/>
      <c r="FN308" s="192"/>
      <c r="FO308" s="145"/>
      <c r="FP308" s="191"/>
      <c r="FQ308" s="191"/>
      <c r="FR308" s="191"/>
      <c r="FS308" s="191"/>
      <c r="FT308" s="191"/>
      <c r="FU308" s="191"/>
      <c r="FV308" s="192"/>
      <c r="FW308" s="191"/>
      <c r="FX308" s="191"/>
      <c r="FY308" s="191"/>
      <c r="FZ308" s="191"/>
      <c r="GA308" s="191"/>
      <c r="GB308" s="191"/>
      <c r="GC308" s="191"/>
      <c r="GD308" s="210"/>
      <c r="GE308" s="145"/>
      <c r="GF308" s="191"/>
      <c r="GG308" s="191"/>
      <c r="GH308" s="191"/>
      <c r="GI308" s="191"/>
      <c r="GJ308" s="191"/>
      <c r="GK308" s="191"/>
      <c r="GL308" s="210"/>
      <c r="GM308" s="145"/>
      <c r="GN308" s="191"/>
      <c r="GO308" s="191"/>
      <c r="GP308" s="191"/>
      <c r="GQ308" s="191"/>
      <c r="GR308" s="191"/>
      <c r="GS308" s="191"/>
      <c r="GT308" s="210"/>
      <c r="GU308" s="145"/>
      <c r="GV308" s="191"/>
      <c r="GW308" s="191"/>
      <c r="GX308" s="191"/>
      <c r="GY308" s="191"/>
      <c r="GZ308" s="191"/>
      <c r="HA308" s="191"/>
      <c r="HB308" s="210"/>
      <c r="HC308" s="145"/>
      <c r="HD308" s="191"/>
      <c r="HE308" s="191"/>
      <c r="HF308" s="191"/>
      <c r="HG308" s="191"/>
      <c r="HH308" s="191"/>
      <c r="HI308" s="191"/>
      <c r="HJ308" s="210"/>
      <c r="HR308" s="310"/>
    </row>
    <row r="309" spans="1:226" s="309" customFormat="1" ht="14.45" customHeight="1" x14ac:dyDescent="0.25">
      <c r="A309" s="211" t="s">
        <v>431</v>
      </c>
      <c r="B309" s="194" t="s">
        <v>0</v>
      </c>
      <c r="C309" s="31">
        <f t="shared" si="227"/>
        <v>299</v>
      </c>
      <c r="D309" s="173" t="str">
        <f t="shared" si="232"/>
        <v>Dw_299</v>
      </c>
      <c r="E309" s="4">
        <v>512.16205207914538</v>
      </c>
      <c r="F309" s="195" t="s">
        <v>360</v>
      </c>
      <c r="G309" s="195">
        <v>17.5</v>
      </c>
      <c r="H309" s="3">
        <f t="shared" si="233"/>
        <v>42.55832023208815</v>
      </c>
      <c r="I309" s="196">
        <f t="shared" si="234"/>
        <v>163.95280088044512</v>
      </c>
      <c r="J309" s="1">
        <f t="shared" si="235"/>
        <v>0.3</v>
      </c>
      <c r="K309" s="280">
        <f t="shared" si="236"/>
        <v>0.62389948983339161</v>
      </c>
      <c r="L309" s="280">
        <f t="shared" si="237"/>
        <v>0.76631266105138307</v>
      </c>
      <c r="M309" s="225">
        <f t="shared" si="238"/>
        <v>1.155727951570992</v>
      </c>
      <c r="N309" s="15" t="s">
        <v>432</v>
      </c>
      <c r="O309" s="197">
        <f t="shared" si="239"/>
        <v>0.5747344957885373</v>
      </c>
      <c r="P309" s="198">
        <f t="shared" si="240"/>
        <v>0</v>
      </c>
      <c r="Q309" s="198">
        <f t="shared" si="241"/>
        <v>0</v>
      </c>
      <c r="R309" s="198">
        <f t="shared" si="242"/>
        <v>0.80975670336131611</v>
      </c>
      <c r="S309" s="77">
        <f t="shared" si="243"/>
        <v>0.71539957561198675</v>
      </c>
      <c r="T309" s="199"/>
      <c r="U309" s="3">
        <f t="shared" si="244"/>
        <v>2.0758470531796931</v>
      </c>
      <c r="V309" s="98">
        <f t="shared" si="245"/>
        <v>14.651079359862374</v>
      </c>
      <c r="W309" s="49">
        <f t="shared" si="246"/>
        <v>2.9047907793523771</v>
      </c>
      <c r="X309" s="317">
        <f t="shared" si="228"/>
        <v>0.12875036128949266</v>
      </c>
      <c r="Y309" s="318">
        <v>0.1287503612894926</v>
      </c>
      <c r="Z309" s="200"/>
      <c r="AA309" s="66"/>
      <c r="AB309" s="66"/>
      <c r="AC309" s="66">
        <v>250</v>
      </c>
      <c r="AD309" s="66"/>
      <c r="AE309" s="66"/>
      <c r="AF309" s="66"/>
      <c r="AG309" s="66"/>
      <c r="AH309" s="195"/>
      <c r="AI309" s="34"/>
      <c r="AJ309" s="229">
        <v>180</v>
      </c>
      <c r="AK309" s="34"/>
      <c r="AL309" s="34"/>
      <c r="AM309" s="34"/>
      <c r="AN309" s="201"/>
      <c r="AO309" s="201"/>
      <c r="AP309" s="202">
        <v>240</v>
      </c>
      <c r="AQ309" s="18"/>
      <c r="AR309" s="18"/>
      <c r="AS309" s="18"/>
      <c r="AT309" s="51"/>
      <c r="AU309" s="17"/>
      <c r="AV309" s="18"/>
      <c r="AW309" s="112"/>
      <c r="AX309" s="103"/>
      <c r="AY309" s="18"/>
      <c r="AZ309" s="18"/>
      <c r="BA309" s="18"/>
      <c r="BB309" s="17"/>
      <c r="BC309" s="19"/>
      <c r="BD309" s="19"/>
      <c r="BE309" s="19"/>
      <c r="BF309" s="17"/>
      <c r="BG309" s="18"/>
      <c r="BH309" s="18"/>
      <c r="BI309" s="128"/>
      <c r="BJ309" s="331"/>
      <c r="BK309" s="332"/>
      <c r="BL309" s="332"/>
      <c r="BM309" s="332"/>
      <c r="BN309" s="333"/>
      <c r="BO309" s="203">
        <f t="shared" si="247"/>
        <v>6.9363999999999999</v>
      </c>
      <c r="BP309" s="285">
        <v>6.1355054829721682</v>
      </c>
      <c r="BQ309" s="204">
        <v>3.0154808156684969</v>
      </c>
      <c r="BR309" s="204"/>
      <c r="BS309" s="47"/>
      <c r="BT309" s="42"/>
      <c r="BU309" s="42"/>
      <c r="BV309" s="42"/>
      <c r="BW309" s="43"/>
      <c r="BX309" s="191"/>
      <c r="BY309" s="191"/>
      <c r="BZ309" s="205"/>
      <c r="CA309" s="191"/>
      <c r="CB309" s="206"/>
      <c r="CC309" s="191"/>
      <c r="CD309" s="207">
        <f t="shared" si="248"/>
        <v>49.185840264133539</v>
      </c>
      <c r="CE309" s="47" t="s">
        <v>356</v>
      </c>
      <c r="CF309" s="42">
        <v>31.8</v>
      </c>
      <c r="CG309" s="42" t="s">
        <v>353</v>
      </c>
      <c r="CH309" s="42">
        <v>175</v>
      </c>
      <c r="CI309" s="191"/>
      <c r="CJ309" s="192"/>
      <c r="CK309" s="191" t="s">
        <v>357</v>
      </c>
      <c r="CL309" s="191" t="s">
        <v>358</v>
      </c>
      <c r="CM309" s="208">
        <v>0.13</v>
      </c>
      <c r="CN309" s="191">
        <v>470</v>
      </c>
      <c r="CO309" s="205">
        <f t="shared" si="249"/>
        <v>68.864606564840955</v>
      </c>
      <c r="CP309" s="191">
        <f t="shared" si="250"/>
        <v>36.889380198100156</v>
      </c>
      <c r="CQ309" s="145" t="s">
        <v>353</v>
      </c>
      <c r="CR309" s="191">
        <v>175</v>
      </c>
      <c r="CS309" s="191"/>
      <c r="CT309" s="191"/>
      <c r="CU309" s="191"/>
      <c r="CV309" s="192"/>
      <c r="CW309" s="191" t="s">
        <v>357</v>
      </c>
      <c r="CX309" s="209" t="s">
        <v>358</v>
      </c>
      <c r="CY309" s="208">
        <v>0.13</v>
      </c>
      <c r="CZ309" s="191">
        <v>470</v>
      </c>
      <c r="DA309" s="191"/>
      <c r="DB309" s="191">
        <f t="shared" si="251"/>
        <v>42.55832023208815</v>
      </c>
      <c r="DC309" s="43">
        <f t="shared" si="252"/>
        <v>0</v>
      </c>
      <c r="DD309" s="191" t="s">
        <v>362</v>
      </c>
      <c r="DE309" s="191">
        <v>100</v>
      </c>
      <c r="DF309" s="191" t="s">
        <v>361</v>
      </c>
      <c r="DG309" s="191">
        <v>20</v>
      </c>
      <c r="DH309" s="191" t="s">
        <v>353</v>
      </c>
      <c r="DI309" s="192">
        <v>175</v>
      </c>
      <c r="DJ309" s="191"/>
      <c r="DK309" s="209"/>
      <c r="DL309" s="208"/>
      <c r="DM309" s="191"/>
      <c r="DN309" s="191">
        <f t="shared" si="253"/>
        <v>42.55832023208815</v>
      </c>
      <c r="DO309" s="192">
        <f t="shared" si="254"/>
        <v>0</v>
      </c>
      <c r="DP309" s="191">
        <v>1</v>
      </c>
      <c r="DQ309" s="191" t="s">
        <v>363</v>
      </c>
      <c r="DR309" s="191" t="s">
        <v>371</v>
      </c>
      <c r="DS309" s="208">
        <v>0.13400000000000001</v>
      </c>
      <c r="DT309" s="191">
        <v>580</v>
      </c>
      <c r="DU309" s="191">
        <f t="shared" si="255"/>
        <v>6.1355054829721682</v>
      </c>
      <c r="DV309" s="191">
        <v>0.375</v>
      </c>
      <c r="DW309" s="191">
        <v>0.45</v>
      </c>
      <c r="DX309" s="192">
        <f t="shared" si="256"/>
        <v>8.1976400440222559</v>
      </c>
      <c r="DY309" s="191">
        <v>1</v>
      </c>
      <c r="DZ309" s="191" t="s">
        <v>363</v>
      </c>
      <c r="EA309" s="191" t="s">
        <v>371</v>
      </c>
      <c r="EB309" s="208">
        <v>0.13400000000000001</v>
      </c>
      <c r="EC309" s="191">
        <v>580</v>
      </c>
      <c r="ED309" s="191">
        <f t="shared" si="257"/>
        <v>3.0154808156684969</v>
      </c>
      <c r="EE309" s="191">
        <v>0.47499999999999998</v>
      </c>
      <c r="EF309" s="191">
        <v>0.47499999999999998</v>
      </c>
      <c r="EG309" s="191">
        <f t="shared" si="258"/>
        <v>4.0988200220111279</v>
      </c>
      <c r="EH309" s="166">
        <f t="shared" si="259"/>
        <v>2</v>
      </c>
      <c r="EI309" s="205">
        <f t="shared" si="260"/>
        <v>3.5289399904054783</v>
      </c>
      <c r="EJ309" s="205">
        <f t="shared" si="229"/>
        <v>2.0758470531796931</v>
      </c>
      <c r="EK309" s="51">
        <f t="shared" si="225"/>
        <v>0.68963376248880381</v>
      </c>
      <c r="EL309" s="220">
        <f t="shared" si="230"/>
        <v>1.7037300047972608</v>
      </c>
      <c r="EM309" s="221">
        <f t="shared" si="261"/>
        <v>7.3255396799311869</v>
      </c>
      <c r="EN309" s="191"/>
      <c r="EO309" s="313"/>
      <c r="EP309" s="192" t="s">
        <v>354</v>
      </c>
      <c r="EQ309" s="222">
        <f t="shared" si="262"/>
        <v>3.5289399904054783</v>
      </c>
      <c r="ER309" s="191">
        <f t="shared" si="263"/>
        <v>2.0758470531796931</v>
      </c>
      <c r="ES309" s="51">
        <f t="shared" si="264"/>
        <v>0.68963376248880381</v>
      </c>
      <c r="ET309" s="191">
        <f t="shared" si="226"/>
        <v>1.7037300047972608</v>
      </c>
      <c r="EU309" s="191">
        <f t="shared" si="265"/>
        <v>7.3255396799311869</v>
      </c>
      <c r="EV309" s="191"/>
      <c r="EW309" s="191"/>
      <c r="EX309" s="192" t="str">
        <f t="shared" si="231"/>
        <v>Rear</v>
      </c>
      <c r="EY309" s="145"/>
      <c r="EZ309" s="191"/>
      <c r="FA309" s="191"/>
      <c r="FB309" s="191"/>
      <c r="FC309" s="191"/>
      <c r="FD309" s="191"/>
      <c r="FE309" s="191"/>
      <c r="FF309" s="192"/>
      <c r="FG309" s="145"/>
      <c r="FH309" s="191"/>
      <c r="FI309" s="191"/>
      <c r="FJ309" s="191"/>
      <c r="FK309" s="191"/>
      <c r="FL309" s="191"/>
      <c r="FM309" s="191"/>
      <c r="FN309" s="192"/>
      <c r="FO309" s="145"/>
      <c r="FP309" s="191"/>
      <c r="FQ309" s="191"/>
      <c r="FR309" s="191"/>
      <c r="FS309" s="191"/>
      <c r="FT309" s="191"/>
      <c r="FU309" s="191"/>
      <c r="FV309" s="192"/>
      <c r="FW309" s="191"/>
      <c r="FX309" s="191"/>
      <c r="FY309" s="191"/>
      <c r="FZ309" s="191"/>
      <c r="GA309" s="191"/>
      <c r="GB309" s="191"/>
      <c r="GC309" s="191"/>
      <c r="GD309" s="210"/>
      <c r="GE309" s="145"/>
      <c r="GF309" s="191"/>
      <c r="GG309" s="191"/>
      <c r="GH309" s="191"/>
      <c r="GI309" s="191"/>
      <c r="GJ309" s="191"/>
      <c r="GK309" s="191"/>
      <c r="GL309" s="210"/>
      <c r="GM309" s="145"/>
      <c r="GN309" s="191"/>
      <c r="GO309" s="191"/>
      <c r="GP309" s="191"/>
      <c r="GQ309" s="191"/>
      <c r="GR309" s="191"/>
      <c r="GS309" s="191"/>
      <c r="GT309" s="210"/>
      <c r="GU309" s="145"/>
      <c r="GV309" s="191"/>
      <c r="GW309" s="191"/>
      <c r="GX309" s="191"/>
      <c r="GY309" s="191"/>
      <c r="GZ309" s="191"/>
      <c r="HA309" s="191"/>
      <c r="HB309" s="210"/>
      <c r="HC309" s="145"/>
      <c r="HD309" s="191"/>
      <c r="HE309" s="191"/>
      <c r="HF309" s="191"/>
      <c r="HG309" s="191"/>
      <c r="HH309" s="191"/>
      <c r="HI309" s="191"/>
      <c r="HJ309" s="210"/>
      <c r="HR309" s="310"/>
    </row>
    <row r="310" spans="1:226" s="309" customFormat="1" ht="14.45" customHeight="1" x14ac:dyDescent="0.25">
      <c r="A310" s="211" t="s">
        <v>431</v>
      </c>
      <c r="B310" s="194" t="s">
        <v>0</v>
      </c>
      <c r="C310" s="31">
        <f t="shared" si="227"/>
        <v>300</v>
      </c>
      <c r="D310" s="173" t="str">
        <f t="shared" si="232"/>
        <v>Dw_300</v>
      </c>
      <c r="E310" s="4">
        <v>575.19549406039039</v>
      </c>
      <c r="F310" s="195" t="s">
        <v>360</v>
      </c>
      <c r="G310" s="195">
        <v>17.5</v>
      </c>
      <c r="H310" s="3">
        <f t="shared" si="233"/>
        <v>55.375105525165132</v>
      </c>
      <c r="I310" s="196">
        <f t="shared" si="234"/>
        <v>197.21860237118557</v>
      </c>
      <c r="J310" s="1">
        <f t="shared" si="235"/>
        <v>0.3</v>
      </c>
      <c r="K310" s="280">
        <f t="shared" si="236"/>
        <v>0.68424518841586834</v>
      </c>
      <c r="L310" s="280">
        <f t="shared" si="237"/>
        <v>0.81100057518419788</v>
      </c>
      <c r="M310" s="225">
        <f t="shared" si="238"/>
        <v>1.0684508887205275</v>
      </c>
      <c r="N310" s="15" t="s">
        <v>432</v>
      </c>
      <c r="O310" s="197">
        <f t="shared" si="239"/>
        <v>0.60825043138814838</v>
      </c>
      <c r="P310" s="198">
        <f t="shared" si="240"/>
        <v>0</v>
      </c>
      <c r="Q310" s="198">
        <f t="shared" si="241"/>
        <v>0</v>
      </c>
      <c r="R310" s="198">
        <f t="shared" si="242"/>
        <v>0.74860633783041086</v>
      </c>
      <c r="S310" s="77">
        <f t="shared" si="243"/>
        <v>0.89550066891775348</v>
      </c>
      <c r="T310" s="199"/>
      <c r="U310" s="3">
        <f t="shared" si="244"/>
        <v>1.9937094271609945</v>
      </c>
      <c r="V310" s="98">
        <f t="shared" si="245"/>
        <v>13.514582751832112</v>
      </c>
      <c r="W310" s="49">
        <f t="shared" si="246"/>
        <v>4.0974336050188587</v>
      </c>
      <c r="X310" s="317">
        <f t="shared" si="228"/>
        <v>9.6757735644958612E-2</v>
      </c>
      <c r="Y310" s="318">
        <v>9.6757735644958598E-2</v>
      </c>
      <c r="Z310" s="200"/>
      <c r="AA310" s="66"/>
      <c r="AB310" s="66"/>
      <c r="AC310" s="66">
        <v>250</v>
      </c>
      <c r="AD310" s="66"/>
      <c r="AE310" s="66"/>
      <c r="AF310" s="66"/>
      <c r="AG310" s="66"/>
      <c r="AH310" s="195"/>
      <c r="AI310" s="34"/>
      <c r="AJ310" s="229">
        <v>180</v>
      </c>
      <c r="AK310" s="34"/>
      <c r="AL310" s="34"/>
      <c r="AM310" s="34"/>
      <c r="AN310" s="201"/>
      <c r="AO310" s="201"/>
      <c r="AP310" s="202">
        <v>240</v>
      </c>
      <c r="AQ310" s="18"/>
      <c r="AR310" s="18"/>
      <c r="AS310" s="18"/>
      <c r="AT310" s="51"/>
      <c r="AU310" s="17"/>
      <c r="AV310" s="18"/>
      <c r="AW310" s="112"/>
      <c r="AX310" s="103"/>
      <c r="AY310" s="18"/>
      <c r="AZ310" s="18"/>
      <c r="BA310" s="18"/>
      <c r="BB310" s="17"/>
      <c r="BC310" s="19"/>
      <c r="BD310" s="19"/>
      <c r="BE310" s="19"/>
      <c r="BF310" s="17"/>
      <c r="BG310" s="18"/>
      <c r="BH310" s="18"/>
      <c r="BI310" s="128"/>
      <c r="BJ310" s="331"/>
      <c r="BK310" s="332"/>
      <c r="BL310" s="332"/>
      <c r="BM310" s="332"/>
      <c r="BN310" s="333"/>
      <c r="BO310" s="203">
        <f t="shared" si="247"/>
        <v>6.9363999999999999</v>
      </c>
      <c r="BP310" s="285">
        <v>7.9832630074916571</v>
      </c>
      <c r="BQ310" s="204">
        <v>2.8977997451228177</v>
      </c>
      <c r="BR310" s="204"/>
      <c r="BS310" s="47"/>
      <c r="BT310" s="42"/>
      <c r="BU310" s="42"/>
      <c r="BV310" s="42"/>
      <c r="BW310" s="43"/>
      <c r="BX310" s="191"/>
      <c r="BY310" s="191"/>
      <c r="BZ310" s="205"/>
      <c r="CA310" s="191"/>
      <c r="CB310" s="206"/>
      <c r="CC310" s="191"/>
      <c r="CD310" s="207">
        <f t="shared" si="248"/>
        <v>59.165580711355673</v>
      </c>
      <c r="CE310" s="47" t="s">
        <v>356</v>
      </c>
      <c r="CF310" s="42">
        <v>31.8</v>
      </c>
      <c r="CG310" s="42" t="s">
        <v>353</v>
      </c>
      <c r="CH310" s="42">
        <v>175</v>
      </c>
      <c r="CI310" s="191"/>
      <c r="CJ310" s="192"/>
      <c r="CK310" s="191" t="s">
        <v>357</v>
      </c>
      <c r="CL310" s="191" t="s">
        <v>358</v>
      </c>
      <c r="CM310" s="208">
        <v>0.13</v>
      </c>
      <c r="CN310" s="191">
        <v>470</v>
      </c>
      <c r="CO310" s="205">
        <f t="shared" si="249"/>
        <v>76.496837469427447</v>
      </c>
      <c r="CP310" s="191">
        <f t="shared" si="250"/>
        <v>44.374185533516751</v>
      </c>
      <c r="CQ310" s="145" t="s">
        <v>353</v>
      </c>
      <c r="CR310" s="191">
        <v>175</v>
      </c>
      <c r="CS310" s="191"/>
      <c r="CT310" s="191"/>
      <c r="CU310" s="191"/>
      <c r="CV310" s="192"/>
      <c r="CW310" s="191" t="s">
        <v>357</v>
      </c>
      <c r="CX310" s="209" t="s">
        <v>358</v>
      </c>
      <c r="CY310" s="208">
        <v>0.13</v>
      </c>
      <c r="CZ310" s="191">
        <v>470</v>
      </c>
      <c r="DA310" s="191"/>
      <c r="DB310" s="191">
        <f t="shared" si="251"/>
        <v>55.375105525165132</v>
      </c>
      <c r="DC310" s="43">
        <f t="shared" si="252"/>
        <v>0</v>
      </c>
      <c r="DD310" s="191" t="s">
        <v>362</v>
      </c>
      <c r="DE310" s="191">
        <v>100</v>
      </c>
      <c r="DF310" s="191" t="s">
        <v>361</v>
      </c>
      <c r="DG310" s="191">
        <v>20</v>
      </c>
      <c r="DH310" s="191" t="s">
        <v>353</v>
      </c>
      <c r="DI310" s="192">
        <v>175</v>
      </c>
      <c r="DJ310" s="191"/>
      <c r="DK310" s="209"/>
      <c r="DL310" s="208"/>
      <c r="DM310" s="191"/>
      <c r="DN310" s="191">
        <f t="shared" si="253"/>
        <v>55.375105525165132</v>
      </c>
      <c r="DO310" s="192">
        <f t="shared" si="254"/>
        <v>0</v>
      </c>
      <c r="DP310" s="191">
        <v>1</v>
      </c>
      <c r="DQ310" s="191" t="s">
        <v>363</v>
      </c>
      <c r="DR310" s="191" t="s">
        <v>371</v>
      </c>
      <c r="DS310" s="208">
        <v>0.13400000000000001</v>
      </c>
      <c r="DT310" s="191">
        <v>580</v>
      </c>
      <c r="DU310" s="191">
        <f t="shared" si="255"/>
        <v>7.9832630074916571</v>
      </c>
      <c r="DV310" s="191">
        <v>0.375</v>
      </c>
      <c r="DW310" s="191">
        <v>0.45</v>
      </c>
      <c r="DX310" s="192">
        <f t="shared" si="256"/>
        <v>9.8609301185592795</v>
      </c>
      <c r="DY310" s="191">
        <v>1</v>
      </c>
      <c r="DZ310" s="191" t="s">
        <v>363</v>
      </c>
      <c r="EA310" s="191" t="s">
        <v>371</v>
      </c>
      <c r="EB310" s="208">
        <v>0.13400000000000001</v>
      </c>
      <c r="EC310" s="191">
        <v>580</v>
      </c>
      <c r="ED310" s="191">
        <f t="shared" si="257"/>
        <v>2.8977997451228177</v>
      </c>
      <c r="EE310" s="191">
        <v>0.47499999999999998</v>
      </c>
      <c r="EF310" s="191">
        <v>0.47499999999999998</v>
      </c>
      <c r="EG310" s="191">
        <f t="shared" si="258"/>
        <v>4.9304650592796397</v>
      </c>
      <c r="EH310" s="166">
        <f t="shared" si="259"/>
        <v>2</v>
      </c>
      <c r="EI310" s="205">
        <f t="shared" si="260"/>
        <v>3.3893060261736907</v>
      </c>
      <c r="EJ310" s="205">
        <f t="shared" si="229"/>
        <v>1.9937094271609945</v>
      </c>
      <c r="EK310" s="51">
        <f t="shared" si="225"/>
        <v>0.65409031796182315</v>
      </c>
      <c r="EL310" s="220">
        <f t="shared" si="230"/>
        <v>3.9446986913154625E-2</v>
      </c>
      <c r="EM310" s="221">
        <f t="shared" si="261"/>
        <v>6.757291375916056</v>
      </c>
      <c r="EN310" s="191"/>
      <c r="EO310" s="313"/>
      <c r="EP310" s="192" t="s">
        <v>354</v>
      </c>
      <c r="EQ310" s="222">
        <f t="shared" si="262"/>
        <v>3.3893060261736907</v>
      </c>
      <c r="ER310" s="191">
        <f t="shared" si="263"/>
        <v>1.9937094271609945</v>
      </c>
      <c r="ES310" s="51">
        <f t="shared" si="264"/>
        <v>0.65409031796182315</v>
      </c>
      <c r="ET310" s="191">
        <f t="shared" si="226"/>
        <v>3.5076469869131546</v>
      </c>
      <c r="EU310" s="191">
        <f t="shared" si="265"/>
        <v>6.757291375916056</v>
      </c>
      <c r="EV310" s="191"/>
      <c r="EW310" s="191"/>
      <c r="EX310" s="192" t="str">
        <f t="shared" si="231"/>
        <v>Front</v>
      </c>
      <c r="EY310" s="145"/>
      <c r="EZ310" s="191"/>
      <c r="FA310" s="191"/>
      <c r="FB310" s="191"/>
      <c r="FC310" s="191"/>
      <c r="FD310" s="191"/>
      <c r="FE310" s="191"/>
      <c r="FF310" s="192"/>
      <c r="FG310" s="145"/>
      <c r="FH310" s="191"/>
      <c r="FI310" s="191"/>
      <c r="FJ310" s="191"/>
      <c r="FK310" s="191"/>
      <c r="FL310" s="191"/>
      <c r="FM310" s="191"/>
      <c r="FN310" s="192"/>
      <c r="FO310" s="145"/>
      <c r="FP310" s="191"/>
      <c r="FQ310" s="191"/>
      <c r="FR310" s="191"/>
      <c r="FS310" s="191"/>
      <c r="FT310" s="191"/>
      <c r="FU310" s="191"/>
      <c r="FV310" s="192"/>
      <c r="FW310" s="191"/>
      <c r="FX310" s="191"/>
      <c r="FY310" s="191"/>
      <c r="FZ310" s="191"/>
      <c r="GA310" s="191"/>
      <c r="GB310" s="191"/>
      <c r="GC310" s="191"/>
      <c r="GD310" s="210"/>
      <c r="GE310" s="145"/>
      <c r="GF310" s="191"/>
      <c r="GG310" s="191"/>
      <c r="GH310" s="191"/>
      <c r="GI310" s="191"/>
      <c r="GJ310" s="191"/>
      <c r="GK310" s="191"/>
      <c r="GL310" s="210"/>
      <c r="GM310" s="145"/>
      <c r="GN310" s="191"/>
      <c r="GO310" s="191"/>
      <c r="GP310" s="191"/>
      <c r="GQ310" s="191"/>
      <c r="GR310" s="191"/>
      <c r="GS310" s="191"/>
      <c r="GT310" s="210"/>
      <c r="GU310" s="145"/>
      <c r="GV310" s="191"/>
      <c r="GW310" s="191"/>
      <c r="GX310" s="191"/>
      <c r="GY310" s="191"/>
      <c r="GZ310" s="191"/>
      <c r="HA310" s="191"/>
      <c r="HB310" s="210"/>
      <c r="HC310" s="145"/>
      <c r="HD310" s="191"/>
      <c r="HE310" s="191"/>
      <c r="HF310" s="191"/>
      <c r="HG310" s="191"/>
      <c r="HH310" s="191"/>
      <c r="HI310" s="191"/>
      <c r="HJ310" s="210"/>
      <c r="HR310" s="310"/>
    </row>
    <row r="311" spans="1:226" s="309" customFormat="1" ht="14.45" customHeight="1" x14ac:dyDescent="0.25">
      <c r="A311" s="211" t="s">
        <v>431</v>
      </c>
      <c r="B311" s="194" t="s">
        <v>0</v>
      </c>
      <c r="C311" s="31">
        <f t="shared" si="227"/>
        <v>301</v>
      </c>
      <c r="D311" s="173" t="str">
        <f t="shared" si="232"/>
        <v>Dw_301</v>
      </c>
      <c r="E311" s="4">
        <v>562.35434512693223</v>
      </c>
      <c r="F311" s="195" t="s">
        <v>360</v>
      </c>
      <c r="G311" s="195">
        <v>17.5</v>
      </c>
      <c r="H311" s="3">
        <f t="shared" si="233"/>
        <v>50.909516957160967</v>
      </c>
      <c r="I311" s="196">
        <f t="shared" si="234"/>
        <v>188.53451774789767</v>
      </c>
      <c r="J311" s="1">
        <f t="shared" si="235"/>
        <v>0.30000000000000004</v>
      </c>
      <c r="K311" s="280">
        <f t="shared" si="236"/>
        <v>0.65225208721570282</v>
      </c>
      <c r="L311" s="280">
        <f t="shared" si="237"/>
        <v>0.72893032348458187</v>
      </c>
      <c r="M311" s="225">
        <f t="shared" si="238"/>
        <v>1.1109976818668967</v>
      </c>
      <c r="N311" s="15" t="s">
        <v>432</v>
      </c>
      <c r="O311" s="197">
        <f t="shared" si="239"/>
        <v>0.5466977426134364</v>
      </c>
      <c r="P311" s="198">
        <f t="shared" si="240"/>
        <v>0</v>
      </c>
      <c r="Q311" s="198">
        <f t="shared" si="241"/>
        <v>0</v>
      </c>
      <c r="R311" s="198">
        <f t="shared" si="242"/>
        <v>0.77841659803045882</v>
      </c>
      <c r="S311" s="77">
        <f t="shared" si="243"/>
        <v>0.81679540581704668</v>
      </c>
      <c r="T311" s="199"/>
      <c r="U311" s="3">
        <f t="shared" si="244"/>
        <v>1.637954811299807</v>
      </c>
      <c r="V311" s="98">
        <f t="shared" si="245"/>
        <v>9.121846277124634</v>
      </c>
      <c r="W311" s="49">
        <f t="shared" si="246"/>
        <v>5.5810540334175132</v>
      </c>
      <c r="X311" s="317">
        <f t="shared" si="228"/>
        <v>6.1921694555379388E-2</v>
      </c>
      <c r="Y311" s="318">
        <v>6.1921694555379381E-2</v>
      </c>
      <c r="Z311" s="200"/>
      <c r="AA311" s="66"/>
      <c r="AB311" s="66"/>
      <c r="AC311" s="66">
        <v>250</v>
      </c>
      <c r="AD311" s="66"/>
      <c r="AE311" s="66"/>
      <c r="AF311" s="66"/>
      <c r="AG311" s="66"/>
      <c r="AH311" s="195"/>
      <c r="AI311" s="34"/>
      <c r="AJ311" s="229">
        <v>180</v>
      </c>
      <c r="AK311" s="34"/>
      <c r="AL311" s="34"/>
      <c r="AM311" s="34"/>
      <c r="AN311" s="201"/>
      <c r="AO311" s="201"/>
      <c r="AP311" s="202">
        <v>240</v>
      </c>
      <c r="AQ311" s="18"/>
      <c r="AR311" s="18"/>
      <c r="AS311" s="18"/>
      <c r="AT311" s="51"/>
      <c r="AU311" s="17"/>
      <c r="AV311" s="18"/>
      <c r="AW311" s="112"/>
      <c r="AX311" s="103"/>
      <c r="AY311" s="18"/>
      <c r="AZ311" s="18"/>
      <c r="BA311" s="18"/>
      <c r="BB311" s="17"/>
      <c r="BC311" s="19"/>
      <c r="BD311" s="19"/>
      <c r="BE311" s="19"/>
      <c r="BF311" s="17"/>
      <c r="BG311" s="18"/>
      <c r="BH311" s="18"/>
      <c r="BI311" s="128"/>
      <c r="BJ311" s="331"/>
      <c r="BK311" s="332"/>
      <c r="BL311" s="332"/>
      <c r="BM311" s="332"/>
      <c r="BN311" s="333"/>
      <c r="BO311" s="203">
        <f t="shared" si="247"/>
        <v>6.9363999999999999</v>
      </c>
      <c r="BP311" s="285">
        <v>7.339472486759842</v>
      </c>
      <c r="BQ311" s="204">
        <v>3.0371342947339999</v>
      </c>
      <c r="BR311" s="204"/>
      <c r="BS311" s="47"/>
      <c r="BT311" s="42"/>
      <c r="BU311" s="42"/>
      <c r="BV311" s="42"/>
      <c r="BW311" s="43"/>
      <c r="BX311" s="191"/>
      <c r="BY311" s="191"/>
      <c r="BZ311" s="205"/>
      <c r="CA311" s="191"/>
      <c r="CB311" s="206"/>
      <c r="CC311" s="191"/>
      <c r="CD311" s="207">
        <f t="shared" si="248"/>
        <v>56.560355324369304</v>
      </c>
      <c r="CE311" s="47" t="s">
        <v>356</v>
      </c>
      <c r="CF311" s="42">
        <v>31.8</v>
      </c>
      <c r="CG311" s="42" t="s">
        <v>353</v>
      </c>
      <c r="CH311" s="42">
        <v>175</v>
      </c>
      <c r="CI311" s="191"/>
      <c r="CJ311" s="192"/>
      <c r="CK311" s="191" t="s">
        <v>357</v>
      </c>
      <c r="CL311" s="191" t="s">
        <v>358</v>
      </c>
      <c r="CM311" s="208">
        <v>0.13</v>
      </c>
      <c r="CN311" s="191">
        <v>470</v>
      </c>
      <c r="CO311" s="205">
        <f t="shared" si="249"/>
        <v>76.743929982147876</v>
      </c>
      <c r="CP311" s="191">
        <f t="shared" si="250"/>
        <v>42.420266493276976</v>
      </c>
      <c r="CQ311" s="145" t="s">
        <v>353</v>
      </c>
      <c r="CR311" s="191">
        <v>175</v>
      </c>
      <c r="CS311" s="191"/>
      <c r="CT311" s="191"/>
      <c r="CU311" s="191"/>
      <c r="CV311" s="192"/>
      <c r="CW311" s="191" t="s">
        <v>357</v>
      </c>
      <c r="CX311" s="209" t="s">
        <v>358</v>
      </c>
      <c r="CY311" s="208">
        <v>0.13</v>
      </c>
      <c r="CZ311" s="191">
        <v>470</v>
      </c>
      <c r="DA311" s="191"/>
      <c r="DB311" s="191">
        <f t="shared" si="251"/>
        <v>50.909516957160967</v>
      </c>
      <c r="DC311" s="43">
        <f t="shared" si="252"/>
        <v>0</v>
      </c>
      <c r="DD311" s="191" t="s">
        <v>362</v>
      </c>
      <c r="DE311" s="191">
        <v>100</v>
      </c>
      <c r="DF311" s="191" t="s">
        <v>361</v>
      </c>
      <c r="DG311" s="191">
        <v>20</v>
      </c>
      <c r="DH311" s="191" t="s">
        <v>353</v>
      </c>
      <c r="DI311" s="192">
        <v>175</v>
      </c>
      <c r="DJ311" s="191"/>
      <c r="DK311" s="209"/>
      <c r="DL311" s="208"/>
      <c r="DM311" s="191"/>
      <c r="DN311" s="191">
        <f t="shared" si="253"/>
        <v>50.909516957160967</v>
      </c>
      <c r="DO311" s="192">
        <f t="shared" si="254"/>
        <v>0</v>
      </c>
      <c r="DP311" s="191">
        <v>1</v>
      </c>
      <c r="DQ311" s="191" t="s">
        <v>363</v>
      </c>
      <c r="DR311" s="191" t="s">
        <v>371</v>
      </c>
      <c r="DS311" s="208">
        <v>0.13400000000000001</v>
      </c>
      <c r="DT311" s="191">
        <v>580</v>
      </c>
      <c r="DU311" s="191">
        <f t="shared" si="255"/>
        <v>7.339472486759842</v>
      </c>
      <c r="DV311" s="191">
        <v>0.375</v>
      </c>
      <c r="DW311" s="191">
        <v>0.45</v>
      </c>
      <c r="DX311" s="192">
        <f t="shared" si="256"/>
        <v>9.426725887394884</v>
      </c>
      <c r="DY311" s="191">
        <v>1</v>
      </c>
      <c r="DZ311" s="191" t="s">
        <v>363</v>
      </c>
      <c r="EA311" s="191" t="s">
        <v>371</v>
      </c>
      <c r="EB311" s="208">
        <v>0.13400000000000001</v>
      </c>
      <c r="EC311" s="191">
        <v>580</v>
      </c>
      <c r="ED311" s="191">
        <f t="shared" si="257"/>
        <v>3.0371342947339999</v>
      </c>
      <c r="EE311" s="191">
        <v>0.47499999999999998</v>
      </c>
      <c r="EF311" s="191">
        <v>0.47499999999999998</v>
      </c>
      <c r="EG311" s="191">
        <f t="shared" si="258"/>
        <v>4.713362943697442</v>
      </c>
      <c r="EH311" s="166">
        <f t="shared" si="259"/>
        <v>2</v>
      </c>
      <c r="EI311" s="205">
        <f t="shared" si="260"/>
        <v>2.7845231792096721</v>
      </c>
      <c r="EJ311" s="205">
        <f t="shared" si="229"/>
        <v>1.637954811299807</v>
      </c>
      <c r="EK311" s="51">
        <f t="shared" si="225"/>
        <v>1.1491794834341928</v>
      </c>
      <c r="EL311" s="220">
        <f t="shared" si="230"/>
        <v>0.34183841039516394</v>
      </c>
      <c r="EM311" s="221">
        <f t="shared" si="261"/>
        <v>4.560923138562317</v>
      </c>
      <c r="EN311" s="191"/>
      <c r="EO311" s="313"/>
      <c r="EP311" s="192" t="s">
        <v>354</v>
      </c>
      <c r="EQ311" s="222">
        <f t="shared" si="262"/>
        <v>2.7845231792096721</v>
      </c>
      <c r="ER311" s="191">
        <f t="shared" si="263"/>
        <v>1.637954811299807</v>
      </c>
      <c r="ES311" s="51">
        <f t="shared" si="264"/>
        <v>1.1491794834341928</v>
      </c>
      <c r="ET311" s="191">
        <f t="shared" si="226"/>
        <v>3.8100384103951637</v>
      </c>
      <c r="EU311" s="191">
        <f t="shared" si="265"/>
        <v>4.560923138562317</v>
      </c>
      <c r="EV311" s="191"/>
      <c r="EW311" s="191"/>
      <c r="EX311" s="192" t="str">
        <f t="shared" si="231"/>
        <v>Front</v>
      </c>
      <c r="EY311" s="145"/>
      <c r="EZ311" s="191"/>
      <c r="FA311" s="191"/>
      <c r="FB311" s="191"/>
      <c r="FC311" s="191"/>
      <c r="FD311" s="191"/>
      <c r="FE311" s="191"/>
      <c r="FF311" s="192"/>
      <c r="FG311" s="145"/>
      <c r="FH311" s="191"/>
      <c r="FI311" s="191"/>
      <c r="FJ311" s="191"/>
      <c r="FK311" s="191"/>
      <c r="FL311" s="191"/>
      <c r="FM311" s="191"/>
      <c r="FN311" s="192"/>
      <c r="FO311" s="145"/>
      <c r="FP311" s="191"/>
      <c r="FQ311" s="191"/>
      <c r="FR311" s="191"/>
      <c r="FS311" s="191"/>
      <c r="FT311" s="191"/>
      <c r="FU311" s="191"/>
      <c r="FV311" s="192"/>
      <c r="FW311" s="191"/>
      <c r="FX311" s="191"/>
      <c r="FY311" s="191"/>
      <c r="FZ311" s="191"/>
      <c r="GA311" s="191"/>
      <c r="GB311" s="191"/>
      <c r="GC311" s="191"/>
      <c r="GD311" s="210"/>
      <c r="GE311" s="145"/>
      <c r="GF311" s="191"/>
      <c r="GG311" s="191"/>
      <c r="GH311" s="191"/>
      <c r="GI311" s="191"/>
      <c r="GJ311" s="191"/>
      <c r="GK311" s="191"/>
      <c r="GL311" s="210"/>
      <c r="GM311" s="145"/>
      <c r="GN311" s="191"/>
      <c r="GO311" s="191"/>
      <c r="GP311" s="191"/>
      <c r="GQ311" s="191"/>
      <c r="GR311" s="191"/>
      <c r="GS311" s="191"/>
      <c r="GT311" s="210"/>
      <c r="GU311" s="145"/>
      <c r="GV311" s="191"/>
      <c r="GW311" s="191"/>
      <c r="GX311" s="191"/>
      <c r="GY311" s="191"/>
      <c r="GZ311" s="191"/>
      <c r="HA311" s="191"/>
      <c r="HB311" s="210"/>
      <c r="HC311" s="145"/>
      <c r="HD311" s="191"/>
      <c r="HE311" s="191"/>
      <c r="HF311" s="191"/>
      <c r="HG311" s="191"/>
      <c r="HH311" s="191"/>
      <c r="HI311" s="191"/>
      <c r="HJ311" s="210"/>
      <c r="HR311" s="310"/>
    </row>
    <row r="312" spans="1:226" s="309" customFormat="1" ht="14.45" customHeight="1" x14ac:dyDescent="0.25">
      <c r="A312" s="211" t="s">
        <v>431</v>
      </c>
      <c r="B312" s="194" t="s">
        <v>0</v>
      </c>
      <c r="C312" s="31">
        <f t="shared" si="227"/>
        <v>302</v>
      </c>
      <c r="D312" s="173" t="str">
        <f t="shared" si="232"/>
        <v>Dw_302</v>
      </c>
      <c r="E312" s="4">
        <v>469.55645061093861</v>
      </c>
      <c r="F312" s="195" t="s">
        <v>360</v>
      </c>
      <c r="G312" s="195">
        <v>17.5</v>
      </c>
      <c r="H312" s="3">
        <f t="shared" si="233"/>
        <v>52.482611084441807</v>
      </c>
      <c r="I312" s="196">
        <f t="shared" si="234"/>
        <v>187.71647841800325</v>
      </c>
      <c r="J312" s="1">
        <f t="shared" si="235"/>
        <v>0.3</v>
      </c>
      <c r="K312" s="280">
        <f t="shared" si="236"/>
        <v>0.68053279282995893</v>
      </c>
      <c r="L312" s="280">
        <f t="shared" si="237"/>
        <v>0.78356935192865074</v>
      </c>
      <c r="M312" s="225">
        <f t="shared" si="238"/>
        <v>1.0730209942259379</v>
      </c>
      <c r="N312" s="15" t="s">
        <v>432</v>
      </c>
      <c r="O312" s="197">
        <f t="shared" si="239"/>
        <v>0.58767701394648797</v>
      </c>
      <c r="P312" s="198">
        <f t="shared" si="240"/>
        <v>0</v>
      </c>
      <c r="Q312" s="198">
        <f t="shared" si="241"/>
        <v>0</v>
      </c>
      <c r="R312" s="198">
        <f t="shared" si="242"/>
        <v>0.75180836609583801</v>
      </c>
      <c r="S312" s="77">
        <f t="shared" si="243"/>
        <v>0.86574879170551111</v>
      </c>
      <c r="T312" s="199"/>
      <c r="U312" s="3">
        <f t="shared" si="244"/>
        <v>1.7889771450093379</v>
      </c>
      <c r="V312" s="98">
        <f t="shared" si="245"/>
        <v>10.881493366243589</v>
      </c>
      <c r="W312" s="49">
        <f t="shared" si="246"/>
        <v>4.8231073914222655</v>
      </c>
      <c r="X312" s="317">
        <f t="shared" si="228"/>
        <v>7.7533341171069012E-2</v>
      </c>
      <c r="Y312" s="318">
        <v>7.7533341171068984E-2</v>
      </c>
      <c r="Z312" s="200"/>
      <c r="AA312" s="66"/>
      <c r="AB312" s="66"/>
      <c r="AC312" s="66">
        <v>250</v>
      </c>
      <c r="AD312" s="66"/>
      <c r="AE312" s="66"/>
      <c r="AF312" s="66"/>
      <c r="AG312" s="66"/>
      <c r="AH312" s="195"/>
      <c r="AI312" s="34"/>
      <c r="AJ312" s="229">
        <v>180</v>
      </c>
      <c r="AK312" s="34"/>
      <c r="AL312" s="34"/>
      <c r="AM312" s="34"/>
      <c r="AN312" s="201"/>
      <c r="AO312" s="201"/>
      <c r="AP312" s="202">
        <v>240</v>
      </c>
      <c r="AQ312" s="18"/>
      <c r="AR312" s="18"/>
      <c r="AS312" s="18"/>
      <c r="AT312" s="51"/>
      <c r="AU312" s="17"/>
      <c r="AV312" s="18"/>
      <c r="AW312" s="112"/>
      <c r="AX312" s="103"/>
      <c r="AY312" s="18"/>
      <c r="AZ312" s="18"/>
      <c r="BA312" s="18"/>
      <c r="BB312" s="17"/>
      <c r="BC312" s="19"/>
      <c r="BD312" s="19"/>
      <c r="BE312" s="19"/>
      <c r="BF312" s="17"/>
      <c r="BG312" s="18"/>
      <c r="BH312" s="18"/>
      <c r="BI312" s="128"/>
      <c r="BJ312" s="331"/>
      <c r="BK312" s="332"/>
      <c r="BL312" s="332"/>
      <c r="BM312" s="332"/>
      <c r="BN312" s="333"/>
      <c r="BO312" s="203">
        <f t="shared" si="247"/>
        <v>6.9363999999999999</v>
      </c>
      <c r="BP312" s="285">
        <v>7.5662607526154497</v>
      </c>
      <c r="BQ312" s="204">
        <v>2.8529680746409256</v>
      </c>
      <c r="BR312" s="204"/>
      <c r="BS312" s="47"/>
      <c r="BT312" s="42"/>
      <c r="BU312" s="42"/>
      <c r="BV312" s="42"/>
      <c r="BW312" s="43"/>
      <c r="BX312" s="191"/>
      <c r="BY312" s="191"/>
      <c r="BZ312" s="205"/>
      <c r="CA312" s="191"/>
      <c r="CB312" s="206"/>
      <c r="CC312" s="191"/>
      <c r="CD312" s="207">
        <f t="shared" si="248"/>
        <v>56.314943525400977</v>
      </c>
      <c r="CE312" s="47" t="s">
        <v>356</v>
      </c>
      <c r="CF312" s="42">
        <v>31.8</v>
      </c>
      <c r="CG312" s="42" t="s">
        <v>353</v>
      </c>
      <c r="CH312" s="42">
        <v>175</v>
      </c>
      <c r="CI312" s="191"/>
      <c r="CJ312" s="192"/>
      <c r="CK312" s="191" t="s">
        <v>357</v>
      </c>
      <c r="CL312" s="191" t="s">
        <v>358</v>
      </c>
      <c r="CM312" s="208">
        <v>0.13</v>
      </c>
      <c r="CN312" s="191">
        <v>470</v>
      </c>
      <c r="CO312" s="205">
        <f t="shared" si="249"/>
        <v>72.779702397691779</v>
      </c>
      <c r="CP312" s="191">
        <f t="shared" si="250"/>
        <v>42.236207644050729</v>
      </c>
      <c r="CQ312" s="145" t="s">
        <v>353</v>
      </c>
      <c r="CR312" s="191">
        <v>175</v>
      </c>
      <c r="CS312" s="191"/>
      <c r="CT312" s="191"/>
      <c r="CU312" s="191"/>
      <c r="CV312" s="192"/>
      <c r="CW312" s="191" t="s">
        <v>357</v>
      </c>
      <c r="CX312" s="209" t="s">
        <v>358</v>
      </c>
      <c r="CY312" s="208">
        <v>0.13</v>
      </c>
      <c r="CZ312" s="191">
        <v>470</v>
      </c>
      <c r="DA312" s="191"/>
      <c r="DB312" s="191">
        <f t="shared" si="251"/>
        <v>52.482611084441807</v>
      </c>
      <c r="DC312" s="43">
        <f t="shared" si="252"/>
        <v>0</v>
      </c>
      <c r="DD312" s="191" t="s">
        <v>362</v>
      </c>
      <c r="DE312" s="191">
        <v>100</v>
      </c>
      <c r="DF312" s="191" t="s">
        <v>361</v>
      </c>
      <c r="DG312" s="191">
        <v>20</v>
      </c>
      <c r="DH312" s="191" t="s">
        <v>353</v>
      </c>
      <c r="DI312" s="192">
        <v>175</v>
      </c>
      <c r="DJ312" s="191"/>
      <c r="DK312" s="209"/>
      <c r="DL312" s="208"/>
      <c r="DM312" s="191"/>
      <c r="DN312" s="191">
        <f t="shared" si="253"/>
        <v>52.482611084441807</v>
      </c>
      <c r="DO312" s="192">
        <f t="shared" si="254"/>
        <v>0</v>
      </c>
      <c r="DP312" s="191">
        <v>1</v>
      </c>
      <c r="DQ312" s="191" t="s">
        <v>363</v>
      </c>
      <c r="DR312" s="191" t="s">
        <v>371</v>
      </c>
      <c r="DS312" s="208">
        <v>0.13400000000000001</v>
      </c>
      <c r="DT312" s="191">
        <v>580</v>
      </c>
      <c r="DU312" s="191">
        <f t="shared" si="255"/>
        <v>7.5662607526154497</v>
      </c>
      <c r="DV312" s="191">
        <v>0.375</v>
      </c>
      <c r="DW312" s="191">
        <v>0.45</v>
      </c>
      <c r="DX312" s="192">
        <f t="shared" si="256"/>
        <v>9.3858239209001635</v>
      </c>
      <c r="DY312" s="191">
        <v>1</v>
      </c>
      <c r="DZ312" s="191" t="s">
        <v>363</v>
      </c>
      <c r="EA312" s="191" t="s">
        <v>371</v>
      </c>
      <c r="EB312" s="208">
        <v>0.13400000000000001</v>
      </c>
      <c r="EC312" s="191">
        <v>580</v>
      </c>
      <c r="ED312" s="191">
        <f t="shared" si="257"/>
        <v>2.8529680746409256</v>
      </c>
      <c r="EE312" s="191">
        <v>0.47499999999999998</v>
      </c>
      <c r="EF312" s="191">
        <v>0.47499999999999998</v>
      </c>
      <c r="EG312" s="191">
        <f t="shared" si="258"/>
        <v>4.6929119604500817</v>
      </c>
      <c r="EH312" s="166">
        <f t="shared" si="259"/>
        <v>2</v>
      </c>
      <c r="EI312" s="205">
        <f t="shared" si="260"/>
        <v>3.0412611465158745</v>
      </c>
      <c r="EJ312" s="205">
        <f t="shared" si="229"/>
        <v>1.7889771450093379</v>
      </c>
      <c r="EK312" s="51">
        <f t="shared" si="225"/>
        <v>0.8139909296315877</v>
      </c>
      <c r="EL312" s="220">
        <f t="shared" si="230"/>
        <v>0.21346942674206271</v>
      </c>
      <c r="EM312" s="221">
        <f t="shared" si="261"/>
        <v>5.4407466831217945</v>
      </c>
      <c r="EN312" s="191"/>
      <c r="EO312" s="313"/>
      <c r="EP312" s="192" t="s">
        <v>354</v>
      </c>
      <c r="EQ312" s="222">
        <f t="shared" si="262"/>
        <v>3.0412611465158745</v>
      </c>
      <c r="ER312" s="191">
        <f t="shared" si="263"/>
        <v>1.7889771450093379</v>
      </c>
      <c r="ES312" s="51">
        <f t="shared" si="264"/>
        <v>0.8139909296315877</v>
      </c>
      <c r="ET312" s="191">
        <f t="shared" si="226"/>
        <v>3.6816694267420624</v>
      </c>
      <c r="EU312" s="191">
        <f t="shared" si="265"/>
        <v>5.4407466831217945</v>
      </c>
      <c r="EV312" s="191"/>
      <c r="EW312" s="191"/>
      <c r="EX312" s="192" t="str">
        <f t="shared" si="231"/>
        <v>Front</v>
      </c>
      <c r="EY312" s="145"/>
      <c r="EZ312" s="191"/>
      <c r="FA312" s="191"/>
      <c r="FB312" s="191"/>
      <c r="FC312" s="191"/>
      <c r="FD312" s="191"/>
      <c r="FE312" s="191"/>
      <c r="FF312" s="192"/>
      <c r="FG312" s="145"/>
      <c r="FH312" s="191"/>
      <c r="FI312" s="191"/>
      <c r="FJ312" s="191"/>
      <c r="FK312" s="191"/>
      <c r="FL312" s="191"/>
      <c r="FM312" s="191"/>
      <c r="FN312" s="192"/>
      <c r="FO312" s="145"/>
      <c r="FP312" s="191"/>
      <c r="FQ312" s="191"/>
      <c r="FR312" s="191"/>
      <c r="FS312" s="191"/>
      <c r="FT312" s="191"/>
      <c r="FU312" s="191"/>
      <c r="FV312" s="192"/>
      <c r="FW312" s="191"/>
      <c r="FX312" s="191"/>
      <c r="FY312" s="191"/>
      <c r="FZ312" s="191"/>
      <c r="GA312" s="191"/>
      <c r="GB312" s="191"/>
      <c r="GC312" s="191"/>
      <c r="GD312" s="210"/>
      <c r="GE312" s="145"/>
      <c r="GF312" s="191"/>
      <c r="GG312" s="191"/>
      <c r="GH312" s="191"/>
      <c r="GI312" s="191"/>
      <c r="GJ312" s="191"/>
      <c r="GK312" s="191"/>
      <c r="GL312" s="210"/>
      <c r="GM312" s="145"/>
      <c r="GN312" s="191"/>
      <c r="GO312" s="191"/>
      <c r="GP312" s="191"/>
      <c r="GQ312" s="191"/>
      <c r="GR312" s="191"/>
      <c r="GS312" s="191"/>
      <c r="GT312" s="210"/>
      <c r="GU312" s="145"/>
      <c r="GV312" s="191"/>
      <c r="GW312" s="191"/>
      <c r="GX312" s="191"/>
      <c r="GY312" s="191"/>
      <c r="GZ312" s="191"/>
      <c r="HA312" s="191"/>
      <c r="HB312" s="210"/>
      <c r="HC312" s="145"/>
      <c r="HD312" s="191"/>
      <c r="HE312" s="191"/>
      <c r="HF312" s="191"/>
      <c r="HG312" s="191"/>
      <c r="HH312" s="191"/>
      <c r="HI312" s="191"/>
      <c r="HJ312" s="210"/>
      <c r="HR312" s="310"/>
    </row>
    <row r="313" spans="1:226" s="309" customFormat="1" ht="14.45" customHeight="1" x14ac:dyDescent="0.25">
      <c r="A313" s="211" t="s">
        <v>431</v>
      </c>
      <c r="B313" s="194" t="s">
        <v>0</v>
      </c>
      <c r="C313" s="31">
        <f t="shared" si="227"/>
        <v>303</v>
      </c>
      <c r="D313" s="173" t="str">
        <f t="shared" si="232"/>
        <v>Dw_303</v>
      </c>
      <c r="E313" s="4">
        <v>426.45887664947969</v>
      </c>
      <c r="F313" s="195" t="s">
        <v>360</v>
      </c>
      <c r="G313" s="195">
        <v>17.5</v>
      </c>
      <c r="H313" s="3">
        <f t="shared" si="233"/>
        <v>53.38860287534456</v>
      </c>
      <c r="I313" s="196">
        <f t="shared" si="234"/>
        <v>187.23929873547053</v>
      </c>
      <c r="J313" s="1">
        <f t="shared" si="235"/>
        <v>0.30000000000000004</v>
      </c>
      <c r="K313" s="280">
        <f t="shared" si="236"/>
        <v>0.69811494502467764</v>
      </c>
      <c r="L313" s="280">
        <f t="shared" si="237"/>
        <v>0.79539139365101541</v>
      </c>
      <c r="M313" s="225">
        <f t="shared" si="238"/>
        <v>1.0521307281967087</v>
      </c>
      <c r="N313" s="15" t="s">
        <v>432</v>
      </c>
      <c r="O313" s="197">
        <f t="shared" si="239"/>
        <v>0.59654354523826147</v>
      </c>
      <c r="P313" s="198">
        <f t="shared" si="240"/>
        <v>0</v>
      </c>
      <c r="Q313" s="198">
        <f t="shared" si="241"/>
        <v>0</v>
      </c>
      <c r="R313" s="198">
        <f t="shared" si="242"/>
        <v>0.73717167505693437</v>
      </c>
      <c r="S313" s="77">
        <f t="shared" si="243"/>
        <v>0.89611472667773429</v>
      </c>
      <c r="T313" s="199"/>
      <c r="U313" s="3">
        <f t="shared" si="244"/>
        <v>1.7012557805168911</v>
      </c>
      <c r="V313" s="98">
        <f t="shared" si="245"/>
        <v>9.840522184523266</v>
      </c>
      <c r="W313" s="49">
        <f t="shared" si="246"/>
        <v>5.4253831122205867</v>
      </c>
      <c r="X313" s="317">
        <f t="shared" si="228"/>
        <v>6.8549761131126596E-2</v>
      </c>
      <c r="Y313" s="318">
        <v>6.8549761131126583E-2</v>
      </c>
      <c r="Z313" s="200"/>
      <c r="AA313" s="66"/>
      <c r="AB313" s="66"/>
      <c r="AC313" s="66">
        <v>250</v>
      </c>
      <c r="AD313" s="66"/>
      <c r="AE313" s="66"/>
      <c r="AF313" s="66"/>
      <c r="AG313" s="66"/>
      <c r="AH313" s="195"/>
      <c r="AI313" s="34"/>
      <c r="AJ313" s="229">
        <v>180</v>
      </c>
      <c r="AK313" s="34"/>
      <c r="AL313" s="34"/>
      <c r="AM313" s="34"/>
      <c r="AN313" s="201"/>
      <c r="AO313" s="201"/>
      <c r="AP313" s="202">
        <v>240</v>
      </c>
      <c r="AQ313" s="18"/>
      <c r="AR313" s="18"/>
      <c r="AS313" s="18"/>
      <c r="AT313" s="51"/>
      <c r="AU313" s="17"/>
      <c r="AV313" s="18"/>
      <c r="AW313" s="112"/>
      <c r="AX313" s="103"/>
      <c r="AY313" s="18"/>
      <c r="AZ313" s="18"/>
      <c r="BA313" s="18"/>
      <c r="BB313" s="17"/>
      <c r="BC313" s="19"/>
      <c r="BD313" s="19"/>
      <c r="BE313" s="19"/>
      <c r="BF313" s="17"/>
      <c r="BG313" s="18"/>
      <c r="BH313" s="18"/>
      <c r="BI313" s="128"/>
      <c r="BJ313" s="331"/>
      <c r="BK313" s="332"/>
      <c r="BL313" s="332"/>
      <c r="BM313" s="332"/>
      <c r="BN313" s="333"/>
      <c r="BO313" s="203">
        <f t="shared" si="247"/>
        <v>6.9363999999999999</v>
      </c>
      <c r="BP313" s="285">
        <v>7.6968748739035462</v>
      </c>
      <c r="BQ313" s="204">
        <v>2.7492852310276281</v>
      </c>
      <c r="BR313" s="204"/>
      <c r="BS313" s="47"/>
      <c r="BT313" s="42"/>
      <c r="BU313" s="42"/>
      <c r="BV313" s="42"/>
      <c r="BW313" s="43"/>
      <c r="BX313" s="191"/>
      <c r="BY313" s="191"/>
      <c r="BZ313" s="205"/>
      <c r="CA313" s="191"/>
      <c r="CB313" s="206"/>
      <c r="CC313" s="191"/>
      <c r="CD313" s="207">
        <f t="shared" si="248"/>
        <v>56.171789620641164</v>
      </c>
      <c r="CE313" s="47" t="s">
        <v>356</v>
      </c>
      <c r="CF313" s="42">
        <v>31.8</v>
      </c>
      <c r="CG313" s="42" t="s">
        <v>353</v>
      </c>
      <c r="CH313" s="42">
        <v>175</v>
      </c>
      <c r="CI313" s="191"/>
      <c r="CJ313" s="192"/>
      <c r="CK313" s="191" t="s">
        <v>357</v>
      </c>
      <c r="CL313" s="191" t="s">
        <v>358</v>
      </c>
      <c r="CM313" s="208">
        <v>0.13</v>
      </c>
      <c r="CN313" s="191">
        <v>470</v>
      </c>
      <c r="CO313" s="205">
        <f t="shared" si="249"/>
        <v>70.490539133353536</v>
      </c>
      <c r="CP313" s="191">
        <f t="shared" si="250"/>
        <v>42.128842215480873</v>
      </c>
      <c r="CQ313" s="145" t="s">
        <v>353</v>
      </c>
      <c r="CR313" s="191">
        <v>175</v>
      </c>
      <c r="CS313" s="191"/>
      <c r="CT313" s="191"/>
      <c r="CU313" s="191"/>
      <c r="CV313" s="192"/>
      <c r="CW313" s="191" t="s">
        <v>357</v>
      </c>
      <c r="CX313" s="209" t="s">
        <v>358</v>
      </c>
      <c r="CY313" s="208">
        <v>0.13</v>
      </c>
      <c r="CZ313" s="191">
        <v>470</v>
      </c>
      <c r="DA313" s="191"/>
      <c r="DB313" s="191">
        <f t="shared" si="251"/>
        <v>53.38860287534456</v>
      </c>
      <c r="DC313" s="43">
        <f t="shared" si="252"/>
        <v>0</v>
      </c>
      <c r="DD313" s="191" t="s">
        <v>362</v>
      </c>
      <c r="DE313" s="191">
        <v>100</v>
      </c>
      <c r="DF313" s="191" t="s">
        <v>361</v>
      </c>
      <c r="DG313" s="191">
        <v>20</v>
      </c>
      <c r="DH313" s="191" t="s">
        <v>353</v>
      </c>
      <c r="DI313" s="192">
        <v>175</v>
      </c>
      <c r="DJ313" s="191"/>
      <c r="DK313" s="209"/>
      <c r="DL313" s="208"/>
      <c r="DM313" s="191"/>
      <c r="DN313" s="191">
        <f t="shared" si="253"/>
        <v>53.38860287534456</v>
      </c>
      <c r="DO313" s="192">
        <f t="shared" si="254"/>
        <v>0</v>
      </c>
      <c r="DP313" s="191">
        <v>1</v>
      </c>
      <c r="DQ313" s="191" t="s">
        <v>363</v>
      </c>
      <c r="DR313" s="191" t="s">
        <v>371</v>
      </c>
      <c r="DS313" s="208">
        <v>0.13400000000000001</v>
      </c>
      <c r="DT313" s="191">
        <v>580</v>
      </c>
      <c r="DU313" s="191">
        <f t="shared" si="255"/>
        <v>7.6968748739035462</v>
      </c>
      <c r="DV313" s="191">
        <v>0.375</v>
      </c>
      <c r="DW313" s="191">
        <v>0.45</v>
      </c>
      <c r="DX313" s="192">
        <f t="shared" si="256"/>
        <v>9.3619649367735267</v>
      </c>
      <c r="DY313" s="191">
        <v>1</v>
      </c>
      <c r="DZ313" s="191" t="s">
        <v>363</v>
      </c>
      <c r="EA313" s="191" t="s">
        <v>371</v>
      </c>
      <c r="EB313" s="208">
        <v>0.13400000000000001</v>
      </c>
      <c r="EC313" s="191">
        <v>580</v>
      </c>
      <c r="ED313" s="191">
        <f t="shared" si="257"/>
        <v>2.7492852310276281</v>
      </c>
      <c r="EE313" s="191">
        <v>0.47499999999999998</v>
      </c>
      <c r="EF313" s="191">
        <v>0.47499999999999998</v>
      </c>
      <c r="EG313" s="191">
        <f t="shared" si="258"/>
        <v>4.6809824683867634</v>
      </c>
      <c r="EH313" s="166">
        <f t="shared" si="259"/>
        <v>2</v>
      </c>
      <c r="EI313" s="205">
        <f t="shared" si="260"/>
        <v>2.8921348268787153</v>
      </c>
      <c r="EJ313" s="205">
        <f t="shared" si="229"/>
        <v>1.7012557805168913</v>
      </c>
      <c r="EK313" s="51">
        <f t="shared" si="225"/>
        <v>0.79802945051073682</v>
      </c>
      <c r="EL313" s="220">
        <f t="shared" si="230"/>
        <v>0.28803258656064235</v>
      </c>
      <c r="EM313" s="221">
        <f t="shared" si="261"/>
        <v>4.920261092261633</v>
      </c>
      <c r="EN313" s="191"/>
      <c r="EO313" s="313"/>
      <c r="EP313" s="192" t="s">
        <v>354</v>
      </c>
      <c r="EQ313" s="222">
        <f t="shared" si="262"/>
        <v>2.8921348268787153</v>
      </c>
      <c r="ER313" s="191">
        <f t="shared" si="263"/>
        <v>1.7012557805168913</v>
      </c>
      <c r="ES313" s="51">
        <f t="shared" si="264"/>
        <v>0.79802945051073682</v>
      </c>
      <c r="ET313" s="191">
        <f t="shared" si="226"/>
        <v>3.7562325865606425</v>
      </c>
      <c r="EU313" s="191">
        <f t="shared" si="265"/>
        <v>4.920261092261633</v>
      </c>
      <c r="EV313" s="191"/>
      <c r="EW313" s="191"/>
      <c r="EX313" s="192" t="str">
        <f t="shared" si="231"/>
        <v>Front</v>
      </c>
      <c r="EY313" s="145"/>
      <c r="EZ313" s="191"/>
      <c r="FA313" s="191"/>
      <c r="FB313" s="191"/>
      <c r="FC313" s="191"/>
      <c r="FD313" s="191"/>
      <c r="FE313" s="191"/>
      <c r="FF313" s="192"/>
      <c r="FG313" s="145"/>
      <c r="FH313" s="191"/>
      <c r="FI313" s="191"/>
      <c r="FJ313" s="191"/>
      <c r="FK313" s="191"/>
      <c r="FL313" s="191"/>
      <c r="FM313" s="191"/>
      <c r="FN313" s="192"/>
      <c r="FO313" s="145"/>
      <c r="FP313" s="191"/>
      <c r="FQ313" s="191"/>
      <c r="FR313" s="191"/>
      <c r="FS313" s="191"/>
      <c r="FT313" s="191"/>
      <c r="FU313" s="191"/>
      <c r="FV313" s="192"/>
      <c r="FW313" s="191"/>
      <c r="FX313" s="191"/>
      <c r="FY313" s="191"/>
      <c r="FZ313" s="191"/>
      <c r="GA313" s="191"/>
      <c r="GB313" s="191"/>
      <c r="GC313" s="191"/>
      <c r="GD313" s="210"/>
      <c r="GE313" s="145"/>
      <c r="GF313" s="191"/>
      <c r="GG313" s="191"/>
      <c r="GH313" s="191"/>
      <c r="GI313" s="191"/>
      <c r="GJ313" s="191"/>
      <c r="GK313" s="191"/>
      <c r="GL313" s="210"/>
      <c r="GM313" s="145"/>
      <c r="GN313" s="191"/>
      <c r="GO313" s="191"/>
      <c r="GP313" s="191"/>
      <c r="GQ313" s="191"/>
      <c r="GR313" s="191"/>
      <c r="GS313" s="191"/>
      <c r="GT313" s="210"/>
      <c r="GU313" s="145"/>
      <c r="GV313" s="191"/>
      <c r="GW313" s="191"/>
      <c r="GX313" s="191"/>
      <c r="GY313" s="191"/>
      <c r="GZ313" s="191"/>
      <c r="HA313" s="191"/>
      <c r="HB313" s="210"/>
      <c r="HC313" s="145"/>
      <c r="HD313" s="191"/>
      <c r="HE313" s="191"/>
      <c r="HF313" s="191"/>
      <c r="HG313" s="191"/>
      <c r="HH313" s="191"/>
      <c r="HI313" s="191"/>
      <c r="HJ313" s="210"/>
      <c r="HR313" s="310"/>
    </row>
    <row r="314" spans="1:226" s="309" customFormat="1" ht="14.45" customHeight="1" x14ac:dyDescent="0.25">
      <c r="A314" s="211" t="s">
        <v>431</v>
      </c>
      <c r="B314" s="194" t="s">
        <v>0</v>
      </c>
      <c r="C314" s="31">
        <f t="shared" si="227"/>
        <v>304</v>
      </c>
      <c r="D314" s="173" t="str">
        <f t="shared" si="232"/>
        <v>Dw_304</v>
      </c>
      <c r="E314" s="4">
        <v>582.9128756089674</v>
      </c>
      <c r="F314" s="195" t="s">
        <v>360</v>
      </c>
      <c r="G314" s="195">
        <v>17.5</v>
      </c>
      <c r="H314" s="3">
        <f t="shared" si="233"/>
        <v>51.384763264406089</v>
      </c>
      <c r="I314" s="196">
        <f t="shared" si="234"/>
        <v>188.69049835847153</v>
      </c>
      <c r="J314" s="1">
        <f t="shared" si="235"/>
        <v>0.30000000000000004</v>
      </c>
      <c r="K314" s="280">
        <f t="shared" si="236"/>
        <v>0.65882808704453066</v>
      </c>
      <c r="L314" s="280">
        <f t="shared" si="237"/>
        <v>0.75327897426334856</v>
      </c>
      <c r="M314" s="225">
        <f t="shared" si="238"/>
        <v>1.1016329727211742</v>
      </c>
      <c r="N314" s="15" t="s">
        <v>432</v>
      </c>
      <c r="O314" s="197">
        <f t="shared" si="239"/>
        <v>0.56495923069751142</v>
      </c>
      <c r="P314" s="198">
        <f t="shared" si="240"/>
        <v>0</v>
      </c>
      <c r="Q314" s="198">
        <f t="shared" si="241"/>
        <v>0</v>
      </c>
      <c r="R314" s="198">
        <f t="shared" si="242"/>
        <v>0.77185524767506586</v>
      </c>
      <c r="S314" s="77">
        <f t="shared" si="243"/>
        <v>0.82898993504974583</v>
      </c>
      <c r="T314" s="199"/>
      <c r="U314" s="3">
        <f t="shared" si="244"/>
        <v>1.7800624130814042</v>
      </c>
      <c r="V314" s="98">
        <f t="shared" si="245"/>
        <v>10.773315461181651</v>
      </c>
      <c r="W314" s="49">
        <f t="shared" si="246"/>
        <v>4.7696332154716323</v>
      </c>
      <c r="X314" s="317">
        <f t="shared" si="228"/>
        <v>7.617578885961733E-2</v>
      </c>
      <c r="Y314" s="318">
        <v>7.6175788859617316E-2</v>
      </c>
      <c r="Z314" s="200"/>
      <c r="AA314" s="66"/>
      <c r="AB314" s="66"/>
      <c r="AC314" s="66">
        <v>250</v>
      </c>
      <c r="AD314" s="66"/>
      <c r="AE314" s="66"/>
      <c r="AF314" s="66"/>
      <c r="AG314" s="66"/>
      <c r="AH314" s="195"/>
      <c r="AI314" s="34"/>
      <c r="AJ314" s="229">
        <v>180</v>
      </c>
      <c r="AK314" s="34"/>
      <c r="AL314" s="34"/>
      <c r="AM314" s="34"/>
      <c r="AN314" s="201"/>
      <c r="AO314" s="201"/>
      <c r="AP314" s="202">
        <v>240</v>
      </c>
      <c r="AQ314" s="18"/>
      <c r="AR314" s="18"/>
      <c r="AS314" s="18"/>
      <c r="AT314" s="51"/>
      <c r="AU314" s="17"/>
      <c r="AV314" s="18"/>
      <c r="AW314" s="112"/>
      <c r="AX314" s="103"/>
      <c r="AY314" s="18"/>
      <c r="AZ314" s="18"/>
      <c r="BA314" s="18"/>
      <c r="BB314" s="17"/>
      <c r="BC314" s="19"/>
      <c r="BD314" s="19"/>
      <c r="BE314" s="19"/>
      <c r="BF314" s="17"/>
      <c r="BG314" s="18"/>
      <c r="BH314" s="18"/>
      <c r="BI314" s="128"/>
      <c r="BJ314" s="331"/>
      <c r="BK314" s="332"/>
      <c r="BL314" s="332"/>
      <c r="BM314" s="332"/>
      <c r="BN314" s="333"/>
      <c r="BO314" s="203">
        <f t="shared" si="247"/>
        <v>6.9363999999999999</v>
      </c>
      <c r="BP314" s="285">
        <v>7.4079873225889639</v>
      </c>
      <c r="BQ314" s="204">
        <v>2.9949334850417224</v>
      </c>
      <c r="BR314" s="204"/>
      <c r="BS314" s="47"/>
      <c r="BT314" s="42"/>
      <c r="BU314" s="42"/>
      <c r="BV314" s="42"/>
      <c r="BW314" s="43"/>
      <c r="BX314" s="191"/>
      <c r="BY314" s="191"/>
      <c r="BZ314" s="205"/>
      <c r="CA314" s="191"/>
      <c r="CB314" s="206"/>
      <c r="CC314" s="191"/>
      <c r="CD314" s="207">
        <f t="shared" si="248"/>
        <v>56.607149507541465</v>
      </c>
      <c r="CE314" s="47" t="s">
        <v>356</v>
      </c>
      <c r="CF314" s="42">
        <v>31.8</v>
      </c>
      <c r="CG314" s="42" t="s">
        <v>353</v>
      </c>
      <c r="CH314" s="42">
        <v>175</v>
      </c>
      <c r="CI314" s="191"/>
      <c r="CJ314" s="192"/>
      <c r="CK314" s="191" t="s">
        <v>357</v>
      </c>
      <c r="CL314" s="191" t="s">
        <v>358</v>
      </c>
      <c r="CM314" s="208">
        <v>0.13</v>
      </c>
      <c r="CN314" s="191">
        <v>470</v>
      </c>
      <c r="CO314" s="205">
        <f t="shared" si="249"/>
        <v>75.94941797823148</v>
      </c>
      <c r="CP314" s="191">
        <f t="shared" si="250"/>
        <v>42.455362130656098</v>
      </c>
      <c r="CQ314" s="145" t="s">
        <v>353</v>
      </c>
      <c r="CR314" s="191">
        <v>175</v>
      </c>
      <c r="CS314" s="191"/>
      <c r="CT314" s="191"/>
      <c r="CU314" s="191"/>
      <c r="CV314" s="192"/>
      <c r="CW314" s="191" t="s">
        <v>357</v>
      </c>
      <c r="CX314" s="209" t="s">
        <v>358</v>
      </c>
      <c r="CY314" s="208">
        <v>0.13</v>
      </c>
      <c r="CZ314" s="191">
        <v>470</v>
      </c>
      <c r="DA314" s="191"/>
      <c r="DB314" s="191">
        <f t="shared" si="251"/>
        <v>51.384763264406089</v>
      </c>
      <c r="DC314" s="43">
        <f t="shared" si="252"/>
        <v>0</v>
      </c>
      <c r="DD314" s="191" t="s">
        <v>362</v>
      </c>
      <c r="DE314" s="191">
        <v>100</v>
      </c>
      <c r="DF314" s="191" t="s">
        <v>361</v>
      </c>
      <c r="DG314" s="191">
        <v>20</v>
      </c>
      <c r="DH314" s="191" t="s">
        <v>353</v>
      </c>
      <c r="DI314" s="192">
        <v>175</v>
      </c>
      <c r="DJ314" s="191"/>
      <c r="DK314" s="209"/>
      <c r="DL314" s="208"/>
      <c r="DM314" s="191"/>
      <c r="DN314" s="191">
        <f t="shared" si="253"/>
        <v>51.384763264406089</v>
      </c>
      <c r="DO314" s="192">
        <f t="shared" si="254"/>
        <v>0</v>
      </c>
      <c r="DP314" s="191">
        <v>1</v>
      </c>
      <c r="DQ314" s="191" t="s">
        <v>363</v>
      </c>
      <c r="DR314" s="191" t="s">
        <v>371</v>
      </c>
      <c r="DS314" s="208">
        <v>0.13400000000000001</v>
      </c>
      <c r="DT314" s="191">
        <v>580</v>
      </c>
      <c r="DU314" s="191">
        <f t="shared" si="255"/>
        <v>7.4079873225889639</v>
      </c>
      <c r="DV314" s="191">
        <v>0.375</v>
      </c>
      <c r="DW314" s="191">
        <v>0.45</v>
      </c>
      <c r="DX314" s="192">
        <f t="shared" si="256"/>
        <v>9.4345249179235768</v>
      </c>
      <c r="DY314" s="191">
        <v>1</v>
      </c>
      <c r="DZ314" s="191" t="s">
        <v>363</v>
      </c>
      <c r="EA314" s="191" t="s">
        <v>371</v>
      </c>
      <c r="EB314" s="208">
        <v>0.13400000000000001</v>
      </c>
      <c r="EC314" s="191">
        <v>580</v>
      </c>
      <c r="ED314" s="191">
        <f t="shared" si="257"/>
        <v>2.9949334850417224</v>
      </c>
      <c r="EE314" s="191">
        <v>0.47499999999999998</v>
      </c>
      <c r="EF314" s="191">
        <v>0.47499999999999998</v>
      </c>
      <c r="EG314" s="191">
        <f t="shared" si="258"/>
        <v>4.7172624589617884</v>
      </c>
      <c r="EH314" s="166">
        <f t="shared" si="259"/>
        <v>2</v>
      </c>
      <c r="EI314" s="205">
        <f t="shared" si="260"/>
        <v>3.0261061022383871</v>
      </c>
      <c r="EJ314" s="205">
        <f t="shared" si="229"/>
        <v>1.7800624130814042</v>
      </c>
      <c r="EK314" s="51">
        <f t="shared" si="225"/>
        <v>0.96487107196031818</v>
      </c>
      <c r="EL314" s="220">
        <f t="shared" si="230"/>
        <v>0.22104694888080645</v>
      </c>
      <c r="EM314" s="221">
        <f t="shared" si="261"/>
        <v>5.3866577305908256</v>
      </c>
      <c r="EN314" s="191"/>
      <c r="EO314" s="313"/>
      <c r="EP314" s="192" t="s">
        <v>354</v>
      </c>
      <c r="EQ314" s="222">
        <f t="shared" si="262"/>
        <v>3.0261061022383871</v>
      </c>
      <c r="ER314" s="191">
        <f t="shared" si="263"/>
        <v>1.7800624130814042</v>
      </c>
      <c r="ES314" s="51">
        <f t="shared" si="264"/>
        <v>0.96487107196031818</v>
      </c>
      <c r="ET314" s="191">
        <f t="shared" si="226"/>
        <v>3.6892469488808066</v>
      </c>
      <c r="EU314" s="191">
        <f t="shared" si="265"/>
        <v>5.3866577305908256</v>
      </c>
      <c r="EV314" s="191"/>
      <c r="EW314" s="191"/>
      <c r="EX314" s="192" t="str">
        <f t="shared" si="231"/>
        <v>Front</v>
      </c>
      <c r="EY314" s="145"/>
      <c r="EZ314" s="191"/>
      <c r="FA314" s="191"/>
      <c r="FB314" s="191"/>
      <c r="FC314" s="191"/>
      <c r="FD314" s="191"/>
      <c r="FE314" s="191"/>
      <c r="FF314" s="192"/>
      <c r="FG314" s="145"/>
      <c r="FH314" s="191"/>
      <c r="FI314" s="191"/>
      <c r="FJ314" s="191"/>
      <c r="FK314" s="191"/>
      <c r="FL314" s="191"/>
      <c r="FM314" s="191"/>
      <c r="FN314" s="192"/>
      <c r="FO314" s="145"/>
      <c r="FP314" s="191"/>
      <c r="FQ314" s="191"/>
      <c r="FR314" s="191"/>
      <c r="FS314" s="191"/>
      <c r="FT314" s="191"/>
      <c r="FU314" s="191"/>
      <c r="FV314" s="192"/>
      <c r="FW314" s="191"/>
      <c r="FX314" s="191"/>
      <c r="FY314" s="191"/>
      <c r="FZ314" s="191"/>
      <c r="GA314" s="191"/>
      <c r="GB314" s="191"/>
      <c r="GC314" s="191"/>
      <c r="GD314" s="210"/>
      <c r="GE314" s="145"/>
      <c r="GF314" s="191"/>
      <c r="GG314" s="191"/>
      <c r="GH314" s="191"/>
      <c r="GI314" s="191"/>
      <c r="GJ314" s="191"/>
      <c r="GK314" s="191"/>
      <c r="GL314" s="210"/>
      <c r="GM314" s="145"/>
      <c r="GN314" s="191"/>
      <c r="GO314" s="191"/>
      <c r="GP314" s="191"/>
      <c r="GQ314" s="191"/>
      <c r="GR314" s="191"/>
      <c r="GS314" s="191"/>
      <c r="GT314" s="210"/>
      <c r="GU314" s="145"/>
      <c r="GV314" s="191"/>
      <c r="GW314" s="191"/>
      <c r="GX314" s="191"/>
      <c r="GY314" s="191"/>
      <c r="GZ314" s="191"/>
      <c r="HA314" s="191"/>
      <c r="HB314" s="210"/>
      <c r="HC314" s="145"/>
      <c r="HD314" s="191"/>
      <c r="HE314" s="191"/>
      <c r="HF314" s="191"/>
      <c r="HG314" s="191"/>
      <c r="HH314" s="191"/>
      <c r="HI314" s="191"/>
      <c r="HJ314" s="210"/>
      <c r="HR314" s="310"/>
    </row>
    <row r="315" spans="1:226" s="309" customFormat="1" ht="14.45" customHeight="1" x14ac:dyDescent="0.25">
      <c r="A315" s="211" t="s">
        <v>431</v>
      </c>
      <c r="B315" s="194" t="s">
        <v>0</v>
      </c>
      <c r="C315" s="31">
        <f t="shared" si="227"/>
        <v>305</v>
      </c>
      <c r="D315" s="173" t="str">
        <f t="shared" si="232"/>
        <v>Dw_305</v>
      </c>
      <c r="E315" s="4">
        <v>571.98321312323128</v>
      </c>
      <c r="F315" s="195" t="s">
        <v>360</v>
      </c>
      <c r="G315" s="195">
        <v>17.5</v>
      </c>
      <c r="H315" s="3">
        <f t="shared" si="233"/>
        <v>55.760097601356847</v>
      </c>
      <c r="I315" s="196">
        <f t="shared" si="234"/>
        <v>200.10283546609691</v>
      </c>
      <c r="J315" s="1">
        <f t="shared" si="235"/>
        <v>0.3</v>
      </c>
      <c r="K315" s="280">
        <f t="shared" si="236"/>
        <v>0.67768188508876037</v>
      </c>
      <c r="L315" s="280">
        <f t="shared" si="237"/>
        <v>0.8275129868849932</v>
      </c>
      <c r="M315" s="225">
        <f t="shared" si="238"/>
        <v>1.0765915631820613</v>
      </c>
      <c r="N315" s="15" t="s">
        <v>432</v>
      </c>
      <c r="O315" s="197">
        <f t="shared" si="239"/>
        <v>0.62063474016374487</v>
      </c>
      <c r="P315" s="198">
        <f t="shared" si="240"/>
        <v>0</v>
      </c>
      <c r="Q315" s="198">
        <f t="shared" si="241"/>
        <v>0</v>
      </c>
      <c r="R315" s="198">
        <f t="shared" si="242"/>
        <v>0.75431007261172234</v>
      </c>
      <c r="S315" s="77">
        <f t="shared" si="243"/>
        <v>0.89021042401039363</v>
      </c>
      <c r="T315" s="199"/>
      <c r="U315" s="3">
        <f t="shared" si="244"/>
        <v>2.1719430283700909</v>
      </c>
      <c r="V315" s="98">
        <f t="shared" si="245"/>
        <v>16.038944162850502</v>
      </c>
      <c r="W315" s="49">
        <f t="shared" si="246"/>
        <v>3.4765441562237442</v>
      </c>
      <c r="X315" s="317">
        <f t="shared" si="228"/>
        <v>0.11812633981612621</v>
      </c>
      <c r="Y315" s="318">
        <v>0.11812633981612621</v>
      </c>
      <c r="Z315" s="200"/>
      <c r="AA315" s="66"/>
      <c r="AB315" s="66"/>
      <c r="AC315" s="66">
        <v>250</v>
      </c>
      <c r="AD315" s="66"/>
      <c r="AE315" s="66"/>
      <c r="AF315" s="66"/>
      <c r="AG315" s="66"/>
      <c r="AH315" s="195"/>
      <c r="AI315" s="34"/>
      <c r="AJ315" s="229">
        <v>180</v>
      </c>
      <c r="AK315" s="34"/>
      <c r="AL315" s="34"/>
      <c r="AM315" s="34"/>
      <c r="AN315" s="201"/>
      <c r="AO315" s="201"/>
      <c r="AP315" s="202">
        <v>240</v>
      </c>
      <c r="AQ315" s="18"/>
      <c r="AR315" s="18"/>
      <c r="AS315" s="18"/>
      <c r="AT315" s="51"/>
      <c r="AU315" s="17"/>
      <c r="AV315" s="18"/>
      <c r="AW315" s="112"/>
      <c r="AX315" s="103"/>
      <c r="AY315" s="18"/>
      <c r="AZ315" s="18"/>
      <c r="BA315" s="18"/>
      <c r="BB315" s="17"/>
      <c r="BC315" s="19"/>
      <c r="BD315" s="19"/>
      <c r="BE315" s="19"/>
      <c r="BF315" s="17"/>
      <c r="BG315" s="18"/>
      <c r="BH315" s="18"/>
      <c r="BI315" s="128"/>
      <c r="BJ315" s="331"/>
      <c r="BK315" s="332"/>
      <c r="BL315" s="332"/>
      <c r="BM315" s="332"/>
      <c r="BN315" s="333"/>
      <c r="BO315" s="203">
        <f t="shared" si="247"/>
        <v>6.9363999999999999</v>
      </c>
      <c r="BP315" s="285">
        <v>8.038766161316655</v>
      </c>
      <c r="BQ315" s="204">
        <v>2.957651331182118</v>
      </c>
      <c r="BR315" s="204"/>
      <c r="BS315" s="47"/>
      <c r="BT315" s="42"/>
      <c r="BU315" s="42"/>
      <c r="BV315" s="42"/>
      <c r="BW315" s="43"/>
      <c r="BX315" s="191"/>
      <c r="BY315" s="191"/>
      <c r="BZ315" s="205"/>
      <c r="CA315" s="191"/>
      <c r="CB315" s="206"/>
      <c r="CC315" s="191"/>
      <c r="CD315" s="207">
        <f t="shared" si="248"/>
        <v>60.030850639829069</v>
      </c>
      <c r="CE315" s="47" t="s">
        <v>356</v>
      </c>
      <c r="CF315" s="42">
        <v>31.8</v>
      </c>
      <c r="CG315" s="42" t="s">
        <v>353</v>
      </c>
      <c r="CH315" s="42">
        <v>175</v>
      </c>
      <c r="CI315" s="191"/>
      <c r="CJ315" s="192"/>
      <c r="CK315" s="191" t="s">
        <v>357</v>
      </c>
      <c r="CL315" s="191" t="s">
        <v>358</v>
      </c>
      <c r="CM315" s="208">
        <v>0.13</v>
      </c>
      <c r="CN315" s="191">
        <v>470</v>
      </c>
      <c r="CO315" s="205">
        <f t="shared" si="249"/>
        <v>78.61108641195537</v>
      </c>
      <c r="CP315" s="191">
        <f t="shared" si="250"/>
        <v>45.023137979871805</v>
      </c>
      <c r="CQ315" s="145" t="s">
        <v>353</v>
      </c>
      <c r="CR315" s="191">
        <v>175</v>
      </c>
      <c r="CS315" s="191"/>
      <c r="CT315" s="191"/>
      <c r="CU315" s="191"/>
      <c r="CV315" s="192"/>
      <c r="CW315" s="191" t="s">
        <v>357</v>
      </c>
      <c r="CX315" s="209" t="s">
        <v>358</v>
      </c>
      <c r="CY315" s="208">
        <v>0.13</v>
      </c>
      <c r="CZ315" s="191">
        <v>470</v>
      </c>
      <c r="DA315" s="191"/>
      <c r="DB315" s="191">
        <f t="shared" si="251"/>
        <v>55.760097601356847</v>
      </c>
      <c r="DC315" s="43">
        <f t="shared" si="252"/>
        <v>0</v>
      </c>
      <c r="DD315" s="191" t="s">
        <v>362</v>
      </c>
      <c r="DE315" s="191">
        <v>100</v>
      </c>
      <c r="DF315" s="191" t="s">
        <v>361</v>
      </c>
      <c r="DG315" s="191">
        <v>20</v>
      </c>
      <c r="DH315" s="191" t="s">
        <v>353</v>
      </c>
      <c r="DI315" s="192">
        <v>175</v>
      </c>
      <c r="DJ315" s="191"/>
      <c r="DK315" s="209"/>
      <c r="DL315" s="208"/>
      <c r="DM315" s="191"/>
      <c r="DN315" s="191">
        <f t="shared" si="253"/>
        <v>55.760097601356847</v>
      </c>
      <c r="DO315" s="192">
        <f t="shared" si="254"/>
        <v>0</v>
      </c>
      <c r="DP315" s="191">
        <v>1</v>
      </c>
      <c r="DQ315" s="191" t="s">
        <v>363</v>
      </c>
      <c r="DR315" s="191" t="s">
        <v>371</v>
      </c>
      <c r="DS315" s="208">
        <v>0.13400000000000001</v>
      </c>
      <c r="DT315" s="191">
        <v>580</v>
      </c>
      <c r="DU315" s="191">
        <f t="shared" si="255"/>
        <v>8.038766161316655</v>
      </c>
      <c r="DV315" s="191">
        <v>0.375</v>
      </c>
      <c r="DW315" s="191">
        <v>0.45</v>
      </c>
      <c r="DX315" s="192">
        <f t="shared" si="256"/>
        <v>10.005141773304846</v>
      </c>
      <c r="DY315" s="191">
        <v>1</v>
      </c>
      <c r="DZ315" s="191" t="s">
        <v>363</v>
      </c>
      <c r="EA315" s="191" t="s">
        <v>371</v>
      </c>
      <c r="EB315" s="208">
        <v>0.13400000000000001</v>
      </c>
      <c r="EC315" s="191">
        <v>580</v>
      </c>
      <c r="ED315" s="191">
        <f t="shared" si="257"/>
        <v>2.957651331182118</v>
      </c>
      <c r="EE315" s="191">
        <v>0.47499999999999998</v>
      </c>
      <c r="EF315" s="191">
        <v>0.47499999999999998</v>
      </c>
      <c r="EG315" s="191">
        <f t="shared" si="258"/>
        <v>5.002570886652423</v>
      </c>
      <c r="EH315" s="166">
        <f t="shared" si="259"/>
        <v>2</v>
      </c>
      <c r="EI315" s="205">
        <f t="shared" si="260"/>
        <v>3.6923031482291546</v>
      </c>
      <c r="EJ315" s="205">
        <f t="shared" si="229"/>
        <v>2.1719430283700909</v>
      </c>
      <c r="EK315" s="51">
        <f t="shared" si="225"/>
        <v>0.53570830281202708</v>
      </c>
      <c r="EL315" s="220">
        <f t="shared" si="230"/>
        <v>1.6220484258854226</v>
      </c>
      <c r="EM315" s="221">
        <f t="shared" si="261"/>
        <v>8.0194720814252509</v>
      </c>
      <c r="EN315" s="191"/>
      <c r="EO315" s="313"/>
      <c r="EP315" s="192" t="s">
        <v>354</v>
      </c>
      <c r="EQ315" s="222">
        <f t="shared" si="262"/>
        <v>3.6923031482291546</v>
      </c>
      <c r="ER315" s="191">
        <f t="shared" si="263"/>
        <v>2.1719430283700909</v>
      </c>
      <c r="ES315" s="51">
        <f t="shared" si="264"/>
        <v>0.53570830281202708</v>
      </c>
      <c r="ET315" s="191">
        <f t="shared" si="226"/>
        <v>1.6220484258854226</v>
      </c>
      <c r="EU315" s="191">
        <f t="shared" si="265"/>
        <v>8.0194720814252509</v>
      </c>
      <c r="EV315" s="191"/>
      <c r="EW315" s="191"/>
      <c r="EX315" s="192" t="str">
        <f t="shared" si="231"/>
        <v>Rear</v>
      </c>
      <c r="EY315" s="145"/>
      <c r="EZ315" s="191"/>
      <c r="FA315" s="191"/>
      <c r="FB315" s="191"/>
      <c r="FC315" s="191"/>
      <c r="FD315" s="191"/>
      <c r="FE315" s="191"/>
      <c r="FF315" s="192"/>
      <c r="FG315" s="145"/>
      <c r="FH315" s="191"/>
      <c r="FI315" s="191"/>
      <c r="FJ315" s="191"/>
      <c r="FK315" s="191"/>
      <c r="FL315" s="191"/>
      <c r="FM315" s="191"/>
      <c r="FN315" s="192"/>
      <c r="FO315" s="145"/>
      <c r="FP315" s="191"/>
      <c r="FQ315" s="191"/>
      <c r="FR315" s="191"/>
      <c r="FS315" s="191"/>
      <c r="FT315" s="191"/>
      <c r="FU315" s="191"/>
      <c r="FV315" s="192"/>
      <c r="FW315" s="191"/>
      <c r="FX315" s="191"/>
      <c r="FY315" s="191"/>
      <c r="FZ315" s="191"/>
      <c r="GA315" s="191"/>
      <c r="GB315" s="191"/>
      <c r="GC315" s="191"/>
      <c r="GD315" s="210"/>
      <c r="GE315" s="145"/>
      <c r="GF315" s="191"/>
      <c r="GG315" s="191"/>
      <c r="GH315" s="191"/>
      <c r="GI315" s="191"/>
      <c r="GJ315" s="191"/>
      <c r="GK315" s="191"/>
      <c r="GL315" s="210"/>
      <c r="GM315" s="145"/>
      <c r="GN315" s="191"/>
      <c r="GO315" s="191"/>
      <c r="GP315" s="191"/>
      <c r="GQ315" s="191"/>
      <c r="GR315" s="191"/>
      <c r="GS315" s="191"/>
      <c r="GT315" s="210"/>
      <c r="GU315" s="145"/>
      <c r="GV315" s="191"/>
      <c r="GW315" s="191"/>
      <c r="GX315" s="191"/>
      <c r="GY315" s="191"/>
      <c r="GZ315" s="191"/>
      <c r="HA315" s="191"/>
      <c r="HB315" s="210"/>
      <c r="HC315" s="145"/>
      <c r="HD315" s="191"/>
      <c r="HE315" s="191"/>
      <c r="HF315" s="191"/>
      <c r="HG315" s="191"/>
      <c r="HH315" s="191"/>
      <c r="HI315" s="191"/>
      <c r="HJ315" s="210"/>
      <c r="HR315" s="310"/>
    </row>
    <row r="316" spans="1:226" s="309" customFormat="1" ht="14.45" customHeight="1" x14ac:dyDescent="0.25">
      <c r="A316" s="211" t="s">
        <v>431</v>
      </c>
      <c r="B316" s="194" t="s">
        <v>0</v>
      </c>
      <c r="C316" s="31">
        <f t="shared" si="227"/>
        <v>306</v>
      </c>
      <c r="D316" s="173" t="str">
        <f t="shared" si="232"/>
        <v>Dw_306</v>
      </c>
      <c r="E316" s="4">
        <v>616.49233756165415</v>
      </c>
      <c r="F316" s="195" t="s">
        <v>360</v>
      </c>
      <c r="G316" s="195">
        <v>17.5</v>
      </c>
      <c r="H316" s="3">
        <f t="shared" si="233"/>
        <v>49.113712458521633</v>
      </c>
      <c r="I316" s="196">
        <f t="shared" si="234"/>
        <v>181.29525757470725</v>
      </c>
      <c r="J316" s="1">
        <f t="shared" si="235"/>
        <v>0.3</v>
      </c>
      <c r="K316" s="280">
        <f t="shared" si="236"/>
        <v>0.65474896277306693</v>
      </c>
      <c r="L316" s="280">
        <f t="shared" si="237"/>
        <v>0.74489204257455566</v>
      </c>
      <c r="M316" s="225">
        <f t="shared" si="238"/>
        <v>1.1074010607189462</v>
      </c>
      <c r="N316" s="15" t="s">
        <v>432</v>
      </c>
      <c r="O316" s="197">
        <f t="shared" si="239"/>
        <v>0.55866903193091666</v>
      </c>
      <c r="P316" s="198">
        <f t="shared" si="240"/>
        <v>0</v>
      </c>
      <c r="Q316" s="198">
        <f t="shared" si="241"/>
        <v>0</v>
      </c>
      <c r="R316" s="198">
        <f t="shared" si="242"/>
        <v>0.77589663813847454</v>
      </c>
      <c r="S316" s="77">
        <f t="shared" si="243"/>
        <v>0.80505271735759698</v>
      </c>
      <c r="T316" s="199"/>
      <c r="U316" s="3">
        <f t="shared" si="244"/>
        <v>1.7194775490800436</v>
      </c>
      <c r="V316" s="98">
        <f t="shared" si="245"/>
        <v>10.052450342087063</v>
      </c>
      <c r="W316" s="49">
        <f t="shared" si="246"/>
        <v>4.8857453443858319</v>
      </c>
      <c r="X316" s="317">
        <f t="shared" si="228"/>
        <v>7.2708259327811706E-2</v>
      </c>
      <c r="Y316" s="318">
        <v>7.270825932781172E-2</v>
      </c>
      <c r="Z316" s="200"/>
      <c r="AA316" s="66"/>
      <c r="AB316" s="66"/>
      <c r="AC316" s="66">
        <v>250</v>
      </c>
      <c r="AD316" s="66"/>
      <c r="AE316" s="66"/>
      <c r="AF316" s="66"/>
      <c r="AG316" s="66"/>
      <c r="AH316" s="195"/>
      <c r="AI316" s="34"/>
      <c r="AJ316" s="229">
        <v>180</v>
      </c>
      <c r="AK316" s="34"/>
      <c r="AL316" s="34"/>
      <c r="AM316" s="34"/>
      <c r="AN316" s="201"/>
      <c r="AO316" s="201"/>
      <c r="AP316" s="202">
        <v>240</v>
      </c>
      <c r="AQ316" s="18"/>
      <c r="AR316" s="18"/>
      <c r="AS316" s="18"/>
      <c r="AT316" s="51"/>
      <c r="AU316" s="17"/>
      <c r="AV316" s="18"/>
      <c r="AW316" s="112"/>
      <c r="AX316" s="103"/>
      <c r="AY316" s="18"/>
      <c r="AZ316" s="18"/>
      <c r="BA316" s="18"/>
      <c r="BB316" s="17"/>
      <c r="BC316" s="19"/>
      <c r="BD316" s="19"/>
      <c r="BE316" s="19"/>
      <c r="BF316" s="17"/>
      <c r="BG316" s="18"/>
      <c r="BH316" s="18"/>
      <c r="BI316" s="128"/>
      <c r="BJ316" s="331"/>
      <c r="BK316" s="332"/>
      <c r="BL316" s="332"/>
      <c r="BM316" s="332"/>
      <c r="BN316" s="333"/>
      <c r="BO316" s="203">
        <f t="shared" si="247"/>
        <v>6.9363999999999999</v>
      </c>
      <c r="BP316" s="285">
        <v>7.0805767341159154</v>
      </c>
      <c r="BQ316" s="204">
        <v>2.9631151650371654</v>
      </c>
      <c r="BR316" s="204"/>
      <c r="BS316" s="47"/>
      <c r="BT316" s="42"/>
      <c r="BU316" s="42"/>
      <c r="BV316" s="42"/>
      <c r="BW316" s="43"/>
      <c r="BX316" s="191"/>
      <c r="BY316" s="191"/>
      <c r="BZ316" s="205"/>
      <c r="CA316" s="191"/>
      <c r="CB316" s="206"/>
      <c r="CC316" s="191"/>
      <c r="CD316" s="207">
        <f t="shared" si="248"/>
        <v>54.388577272412178</v>
      </c>
      <c r="CE316" s="47" t="s">
        <v>356</v>
      </c>
      <c r="CF316" s="42">
        <v>31.8</v>
      </c>
      <c r="CG316" s="42" t="s">
        <v>353</v>
      </c>
      <c r="CH316" s="42">
        <v>175</v>
      </c>
      <c r="CI316" s="191"/>
      <c r="CJ316" s="192"/>
      <c r="CK316" s="191" t="s">
        <v>357</v>
      </c>
      <c r="CL316" s="191" t="s">
        <v>358</v>
      </c>
      <c r="CM316" s="208">
        <v>0.13</v>
      </c>
      <c r="CN316" s="191">
        <v>470</v>
      </c>
      <c r="CO316" s="205">
        <f t="shared" si="249"/>
        <v>73.096278806236114</v>
      </c>
      <c r="CP316" s="191">
        <f t="shared" si="250"/>
        <v>40.79143295430913</v>
      </c>
      <c r="CQ316" s="145" t="s">
        <v>353</v>
      </c>
      <c r="CR316" s="191">
        <v>175</v>
      </c>
      <c r="CS316" s="191"/>
      <c r="CT316" s="191"/>
      <c r="CU316" s="191"/>
      <c r="CV316" s="192"/>
      <c r="CW316" s="191" t="s">
        <v>357</v>
      </c>
      <c r="CX316" s="209" t="s">
        <v>358</v>
      </c>
      <c r="CY316" s="208">
        <v>0.13</v>
      </c>
      <c r="CZ316" s="191">
        <v>470</v>
      </c>
      <c r="DA316" s="191"/>
      <c r="DB316" s="191">
        <f t="shared" si="251"/>
        <v>49.113712458521633</v>
      </c>
      <c r="DC316" s="43">
        <f t="shared" si="252"/>
        <v>0</v>
      </c>
      <c r="DD316" s="191" t="s">
        <v>362</v>
      </c>
      <c r="DE316" s="191">
        <v>100</v>
      </c>
      <c r="DF316" s="191" t="s">
        <v>361</v>
      </c>
      <c r="DG316" s="191">
        <v>20</v>
      </c>
      <c r="DH316" s="191" t="s">
        <v>353</v>
      </c>
      <c r="DI316" s="192">
        <v>175</v>
      </c>
      <c r="DJ316" s="191"/>
      <c r="DK316" s="209"/>
      <c r="DL316" s="208"/>
      <c r="DM316" s="191"/>
      <c r="DN316" s="191">
        <f t="shared" si="253"/>
        <v>49.113712458521633</v>
      </c>
      <c r="DO316" s="192">
        <f t="shared" si="254"/>
        <v>0</v>
      </c>
      <c r="DP316" s="191">
        <v>1</v>
      </c>
      <c r="DQ316" s="191" t="s">
        <v>363</v>
      </c>
      <c r="DR316" s="191" t="s">
        <v>371</v>
      </c>
      <c r="DS316" s="208">
        <v>0.13400000000000001</v>
      </c>
      <c r="DT316" s="191">
        <v>580</v>
      </c>
      <c r="DU316" s="191">
        <f t="shared" si="255"/>
        <v>7.0805767341159154</v>
      </c>
      <c r="DV316" s="191">
        <v>0.375</v>
      </c>
      <c r="DW316" s="191">
        <v>0.45</v>
      </c>
      <c r="DX316" s="192">
        <f t="shared" si="256"/>
        <v>9.0647628787353636</v>
      </c>
      <c r="DY316" s="191">
        <v>1</v>
      </c>
      <c r="DZ316" s="191" t="s">
        <v>363</v>
      </c>
      <c r="EA316" s="191" t="s">
        <v>371</v>
      </c>
      <c r="EB316" s="208">
        <v>0.13400000000000001</v>
      </c>
      <c r="EC316" s="191">
        <v>580</v>
      </c>
      <c r="ED316" s="191">
        <f t="shared" si="257"/>
        <v>2.9631151650371654</v>
      </c>
      <c r="EE316" s="191">
        <v>0.47499999999999998</v>
      </c>
      <c r="EF316" s="191">
        <v>0.47499999999999998</v>
      </c>
      <c r="EG316" s="191">
        <f t="shared" si="258"/>
        <v>4.5323814393676818</v>
      </c>
      <c r="EH316" s="166">
        <f t="shared" si="259"/>
        <v>2</v>
      </c>
      <c r="EI316" s="205">
        <f t="shared" si="260"/>
        <v>2.9231118334360735</v>
      </c>
      <c r="EJ316" s="205">
        <f t="shared" si="229"/>
        <v>1.7194775490800434</v>
      </c>
      <c r="EK316" s="51">
        <f t="shared" si="225"/>
        <v>0.99363761595712208</v>
      </c>
      <c r="EL316" s="220">
        <f t="shared" si="230"/>
        <v>0.27254408328196322</v>
      </c>
      <c r="EM316" s="221">
        <f t="shared" si="261"/>
        <v>5.0262251710435315</v>
      </c>
      <c r="EN316" s="191"/>
      <c r="EO316" s="313"/>
      <c r="EP316" s="192" t="s">
        <v>354</v>
      </c>
      <c r="EQ316" s="222">
        <f t="shared" si="262"/>
        <v>2.9231118334360735</v>
      </c>
      <c r="ER316" s="191">
        <f t="shared" si="263"/>
        <v>1.7194775490800434</v>
      </c>
      <c r="ES316" s="51">
        <f t="shared" si="264"/>
        <v>0.99363761595712208</v>
      </c>
      <c r="ET316" s="191">
        <f t="shared" si="226"/>
        <v>3.740744083281963</v>
      </c>
      <c r="EU316" s="191">
        <f t="shared" si="265"/>
        <v>5.0262251710435315</v>
      </c>
      <c r="EV316" s="191"/>
      <c r="EW316" s="191"/>
      <c r="EX316" s="192" t="str">
        <f t="shared" si="231"/>
        <v>Front</v>
      </c>
      <c r="EY316" s="145"/>
      <c r="EZ316" s="191"/>
      <c r="FA316" s="191"/>
      <c r="FB316" s="191"/>
      <c r="FC316" s="191"/>
      <c r="FD316" s="191"/>
      <c r="FE316" s="191"/>
      <c r="FF316" s="192"/>
      <c r="FG316" s="145"/>
      <c r="FH316" s="191"/>
      <c r="FI316" s="191"/>
      <c r="FJ316" s="191"/>
      <c r="FK316" s="191"/>
      <c r="FL316" s="191"/>
      <c r="FM316" s="191"/>
      <c r="FN316" s="192"/>
      <c r="FO316" s="145"/>
      <c r="FP316" s="191"/>
      <c r="FQ316" s="191"/>
      <c r="FR316" s="191"/>
      <c r="FS316" s="191"/>
      <c r="FT316" s="191"/>
      <c r="FU316" s="191"/>
      <c r="FV316" s="192"/>
      <c r="FW316" s="191"/>
      <c r="FX316" s="191"/>
      <c r="FY316" s="191"/>
      <c r="FZ316" s="191"/>
      <c r="GA316" s="191"/>
      <c r="GB316" s="191"/>
      <c r="GC316" s="191"/>
      <c r="GD316" s="210"/>
      <c r="GE316" s="145"/>
      <c r="GF316" s="191"/>
      <c r="GG316" s="191"/>
      <c r="GH316" s="191"/>
      <c r="GI316" s="191"/>
      <c r="GJ316" s="191"/>
      <c r="GK316" s="191"/>
      <c r="GL316" s="210"/>
      <c r="GM316" s="145"/>
      <c r="GN316" s="191"/>
      <c r="GO316" s="191"/>
      <c r="GP316" s="191"/>
      <c r="GQ316" s="191"/>
      <c r="GR316" s="191"/>
      <c r="GS316" s="191"/>
      <c r="GT316" s="210"/>
      <c r="GU316" s="145"/>
      <c r="GV316" s="191"/>
      <c r="GW316" s="191"/>
      <c r="GX316" s="191"/>
      <c r="GY316" s="191"/>
      <c r="GZ316" s="191"/>
      <c r="HA316" s="191"/>
      <c r="HB316" s="210"/>
      <c r="HC316" s="145"/>
      <c r="HD316" s="191"/>
      <c r="HE316" s="191"/>
      <c r="HF316" s="191"/>
      <c r="HG316" s="191"/>
      <c r="HH316" s="191"/>
      <c r="HI316" s="191"/>
      <c r="HJ316" s="210"/>
      <c r="HR316" s="310"/>
    </row>
    <row r="317" spans="1:226" s="309" customFormat="1" ht="14.45" customHeight="1" x14ac:dyDescent="0.25">
      <c r="A317" s="211" t="s">
        <v>431</v>
      </c>
      <c r="B317" s="194" t="s">
        <v>0</v>
      </c>
      <c r="C317" s="31">
        <f t="shared" si="227"/>
        <v>307</v>
      </c>
      <c r="D317" s="173" t="str">
        <f t="shared" si="232"/>
        <v>Dw_307</v>
      </c>
      <c r="E317" s="4">
        <v>441.25007452071787</v>
      </c>
      <c r="F317" s="195" t="s">
        <v>360</v>
      </c>
      <c r="G317" s="195">
        <v>17.5</v>
      </c>
      <c r="H317" s="3">
        <f t="shared" si="233"/>
        <v>32.56220011818629</v>
      </c>
      <c r="I317" s="196">
        <f t="shared" si="234"/>
        <v>129.56904203235806</v>
      </c>
      <c r="J317" s="1">
        <f t="shared" si="235"/>
        <v>0.3</v>
      </c>
      <c r="K317" s="280">
        <f t="shared" si="236"/>
        <v>0.60316438304927988</v>
      </c>
      <c r="L317" s="280">
        <f t="shared" si="237"/>
        <v>0.67470489021780633</v>
      </c>
      <c r="M317" s="225">
        <f t="shared" si="238"/>
        <v>1.1937372925853915</v>
      </c>
      <c r="N317" s="15" t="s">
        <v>432</v>
      </c>
      <c r="O317" s="197">
        <f t="shared" si="239"/>
        <v>0.50602866766335475</v>
      </c>
      <c r="P317" s="198">
        <f t="shared" si="240"/>
        <v>0</v>
      </c>
      <c r="Q317" s="198">
        <f t="shared" si="241"/>
        <v>0</v>
      </c>
      <c r="R317" s="198">
        <f t="shared" si="242"/>
        <v>0.8363878137665971</v>
      </c>
      <c r="S317" s="77">
        <f t="shared" si="243"/>
        <v>0.61537554143010031</v>
      </c>
      <c r="T317" s="199"/>
      <c r="U317" s="3">
        <f t="shared" si="244"/>
        <v>1.4176630723421295</v>
      </c>
      <c r="V317" s="98">
        <f t="shared" si="245"/>
        <v>6.8332131947205879</v>
      </c>
      <c r="W317" s="49">
        <f t="shared" si="246"/>
        <v>4.7652837969908779</v>
      </c>
      <c r="X317" s="317">
        <f t="shared" si="228"/>
        <v>6.2792855995948471E-2</v>
      </c>
      <c r="Y317" s="318">
        <v>6.2792855995948485E-2</v>
      </c>
      <c r="Z317" s="200"/>
      <c r="AA317" s="66"/>
      <c r="AB317" s="66"/>
      <c r="AC317" s="66">
        <v>250</v>
      </c>
      <c r="AD317" s="66"/>
      <c r="AE317" s="66"/>
      <c r="AF317" s="66"/>
      <c r="AG317" s="66"/>
      <c r="AH317" s="195"/>
      <c r="AI317" s="34"/>
      <c r="AJ317" s="229">
        <v>180</v>
      </c>
      <c r="AK317" s="34"/>
      <c r="AL317" s="34"/>
      <c r="AM317" s="34"/>
      <c r="AN317" s="201"/>
      <c r="AO317" s="201"/>
      <c r="AP317" s="202">
        <v>240</v>
      </c>
      <c r="AQ317" s="18"/>
      <c r="AR317" s="18"/>
      <c r="AS317" s="18"/>
      <c r="AT317" s="51"/>
      <c r="AU317" s="17"/>
      <c r="AV317" s="18"/>
      <c r="AW317" s="112"/>
      <c r="AX317" s="103"/>
      <c r="AY317" s="18"/>
      <c r="AZ317" s="18"/>
      <c r="BA317" s="18"/>
      <c r="BB317" s="17"/>
      <c r="BC317" s="19"/>
      <c r="BD317" s="19"/>
      <c r="BE317" s="19"/>
      <c r="BF317" s="17"/>
      <c r="BG317" s="18"/>
      <c r="BH317" s="18"/>
      <c r="BI317" s="128"/>
      <c r="BJ317" s="331"/>
      <c r="BK317" s="332"/>
      <c r="BL317" s="332"/>
      <c r="BM317" s="332"/>
      <c r="BN317" s="333"/>
      <c r="BO317" s="203">
        <f t="shared" si="247"/>
        <v>6.9363999999999999</v>
      </c>
      <c r="BP317" s="285">
        <v>4.6943948039597325</v>
      </c>
      <c r="BQ317" s="204">
        <v>2.7704315518508307</v>
      </c>
      <c r="BR317" s="204"/>
      <c r="BS317" s="47"/>
      <c r="BT317" s="42"/>
      <c r="BU317" s="42"/>
      <c r="BV317" s="42"/>
      <c r="BW317" s="43"/>
      <c r="BX317" s="191"/>
      <c r="BY317" s="191"/>
      <c r="BZ317" s="205"/>
      <c r="CA317" s="191"/>
      <c r="CB317" s="206"/>
      <c r="CC317" s="191"/>
      <c r="CD317" s="207">
        <f t="shared" si="248"/>
        <v>38.870712609707418</v>
      </c>
      <c r="CE317" s="47" t="s">
        <v>356</v>
      </c>
      <c r="CF317" s="42">
        <v>31.8</v>
      </c>
      <c r="CG317" s="42" t="s">
        <v>353</v>
      </c>
      <c r="CH317" s="42">
        <v>175</v>
      </c>
      <c r="CI317" s="191"/>
      <c r="CJ317" s="192"/>
      <c r="CK317" s="191" t="s">
        <v>357</v>
      </c>
      <c r="CL317" s="191" t="s">
        <v>358</v>
      </c>
      <c r="CM317" s="208">
        <v>0.13</v>
      </c>
      <c r="CN317" s="191">
        <v>470</v>
      </c>
      <c r="CO317" s="205">
        <f t="shared" si="249"/>
        <v>54.473087944557612</v>
      </c>
      <c r="CP317" s="191">
        <f t="shared" si="250"/>
        <v>29.153034457280562</v>
      </c>
      <c r="CQ317" s="145" t="s">
        <v>353</v>
      </c>
      <c r="CR317" s="191">
        <v>175</v>
      </c>
      <c r="CS317" s="191"/>
      <c r="CT317" s="191"/>
      <c r="CU317" s="191"/>
      <c r="CV317" s="192"/>
      <c r="CW317" s="191" t="s">
        <v>357</v>
      </c>
      <c r="CX317" s="209" t="s">
        <v>358</v>
      </c>
      <c r="CY317" s="208">
        <v>0.13</v>
      </c>
      <c r="CZ317" s="191">
        <v>470</v>
      </c>
      <c r="DA317" s="191"/>
      <c r="DB317" s="191">
        <f t="shared" si="251"/>
        <v>32.56220011818629</v>
      </c>
      <c r="DC317" s="43">
        <f t="shared" si="252"/>
        <v>0</v>
      </c>
      <c r="DD317" s="191" t="s">
        <v>362</v>
      </c>
      <c r="DE317" s="191">
        <v>100</v>
      </c>
      <c r="DF317" s="191" t="s">
        <v>361</v>
      </c>
      <c r="DG317" s="191">
        <v>20</v>
      </c>
      <c r="DH317" s="191" t="s">
        <v>353</v>
      </c>
      <c r="DI317" s="192">
        <v>175</v>
      </c>
      <c r="DJ317" s="191"/>
      <c r="DK317" s="209"/>
      <c r="DL317" s="208"/>
      <c r="DM317" s="191"/>
      <c r="DN317" s="191">
        <f t="shared" si="253"/>
        <v>32.56220011818629</v>
      </c>
      <c r="DO317" s="192">
        <f t="shared" si="254"/>
        <v>0</v>
      </c>
      <c r="DP317" s="191">
        <v>1</v>
      </c>
      <c r="DQ317" s="191" t="s">
        <v>363</v>
      </c>
      <c r="DR317" s="191" t="s">
        <v>371</v>
      </c>
      <c r="DS317" s="208">
        <v>0.13400000000000001</v>
      </c>
      <c r="DT317" s="191">
        <v>580</v>
      </c>
      <c r="DU317" s="191">
        <f t="shared" si="255"/>
        <v>4.6943948039597325</v>
      </c>
      <c r="DV317" s="191">
        <v>0.375</v>
      </c>
      <c r="DW317" s="191">
        <v>0.45</v>
      </c>
      <c r="DX317" s="192">
        <f t="shared" si="256"/>
        <v>6.4784521016179033</v>
      </c>
      <c r="DY317" s="191">
        <v>1</v>
      </c>
      <c r="DZ317" s="191" t="s">
        <v>363</v>
      </c>
      <c r="EA317" s="191" t="s">
        <v>371</v>
      </c>
      <c r="EB317" s="208">
        <v>0.13400000000000001</v>
      </c>
      <c r="EC317" s="191">
        <v>580</v>
      </c>
      <c r="ED317" s="191">
        <f t="shared" si="257"/>
        <v>2.7704315518508307</v>
      </c>
      <c r="EE317" s="191">
        <v>0.47499999999999998</v>
      </c>
      <c r="EF317" s="191">
        <v>0.47499999999999998</v>
      </c>
      <c r="EG317" s="191">
        <f t="shared" si="258"/>
        <v>3.2392260508089517</v>
      </c>
      <c r="EH317" s="166">
        <f t="shared" si="259"/>
        <v>2</v>
      </c>
      <c r="EI317" s="205">
        <f t="shared" si="260"/>
        <v>2.4100272229816202</v>
      </c>
      <c r="EJ317" s="205">
        <f t="shared" si="229"/>
        <v>1.4176630723421295</v>
      </c>
      <c r="EK317" s="51">
        <f t="shared" si="225"/>
        <v>1.1027684795087012</v>
      </c>
      <c r="EL317" s="220">
        <f t="shared" si="230"/>
        <v>0.52908638850918988</v>
      </c>
      <c r="EM317" s="221">
        <f t="shared" si="261"/>
        <v>3.4166065973602939</v>
      </c>
      <c r="EN317" s="191"/>
      <c r="EO317" s="313"/>
      <c r="EP317" s="192" t="s">
        <v>354</v>
      </c>
      <c r="EQ317" s="222">
        <f t="shared" si="262"/>
        <v>2.4100272229816202</v>
      </c>
      <c r="ER317" s="191">
        <f t="shared" si="263"/>
        <v>1.4176630723421295</v>
      </c>
      <c r="ES317" s="51">
        <f t="shared" si="264"/>
        <v>1.1027684795087012</v>
      </c>
      <c r="ET317" s="191">
        <f t="shared" si="226"/>
        <v>3.99728638850919</v>
      </c>
      <c r="EU317" s="191">
        <f t="shared" si="265"/>
        <v>3.4166065973602939</v>
      </c>
      <c r="EV317" s="191"/>
      <c r="EW317" s="191"/>
      <c r="EX317" s="192" t="str">
        <f t="shared" si="231"/>
        <v>Front</v>
      </c>
      <c r="EY317" s="145"/>
      <c r="EZ317" s="191"/>
      <c r="FA317" s="191"/>
      <c r="FB317" s="191"/>
      <c r="FC317" s="191"/>
      <c r="FD317" s="191"/>
      <c r="FE317" s="191"/>
      <c r="FF317" s="192"/>
      <c r="FG317" s="145"/>
      <c r="FH317" s="191"/>
      <c r="FI317" s="191"/>
      <c r="FJ317" s="191"/>
      <c r="FK317" s="191"/>
      <c r="FL317" s="191"/>
      <c r="FM317" s="191"/>
      <c r="FN317" s="192"/>
      <c r="FO317" s="145"/>
      <c r="FP317" s="191"/>
      <c r="FQ317" s="191"/>
      <c r="FR317" s="191"/>
      <c r="FS317" s="191"/>
      <c r="FT317" s="191"/>
      <c r="FU317" s="191"/>
      <c r="FV317" s="192"/>
      <c r="FW317" s="191"/>
      <c r="FX317" s="191"/>
      <c r="FY317" s="191"/>
      <c r="FZ317" s="191"/>
      <c r="GA317" s="191"/>
      <c r="GB317" s="191"/>
      <c r="GC317" s="191"/>
      <c r="GD317" s="210"/>
      <c r="GE317" s="145"/>
      <c r="GF317" s="191"/>
      <c r="GG317" s="191"/>
      <c r="GH317" s="191"/>
      <c r="GI317" s="191"/>
      <c r="GJ317" s="191"/>
      <c r="GK317" s="191"/>
      <c r="GL317" s="210"/>
      <c r="GM317" s="145"/>
      <c r="GN317" s="191"/>
      <c r="GO317" s="191"/>
      <c r="GP317" s="191"/>
      <c r="GQ317" s="191"/>
      <c r="GR317" s="191"/>
      <c r="GS317" s="191"/>
      <c r="GT317" s="210"/>
      <c r="GU317" s="145"/>
      <c r="GV317" s="191"/>
      <c r="GW317" s="191"/>
      <c r="GX317" s="191"/>
      <c r="GY317" s="191"/>
      <c r="GZ317" s="191"/>
      <c r="HA317" s="191"/>
      <c r="HB317" s="210"/>
      <c r="HC317" s="145"/>
      <c r="HD317" s="191"/>
      <c r="HE317" s="191"/>
      <c r="HF317" s="191"/>
      <c r="HG317" s="191"/>
      <c r="HH317" s="191"/>
      <c r="HI317" s="191"/>
      <c r="HJ317" s="210"/>
      <c r="HR317" s="310"/>
    </row>
    <row r="318" spans="1:226" s="309" customFormat="1" ht="14.45" customHeight="1" x14ac:dyDescent="0.25">
      <c r="A318" s="211" t="s">
        <v>431</v>
      </c>
      <c r="B318" s="194" t="s">
        <v>0</v>
      </c>
      <c r="C318" s="31">
        <f t="shared" si="227"/>
        <v>308</v>
      </c>
      <c r="D318" s="173" t="str">
        <f t="shared" si="232"/>
        <v>Dw_308</v>
      </c>
      <c r="E318" s="4">
        <v>474.50214365598538</v>
      </c>
      <c r="F318" s="195" t="s">
        <v>360</v>
      </c>
      <c r="G318" s="195">
        <v>17.5</v>
      </c>
      <c r="H318" s="3">
        <f t="shared" si="233"/>
        <v>51.681719632291539</v>
      </c>
      <c r="I318" s="196">
        <f t="shared" si="234"/>
        <v>187.89386992411229</v>
      </c>
      <c r="J318" s="1">
        <f t="shared" si="235"/>
        <v>0.30000000000000004</v>
      </c>
      <c r="K318" s="280">
        <f t="shared" si="236"/>
        <v>0.6668386820868426</v>
      </c>
      <c r="L318" s="280">
        <f t="shared" si="237"/>
        <v>0.75642395303214438</v>
      </c>
      <c r="M318" s="225">
        <f t="shared" si="238"/>
        <v>1.0906788972635886</v>
      </c>
      <c r="N318" s="15" t="s">
        <v>432</v>
      </c>
      <c r="O318" s="197">
        <f t="shared" si="239"/>
        <v>0.56731796477410823</v>
      </c>
      <c r="P318" s="198">
        <f t="shared" si="240"/>
        <v>0</v>
      </c>
      <c r="Q318" s="198">
        <f t="shared" si="241"/>
        <v>0</v>
      </c>
      <c r="R318" s="198">
        <f t="shared" si="242"/>
        <v>0.76418031343223791</v>
      </c>
      <c r="S318" s="77">
        <f t="shared" si="243"/>
        <v>0.8415737346322989</v>
      </c>
      <c r="T318" s="199"/>
      <c r="U318" s="3">
        <f t="shared" si="244"/>
        <v>1.7159425820492387</v>
      </c>
      <c r="V318" s="98">
        <f t="shared" si="245"/>
        <v>10.011160412625348</v>
      </c>
      <c r="W318" s="49">
        <f t="shared" si="246"/>
        <v>5.1624105000969029</v>
      </c>
      <c r="X318" s="317">
        <f t="shared" si="228"/>
        <v>6.9794818902899194E-2</v>
      </c>
      <c r="Y318" s="318">
        <v>6.9794818902899181E-2</v>
      </c>
      <c r="Z318" s="200"/>
      <c r="AA318" s="66"/>
      <c r="AB318" s="66"/>
      <c r="AC318" s="66">
        <v>250</v>
      </c>
      <c r="AD318" s="66"/>
      <c r="AE318" s="66"/>
      <c r="AF318" s="66"/>
      <c r="AG318" s="66"/>
      <c r="AH318" s="195"/>
      <c r="AI318" s="34"/>
      <c r="AJ318" s="229">
        <v>180</v>
      </c>
      <c r="AK318" s="34"/>
      <c r="AL318" s="34"/>
      <c r="AM318" s="34"/>
      <c r="AN318" s="201"/>
      <c r="AO318" s="201"/>
      <c r="AP318" s="202">
        <v>240</v>
      </c>
      <c r="AQ318" s="18"/>
      <c r="AR318" s="18"/>
      <c r="AS318" s="18"/>
      <c r="AT318" s="51"/>
      <c r="AU318" s="17"/>
      <c r="AV318" s="18"/>
      <c r="AW318" s="112"/>
      <c r="AX318" s="103"/>
      <c r="AY318" s="18"/>
      <c r="AZ318" s="18"/>
      <c r="BA318" s="18"/>
      <c r="BB318" s="17"/>
      <c r="BC318" s="19"/>
      <c r="BD318" s="19"/>
      <c r="BE318" s="19"/>
      <c r="BF318" s="17"/>
      <c r="BG318" s="18"/>
      <c r="BH318" s="18"/>
      <c r="BI318" s="128"/>
      <c r="BJ318" s="331"/>
      <c r="BK318" s="332"/>
      <c r="BL318" s="332"/>
      <c r="BM318" s="332"/>
      <c r="BN318" s="333"/>
      <c r="BO318" s="203">
        <f t="shared" si="247"/>
        <v>6.9363999999999999</v>
      </c>
      <c r="BP318" s="285">
        <v>7.4507986321855055</v>
      </c>
      <c r="BQ318" s="204">
        <v>2.9376959622433638</v>
      </c>
      <c r="BR318" s="204"/>
      <c r="BS318" s="47"/>
      <c r="BT318" s="42"/>
      <c r="BU318" s="42"/>
      <c r="BV318" s="42"/>
      <c r="BW318" s="43"/>
      <c r="BX318" s="191"/>
      <c r="BY318" s="191"/>
      <c r="BZ318" s="205"/>
      <c r="CA318" s="191"/>
      <c r="CB318" s="206"/>
      <c r="CC318" s="191"/>
      <c r="CD318" s="207">
        <f t="shared" si="248"/>
        <v>56.368160977233693</v>
      </c>
      <c r="CE318" s="47" t="s">
        <v>356</v>
      </c>
      <c r="CF318" s="42">
        <v>31.8</v>
      </c>
      <c r="CG318" s="42" t="s">
        <v>353</v>
      </c>
      <c r="CH318" s="42">
        <v>175</v>
      </c>
      <c r="CI318" s="191"/>
      <c r="CJ318" s="192"/>
      <c r="CK318" s="191" t="s">
        <v>357</v>
      </c>
      <c r="CL318" s="191" t="s">
        <v>358</v>
      </c>
      <c r="CM318" s="208">
        <v>0.13</v>
      </c>
      <c r="CN318" s="191">
        <v>470</v>
      </c>
      <c r="CO318" s="205">
        <f t="shared" si="249"/>
        <v>74.55887680810136</v>
      </c>
      <c r="CP318" s="191">
        <f t="shared" si="250"/>
        <v>42.276120732925264</v>
      </c>
      <c r="CQ318" s="145" t="s">
        <v>353</v>
      </c>
      <c r="CR318" s="191">
        <v>175</v>
      </c>
      <c r="CS318" s="191"/>
      <c r="CT318" s="191"/>
      <c r="CU318" s="191"/>
      <c r="CV318" s="192"/>
      <c r="CW318" s="191" t="s">
        <v>357</v>
      </c>
      <c r="CX318" s="209" t="s">
        <v>358</v>
      </c>
      <c r="CY318" s="208">
        <v>0.13</v>
      </c>
      <c r="CZ318" s="191">
        <v>470</v>
      </c>
      <c r="DA318" s="191"/>
      <c r="DB318" s="191">
        <f t="shared" si="251"/>
        <v>51.681719632291539</v>
      </c>
      <c r="DC318" s="43">
        <f t="shared" si="252"/>
        <v>0</v>
      </c>
      <c r="DD318" s="191" t="s">
        <v>362</v>
      </c>
      <c r="DE318" s="191">
        <v>100</v>
      </c>
      <c r="DF318" s="191" t="s">
        <v>361</v>
      </c>
      <c r="DG318" s="191">
        <v>20</v>
      </c>
      <c r="DH318" s="191" t="s">
        <v>353</v>
      </c>
      <c r="DI318" s="192">
        <v>175</v>
      </c>
      <c r="DJ318" s="191"/>
      <c r="DK318" s="209"/>
      <c r="DL318" s="208"/>
      <c r="DM318" s="191"/>
      <c r="DN318" s="191">
        <f t="shared" si="253"/>
        <v>51.681719632291539</v>
      </c>
      <c r="DO318" s="192">
        <f t="shared" si="254"/>
        <v>0</v>
      </c>
      <c r="DP318" s="191">
        <v>1</v>
      </c>
      <c r="DQ318" s="191" t="s">
        <v>363</v>
      </c>
      <c r="DR318" s="191" t="s">
        <v>371</v>
      </c>
      <c r="DS318" s="208">
        <v>0.13400000000000001</v>
      </c>
      <c r="DT318" s="191">
        <v>580</v>
      </c>
      <c r="DU318" s="191">
        <f t="shared" si="255"/>
        <v>7.4507986321855055</v>
      </c>
      <c r="DV318" s="191">
        <v>0.375</v>
      </c>
      <c r="DW318" s="191">
        <v>0.45</v>
      </c>
      <c r="DX318" s="192">
        <f t="shared" si="256"/>
        <v>9.3946934962056154</v>
      </c>
      <c r="DY318" s="191">
        <v>1</v>
      </c>
      <c r="DZ318" s="191" t="s">
        <v>363</v>
      </c>
      <c r="EA318" s="191" t="s">
        <v>371</v>
      </c>
      <c r="EB318" s="208">
        <v>0.13400000000000001</v>
      </c>
      <c r="EC318" s="191">
        <v>580</v>
      </c>
      <c r="ED318" s="191">
        <f t="shared" si="257"/>
        <v>2.9376959622433638</v>
      </c>
      <c r="EE318" s="191">
        <v>0.47499999999999998</v>
      </c>
      <c r="EF318" s="191">
        <v>0.47499999999999998</v>
      </c>
      <c r="EG318" s="191">
        <f t="shared" si="258"/>
        <v>4.6973467481028077</v>
      </c>
      <c r="EH318" s="166">
        <f t="shared" si="259"/>
        <v>2</v>
      </c>
      <c r="EI318" s="205">
        <f t="shared" si="260"/>
        <v>2.9171023894837056</v>
      </c>
      <c r="EJ318" s="205">
        <f t="shared" si="229"/>
        <v>1.7159425820492387</v>
      </c>
      <c r="EK318" s="51">
        <f t="shared" si="225"/>
        <v>0.97175338019412516</v>
      </c>
      <c r="EL318" s="220">
        <f t="shared" si="230"/>
        <v>0.27554880525814718</v>
      </c>
      <c r="EM318" s="221">
        <f t="shared" si="261"/>
        <v>5.0055802063126738</v>
      </c>
      <c r="EN318" s="191"/>
      <c r="EO318" s="313"/>
      <c r="EP318" s="192" t="s">
        <v>354</v>
      </c>
      <c r="EQ318" s="222">
        <f t="shared" si="262"/>
        <v>2.9171023894837056</v>
      </c>
      <c r="ER318" s="191">
        <f t="shared" si="263"/>
        <v>1.7159425820492387</v>
      </c>
      <c r="ES318" s="51">
        <f t="shared" si="264"/>
        <v>0.97175338019412516</v>
      </c>
      <c r="ET318" s="191">
        <f t="shared" si="226"/>
        <v>3.7437488052581473</v>
      </c>
      <c r="EU318" s="191">
        <f t="shared" si="265"/>
        <v>5.0055802063126738</v>
      </c>
      <c r="EV318" s="191"/>
      <c r="EW318" s="191"/>
      <c r="EX318" s="192" t="str">
        <f t="shared" si="231"/>
        <v>Front</v>
      </c>
      <c r="EY318" s="145"/>
      <c r="EZ318" s="191"/>
      <c r="FA318" s="191"/>
      <c r="FB318" s="191"/>
      <c r="FC318" s="191"/>
      <c r="FD318" s="191"/>
      <c r="FE318" s="191"/>
      <c r="FF318" s="192"/>
      <c r="FG318" s="145"/>
      <c r="FH318" s="191"/>
      <c r="FI318" s="191"/>
      <c r="FJ318" s="191"/>
      <c r="FK318" s="191"/>
      <c r="FL318" s="191"/>
      <c r="FM318" s="191"/>
      <c r="FN318" s="192"/>
      <c r="FO318" s="145"/>
      <c r="FP318" s="191"/>
      <c r="FQ318" s="191"/>
      <c r="FR318" s="191"/>
      <c r="FS318" s="191"/>
      <c r="FT318" s="191"/>
      <c r="FU318" s="191"/>
      <c r="FV318" s="192"/>
      <c r="FW318" s="191"/>
      <c r="FX318" s="191"/>
      <c r="FY318" s="191"/>
      <c r="FZ318" s="191"/>
      <c r="GA318" s="191"/>
      <c r="GB318" s="191"/>
      <c r="GC318" s="191"/>
      <c r="GD318" s="210"/>
      <c r="GE318" s="145"/>
      <c r="GF318" s="191"/>
      <c r="GG318" s="191"/>
      <c r="GH318" s="191"/>
      <c r="GI318" s="191"/>
      <c r="GJ318" s="191"/>
      <c r="GK318" s="191"/>
      <c r="GL318" s="210"/>
      <c r="GM318" s="145"/>
      <c r="GN318" s="191"/>
      <c r="GO318" s="191"/>
      <c r="GP318" s="191"/>
      <c r="GQ318" s="191"/>
      <c r="GR318" s="191"/>
      <c r="GS318" s="191"/>
      <c r="GT318" s="210"/>
      <c r="GU318" s="145"/>
      <c r="GV318" s="191"/>
      <c r="GW318" s="191"/>
      <c r="GX318" s="191"/>
      <c r="GY318" s="191"/>
      <c r="GZ318" s="191"/>
      <c r="HA318" s="191"/>
      <c r="HB318" s="210"/>
      <c r="HC318" s="145"/>
      <c r="HD318" s="191"/>
      <c r="HE318" s="191"/>
      <c r="HF318" s="191"/>
      <c r="HG318" s="191"/>
      <c r="HH318" s="191"/>
      <c r="HI318" s="191"/>
      <c r="HJ318" s="210"/>
      <c r="HR318" s="310"/>
    </row>
    <row r="319" spans="1:226" s="309" customFormat="1" ht="14.45" customHeight="1" x14ac:dyDescent="0.25">
      <c r="A319" s="211" t="s">
        <v>431</v>
      </c>
      <c r="B319" s="194" t="s">
        <v>0</v>
      </c>
      <c r="C319" s="31">
        <f t="shared" si="227"/>
        <v>309</v>
      </c>
      <c r="D319" s="173" t="str">
        <f t="shared" si="232"/>
        <v>Dw_309</v>
      </c>
      <c r="E319" s="4">
        <v>386.32575962961118</v>
      </c>
      <c r="F319" s="195" t="s">
        <v>360</v>
      </c>
      <c r="G319" s="195">
        <v>17.5</v>
      </c>
      <c r="H319" s="3">
        <f t="shared" si="233"/>
        <v>50.182907208874553</v>
      </c>
      <c r="I319" s="196">
        <f t="shared" si="234"/>
        <v>186.05709061782272</v>
      </c>
      <c r="J319" s="1">
        <f t="shared" si="235"/>
        <v>0.3</v>
      </c>
      <c r="K319" s="280">
        <f t="shared" si="236"/>
        <v>0.65137467500220136</v>
      </c>
      <c r="L319" s="280">
        <f t="shared" si="237"/>
        <v>0.75929705329932995</v>
      </c>
      <c r="M319" s="225">
        <f t="shared" si="238"/>
        <v>1.1122736861979947</v>
      </c>
      <c r="N319" s="15" t="s">
        <v>432</v>
      </c>
      <c r="O319" s="197">
        <f t="shared" si="239"/>
        <v>0.56947278997449746</v>
      </c>
      <c r="P319" s="198">
        <f t="shared" si="240"/>
        <v>0</v>
      </c>
      <c r="Q319" s="198">
        <f t="shared" si="241"/>
        <v>0</v>
      </c>
      <c r="R319" s="198">
        <f t="shared" si="242"/>
        <v>0.7793106259539162</v>
      </c>
      <c r="S319" s="77">
        <f t="shared" si="243"/>
        <v>0.80971125022178458</v>
      </c>
      <c r="T319" s="199"/>
      <c r="U319" s="3">
        <f t="shared" si="244"/>
        <v>1.892686756724278</v>
      </c>
      <c r="V319" s="98">
        <f t="shared" si="245"/>
        <v>12.179694740870181</v>
      </c>
      <c r="W319" s="49">
        <f t="shared" si="246"/>
        <v>4.1202105862703444</v>
      </c>
      <c r="X319" s="317">
        <f t="shared" si="228"/>
        <v>9.0059503800735005E-2</v>
      </c>
      <c r="Y319" s="318">
        <v>9.0059503800735019E-2</v>
      </c>
      <c r="Z319" s="200"/>
      <c r="AA319" s="66"/>
      <c r="AB319" s="66"/>
      <c r="AC319" s="66">
        <v>250</v>
      </c>
      <c r="AD319" s="66"/>
      <c r="AE319" s="66"/>
      <c r="AF319" s="66"/>
      <c r="AG319" s="66"/>
      <c r="AH319" s="195"/>
      <c r="AI319" s="34"/>
      <c r="AJ319" s="229">
        <v>180</v>
      </c>
      <c r="AK319" s="34"/>
      <c r="AL319" s="34"/>
      <c r="AM319" s="34"/>
      <c r="AN319" s="201"/>
      <c r="AO319" s="201"/>
      <c r="AP319" s="202">
        <v>240</v>
      </c>
      <c r="AQ319" s="18"/>
      <c r="AR319" s="18"/>
      <c r="AS319" s="18"/>
      <c r="AT319" s="51"/>
      <c r="AU319" s="17"/>
      <c r="AV319" s="18"/>
      <c r="AW319" s="112"/>
      <c r="AX319" s="103"/>
      <c r="AY319" s="18"/>
      <c r="AZ319" s="18"/>
      <c r="BA319" s="18"/>
      <c r="BB319" s="17"/>
      <c r="BC319" s="19"/>
      <c r="BD319" s="19"/>
      <c r="BE319" s="19"/>
      <c r="BF319" s="17"/>
      <c r="BG319" s="18"/>
      <c r="BH319" s="18"/>
      <c r="BI319" s="128"/>
      <c r="BJ319" s="331"/>
      <c r="BK319" s="332"/>
      <c r="BL319" s="332"/>
      <c r="BM319" s="332"/>
      <c r="BN319" s="333"/>
      <c r="BO319" s="203">
        <f t="shared" si="247"/>
        <v>6.9363999999999999</v>
      </c>
      <c r="BP319" s="285">
        <v>7.234719336957868</v>
      </c>
      <c r="BQ319" s="204">
        <v>3.0234476953628229</v>
      </c>
      <c r="BR319" s="204"/>
      <c r="BS319" s="47"/>
      <c r="BT319" s="42"/>
      <c r="BU319" s="42"/>
      <c r="BV319" s="42"/>
      <c r="BW319" s="43"/>
      <c r="BX319" s="191"/>
      <c r="BY319" s="191"/>
      <c r="BZ319" s="205"/>
      <c r="CA319" s="191"/>
      <c r="CB319" s="206"/>
      <c r="CC319" s="191"/>
      <c r="CD319" s="207">
        <f t="shared" si="248"/>
        <v>55.81712718534682</v>
      </c>
      <c r="CE319" s="47" t="s">
        <v>356</v>
      </c>
      <c r="CF319" s="42">
        <v>31.8</v>
      </c>
      <c r="CG319" s="42" t="s">
        <v>353</v>
      </c>
      <c r="CH319" s="42">
        <v>175</v>
      </c>
      <c r="CI319" s="191"/>
      <c r="CJ319" s="192"/>
      <c r="CK319" s="191" t="s">
        <v>357</v>
      </c>
      <c r="CL319" s="191" t="s">
        <v>358</v>
      </c>
      <c r="CM319" s="208">
        <v>0.13</v>
      </c>
      <c r="CN319" s="191">
        <v>470</v>
      </c>
      <c r="CO319" s="205">
        <f t="shared" si="249"/>
        <v>75.719722348645746</v>
      </c>
      <c r="CP319" s="191">
        <f t="shared" si="250"/>
        <v>41.862845389010111</v>
      </c>
      <c r="CQ319" s="145" t="s">
        <v>353</v>
      </c>
      <c r="CR319" s="191">
        <v>175</v>
      </c>
      <c r="CS319" s="191"/>
      <c r="CT319" s="191"/>
      <c r="CU319" s="191"/>
      <c r="CV319" s="192"/>
      <c r="CW319" s="191" t="s">
        <v>357</v>
      </c>
      <c r="CX319" s="209" t="s">
        <v>358</v>
      </c>
      <c r="CY319" s="208">
        <v>0.13</v>
      </c>
      <c r="CZ319" s="191">
        <v>470</v>
      </c>
      <c r="DA319" s="191"/>
      <c r="DB319" s="191">
        <f t="shared" si="251"/>
        <v>50.182907208874553</v>
      </c>
      <c r="DC319" s="43">
        <f t="shared" si="252"/>
        <v>0</v>
      </c>
      <c r="DD319" s="191" t="s">
        <v>362</v>
      </c>
      <c r="DE319" s="191">
        <v>100</v>
      </c>
      <c r="DF319" s="191" t="s">
        <v>361</v>
      </c>
      <c r="DG319" s="191">
        <v>20</v>
      </c>
      <c r="DH319" s="191" t="s">
        <v>353</v>
      </c>
      <c r="DI319" s="192">
        <v>175</v>
      </c>
      <c r="DJ319" s="191"/>
      <c r="DK319" s="209"/>
      <c r="DL319" s="208"/>
      <c r="DM319" s="191"/>
      <c r="DN319" s="191">
        <f t="shared" si="253"/>
        <v>50.182907208874553</v>
      </c>
      <c r="DO319" s="192">
        <f t="shared" si="254"/>
        <v>0</v>
      </c>
      <c r="DP319" s="191">
        <v>1</v>
      </c>
      <c r="DQ319" s="191" t="s">
        <v>363</v>
      </c>
      <c r="DR319" s="191" t="s">
        <v>371</v>
      </c>
      <c r="DS319" s="208">
        <v>0.13400000000000001</v>
      </c>
      <c r="DT319" s="191">
        <v>580</v>
      </c>
      <c r="DU319" s="191">
        <f t="shared" si="255"/>
        <v>7.234719336957868</v>
      </c>
      <c r="DV319" s="191">
        <v>0.375</v>
      </c>
      <c r="DW319" s="191">
        <v>0.45</v>
      </c>
      <c r="DX319" s="192">
        <f t="shared" si="256"/>
        <v>9.3028545308911372</v>
      </c>
      <c r="DY319" s="191">
        <v>1</v>
      </c>
      <c r="DZ319" s="191" t="s">
        <v>363</v>
      </c>
      <c r="EA319" s="191" t="s">
        <v>371</v>
      </c>
      <c r="EB319" s="208">
        <v>0.13400000000000001</v>
      </c>
      <c r="EC319" s="191">
        <v>580</v>
      </c>
      <c r="ED319" s="191">
        <f t="shared" si="257"/>
        <v>3.0234476953628229</v>
      </c>
      <c r="EE319" s="191">
        <v>0.47499999999999998</v>
      </c>
      <c r="EF319" s="191">
        <v>0.47499999999999998</v>
      </c>
      <c r="EG319" s="191">
        <f t="shared" si="258"/>
        <v>4.6514272654455686</v>
      </c>
      <c r="EH319" s="166">
        <f t="shared" si="259"/>
        <v>2</v>
      </c>
      <c r="EI319" s="205">
        <f t="shared" si="260"/>
        <v>3.217567486431272</v>
      </c>
      <c r="EJ319" s="205">
        <f t="shared" si="229"/>
        <v>1.8926867567242778</v>
      </c>
      <c r="EK319" s="51">
        <f t="shared" si="225"/>
        <v>0.8807609386385451</v>
      </c>
      <c r="EL319" s="220">
        <f t="shared" si="230"/>
        <v>0.12531625678436398</v>
      </c>
      <c r="EM319" s="221">
        <f t="shared" si="261"/>
        <v>6.0898473704350904</v>
      </c>
      <c r="EN319" s="191"/>
      <c r="EO319" s="313"/>
      <c r="EP319" s="192" t="s">
        <v>354</v>
      </c>
      <c r="EQ319" s="222">
        <f t="shared" si="262"/>
        <v>3.217567486431272</v>
      </c>
      <c r="ER319" s="191">
        <f t="shared" si="263"/>
        <v>1.8926867567242778</v>
      </c>
      <c r="ES319" s="51">
        <f t="shared" si="264"/>
        <v>0.8807609386385451</v>
      </c>
      <c r="ET319" s="191">
        <f t="shared" si="226"/>
        <v>3.5935162567843637</v>
      </c>
      <c r="EU319" s="191">
        <f t="shared" si="265"/>
        <v>6.0898473704350904</v>
      </c>
      <c r="EV319" s="191"/>
      <c r="EW319" s="191"/>
      <c r="EX319" s="192" t="str">
        <f t="shared" si="231"/>
        <v>Front</v>
      </c>
      <c r="EY319" s="145"/>
      <c r="EZ319" s="191"/>
      <c r="FA319" s="191"/>
      <c r="FB319" s="191"/>
      <c r="FC319" s="191"/>
      <c r="FD319" s="191"/>
      <c r="FE319" s="191"/>
      <c r="FF319" s="192"/>
      <c r="FG319" s="145"/>
      <c r="FH319" s="191"/>
      <c r="FI319" s="191"/>
      <c r="FJ319" s="191"/>
      <c r="FK319" s="191"/>
      <c r="FL319" s="191"/>
      <c r="FM319" s="191"/>
      <c r="FN319" s="192"/>
      <c r="FO319" s="145"/>
      <c r="FP319" s="191"/>
      <c r="FQ319" s="191"/>
      <c r="FR319" s="191"/>
      <c r="FS319" s="191"/>
      <c r="FT319" s="191"/>
      <c r="FU319" s="191"/>
      <c r="FV319" s="192"/>
      <c r="FW319" s="191"/>
      <c r="FX319" s="191"/>
      <c r="FY319" s="191"/>
      <c r="FZ319" s="191"/>
      <c r="GA319" s="191"/>
      <c r="GB319" s="191"/>
      <c r="GC319" s="191"/>
      <c r="GD319" s="210"/>
      <c r="GE319" s="145"/>
      <c r="GF319" s="191"/>
      <c r="GG319" s="191"/>
      <c r="GH319" s="191"/>
      <c r="GI319" s="191"/>
      <c r="GJ319" s="191"/>
      <c r="GK319" s="191"/>
      <c r="GL319" s="210"/>
      <c r="GM319" s="145"/>
      <c r="GN319" s="191"/>
      <c r="GO319" s="191"/>
      <c r="GP319" s="191"/>
      <c r="GQ319" s="191"/>
      <c r="GR319" s="191"/>
      <c r="GS319" s="191"/>
      <c r="GT319" s="210"/>
      <c r="GU319" s="145"/>
      <c r="GV319" s="191"/>
      <c r="GW319" s="191"/>
      <c r="GX319" s="191"/>
      <c r="GY319" s="191"/>
      <c r="GZ319" s="191"/>
      <c r="HA319" s="191"/>
      <c r="HB319" s="210"/>
      <c r="HC319" s="145"/>
      <c r="HD319" s="191"/>
      <c r="HE319" s="191"/>
      <c r="HF319" s="191"/>
      <c r="HG319" s="191"/>
      <c r="HH319" s="191"/>
      <c r="HI319" s="191"/>
      <c r="HJ319" s="210"/>
      <c r="HR319" s="310"/>
    </row>
    <row r="320" spans="1:226" s="309" customFormat="1" ht="14.45" customHeight="1" x14ac:dyDescent="0.25">
      <c r="A320" s="211" t="s">
        <v>431</v>
      </c>
      <c r="B320" s="194" t="s">
        <v>0</v>
      </c>
      <c r="C320" s="31">
        <f t="shared" si="227"/>
        <v>310</v>
      </c>
      <c r="D320" s="173" t="str">
        <f t="shared" si="232"/>
        <v>Dw_310</v>
      </c>
      <c r="E320" s="4">
        <v>553.79529664745269</v>
      </c>
      <c r="F320" s="195" t="s">
        <v>360</v>
      </c>
      <c r="G320" s="195">
        <v>17.5</v>
      </c>
      <c r="H320" s="3">
        <f t="shared" si="233"/>
        <v>56.45985129853468</v>
      </c>
      <c r="I320" s="196">
        <f t="shared" si="234"/>
        <v>201.83677290857574</v>
      </c>
      <c r="J320" s="1">
        <f t="shared" si="235"/>
        <v>0.3</v>
      </c>
      <c r="K320" s="280">
        <f t="shared" si="236"/>
        <v>0.68098320896586118</v>
      </c>
      <c r="L320" s="280">
        <f t="shared" si="237"/>
        <v>0.76553131655817797</v>
      </c>
      <c r="M320" s="225">
        <f t="shared" si="238"/>
        <v>1.0724617667235021</v>
      </c>
      <c r="N320" s="15" t="s">
        <v>432</v>
      </c>
      <c r="O320" s="197">
        <f t="shared" si="239"/>
        <v>0.57414848741863356</v>
      </c>
      <c r="P320" s="198">
        <f t="shared" si="240"/>
        <v>0</v>
      </c>
      <c r="Q320" s="198">
        <f t="shared" si="241"/>
        <v>0</v>
      </c>
      <c r="R320" s="198">
        <f t="shared" si="242"/>
        <v>0.75141654532332336</v>
      </c>
      <c r="S320" s="77">
        <f t="shared" si="243"/>
        <v>0.90057326687128825</v>
      </c>
      <c r="T320" s="199"/>
      <c r="U320" s="3">
        <f t="shared" si="244"/>
        <v>1.6995094305007394</v>
      </c>
      <c r="V320" s="98">
        <f t="shared" si="245"/>
        <v>9.8203298348272217</v>
      </c>
      <c r="W320" s="49">
        <f t="shared" si="246"/>
        <v>5.7492825850210387</v>
      </c>
      <c r="X320" s="317">
        <f t="shared" si="228"/>
        <v>6.342895702450542E-2</v>
      </c>
      <c r="Y320" s="318">
        <v>6.342895702450542E-2</v>
      </c>
      <c r="Z320" s="200"/>
      <c r="AA320" s="66"/>
      <c r="AB320" s="66"/>
      <c r="AC320" s="66">
        <v>250</v>
      </c>
      <c r="AD320" s="66"/>
      <c r="AE320" s="66"/>
      <c r="AF320" s="66"/>
      <c r="AG320" s="66"/>
      <c r="AH320" s="195"/>
      <c r="AI320" s="34"/>
      <c r="AJ320" s="229">
        <v>180</v>
      </c>
      <c r="AK320" s="34"/>
      <c r="AL320" s="34"/>
      <c r="AM320" s="34"/>
      <c r="AN320" s="201"/>
      <c r="AO320" s="201"/>
      <c r="AP320" s="202">
        <v>240</v>
      </c>
      <c r="AQ320" s="18"/>
      <c r="AR320" s="18"/>
      <c r="AS320" s="18"/>
      <c r="AT320" s="51"/>
      <c r="AU320" s="17"/>
      <c r="AV320" s="18"/>
      <c r="AW320" s="112"/>
      <c r="AX320" s="103"/>
      <c r="AY320" s="18"/>
      <c r="AZ320" s="18"/>
      <c r="BA320" s="18"/>
      <c r="BB320" s="17"/>
      <c r="BC320" s="19"/>
      <c r="BD320" s="19"/>
      <c r="BE320" s="19"/>
      <c r="BF320" s="17"/>
      <c r="BG320" s="18"/>
      <c r="BH320" s="18"/>
      <c r="BI320" s="128"/>
      <c r="BJ320" s="331"/>
      <c r="BK320" s="332"/>
      <c r="BL320" s="332"/>
      <c r="BM320" s="332"/>
      <c r="BN320" s="333"/>
      <c r="BO320" s="203">
        <f t="shared" si="247"/>
        <v>6.9363999999999999</v>
      </c>
      <c r="BP320" s="285">
        <v>8.1396475547163778</v>
      </c>
      <c r="BQ320" s="204">
        <v>2.9489516396387869</v>
      </c>
      <c r="BR320" s="204"/>
      <c r="BS320" s="47"/>
      <c r="BT320" s="42"/>
      <c r="BU320" s="42"/>
      <c r="BV320" s="42"/>
      <c r="BW320" s="43"/>
      <c r="BX320" s="191"/>
      <c r="BY320" s="191"/>
      <c r="BZ320" s="205"/>
      <c r="CA320" s="191"/>
      <c r="CB320" s="206"/>
      <c r="CC320" s="191"/>
      <c r="CD320" s="207">
        <f t="shared" si="248"/>
        <v>60.551031872572722</v>
      </c>
      <c r="CE320" s="47" t="s">
        <v>356</v>
      </c>
      <c r="CF320" s="42">
        <v>31.8</v>
      </c>
      <c r="CG320" s="42" t="s">
        <v>353</v>
      </c>
      <c r="CH320" s="42">
        <v>175</v>
      </c>
      <c r="CI320" s="191"/>
      <c r="CJ320" s="192"/>
      <c r="CK320" s="191" t="s">
        <v>357</v>
      </c>
      <c r="CL320" s="191" t="s">
        <v>358</v>
      </c>
      <c r="CM320" s="208">
        <v>0.13</v>
      </c>
      <c r="CN320" s="191">
        <v>470</v>
      </c>
      <c r="CO320" s="205">
        <f t="shared" si="249"/>
        <v>78.945516460078522</v>
      </c>
      <c r="CP320" s="191">
        <f t="shared" si="250"/>
        <v>45.413273904429545</v>
      </c>
      <c r="CQ320" s="145" t="s">
        <v>353</v>
      </c>
      <c r="CR320" s="191">
        <v>175</v>
      </c>
      <c r="CS320" s="191"/>
      <c r="CT320" s="191"/>
      <c r="CU320" s="191"/>
      <c r="CV320" s="192"/>
      <c r="CW320" s="191" t="s">
        <v>357</v>
      </c>
      <c r="CX320" s="209" t="s">
        <v>358</v>
      </c>
      <c r="CY320" s="208">
        <v>0.13</v>
      </c>
      <c r="CZ320" s="191">
        <v>470</v>
      </c>
      <c r="DA320" s="191"/>
      <c r="DB320" s="191">
        <f t="shared" si="251"/>
        <v>56.45985129853468</v>
      </c>
      <c r="DC320" s="43">
        <f t="shared" si="252"/>
        <v>0</v>
      </c>
      <c r="DD320" s="191" t="s">
        <v>362</v>
      </c>
      <c r="DE320" s="191">
        <v>100</v>
      </c>
      <c r="DF320" s="191" t="s">
        <v>361</v>
      </c>
      <c r="DG320" s="191">
        <v>20</v>
      </c>
      <c r="DH320" s="191" t="s">
        <v>353</v>
      </c>
      <c r="DI320" s="192">
        <v>175</v>
      </c>
      <c r="DJ320" s="191"/>
      <c r="DK320" s="209"/>
      <c r="DL320" s="208"/>
      <c r="DM320" s="191"/>
      <c r="DN320" s="191">
        <f t="shared" si="253"/>
        <v>56.45985129853468</v>
      </c>
      <c r="DO320" s="192">
        <f t="shared" si="254"/>
        <v>0</v>
      </c>
      <c r="DP320" s="191">
        <v>1</v>
      </c>
      <c r="DQ320" s="191" t="s">
        <v>363</v>
      </c>
      <c r="DR320" s="191" t="s">
        <v>371</v>
      </c>
      <c r="DS320" s="208">
        <v>0.13400000000000001</v>
      </c>
      <c r="DT320" s="191">
        <v>580</v>
      </c>
      <c r="DU320" s="191">
        <f t="shared" si="255"/>
        <v>8.1396475547163778</v>
      </c>
      <c r="DV320" s="191">
        <v>0.375</v>
      </c>
      <c r="DW320" s="191">
        <v>0.45</v>
      </c>
      <c r="DX320" s="192">
        <f t="shared" si="256"/>
        <v>10.091838645428787</v>
      </c>
      <c r="DY320" s="191">
        <v>1</v>
      </c>
      <c r="DZ320" s="191" t="s">
        <v>363</v>
      </c>
      <c r="EA320" s="191" t="s">
        <v>371</v>
      </c>
      <c r="EB320" s="208">
        <v>0.13400000000000001</v>
      </c>
      <c r="EC320" s="191">
        <v>580</v>
      </c>
      <c r="ED320" s="191">
        <f t="shared" si="257"/>
        <v>2.9489516396387869</v>
      </c>
      <c r="EE320" s="191">
        <v>0.47499999999999998</v>
      </c>
      <c r="EF320" s="191">
        <v>0.47499999999999998</v>
      </c>
      <c r="EG320" s="191">
        <f t="shared" si="258"/>
        <v>5.0459193227143935</v>
      </c>
      <c r="EH320" s="166">
        <f t="shared" si="259"/>
        <v>2</v>
      </c>
      <c r="EI320" s="205">
        <f t="shared" si="260"/>
        <v>2.8891660318512571</v>
      </c>
      <c r="EJ320" s="205">
        <f t="shared" si="229"/>
        <v>1.6995094305007394</v>
      </c>
      <c r="EK320" s="51">
        <f t="shared" si="225"/>
        <v>0.99944220913804749</v>
      </c>
      <c r="EL320" s="220">
        <f t="shared" si="230"/>
        <v>0.28951698407437143</v>
      </c>
      <c r="EM320" s="221">
        <f t="shared" si="261"/>
        <v>4.9101649174136108</v>
      </c>
      <c r="EN320" s="191"/>
      <c r="EO320" s="313"/>
      <c r="EP320" s="192" t="s">
        <v>354</v>
      </c>
      <c r="EQ320" s="222">
        <f t="shared" si="262"/>
        <v>2.8891660318512571</v>
      </c>
      <c r="ER320" s="191">
        <f t="shared" si="263"/>
        <v>1.6995094305007394</v>
      </c>
      <c r="ES320" s="51">
        <f t="shared" si="264"/>
        <v>0.99944220913804749</v>
      </c>
      <c r="ET320" s="191">
        <f t="shared" si="226"/>
        <v>3.7577169840743716</v>
      </c>
      <c r="EU320" s="191">
        <f t="shared" si="265"/>
        <v>4.9101649174136108</v>
      </c>
      <c r="EV320" s="191"/>
      <c r="EW320" s="191"/>
      <c r="EX320" s="192" t="str">
        <f t="shared" si="231"/>
        <v>Front</v>
      </c>
      <c r="EY320" s="145"/>
      <c r="EZ320" s="191"/>
      <c r="FA320" s="191"/>
      <c r="FB320" s="191"/>
      <c r="FC320" s="191"/>
      <c r="FD320" s="191"/>
      <c r="FE320" s="191"/>
      <c r="FF320" s="192"/>
      <c r="FG320" s="145"/>
      <c r="FH320" s="191"/>
      <c r="FI320" s="191"/>
      <c r="FJ320" s="191"/>
      <c r="FK320" s="191"/>
      <c r="FL320" s="191"/>
      <c r="FM320" s="191"/>
      <c r="FN320" s="192"/>
      <c r="FO320" s="145"/>
      <c r="FP320" s="191"/>
      <c r="FQ320" s="191"/>
      <c r="FR320" s="191"/>
      <c r="FS320" s="191"/>
      <c r="FT320" s="191"/>
      <c r="FU320" s="191"/>
      <c r="FV320" s="192"/>
      <c r="FW320" s="191"/>
      <c r="FX320" s="191"/>
      <c r="FY320" s="191"/>
      <c r="FZ320" s="191"/>
      <c r="GA320" s="191"/>
      <c r="GB320" s="191"/>
      <c r="GC320" s="191"/>
      <c r="GD320" s="210"/>
      <c r="GE320" s="145"/>
      <c r="GF320" s="191"/>
      <c r="GG320" s="191"/>
      <c r="GH320" s="191"/>
      <c r="GI320" s="191"/>
      <c r="GJ320" s="191"/>
      <c r="GK320" s="191"/>
      <c r="GL320" s="210"/>
      <c r="GM320" s="145"/>
      <c r="GN320" s="191"/>
      <c r="GO320" s="191"/>
      <c r="GP320" s="191"/>
      <c r="GQ320" s="191"/>
      <c r="GR320" s="191"/>
      <c r="GS320" s="191"/>
      <c r="GT320" s="210"/>
      <c r="GU320" s="145"/>
      <c r="GV320" s="191"/>
      <c r="GW320" s="191"/>
      <c r="GX320" s="191"/>
      <c r="GY320" s="191"/>
      <c r="GZ320" s="191"/>
      <c r="HA320" s="191"/>
      <c r="HB320" s="210"/>
      <c r="HC320" s="145"/>
      <c r="HD320" s="191"/>
      <c r="HE320" s="191"/>
      <c r="HF320" s="191"/>
      <c r="HG320" s="191"/>
      <c r="HH320" s="191"/>
      <c r="HI320" s="191"/>
      <c r="HJ320" s="210"/>
      <c r="HR320" s="310"/>
    </row>
    <row r="321" spans="1:226" s="309" customFormat="1" ht="14.45" customHeight="1" x14ac:dyDescent="0.25">
      <c r="A321" s="211" t="s">
        <v>431</v>
      </c>
      <c r="B321" s="194" t="s">
        <v>0</v>
      </c>
      <c r="C321" s="31">
        <f t="shared" si="227"/>
        <v>311</v>
      </c>
      <c r="D321" s="173" t="str">
        <f t="shared" si="232"/>
        <v>Dw_311</v>
      </c>
      <c r="E321" s="4">
        <v>782.02231817545999</v>
      </c>
      <c r="F321" s="195" t="s">
        <v>360</v>
      </c>
      <c r="G321" s="195">
        <v>17.5</v>
      </c>
      <c r="H321" s="3">
        <f t="shared" si="233"/>
        <v>50.889735482638486</v>
      </c>
      <c r="I321" s="196">
        <f t="shared" si="234"/>
        <v>185.12186384981837</v>
      </c>
      <c r="J321" s="1">
        <f t="shared" si="235"/>
        <v>0.30000000000000004</v>
      </c>
      <c r="K321" s="280">
        <f t="shared" si="236"/>
        <v>0.66636626610761263</v>
      </c>
      <c r="L321" s="280">
        <f t="shared" si="237"/>
        <v>0.83174055572961869</v>
      </c>
      <c r="M321" s="225">
        <f t="shared" si="238"/>
        <v>1.0913116098607416</v>
      </c>
      <c r="N321" s="15" t="s">
        <v>432</v>
      </c>
      <c r="O321" s="197">
        <f t="shared" si="239"/>
        <v>0.62380541679721402</v>
      </c>
      <c r="P321" s="198">
        <f t="shared" si="240"/>
        <v>0</v>
      </c>
      <c r="Q321" s="198">
        <f t="shared" si="241"/>
        <v>0</v>
      </c>
      <c r="R321" s="198">
        <f t="shared" si="242"/>
        <v>0.76462362127657058</v>
      </c>
      <c r="S321" s="77">
        <f t="shared" si="243"/>
        <v>0.834303462911552</v>
      </c>
      <c r="T321" s="199"/>
      <c r="U321" s="3">
        <f t="shared" si="244"/>
        <v>2.2076670765638013</v>
      </c>
      <c r="V321" s="98">
        <f t="shared" si="245"/>
        <v>16.570899331208789</v>
      </c>
      <c r="W321" s="49">
        <f t="shared" si="246"/>
        <v>3.0710303928281881</v>
      </c>
      <c r="X321" s="317">
        <f t="shared" si="228"/>
        <v>0.1330010762292029</v>
      </c>
      <c r="Y321" s="318">
        <v>0.1330010762292029</v>
      </c>
      <c r="Z321" s="200"/>
      <c r="AA321" s="66"/>
      <c r="AB321" s="66"/>
      <c r="AC321" s="66">
        <v>250</v>
      </c>
      <c r="AD321" s="66"/>
      <c r="AE321" s="66"/>
      <c r="AF321" s="66"/>
      <c r="AG321" s="66"/>
      <c r="AH321" s="195"/>
      <c r="AI321" s="34"/>
      <c r="AJ321" s="229">
        <v>180</v>
      </c>
      <c r="AK321" s="34"/>
      <c r="AL321" s="34"/>
      <c r="AM321" s="34"/>
      <c r="AN321" s="201"/>
      <c r="AO321" s="201"/>
      <c r="AP321" s="202">
        <v>240</v>
      </c>
      <c r="AQ321" s="18"/>
      <c r="AR321" s="18"/>
      <c r="AS321" s="18"/>
      <c r="AT321" s="51"/>
      <c r="AU321" s="17"/>
      <c r="AV321" s="18"/>
      <c r="AW321" s="112"/>
      <c r="AX321" s="103"/>
      <c r="AY321" s="18"/>
      <c r="AZ321" s="18"/>
      <c r="BA321" s="18"/>
      <c r="BB321" s="17"/>
      <c r="BC321" s="19"/>
      <c r="BD321" s="19"/>
      <c r="BE321" s="19"/>
      <c r="BF321" s="17"/>
      <c r="BG321" s="18"/>
      <c r="BH321" s="18"/>
      <c r="BI321" s="128"/>
      <c r="BJ321" s="331"/>
      <c r="BK321" s="332"/>
      <c r="BL321" s="332"/>
      <c r="BM321" s="332"/>
      <c r="BN321" s="333"/>
      <c r="BO321" s="203">
        <f t="shared" si="247"/>
        <v>6.9363999999999999</v>
      </c>
      <c r="BP321" s="285">
        <v>7.3366206508619003</v>
      </c>
      <c r="BQ321" s="204">
        <v>2.9195779549127403</v>
      </c>
      <c r="BR321" s="204"/>
      <c r="BS321" s="47"/>
      <c r="BT321" s="42"/>
      <c r="BU321" s="42"/>
      <c r="BV321" s="42"/>
      <c r="BW321" s="43"/>
      <c r="BX321" s="191"/>
      <c r="BY321" s="191"/>
      <c r="BZ321" s="205"/>
      <c r="CA321" s="191"/>
      <c r="CB321" s="206"/>
      <c r="CC321" s="191"/>
      <c r="CD321" s="207">
        <f t="shared" si="248"/>
        <v>55.536559154945515</v>
      </c>
      <c r="CE321" s="47" t="s">
        <v>356</v>
      </c>
      <c r="CF321" s="42">
        <v>31.8</v>
      </c>
      <c r="CG321" s="42" t="s">
        <v>353</v>
      </c>
      <c r="CH321" s="42">
        <v>175</v>
      </c>
      <c r="CI321" s="191"/>
      <c r="CJ321" s="192"/>
      <c r="CK321" s="191" t="s">
        <v>357</v>
      </c>
      <c r="CL321" s="191" t="s">
        <v>358</v>
      </c>
      <c r="CM321" s="208">
        <v>0.13</v>
      </c>
      <c r="CN321" s="191">
        <v>470</v>
      </c>
      <c r="CO321" s="205">
        <f t="shared" si="249"/>
        <v>73.370839033113526</v>
      </c>
      <c r="CP321" s="191">
        <f t="shared" si="250"/>
        <v>41.652419366209131</v>
      </c>
      <c r="CQ321" s="145" t="s">
        <v>353</v>
      </c>
      <c r="CR321" s="191">
        <v>175</v>
      </c>
      <c r="CS321" s="191"/>
      <c r="CT321" s="191"/>
      <c r="CU321" s="191"/>
      <c r="CV321" s="192"/>
      <c r="CW321" s="191" t="s">
        <v>357</v>
      </c>
      <c r="CX321" s="209" t="s">
        <v>358</v>
      </c>
      <c r="CY321" s="208">
        <v>0.13</v>
      </c>
      <c r="CZ321" s="191">
        <v>470</v>
      </c>
      <c r="DA321" s="191"/>
      <c r="DB321" s="191">
        <f t="shared" si="251"/>
        <v>50.889735482638486</v>
      </c>
      <c r="DC321" s="43">
        <f t="shared" si="252"/>
        <v>0</v>
      </c>
      <c r="DD321" s="191" t="s">
        <v>362</v>
      </c>
      <c r="DE321" s="191">
        <v>100</v>
      </c>
      <c r="DF321" s="191" t="s">
        <v>361</v>
      </c>
      <c r="DG321" s="191">
        <v>20</v>
      </c>
      <c r="DH321" s="191" t="s">
        <v>353</v>
      </c>
      <c r="DI321" s="192">
        <v>175</v>
      </c>
      <c r="DJ321" s="191"/>
      <c r="DK321" s="209"/>
      <c r="DL321" s="208"/>
      <c r="DM321" s="191"/>
      <c r="DN321" s="191">
        <f t="shared" si="253"/>
        <v>50.889735482638486</v>
      </c>
      <c r="DO321" s="192">
        <f t="shared" si="254"/>
        <v>0</v>
      </c>
      <c r="DP321" s="191">
        <v>1</v>
      </c>
      <c r="DQ321" s="191" t="s">
        <v>363</v>
      </c>
      <c r="DR321" s="191" t="s">
        <v>371</v>
      </c>
      <c r="DS321" s="208">
        <v>0.13400000000000001</v>
      </c>
      <c r="DT321" s="191">
        <v>580</v>
      </c>
      <c r="DU321" s="191">
        <f t="shared" si="255"/>
        <v>7.3366206508619003</v>
      </c>
      <c r="DV321" s="191">
        <v>0.375</v>
      </c>
      <c r="DW321" s="191">
        <v>0.45</v>
      </c>
      <c r="DX321" s="192">
        <f t="shared" si="256"/>
        <v>9.2560931924909191</v>
      </c>
      <c r="DY321" s="191">
        <v>1</v>
      </c>
      <c r="DZ321" s="191" t="s">
        <v>363</v>
      </c>
      <c r="EA321" s="191" t="s">
        <v>371</v>
      </c>
      <c r="EB321" s="208">
        <v>0.13400000000000001</v>
      </c>
      <c r="EC321" s="191">
        <v>580</v>
      </c>
      <c r="ED321" s="191">
        <f t="shared" si="257"/>
        <v>2.9195779549127403</v>
      </c>
      <c r="EE321" s="191">
        <v>0.47499999999999998</v>
      </c>
      <c r="EF321" s="191">
        <v>0.47499999999999998</v>
      </c>
      <c r="EG321" s="191">
        <f t="shared" si="258"/>
        <v>4.6280465962454596</v>
      </c>
      <c r="EH321" s="166">
        <f t="shared" si="259"/>
        <v>2</v>
      </c>
      <c r="EI321" s="205">
        <f t="shared" si="260"/>
        <v>3.7530340301584624</v>
      </c>
      <c r="EJ321" s="205">
        <f t="shared" si="229"/>
        <v>2.2076670765638013</v>
      </c>
      <c r="EK321" s="51">
        <f t="shared" si="225"/>
        <v>0.46191087834893896</v>
      </c>
      <c r="EL321" s="220">
        <f t="shared" si="230"/>
        <v>1.5916829849207688</v>
      </c>
      <c r="EM321" s="221">
        <f t="shared" si="261"/>
        <v>8.2854496656043946</v>
      </c>
      <c r="EN321" s="191"/>
      <c r="EO321" s="313"/>
      <c r="EP321" s="192" t="s">
        <v>354</v>
      </c>
      <c r="EQ321" s="222">
        <f t="shared" si="262"/>
        <v>3.7530340301584624</v>
      </c>
      <c r="ER321" s="191">
        <f t="shared" si="263"/>
        <v>2.2076670765638013</v>
      </c>
      <c r="ES321" s="51">
        <f t="shared" si="264"/>
        <v>0.46191087834893896</v>
      </c>
      <c r="ET321" s="191">
        <f t="shared" si="226"/>
        <v>1.5916829849207688</v>
      </c>
      <c r="EU321" s="191">
        <f t="shared" si="265"/>
        <v>8.2854496656043946</v>
      </c>
      <c r="EV321" s="191"/>
      <c r="EW321" s="191"/>
      <c r="EX321" s="192" t="str">
        <f t="shared" si="231"/>
        <v>Rear</v>
      </c>
      <c r="EY321" s="145"/>
      <c r="EZ321" s="191"/>
      <c r="FA321" s="191"/>
      <c r="FB321" s="191"/>
      <c r="FC321" s="191"/>
      <c r="FD321" s="191"/>
      <c r="FE321" s="191"/>
      <c r="FF321" s="192"/>
      <c r="FG321" s="145"/>
      <c r="FH321" s="191"/>
      <c r="FI321" s="191"/>
      <c r="FJ321" s="191"/>
      <c r="FK321" s="191"/>
      <c r="FL321" s="191"/>
      <c r="FM321" s="191"/>
      <c r="FN321" s="192"/>
      <c r="FO321" s="145"/>
      <c r="FP321" s="191"/>
      <c r="FQ321" s="191"/>
      <c r="FR321" s="191"/>
      <c r="FS321" s="191"/>
      <c r="FT321" s="191"/>
      <c r="FU321" s="191"/>
      <c r="FV321" s="192"/>
      <c r="FW321" s="191"/>
      <c r="FX321" s="191"/>
      <c r="FY321" s="191"/>
      <c r="FZ321" s="191"/>
      <c r="GA321" s="191"/>
      <c r="GB321" s="191"/>
      <c r="GC321" s="191"/>
      <c r="GD321" s="210"/>
      <c r="GE321" s="145"/>
      <c r="GF321" s="191"/>
      <c r="GG321" s="191"/>
      <c r="GH321" s="191"/>
      <c r="GI321" s="191"/>
      <c r="GJ321" s="191"/>
      <c r="GK321" s="191"/>
      <c r="GL321" s="210"/>
      <c r="GM321" s="145"/>
      <c r="GN321" s="191"/>
      <c r="GO321" s="191"/>
      <c r="GP321" s="191"/>
      <c r="GQ321" s="191"/>
      <c r="GR321" s="191"/>
      <c r="GS321" s="191"/>
      <c r="GT321" s="210"/>
      <c r="GU321" s="145"/>
      <c r="GV321" s="191"/>
      <c r="GW321" s="191"/>
      <c r="GX321" s="191"/>
      <c r="GY321" s="191"/>
      <c r="GZ321" s="191"/>
      <c r="HA321" s="191"/>
      <c r="HB321" s="210"/>
      <c r="HC321" s="145"/>
      <c r="HD321" s="191"/>
      <c r="HE321" s="191"/>
      <c r="HF321" s="191"/>
      <c r="HG321" s="191"/>
      <c r="HH321" s="191"/>
      <c r="HI321" s="191"/>
      <c r="HJ321" s="210"/>
      <c r="HR321" s="310"/>
    </row>
    <row r="322" spans="1:226" s="309" customFormat="1" ht="14.45" customHeight="1" x14ac:dyDescent="0.25">
      <c r="A322" s="211" t="s">
        <v>431</v>
      </c>
      <c r="B322" s="194" t="s">
        <v>0</v>
      </c>
      <c r="C322" s="31">
        <f t="shared" si="227"/>
        <v>312</v>
      </c>
      <c r="D322" s="173" t="str">
        <f t="shared" si="232"/>
        <v>Dw_312</v>
      </c>
      <c r="E322" s="4">
        <v>517.42849656806754</v>
      </c>
      <c r="F322" s="195" t="s">
        <v>360</v>
      </c>
      <c r="G322" s="195">
        <v>17.5</v>
      </c>
      <c r="H322" s="3">
        <f t="shared" si="233"/>
        <v>55.519869647360615</v>
      </c>
      <c r="I322" s="196">
        <f t="shared" si="234"/>
        <v>191.5058443278408</v>
      </c>
      <c r="J322" s="1">
        <f t="shared" si="235"/>
        <v>0.3</v>
      </c>
      <c r="K322" s="280">
        <f t="shared" si="236"/>
        <v>0.71398700452451747</v>
      </c>
      <c r="L322" s="280">
        <f t="shared" si="237"/>
        <v>0.87661587849758194</v>
      </c>
      <c r="M322" s="225">
        <f t="shared" si="238"/>
        <v>1.0347962569664186</v>
      </c>
      <c r="N322" s="15" t="s">
        <v>432</v>
      </c>
      <c r="O322" s="197">
        <f t="shared" si="239"/>
        <v>0.65746190887318645</v>
      </c>
      <c r="P322" s="198">
        <f t="shared" si="240"/>
        <v>0</v>
      </c>
      <c r="Q322" s="198">
        <f t="shared" si="241"/>
        <v>0</v>
      </c>
      <c r="R322" s="198">
        <f t="shared" si="242"/>
        <v>0.72502633907291592</v>
      </c>
      <c r="S322" s="77">
        <f t="shared" si="243"/>
        <v>0.93573215418455147</v>
      </c>
      <c r="T322" s="199"/>
      <c r="U322" s="3">
        <f t="shared" si="244"/>
        <v>2.0953722709979541</v>
      </c>
      <c r="V322" s="98">
        <f t="shared" si="245"/>
        <v>14.927988843828219</v>
      </c>
      <c r="W322" s="49">
        <f t="shared" si="246"/>
        <v>3.7191794707372505</v>
      </c>
      <c r="X322" s="317">
        <f t="shared" si="228"/>
        <v>0.11283656735452399</v>
      </c>
      <c r="Y322" s="318">
        <v>0.11283656735452401</v>
      </c>
      <c r="Z322" s="200"/>
      <c r="AA322" s="66"/>
      <c r="AB322" s="66"/>
      <c r="AC322" s="66">
        <v>250</v>
      </c>
      <c r="AD322" s="66"/>
      <c r="AE322" s="66"/>
      <c r="AF322" s="66"/>
      <c r="AG322" s="66"/>
      <c r="AH322" s="195"/>
      <c r="AI322" s="34"/>
      <c r="AJ322" s="229">
        <v>180</v>
      </c>
      <c r="AK322" s="34"/>
      <c r="AL322" s="34"/>
      <c r="AM322" s="34"/>
      <c r="AN322" s="201"/>
      <c r="AO322" s="201"/>
      <c r="AP322" s="202">
        <v>240</v>
      </c>
      <c r="AQ322" s="18"/>
      <c r="AR322" s="18"/>
      <c r="AS322" s="18"/>
      <c r="AT322" s="51"/>
      <c r="AU322" s="17"/>
      <c r="AV322" s="18"/>
      <c r="AW322" s="112"/>
      <c r="AX322" s="103"/>
      <c r="AY322" s="18"/>
      <c r="AZ322" s="18"/>
      <c r="BA322" s="18"/>
      <c r="BB322" s="17"/>
      <c r="BC322" s="19"/>
      <c r="BD322" s="19"/>
      <c r="BE322" s="19"/>
      <c r="BF322" s="17"/>
      <c r="BG322" s="18"/>
      <c r="BH322" s="18"/>
      <c r="BI322" s="128"/>
      <c r="BJ322" s="331"/>
      <c r="BK322" s="332"/>
      <c r="BL322" s="332"/>
      <c r="BM322" s="332"/>
      <c r="BN322" s="333"/>
      <c r="BO322" s="203">
        <f t="shared" si="247"/>
        <v>6.9363999999999999</v>
      </c>
      <c r="BP322" s="285">
        <v>8.0041332171386621</v>
      </c>
      <c r="BQ322" s="204">
        <v>2.6928792923138407</v>
      </c>
      <c r="BR322" s="204"/>
      <c r="BS322" s="47"/>
      <c r="BT322" s="42"/>
      <c r="BU322" s="42"/>
      <c r="BV322" s="42"/>
      <c r="BW322" s="43"/>
      <c r="BX322" s="191"/>
      <c r="BY322" s="191"/>
      <c r="BZ322" s="205"/>
      <c r="CA322" s="191"/>
      <c r="CB322" s="206"/>
      <c r="CC322" s="191"/>
      <c r="CD322" s="207">
        <f t="shared" si="248"/>
        <v>57.451753298352244</v>
      </c>
      <c r="CE322" s="47" t="s">
        <v>356</v>
      </c>
      <c r="CF322" s="42">
        <v>31.8</v>
      </c>
      <c r="CG322" s="42" t="s">
        <v>353</v>
      </c>
      <c r="CH322" s="42">
        <v>175</v>
      </c>
      <c r="CI322" s="191"/>
      <c r="CJ322" s="192"/>
      <c r="CK322" s="191" t="s">
        <v>357</v>
      </c>
      <c r="CL322" s="191" t="s">
        <v>358</v>
      </c>
      <c r="CM322" s="208">
        <v>0.13</v>
      </c>
      <c r="CN322" s="191">
        <v>470</v>
      </c>
      <c r="CO322" s="205">
        <f t="shared" si="249"/>
        <v>70.494551181691719</v>
      </c>
      <c r="CP322" s="191">
        <f t="shared" si="250"/>
        <v>43.08881497376418</v>
      </c>
      <c r="CQ322" s="145" t="s">
        <v>353</v>
      </c>
      <c r="CR322" s="191">
        <v>175</v>
      </c>
      <c r="CS322" s="191"/>
      <c r="CT322" s="191"/>
      <c r="CU322" s="191"/>
      <c r="CV322" s="192"/>
      <c r="CW322" s="191" t="s">
        <v>357</v>
      </c>
      <c r="CX322" s="209" t="s">
        <v>358</v>
      </c>
      <c r="CY322" s="208">
        <v>0.13</v>
      </c>
      <c r="CZ322" s="191">
        <v>470</v>
      </c>
      <c r="DA322" s="191"/>
      <c r="DB322" s="191">
        <f t="shared" si="251"/>
        <v>55.519869647360615</v>
      </c>
      <c r="DC322" s="43">
        <f t="shared" si="252"/>
        <v>0</v>
      </c>
      <c r="DD322" s="191" t="s">
        <v>362</v>
      </c>
      <c r="DE322" s="191">
        <v>100</v>
      </c>
      <c r="DF322" s="191" t="s">
        <v>361</v>
      </c>
      <c r="DG322" s="191">
        <v>20</v>
      </c>
      <c r="DH322" s="191" t="s">
        <v>353</v>
      </c>
      <c r="DI322" s="192">
        <v>175</v>
      </c>
      <c r="DJ322" s="191"/>
      <c r="DK322" s="209"/>
      <c r="DL322" s="208"/>
      <c r="DM322" s="191"/>
      <c r="DN322" s="191">
        <f t="shared" si="253"/>
        <v>55.519869647360615</v>
      </c>
      <c r="DO322" s="192">
        <f t="shared" si="254"/>
        <v>0</v>
      </c>
      <c r="DP322" s="191">
        <v>1</v>
      </c>
      <c r="DQ322" s="191" t="s">
        <v>363</v>
      </c>
      <c r="DR322" s="191" t="s">
        <v>371</v>
      </c>
      <c r="DS322" s="208">
        <v>0.13400000000000001</v>
      </c>
      <c r="DT322" s="191">
        <v>580</v>
      </c>
      <c r="DU322" s="191">
        <f t="shared" si="255"/>
        <v>8.0041332171386621</v>
      </c>
      <c r="DV322" s="191">
        <v>0.375</v>
      </c>
      <c r="DW322" s="191">
        <v>0.45</v>
      </c>
      <c r="DX322" s="192">
        <f t="shared" si="256"/>
        <v>9.5752922163920413</v>
      </c>
      <c r="DY322" s="191">
        <v>1</v>
      </c>
      <c r="DZ322" s="191" t="s">
        <v>363</v>
      </c>
      <c r="EA322" s="191" t="s">
        <v>371</v>
      </c>
      <c r="EB322" s="208">
        <v>0.13400000000000001</v>
      </c>
      <c r="EC322" s="191">
        <v>580</v>
      </c>
      <c r="ED322" s="191">
        <f t="shared" si="257"/>
        <v>2.6928792923138407</v>
      </c>
      <c r="EE322" s="191">
        <v>0.47499999999999998</v>
      </c>
      <c r="EF322" s="191">
        <v>0.47499999999999998</v>
      </c>
      <c r="EG322" s="191">
        <f t="shared" si="258"/>
        <v>4.7876461081960207</v>
      </c>
      <c r="EH322" s="166">
        <f t="shared" si="259"/>
        <v>2</v>
      </c>
      <c r="EI322" s="205">
        <f t="shared" si="260"/>
        <v>3.5621328606965217</v>
      </c>
      <c r="EJ322" s="205">
        <f t="shared" si="229"/>
        <v>2.0953722709979541</v>
      </c>
      <c r="EK322" s="51">
        <f t="shared" si="225"/>
        <v>0.34750702131588662</v>
      </c>
      <c r="EL322" s="220">
        <f t="shared" si="230"/>
        <v>1.6871335696517391</v>
      </c>
      <c r="EM322" s="221">
        <f t="shared" si="261"/>
        <v>7.4639944219141094</v>
      </c>
      <c r="EN322" s="191"/>
      <c r="EO322" s="313"/>
      <c r="EP322" s="192" t="s">
        <v>354</v>
      </c>
      <c r="EQ322" s="222">
        <f t="shared" si="262"/>
        <v>3.5621328606965217</v>
      </c>
      <c r="ER322" s="191">
        <f t="shared" si="263"/>
        <v>2.0953722709979541</v>
      </c>
      <c r="ES322" s="51">
        <f t="shared" si="264"/>
        <v>0.34750702131588662</v>
      </c>
      <c r="ET322" s="191">
        <f t="shared" si="226"/>
        <v>1.6871335696517391</v>
      </c>
      <c r="EU322" s="191">
        <f t="shared" si="265"/>
        <v>7.4639944219141094</v>
      </c>
      <c r="EV322" s="191"/>
      <c r="EW322" s="191"/>
      <c r="EX322" s="192" t="str">
        <f t="shared" si="231"/>
        <v>Rear</v>
      </c>
      <c r="EY322" s="145"/>
      <c r="EZ322" s="191"/>
      <c r="FA322" s="191"/>
      <c r="FB322" s="191"/>
      <c r="FC322" s="191"/>
      <c r="FD322" s="191"/>
      <c r="FE322" s="191"/>
      <c r="FF322" s="192"/>
      <c r="FG322" s="145"/>
      <c r="FH322" s="191"/>
      <c r="FI322" s="191"/>
      <c r="FJ322" s="191"/>
      <c r="FK322" s="191"/>
      <c r="FL322" s="191"/>
      <c r="FM322" s="191"/>
      <c r="FN322" s="192"/>
      <c r="FO322" s="145"/>
      <c r="FP322" s="191"/>
      <c r="FQ322" s="191"/>
      <c r="FR322" s="191"/>
      <c r="FS322" s="191"/>
      <c r="FT322" s="191"/>
      <c r="FU322" s="191"/>
      <c r="FV322" s="192"/>
      <c r="FW322" s="191"/>
      <c r="FX322" s="191"/>
      <c r="FY322" s="191"/>
      <c r="FZ322" s="191"/>
      <c r="GA322" s="191"/>
      <c r="GB322" s="191"/>
      <c r="GC322" s="191"/>
      <c r="GD322" s="210"/>
      <c r="GE322" s="145"/>
      <c r="GF322" s="191"/>
      <c r="GG322" s="191"/>
      <c r="GH322" s="191"/>
      <c r="GI322" s="191"/>
      <c r="GJ322" s="191"/>
      <c r="GK322" s="191"/>
      <c r="GL322" s="210"/>
      <c r="GM322" s="145"/>
      <c r="GN322" s="191"/>
      <c r="GO322" s="191"/>
      <c r="GP322" s="191"/>
      <c r="GQ322" s="191"/>
      <c r="GR322" s="191"/>
      <c r="GS322" s="191"/>
      <c r="GT322" s="210"/>
      <c r="GU322" s="145"/>
      <c r="GV322" s="191"/>
      <c r="GW322" s="191"/>
      <c r="GX322" s="191"/>
      <c r="GY322" s="191"/>
      <c r="GZ322" s="191"/>
      <c r="HA322" s="191"/>
      <c r="HB322" s="210"/>
      <c r="HC322" s="145"/>
      <c r="HD322" s="191"/>
      <c r="HE322" s="191"/>
      <c r="HF322" s="191"/>
      <c r="HG322" s="191"/>
      <c r="HH322" s="191"/>
      <c r="HI322" s="191"/>
      <c r="HJ322" s="210"/>
      <c r="HR322" s="310"/>
    </row>
    <row r="323" spans="1:226" s="309" customFormat="1" ht="14.45" customHeight="1" x14ac:dyDescent="0.25">
      <c r="A323" s="211" t="s">
        <v>431</v>
      </c>
      <c r="B323" s="194" t="s">
        <v>0</v>
      </c>
      <c r="C323" s="31">
        <f t="shared" si="227"/>
        <v>313</v>
      </c>
      <c r="D323" s="173" t="str">
        <f t="shared" si="232"/>
        <v>Dw_313</v>
      </c>
      <c r="E323" s="4">
        <v>486.07968482717632</v>
      </c>
      <c r="F323" s="195" t="s">
        <v>360</v>
      </c>
      <c r="G323" s="195">
        <v>17.5</v>
      </c>
      <c r="H323" s="3">
        <f t="shared" si="233"/>
        <v>51.263588180014445</v>
      </c>
      <c r="I323" s="196">
        <f t="shared" si="234"/>
        <v>181.63370057331753</v>
      </c>
      <c r="J323" s="1">
        <f t="shared" si="235"/>
        <v>0.3</v>
      </c>
      <c r="K323" s="280">
        <f t="shared" si="236"/>
        <v>0.68881942057115153</v>
      </c>
      <c r="L323" s="280">
        <f t="shared" si="237"/>
        <v>0.79684429211193308</v>
      </c>
      <c r="M323" s="225">
        <f t="shared" si="238"/>
        <v>1.0629398391047216</v>
      </c>
      <c r="N323" s="15" t="s">
        <v>432</v>
      </c>
      <c r="O323" s="197">
        <f t="shared" si="239"/>
        <v>0.59763321908394995</v>
      </c>
      <c r="P323" s="198">
        <f t="shared" si="240"/>
        <v>0</v>
      </c>
      <c r="Q323" s="198">
        <f t="shared" si="241"/>
        <v>0</v>
      </c>
      <c r="R323" s="198">
        <f t="shared" si="242"/>
        <v>0.74474504040060518</v>
      </c>
      <c r="S323" s="77">
        <f t="shared" si="243"/>
        <v>0.86567186565088361</v>
      </c>
      <c r="T323" s="199"/>
      <c r="U323" s="3">
        <f t="shared" si="244"/>
        <v>1.7759954104869455</v>
      </c>
      <c r="V323" s="98">
        <f t="shared" si="245"/>
        <v>10.724142973440356</v>
      </c>
      <c r="W323" s="49">
        <f t="shared" si="246"/>
        <v>4.7802037241553892</v>
      </c>
      <c r="X323" s="317">
        <f t="shared" si="228"/>
        <v>7.8684118474099077E-2</v>
      </c>
      <c r="Y323" s="318">
        <v>7.8684118474099091E-2</v>
      </c>
      <c r="Z323" s="200"/>
      <c r="AA323" s="66"/>
      <c r="AB323" s="66"/>
      <c r="AC323" s="66">
        <v>250</v>
      </c>
      <c r="AD323" s="66"/>
      <c r="AE323" s="66"/>
      <c r="AF323" s="66"/>
      <c r="AG323" s="66"/>
      <c r="AH323" s="195"/>
      <c r="AI323" s="34"/>
      <c r="AJ323" s="229">
        <v>180</v>
      </c>
      <c r="AK323" s="34"/>
      <c r="AL323" s="34"/>
      <c r="AM323" s="34"/>
      <c r="AN323" s="201"/>
      <c r="AO323" s="201"/>
      <c r="AP323" s="202">
        <v>240</v>
      </c>
      <c r="AQ323" s="18"/>
      <c r="AR323" s="18"/>
      <c r="AS323" s="18"/>
      <c r="AT323" s="51"/>
      <c r="AU323" s="17"/>
      <c r="AV323" s="18"/>
      <c r="AW323" s="112"/>
      <c r="AX323" s="103"/>
      <c r="AY323" s="18"/>
      <c r="AZ323" s="18"/>
      <c r="BA323" s="18"/>
      <c r="BB323" s="17"/>
      <c r="BC323" s="19"/>
      <c r="BD323" s="19"/>
      <c r="BE323" s="19"/>
      <c r="BF323" s="17"/>
      <c r="BG323" s="18"/>
      <c r="BH323" s="18"/>
      <c r="BI323" s="128"/>
      <c r="BJ323" s="331"/>
      <c r="BK323" s="332"/>
      <c r="BL323" s="332"/>
      <c r="BM323" s="332"/>
      <c r="BN323" s="333"/>
      <c r="BO323" s="203">
        <f t="shared" si="247"/>
        <v>6.9363999999999999</v>
      </c>
      <c r="BP323" s="285">
        <v>7.3905178738271218</v>
      </c>
      <c r="BQ323" s="204">
        <v>2.7607656060415833</v>
      </c>
      <c r="BR323" s="204"/>
      <c r="BS323" s="47"/>
      <c r="BT323" s="42"/>
      <c r="BU323" s="42"/>
      <c r="BV323" s="42"/>
      <c r="BW323" s="43"/>
      <c r="BX323" s="191"/>
      <c r="BY323" s="191"/>
      <c r="BZ323" s="205"/>
      <c r="CA323" s="191"/>
      <c r="CB323" s="206"/>
      <c r="CC323" s="191"/>
      <c r="CD323" s="207">
        <f t="shared" si="248"/>
        <v>54.490110171995255</v>
      </c>
      <c r="CE323" s="47" t="s">
        <v>356</v>
      </c>
      <c r="CF323" s="42">
        <v>31.8</v>
      </c>
      <c r="CG323" s="42" t="s">
        <v>353</v>
      </c>
      <c r="CH323" s="42">
        <v>175</v>
      </c>
      <c r="CI323" s="191"/>
      <c r="CJ323" s="192"/>
      <c r="CK323" s="191" t="s">
        <v>357</v>
      </c>
      <c r="CL323" s="191" t="s">
        <v>358</v>
      </c>
      <c r="CM323" s="208">
        <v>0.13</v>
      </c>
      <c r="CN323" s="191">
        <v>470</v>
      </c>
      <c r="CO323" s="205">
        <f t="shared" si="249"/>
        <v>69.13497036186078</v>
      </c>
      <c r="CP323" s="191">
        <f t="shared" si="250"/>
        <v>40.867582628996445</v>
      </c>
      <c r="CQ323" s="145" t="s">
        <v>353</v>
      </c>
      <c r="CR323" s="191">
        <v>175</v>
      </c>
      <c r="CS323" s="191"/>
      <c r="CT323" s="191"/>
      <c r="CU323" s="191"/>
      <c r="CV323" s="192"/>
      <c r="CW323" s="191" t="s">
        <v>357</v>
      </c>
      <c r="CX323" s="209" t="s">
        <v>358</v>
      </c>
      <c r="CY323" s="208">
        <v>0.13</v>
      </c>
      <c r="CZ323" s="191">
        <v>470</v>
      </c>
      <c r="DA323" s="191"/>
      <c r="DB323" s="191">
        <f t="shared" si="251"/>
        <v>51.263588180014445</v>
      </c>
      <c r="DC323" s="43">
        <f t="shared" si="252"/>
        <v>0</v>
      </c>
      <c r="DD323" s="191" t="s">
        <v>362</v>
      </c>
      <c r="DE323" s="191">
        <v>100</v>
      </c>
      <c r="DF323" s="191" t="s">
        <v>361</v>
      </c>
      <c r="DG323" s="191">
        <v>20</v>
      </c>
      <c r="DH323" s="191" t="s">
        <v>353</v>
      </c>
      <c r="DI323" s="192">
        <v>175</v>
      </c>
      <c r="DJ323" s="191"/>
      <c r="DK323" s="209"/>
      <c r="DL323" s="208"/>
      <c r="DM323" s="191"/>
      <c r="DN323" s="191">
        <f t="shared" si="253"/>
        <v>51.263588180014445</v>
      </c>
      <c r="DO323" s="192">
        <f t="shared" si="254"/>
        <v>0</v>
      </c>
      <c r="DP323" s="191">
        <v>1</v>
      </c>
      <c r="DQ323" s="191" t="s">
        <v>363</v>
      </c>
      <c r="DR323" s="191" t="s">
        <v>371</v>
      </c>
      <c r="DS323" s="208">
        <v>0.13400000000000001</v>
      </c>
      <c r="DT323" s="191">
        <v>580</v>
      </c>
      <c r="DU323" s="191">
        <f t="shared" si="255"/>
        <v>7.3905178738271218</v>
      </c>
      <c r="DV323" s="191">
        <v>0.375</v>
      </c>
      <c r="DW323" s="191">
        <v>0.45</v>
      </c>
      <c r="DX323" s="192">
        <f t="shared" si="256"/>
        <v>9.081685028665877</v>
      </c>
      <c r="DY323" s="191">
        <v>1</v>
      </c>
      <c r="DZ323" s="191" t="s">
        <v>363</v>
      </c>
      <c r="EA323" s="191" t="s">
        <v>371</v>
      </c>
      <c r="EB323" s="208">
        <v>0.13400000000000001</v>
      </c>
      <c r="EC323" s="191">
        <v>580</v>
      </c>
      <c r="ED323" s="191">
        <f t="shared" si="257"/>
        <v>2.7607656060415833</v>
      </c>
      <c r="EE323" s="191">
        <v>0.47499999999999998</v>
      </c>
      <c r="EF323" s="191">
        <v>0.47499999999999998</v>
      </c>
      <c r="EG323" s="191">
        <f t="shared" si="258"/>
        <v>4.5408425143329385</v>
      </c>
      <c r="EH323" s="166">
        <f t="shared" si="259"/>
        <v>2</v>
      </c>
      <c r="EI323" s="205">
        <f t="shared" si="260"/>
        <v>3.0191921978278069</v>
      </c>
      <c r="EJ323" s="205">
        <f t="shared" si="229"/>
        <v>1.7759954104869453</v>
      </c>
      <c r="EK323" s="51">
        <f t="shared" si="225"/>
        <v>0.73477019555463796</v>
      </c>
      <c r="EL323" s="220">
        <f t="shared" si="230"/>
        <v>0.22450390108609652</v>
      </c>
      <c r="EM323" s="221">
        <f t="shared" si="261"/>
        <v>5.3620714867201782</v>
      </c>
      <c r="EN323" s="191"/>
      <c r="EO323" s="313"/>
      <c r="EP323" s="192" t="s">
        <v>354</v>
      </c>
      <c r="EQ323" s="222">
        <f t="shared" si="262"/>
        <v>3.0191921978278069</v>
      </c>
      <c r="ER323" s="191">
        <f t="shared" si="263"/>
        <v>1.7759954104869453</v>
      </c>
      <c r="ES323" s="51">
        <f t="shared" si="264"/>
        <v>0.73477019555463796</v>
      </c>
      <c r="ET323" s="191">
        <f t="shared" si="226"/>
        <v>3.6927039010860963</v>
      </c>
      <c r="EU323" s="191">
        <f t="shared" si="265"/>
        <v>5.3620714867201782</v>
      </c>
      <c r="EV323" s="191"/>
      <c r="EW323" s="191"/>
      <c r="EX323" s="192" t="str">
        <f t="shared" si="231"/>
        <v>Front</v>
      </c>
      <c r="EY323" s="145"/>
      <c r="EZ323" s="191"/>
      <c r="FA323" s="191"/>
      <c r="FB323" s="191"/>
      <c r="FC323" s="191"/>
      <c r="FD323" s="191"/>
      <c r="FE323" s="191"/>
      <c r="FF323" s="192"/>
      <c r="FG323" s="145"/>
      <c r="FH323" s="191"/>
      <c r="FI323" s="191"/>
      <c r="FJ323" s="191"/>
      <c r="FK323" s="191"/>
      <c r="FL323" s="191"/>
      <c r="FM323" s="191"/>
      <c r="FN323" s="192"/>
      <c r="FO323" s="145"/>
      <c r="FP323" s="191"/>
      <c r="FQ323" s="191"/>
      <c r="FR323" s="191"/>
      <c r="FS323" s="191"/>
      <c r="FT323" s="191"/>
      <c r="FU323" s="191"/>
      <c r="FV323" s="192"/>
      <c r="FW323" s="191"/>
      <c r="FX323" s="191"/>
      <c r="FY323" s="191"/>
      <c r="FZ323" s="191"/>
      <c r="GA323" s="191"/>
      <c r="GB323" s="191"/>
      <c r="GC323" s="191"/>
      <c r="GD323" s="210"/>
      <c r="GE323" s="145"/>
      <c r="GF323" s="191"/>
      <c r="GG323" s="191"/>
      <c r="GH323" s="191"/>
      <c r="GI323" s="191"/>
      <c r="GJ323" s="191"/>
      <c r="GK323" s="191"/>
      <c r="GL323" s="210"/>
      <c r="GM323" s="145"/>
      <c r="GN323" s="191"/>
      <c r="GO323" s="191"/>
      <c r="GP323" s="191"/>
      <c r="GQ323" s="191"/>
      <c r="GR323" s="191"/>
      <c r="GS323" s="191"/>
      <c r="GT323" s="210"/>
      <c r="GU323" s="145"/>
      <c r="GV323" s="191"/>
      <c r="GW323" s="191"/>
      <c r="GX323" s="191"/>
      <c r="GY323" s="191"/>
      <c r="GZ323" s="191"/>
      <c r="HA323" s="191"/>
      <c r="HB323" s="210"/>
      <c r="HC323" s="145"/>
      <c r="HD323" s="191"/>
      <c r="HE323" s="191"/>
      <c r="HF323" s="191"/>
      <c r="HG323" s="191"/>
      <c r="HH323" s="191"/>
      <c r="HI323" s="191"/>
      <c r="HJ323" s="210"/>
      <c r="HR323" s="310"/>
    </row>
    <row r="324" spans="1:226" s="309" customFormat="1" ht="14.45" customHeight="1" x14ac:dyDescent="0.25">
      <c r="A324" s="211" t="s">
        <v>431</v>
      </c>
      <c r="B324" s="194" t="s">
        <v>0</v>
      </c>
      <c r="C324" s="31">
        <f t="shared" si="227"/>
        <v>314</v>
      </c>
      <c r="D324" s="173" t="str">
        <f t="shared" si="232"/>
        <v>Dw_314</v>
      </c>
      <c r="E324" s="4">
        <v>637.03221772679024</v>
      </c>
      <c r="F324" s="195" t="s">
        <v>360</v>
      </c>
      <c r="G324" s="195">
        <v>17.5</v>
      </c>
      <c r="H324" s="3">
        <f t="shared" si="233"/>
        <v>66.723979418088632</v>
      </c>
      <c r="I324" s="196">
        <f t="shared" si="234"/>
        <v>234.45322882291009</v>
      </c>
      <c r="J324" s="1">
        <f t="shared" si="235"/>
        <v>0.3</v>
      </c>
      <c r="K324" s="280">
        <f t="shared" si="236"/>
        <v>0.69635939447626582</v>
      </c>
      <c r="L324" s="280">
        <f t="shared" si="237"/>
        <v>0.7941714367920506</v>
      </c>
      <c r="M324" s="225">
        <f t="shared" si="238"/>
        <v>1.0541333005058329</v>
      </c>
      <c r="N324" s="15" t="s">
        <v>432</v>
      </c>
      <c r="O324" s="197">
        <f t="shared" si="239"/>
        <v>0.59562857759403798</v>
      </c>
      <c r="P324" s="198">
        <f t="shared" si="240"/>
        <v>0</v>
      </c>
      <c r="Q324" s="198">
        <f t="shared" si="241"/>
        <v>0</v>
      </c>
      <c r="R324" s="198">
        <f t="shared" si="242"/>
        <v>0.7385747702655211</v>
      </c>
      <c r="S324" s="77">
        <f t="shared" si="243"/>
        <v>1.0112968577539421</v>
      </c>
      <c r="T324" s="199"/>
      <c r="U324" s="3">
        <f t="shared" si="244"/>
        <v>1.9128089288261592</v>
      </c>
      <c r="V324" s="98">
        <f t="shared" si="245"/>
        <v>12.440049193870067</v>
      </c>
      <c r="W324" s="49">
        <f t="shared" si="246"/>
        <v>5.363642729883046</v>
      </c>
      <c r="X324" s="317">
        <f t="shared" si="228"/>
        <v>7.3384049737298868E-2</v>
      </c>
      <c r="Y324" s="318">
        <v>7.338404973729884E-2</v>
      </c>
      <c r="Z324" s="200"/>
      <c r="AA324" s="66"/>
      <c r="AB324" s="66"/>
      <c r="AC324" s="66">
        <v>250</v>
      </c>
      <c r="AD324" s="66"/>
      <c r="AE324" s="66"/>
      <c r="AF324" s="66"/>
      <c r="AG324" s="66"/>
      <c r="AH324" s="195"/>
      <c r="AI324" s="34"/>
      <c r="AJ324" s="229">
        <v>180</v>
      </c>
      <c r="AK324" s="34"/>
      <c r="AL324" s="34"/>
      <c r="AM324" s="34"/>
      <c r="AN324" s="201"/>
      <c r="AO324" s="201"/>
      <c r="AP324" s="202">
        <v>240</v>
      </c>
      <c r="AQ324" s="18"/>
      <c r="AR324" s="18"/>
      <c r="AS324" s="18"/>
      <c r="AT324" s="51"/>
      <c r="AU324" s="17"/>
      <c r="AV324" s="18"/>
      <c r="AW324" s="112"/>
      <c r="AX324" s="103"/>
      <c r="AY324" s="18"/>
      <c r="AZ324" s="18"/>
      <c r="BA324" s="18"/>
      <c r="BB324" s="17"/>
      <c r="BC324" s="19"/>
      <c r="BD324" s="19"/>
      <c r="BE324" s="19"/>
      <c r="BF324" s="17"/>
      <c r="BG324" s="18"/>
      <c r="BH324" s="18"/>
      <c r="BI324" s="128"/>
      <c r="BJ324" s="331"/>
      <c r="BK324" s="332"/>
      <c r="BL324" s="332"/>
      <c r="BM324" s="332"/>
      <c r="BN324" s="333"/>
      <c r="BO324" s="203">
        <f t="shared" si="247"/>
        <v>6.9363999999999999</v>
      </c>
      <c r="BP324" s="285">
        <v>9.6193961446987828</v>
      </c>
      <c r="BQ324" s="204">
        <v>3.0504504012957132</v>
      </c>
      <c r="BR324" s="204"/>
      <c r="BS324" s="47"/>
      <c r="BT324" s="42"/>
      <c r="BU324" s="42"/>
      <c r="BV324" s="42"/>
      <c r="BW324" s="43"/>
      <c r="BX324" s="191"/>
      <c r="BY324" s="191"/>
      <c r="BZ324" s="205"/>
      <c r="CA324" s="191"/>
      <c r="CB324" s="206"/>
      <c r="CC324" s="191"/>
      <c r="CD324" s="207">
        <f t="shared" si="248"/>
        <v>70.335968646873027</v>
      </c>
      <c r="CE324" s="47" t="s">
        <v>356</v>
      </c>
      <c r="CF324" s="42">
        <v>31.8</v>
      </c>
      <c r="CG324" s="42" t="s">
        <v>353</v>
      </c>
      <c r="CH324" s="42">
        <v>175</v>
      </c>
      <c r="CI324" s="191"/>
      <c r="CJ324" s="192"/>
      <c r="CK324" s="191" t="s">
        <v>357</v>
      </c>
      <c r="CL324" s="191" t="s">
        <v>358</v>
      </c>
      <c r="CM324" s="208">
        <v>0.13</v>
      </c>
      <c r="CN324" s="191">
        <v>470</v>
      </c>
      <c r="CO324" s="205">
        <f t="shared" si="249"/>
        <v>91.033716135304985</v>
      </c>
      <c r="CP324" s="191">
        <f t="shared" si="250"/>
        <v>52.751976485154771</v>
      </c>
      <c r="CQ324" s="145" t="s">
        <v>353</v>
      </c>
      <c r="CR324" s="191">
        <v>175</v>
      </c>
      <c r="CS324" s="191"/>
      <c r="CT324" s="191"/>
      <c r="CU324" s="191"/>
      <c r="CV324" s="192"/>
      <c r="CW324" s="191" t="s">
        <v>357</v>
      </c>
      <c r="CX324" s="209" t="s">
        <v>358</v>
      </c>
      <c r="CY324" s="208">
        <v>0.13</v>
      </c>
      <c r="CZ324" s="191">
        <v>470</v>
      </c>
      <c r="DA324" s="191"/>
      <c r="DB324" s="191">
        <f t="shared" si="251"/>
        <v>66.723979418088632</v>
      </c>
      <c r="DC324" s="43">
        <f t="shared" si="252"/>
        <v>0</v>
      </c>
      <c r="DD324" s="191" t="s">
        <v>362</v>
      </c>
      <c r="DE324" s="191">
        <v>100</v>
      </c>
      <c r="DF324" s="191" t="s">
        <v>361</v>
      </c>
      <c r="DG324" s="191">
        <v>20</v>
      </c>
      <c r="DH324" s="191" t="s">
        <v>353</v>
      </c>
      <c r="DI324" s="192">
        <v>175</v>
      </c>
      <c r="DJ324" s="191"/>
      <c r="DK324" s="209"/>
      <c r="DL324" s="208"/>
      <c r="DM324" s="191"/>
      <c r="DN324" s="191">
        <f t="shared" si="253"/>
        <v>66.723979418088632</v>
      </c>
      <c r="DO324" s="192">
        <f t="shared" si="254"/>
        <v>0</v>
      </c>
      <c r="DP324" s="191">
        <v>1</v>
      </c>
      <c r="DQ324" s="191" t="s">
        <v>363</v>
      </c>
      <c r="DR324" s="191" t="s">
        <v>371</v>
      </c>
      <c r="DS324" s="208">
        <v>0.13400000000000001</v>
      </c>
      <c r="DT324" s="191">
        <v>580</v>
      </c>
      <c r="DU324" s="191">
        <f t="shared" si="255"/>
        <v>9.6193961446987828</v>
      </c>
      <c r="DV324" s="191">
        <v>0.375</v>
      </c>
      <c r="DW324" s="191">
        <v>0.45</v>
      </c>
      <c r="DX324" s="192">
        <f t="shared" si="256"/>
        <v>11.722661441145505</v>
      </c>
      <c r="DY324" s="191">
        <v>1</v>
      </c>
      <c r="DZ324" s="191" t="s">
        <v>363</v>
      </c>
      <c r="EA324" s="191" t="s">
        <v>371</v>
      </c>
      <c r="EB324" s="208">
        <v>0.13400000000000001</v>
      </c>
      <c r="EC324" s="191">
        <v>580</v>
      </c>
      <c r="ED324" s="191">
        <f t="shared" si="257"/>
        <v>3.0504504012957132</v>
      </c>
      <c r="EE324" s="191">
        <v>0.47499999999999998</v>
      </c>
      <c r="EF324" s="191">
        <v>0.47499999999999998</v>
      </c>
      <c r="EG324" s="191">
        <f t="shared" si="258"/>
        <v>5.8613307205727523</v>
      </c>
      <c r="EH324" s="166">
        <f t="shared" si="259"/>
        <v>2</v>
      </c>
      <c r="EI324" s="205">
        <f t="shared" si="260"/>
        <v>3.2517751790044707</v>
      </c>
      <c r="EJ324" s="205">
        <f t="shared" si="229"/>
        <v>1.9128089288261592</v>
      </c>
      <c r="EK324" s="51">
        <f t="shared" si="225"/>
        <v>0.88764147246955405</v>
      </c>
      <c r="EL324" s="220">
        <f t="shared" si="230"/>
        <v>0.10821241049776464</v>
      </c>
      <c r="EM324" s="221">
        <f t="shared" si="261"/>
        <v>6.2200245969350334</v>
      </c>
      <c r="EN324" s="191"/>
      <c r="EO324" s="313"/>
      <c r="EP324" s="192" t="s">
        <v>354</v>
      </c>
      <c r="EQ324" s="222">
        <f t="shared" si="262"/>
        <v>3.2517751790044707</v>
      </c>
      <c r="ER324" s="191">
        <f t="shared" si="263"/>
        <v>1.9128089288261592</v>
      </c>
      <c r="ES324" s="51">
        <f t="shared" si="264"/>
        <v>0.88764147246955405</v>
      </c>
      <c r="ET324" s="191">
        <f t="shared" si="226"/>
        <v>3.5764124104977646</v>
      </c>
      <c r="EU324" s="191">
        <f t="shared" si="265"/>
        <v>6.2200245969350334</v>
      </c>
      <c r="EV324" s="191"/>
      <c r="EW324" s="191"/>
      <c r="EX324" s="192" t="str">
        <f t="shared" si="231"/>
        <v>Front</v>
      </c>
      <c r="EY324" s="145"/>
      <c r="EZ324" s="191"/>
      <c r="FA324" s="191"/>
      <c r="FB324" s="191"/>
      <c r="FC324" s="191"/>
      <c r="FD324" s="191"/>
      <c r="FE324" s="191"/>
      <c r="FF324" s="192"/>
      <c r="FG324" s="145"/>
      <c r="FH324" s="191"/>
      <c r="FI324" s="191"/>
      <c r="FJ324" s="191"/>
      <c r="FK324" s="191"/>
      <c r="FL324" s="191"/>
      <c r="FM324" s="191"/>
      <c r="FN324" s="192"/>
      <c r="FO324" s="145"/>
      <c r="FP324" s="191"/>
      <c r="FQ324" s="191"/>
      <c r="FR324" s="191"/>
      <c r="FS324" s="191"/>
      <c r="FT324" s="191"/>
      <c r="FU324" s="191"/>
      <c r="FV324" s="192"/>
      <c r="FW324" s="191"/>
      <c r="FX324" s="191"/>
      <c r="FY324" s="191"/>
      <c r="FZ324" s="191"/>
      <c r="GA324" s="191"/>
      <c r="GB324" s="191"/>
      <c r="GC324" s="191"/>
      <c r="GD324" s="210"/>
      <c r="GE324" s="145"/>
      <c r="GF324" s="191"/>
      <c r="GG324" s="191"/>
      <c r="GH324" s="191"/>
      <c r="GI324" s="191"/>
      <c r="GJ324" s="191"/>
      <c r="GK324" s="191"/>
      <c r="GL324" s="210"/>
      <c r="GM324" s="145"/>
      <c r="GN324" s="191"/>
      <c r="GO324" s="191"/>
      <c r="GP324" s="191"/>
      <c r="GQ324" s="191"/>
      <c r="GR324" s="191"/>
      <c r="GS324" s="191"/>
      <c r="GT324" s="210"/>
      <c r="GU324" s="145"/>
      <c r="GV324" s="191"/>
      <c r="GW324" s="191"/>
      <c r="GX324" s="191"/>
      <c r="GY324" s="191"/>
      <c r="GZ324" s="191"/>
      <c r="HA324" s="191"/>
      <c r="HB324" s="210"/>
      <c r="HC324" s="145"/>
      <c r="HD324" s="191"/>
      <c r="HE324" s="191"/>
      <c r="HF324" s="191"/>
      <c r="HG324" s="191"/>
      <c r="HH324" s="191"/>
      <c r="HI324" s="191"/>
      <c r="HJ324" s="210"/>
      <c r="HR324" s="310"/>
    </row>
    <row r="325" spans="1:226" s="309" customFormat="1" ht="14.45" customHeight="1" x14ac:dyDescent="0.25">
      <c r="A325" s="211" t="s">
        <v>431</v>
      </c>
      <c r="B325" s="194" t="s">
        <v>0</v>
      </c>
      <c r="C325" s="31">
        <f t="shared" si="227"/>
        <v>315</v>
      </c>
      <c r="D325" s="173" t="str">
        <f t="shared" si="232"/>
        <v>Dw_315</v>
      </c>
      <c r="E325" s="4">
        <v>423.51040440863062</v>
      </c>
      <c r="F325" s="195" t="s">
        <v>360</v>
      </c>
      <c r="G325" s="195">
        <v>17.5</v>
      </c>
      <c r="H325" s="3">
        <f t="shared" si="233"/>
        <v>51.626405530235736</v>
      </c>
      <c r="I325" s="196">
        <f t="shared" si="234"/>
        <v>188.41422890381435</v>
      </c>
      <c r="J325" s="1">
        <f t="shared" si="235"/>
        <v>0.3</v>
      </c>
      <c r="K325" s="280">
        <f t="shared" si="236"/>
        <v>0.66373094885670514</v>
      </c>
      <c r="L325" s="280">
        <f t="shared" si="237"/>
        <v>0.79110550641151001</v>
      </c>
      <c r="M325" s="225">
        <f t="shared" si="238"/>
        <v>1.0948712793502555</v>
      </c>
      <c r="N325" s="15" t="s">
        <v>432</v>
      </c>
      <c r="O325" s="197">
        <f t="shared" si="239"/>
        <v>0.5933291298086325</v>
      </c>
      <c r="P325" s="198">
        <f t="shared" si="240"/>
        <v>0</v>
      </c>
      <c r="Q325" s="198">
        <f t="shared" si="241"/>
        <v>0</v>
      </c>
      <c r="R325" s="198">
        <f t="shared" si="242"/>
        <v>0.7671176911197084</v>
      </c>
      <c r="S325" s="77">
        <f t="shared" si="243"/>
        <v>0.8371873770268089</v>
      </c>
      <c r="T325" s="199"/>
      <c r="U325" s="3">
        <f t="shared" si="244"/>
        <v>2.0081961201904317</v>
      </c>
      <c r="V325" s="98">
        <f t="shared" si="245"/>
        <v>13.711695634302869</v>
      </c>
      <c r="W325" s="49">
        <f t="shared" si="246"/>
        <v>3.7651364869185655</v>
      </c>
      <c r="X325" s="317">
        <f t="shared" si="228"/>
        <v>0.10312893407578654</v>
      </c>
      <c r="Y325" s="318">
        <v>0.10312893407578649</v>
      </c>
      <c r="Z325" s="200"/>
      <c r="AA325" s="66"/>
      <c r="AB325" s="66"/>
      <c r="AC325" s="66">
        <v>250</v>
      </c>
      <c r="AD325" s="66"/>
      <c r="AE325" s="66"/>
      <c r="AF325" s="66"/>
      <c r="AG325" s="66"/>
      <c r="AH325" s="195"/>
      <c r="AI325" s="34"/>
      <c r="AJ325" s="229">
        <v>180</v>
      </c>
      <c r="AK325" s="34"/>
      <c r="AL325" s="34"/>
      <c r="AM325" s="34"/>
      <c r="AN325" s="201"/>
      <c r="AO325" s="201"/>
      <c r="AP325" s="202">
        <v>240</v>
      </c>
      <c r="AQ325" s="18"/>
      <c r="AR325" s="18"/>
      <c r="AS325" s="18"/>
      <c r="AT325" s="51"/>
      <c r="AU325" s="17"/>
      <c r="AV325" s="18"/>
      <c r="AW325" s="112"/>
      <c r="AX325" s="103"/>
      <c r="AY325" s="18"/>
      <c r="AZ325" s="18"/>
      <c r="BA325" s="18"/>
      <c r="BB325" s="17"/>
      <c r="BC325" s="19"/>
      <c r="BD325" s="19"/>
      <c r="BE325" s="19"/>
      <c r="BF325" s="17"/>
      <c r="BG325" s="18"/>
      <c r="BH325" s="18"/>
      <c r="BI325" s="128"/>
      <c r="BJ325" s="331"/>
      <c r="BK325" s="332"/>
      <c r="BL325" s="332"/>
      <c r="BM325" s="332"/>
      <c r="BN325" s="333"/>
      <c r="BO325" s="203">
        <f t="shared" si="247"/>
        <v>6.9363999999999999</v>
      </c>
      <c r="BP325" s="285">
        <v>7.4428241638653674</v>
      </c>
      <c r="BQ325" s="204">
        <v>2.9612660903274395</v>
      </c>
      <c r="BR325" s="204"/>
      <c r="BS325" s="47"/>
      <c r="BT325" s="42"/>
      <c r="BU325" s="42"/>
      <c r="BV325" s="42"/>
      <c r="BW325" s="43"/>
      <c r="BX325" s="191"/>
      <c r="BY325" s="191"/>
      <c r="BZ325" s="205"/>
      <c r="CA325" s="191"/>
      <c r="CB325" s="206"/>
      <c r="CC325" s="191"/>
      <c r="CD325" s="207">
        <f t="shared" si="248"/>
        <v>56.524268671144306</v>
      </c>
      <c r="CE325" s="47" t="s">
        <v>356</v>
      </c>
      <c r="CF325" s="42">
        <v>31.8</v>
      </c>
      <c r="CG325" s="42" t="s">
        <v>353</v>
      </c>
      <c r="CH325" s="42">
        <v>175</v>
      </c>
      <c r="CI325" s="191"/>
      <c r="CJ325" s="192"/>
      <c r="CK325" s="191" t="s">
        <v>357</v>
      </c>
      <c r="CL325" s="191" t="s">
        <v>358</v>
      </c>
      <c r="CM325" s="208">
        <v>0.13</v>
      </c>
      <c r="CN325" s="191">
        <v>470</v>
      </c>
      <c r="CO325" s="205">
        <f t="shared" si="249"/>
        <v>75.189863991915018</v>
      </c>
      <c r="CP325" s="191">
        <f t="shared" si="250"/>
        <v>42.393201503358227</v>
      </c>
      <c r="CQ325" s="145" t="s">
        <v>353</v>
      </c>
      <c r="CR325" s="191">
        <v>175</v>
      </c>
      <c r="CS325" s="191"/>
      <c r="CT325" s="191"/>
      <c r="CU325" s="191"/>
      <c r="CV325" s="192"/>
      <c r="CW325" s="191" t="s">
        <v>357</v>
      </c>
      <c r="CX325" s="209" t="s">
        <v>358</v>
      </c>
      <c r="CY325" s="208">
        <v>0.13</v>
      </c>
      <c r="CZ325" s="191">
        <v>470</v>
      </c>
      <c r="DA325" s="191"/>
      <c r="DB325" s="191">
        <f t="shared" si="251"/>
        <v>51.626405530235736</v>
      </c>
      <c r="DC325" s="43">
        <f t="shared" si="252"/>
        <v>0</v>
      </c>
      <c r="DD325" s="191" t="s">
        <v>362</v>
      </c>
      <c r="DE325" s="191">
        <v>100</v>
      </c>
      <c r="DF325" s="191" t="s">
        <v>361</v>
      </c>
      <c r="DG325" s="191">
        <v>20</v>
      </c>
      <c r="DH325" s="191" t="s">
        <v>353</v>
      </c>
      <c r="DI325" s="192">
        <v>175</v>
      </c>
      <c r="DJ325" s="191"/>
      <c r="DK325" s="209"/>
      <c r="DL325" s="208"/>
      <c r="DM325" s="191"/>
      <c r="DN325" s="191">
        <f t="shared" si="253"/>
        <v>51.626405530235736</v>
      </c>
      <c r="DO325" s="192">
        <f t="shared" si="254"/>
        <v>0</v>
      </c>
      <c r="DP325" s="191">
        <v>1</v>
      </c>
      <c r="DQ325" s="191" t="s">
        <v>363</v>
      </c>
      <c r="DR325" s="191" t="s">
        <v>371</v>
      </c>
      <c r="DS325" s="208">
        <v>0.13400000000000001</v>
      </c>
      <c r="DT325" s="191">
        <v>580</v>
      </c>
      <c r="DU325" s="191">
        <f t="shared" si="255"/>
        <v>7.4428241638653674</v>
      </c>
      <c r="DV325" s="191">
        <v>0.375</v>
      </c>
      <c r="DW325" s="191">
        <v>0.45</v>
      </c>
      <c r="DX325" s="192">
        <f t="shared" si="256"/>
        <v>9.420711445190717</v>
      </c>
      <c r="DY325" s="191">
        <v>1</v>
      </c>
      <c r="DZ325" s="191" t="s">
        <v>363</v>
      </c>
      <c r="EA325" s="191" t="s">
        <v>371</v>
      </c>
      <c r="EB325" s="208">
        <v>0.13400000000000001</v>
      </c>
      <c r="EC325" s="191">
        <v>580</v>
      </c>
      <c r="ED325" s="191">
        <f t="shared" si="257"/>
        <v>2.9612660903274395</v>
      </c>
      <c r="EE325" s="191">
        <v>0.47499999999999998</v>
      </c>
      <c r="EF325" s="191">
        <v>0.47499999999999998</v>
      </c>
      <c r="EG325" s="191">
        <f t="shared" si="258"/>
        <v>4.7103557225953585</v>
      </c>
      <c r="EH325" s="166">
        <f t="shared" si="259"/>
        <v>2</v>
      </c>
      <c r="EI325" s="205">
        <f t="shared" si="260"/>
        <v>3.4139334043237337</v>
      </c>
      <c r="EJ325" s="205">
        <f t="shared" si="229"/>
        <v>2.0081961201904317</v>
      </c>
      <c r="EK325" s="51">
        <f t="shared" si="225"/>
        <v>0.70306997013700778</v>
      </c>
      <c r="EL325" s="220">
        <f t="shared" si="230"/>
        <v>2.7133297838133119E-2</v>
      </c>
      <c r="EM325" s="221">
        <f t="shared" si="261"/>
        <v>6.8558478171514343</v>
      </c>
      <c r="EN325" s="191"/>
      <c r="EO325" s="313"/>
      <c r="EP325" s="192" t="s">
        <v>354</v>
      </c>
      <c r="EQ325" s="222">
        <f t="shared" si="262"/>
        <v>3.4139334043237337</v>
      </c>
      <c r="ER325" s="191">
        <f t="shared" si="263"/>
        <v>2.0081961201904317</v>
      </c>
      <c r="ES325" s="51">
        <f t="shared" si="264"/>
        <v>0.70306997013700778</v>
      </c>
      <c r="ET325" s="191">
        <f t="shared" si="226"/>
        <v>3.4953332978381333</v>
      </c>
      <c r="EU325" s="191">
        <f t="shared" si="265"/>
        <v>6.8558478171514343</v>
      </c>
      <c r="EV325" s="191"/>
      <c r="EW325" s="191"/>
      <c r="EX325" s="192" t="str">
        <f t="shared" si="231"/>
        <v>Front</v>
      </c>
      <c r="EY325" s="145"/>
      <c r="EZ325" s="191"/>
      <c r="FA325" s="191"/>
      <c r="FB325" s="191"/>
      <c r="FC325" s="191"/>
      <c r="FD325" s="191"/>
      <c r="FE325" s="191"/>
      <c r="FF325" s="192"/>
      <c r="FG325" s="145"/>
      <c r="FH325" s="191"/>
      <c r="FI325" s="191"/>
      <c r="FJ325" s="191"/>
      <c r="FK325" s="191"/>
      <c r="FL325" s="191"/>
      <c r="FM325" s="191"/>
      <c r="FN325" s="192"/>
      <c r="FO325" s="145"/>
      <c r="FP325" s="191"/>
      <c r="FQ325" s="191"/>
      <c r="FR325" s="191"/>
      <c r="FS325" s="191"/>
      <c r="FT325" s="191"/>
      <c r="FU325" s="191"/>
      <c r="FV325" s="192"/>
      <c r="FW325" s="191"/>
      <c r="FX325" s="191"/>
      <c r="FY325" s="191"/>
      <c r="FZ325" s="191"/>
      <c r="GA325" s="191"/>
      <c r="GB325" s="191"/>
      <c r="GC325" s="191"/>
      <c r="GD325" s="210"/>
      <c r="GE325" s="145"/>
      <c r="GF325" s="191"/>
      <c r="GG325" s="191"/>
      <c r="GH325" s="191"/>
      <c r="GI325" s="191"/>
      <c r="GJ325" s="191"/>
      <c r="GK325" s="191"/>
      <c r="GL325" s="210"/>
      <c r="GM325" s="145"/>
      <c r="GN325" s="191"/>
      <c r="GO325" s="191"/>
      <c r="GP325" s="191"/>
      <c r="GQ325" s="191"/>
      <c r="GR325" s="191"/>
      <c r="GS325" s="191"/>
      <c r="GT325" s="210"/>
      <c r="GU325" s="145"/>
      <c r="GV325" s="191"/>
      <c r="GW325" s="191"/>
      <c r="GX325" s="191"/>
      <c r="GY325" s="191"/>
      <c r="GZ325" s="191"/>
      <c r="HA325" s="191"/>
      <c r="HB325" s="210"/>
      <c r="HC325" s="145"/>
      <c r="HD325" s="191"/>
      <c r="HE325" s="191"/>
      <c r="HF325" s="191"/>
      <c r="HG325" s="191"/>
      <c r="HH325" s="191"/>
      <c r="HI325" s="191"/>
      <c r="HJ325" s="210"/>
      <c r="HR325" s="310"/>
    </row>
    <row r="326" spans="1:226" s="309" customFormat="1" ht="14.45" customHeight="1" x14ac:dyDescent="0.25">
      <c r="A326" s="211" t="s">
        <v>431</v>
      </c>
      <c r="B326" s="194" t="s">
        <v>0</v>
      </c>
      <c r="C326" s="31">
        <f t="shared" si="227"/>
        <v>316</v>
      </c>
      <c r="D326" s="173" t="str">
        <f t="shared" si="232"/>
        <v>Dw_316</v>
      </c>
      <c r="E326" s="4">
        <v>421.21912169202392</v>
      </c>
      <c r="F326" s="195" t="s">
        <v>360</v>
      </c>
      <c r="G326" s="195">
        <v>17.5</v>
      </c>
      <c r="H326" s="3">
        <f t="shared" si="233"/>
        <v>56.069159740855412</v>
      </c>
      <c r="I326" s="196">
        <f t="shared" si="234"/>
        <v>203.28342233914154</v>
      </c>
      <c r="J326" s="1">
        <f t="shared" si="235"/>
        <v>0.3</v>
      </c>
      <c r="K326" s="280">
        <f t="shared" si="236"/>
        <v>0.66909822678169906</v>
      </c>
      <c r="L326" s="280">
        <f t="shared" si="237"/>
        <v>0.76874230429528656</v>
      </c>
      <c r="M326" s="225">
        <f t="shared" si="238"/>
        <v>1.0876750602935299</v>
      </c>
      <c r="N326" s="15" t="s">
        <v>432</v>
      </c>
      <c r="O326" s="197">
        <f t="shared" si="239"/>
        <v>0.57655672822146486</v>
      </c>
      <c r="P326" s="198">
        <f t="shared" si="240"/>
        <v>0</v>
      </c>
      <c r="Q326" s="198">
        <f t="shared" si="241"/>
        <v>0</v>
      </c>
      <c r="R326" s="198">
        <f t="shared" si="242"/>
        <v>0.76207568567879214</v>
      </c>
      <c r="S326" s="77">
        <f t="shared" si="243"/>
        <v>0.88154998607000778</v>
      </c>
      <c r="T326" s="199"/>
      <c r="U326" s="3">
        <f t="shared" si="244"/>
        <v>1.8640714978444899</v>
      </c>
      <c r="V326" s="98">
        <f t="shared" si="245"/>
        <v>11.81419266685908</v>
      </c>
      <c r="W326" s="49">
        <f t="shared" si="246"/>
        <v>4.7459154698009467</v>
      </c>
      <c r="X326" s="317">
        <f t="shared" si="228"/>
        <v>7.934752201919848E-2</v>
      </c>
      <c r="Y326" s="318">
        <v>7.9347522019198494E-2</v>
      </c>
      <c r="Z326" s="200"/>
      <c r="AA326" s="66"/>
      <c r="AB326" s="66"/>
      <c r="AC326" s="66">
        <v>250</v>
      </c>
      <c r="AD326" s="66"/>
      <c r="AE326" s="66"/>
      <c r="AF326" s="66"/>
      <c r="AG326" s="66"/>
      <c r="AH326" s="195"/>
      <c r="AI326" s="34"/>
      <c r="AJ326" s="229">
        <v>180</v>
      </c>
      <c r="AK326" s="34"/>
      <c r="AL326" s="34"/>
      <c r="AM326" s="34"/>
      <c r="AN326" s="201"/>
      <c r="AO326" s="201"/>
      <c r="AP326" s="202">
        <v>240</v>
      </c>
      <c r="AQ326" s="18"/>
      <c r="AR326" s="18"/>
      <c r="AS326" s="18"/>
      <c r="AT326" s="51"/>
      <c r="AU326" s="17"/>
      <c r="AV326" s="18"/>
      <c r="AW326" s="112"/>
      <c r="AX326" s="103"/>
      <c r="AY326" s="18"/>
      <c r="AZ326" s="18"/>
      <c r="BA326" s="18"/>
      <c r="BB326" s="17"/>
      <c r="BC326" s="19"/>
      <c r="BD326" s="19"/>
      <c r="BE326" s="19"/>
      <c r="BF326" s="17"/>
      <c r="BG326" s="18"/>
      <c r="BH326" s="18"/>
      <c r="BI326" s="128"/>
      <c r="BJ326" s="331"/>
      <c r="BK326" s="332"/>
      <c r="BL326" s="332"/>
      <c r="BM326" s="332"/>
      <c r="BN326" s="333"/>
      <c r="BO326" s="203">
        <f t="shared" si="247"/>
        <v>6.9363999999999999</v>
      </c>
      <c r="BP326" s="285">
        <v>8.0833227237263436</v>
      </c>
      <c r="BQ326" s="204">
        <v>3.0341806081896139</v>
      </c>
      <c r="BR326" s="204"/>
      <c r="BS326" s="47"/>
      <c r="BT326" s="42"/>
      <c r="BU326" s="42"/>
      <c r="BV326" s="42"/>
      <c r="BW326" s="43"/>
      <c r="BX326" s="191"/>
      <c r="BY326" s="191"/>
      <c r="BZ326" s="205"/>
      <c r="CA326" s="191"/>
      <c r="CB326" s="206"/>
      <c r="CC326" s="191"/>
      <c r="CD326" s="207">
        <f t="shared" si="248"/>
        <v>60.985026701742463</v>
      </c>
      <c r="CE326" s="47" t="s">
        <v>356</v>
      </c>
      <c r="CF326" s="42">
        <v>31.8</v>
      </c>
      <c r="CG326" s="42" t="s">
        <v>353</v>
      </c>
      <c r="CH326" s="42">
        <v>175</v>
      </c>
      <c r="CI326" s="191"/>
      <c r="CJ326" s="192"/>
      <c r="CK326" s="191" t="s">
        <v>357</v>
      </c>
      <c r="CL326" s="191" t="s">
        <v>358</v>
      </c>
      <c r="CM326" s="208">
        <v>0.13</v>
      </c>
      <c r="CN326" s="191">
        <v>470</v>
      </c>
      <c r="CO326" s="205">
        <f t="shared" si="249"/>
        <v>81.173549006002844</v>
      </c>
      <c r="CP326" s="191">
        <f t="shared" si="250"/>
        <v>45.738770026306845</v>
      </c>
      <c r="CQ326" s="145" t="s">
        <v>353</v>
      </c>
      <c r="CR326" s="191">
        <v>175</v>
      </c>
      <c r="CS326" s="191"/>
      <c r="CT326" s="191"/>
      <c r="CU326" s="191"/>
      <c r="CV326" s="192"/>
      <c r="CW326" s="191" t="s">
        <v>357</v>
      </c>
      <c r="CX326" s="209" t="s">
        <v>358</v>
      </c>
      <c r="CY326" s="208">
        <v>0.13</v>
      </c>
      <c r="CZ326" s="191">
        <v>470</v>
      </c>
      <c r="DA326" s="191"/>
      <c r="DB326" s="191">
        <f t="shared" si="251"/>
        <v>56.069159740855412</v>
      </c>
      <c r="DC326" s="43">
        <f t="shared" si="252"/>
        <v>0</v>
      </c>
      <c r="DD326" s="191" t="s">
        <v>362</v>
      </c>
      <c r="DE326" s="191">
        <v>100</v>
      </c>
      <c r="DF326" s="191" t="s">
        <v>361</v>
      </c>
      <c r="DG326" s="191">
        <v>20</v>
      </c>
      <c r="DH326" s="191" t="s">
        <v>353</v>
      </c>
      <c r="DI326" s="192">
        <v>175</v>
      </c>
      <c r="DJ326" s="191"/>
      <c r="DK326" s="209"/>
      <c r="DL326" s="208"/>
      <c r="DM326" s="191"/>
      <c r="DN326" s="191">
        <f t="shared" si="253"/>
        <v>56.069159740855412</v>
      </c>
      <c r="DO326" s="192">
        <f t="shared" si="254"/>
        <v>0</v>
      </c>
      <c r="DP326" s="191">
        <v>1</v>
      </c>
      <c r="DQ326" s="191" t="s">
        <v>363</v>
      </c>
      <c r="DR326" s="191" t="s">
        <v>371</v>
      </c>
      <c r="DS326" s="208">
        <v>0.13400000000000001</v>
      </c>
      <c r="DT326" s="191">
        <v>580</v>
      </c>
      <c r="DU326" s="191">
        <f t="shared" si="255"/>
        <v>8.0833227237263436</v>
      </c>
      <c r="DV326" s="191">
        <v>0.375</v>
      </c>
      <c r="DW326" s="191">
        <v>0.45</v>
      </c>
      <c r="DX326" s="192">
        <f t="shared" si="256"/>
        <v>10.164171116957078</v>
      </c>
      <c r="DY326" s="191">
        <v>1</v>
      </c>
      <c r="DZ326" s="191" t="s">
        <v>363</v>
      </c>
      <c r="EA326" s="191" t="s">
        <v>371</v>
      </c>
      <c r="EB326" s="208">
        <v>0.13400000000000001</v>
      </c>
      <c r="EC326" s="191">
        <v>580</v>
      </c>
      <c r="ED326" s="191">
        <f t="shared" si="257"/>
        <v>3.0341806081896139</v>
      </c>
      <c r="EE326" s="191">
        <v>0.47499999999999998</v>
      </c>
      <c r="EF326" s="191">
        <v>0.47499999999999998</v>
      </c>
      <c r="EG326" s="191">
        <f t="shared" si="258"/>
        <v>5.0820855584785392</v>
      </c>
      <c r="EH326" s="166">
        <f t="shared" si="259"/>
        <v>2</v>
      </c>
      <c r="EI326" s="205">
        <f t="shared" si="260"/>
        <v>3.1689215463356328</v>
      </c>
      <c r="EJ326" s="205">
        <f t="shared" si="229"/>
        <v>1.8640714978444899</v>
      </c>
      <c r="EK326" s="51">
        <f t="shared" si="225"/>
        <v>0.92010911034512399</v>
      </c>
      <c r="EL326" s="220">
        <f t="shared" si="230"/>
        <v>0.14963922683218356</v>
      </c>
      <c r="EM326" s="221">
        <f t="shared" si="261"/>
        <v>5.9070963334295401</v>
      </c>
      <c r="EN326" s="191"/>
      <c r="EO326" s="313"/>
      <c r="EP326" s="192" t="s">
        <v>354</v>
      </c>
      <c r="EQ326" s="222">
        <f t="shared" si="262"/>
        <v>3.1689215463356328</v>
      </c>
      <c r="ER326" s="191">
        <f t="shared" si="263"/>
        <v>1.8640714978444899</v>
      </c>
      <c r="ES326" s="51">
        <f t="shared" si="264"/>
        <v>0.92010911034512399</v>
      </c>
      <c r="ET326" s="191">
        <f t="shared" si="226"/>
        <v>3.6178392268321833</v>
      </c>
      <c r="EU326" s="191">
        <f t="shared" si="265"/>
        <v>5.9070963334295401</v>
      </c>
      <c r="EV326" s="191"/>
      <c r="EW326" s="191"/>
      <c r="EX326" s="192" t="str">
        <f t="shared" si="231"/>
        <v>Front</v>
      </c>
      <c r="EY326" s="145"/>
      <c r="EZ326" s="191"/>
      <c r="FA326" s="191"/>
      <c r="FB326" s="191"/>
      <c r="FC326" s="191"/>
      <c r="FD326" s="191"/>
      <c r="FE326" s="191"/>
      <c r="FF326" s="192"/>
      <c r="FG326" s="145"/>
      <c r="FH326" s="191"/>
      <c r="FI326" s="191"/>
      <c r="FJ326" s="191"/>
      <c r="FK326" s="191"/>
      <c r="FL326" s="191"/>
      <c r="FM326" s="191"/>
      <c r="FN326" s="192"/>
      <c r="FO326" s="145"/>
      <c r="FP326" s="191"/>
      <c r="FQ326" s="191"/>
      <c r="FR326" s="191"/>
      <c r="FS326" s="191"/>
      <c r="FT326" s="191"/>
      <c r="FU326" s="191"/>
      <c r="FV326" s="192"/>
      <c r="FW326" s="191"/>
      <c r="FX326" s="191"/>
      <c r="FY326" s="191"/>
      <c r="FZ326" s="191"/>
      <c r="GA326" s="191"/>
      <c r="GB326" s="191"/>
      <c r="GC326" s="191"/>
      <c r="GD326" s="210"/>
      <c r="GE326" s="145"/>
      <c r="GF326" s="191"/>
      <c r="GG326" s="191"/>
      <c r="GH326" s="191"/>
      <c r="GI326" s="191"/>
      <c r="GJ326" s="191"/>
      <c r="GK326" s="191"/>
      <c r="GL326" s="210"/>
      <c r="GM326" s="145"/>
      <c r="GN326" s="191"/>
      <c r="GO326" s="191"/>
      <c r="GP326" s="191"/>
      <c r="GQ326" s="191"/>
      <c r="GR326" s="191"/>
      <c r="GS326" s="191"/>
      <c r="GT326" s="210"/>
      <c r="GU326" s="145"/>
      <c r="GV326" s="191"/>
      <c r="GW326" s="191"/>
      <c r="GX326" s="191"/>
      <c r="GY326" s="191"/>
      <c r="GZ326" s="191"/>
      <c r="HA326" s="191"/>
      <c r="HB326" s="210"/>
      <c r="HC326" s="145"/>
      <c r="HD326" s="191"/>
      <c r="HE326" s="191"/>
      <c r="HF326" s="191"/>
      <c r="HG326" s="191"/>
      <c r="HH326" s="191"/>
      <c r="HI326" s="191"/>
      <c r="HJ326" s="210"/>
      <c r="HR326" s="310"/>
    </row>
    <row r="327" spans="1:226" s="309" customFormat="1" ht="14.45" customHeight="1" x14ac:dyDescent="0.25">
      <c r="A327" s="211" t="s">
        <v>431</v>
      </c>
      <c r="B327" s="194" t="s">
        <v>0</v>
      </c>
      <c r="C327" s="31">
        <f t="shared" si="227"/>
        <v>317</v>
      </c>
      <c r="D327" s="173" t="str">
        <f t="shared" si="232"/>
        <v>Dw_317</v>
      </c>
      <c r="E327" s="4">
        <v>456.86642814867753</v>
      </c>
      <c r="F327" s="195" t="s">
        <v>360</v>
      </c>
      <c r="G327" s="195">
        <v>17.5</v>
      </c>
      <c r="H327" s="3">
        <f t="shared" si="233"/>
        <v>49.948097030863153</v>
      </c>
      <c r="I327" s="196">
        <f t="shared" si="234"/>
        <v>177.2446573032139</v>
      </c>
      <c r="J327" s="1">
        <f t="shared" si="235"/>
        <v>0.30000000000000004</v>
      </c>
      <c r="K327" s="280">
        <f t="shared" si="236"/>
        <v>0.68745253574014653</v>
      </c>
      <c r="L327" s="280">
        <f t="shared" si="237"/>
        <v>0.90474818110435629</v>
      </c>
      <c r="M327" s="225">
        <f t="shared" si="238"/>
        <v>1.0645730338456758</v>
      </c>
      <c r="N327" s="15" t="s">
        <v>432</v>
      </c>
      <c r="O327" s="197">
        <f t="shared" si="239"/>
        <v>0.67856113582826727</v>
      </c>
      <c r="P327" s="198">
        <f t="shared" si="240"/>
        <v>0</v>
      </c>
      <c r="Q327" s="198">
        <f t="shared" si="241"/>
        <v>0</v>
      </c>
      <c r="R327" s="198">
        <f t="shared" si="242"/>
        <v>0.74588933252193379</v>
      </c>
      <c r="S327" s="77">
        <f t="shared" si="243"/>
        <v>0.85251757561072283</v>
      </c>
      <c r="T327" s="199"/>
      <c r="U327" s="3">
        <f t="shared" si="244"/>
        <v>2.3374807256457406</v>
      </c>
      <c r="V327" s="98">
        <f t="shared" si="245"/>
        <v>18.576974885402148</v>
      </c>
      <c r="W327" s="49">
        <f t="shared" si="246"/>
        <v>2.6887099400727803</v>
      </c>
      <c r="X327" s="317">
        <f t="shared" si="228"/>
        <v>0.16024181673559626</v>
      </c>
      <c r="Y327" s="318">
        <v>0.16024181673559629</v>
      </c>
      <c r="Z327" s="200"/>
      <c r="AA327" s="66"/>
      <c r="AB327" s="66"/>
      <c r="AC327" s="66">
        <v>250</v>
      </c>
      <c r="AD327" s="66"/>
      <c r="AE327" s="66"/>
      <c r="AF327" s="66"/>
      <c r="AG327" s="66"/>
      <c r="AH327" s="195"/>
      <c r="AI327" s="34"/>
      <c r="AJ327" s="229">
        <v>180</v>
      </c>
      <c r="AK327" s="34"/>
      <c r="AL327" s="34"/>
      <c r="AM327" s="34"/>
      <c r="AN327" s="201"/>
      <c r="AO327" s="201"/>
      <c r="AP327" s="202">
        <v>240</v>
      </c>
      <c r="AQ327" s="18"/>
      <c r="AR327" s="18"/>
      <c r="AS327" s="18"/>
      <c r="AT327" s="51"/>
      <c r="AU327" s="17"/>
      <c r="AV327" s="18"/>
      <c r="AW327" s="112"/>
      <c r="AX327" s="103"/>
      <c r="AY327" s="18"/>
      <c r="AZ327" s="18"/>
      <c r="BA327" s="18"/>
      <c r="BB327" s="17"/>
      <c r="BC327" s="19"/>
      <c r="BD327" s="19"/>
      <c r="BE327" s="19"/>
      <c r="BF327" s="17"/>
      <c r="BG327" s="18"/>
      <c r="BH327" s="18"/>
      <c r="BI327" s="128"/>
      <c r="BJ327" s="331"/>
      <c r="BK327" s="332"/>
      <c r="BL327" s="332"/>
      <c r="BM327" s="332"/>
      <c r="BN327" s="333"/>
      <c r="BO327" s="203">
        <f t="shared" si="247"/>
        <v>6.9363999999999999</v>
      </c>
      <c r="BP327" s="285">
        <v>7.2008674573068383</v>
      </c>
      <c r="BQ327" s="204">
        <v>2.7356228307582207</v>
      </c>
      <c r="BR327" s="204"/>
      <c r="BS327" s="47"/>
      <c r="BT327" s="42"/>
      <c r="BU327" s="42"/>
      <c r="BV327" s="42"/>
      <c r="BW327" s="43"/>
      <c r="BX327" s="191"/>
      <c r="BY327" s="191"/>
      <c r="BZ327" s="205"/>
      <c r="CA327" s="191"/>
      <c r="CB327" s="206"/>
      <c r="CC327" s="191"/>
      <c r="CD327" s="207">
        <f t="shared" si="248"/>
        <v>53.173397190964174</v>
      </c>
      <c r="CE327" s="47" t="s">
        <v>356</v>
      </c>
      <c r="CF327" s="42">
        <v>31.8</v>
      </c>
      <c r="CG327" s="42" t="s">
        <v>353</v>
      </c>
      <c r="CH327" s="42">
        <v>175</v>
      </c>
      <c r="CI327" s="191"/>
      <c r="CJ327" s="192"/>
      <c r="CK327" s="191" t="s">
        <v>357</v>
      </c>
      <c r="CL327" s="191" t="s">
        <v>358</v>
      </c>
      <c r="CM327" s="208">
        <v>0.13</v>
      </c>
      <c r="CN327" s="191">
        <v>470</v>
      </c>
      <c r="CO327" s="205">
        <f t="shared" si="249"/>
        <v>67.376909390059751</v>
      </c>
      <c r="CP327" s="191">
        <f t="shared" si="250"/>
        <v>39.880047893223129</v>
      </c>
      <c r="CQ327" s="145" t="s">
        <v>353</v>
      </c>
      <c r="CR327" s="191">
        <v>175</v>
      </c>
      <c r="CS327" s="191"/>
      <c r="CT327" s="191"/>
      <c r="CU327" s="191"/>
      <c r="CV327" s="192"/>
      <c r="CW327" s="191" t="s">
        <v>357</v>
      </c>
      <c r="CX327" s="209" t="s">
        <v>358</v>
      </c>
      <c r="CY327" s="208">
        <v>0.13</v>
      </c>
      <c r="CZ327" s="191">
        <v>470</v>
      </c>
      <c r="DA327" s="191"/>
      <c r="DB327" s="191">
        <f t="shared" si="251"/>
        <v>49.948097030863153</v>
      </c>
      <c r="DC327" s="43">
        <f t="shared" si="252"/>
        <v>0</v>
      </c>
      <c r="DD327" s="191" t="s">
        <v>362</v>
      </c>
      <c r="DE327" s="191">
        <v>100</v>
      </c>
      <c r="DF327" s="191" t="s">
        <v>361</v>
      </c>
      <c r="DG327" s="191">
        <v>20</v>
      </c>
      <c r="DH327" s="191" t="s">
        <v>353</v>
      </c>
      <c r="DI327" s="192">
        <v>175</v>
      </c>
      <c r="DJ327" s="191"/>
      <c r="DK327" s="209"/>
      <c r="DL327" s="208"/>
      <c r="DM327" s="191"/>
      <c r="DN327" s="191">
        <f t="shared" si="253"/>
        <v>49.948097030863153</v>
      </c>
      <c r="DO327" s="192">
        <f t="shared" si="254"/>
        <v>0</v>
      </c>
      <c r="DP327" s="191">
        <v>1</v>
      </c>
      <c r="DQ327" s="191" t="s">
        <v>363</v>
      </c>
      <c r="DR327" s="191" t="s">
        <v>371</v>
      </c>
      <c r="DS327" s="208">
        <v>0.13400000000000001</v>
      </c>
      <c r="DT327" s="191">
        <v>580</v>
      </c>
      <c r="DU327" s="191">
        <f t="shared" si="255"/>
        <v>7.2008674573068383</v>
      </c>
      <c r="DV327" s="191">
        <v>0.375</v>
      </c>
      <c r="DW327" s="191">
        <v>0.45</v>
      </c>
      <c r="DX327" s="192">
        <f t="shared" si="256"/>
        <v>8.8622328651606956</v>
      </c>
      <c r="DY327" s="191">
        <v>1</v>
      </c>
      <c r="DZ327" s="191" t="s">
        <v>363</v>
      </c>
      <c r="EA327" s="191" t="s">
        <v>371</v>
      </c>
      <c r="EB327" s="208">
        <v>0.13400000000000001</v>
      </c>
      <c r="EC327" s="191">
        <v>580</v>
      </c>
      <c r="ED327" s="191">
        <f t="shared" si="257"/>
        <v>2.7356228307582207</v>
      </c>
      <c r="EE327" s="191">
        <v>0.47499999999999998</v>
      </c>
      <c r="EF327" s="191">
        <v>0.47499999999999998</v>
      </c>
      <c r="EG327" s="191">
        <f t="shared" si="258"/>
        <v>4.4311164325803478</v>
      </c>
      <c r="EH327" s="166">
        <f t="shared" si="259"/>
        <v>2</v>
      </c>
      <c r="EI327" s="205">
        <f t="shared" si="260"/>
        <v>3.9737172335977591</v>
      </c>
      <c r="EJ327" s="205">
        <f t="shared" si="229"/>
        <v>2.3374807256457406</v>
      </c>
      <c r="EK327" s="51">
        <f t="shared" si="225"/>
        <v>0.19907105255624002</v>
      </c>
      <c r="EL327" s="220">
        <f t="shared" si="230"/>
        <v>1.4813413832011204</v>
      </c>
      <c r="EM327" s="221">
        <f t="shared" si="261"/>
        <v>9.288487442701074</v>
      </c>
      <c r="EN327" s="191"/>
      <c r="EO327" s="313"/>
      <c r="EP327" s="192" t="s">
        <v>354</v>
      </c>
      <c r="EQ327" s="222">
        <f t="shared" si="262"/>
        <v>3.9737172335977591</v>
      </c>
      <c r="ER327" s="191">
        <f t="shared" si="263"/>
        <v>2.3374807256457406</v>
      </c>
      <c r="ES327" s="51">
        <f t="shared" si="264"/>
        <v>0.19907105255624002</v>
      </c>
      <c r="ET327" s="191">
        <f t="shared" si="226"/>
        <v>1.4813413832011204</v>
      </c>
      <c r="EU327" s="191">
        <f t="shared" si="265"/>
        <v>9.288487442701074</v>
      </c>
      <c r="EV327" s="191"/>
      <c r="EW327" s="191"/>
      <c r="EX327" s="192" t="str">
        <f t="shared" si="231"/>
        <v>Rear</v>
      </c>
      <c r="EY327" s="145"/>
      <c r="EZ327" s="191"/>
      <c r="FA327" s="191"/>
      <c r="FB327" s="191"/>
      <c r="FC327" s="191"/>
      <c r="FD327" s="191"/>
      <c r="FE327" s="191"/>
      <c r="FF327" s="192"/>
      <c r="FG327" s="145"/>
      <c r="FH327" s="191"/>
      <c r="FI327" s="191"/>
      <c r="FJ327" s="191"/>
      <c r="FK327" s="191"/>
      <c r="FL327" s="191"/>
      <c r="FM327" s="191"/>
      <c r="FN327" s="192"/>
      <c r="FO327" s="145"/>
      <c r="FP327" s="191"/>
      <c r="FQ327" s="191"/>
      <c r="FR327" s="191"/>
      <c r="FS327" s="191"/>
      <c r="FT327" s="191"/>
      <c r="FU327" s="191"/>
      <c r="FV327" s="192"/>
      <c r="FW327" s="191"/>
      <c r="FX327" s="191"/>
      <c r="FY327" s="191"/>
      <c r="FZ327" s="191"/>
      <c r="GA327" s="191"/>
      <c r="GB327" s="191"/>
      <c r="GC327" s="191"/>
      <c r="GD327" s="210"/>
      <c r="GE327" s="145"/>
      <c r="GF327" s="191"/>
      <c r="GG327" s="191"/>
      <c r="GH327" s="191"/>
      <c r="GI327" s="191"/>
      <c r="GJ327" s="191"/>
      <c r="GK327" s="191"/>
      <c r="GL327" s="210"/>
      <c r="GM327" s="145"/>
      <c r="GN327" s="191"/>
      <c r="GO327" s="191"/>
      <c r="GP327" s="191"/>
      <c r="GQ327" s="191"/>
      <c r="GR327" s="191"/>
      <c r="GS327" s="191"/>
      <c r="GT327" s="210"/>
      <c r="GU327" s="145"/>
      <c r="GV327" s="191"/>
      <c r="GW327" s="191"/>
      <c r="GX327" s="191"/>
      <c r="GY327" s="191"/>
      <c r="GZ327" s="191"/>
      <c r="HA327" s="191"/>
      <c r="HB327" s="210"/>
      <c r="HC327" s="145"/>
      <c r="HD327" s="191"/>
      <c r="HE327" s="191"/>
      <c r="HF327" s="191"/>
      <c r="HG327" s="191"/>
      <c r="HH327" s="191"/>
      <c r="HI327" s="191"/>
      <c r="HJ327" s="210"/>
      <c r="HR327" s="310"/>
    </row>
    <row r="328" spans="1:226" s="309" customFormat="1" ht="14.45" customHeight="1" x14ac:dyDescent="0.25">
      <c r="A328" s="211" t="s">
        <v>431</v>
      </c>
      <c r="B328" s="194" t="s">
        <v>0</v>
      </c>
      <c r="C328" s="31">
        <f t="shared" si="227"/>
        <v>318</v>
      </c>
      <c r="D328" s="173" t="str">
        <f t="shared" si="232"/>
        <v>Dw_318</v>
      </c>
      <c r="E328" s="4">
        <v>407.70631409020638</v>
      </c>
      <c r="F328" s="195" t="s">
        <v>360</v>
      </c>
      <c r="G328" s="195">
        <v>17.5</v>
      </c>
      <c r="H328" s="3">
        <f t="shared" si="233"/>
        <v>61.610478142845544</v>
      </c>
      <c r="I328" s="196">
        <f t="shared" si="234"/>
        <v>211.42797122371667</v>
      </c>
      <c r="J328" s="1">
        <f t="shared" si="235"/>
        <v>0.30000000000000004</v>
      </c>
      <c r="K328" s="280">
        <f t="shared" si="236"/>
        <v>0.71908556719303907</v>
      </c>
      <c r="L328" s="280">
        <f t="shared" si="237"/>
        <v>0.84032669733239373</v>
      </c>
      <c r="M328" s="225">
        <f t="shared" si="238"/>
        <v>1.0295065592585497</v>
      </c>
      <c r="N328" s="15" t="s">
        <v>432</v>
      </c>
      <c r="O328" s="197">
        <f t="shared" si="239"/>
        <v>0.6302450229992953</v>
      </c>
      <c r="P328" s="198">
        <f t="shared" si="240"/>
        <v>0</v>
      </c>
      <c r="Q328" s="198">
        <f t="shared" si="241"/>
        <v>0</v>
      </c>
      <c r="R328" s="198">
        <f t="shared" si="242"/>
        <v>0.72132013107484894</v>
      </c>
      <c r="S328" s="77">
        <f t="shared" si="243"/>
        <v>0.99780048318922365</v>
      </c>
      <c r="T328" s="199"/>
      <c r="U328" s="3">
        <f t="shared" si="244"/>
        <v>1.9346972365720276</v>
      </c>
      <c r="V328" s="98">
        <f t="shared" si="245"/>
        <v>12.726381550478097</v>
      </c>
      <c r="W328" s="49">
        <f t="shared" si="246"/>
        <v>4.841162265839106</v>
      </c>
      <c r="X328" s="317">
        <f t="shared" si="228"/>
        <v>8.3723813743299902E-2</v>
      </c>
      <c r="Y328" s="318">
        <v>8.3723813743299902E-2</v>
      </c>
      <c r="Z328" s="200"/>
      <c r="AA328" s="66"/>
      <c r="AB328" s="66"/>
      <c r="AC328" s="66">
        <v>250</v>
      </c>
      <c r="AD328" s="66"/>
      <c r="AE328" s="66"/>
      <c r="AF328" s="66"/>
      <c r="AG328" s="66"/>
      <c r="AH328" s="195"/>
      <c r="AI328" s="34"/>
      <c r="AJ328" s="229">
        <v>180</v>
      </c>
      <c r="AK328" s="34"/>
      <c r="AL328" s="34"/>
      <c r="AM328" s="34"/>
      <c r="AN328" s="201"/>
      <c r="AO328" s="201"/>
      <c r="AP328" s="202">
        <v>240</v>
      </c>
      <c r="AQ328" s="18"/>
      <c r="AR328" s="18"/>
      <c r="AS328" s="18"/>
      <c r="AT328" s="51"/>
      <c r="AU328" s="17"/>
      <c r="AV328" s="18"/>
      <c r="AW328" s="112"/>
      <c r="AX328" s="103"/>
      <c r="AY328" s="18"/>
      <c r="AZ328" s="18"/>
      <c r="BA328" s="18"/>
      <c r="BB328" s="17"/>
      <c r="BC328" s="19"/>
      <c r="BD328" s="19"/>
      <c r="BE328" s="19"/>
      <c r="BF328" s="17"/>
      <c r="BG328" s="18"/>
      <c r="BH328" s="18"/>
      <c r="BI328" s="128"/>
      <c r="BJ328" s="331"/>
      <c r="BK328" s="332"/>
      <c r="BL328" s="332"/>
      <c r="BM328" s="332"/>
      <c r="BN328" s="333"/>
      <c r="BO328" s="203">
        <f t="shared" si="247"/>
        <v>6.9363999999999999</v>
      </c>
      <c r="BP328" s="285">
        <v>8.8821979907222115</v>
      </c>
      <c r="BQ328" s="204">
        <v>2.7880794173339516</v>
      </c>
      <c r="BR328" s="204"/>
      <c r="BS328" s="47"/>
      <c r="BT328" s="42"/>
      <c r="BU328" s="42"/>
      <c r="BV328" s="42"/>
      <c r="BW328" s="43"/>
      <c r="BX328" s="191"/>
      <c r="BY328" s="191"/>
      <c r="BZ328" s="205"/>
      <c r="CA328" s="191"/>
      <c r="CB328" s="206"/>
      <c r="CC328" s="191"/>
      <c r="CD328" s="207">
        <f t="shared" si="248"/>
        <v>63.428391367115005</v>
      </c>
      <c r="CE328" s="47" t="s">
        <v>356</v>
      </c>
      <c r="CF328" s="42">
        <v>31.8</v>
      </c>
      <c r="CG328" s="42" t="s">
        <v>353</v>
      </c>
      <c r="CH328" s="42">
        <v>175</v>
      </c>
      <c r="CI328" s="191"/>
      <c r="CJ328" s="192"/>
      <c r="CK328" s="191" t="s">
        <v>357</v>
      </c>
      <c r="CL328" s="191" t="s">
        <v>358</v>
      </c>
      <c r="CM328" s="208">
        <v>0.13</v>
      </c>
      <c r="CN328" s="191">
        <v>470</v>
      </c>
      <c r="CO328" s="205">
        <f t="shared" si="249"/>
        <v>78.235461086597724</v>
      </c>
      <c r="CP328" s="191">
        <f t="shared" si="250"/>
        <v>47.571293525336252</v>
      </c>
      <c r="CQ328" s="145" t="s">
        <v>353</v>
      </c>
      <c r="CR328" s="191">
        <v>175</v>
      </c>
      <c r="CS328" s="191"/>
      <c r="CT328" s="191"/>
      <c r="CU328" s="191"/>
      <c r="CV328" s="192"/>
      <c r="CW328" s="191" t="s">
        <v>357</v>
      </c>
      <c r="CX328" s="209" t="s">
        <v>358</v>
      </c>
      <c r="CY328" s="208">
        <v>0.13</v>
      </c>
      <c r="CZ328" s="191">
        <v>470</v>
      </c>
      <c r="DA328" s="191"/>
      <c r="DB328" s="191">
        <f t="shared" si="251"/>
        <v>61.610478142845544</v>
      </c>
      <c r="DC328" s="43">
        <f t="shared" si="252"/>
        <v>0</v>
      </c>
      <c r="DD328" s="191" t="s">
        <v>362</v>
      </c>
      <c r="DE328" s="191">
        <v>100</v>
      </c>
      <c r="DF328" s="191" t="s">
        <v>361</v>
      </c>
      <c r="DG328" s="191">
        <v>20</v>
      </c>
      <c r="DH328" s="191" t="s">
        <v>353</v>
      </c>
      <c r="DI328" s="192">
        <v>175</v>
      </c>
      <c r="DJ328" s="191"/>
      <c r="DK328" s="209"/>
      <c r="DL328" s="208"/>
      <c r="DM328" s="191"/>
      <c r="DN328" s="191">
        <f t="shared" si="253"/>
        <v>61.610478142845544</v>
      </c>
      <c r="DO328" s="192">
        <f t="shared" si="254"/>
        <v>0</v>
      </c>
      <c r="DP328" s="191">
        <v>1</v>
      </c>
      <c r="DQ328" s="191" t="s">
        <v>363</v>
      </c>
      <c r="DR328" s="191" t="s">
        <v>371</v>
      </c>
      <c r="DS328" s="208">
        <v>0.13400000000000001</v>
      </c>
      <c r="DT328" s="191">
        <v>580</v>
      </c>
      <c r="DU328" s="191">
        <f t="shared" si="255"/>
        <v>8.8821979907222115</v>
      </c>
      <c r="DV328" s="191">
        <v>0.375</v>
      </c>
      <c r="DW328" s="191">
        <v>0.45</v>
      </c>
      <c r="DX328" s="192">
        <f t="shared" si="256"/>
        <v>10.571398561185834</v>
      </c>
      <c r="DY328" s="191">
        <v>1</v>
      </c>
      <c r="DZ328" s="191" t="s">
        <v>363</v>
      </c>
      <c r="EA328" s="191" t="s">
        <v>371</v>
      </c>
      <c r="EB328" s="208">
        <v>0.13400000000000001</v>
      </c>
      <c r="EC328" s="191">
        <v>580</v>
      </c>
      <c r="ED328" s="191">
        <f t="shared" si="257"/>
        <v>2.7880794173339516</v>
      </c>
      <c r="EE328" s="191">
        <v>0.47499999999999998</v>
      </c>
      <c r="EF328" s="191">
        <v>0.47499999999999998</v>
      </c>
      <c r="EG328" s="191">
        <f t="shared" si="258"/>
        <v>5.285699280592917</v>
      </c>
      <c r="EH328" s="166">
        <f t="shared" si="259"/>
        <v>2</v>
      </c>
      <c r="EI328" s="205">
        <f t="shared" si="260"/>
        <v>3.2889853021724469</v>
      </c>
      <c r="EJ328" s="205">
        <f t="shared" si="229"/>
        <v>1.9346972365720276</v>
      </c>
      <c r="EK328" s="51">
        <f t="shared" si="225"/>
        <v>0.60338218076192396</v>
      </c>
      <c r="EL328" s="220">
        <f t="shared" si="230"/>
        <v>8.960734891377653E-2</v>
      </c>
      <c r="EM328" s="221">
        <f t="shared" si="261"/>
        <v>6.3631907752390484</v>
      </c>
      <c r="EN328" s="191"/>
      <c r="EO328" s="313"/>
      <c r="EP328" s="192" t="s">
        <v>354</v>
      </c>
      <c r="EQ328" s="222">
        <f t="shared" si="262"/>
        <v>3.2889853021724469</v>
      </c>
      <c r="ER328" s="191">
        <f t="shared" si="263"/>
        <v>1.9346972365720276</v>
      </c>
      <c r="ES328" s="51">
        <f t="shared" si="264"/>
        <v>0.60338218076192396</v>
      </c>
      <c r="ET328" s="191">
        <f t="shared" si="226"/>
        <v>3.5578073489137765</v>
      </c>
      <c r="EU328" s="191">
        <f t="shared" si="265"/>
        <v>6.3631907752390484</v>
      </c>
      <c r="EV328" s="191"/>
      <c r="EW328" s="191"/>
      <c r="EX328" s="192" t="str">
        <f t="shared" si="231"/>
        <v>Front</v>
      </c>
      <c r="EY328" s="145"/>
      <c r="EZ328" s="191"/>
      <c r="FA328" s="191"/>
      <c r="FB328" s="191"/>
      <c r="FC328" s="191"/>
      <c r="FD328" s="191"/>
      <c r="FE328" s="191"/>
      <c r="FF328" s="192"/>
      <c r="FG328" s="145"/>
      <c r="FH328" s="191"/>
      <c r="FI328" s="191"/>
      <c r="FJ328" s="191"/>
      <c r="FK328" s="191"/>
      <c r="FL328" s="191"/>
      <c r="FM328" s="191"/>
      <c r="FN328" s="192"/>
      <c r="FO328" s="145"/>
      <c r="FP328" s="191"/>
      <c r="FQ328" s="191"/>
      <c r="FR328" s="191"/>
      <c r="FS328" s="191"/>
      <c r="FT328" s="191"/>
      <c r="FU328" s="191"/>
      <c r="FV328" s="192"/>
      <c r="FW328" s="191"/>
      <c r="FX328" s="191"/>
      <c r="FY328" s="191"/>
      <c r="FZ328" s="191"/>
      <c r="GA328" s="191"/>
      <c r="GB328" s="191"/>
      <c r="GC328" s="191"/>
      <c r="GD328" s="210"/>
      <c r="GE328" s="145"/>
      <c r="GF328" s="191"/>
      <c r="GG328" s="191"/>
      <c r="GH328" s="191"/>
      <c r="GI328" s="191"/>
      <c r="GJ328" s="191"/>
      <c r="GK328" s="191"/>
      <c r="GL328" s="210"/>
      <c r="GM328" s="145"/>
      <c r="GN328" s="191"/>
      <c r="GO328" s="191"/>
      <c r="GP328" s="191"/>
      <c r="GQ328" s="191"/>
      <c r="GR328" s="191"/>
      <c r="GS328" s="191"/>
      <c r="GT328" s="210"/>
      <c r="GU328" s="145"/>
      <c r="GV328" s="191"/>
      <c r="GW328" s="191"/>
      <c r="GX328" s="191"/>
      <c r="GY328" s="191"/>
      <c r="GZ328" s="191"/>
      <c r="HA328" s="191"/>
      <c r="HB328" s="210"/>
      <c r="HC328" s="145"/>
      <c r="HD328" s="191"/>
      <c r="HE328" s="191"/>
      <c r="HF328" s="191"/>
      <c r="HG328" s="191"/>
      <c r="HH328" s="191"/>
      <c r="HI328" s="191"/>
      <c r="HJ328" s="210"/>
      <c r="HR328" s="310"/>
    </row>
    <row r="329" spans="1:226" s="309" customFormat="1" ht="14.45" customHeight="1" x14ac:dyDescent="0.25">
      <c r="A329" s="211" t="s">
        <v>431</v>
      </c>
      <c r="B329" s="194" t="s">
        <v>0</v>
      </c>
      <c r="C329" s="31">
        <f t="shared" si="227"/>
        <v>319</v>
      </c>
      <c r="D329" s="173" t="str">
        <f t="shared" si="232"/>
        <v>Dw_319</v>
      </c>
      <c r="E329" s="4">
        <v>400.59607188375332</v>
      </c>
      <c r="F329" s="195" t="s">
        <v>360</v>
      </c>
      <c r="G329" s="195">
        <v>17.5</v>
      </c>
      <c r="H329" s="3">
        <f t="shared" si="233"/>
        <v>56.051967439929165</v>
      </c>
      <c r="I329" s="196">
        <f t="shared" si="234"/>
        <v>192.06953639247695</v>
      </c>
      <c r="J329" s="1">
        <f t="shared" si="235"/>
        <v>0.3</v>
      </c>
      <c r="K329" s="280">
        <f t="shared" si="236"/>
        <v>0.72057059320250938</v>
      </c>
      <c r="L329" s="280">
        <f t="shared" si="237"/>
        <v>0.82050781496952796</v>
      </c>
      <c r="M329" s="225">
        <f t="shared" si="238"/>
        <v>1.0279899805389581</v>
      </c>
      <c r="N329" s="15" t="s">
        <v>432</v>
      </c>
      <c r="O329" s="197">
        <f t="shared" si="239"/>
        <v>0.61538086122714586</v>
      </c>
      <c r="P329" s="198">
        <f t="shared" si="240"/>
        <v>0</v>
      </c>
      <c r="Q329" s="198">
        <f t="shared" si="241"/>
        <v>0</v>
      </c>
      <c r="R329" s="198">
        <f t="shared" si="242"/>
        <v>0.72025754555660904</v>
      </c>
      <c r="S329" s="77">
        <f t="shared" si="243"/>
        <v>0.94920916960716273</v>
      </c>
      <c r="T329" s="199"/>
      <c r="U329" s="3">
        <f t="shared" si="244"/>
        <v>1.6925223828471851</v>
      </c>
      <c r="V329" s="98">
        <f t="shared" si="245"/>
        <v>9.7397488558916283</v>
      </c>
      <c r="W329" s="49">
        <f t="shared" si="246"/>
        <v>5.7549705099452355</v>
      </c>
      <c r="X329" s="317">
        <f t="shared" si="228"/>
        <v>6.5971518534921295E-2</v>
      </c>
      <c r="Y329" s="318">
        <v>6.5971518534921308E-2</v>
      </c>
      <c r="Z329" s="200"/>
      <c r="AA329" s="66"/>
      <c r="AB329" s="66"/>
      <c r="AC329" s="66">
        <v>250</v>
      </c>
      <c r="AD329" s="66"/>
      <c r="AE329" s="66"/>
      <c r="AF329" s="66"/>
      <c r="AG329" s="66"/>
      <c r="AH329" s="195"/>
      <c r="AI329" s="34"/>
      <c r="AJ329" s="229">
        <v>180</v>
      </c>
      <c r="AK329" s="34"/>
      <c r="AL329" s="34"/>
      <c r="AM329" s="34"/>
      <c r="AN329" s="201"/>
      <c r="AO329" s="201"/>
      <c r="AP329" s="202">
        <v>240</v>
      </c>
      <c r="AQ329" s="18"/>
      <c r="AR329" s="18"/>
      <c r="AS329" s="18"/>
      <c r="AT329" s="51"/>
      <c r="AU329" s="17"/>
      <c r="AV329" s="18"/>
      <c r="AW329" s="112"/>
      <c r="AX329" s="103"/>
      <c r="AY329" s="18"/>
      <c r="AZ329" s="18"/>
      <c r="BA329" s="18"/>
      <c r="BB329" s="17"/>
      <c r="BC329" s="19"/>
      <c r="BD329" s="19"/>
      <c r="BE329" s="19"/>
      <c r="BF329" s="17"/>
      <c r="BG329" s="18"/>
      <c r="BH329" s="18"/>
      <c r="BI329" s="128"/>
      <c r="BJ329" s="331"/>
      <c r="BK329" s="332"/>
      <c r="BL329" s="332"/>
      <c r="BM329" s="332"/>
      <c r="BN329" s="333"/>
      <c r="BO329" s="203">
        <f t="shared" si="247"/>
        <v>6.9363999999999999</v>
      </c>
      <c r="BP329" s="285">
        <v>8.0808441612261639</v>
      </c>
      <c r="BQ329" s="204">
        <v>2.6624592586396831</v>
      </c>
      <c r="BR329" s="204"/>
      <c r="BS329" s="47"/>
      <c r="BT329" s="42"/>
      <c r="BU329" s="42"/>
      <c r="BV329" s="42"/>
      <c r="BW329" s="43"/>
      <c r="BX329" s="191"/>
      <c r="BY329" s="191"/>
      <c r="BZ329" s="205"/>
      <c r="CA329" s="191"/>
      <c r="CB329" s="206"/>
      <c r="CC329" s="191"/>
      <c r="CD329" s="207">
        <f t="shared" si="248"/>
        <v>57.620860917743087</v>
      </c>
      <c r="CE329" s="47" t="s">
        <v>356</v>
      </c>
      <c r="CF329" s="42">
        <v>31.8</v>
      </c>
      <c r="CG329" s="42" t="s">
        <v>353</v>
      </c>
      <c r="CH329" s="42">
        <v>175</v>
      </c>
      <c r="CI329" s="191"/>
      <c r="CJ329" s="192"/>
      <c r="CK329" s="191" t="s">
        <v>357</v>
      </c>
      <c r="CL329" s="191" t="s">
        <v>358</v>
      </c>
      <c r="CM329" s="208">
        <v>0.13</v>
      </c>
      <c r="CN329" s="191">
        <v>470</v>
      </c>
      <c r="CO329" s="205">
        <f t="shared" si="249"/>
        <v>69.994047661190763</v>
      </c>
      <c r="CP329" s="191">
        <f t="shared" si="250"/>
        <v>43.215645688307312</v>
      </c>
      <c r="CQ329" s="145" t="s">
        <v>353</v>
      </c>
      <c r="CR329" s="191">
        <v>175</v>
      </c>
      <c r="CS329" s="191"/>
      <c r="CT329" s="191"/>
      <c r="CU329" s="191"/>
      <c r="CV329" s="192"/>
      <c r="CW329" s="191" t="s">
        <v>357</v>
      </c>
      <c r="CX329" s="209" t="s">
        <v>358</v>
      </c>
      <c r="CY329" s="208">
        <v>0.13</v>
      </c>
      <c r="CZ329" s="191">
        <v>470</v>
      </c>
      <c r="DA329" s="191"/>
      <c r="DB329" s="191">
        <f t="shared" si="251"/>
        <v>56.051967439929165</v>
      </c>
      <c r="DC329" s="43">
        <f t="shared" si="252"/>
        <v>0</v>
      </c>
      <c r="DD329" s="191" t="s">
        <v>362</v>
      </c>
      <c r="DE329" s="191">
        <v>100</v>
      </c>
      <c r="DF329" s="191" t="s">
        <v>361</v>
      </c>
      <c r="DG329" s="191">
        <v>20</v>
      </c>
      <c r="DH329" s="191" t="s">
        <v>353</v>
      </c>
      <c r="DI329" s="192">
        <v>175</v>
      </c>
      <c r="DJ329" s="191"/>
      <c r="DK329" s="209"/>
      <c r="DL329" s="208"/>
      <c r="DM329" s="191"/>
      <c r="DN329" s="191">
        <f t="shared" si="253"/>
        <v>56.051967439929165</v>
      </c>
      <c r="DO329" s="192">
        <f t="shared" si="254"/>
        <v>0</v>
      </c>
      <c r="DP329" s="191">
        <v>1</v>
      </c>
      <c r="DQ329" s="191" t="s">
        <v>363</v>
      </c>
      <c r="DR329" s="191" t="s">
        <v>371</v>
      </c>
      <c r="DS329" s="208">
        <v>0.13400000000000001</v>
      </c>
      <c r="DT329" s="191">
        <v>580</v>
      </c>
      <c r="DU329" s="191">
        <f t="shared" si="255"/>
        <v>8.0808441612261639</v>
      </c>
      <c r="DV329" s="191">
        <v>0.375</v>
      </c>
      <c r="DW329" s="191">
        <v>0.45</v>
      </c>
      <c r="DX329" s="192">
        <f t="shared" si="256"/>
        <v>9.6034768196238485</v>
      </c>
      <c r="DY329" s="191">
        <v>1</v>
      </c>
      <c r="DZ329" s="191" t="s">
        <v>363</v>
      </c>
      <c r="EA329" s="191" t="s">
        <v>371</v>
      </c>
      <c r="EB329" s="208">
        <v>0.13400000000000001</v>
      </c>
      <c r="EC329" s="191">
        <v>580</v>
      </c>
      <c r="ED329" s="191">
        <f t="shared" si="257"/>
        <v>2.6624592586396831</v>
      </c>
      <c r="EE329" s="191">
        <v>0.47499999999999998</v>
      </c>
      <c r="EF329" s="191">
        <v>0.47499999999999998</v>
      </c>
      <c r="EG329" s="191">
        <f t="shared" si="258"/>
        <v>4.8017384098119242</v>
      </c>
      <c r="EH329" s="166">
        <f t="shared" si="259"/>
        <v>2</v>
      </c>
      <c r="EI329" s="205">
        <f t="shared" si="260"/>
        <v>2.8772880508402152</v>
      </c>
      <c r="EJ329" s="205">
        <f t="shared" si="229"/>
        <v>1.6925223828471854</v>
      </c>
      <c r="EK329" s="51">
        <f t="shared" si="225"/>
        <v>0.71993687579249777</v>
      </c>
      <c r="EL329" s="220">
        <f t="shared" si="230"/>
        <v>0.29545597457989237</v>
      </c>
      <c r="EM329" s="221">
        <f t="shared" si="261"/>
        <v>4.8698744279458142</v>
      </c>
      <c r="EN329" s="191"/>
      <c r="EO329" s="313"/>
      <c r="EP329" s="192" t="s">
        <v>354</v>
      </c>
      <c r="EQ329" s="222">
        <f t="shared" si="262"/>
        <v>2.8772880508402152</v>
      </c>
      <c r="ER329" s="191">
        <f t="shared" si="263"/>
        <v>1.6925223828471854</v>
      </c>
      <c r="ES329" s="51">
        <f t="shared" si="264"/>
        <v>0.71993687579249777</v>
      </c>
      <c r="ET329" s="191">
        <f t="shared" si="226"/>
        <v>3.7636559745798923</v>
      </c>
      <c r="EU329" s="191">
        <f t="shared" si="265"/>
        <v>4.8698744279458142</v>
      </c>
      <c r="EV329" s="191"/>
      <c r="EW329" s="191"/>
      <c r="EX329" s="192" t="str">
        <f t="shared" si="231"/>
        <v>Front</v>
      </c>
      <c r="EY329" s="145"/>
      <c r="EZ329" s="191"/>
      <c r="FA329" s="191"/>
      <c r="FB329" s="191"/>
      <c r="FC329" s="191"/>
      <c r="FD329" s="191"/>
      <c r="FE329" s="191"/>
      <c r="FF329" s="192"/>
      <c r="FG329" s="145"/>
      <c r="FH329" s="191"/>
      <c r="FI329" s="191"/>
      <c r="FJ329" s="191"/>
      <c r="FK329" s="191"/>
      <c r="FL329" s="191"/>
      <c r="FM329" s="191"/>
      <c r="FN329" s="192"/>
      <c r="FO329" s="145"/>
      <c r="FP329" s="191"/>
      <c r="FQ329" s="191"/>
      <c r="FR329" s="191"/>
      <c r="FS329" s="191"/>
      <c r="FT329" s="191"/>
      <c r="FU329" s="191"/>
      <c r="FV329" s="192"/>
      <c r="FW329" s="191"/>
      <c r="FX329" s="191"/>
      <c r="FY329" s="191"/>
      <c r="FZ329" s="191"/>
      <c r="GA329" s="191"/>
      <c r="GB329" s="191"/>
      <c r="GC329" s="191"/>
      <c r="GD329" s="210"/>
      <c r="GE329" s="145"/>
      <c r="GF329" s="191"/>
      <c r="GG329" s="191"/>
      <c r="GH329" s="191"/>
      <c r="GI329" s="191"/>
      <c r="GJ329" s="191"/>
      <c r="GK329" s="191"/>
      <c r="GL329" s="210"/>
      <c r="GM329" s="145"/>
      <c r="GN329" s="191"/>
      <c r="GO329" s="191"/>
      <c r="GP329" s="191"/>
      <c r="GQ329" s="191"/>
      <c r="GR329" s="191"/>
      <c r="GS329" s="191"/>
      <c r="GT329" s="210"/>
      <c r="GU329" s="145"/>
      <c r="GV329" s="191"/>
      <c r="GW329" s="191"/>
      <c r="GX329" s="191"/>
      <c r="GY329" s="191"/>
      <c r="GZ329" s="191"/>
      <c r="HA329" s="191"/>
      <c r="HB329" s="210"/>
      <c r="HC329" s="145"/>
      <c r="HD329" s="191"/>
      <c r="HE329" s="191"/>
      <c r="HF329" s="191"/>
      <c r="HG329" s="191"/>
      <c r="HH329" s="191"/>
      <c r="HI329" s="191"/>
      <c r="HJ329" s="210"/>
      <c r="HR329" s="310"/>
    </row>
    <row r="330" spans="1:226" s="309" customFormat="1" ht="14.45" customHeight="1" x14ac:dyDescent="0.25">
      <c r="A330" s="211" t="s">
        <v>431</v>
      </c>
      <c r="B330" s="194" t="s">
        <v>0</v>
      </c>
      <c r="C330" s="31">
        <f t="shared" si="227"/>
        <v>320</v>
      </c>
      <c r="D330" s="173" t="str">
        <f t="shared" si="232"/>
        <v>Dw_320</v>
      </c>
      <c r="E330" s="4">
        <v>406.34797579986059</v>
      </c>
      <c r="F330" s="195" t="s">
        <v>360</v>
      </c>
      <c r="G330" s="195">
        <v>17.5</v>
      </c>
      <c r="H330" s="3">
        <f t="shared" si="233"/>
        <v>45.288667612659992</v>
      </c>
      <c r="I330" s="196">
        <f t="shared" si="234"/>
        <v>172.17590415164659</v>
      </c>
      <c r="J330" s="1">
        <f t="shared" si="235"/>
        <v>0.3</v>
      </c>
      <c r="K330" s="280">
        <f t="shared" si="236"/>
        <v>0.63301074914843203</v>
      </c>
      <c r="L330" s="280">
        <f t="shared" si="237"/>
        <v>0.76431892739009921</v>
      </c>
      <c r="M330" s="225">
        <f t="shared" si="238"/>
        <v>1.1405230926037437</v>
      </c>
      <c r="N330" s="15" t="s">
        <v>432</v>
      </c>
      <c r="O330" s="197">
        <f t="shared" si="239"/>
        <v>0.57323919554257441</v>
      </c>
      <c r="P330" s="198">
        <f t="shared" si="240"/>
        <v>0</v>
      </c>
      <c r="Q330" s="198">
        <f t="shared" si="241"/>
        <v>0</v>
      </c>
      <c r="R330" s="198">
        <f t="shared" si="242"/>
        <v>0.79910347268046555</v>
      </c>
      <c r="S330" s="77">
        <f t="shared" si="243"/>
        <v>0.74770405010404695</v>
      </c>
      <c r="T330" s="199"/>
      <c r="U330" s="3">
        <f t="shared" si="244"/>
        <v>2.0305345959565875</v>
      </c>
      <c r="V330" s="98">
        <f t="shared" si="245"/>
        <v>14.018440534280378</v>
      </c>
      <c r="W330" s="49">
        <f t="shared" si="246"/>
        <v>3.2306494792992209</v>
      </c>
      <c r="X330" s="317">
        <f t="shared" si="228"/>
        <v>0.11601991103134474</v>
      </c>
      <c r="Y330" s="318">
        <v>0.11601991103134469</v>
      </c>
      <c r="Z330" s="200"/>
      <c r="AA330" s="66"/>
      <c r="AB330" s="66"/>
      <c r="AC330" s="66">
        <v>250</v>
      </c>
      <c r="AD330" s="66"/>
      <c r="AE330" s="66"/>
      <c r="AF330" s="66"/>
      <c r="AG330" s="66"/>
      <c r="AH330" s="195"/>
      <c r="AI330" s="34"/>
      <c r="AJ330" s="229">
        <v>180</v>
      </c>
      <c r="AK330" s="34"/>
      <c r="AL330" s="34"/>
      <c r="AM330" s="34"/>
      <c r="AN330" s="201"/>
      <c r="AO330" s="201"/>
      <c r="AP330" s="202">
        <v>240</v>
      </c>
      <c r="AQ330" s="18"/>
      <c r="AR330" s="18"/>
      <c r="AS330" s="18"/>
      <c r="AT330" s="51"/>
      <c r="AU330" s="17"/>
      <c r="AV330" s="18"/>
      <c r="AW330" s="112"/>
      <c r="AX330" s="103"/>
      <c r="AY330" s="18"/>
      <c r="AZ330" s="18"/>
      <c r="BA330" s="18"/>
      <c r="BB330" s="17"/>
      <c r="BC330" s="19"/>
      <c r="BD330" s="19"/>
      <c r="BE330" s="19"/>
      <c r="BF330" s="17"/>
      <c r="BG330" s="18"/>
      <c r="BH330" s="18"/>
      <c r="BI330" s="128"/>
      <c r="BJ330" s="331"/>
      <c r="BK330" s="332"/>
      <c r="BL330" s="332"/>
      <c r="BM330" s="332"/>
      <c r="BN330" s="333"/>
      <c r="BO330" s="203">
        <f t="shared" si="247"/>
        <v>6.9363999999999999</v>
      </c>
      <c r="BP330" s="285">
        <v>6.5291314821319411</v>
      </c>
      <c r="BQ330" s="204">
        <v>3.0299052449063626</v>
      </c>
      <c r="BR330" s="204"/>
      <c r="BS330" s="47"/>
      <c r="BT330" s="42"/>
      <c r="BU330" s="42"/>
      <c r="BV330" s="42"/>
      <c r="BW330" s="43"/>
      <c r="BX330" s="191"/>
      <c r="BY330" s="191"/>
      <c r="BZ330" s="205"/>
      <c r="CA330" s="191"/>
      <c r="CB330" s="206"/>
      <c r="CC330" s="191"/>
      <c r="CD330" s="207">
        <f t="shared" si="248"/>
        <v>51.65277124549398</v>
      </c>
      <c r="CE330" s="47" t="s">
        <v>356</v>
      </c>
      <c r="CF330" s="42">
        <v>31.8</v>
      </c>
      <c r="CG330" s="42" t="s">
        <v>353</v>
      </c>
      <c r="CH330" s="42">
        <v>175</v>
      </c>
      <c r="CI330" s="191"/>
      <c r="CJ330" s="192"/>
      <c r="CK330" s="191" t="s">
        <v>357</v>
      </c>
      <c r="CL330" s="191" t="s">
        <v>358</v>
      </c>
      <c r="CM330" s="208">
        <v>0.13</v>
      </c>
      <c r="CN330" s="191">
        <v>470</v>
      </c>
      <c r="CO330" s="205">
        <f t="shared" si="249"/>
        <v>71.627015074898765</v>
      </c>
      <c r="CP330" s="191">
        <f t="shared" si="250"/>
        <v>38.739578434120482</v>
      </c>
      <c r="CQ330" s="145" t="s">
        <v>353</v>
      </c>
      <c r="CR330" s="191">
        <v>175</v>
      </c>
      <c r="CS330" s="191"/>
      <c r="CT330" s="191"/>
      <c r="CU330" s="191"/>
      <c r="CV330" s="192"/>
      <c r="CW330" s="191" t="s">
        <v>357</v>
      </c>
      <c r="CX330" s="209" t="s">
        <v>358</v>
      </c>
      <c r="CY330" s="208">
        <v>0.13</v>
      </c>
      <c r="CZ330" s="191">
        <v>470</v>
      </c>
      <c r="DA330" s="191"/>
      <c r="DB330" s="191">
        <f t="shared" si="251"/>
        <v>45.288667612659992</v>
      </c>
      <c r="DC330" s="43">
        <f t="shared" si="252"/>
        <v>0</v>
      </c>
      <c r="DD330" s="191" t="s">
        <v>362</v>
      </c>
      <c r="DE330" s="191">
        <v>100</v>
      </c>
      <c r="DF330" s="191" t="s">
        <v>361</v>
      </c>
      <c r="DG330" s="191">
        <v>20</v>
      </c>
      <c r="DH330" s="191" t="s">
        <v>353</v>
      </c>
      <c r="DI330" s="192">
        <v>175</v>
      </c>
      <c r="DJ330" s="191"/>
      <c r="DK330" s="209"/>
      <c r="DL330" s="208"/>
      <c r="DM330" s="191"/>
      <c r="DN330" s="191">
        <f t="shared" si="253"/>
        <v>45.288667612659992</v>
      </c>
      <c r="DO330" s="192">
        <f t="shared" si="254"/>
        <v>0</v>
      </c>
      <c r="DP330" s="191">
        <v>1</v>
      </c>
      <c r="DQ330" s="191" t="s">
        <v>363</v>
      </c>
      <c r="DR330" s="191" t="s">
        <v>371</v>
      </c>
      <c r="DS330" s="208">
        <v>0.13400000000000001</v>
      </c>
      <c r="DT330" s="191">
        <v>580</v>
      </c>
      <c r="DU330" s="191">
        <f t="shared" si="255"/>
        <v>6.5291314821319411</v>
      </c>
      <c r="DV330" s="191">
        <v>0.375</v>
      </c>
      <c r="DW330" s="191">
        <v>0.45</v>
      </c>
      <c r="DX330" s="192">
        <f t="shared" si="256"/>
        <v>8.6087952075823306</v>
      </c>
      <c r="DY330" s="191">
        <v>1</v>
      </c>
      <c r="DZ330" s="191" t="s">
        <v>363</v>
      </c>
      <c r="EA330" s="191" t="s">
        <v>371</v>
      </c>
      <c r="EB330" s="208">
        <v>0.13400000000000001</v>
      </c>
      <c r="EC330" s="191">
        <v>580</v>
      </c>
      <c r="ED330" s="191">
        <f t="shared" si="257"/>
        <v>3.0299052449063626</v>
      </c>
      <c r="EE330" s="191">
        <v>0.47499999999999998</v>
      </c>
      <c r="EF330" s="191">
        <v>0.47499999999999998</v>
      </c>
      <c r="EG330" s="191">
        <f t="shared" si="258"/>
        <v>4.3043976037911653</v>
      </c>
      <c r="EH330" s="166">
        <f t="shared" si="259"/>
        <v>2</v>
      </c>
      <c r="EI330" s="205">
        <f t="shared" si="260"/>
        <v>3.4519088131261988</v>
      </c>
      <c r="EJ330" s="205">
        <f t="shared" si="229"/>
        <v>2.0305345959565875</v>
      </c>
      <c r="EK330" s="51">
        <f t="shared" si="225"/>
        <v>0.74937064894977512</v>
      </c>
      <c r="EL330" s="220">
        <f t="shared" si="230"/>
        <v>8.1455934369005778E-3</v>
      </c>
      <c r="EM330" s="221">
        <f t="shared" si="261"/>
        <v>7.0092202671401891</v>
      </c>
      <c r="EN330" s="191"/>
      <c r="EO330" s="313"/>
      <c r="EP330" s="192" t="s">
        <v>354</v>
      </c>
      <c r="EQ330" s="222">
        <f t="shared" si="262"/>
        <v>3.4519088131261988</v>
      </c>
      <c r="ER330" s="191">
        <f t="shared" si="263"/>
        <v>2.0305345959565875</v>
      </c>
      <c r="ES330" s="51">
        <f t="shared" si="264"/>
        <v>0.74937064894977512</v>
      </c>
      <c r="ET330" s="191">
        <f t="shared" si="226"/>
        <v>3.4763455934369007</v>
      </c>
      <c r="EU330" s="191">
        <f t="shared" si="265"/>
        <v>7.0092202671401891</v>
      </c>
      <c r="EV330" s="191"/>
      <c r="EW330" s="191"/>
      <c r="EX330" s="192" t="str">
        <f t="shared" si="231"/>
        <v>Front</v>
      </c>
      <c r="EY330" s="145"/>
      <c r="EZ330" s="191"/>
      <c r="FA330" s="191"/>
      <c r="FB330" s="191"/>
      <c r="FC330" s="191"/>
      <c r="FD330" s="191"/>
      <c r="FE330" s="191"/>
      <c r="FF330" s="192"/>
      <c r="FG330" s="145"/>
      <c r="FH330" s="191"/>
      <c r="FI330" s="191"/>
      <c r="FJ330" s="191"/>
      <c r="FK330" s="191"/>
      <c r="FL330" s="191"/>
      <c r="FM330" s="191"/>
      <c r="FN330" s="192"/>
      <c r="FO330" s="145"/>
      <c r="FP330" s="191"/>
      <c r="FQ330" s="191"/>
      <c r="FR330" s="191"/>
      <c r="FS330" s="191"/>
      <c r="FT330" s="191"/>
      <c r="FU330" s="191"/>
      <c r="FV330" s="192"/>
      <c r="FW330" s="191"/>
      <c r="FX330" s="191"/>
      <c r="FY330" s="191"/>
      <c r="FZ330" s="191"/>
      <c r="GA330" s="191"/>
      <c r="GB330" s="191"/>
      <c r="GC330" s="191"/>
      <c r="GD330" s="210"/>
      <c r="GE330" s="145"/>
      <c r="GF330" s="191"/>
      <c r="GG330" s="191"/>
      <c r="GH330" s="191"/>
      <c r="GI330" s="191"/>
      <c r="GJ330" s="191"/>
      <c r="GK330" s="191"/>
      <c r="GL330" s="210"/>
      <c r="GM330" s="145"/>
      <c r="GN330" s="191"/>
      <c r="GO330" s="191"/>
      <c r="GP330" s="191"/>
      <c r="GQ330" s="191"/>
      <c r="GR330" s="191"/>
      <c r="GS330" s="191"/>
      <c r="GT330" s="210"/>
      <c r="GU330" s="145"/>
      <c r="GV330" s="191"/>
      <c r="GW330" s="191"/>
      <c r="GX330" s="191"/>
      <c r="GY330" s="191"/>
      <c r="GZ330" s="191"/>
      <c r="HA330" s="191"/>
      <c r="HB330" s="210"/>
      <c r="HC330" s="145"/>
      <c r="HD330" s="191"/>
      <c r="HE330" s="191"/>
      <c r="HF330" s="191"/>
      <c r="HG330" s="191"/>
      <c r="HH330" s="191"/>
      <c r="HI330" s="191"/>
      <c r="HJ330" s="210"/>
      <c r="HR330" s="310"/>
    </row>
    <row r="331" spans="1:226" s="309" customFormat="1" ht="14.45" customHeight="1" x14ac:dyDescent="0.25">
      <c r="A331" s="211" t="s">
        <v>431</v>
      </c>
      <c r="B331" s="194" t="s">
        <v>0</v>
      </c>
      <c r="C331" s="31">
        <f t="shared" si="227"/>
        <v>321</v>
      </c>
      <c r="D331" s="173" t="str">
        <f t="shared" si="232"/>
        <v>Dw_321</v>
      </c>
      <c r="E331" s="4">
        <v>643.34059491530479</v>
      </c>
      <c r="F331" s="195" t="s">
        <v>360</v>
      </c>
      <c r="G331" s="195">
        <v>17.5</v>
      </c>
      <c r="H331" s="3">
        <f t="shared" si="233"/>
        <v>53.797219775236591</v>
      </c>
      <c r="I331" s="196">
        <f t="shared" si="234"/>
        <v>198.17743331115668</v>
      </c>
      <c r="J331" s="1">
        <f t="shared" si="235"/>
        <v>0.30000000000000004</v>
      </c>
      <c r="K331" s="280">
        <f t="shared" si="236"/>
        <v>0.65633986607265349</v>
      </c>
      <c r="L331" s="280">
        <f t="shared" si="237"/>
        <v>0.78362204290493453</v>
      </c>
      <c r="M331" s="225">
        <f t="shared" si="238"/>
        <v>1.1051357345554489</v>
      </c>
      <c r="N331" s="15" t="s">
        <v>432</v>
      </c>
      <c r="O331" s="197">
        <f t="shared" si="239"/>
        <v>0.5877165321787009</v>
      </c>
      <c r="P331" s="198">
        <f t="shared" si="240"/>
        <v>0</v>
      </c>
      <c r="Q331" s="198">
        <f t="shared" si="241"/>
        <v>0</v>
      </c>
      <c r="R331" s="198">
        <f t="shared" si="242"/>
        <v>0.77430944537074897</v>
      </c>
      <c r="S331" s="77">
        <f t="shared" si="243"/>
        <v>0.84588298636728343</v>
      </c>
      <c r="T331" s="199"/>
      <c r="U331" s="3">
        <f t="shared" si="244"/>
        <v>2.0802443521146126</v>
      </c>
      <c r="V331" s="98">
        <f t="shared" si="245"/>
        <v>14.71321631931613</v>
      </c>
      <c r="W331" s="49">
        <f t="shared" si="246"/>
        <v>3.6563874687691049</v>
      </c>
      <c r="X331" s="317">
        <f t="shared" si="228"/>
        <v>0.10708055084075598</v>
      </c>
      <c r="Y331" s="318">
        <v>0.107080550840756</v>
      </c>
      <c r="Z331" s="200"/>
      <c r="AA331" s="66"/>
      <c r="AB331" s="66"/>
      <c r="AC331" s="66">
        <v>250</v>
      </c>
      <c r="AD331" s="66"/>
      <c r="AE331" s="66"/>
      <c r="AF331" s="66"/>
      <c r="AG331" s="66"/>
      <c r="AH331" s="195"/>
      <c r="AI331" s="34"/>
      <c r="AJ331" s="229">
        <v>180</v>
      </c>
      <c r="AK331" s="34"/>
      <c r="AL331" s="34"/>
      <c r="AM331" s="34"/>
      <c r="AN331" s="201"/>
      <c r="AO331" s="201"/>
      <c r="AP331" s="202">
        <v>240</v>
      </c>
      <c r="AQ331" s="18"/>
      <c r="AR331" s="18"/>
      <c r="AS331" s="18"/>
      <c r="AT331" s="51"/>
      <c r="AU331" s="17"/>
      <c r="AV331" s="18"/>
      <c r="AW331" s="112"/>
      <c r="AX331" s="103"/>
      <c r="AY331" s="18"/>
      <c r="AZ331" s="18"/>
      <c r="BA331" s="18"/>
      <c r="BB331" s="17"/>
      <c r="BC331" s="19"/>
      <c r="BD331" s="19"/>
      <c r="BE331" s="19"/>
      <c r="BF331" s="17"/>
      <c r="BG331" s="18"/>
      <c r="BH331" s="18"/>
      <c r="BI331" s="128"/>
      <c r="BJ331" s="331"/>
      <c r="BK331" s="332"/>
      <c r="BL331" s="332"/>
      <c r="BM331" s="332"/>
      <c r="BN331" s="333"/>
      <c r="BO331" s="203">
        <f t="shared" si="247"/>
        <v>6.9363999999999999</v>
      </c>
      <c r="BP331" s="285">
        <v>7.7557839477591539</v>
      </c>
      <c r="BQ331" s="204">
        <v>3.0826932906220241</v>
      </c>
      <c r="BR331" s="204"/>
      <c r="BS331" s="47"/>
      <c r="BT331" s="42"/>
      <c r="BU331" s="42"/>
      <c r="BV331" s="42"/>
      <c r="BW331" s="43"/>
      <c r="BX331" s="191"/>
      <c r="BY331" s="191"/>
      <c r="BZ331" s="205"/>
      <c r="CA331" s="191"/>
      <c r="CB331" s="206"/>
      <c r="CC331" s="191"/>
      <c r="CD331" s="207">
        <f t="shared" si="248"/>
        <v>59.453229993347009</v>
      </c>
      <c r="CE331" s="47" t="s">
        <v>356</v>
      </c>
      <c r="CF331" s="42">
        <v>31.8</v>
      </c>
      <c r="CG331" s="42" t="s">
        <v>353</v>
      </c>
      <c r="CH331" s="42">
        <v>175</v>
      </c>
      <c r="CI331" s="191"/>
      <c r="CJ331" s="192"/>
      <c r="CK331" s="191" t="s">
        <v>357</v>
      </c>
      <c r="CL331" s="191" t="s">
        <v>358</v>
      </c>
      <c r="CM331" s="208">
        <v>0.13</v>
      </c>
      <c r="CN331" s="191">
        <v>470</v>
      </c>
      <c r="CO331" s="205">
        <f t="shared" si="249"/>
        <v>80.611439909255637</v>
      </c>
      <c r="CP331" s="191">
        <f t="shared" si="250"/>
        <v>44.589922495010256</v>
      </c>
      <c r="CQ331" s="145" t="s">
        <v>353</v>
      </c>
      <c r="CR331" s="191">
        <v>175</v>
      </c>
      <c r="CS331" s="191"/>
      <c r="CT331" s="191"/>
      <c r="CU331" s="191"/>
      <c r="CV331" s="192"/>
      <c r="CW331" s="191" t="s">
        <v>357</v>
      </c>
      <c r="CX331" s="209" t="s">
        <v>358</v>
      </c>
      <c r="CY331" s="208">
        <v>0.13</v>
      </c>
      <c r="CZ331" s="191">
        <v>470</v>
      </c>
      <c r="DA331" s="191"/>
      <c r="DB331" s="191">
        <f t="shared" si="251"/>
        <v>53.797219775236591</v>
      </c>
      <c r="DC331" s="43">
        <f t="shared" si="252"/>
        <v>0</v>
      </c>
      <c r="DD331" s="191" t="s">
        <v>362</v>
      </c>
      <c r="DE331" s="191">
        <v>100</v>
      </c>
      <c r="DF331" s="191" t="s">
        <v>361</v>
      </c>
      <c r="DG331" s="191">
        <v>20</v>
      </c>
      <c r="DH331" s="191" t="s">
        <v>353</v>
      </c>
      <c r="DI331" s="192">
        <v>175</v>
      </c>
      <c r="DJ331" s="191"/>
      <c r="DK331" s="209"/>
      <c r="DL331" s="208"/>
      <c r="DM331" s="191"/>
      <c r="DN331" s="191">
        <f t="shared" si="253"/>
        <v>53.797219775236591</v>
      </c>
      <c r="DO331" s="192">
        <f t="shared" si="254"/>
        <v>0</v>
      </c>
      <c r="DP331" s="191">
        <v>1</v>
      </c>
      <c r="DQ331" s="191" t="s">
        <v>363</v>
      </c>
      <c r="DR331" s="191" t="s">
        <v>371</v>
      </c>
      <c r="DS331" s="208">
        <v>0.13400000000000001</v>
      </c>
      <c r="DT331" s="191">
        <v>580</v>
      </c>
      <c r="DU331" s="191">
        <f t="shared" si="255"/>
        <v>7.7557839477591539</v>
      </c>
      <c r="DV331" s="191">
        <v>0.375</v>
      </c>
      <c r="DW331" s="191">
        <v>0.45</v>
      </c>
      <c r="DX331" s="192">
        <f t="shared" si="256"/>
        <v>9.9088716655578342</v>
      </c>
      <c r="DY331" s="191">
        <v>1</v>
      </c>
      <c r="DZ331" s="191" t="s">
        <v>363</v>
      </c>
      <c r="EA331" s="191" t="s">
        <v>371</v>
      </c>
      <c r="EB331" s="208">
        <v>0.13400000000000001</v>
      </c>
      <c r="EC331" s="191">
        <v>580</v>
      </c>
      <c r="ED331" s="191">
        <f t="shared" si="257"/>
        <v>3.0826932906220241</v>
      </c>
      <c r="EE331" s="191">
        <v>0.47499999999999998</v>
      </c>
      <c r="EF331" s="191">
        <v>0.47499999999999998</v>
      </c>
      <c r="EG331" s="191">
        <f t="shared" si="258"/>
        <v>4.9544358327789171</v>
      </c>
      <c r="EH331" s="166">
        <f t="shared" si="259"/>
        <v>2</v>
      </c>
      <c r="EI331" s="205">
        <f t="shared" si="260"/>
        <v>3.5364153985948414</v>
      </c>
      <c r="EJ331" s="205">
        <f t="shared" si="229"/>
        <v>2.0802443521146126</v>
      </c>
      <c r="EK331" s="51">
        <f t="shared" si="225"/>
        <v>0.75244893850741157</v>
      </c>
      <c r="EL331" s="220">
        <f t="shared" si="230"/>
        <v>1.6999923007025792</v>
      </c>
      <c r="EM331" s="221">
        <f t="shared" si="261"/>
        <v>7.356608159658065</v>
      </c>
      <c r="EN331" s="191"/>
      <c r="EO331" s="313"/>
      <c r="EP331" s="192" t="s">
        <v>354</v>
      </c>
      <c r="EQ331" s="222">
        <f t="shared" si="262"/>
        <v>3.5364153985948414</v>
      </c>
      <c r="ER331" s="191">
        <f t="shared" si="263"/>
        <v>2.0802443521146126</v>
      </c>
      <c r="ES331" s="51">
        <f t="shared" si="264"/>
        <v>0.75244893850741157</v>
      </c>
      <c r="ET331" s="191">
        <f t="shared" si="226"/>
        <v>1.6999923007025792</v>
      </c>
      <c r="EU331" s="191">
        <f t="shared" si="265"/>
        <v>7.356608159658065</v>
      </c>
      <c r="EV331" s="191"/>
      <c r="EW331" s="191"/>
      <c r="EX331" s="192" t="str">
        <f t="shared" si="231"/>
        <v>Rear</v>
      </c>
      <c r="EY331" s="145"/>
      <c r="EZ331" s="191"/>
      <c r="FA331" s="191"/>
      <c r="FB331" s="191"/>
      <c r="FC331" s="191"/>
      <c r="FD331" s="191"/>
      <c r="FE331" s="191"/>
      <c r="FF331" s="192"/>
      <c r="FG331" s="145"/>
      <c r="FH331" s="191"/>
      <c r="FI331" s="191"/>
      <c r="FJ331" s="191"/>
      <c r="FK331" s="191"/>
      <c r="FL331" s="191"/>
      <c r="FM331" s="191"/>
      <c r="FN331" s="192"/>
      <c r="FO331" s="145"/>
      <c r="FP331" s="191"/>
      <c r="FQ331" s="191"/>
      <c r="FR331" s="191"/>
      <c r="FS331" s="191"/>
      <c r="FT331" s="191"/>
      <c r="FU331" s="191"/>
      <c r="FV331" s="192"/>
      <c r="FW331" s="191"/>
      <c r="FX331" s="191"/>
      <c r="FY331" s="191"/>
      <c r="FZ331" s="191"/>
      <c r="GA331" s="191"/>
      <c r="GB331" s="191"/>
      <c r="GC331" s="191"/>
      <c r="GD331" s="210"/>
      <c r="GE331" s="145"/>
      <c r="GF331" s="191"/>
      <c r="GG331" s="191"/>
      <c r="GH331" s="191"/>
      <c r="GI331" s="191"/>
      <c r="GJ331" s="191"/>
      <c r="GK331" s="191"/>
      <c r="GL331" s="210"/>
      <c r="GM331" s="145"/>
      <c r="GN331" s="191"/>
      <c r="GO331" s="191"/>
      <c r="GP331" s="191"/>
      <c r="GQ331" s="191"/>
      <c r="GR331" s="191"/>
      <c r="GS331" s="191"/>
      <c r="GT331" s="210"/>
      <c r="GU331" s="145"/>
      <c r="GV331" s="191"/>
      <c r="GW331" s="191"/>
      <c r="GX331" s="191"/>
      <c r="GY331" s="191"/>
      <c r="GZ331" s="191"/>
      <c r="HA331" s="191"/>
      <c r="HB331" s="210"/>
      <c r="HC331" s="145"/>
      <c r="HD331" s="191"/>
      <c r="HE331" s="191"/>
      <c r="HF331" s="191"/>
      <c r="HG331" s="191"/>
      <c r="HH331" s="191"/>
      <c r="HI331" s="191"/>
      <c r="HJ331" s="210"/>
      <c r="HR331" s="310"/>
    </row>
    <row r="332" spans="1:226" s="309" customFormat="1" ht="14.45" customHeight="1" x14ac:dyDescent="0.25">
      <c r="A332" s="211" t="s">
        <v>431</v>
      </c>
      <c r="B332" s="194" t="s">
        <v>0</v>
      </c>
      <c r="C332" s="31">
        <f t="shared" si="227"/>
        <v>322</v>
      </c>
      <c r="D332" s="173" t="str">
        <f t="shared" si="232"/>
        <v>Dw_322</v>
      </c>
      <c r="E332" s="4">
        <v>448.89876169983341</v>
      </c>
      <c r="F332" s="195" t="s">
        <v>360</v>
      </c>
      <c r="G332" s="195">
        <v>17.5</v>
      </c>
      <c r="H332" s="3">
        <f t="shared" si="233"/>
        <v>50.172724610281733</v>
      </c>
      <c r="I332" s="196">
        <f t="shared" si="234"/>
        <v>181.82219041298163</v>
      </c>
      <c r="J332" s="1">
        <f t="shared" si="235"/>
        <v>0.3</v>
      </c>
      <c r="K332" s="280">
        <f t="shared" si="236"/>
        <v>0.66947519409343226</v>
      </c>
      <c r="L332" s="280">
        <f t="shared" si="237"/>
        <v>0.81616557049974026</v>
      </c>
      <c r="M332" s="225">
        <f t="shared" si="238"/>
        <v>1.0871774962908118</v>
      </c>
      <c r="N332" s="15" t="s">
        <v>432</v>
      </c>
      <c r="O332" s="197">
        <f t="shared" si="239"/>
        <v>0.61212417787480511</v>
      </c>
      <c r="P332" s="198">
        <f t="shared" si="240"/>
        <v>0</v>
      </c>
      <c r="Q332" s="198">
        <f t="shared" si="241"/>
        <v>0</v>
      </c>
      <c r="R332" s="198">
        <f t="shared" si="242"/>
        <v>0.76172706921935229</v>
      </c>
      <c r="S332" s="77">
        <f t="shared" si="243"/>
        <v>0.83212544584029102</v>
      </c>
      <c r="T332" s="199"/>
      <c r="U332" s="3">
        <f t="shared" si="244"/>
        <v>2.0753389783920326</v>
      </c>
      <c r="V332" s="98">
        <f t="shared" si="245"/>
        <v>14.643908375793171</v>
      </c>
      <c r="W332" s="49">
        <f t="shared" si="246"/>
        <v>3.4261840024360426</v>
      </c>
      <c r="X332" s="317">
        <f t="shared" si="228"/>
        <v>0.11602581800896368</v>
      </c>
      <c r="Y332" s="318">
        <v>0.11602581800896369</v>
      </c>
      <c r="Z332" s="200"/>
      <c r="AA332" s="66"/>
      <c r="AB332" s="66"/>
      <c r="AC332" s="66">
        <v>250</v>
      </c>
      <c r="AD332" s="66"/>
      <c r="AE332" s="66"/>
      <c r="AF332" s="66"/>
      <c r="AG332" s="66"/>
      <c r="AH332" s="195"/>
      <c r="AI332" s="34"/>
      <c r="AJ332" s="229">
        <v>180</v>
      </c>
      <c r="AK332" s="34"/>
      <c r="AL332" s="34"/>
      <c r="AM332" s="34"/>
      <c r="AN332" s="201"/>
      <c r="AO332" s="201"/>
      <c r="AP332" s="202">
        <v>240</v>
      </c>
      <c r="AQ332" s="18"/>
      <c r="AR332" s="18"/>
      <c r="AS332" s="18"/>
      <c r="AT332" s="51"/>
      <c r="AU332" s="17"/>
      <c r="AV332" s="18"/>
      <c r="AW332" s="112"/>
      <c r="AX332" s="103"/>
      <c r="AY332" s="18"/>
      <c r="AZ332" s="18"/>
      <c r="BA332" s="18"/>
      <c r="BB332" s="17"/>
      <c r="BC332" s="19"/>
      <c r="BD332" s="19"/>
      <c r="BE332" s="19"/>
      <c r="BF332" s="17"/>
      <c r="BG332" s="18"/>
      <c r="BH332" s="18"/>
      <c r="BI332" s="128"/>
      <c r="BJ332" s="331"/>
      <c r="BK332" s="332"/>
      <c r="BL332" s="332"/>
      <c r="BM332" s="332"/>
      <c r="BN332" s="333"/>
      <c r="BO332" s="203">
        <f t="shared" si="247"/>
        <v>6.9363999999999999</v>
      </c>
      <c r="BP332" s="285">
        <v>7.2332513422354152</v>
      </c>
      <c r="BQ332" s="204">
        <v>2.8750439663099123</v>
      </c>
      <c r="BR332" s="204"/>
      <c r="BS332" s="47"/>
      <c r="BT332" s="42"/>
      <c r="BU332" s="42"/>
      <c r="BV332" s="42"/>
      <c r="BW332" s="43"/>
      <c r="BX332" s="191"/>
      <c r="BY332" s="191"/>
      <c r="BZ332" s="205"/>
      <c r="CA332" s="191"/>
      <c r="CB332" s="206"/>
      <c r="CC332" s="191"/>
      <c r="CD332" s="207">
        <f t="shared" si="248"/>
        <v>54.546657123894491</v>
      </c>
      <c r="CE332" s="47" t="s">
        <v>356</v>
      </c>
      <c r="CF332" s="42">
        <v>31.8</v>
      </c>
      <c r="CG332" s="42" t="s">
        <v>353</v>
      </c>
      <c r="CH332" s="42">
        <v>175</v>
      </c>
      <c r="CI332" s="191"/>
      <c r="CJ332" s="192"/>
      <c r="CK332" s="191" t="s">
        <v>357</v>
      </c>
      <c r="CL332" s="191" t="s">
        <v>358</v>
      </c>
      <c r="CM332" s="208">
        <v>0.13</v>
      </c>
      <c r="CN332" s="191">
        <v>470</v>
      </c>
      <c r="CO332" s="205">
        <f t="shared" si="249"/>
        <v>71.50518734099029</v>
      </c>
      <c r="CP332" s="191">
        <f t="shared" si="250"/>
        <v>40.909992842920865</v>
      </c>
      <c r="CQ332" s="145" t="s">
        <v>353</v>
      </c>
      <c r="CR332" s="191">
        <v>175</v>
      </c>
      <c r="CS332" s="191"/>
      <c r="CT332" s="191"/>
      <c r="CU332" s="191"/>
      <c r="CV332" s="192"/>
      <c r="CW332" s="191" t="s">
        <v>357</v>
      </c>
      <c r="CX332" s="209" t="s">
        <v>358</v>
      </c>
      <c r="CY332" s="208">
        <v>0.13</v>
      </c>
      <c r="CZ332" s="191">
        <v>470</v>
      </c>
      <c r="DA332" s="191"/>
      <c r="DB332" s="191">
        <f t="shared" si="251"/>
        <v>50.172724610281733</v>
      </c>
      <c r="DC332" s="43">
        <f t="shared" si="252"/>
        <v>0</v>
      </c>
      <c r="DD332" s="191" t="s">
        <v>362</v>
      </c>
      <c r="DE332" s="191">
        <v>100</v>
      </c>
      <c r="DF332" s="191" t="s">
        <v>361</v>
      </c>
      <c r="DG332" s="191">
        <v>20</v>
      </c>
      <c r="DH332" s="191" t="s">
        <v>353</v>
      </c>
      <c r="DI332" s="192">
        <v>175</v>
      </c>
      <c r="DJ332" s="191"/>
      <c r="DK332" s="209"/>
      <c r="DL332" s="208"/>
      <c r="DM332" s="191"/>
      <c r="DN332" s="191">
        <f t="shared" si="253"/>
        <v>50.172724610281733</v>
      </c>
      <c r="DO332" s="192">
        <f t="shared" si="254"/>
        <v>0</v>
      </c>
      <c r="DP332" s="191">
        <v>1</v>
      </c>
      <c r="DQ332" s="191" t="s">
        <v>363</v>
      </c>
      <c r="DR332" s="191" t="s">
        <v>371</v>
      </c>
      <c r="DS332" s="208">
        <v>0.13400000000000001</v>
      </c>
      <c r="DT332" s="191">
        <v>580</v>
      </c>
      <c r="DU332" s="191">
        <f t="shared" si="255"/>
        <v>7.2332513422354152</v>
      </c>
      <c r="DV332" s="191">
        <v>0.375</v>
      </c>
      <c r="DW332" s="191">
        <v>0.45</v>
      </c>
      <c r="DX332" s="192">
        <f t="shared" si="256"/>
        <v>9.0911095206490824</v>
      </c>
      <c r="DY332" s="191">
        <v>1</v>
      </c>
      <c r="DZ332" s="191" t="s">
        <v>363</v>
      </c>
      <c r="EA332" s="191" t="s">
        <v>371</v>
      </c>
      <c r="EB332" s="208">
        <v>0.13400000000000001</v>
      </c>
      <c r="EC332" s="191">
        <v>580</v>
      </c>
      <c r="ED332" s="191">
        <f t="shared" si="257"/>
        <v>2.8750439663099123</v>
      </c>
      <c r="EE332" s="191">
        <v>0.47499999999999998</v>
      </c>
      <c r="EF332" s="191">
        <v>0.47499999999999998</v>
      </c>
      <c r="EG332" s="191">
        <f t="shared" si="258"/>
        <v>4.5455547603245412</v>
      </c>
      <c r="EH332" s="166">
        <f t="shared" si="259"/>
        <v>2</v>
      </c>
      <c r="EI332" s="205">
        <f t="shared" si="260"/>
        <v>3.5280762632664553</v>
      </c>
      <c r="EJ332" s="205">
        <f t="shared" si="229"/>
        <v>2.0753389783920326</v>
      </c>
      <c r="EK332" s="51">
        <f t="shared" ref="EK332:EK395" si="266">IF((BQ332-EJ332)/2&gt;$EK$2,$EK$2,MAX(BQ332-EJ332-$EL$2,(BQ332-EJ332)/2))</f>
        <v>0.54970498791787969</v>
      </c>
      <c r="EL332" s="220">
        <f t="shared" si="230"/>
        <v>1.7041618683667723</v>
      </c>
      <c r="EM332" s="221">
        <f t="shared" si="261"/>
        <v>7.3219541878965853</v>
      </c>
      <c r="EN332" s="191"/>
      <c r="EO332" s="313"/>
      <c r="EP332" s="192" t="s">
        <v>354</v>
      </c>
      <c r="EQ332" s="222">
        <f t="shared" si="262"/>
        <v>3.5280762632664553</v>
      </c>
      <c r="ER332" s="191">
        <f t="shared" si="263"/>
        <v>2.0753389783920326</v>
      </c>
      <c r="ES332" s="51">
        <f t="shared" si="264"/>
        <v>0.54970498791787969</v>
      </c>
      <c r="ET332" s="191">
        <f t="shared" ref="ET332:ET395" si="267">IF((BO332/2-($EI$2*POWER(Y332*I332/(EH332*$EI$2),2/5)))/2&gt;0,BO332/2+EL332,EL332)</f>
        <v>1.7041618683667723</v>
      </c>
      <c r="EU332" s="191">
        <f t="shared" si="265"/>
        <v>7.3219541878965853</v>
      </c>
      <c r="EV332" s="191"/>
      <c r="EW332" s="191"/>
      <c r="EX332" s="192" t="str">
        <f t="shared" si="231"/>
        <v>Rear</v>
      </c>
      <c r="EY332" s="145"/>
      <c r="EZ332" s="191"/>
      <c r="FA332" s="191"/>
      <c r="FB332" s="191"/>
      <c r="FC332" s="191"/>
      <c r="FD332" s="191"/>
      <c r="FE332" s="191"/>
      <c r="FF332" s="192"/>
      <c r="FG332" s="145"/>
      <c r="FH332" s="191"/>
      <c r="FI332" s="191"/>
      <c r="FJ332" s="191"/>
      <c r="FK332" s="191"/>
      <c r="FL332" s="191"/>
      <c r="FM332" s="191"/>
      <c r="FN332" s="192"/>
      <c r="FO332" s="145"/>
      <c r="FP332" s="191"/>
      <c r="FQ332" s="191"/>
      <c r="FR332" s="191"/>
      <c r="FS332" s="191"/>
      <c r="FT332" s="191"/>
      <c r="FU332" s="191"/>
      <c r="FV332" s="192"/>
      <c r="FW332" s="191"/>
      <c r="FX332" s="191"/>
      <c r="FY332" s="191"/>
      <c r="FZ332" s="191"/>
      <c r="GA332" s="191"/>
      <c r="GB332" s="191"/>
      <c r="GC332" s="191"/>
      <c r="GD332" s="210"/>
      <c r="GE332" s="145"/>
      <c r="GF332" s="191"/>
      <c r="GG332" s="191"/>
      <c r="GH332" s="191"/>
      <c r="GI332" s="191"/>
      <c r="GJ332" s="191"/>
      <c r="GK332" s="191"/>
      <c r="GL332" s="210"/>
      <c r="GM332" s="145"/>
      <c r="GN332" s="191"/>
      <c r="GO332" s="191"/>
      <c r="GP332" s="191"/>
      <c r="GQ332" s="191"/>
      <c r="GR332" s="191"/>
      <c r="GS332" s="191"/>
      <c r="GT332" s="210"/>
      <c r="GU332" s="145"/>
      <c r="GV332" s="191"/>
      <c r="GW332" s="191"/>
      <c r="GX332" s="191"/>
      <c r="GY332" s="191"/>
      <c r="GZ332" s="191"/>
      <c r="HA332" s="191"/>
      <c r="HB332" s="210"/>
      <c r="HC332" s="145"/>
      <c r="HD332" s="191"/>
      <c r="HE332" s="191"/>
      <c r="HF332" s="191"/>
      <c r="HG332" s="191"/>
      <c r="HH332" s="191"/>
      <c r="HI332" s="191"/>
      <c r="HJ332" s="210"/>
      <c r="HR332" s="310"/>
    </row>
    <row r="333" spans="1:226" s="309" customFormat="1" ht="14.45" customHeight="1" x14ac:dyDescent="0.25">
      <c r="A333" s="211" t="s">
        <v>431</v>
      </c>
      <c r="B333" s="194" t="s">
        <v>0</v>
      </c>
      <c r="C333" s="31">
        <f t="shared" ref="C333:C396" si="268">C332+1</f>
        <v>323</v>
      </c>
      <c r="D333" s="173" t="str">
        <f t="shared" si="232"/>
        <v>Dw_323</v>
      </c>
      <c r="E333" s="4">
        <v>484.64699675973458</v>
      </c>
      <c r="F333" s="195" t="s">
        <v>360</v>
      </c>
      <c r="G333" s="195">
        <v>17.5</v>
      </c>
      <c r="H333" s="3">
        <f t="shared" si="233"/>
        <v>54.364106372549379</v>
      </c>
      <c r="I333" s="196">
        <f t="shared" si="234"/>
        <v>198.06233317935417</v>
      </c>
      <c r="J333" s="1">
        <f t="shared" si="235"/>
        <v>0.3</v>
      </c>
      <c r="K333" s="280">
        <f t="shared" si="236"/>
        <v>0.66512884063749056</v>
      </c>
      <c r="L333" s="280">
        <f t="shared" si="237"/>
        <v>0.74877537330844834</v>
      </c>
      <c r="M333" s="225">
        <f t="shared" si="238"/>
        <v>1.0929766700590731</v>
      </c>
      <c r="N333" s="15" t="s">
        <v>432</v>
      </c>
      <c r="O333" s="197">
        <f t="shared" si="239"/>
        <v>0.56158152998133626</v>
      </c>
      <c r="P333" s="198">
        <f t="shared" si="240"/>
        <v>0</v>
      </c>
      <c r="Q333" s="198">
        <f t="shared" si="241"/>
        <v>0</v>
      </c>
      <c r="R333" s="198">
        <f t="shared" si="242"/>
        <v>0.76579023981795502</v>
      </c>
      <c r="S333" s="77">
        <f t="shared" si="243"/>
        <v>0.86197840548962179</v>
      </c>
      <c r="T333" s="199"/>
      <c r="U333" s="3">
        <f t="shared" si="244"/>
        <v>1.7132369003432593</v>
      </c>
      <c r="V333" s="98">
        <f t="shared" si="245"/>
        <v>9.9796143007724485</v>
      </c>
      <c r="W333" s="49">
        <f t="shared" si="246"/>
        <v>5.4475157790758963</v>
      </c>
      <c r="X333" s="317">
        <f t="shared" si="228"/>
        <v>6.5950877119355975E-2</v>
      </c>
      <c r="Y333" s="318">
        <v>6.5950877119355961E-2</v>
      </c>
      <c r="Z333" s="200"/>
      <c r="AA333" s="66"/>
      <c r="AB333" s="66"/>
      <c r="AC333" s="66">
        <v>250</v>
      </c>
      <c r="AD333" s="66"/>
      <c r="AE333" s="66"/>
      <c r="AF333" s="66"/>
      <c r="AG333" s="66"/>
      <c r="AH333" s="195"/>
      <c r="AI333" s="34"/>
      <c r="AJ333" s="229">
        <v>180</v>
      </c>
      <c r="AK333" s="34"/>
      <c r="AL333" s="34"/>
      <c r="AM333" s="34"/>
      <c r="AN333" s="201"/>
      <c r="AO333" s="201"/>
      <c r="AP333" s="202">
        <v>240</v>
      </c>
      <c r="AQ333" s="18"/>
      <c r="AR333" s="18"/>
      <c r="AS333" s="18"/>
      <c r="AT333" s="51"/>
      <c r="AU333" s="17"/>
      <c r="AV333" s="18"/>
      <c r="AW333" s="112"/>
      <c r="AX333" s="103"/>
      <c r="AY333" s="18"/>
      <c r="AZ333" s="18"/>
      <c r="BA333" s="18"/>
      <c r="BB333" s="17"/>
      <c r="BC333" s="19"/>
      <c r="BD333" s="19"/>
      <c r="BE333" s="19"/>
      <c r="BF333" s="17"/>
      <c r="BG333" s="18"/>
      <c r="BH333" s="18"/>
      <c r="BI333" s="128"/>
      <c r="BJ333" s="331"/>
      <c r="BK333" s="332"/>
      <c r="BL333" s="332"/>
      <c r="BM333" s="332"/>
      <c r="BN333" s="333"/>
      <c r="BO333" s="203">
        <f t="shared" si="247"/>
        <v>6.9363999999999999</v>
      </c>
      <c r="BP333" s="285">
        <v>7.8375102895665449</v>
      </c>
      <c r="BQ333" s="204">
        <v>3.023374268670898</v>
      </c>
      <c r="BR333" s="204"/>
      <c r="BS333" s="47"/>
      <c r="BT333" s="42"/>
      <c r="BU333" s="42"/>
      <c r="BV333" s="42"/>
      <c r="BW333" s="43"/>
      <c r="BX333" s="191"/>
      <c r="BY333" s="191"/>
      <c r="BZ333" s="205"/>
      <c r="CA333" s="191"/>
      <c r="CB333" s="206"/>
      <c r="CC333" s="191"/>
      <c r="CD333" s="207">
        <f t="shared" si="248"/>
        <v>59.418699953806254</v>
      </c>
      <c r="CE333" s="47" t="s">
        <v>356</v>
      </c>
      <c r="CF333" s="42">
        <v>31.8</v>
      </c>
      <c r="CG333" s="42" t="s">
        <v>353</v>
      </c>
      <c r="CH333" s="42">
        <v>175</v>
      </c>
      <c r="CI333" s="191"/>
      <c r="CJ333" s="192"/>
      <c r="CK333" s="191" t="s">
        <v>357</v>
      </c>
      <c r="CL333" s="191" t="s">
        <v>358</v>
      </c>
      <c r="CM333" s="208">
        <v>0.13</v>
      </c>
      <c r="CN333" s="191">
        <v>470</v>
      </c>
      <c r="CO333" s="205">
        <f t="shared" si="249"/>
        <v>79.362566582827554</v>
      </c>
      <c r="CP333" s="191">
        <f t="shared" si="250"/>
        <v>44.56402496535469</v>
      </c>
      <c r="CQ333" s="145" t="s">
        <v>353</v>
      </c>
      <c r="CR333" s="191">
        <v>175</v>
      </c>
      <c r="CS333" s="191"/>
      <c r="CT333" s="191"/>
      <c r="CU333" s="191"/>
      <c r="CV333" s="192"/>
      <c r="CW333" s="191" t="s">
        <v>357</v>
      </c>
      <c r="CX333" s="209" t="s">
        <v>358</v>
      </c>
      <c r="CY333" s="208">
        <v>0.13</v>
      </c>
      <c r="CZ333" s="191">
        <v>470</v>
      </c>
      <c r="DA333" s="191"/>
      <c r="DB333" s="191">
        <f t="shared" si="251"/>
        <v>54.364106372549379</v>
      </c>
      <c r="DC333" s="43">
        <f t="shared" si="252"/>
        <v>0</v>
      </c>
      <c r="DD333" s="191" t="s">
        <v>362</v>
      </c>
      <c r="DE333" s="191">
        <v>100</v>
      </c>
      <c r="DF333" s="191" t="s">
        <v>361</v>
      </c>
      <c r="DG333" s="191">
        <v>20</v>
      </c>
      <c r="DH333" s="191" t="s">
        <v>353</v>
      </c>
      <c r="DI333" s="192">
        <v>175</v>
      </c>
      <c r="DJ333" s="191"/>
      <c r="DK333" s="209"/>
      <c r="DL333" s="208"/>
      <c r="DM333" s="191"/>
      <c r="DN333" s="191">
        <f t="shared" si="253"/>
        <v>54.364106372549379</v>
      </c>
      <c r="DO333" s="192">
        <f t="shared" si="254"/>
        <v>0</v>
      </c>
      <c r="DP333" s="191">
        <v>1</v>
      </c>
      <c r="DQ333" s="191" t="s">
        <v>363</v>
      </c>
      <c r="DR333" s="191" t="s">
        <v>371</v>
      </c>
      <c r="DS333" s="208">
        <v>0.13400000000000001</v>
      </c>
      <c r="DT333" s="191">
        <v>580</v>
      </c>
      <c r="DU333" s="191">
        <f t="shared" si="255"/>
        <v>7.8375102895665449</v>
      </c>
      <c r="DV333" s="191">
        <v>0.375</v>
      </c>
      <c r="DW333" s="191">
        <v>0.45</v>
      </c>
      <c r="DX333" s="192">
        <f t="shared" si="256"/>
        <v>9.9031166589677095</v>
      </c>
      <c r="DY333" s="191">
        <v>1</v>
      </c>
      <c r="DZ333" s="191" t="s">
        <v>363</v>
      </c>
      <c r="EA333" s="191" t="s">
        <v>371</v>
      </c>
      <c r="EB333" s="208">
        <v>0.13400000000000001</v>
      </c>
      <c r="EC333" s="191">
        <v>580</v>
      </c>
      <c r="ED333" s="191">
        <f t="shared" si="257"/>
        <v>3.023374268670898</v>
      </c>
      <c r="EE333" s="191">
        <v>0.47499999999999998</v>
      </c>
      <c r="EF333" s="191">
        <v>0.47499999999999998</v>
      </c>
      <c r="EG333" s="191">
        <f t="shared" si="258"/>
        <v>4.9515583294838548</v>
      </c>
      <c r="EH333" s="166">
        <f t="shared" si="259"/>
        <v>2</v>
      </c>
      <c r="EI333" s="205">
        <f t="shared" si="260"/>
        <v>2.9125027305835407</v>
      </c>
      <c r="EJ333" s="205">
        <f t="shared" si="229"/>
        <v>1.7132369003432593</v>
      </c>
      <c r="EK333" s="51">
        <f t="shared" si="266"/>
        <v>1.0601373683276387</v>
      </c>
      <c r="EL333" s="220">
        <f t="shared" si="230"/>
        <v>0.27784863470822962</v>
      </c>
      <c r="EM333" s="221">
        <f t="shared" si="261"/>
        <v>4.9898071503862242</v>
      </c>
      <c r="EN333" s="191"/>
      <c r="EO333" s="313"/>
      <c r="EP333" s="192" t="s">
        <v>354</v>
      </c>
      <c r="EQ333" s="222">
        <f t="shared" si="262"/>
        <v>2.9125027305835407</v>
      </c>
      <c r="ER333" s="191">
        <f t="shared" si="263"/>
        <v>1.7132369003432593</v>
      </c>
      <c r="ES333" s="51">
        <f t="shared" si="264"/>
        <v>1.0601373683276387</v>
      </c>
      <c r="ET333" s="191">
        <f t="shared" si="267"/>
        <v>3.7460486347082296</v>
      </c>
      <c r="EU333" s="191">
        <f t="shared" si="265"/>
        <v>4.9898071503862242</v>
      </c>
      <c r="EV333" s="191"/>
      <c r="EW333" s="191"/>
      <c r="EX333" s="192" t="str">
        <f t="shared" si="231"/>
        <v>Front</v>
      </c>
      <c r="EY333" s="145"/>
      <c r="EZ333" s="191"/>
      <c r="FA333" s="191"/>
      <c r="FB333" s="191"/>
      <c r="FC333" s="191"/>
      <c r="FD333" s="191"/>
      <c r="FE333" s="191"/>
      <c r="FF333" s="192"/>
      <c r="FG333" s="145"/>
      <c r="FH333" s="191"/>
      <c r="FI333" s="191"/>
      <c r="FJ333" s="191"/>
      <c r="FK333" s="191"/>
      <c r="FL333" s="191"/>
      <c r="FM333" s="191"/>
      <c r="FN333" s="192"/>
      <c r="FO333" s="145"/>
      <c r="FP333" s="191"/>
      <c r="FQ333" s="191"/>
      <c r="FR333" s="191"/>
      <c r="FS333" s="191"/>
      <c r="FT333" s="191"/>
      <c r="FU333" s="191"/>
      <c r="FV333" s="192"/>
      <c r="FW333" s="191"/>
      <c r="FX333" s="191"/>
      <c r="FY333" s="191"/>
      <c r="FZ333" s="191"/>
      <c r="GA333" s="191"/>
      <c r="GB333" s="191"/>
      <c r="GC333" s="191"/>
      <c r="GD333" s="210"/>
      <c r="GE333" s="145"/>
      <c r="GF333" s="191"/>
      <c r="GG333" s="191"/>
      <c r="GH333" s="191"/>
      <c r="GI333" s="191"/>
      <c r="GJ333" s="191"/>
      <c r="GK333" s="191"/>
      <c r="GL333" s="210"/>
      <c r="GM333" s="145"/>
      <c r="GN333" s="191"/>
      <c r="GO333" s="191"/>
      <c r="GP333" s="191"/>
      <c r="GQ333" s="191"/>
      <c r="GR333" s="191"/>
      <c r="GS333" s="191"/>
      <c r="GT333" s="210"/>
      <c r="GU333" s="145"/>
      <c r="GV333" s="191"/>
      <c r="GW333" s="191"/>
      <c r="GX333" s="191"/>
      <c r="GY333" s="191"/>
      <c r="GZ333" s="191"/>
      <c r="HA333" s="191"/>
      <c r="HB333" s="210"/>
      <c r="HC333" s="145"/>
      <c r="HD333" s="191"/>
      <c r="HE333" s="191"/>
      <c r="HF333" s="191"/>
      <c r="HG333" s="191"/>
      <c r="HH333" s="191"/>
      <c r="HI333" s="191"/>
      <c r="HJ333" s="210"/>
      <c r="HR333" s="310"/>
    </row>
    <row r="334" spans="1:226" s="309" customFormat="1" ht="14.45" customHeight="1" x14ac:dyDescent="0.25">
      <c r="A334" s="211" t="s">
        <v>431</v>
      </c>
      <c r="B334" s="194" t="s">
        <v>0</v>
      </c>
      <c r="C334" s="31">
        <f t="shared" si="268"/>
        <v>324</v>
      </c>
      <c r="D334" s="173" t="str">
        <f t="shared" si="232"/>
        <v>Dw_324</v>
      </c>
      <c r="E334" s="4">
        <v>570.6735533080855</v>
      </c>
      <c r="F334" s="195" t="s">
        <v>360</v>
      </c>
      <c r="G334" s="195">
        <v>17.5</v>
      </c>
      <c r="H334" s="3">
        <f t="shared" si="233"/>
        <v>44.421212621985411</v>
      </c>
      <c r="I334" s="196">
        <f t="shared" si="234"/>
        <v>166.93406061722533</v>
      </c>
      <c r="J334" s="1">
        <f t="shared" si="235"/>
        <v>0.30000000000000004</v>
      </c>
      <c r="K334" s="280">
        <f t="shared" si="236"/>
        <v>0.64130067126650925</v>
      </c>
      <c r="L334" s="280">
        <f t="shared" si="237"/>
        <v>0.7853578175639212</v>
      </c>
      <c r="M334" s="225">
        <f t="shared" si="238"/>
        <v>1.1273942161673762</v>
      </c>
      <c r="N334" s="15" t="s">
        <v>432</v>
      </c>
      <c r="O334" s="197">
        <f t="shared" si="239"/>
        <v>0.58901836317294087</v>
      </c>
      <c r="P334" s="198">
        <f t="shared" si="240"/>
        <v>0</v>
      </c>
      <c r="Q334" s="198">
        <f t="shared" si="241"/>
        <v>0</v>
      </c>
      <c r="R334" s="198">
        <f t="shared" si="242"/>
        <v>0.78990477182054442</v>
      </c>
      <c r="S334" s="77">
        <f t="shared" si="243"/>
        <v>0.7504609080153577</v>
      </c>
      <c r="T334" s="199"/>
      <c r="U334" s="3">
        <f t="shared" si="244"/>
        <v>2.0525626339807221</v>
      </c>
      <c r="V334" s="98">
        <f t="shared" si="245"/>
        <v>14.324245445807192</v>
      </c>
      <c r="W334" s="49">
        <f t="shared" si="246"/>
        <v>3.1011205993393403</v>
      </c>
      <c r="X334" s="317">
        <f t="shared" si="228"/>
        <v>0.12293484718220678</v>
      </c>
      <c r="Y334" s="318">
        <v>0.12293484718220681</v>
      </c>
      <c r="Z334" s="200"/>
      <c r="AA334" s="66"/>
      <c r="AB334" s="66"/>
      <c r="AC334" s="66">
        <v>250</v>
      </c>
      <c r="AD334" s="66"/>
      <c r="AE334" s="66"/>
      <c r="AF334" s="66"/>
      <c r="AG334" s="66"/>
      <c r="AH334" s="195"/>
      <c r="AI334" s="34"/>
      <c r="AJ334" s="229">
        <v>180</v>
      </c>
      <c r="AK334" s="34"/>
      <c r="AL334" s="34"/>
      <c r="AM334" s="34"/>
      <c r="AN334" s="201"/>
      <c r="AO334" s="201"/>
      <c r="AP334" s="202">
        <v>240</v>
      </c>
      <c r="AQ334" s="18"/>
      <c r="AR334" s="18"/>
      <c r="AS334" s="18"/>
      <c r="AT334" s="51"/>
      <c r="AU334" s="17"/>
      <c r="AV334" s="18"/>
      <c r="AW334" s="112"/>
      <c r="AX334" s="103"/>
      <c r="AY334" s="18"/>
      <c r="AZ334" s="18"/>
      <c r="BA334" s="18"/>
      <c r="BB334" s="17"/>
      <c r="BC334" s="19"/>
      <c r="BD334" s="19"/>
      <c r="BE334" s="19"/>
      <c r="BF334" s="17"/>
      <c r="BG334" s="18"/>
      <c r="BH334" s="18"/>
      <c r="BI334" s="128"/>
      <c r="BJ334" s="331"/>
      <c r="BK334" s="332"/>
      <c r="BL334" s="332"/>
      <c r="BM334" s="332"/>
      <c r="BN334" s="333"/>
      <c r="BO334" s="203">
        <f t="shared" si="247"/>
        <v>6.9363999999999999</v>
      </c>
      <c r="BP334" s="285">
        <v>6.4040730958401202</v>
      </c>
      <c r="BQ334" s="204">
        <v>2.9268690402593505</v>
      </c>
      <c r="BR334" s="204"/>
      <c r="BS334" s="47"/>
      <c r="BT334" s="42"/>
      <c r="BU334" s="42"/>
      <c r="BV334" s="42"/>
      <c r="BW334" s="43"/>
      <c r="BX334" s="191"/>
      <c r="BY334" s="191"/>
      <c r="BZ334" s="205"/>
      <c r="CA334" s="191"/>
      <c r="CB334" s="206"/>
      <c r="CC334" s="191"/>
      <c r="CD334" s="207">
        <f t="shared" si="248"/>
        <v>50.080218185167602</v>
      </c>
      <c r="CE334" s="47" t="s">
        <v>356</v>
      </c>
      <c r="CF334" s="42">
        <v>31.8</v>
      </c>
      <c r="CG334" s="42" t="s">
        <v>353</v>
      </c>
      <c r="CH334" s="42">
        <v>175</v>
      </c>
      <c r="CI334" s="191"/>
      <c r="CJ334" s="192"/>
      <c r="CK334" s="191" t="s">
        <v>357</v>
      </c>
      <c r="CL334" s="191" t="s">
        <v>358</v>
      </c>
      <c r="CM334" s="208">
        <v>0.13</v>
      </c>
      <c r="CN334" s="191">
        <v>470</v>
      </c>
      <c r="CO334" s="205">
        <f t="shared" si="249"/>
        <v>68.120081521826648</v>
      </c>
      <c r="CP334" s="191">
        <f t="shared" si="250"/>
        <v>37.5601636388757</v>
      </c>
      <c r="CQ334" s="145" t="s">
        <v>353</v>
      </c>
      <c r="CR334" s="191">
        <v>175</v>
      </c>
      <c r="CS334" s="191"/>
      <c r="CT334" s="191"/>
      <c r="CU334" s="191"/>
      <c r="CV334" s="192"/>
      <c r="CW334" s="191" t="s">
        <v>357</v>
      </c>
      <c r="CX334" s="209" t="s">
        <v>358</v>
      </c>
      <c r="CY334" s="208">
        <v>0.13</v>
      </c>
      <c r="CZ334" s="191">
        <v>470</v>
      </c>
      <c r="DA334" s="191"/>
      <c r="DB334" s="191">
        <f t="shared" si="251"/>
        <v>44.421212621985411</v>
      </c>
      <c r="DC334" s="43">
        <f t="shared" si="252"/>
        <v>0</v>
      </c>
      <c r="DD334" s="191" t="s">
        <v>362</v>
      </c>
      <c r="DE334" s="191">
        <v>100</v>
      </c>
      <c r="DF334" s="191" t="s">
        <v>361</v>
      </c>
      <c r="DG334" s="191">
        <v>20</v>
      </c>
      <c r="DH334" s="191" t="s">
        <v>353</v>
      </c>
      <c r="DI334" s="192">
        <v>175</v>
      </c>
      <c r="DJ334" s="191"/>
      <c r="DK334" s="209"/>
      <c r="DL334" s="208"/>
      <c r="DM334" s="191"/>
      <c r="DN334" s="191">
        <f t="shared" si="253"/>
        <v>44.421212621985411</v>
      </c>
      <c r="DO334" s="192">
        <f t="shared" si="254"/>
        <v>0</v>
      </c>
      <c r="DP334" s="191">
        <v>1</v>
      </c>
      <c r="DQ334" s="191" t="s">
        <v>363</v>
      </c>
      <c r="DR334" s="191" t="s">
        <v>371</v>
      </c>
      <c r="DS334" s="208">
        <v>0.13400000000000001</v>
      </c>
      <c r="DT334" s="191">
        <v>580</v>
      </c>
      <c r="DU334" s="191">
        <f t="shared" si="255"/>
        <v>6.4040730958401202</v>
      </c>
      <c r="DV334" s="191">
        <v>0.375</v>
      </c>
      <c r="DW334" s="191">
        <v>0.45</v>
      </c>
      <c r="DX334" s="192">
        <f t="shared" si="256"/>
        <v>8.3467030308612671</v>
      </c>
      <c r="DY334" s="191">
        <v>1</v>
      </c>
      <c r="DZ334" s="191" t="s">
        <v>363</v>
      </c>
      <c r="EA334" s="191" t="s">
        <v>371</v>
      </c>
      <c r="EB334" s="208">
        <v>0.13400000000000001</v>
      </c>
      <c r="EC334" s="191">
        <v>580</v>
      </c>
      <c r="ED334" s="191">
        <f t="shared" si="257"/>
        <v>2.9268690402593505</v>
      </c>
      <c r="EE334" s="191">
        <v>0.47499999999999998</v>
      </c>
      <c r="EF334" s="191">
        <v>0.47499999999999998</v>
      </c>
      <c r="EG334" s="191">
        <f t="shared" si="258"/>
        <v>4.1733515154306335</v>
      </c>
      <c r="EH334" s="166">
        <f t="shared" si="259"/>
        <v>2</v>
      </c>
      <c r="EI334" s="205">
        <f t="shared" si="260"/>
        <v>3.4893564777672275</v>
      </c>
      <c r="EJ334" s="205">
        <f t="shared" si="229"/>
        <v>2.0525626339807221</v>
      </c>
      <c r="EK334" s="51">
        <f t="shared" si="266"/>
        <v>0.62430640627862832</v>
      </c>
      <c r="EL334" s="220">
        <f t="shared" si="230"/>
        <v>1.7235217611163862</v>
      </c>
      <c r="EM334" s="221">
        <f t="shared" si="261"/>
        <v>7.1621227229035958</v>
      </c>
      <c r="EN334" s="191"/>
      <c r="EO334" s="313"/>
      <c r="EP334" s="192" t="s">
        <v>354</v>
      </c>
      <c r="EQ334" s="222">
        <f t="shared" si="262"/>
        <v>3.4893564777672275</v>
      </c>
      <c r="ER334" s="191">
        <f t="shared" si="263"/>
        <v>2.0525626339807221</v>
      </c>
      <c r="ES334" s="51">
        <f t="shared" si="264"/>
        <v>0.62430640627862832</v>
      </c>
      <c r="ET334" s="191">
        <f t="shared" si="267"/>
        <v>1.7235217611163862</v>
      </c>
      <c r="EU334" s="191">
        <f t="shared" si="265"/>
        <v>7.1621227229035958</v>
      </c>
      <c r="EV334" s="191"/>
      <c r="EW334" s="191"/>
      <c r="EX334" s="192" t="str">
        <f t="shared" si="231"/>
        <v>Rear</v>
      </c>
      <c r="EY334" s="145"/>
      <c r="EZ334" s="191"/>
      <c r="FA334" s="191"/>
      <c r="FB334" s="191"/>
      <c r="FC334" s="191"/>
      <c r="FD334" s="191"/>
      <c r="FE334" s="191"/>
      <c r="FF334" s="192"/>
      <c r="FG334" s="145"/>
      <c r="FH334" s="191"/>
      <c r="FI334" s="191"/>
      <c r="FJ334" s="191"/>
      <c r="FK334" s="191"/>
      <c r="FL334" s="191"/>
      <c r="FM334" s="191"/>
      <c r="FN334" s="192"/>
      <c r="FO334" s="145"/>
      <c r="FP334" s="191"/>
      <c r="FQ334" s="191"/>
      <c r="FR334" s="191"/>
      <c r="FS334" s="191"/>
      <c r="FT334" s="191"/>
      <c r="FU334" s="191"/>
      <c r="FV334" s="192"/>
      <c r="FW334" s="191"/>
      <c r="FX334" s="191"/>
      <c r="FY334" s="191"/>
      <c r="FZ334" s="191"/>
      <c r="GA334" s="191"/>
      <c r="GB334" s="191"/>
      <c r="GC334" s="191"/>
      <c r="GD334" s="210"/>
      <c r="GE334" s="145"/>
      <c r="GF334" s="191"/>
      <c r="GG334" s="191"/>
      <c r="GH334" s="191"/>
      <c r="GI334" s="191"/>
      <c r="GJ334" s="191"/>
      <c r="GK334" s="191"/>
      <c r="GL334" s="210"/>
      <c r="GM334" s="145"/>
      <c r="GN334" s="191"/>
      <c r="GO334" s="191"/>
      <c r="GP334" s="191"/>
      <c r="GQ334" s="191"/>
      <c r="GR334" s="191"/>
      <c r="GS334" s="191"/>
      <c r="GT334" s="210"/>
      <c r="GU334" s="145"/>
      <c r="GV334" s="191"/>
      <c r="GW334" s="191"/>
      <c r="GX334" s="191"/>
      <c r="GY334" s="191"/>
      <c r="GZ334" s="191"/>
      <c r="HA334" s="191"/>
      <c r="HB334" s="210"/>
      <c r="HC334" s="145"/>
      <c r="HD334" s="191"/>
      <c r="HE334" s="191"/>
      <c r="HF334" s="191"/>
      <c r="HG334" s="191"/>
      <c r="HH334" s="191"/>
      <c r="HI334" s="191"/>
      <c r="HJ334" s="210"/>
      <c r="HR334" s="310"/>
    </row>
    <row r="335" spans="1:226" s="309" customFormat="1" ht="14.45" customHeight="1" x14ac:dyDescent="0.25">
      <c r="A335" s="211" t="s">
        <v>431</v>
      </c>
      <c r="B335" s="194" t="s">
        <v>0</v>
      </c>
      <c r="C335" s="31">
        <f t="shared" si="268"/>
        <v>325</v>
      </c>
      <c r="D335" s="173" t="str">
        <f t="shared" si="232"/>
        <v>Dw_325</v>
      </c>
      <c r="E335" s="4">
        <v>500.2885685773615</v>
      </c>
      <c r="F335" s="195" t="s">
        <v>360</v>
      </c>
      <c r="G335" s="195">
        <v>17.5</v>
      </c>
      <c r="H335" s="3">
        <f t="shared" si="233"/>
        <v>36.49139738291349</v>
      </c>
      <c r="I335" s="196">
        <f t="shared" si="234"/>
        <v>142.03219149297325</v>
      </c>
      <c r="J335" s="1">
        <f t="shared" si="235"/>
        <v>0.3</v>
      </c>
      <c r="K335" s="280">
        <f t="shared" si="236"/>
        <v>0.61708949632488663</v>
      </c>
      <c r="L335" s="280">
        <f t="shared" si="237"/>
        <v>0.70332426903888967</v>
      </c>
      <c r="M335" s="225">
        <f t="shared" si="238"/>
        <v>1.1676630796233434</v>
      </c>
      <c r="N335" s="15" t="s">
        <v>432</v>
      </c>
      <c r="O335" s="197">
        <f t="shared" si="239"/>
        <v>0.52749320177916725</v>
      </c>
      <c r="P335" s="198">
        <f t="shared" si="240"/>
        <v>0</v>
      </c>
      <c r="Q335" s="198">
        <f t="shared" si="241"/>
        <v>0</v>
      </c>
      <c r="R335" s="198">
        <f t="shared" si="242"/>
        <v>0.81811900863629872</v>
      </c>
      <c r="S335" s="77">
        <f t="shared" si="243"/>
        <v>0.66024545527350498</v>
      </c>
      <c r="T335" s="199"/>
      <c r="U335" s="3">
        <f t="shared" si="244"/>
        <v>1.5779887241089801</v>
      </c>
      <c r="V335" s="98">
        <f t="shared" si="245"/>
        <v>8.4661646056112954</v>
      </c>
      <c r="W335" s="49">
        <f t="shared" si="246"/>
        <v>4.3102631572657266</v>
      </c>
      <c r="X335" s="317">
        <f t="shared" si="228"/>
        <v>7.4877591722286765E-2</v>
      </c>
      <c r="Y335" s="318">
        <v>7.4877591722286752E-2</v>
      </c>
      <c r="Z335" s="200"/>
      <c r="AA335" s="66"/>
      <c r="AB335" s="66"/>
      <c r="AC335" s="66">
        <v>250</v>
      </c>
      <c r="AD335" s="66"/>
      <c r="AE335" s="66"/>
      <c r="AF335" s="66"/>
      <c r="AG335" s="66"/>
      <c r="AH335" s="195"/>
      <c r="AI335" s="34"/>
      <c r="AJ335" s="229">
        <v>180</v>
      </c>
      <c r="AK335" s="34"/>
      <c r="AL335" s="34"/>
      <c r="AM335" s="34"/>
      <c r="AN335" s="201"/>
      <c r="AO335" s="201"/>
      <c r="AP335" s="202">
        <v>240</v>
      </c>
      <c r="AQ335" s="18"/>
      <c r="AR335" s="18"/>
      <c r="AS335" s="18"/>
      <c r="AT335" s="51"/>
      <c r="AU335" s="17"/>
      <c r="AV335" s="18"/>
      <c r="AW335" s="112"/>
      <c r="AX335" s="103"/>
      <c r="AY335" s="18"/>
      <c r="AZ335" s="18"/>
      <c r="BA335" s="18"/>
      <c r="BB335" s="17"/>
      <c r="BC335" s="19"/>
      <c r="BD335" s="19"/>
      <c r="BE335" s="19"/>
      <c r="BF335" s="17"/>
      <c r="BG335" s="18"/>
      <c r="BH335" s="18"/>
      <c r="BI335" s="128"/>
      <c r="BJ335" s="331"/>
      <c r="BK335" s="332"/>
      <c r="BL335" s="332"/>
      <c r="BM335" s="332"/>
      <c r="BN335" s="333"/>
      <c r="BO335" s="203">
        <f t="shared" si="247"/>
        <v>6.9363999999999999</v>
      </c>
      <c r="BP335" s="285">
        <v>5.260855398032624</v>
      </c>
      <c r="BQ335" s="204">
        <v>2.8305300854110067</v>
      </c>
      <c r="BR335" s="204"/>
      <c r="BS335" s="47"/>
      <c r="BT335" s="42"/>
      <c r="BU335" s="42"/>
      <c r="BV335" s="42"/>
      <c r="BW335" s="43"/>
      <c r="BX335" s="191"/>
      <c r="BY335" s="191"/>
      <c r="BZ335" s="205"/>
      <c r="CA335" s="191"/>
      <c r="CB335" s="206"/>
      <c r="CC335" s="191"/>
      <c r="CD335" s="207">
        <f t="shared" si="248"/>
        <v>42.609657447891976</v>
      </c>
      <c r="CE335" s="47" t="s">
        <v>356</v>
      </c>
      <c r="CF335" s="42">
        <v>31.8</v>
      </c>
      <c r="CG335" s="42" t="s">
        <v>353</v>
      </c>
      <c r="CH335" s="42">
        <v>175</v>
      </c>
      <c r="CI335" s="191"/>
      <c r="CJ335" s="192"/>
      <c r="CK335" s="191" t="s">
        <v>357</v>
      </c>
      <c r="CL335" s="191" t="s">
        <v>358</v>
      </c>
      <c r="CM335" s="208">
        <v>0.13</v>
      </c>
      <c r="CN335" s="191">
        <v>470</v>
      </c>
      <c r="CO335" s="205">
        <f t="shared" si="249"/>
        <v>59.077842875718424</v>
      </c>
      <c r="CP335" s="191">
        <f t="shared" si="250"/>
        <v>31.957243085918982</v>
      </c>
      <c r="CQ335" s="145" t="s">
        <v>353</v>
      </c>
      <c r="CR335" s="191">
        <v>175</v>
      </c>
      <c r="CS335" s="191"/>
      <c r="CT335" s="191"/>
      <c r="CU335" s="191"/>
      <c r="CV335" s="192"/>
      <c r="CW335" s="191" t="s">
        <v>357</v>
      </c>
      <c r="CX335" s="209" t="s">
        <v>358</v>
      </c>
      <c r="CY335" s="208">
        <v>0.13</v>
      </c>
      <c r="CZ335" s="191">
        <v>470</v>
      </c>
      <c r="DA335" s="191"/>
      <c r="DB335" s="191">
        <f t="shared" si="251"/>
        <v>36.49139738291349</v>
      </c>
      <c r="DC335" s="43">
        <f t="shared" si="252"/>
        <v>0</v>
      </c>
      <c r="DD335" s="191" t="s">
        <v>362</v>
      </c>
      <c r="DE335" s="191">
        <v>100</v>
      </c>
      <c r="DF335" s="191" t="s">
        <v>361</v>
      </c>
      <c r="DG335" s="191">
        <v>20</v>
      </c>
      <c r="DH335" s="191" t="s">
        <v>353</v>
      </c>
      <c r="DI335" s="192">
        <v>175</v>
      </c>
      <c r="DJ335" s="191"/>
      <c r="DK335" s="209"/>
      <c r="DL335" s="208"/>
      <c r="DM335" s="191"/>
      <c r="DN335" s="191">
        <f t="shared" si="253"/>
        <v>36.49139738291349</v>
      </c>
      <c r="DO335" s="192">
        <f t="shared" si="254"/>
        <v>0</v>
      </c>
      <c r="DP335" s="191">
        <v>1</v>
      </c>
      <c r="DQ335" s="191" t="s">
        <v>363</v>
      </c>
      <c r="DR335" s="191" t="s">
        <v>371</v>
      </c>
      <c r="DS335" s="208">
        <v>0.13400000000000001</v>
      </c>
      <c r="DT335" s="191">
        <v>580</v>
      </c>
      <c r="DU335" s="191">
        <f t="shared" si="255"/>
        <v>5.260855398032624</v>
      </c>
      <c r="DV335" s="191">
        <v>0.375</v>
      </c>
      <c r="DW335" s="191">
        <v>0.45</v>
      </c>
      <c r="DX335" s="192">
        <f t="shared" si="256"/>
        <v>7.1016095746486627</v>
      </c>
      <c r="DY335" s="191">
        <v>1</v>
      </c>
      <c r="DZ335" s="191" t="s">
        <v>363</v>
      </c>
      <c r="EA335" s="191" t="s">
        <v>371</v>
      </c>
      <c r="EB335" s="208">
        <v>0.13400000000000001</v>
      </c>
      <c r="EC335" s="191">
        <v>580</v>
      </c>
      <c r="ED335" s="191">
        <f t="shared" si="257"/>
        <v>2.8305300854110067</v>
      </c>
      <c r="EE335" s="191">
        <v>0.47499999999999998</v>
      </c>
      <c r="EF335" s="191">
        <v>0.47499999999999998</v>
      </c>
      <c r="EG335" s="191">
        <f t="shared" si="258"/>
        <v>3.5508047873243314</v>
      </c>
      <c r="EH335" s="166">
        <f t="shared" si="259"/>
        <v>2</v>
      </c>
      <c r="EI335" s="205">
        <f t="shared" si="260"/>
        <v>2.6825808309852661</v>
      </c>
      <c r="EJ335" s="205">
        <f t="shared" si="229"/>
        <v>1.5779887241089801</v>
      </c>
      <c r="EK335" s="51">
        <f t="shared" si="266"/>
        <v>1.0025413613020266</v>
      </c>
      <c r="EL335" s="220">
        <f t="shared" si="230"/>
        <v>0.39280958450736692</v>
      </c>
      <c r="EM335" s="221">
        <f t="shared" si="261"/>
        <v>4.2330823028056477</v>
      </c>
      <c r="EN335" s="191"/>
      <c r="EO335" s="313"/>
      <c r="EP335" s="192" t="s">
        <v>354</v>
      </c>
      <c r="EQ335" s="222">
        <f t="shared" si="262"/>
        <v>2.6825808309852661</v>
      </c>
      <c r="ER335" s="191">
        <f t="shared" si="263"/>
        <v>1.5779887241089801</v>
      </c>
      <c r="ES335" s="51">
        <f t="shared" si="264"/>
        <v>1.0025413613020266</v>
      </c>
      <c r="ET335" s="191">
        <f t="shared" si="267"/>
        <v>3.8610095845073671</v>
      </c>
      <c r="EU335" s="191">
        <f t="shared" si="265"/>
        <v>4.2330823028056477</v>
      </c>
      <c r="EV335" s="191"/>
      <c r="EW335" s="191"/>
      <c r="EX335" s="192" t="str">
        <f t="shared" si="231"/>
        <v>Front</v>
      </c>
      <c r="EY335" s="145"/>
      <c r="EZ335" s="191"/>
      <c r="FA335" s="191"/>
      <c r="FB335" s="191"/>
      <c r="FC335" s="191"/>
      <c r="FD335" s="191"/>
      <c r="FE335" s="191"/>
      <c r="FF335" s="192"/>
      <c r="FG335" s="145"/>
      <c r="FH335" s="191"/>
      <c r="FI335" s="191"/>
      <c r="FJ335" s="191"/>
      <c r="FK335" s="191"/>
      <c r="FL335" s="191"/>
      <c r="FM335" s="191"/>
      <c r="FN335" s="192"/>
      <c r="FO335" s="145"/>
      <c r="FP335" s="191"/>
      <c r="FQ335" s="191"/>
      <c r="FR335" s="191"/>
      <c r="FS335" s="191"/>
      <c r="FT335" s="191"/>
      <c r="FU335" s="191"/>
      <c r="FV335" s="192"/>
      <c r="FW335" s="191"/>
      <c r="FX335" s="191"/>
      <c r="FY335" s="191"/>
      <c r="FZ335" s="191"/>
      <c r="GA335" s="191"/>
      <c r="GB335" s="191"/>
      <c r="GC335" s="191"/>
      <c r="GD335" s="210"/>
      <c r="GE335" s="145"/>
      <c r="GF335" s="191"/>
      <c r="GG335" s="191"/>
      <c r="GH335" s="191"/>
      <c r="GI335" s="191"/>
      <c r="GJ335" s="191"/>
      <c r="GK335" s="191"/>
      <c r="GL335" s="210"/>
      <c r="GM335" s="145"/>
      <c r="GN335" s="191"/>
      <c r="GO335" s="191"/>
      <c r="GP335" s="191"/>
      <c r="GQ335" s="191"/>
      <c r="GR335" s="191"/>
      <c r="GS335" s="191"/>
      <c r="GT335" s="210"/>
      <c r="GU335" s="145"/>
      <c r="GV335" s="191"/>
      <c r="GW335" s="191"/>
      <c r="GX335" s="191"/>
      <c r="GY335" s="191"/>
      <c r="GZ335" s="191"/>
      <c r="HA335" s="191"/>
      <c r="HB335" s="210"/>
      <c r="HC335" s="145"/>
      <c r="HD335" s="191"/>
      <c r="HE335" s="191"/>
      <c r="HF335" s="191"/>
      <c r="HG335" s="191"/>
      <c r="HH335" s="191"/>
      <c r="HI335" s="191"/>
      <c r="HJ335" s="210"/>
      <c r="HR335" s="310"/>
    </row>
    <row r="336" spans="1:226" s="309" customFormat="1" ht="14.45" customHeight="1" x14ac:dyDescent="0.25">
      <c r="A336" s="211" t="s">
        <v>431</v>
      </c>
      <c r="B336" s="194" t="s">
        <v>0</v>
      </c>
      <c r="C336" s="31">
        <f t="shared" si="268"/>
        <v>326</v>
      </c>
      <c r="D336" s="173" t="str">
        <f t="shared" si="232"/>
        <v>Dw_326</v>
      </c>
      <c r="E336" s="4">
        <v>599.33668497251699</v>
      </c>
      <c r="F336" s="195" t="s">
        <v>360</v>
      </c>
      <c r="G336" s="195">
        <v>17.5</v>
      </c>
      <c r="H336" s="3">
        <f t="shared" si="233"/>
        <v>39.938886837843178</v>
      </c>
      <c r="I336" s="196">
        <f t="shared" si="234"/>
        <v>157.05884815040551</v>
      </c>
      <c r="J336" s="1">
        <f t="shared" si="235"/>
        <v>0.3</v>
      </c>
      <c r="K336" s="280">
        <f t="shared" si="236"/>
        <v>0.61048197068771248</v>
      </c>
      <c r="L336" s="280">
        <f t="shared" si="237"/>
        <v>0.69053606128885314</v>
      </c>
      <c r="M336" s="225">
        <f t="shared" si="238"/>
        <v>1.1797438079940774</v>
      </c>
      <c r="N336" s="15" t="s">
        <v>432</v>
      </c>
      <c r="O336" s="197">
        <f t="shared" si="239"/>
        <v>0.51790204596663991</v>
      </c>
      <c r="P336" s="198">
        <f t="shared" si="240"/>
        <v>0</v>
      </c>
      <c r="Q336" s="198">
        <f t="shared" si="241"/>
        <v>0</v>
      </c>
      <c r="R336" s="198">
        <f t="shared" si="242"/>
        <v>0.82658332825960823</v>
      </c>
      <c r="S336" s="77">
        <f t="shared" si="243"/>
        <v>0.67979146794370526</v>
      </c>
      <c r="T336" s="199"/>
      <c r="U336" s="3">
        <f t="shared" si="244"/>
        <v>1.6222378650959797</v>
      </c>
      <c r="V336" s="98">
        <f t="shared" si="245"/>
        <v>8.9476293492339494</v>
      </c>
      <c r="W336" s="49">
        <f t="shared" si="246"/>
        <v>4.4636277698810289</v>
      </c>
      <c r="X336" s="317">
        <f t="shared" si="228"/>
        <v>7.2560930674593016E-2</v>
      </c>
      <c r="Y336" s="318">
        <v>7.2560930674593016E-2</v>
      </c>
      <c r="Z336" s="200"/>
      <c r="AA336" s="66"/>
      <c r="AB336" s="66"/>
      <c r="AC336" s="66">
        <v>250</v>
      </c>
      <c r="AD336" s="66"/>
      <c r="AE336" s="66"/>
      <c r="AF336" s="66"/>
      <c r="AG336" s="66"/>
      <c r="AH336" s="195"/>
      <c r="AI336" s="34"/>
      <c r="AJ336" s="229">
        <v>180</v>
      </c>
      <c r="AK336" s="34"/>
      <c r="AL336" s="34"/>
      <c r="AM336" s="34"/>
      <c r="AN336" s="201"/>
      <c r="AO336" s="201"/>
      <c r="AP336" s="202">
        <v>240</v>
      </c>
      <c r="AQ336" s="18"/>
      <c r="AR336" s="18"/>
      <c r="AS336" s="18"/>
      <c r="AT336" s="51"/>
      <c r="AU336" s="17"/>
      <c r="AV336" s="18"/>
      <c r="AW336" s="112"/>
      <c r="AX336" s="103"/>
      <c r="AY336" s="18"/>
      <c r="AZ336" s="18"/>
      <c r="BA336" s="18"/>
      <c r="BB336" s="17"/>
      <c r="BC336" s="19"/>
      <c r="BD336" s="19"/>
      <c r="BE336" s="19"/>
      <c r="BF336" s="17"/>
      <c r="BG336" s="18"/>
      <c r="BH336" s="18"/>
      <c r="BI336" s="128"/>
      <c r="BJ336" s="331"/>
      <c r="BK336" s="332"/>
      <c r="BL336" s="332"/>
      <c r="BM336" s="332"/>
      <c r="BN336" s="333"/>
      <c r="BO336" s="203">
        <f t="shared" si="247"/>
        <v>6.9363999999999999</v>
      </c>
      <c r="BP336" s="285">
        <v>5.7578696208181732</v>
      </c>
      <c r="BQ336" s="204">
        <v>3.0399966591281786</v>
      </c>
      <c r="BR336" s="204"/>
      <c r="BS336" s="47"/>
      <c r="BT336" s="42"/>
      <c r="BU336" s="42"/>
      <c r="BV336" s="42"/>
      <c r="BW336" s="43"/>
      <c r="BX336" s="191"/>
      <c r="BY336" s="191"/>
      <c r="BZ336" s="205"/>
      <c r="CA336" s="191"/>
      <c r="CB336" s="206"/>
      <c r="CC336" s="191"/>
      <c r="CD336" s="207">
        <f t="shared" si="248"/>
        <v>47.117654445121651</v>
      </c>
      <c r="CE336" s="47" t="s">
        <v>356</v>
      </c>
      <c r="CF336" s="42">
        <v>31.8</v>
      </c>
      <c r="CG336" s="42" t="s">
        <v>353</v>
      </c>
      <c r="CH336" s="42">
        <v>175</v>
      </c>
      <c r="CI336" s="191"/>
      <c r="CJ336" s="192"/>
      <c r="CK336" s="191" t="s">
        <v>357</v>
      </c>
      <c r="CL336" s="191" t="s">
        <v>358</v>
      </c>
      <c r="CM336" s="208">
        <v>0.13</v>
      </c>
      <c r="CN336" s="191">
        <v>470</v>
      </c>
      <c r="CO336" s="205">
        <f t="shared" si="249"/>
        <v>67.209520623291297</v>
      </c>
      <c r="CP336" s="191">
        <f t="shared" si="250"/>
        <v>35.33824083384124</v>
      </c>
      <c r="CQ336" s="145" t="s">
        <v>353</v>
      </c>
      <c r="CR336" s="191">
        <v>175</v>
      </c>
      <c r="CS336" s="191"/>
      <c r="CT336" s="191"/>
      <c r="CU336" s="191"/>
      <c r="CV336" s="192"/>
      <c r="CW336" s="191" t="s">
        <v>357</v>
      </c>
      <c r="CX336" s="209" t="s">
        <v>358</v>
      </c>
      <c r="CY336" s="208">
        <v>0.13</v>
      </c>
      <c r="CZ336" s="191">
        <v>470</v>
      </c>
      <c r="DA336" s="191"/>
      <c r="DB336" s="191">
        <f t="shared" si="251"/>
        <v>39.938886837843178</v>
      </c>
      <c r="DC336" s="43">
        <f t="shared" si="252"/>
        <v>0</v>
      </c>
      <c r="DD336" s="191" t="s">
        <v>362</v>
      </c>
      <c r="DE336" s="191">
        <v>100</v>
      </c>
      <c r="DF336" s="191" t="s">
        <v>361</v>
      </c>
      <c r="DG336" s="191">
        <v>20</v>
      </c>
      <c r="DH336" s="191" t="s">
        <v>353</v>
      </c>
      <c r="DI336" s="192">
        <v>175</v>
      </c>
      <c r="DJ336" s="191"/>
      <c r="DK336" s="209"/>
      <c r="DL336" s="208"/>
      <c r="DM336" s="191"/>
      <c r="DN336" s="191">
        <f t="shared" si="253"/>
        <v>39.938886837843178</v>
      </c>
      <c r="DO336" s="192">
        <f t="shared" si="254"/>
        <v>0</v>
      </c>
      <c r="DP336" s="191">
        <v>1</v>
      </c>
      <c r="DQ336" s="191" t="s">
        <v>363</v>
      </c>
      <c r="DR336" s="191" t="s">
        <v>371</v>
      </c>
      <c r="DS336" s="208">
        <v>0.13400000000000001</v>
      </c>
      <c r="DT336" s="191">
        <v>580</v>
      </c>
      <c r="DU336" s="191">
        <f t="shared" si="255"/>
        <v>5.7578696208181732</v>
      </c>
      <c r="DV336" s="191">
        <v>0.375</v>
      </c>
      <c r="DW336" s="191">
        <v>0.45</v>
      </c>
      <c r="DX336" s="192">
        <f t="shared" si="256"/>
        <v>7.8529424075202758</v>
      </c>
      <c r="DY336" s="191">
        <v>1</v>
      </c>
      <c r="DZ336" s="191" t="s">
        <v>363</v>
      </c>
      <c r="EA336" s="191" t="s">
        <v>371</v>
      </c>
      <c r="EB336" s="208">
        <v>0.13400000000000001</v>
      </c>
      <c r="EC336" s="191">
        <v>580</v>
      </c>
      <c r="ED336" s="191">
        <f t="shared" si="257"/>
        <v>3.0399966591281786</v>
      </c>
      <c r="EE336" s="191">
        <v>0.47499999999999998</v>
      </c>
      <c r="EF336" s="191">
        <v>0.47499999999999998</v>
      </c>
      <c r="EG336" s="191">
        <f t="shared" si="258"/>
        <v>3.9264712037601379</v>
      </c>
      <c r="EH336" s="166">
        <f t="shared" si="259"/>
        <v>2</v>
      </c>
      <c r="EI336" s="205">
        <f t="shared" si="260"/>
        <v>2.7578043706631652</v>
      </c>
      <c r="EJ336" s="205">
        <f t="shared" si="229"/>
        <v>1.6222378650959797</v>
      </c>
      <c r="EK336" s="51">
        <f t="shared" si="266"/>
        <v>1.167758794032199</v>
      </c>
      <c r="EL336" s="220">
        <f t="shared" si="230"/>
        <v>0.35519781466841738</v>
      </c>
      <c r="EM336" s="221">
        <f t="shared" si="261"/>
        <v>4.4738146746169747</v>
      </c>
      <c r="EN336" s="191"/>
      <c r="EO336" s="313"/>
      <c r="EP336" s="192" t="s">
        <v>354</v>
      </c>
      <c r="EQ336" s="222">
        <f t="shared" si="262"/>
        <v>2.7578043706631652</v>
      </c>
      <c r="ER336" s="191">
        <f t="shared" si="263"/>
        <v>1.6222378650959797</v>
      </c>
      <c r="ES336" s="51">
        <f t="shared" si="264"/>
        <v>1.167758794032199</v>
      </c>
      <c r="ET336" s="191">
        <f t="shared" si="267"/>
        <v>3.8233978146684171</v>
      </c>
      <c r="EU336" s="191">
        <f t="shared" si="265"/>
        <v>4.4738146746169747</v>
      </c>
      <c r="EV336" s="191"/>
      <c r="EW336" s="191"/>
      <c r="EX336" s="192" t="str">
        <f t="shared" si="231"/>
        <v>Front</v>
      </c>
      <c r="EY336" s="145"/>
      <c r="EZ336" s="191"/>
      <c r="FA336" s="191"/>
      <c r="FB336" s="191"/>
      <c r="FC336" s="191"/>
      <c r="FD336" s="191"/>
      <c r="FE336" s="191"/>
      <c r="FF336" s="192"/>
      <c r="FG336" s="145"/>
      <c r="FH336" s="191"/>
      <c r="FI336" s="191"/>
      <c r="FJ336" s="191"/>
      <c r="FK336" s="191"/>
      <c r="FL336" s="191"/>
      <c r="FM336" s="191"/>
      <c r="FN336" s="192"/>
      <c r="FO336" s="145"/>
      <c r="FP336" s="191"/>
      <c r="FQ336" s="191"/>
      <c r="FR336" s="191"/>
      <c r="FS336" s="191"/>
      <c r="FT336" s="191"/>
      <c r="FU336" s="191"/>
      <c r="FV336" s="192"/>
      <c r="FW336" s="191"/>
      <c r="FX336" s="191"/>
      <c r="FY336" s="191"/>
      <c r="FZ336" s="191"/>
      <c r="GA336" s="191"/>
      <c r="GB336" s="191"/>
      <c r="GC336" s="191"/>
      <c r="GD336" s="210"/>
      <c r="GE336" s="145"/>
      <c r="GF336" s="191"/>
      <c r="GG336" s="191"/>
      <c r="GH336" s="191"/>
      <c r="GI336" s="191"/>
      <c r="GJ336" s="191"/>
      <c r="GK336" s="191"/>
      <c r="GL336" s="210"/>
      <c r="GM336" s="145"/>
      <c r="GN336" s="191"/>
      <c r="GO336" s="191"/>
      <c r="GP336" s="191"/>
      <c r="GQ336" s="191"/>
      <c r="GR336" s="191"/>
      <c r="GS336" s="191"/>
      <c r="GT336" s="210"/>
      <c r="GU336" s="145"/>
      <c r="GV336" s="191"/>
      <c r="GW336" s="191"/>
      <c r="GX336" s="191"/>
      <c r="GY336" s="191"/>
      <c r="GZ336" s="191"/>
      <c r="HA336" s="191"/>
      <c r="HB336" s="210"/>
      <c r="HC336" s="145"/>
      <c r="HD336" s="191"/>
      <c r="HE336" s="191"/>
      <c r="HF336" s="191"/>
      <c r="HG336" s="191"/>
      <c r="HH336" s="191"/>
      <c r="HI336" s="191"/>
      <c r="HJ336" s="210"/>
      <c r="HR336" s="310"/>
    </row>
    <row r="337" spans="1:226" s="309" customFormat="1" ht="14.45" customHeight="1" x14ac:dyDescent="0.25">
      <c r="A337" s="211" t="s">
        <v>431</v>
      </c>
      <c r="B337" s="194" t="s">
        <v>0</v>
      </c>
      <c r="C337" s="31">
        <f t="shared" si="268"/>
        <v>327</v>
      </c>
      <c r="D337" s="173" t="str">
        <f t="shared" si="232"/>
        <v>Dw_327</v>
      </c>
      <c r="E337" s="4">
        <v>525.4858992132431</v>
      </c>
      <c r="F337" s="195" t="s">
        <v>360</v>
      </c>
      <c r="G337" s="195">
        <v>17.5</v>
      </c>
      <c r="H337" s="3">
        <f t="shared" si="233"/>
        <v>56.482724177853839</v>
      </c>
      <c r="I337" s="196">
        <f t="shared" si="234"/>
        <v>201.99285108017824</v>
      </c>
      <c r="J337" s="1">
        <f t="shared" si="235"/>
        <v>0.3</v>
      </c>
      <c r="K337" s="280">
        <f t="shared" si="236"/>
        <v>0.68066520497735705</v>
      </c>
      <c r="L337" s="280">
        <f t="shared" si="237"/>
        <v>0.79473247897238986</v>
      </c>
      <c r="M337" s="225">
        <f t="shared" si="238"/>
        <v>1.0728564566617189</v>
      </c>
      <c r="N337" s="15" t="s">
        <v>432</v>
      </c>
      <c r="O337" s="197">
        <f t="shared" si="239"/>
        <v>0.59604935922929247</v>
      </c>
      <c r="P337" s="198">
        <f t="shared" si="240"/>
        <v>0</v>
      </c>
      <c r="Q337" s="198">
        <f t="shared" si="241"/>
        <v>0</v>
      </c>
      <c r="R337" s="198">
        <f t="shared" si="242"/>
        <v>0.75169308343316643</v>
      </c>
      <c r="S337" s="77">
        <f t="shared" si="243"/>
        <v>0.90034960547693721</v>
      </c>
      <c r="T337" s="199"/>
      <c r="U337" s="3">
        <f t="shared" si="244"/>
        <v>1.9386189051884137</v>
      </c>
      <c r="V337" s="98">
        <f t="shared" si="245"/>
        <v>12.778027082483341</v>
      </c>
      <c r="W337" s="49">
        <f t="shared" si="246"/>
        <v>4.420300865951579</v>
      </c>
      <c r="X337" s="317">
        <f t="shared" si="228"/>
        <v>8.8079334965842457E-2</v>
      </c>
      <c r="Y337" s="318">
        <v>8.8079334965842443E-2</v>
      </c>
      <c r="Z337" s="200"/>
      <c r="AA337" s="66"/>
      <c r="AB337" s="66"/>
      <c r="AC337" s="66">
        <v>250</v>
      </c>
      <c r="AD337" s="66"/>
      <c r="AE337" s="66"/>
      <c r="AF337" s="66"/>
      <c r="AG337" s="66"/>
      <c r="AH337" s="195"/>
      <c r="AI337" s="34"/>
      <c r="AJ337" s="229">
        <v>180</v>
      </c>
      <c r="AK337" s="34"/>
      <c r="AL337" s="34"/>
      <c r="AM337" s="34"/>
      <c r="AN337" s="201"/>
      <c r="AO337" s="201"/>
      <c r="AP337" s="202">
        <v>240</v>
      </c>
      <c r="AQ337" s="18"/>
      <c r="AR337" s="18"/>
      <c r="AS337" s="18"/>
      <c r="AT337" s="51"/>
      <c r="AU337" s="17"/>
      <c r="AV337" s="18"/>
      <c r="AW337" s="112"/>
      <c r="AX337" s="103"/>
      <c r="AY337" s="18"/>
      <c r="AZ337" s="18"/>
      <c r="BA337" s="18"/>
      <c r="BB337" s="17"/>
      <c r="BC337" s="19"/>
      <c r="BD337" s="19"/>
      <c r="BE337" s="19"/>
      <c r="BF337" s="17"/>
      <c r="BG337" s="18"/>
      <c r="BH337" s="18"/>
      <c r="BI337" s="128"/>
      <c r="BJ337" s="331"/>
      <c r="BK337" s="332"/>
      <c r="BL337" s="332"/>
      <c r="BM337" s="332"/>
      <c r="BN337" s="333"/>
      <c r="BO337" s="203">
        <f t="shared" si="247"/>
        <v>6.9363999999999999</v>
      </c>
      <c r="BP337" s="285">
        <v>8.1429450691790901</v>
      </c>
      <c r="BQ337" s="204">
        <v>2.9519651654644825</v>
      </c>
      <c r="BR337" s="204"/>
      <c r="BS337" s="47"/>
      <c r="BT337" s="42"/>
      <c r="BU337" s="42"/>
      <c r="BV337" s="42"/>
      <c r="BW337" s="43"/>
      <c r="BX337" s="191"/>
      <c r="BY337" s="191"/>
      <c r="BZ337" s="205"/>
      <c r="CA337" s="191"/>
      <c r="CB337" s="206"/>
      <c r="CC337" s="191"/>
      <c r="CD337" s="207">
        <f t="shared" si="248"/>
        <v>60.597855324053469</v>
      </c>
      <c r="CE337" s="47" t="s">
        <v>356</v>
      </c>
      <c r="CF337" s="42">
        <v>31.8</v>
      </c>
      <c r="CG337" s="42" t="s">
        <v>353</v>
      </c>
      <c r="CH337" s="42">
        <v>175</v>
      </c>
      <c r="CI337" s="191"/>
      <c r="CJ337" s="192"/>
      <c r="CK337" s="191" t="s">
        <v>357</v>
      </c>
      <c r="CL337" s="191" t="s">
        <v>358</v>
      </c>
      <c r="CM337" s="208">
        <v>0.13</v>
      </c>
      <c r="CN337" s="191">
        <v>470</v>
      </c>
      <c r="CO337" s="205">
        <f t="shared" si="249"/>
        <v>79.055848873042692</v>
      </c>
      <c r="CP337" s="191">
        <f t="shared" si="250"/>
        <v>45.448391493040106</v>
      </c>
      <c r="CQ337" s="145" t="s">
        <v>353</v>
      </c>
      <c r="CR337" s="191">
        <v>175</v>
      </c>
      <c r="CS337" s="191"/>
      <c r="CT337" s="191"/>
      <c r="CU337" s="191"/>
      <c r="CV337" s="192"/>
      <c r="CW337" s="191" t="s">
        <v>357</v>
      </c>
      <c r="CX337" s="209" t="s">
        <v>358</v>
      </c>
      <c r="CY337" s="208">
        <v>0.13</v>
      </c>
      <c r="CZ337" s="191">
        <v>470</v>
      </c>
      <c r="DA337" s="191"/>
      <c r="DB337" s="191">
        <f t="shared" si="251"/>
        <v>56.482724177853839</v>
      </c>
      <c r="DC337" s="43">
        <f t="shared" si="252"/>
        <v>0</v>
      </c>
      <c r="DD337" s="191" t="s">
        <v>362</v>
      </c>
      <c r="DE337" s="191">
        <v>100</v>
      </c>
      <c r="DF337" s="191" t="s">
        <v>361</v>
      </c>
      <c r="DG337" s="191">
        <v>20</v>
      </c>
      <c r="DH337" s="191" t="s">
        <v>353</v>
      </c>
      <c r="DI337" s="192">
        <v>175</v>
      </c>
      <c r="DJ337" s="191"/>
      <c r="DK337" s="209"/>
      <c r="DL337" s="208"/>
      <c r="DM337" s="191"/>
      <c r="DN337" s="191">
        <f t="shared" si="253"/>
        <v>56.482724177853839</v>
      </c>
      <c r="DO337" s="192">
        <f t="shared" si="254"/>
        <v>0</v>
      </c>
      <c r="DP337" s="191">
        <v>1</v>
      </c>
      <c r="DQ337" s="191" t="s">
        <v>363</v>
      </c>
      <c r="DR337" s="191" t="s">
        <v>371</v>
      </c>
      <c r="DS337" s="208">
        <v>0.13400000000000001</v>
      </c>
      <c r="DT337" s="191">
        <v>580</v>
      </c>
      <c r="DU337" s="191">
        <f t="shared" si="255"/>
        <v>8.1429450691790901</v>
      </c>
      <c r="DV337" s="191">
        <v>0.375</v>
      </c>
      <c r="DW337" s="191">
        <v>0.45</v>
      </c>
      <c r="DX337" s="192">
        <f t="shared" si="256"/>
        <v>10.099642554008913</v>
      </c>
      <c r="DY337" s="191">
        <v>1</v>
      </c>
      <c r="DZ337" s="191" t="s">
        <v>363</v>
      </c>
      <c r="EA337" s="191" t="s">
        <v>371</v>
      </c>
      <c r="EB337" s="208">
        <v>0.13400000000000001</v>
      </c>
      <c r="EC337" s="191">
        <v>580</v>
      </c>
      <c r="ED337" s="191">
        <f t="shared" si="257"/>
        <v>2.9519651654644825</v>
      </c>
      <c r="EE337" s="191">
        <v>0.47499999999999998</v>
      </c>
      <c r="EF337" s="191">
        <v>0.47499999999999998</v>
      </c>
      <c r="EG337" s="191">
        <f t="shared" si="258"/>
        <v>5.0498212770044564</v>
      </c>
      <c r="EH337" s="166">
        <f t="shared" si="259"/>
        <v>2</v>
      </c>
      <c r="EI337" s="205">
        <f t="shared" si="260"/>
        <v>3.2956521388203033</v>
      </c>
      <c r="EJ337" s="205">
        <f t="shared" si="229"/>
        <v>1.9386189051884137</v>
      </c>
      <c r="EK337" s="51">
        <f t="shared" si="266"/>
        <v>0.76334626027606878</v>
      </c>
      <c r="EL337" s="220">
        <f t="shared" si="230"/>
        <v>8.6273930589848336E-2</v>
      </c>
      <c r="EM337" s="221">
        <f t="shared" si="261"/>
        <v>6.3890135412416704</v>
      </c>
      <c r="EN337" s="191"/>
      <c r="EO337" s="313"/>
      <c r="EP337" s="192" t="s">
        <v>354</v>
      </c>
      <c r="EQ337" s="222">
        <f t="shared" si="262"/>
        <v>3.2956521388203033</v>
      </c>
      <c r="ER337" s="191">
        <f t="shared" si="263"/>
        <v>1.9386189051884137</v>
      </c>
      <c r="ES337" s="51">
        <f t="shared" si="264"/>
        <v>0.76334626027606878</v>
      </c>
      <c r="ET337" s="191">
        <f t="shared" si="267"/>
        <v>3.5544739305898485</v>
      </c>
      <c r="EU337" s="191">
        <f t="shared" si="265"/>
        <v>6.3890135412416704</v>
      </c>
      <c r="EV337" s="191"/>
      <c r="EW337" s="191"/>
      <c r="EX337" s="192" t="str">
        <f t="shared" si="231"/>
        <v>Front</v>
      </c>
      <c r="EY337" s="145"/>
      <c r="EZ337" s="191"/>
      <c r="FA337" s="191"/>
      <c r="FB337" s="191"/>
      <c r="FC337" s="191"/>
      <c r="FD337" s="191"/>
      <c r="FE337" s="191"/>
      <c r="FF337" s="192"/>
      <c r="FG337" s="145"/>
      <c r="FH337" s="191"/>
      <c r="FI337" s="191"/>
      <c r="FJ337" s="191"/>
      <c r="FK337" s="191"/>
      <c r="FL337" s="191"/>
      <c r="FM337" s="191"/>
      <c r="FN337" s="192"/>
      <c r="FO337" s="145"/>
      <c r="FP337" s="191"/>
      <c r="FQ337" s="191"/>
      <c r="FR337" s="191"/>
      <c r="FS337" s="191"/>
      <c r="FT337" s="191"/>
      <c r="FU337" s="191"/>
      <c r="FV337" s="192"/>
      <c r="FW337" s="191"/>
      <c r="FX337" s="191"/>
      <c r="FY337" s="191"/>
      <c r="FZ337" s="191"/>
      <c r="GA337" s="191"/>
      <c r="GB337" s="191"/>
      <c r="GC337" s="191"/>
      <c r="GD337" s="210"/>
      <c r="GE337" s="145"/>
      <c r="GF337" s="191"/>
      <c r="GG337" s="191"/>
      <c r="GH337" s="191"/>
      <c r="GI337" s="191"/>
      <c r="GJ337" s="191"/>
      <c r="GK337" s="191"/>
      <c r="GL337" s="210"/>
      <c r="GM337" s="145"/>
      <c r="GN337" s="191"/>
      <c r="GO337" s="191"/>
      <c r="GP337" s="191"/>
      <c r="GQ337" s="191"/>
      <c r="GR337" s="191"/>
      <c r="GS337" s="191"/>
      <c r="GT337" s="210"/>
      <c r="GU337" s="145"/>
      <c r="GV337" s="191"/>
      <c r="GW337" s="191"/>
      <c r="GX337" s="191"/>
      <c r="GY337" s="191"/>
      <c r="GZ337" s="191"/>
      <c r="HA337" s="191"/>
      <c r="HB337" s="210"/>
      <c r="HC337" s="145"/>
      <c r="HD337" s="191"/>
      <c r="HE337" s="191"/>
      <c r="HF337" s="191"/>
      <c r="HG337" s="191"/>
      <c r="HH337" s="191"/>
      <c r="HI337" s="191"/>
      <c r="HJ337" s="210"/>
      <c r="HR337" s="310"/>
    </row>
    <row r="338" spans="1:226" s="309" customFormat="1" ht="14.45" customHeight="1" x14ac:dyDescent="0.25">
      <c r="A338" s="211" t="s">
        <v>431</v>
      </c>
      <c r="B338" s="194" t="s">
        <v>0</v>
      </c>
      <c r="C338" s="31">
        <f t="shared" si="268"/>
        <v>328</v>
      </c>
      <c r="D338" s="173" t="str">
        <f t="shared" si="232"/>
        <v>Dw_328</v>
      </c>
      <c r="E338" s="4">
        <v>602.27181620413864</v>
      </c>
      <c r="F338" s="195" t="s">
        <v>360</v>
      </c>
      <c r="G338" s="195">
        <v>17.5</v>
      </c>
      <c r="H338" s="3">
        <f t="shared" si="233"/>
        <v>52.466415020787586</v>
      </c>
      <c r="I338" s="196">
        <f t="shared" si="234"/>
        <v>190.79777133431543</v>
      </c>
      <c r="J338" s="1">
        <f t="shared" si="235"/>
        <v>0.3</v>
      </c>
      <c r="K338" s="280">
        <f t="shared" si="236"/>
        <v>0.66662051517799281</v>
      </c>
      <c r="L338" s="280">
        <f t="shared" si="237"/>
        <v>0.75549445868641585</v>
      </c>
      <c r="M338" s="225">
        <f t="shared" si="238"/>
        <v>1.0909708882837903</v>
      </c>
      <c r="N338" s="15" t="s">
        <v>432</v>
      </c>
      <c r="O338" s="197">
        <f t="shared" si="239"/>
        <v>0.56662084401481183</v>
      </c>
      <c r="P338" s="198">
        <f t="shared" si="240"/>
        <v>0</v>
      </c>
      <c r="Q338" s="198">
        <f t="shared" si="241"/>
        <v>0</v>
      </c>
      <c r="R338" s="198">
        <f t="shared" si="242"/>
        <v>0.76438489590825087</v>
      </c>
      <c r="S338" s="77">
        <f t="shared" si="243"/>
        <v>0.84791356708907673</v>
      </c>
      <c r="T338" s="199"/>
      <c r="U338" s="3">
        <f t="shared" si="244"/>
        <v>1.723614202685035</v>
      </c>
      <c r="V338" s="98">
        <f t="shared" si="245"/>
        <v>10.100876126971734</v>
      </c>
      <c r="W338" s="49">
        <f t="shared" si="246"/>
        <v>5.1942439805483627</v>
      </c>
      <c r="X338" s="317">
        <f t="shared" si="228"/>
        <v>6.9503356712821068E-2</v>
      </c>
      <c r="Y338" s="318">
        <v>6.9503356712821068E-2</v>
      </c>
      <c r="Z338" s="200"/>
      <c r="AA338" s="66"/>
      <c r="AB338" s="66"/>
      <c r="AC338" s="66">
        <v>250</v>
      </c>
      <c r="AD338" s="66"/>
      <c r="AE338" s="66"/>
      <c r="AF338" s="66"/>
      <c r="AG338" s="66"/>
      <c r="AH338" s="195"/>
      <c r="AI338" s="34"/>
      <c r="AJ338" s="229">
        <v>180</v>
      </c>
      <c r="AK338" s="34"/>
      <c r="AL338" s="34"/>
      <c r="AM338" s="34"/>
      <c r="AN338" s="201"/>
      <c r="AO338" s="201"/>
      <c r="AP338" s="202">
        <v>240</v>
      </c>
      <c r="AQ338" s="18"/>
      <c r="AR338" s="18"/>
      <c r="AS338" s="18"/>
      <c r="AT338" s="51"/>
      <c r="AU338" s="17"/>
      <c r="AV338" s="18"/>
      <c r="AW338" s="112"/>
      <c r="AX338" s="103"/>
      <c r="AY338" s="18"/>
      <c r="AZ338" s="18"/>
      <c r="BA338" s="18"/>
      <c r="BB338" s="17"/>
      <c r="BC338" s="19"/>
      <c r="BD338" s="19"/>
      <c r="BE338" s="19"/>
      <c r="BF338" s="17"/>
      <c r="BG338" s="18"/>
      <c r="BH338" s="18"/>
      <c r="BI338" s="128"/>
      <c r="BJ338" s="331"/>
      <c r="BK338" s="332"/>
      <c r="BL338" s="332"/>
      <c r="BM338" s="332"/>
      <c r="BN338" s="333"/>
      <c r="BO338" s="203">
        <f t="shared" si="247"/>
        <v>6.9363999999999999</v>
      </c>
      <c r="BP338" s="285">
        <v>7.5639258146571118</v>
      </c>
      <c r="BQ338" s="204">
        <v>2.9607935156169698</v>
      </c>
      <c r="BR338" s="204"/>
      <c r="BS338" s="47"/>
      <c r="BT338" s="42"/>
      <c r="BU338" s="42"/>
      <c r="BV338" s="42"/>
      <c r="BW338" s="43"/>
      <c r="BX338" s="191"/>
      <c r="BY338" s="191"/>
      <c r="BZ338" s="205"/>
      <c r="CA338" s="191"/>
      <c r="CB338" s="206"/>
      <c r="CC338" s="191"/>
      <c r="CD338" s="207">
        <f t="shared" si="248"/>
        <v>57.239331400294631</v>
      </c>
      <c r="CE338" s="47" t="s">
        <v>356</v>
      </c>
      <c r="CF338" s="42">
        <v>31.8</v>
      </c>
      <c r="CG338" s="42" t="s">
        <v>353</v>
      </c>
      <c r="CH338" s="42">
        <v>175</v>
      </c>
      <c r="CI338" s="191"/>
      <c r="CJ338" s="192"/>
      <c r="CK338" s="191" t="s">
        <v>357</v>
      </c>
      <c r="CL338" s="191" t="s">
        <v>358</v>
      </c>
      <c r="CM338" s="208">
        <v>0.13</v>
      </c>
      <c r="CN338" s="191">
        <v>470</v>
      </c>
      <c r="CO338" s="205">
        <f t="shared" si="249"/>
        <v>75.893387441312399</v>
      </c>
      <c r="CP338" s="191">
        <f t="shared" si="250"/>
        <v>42.92949855022097</v>
      </c>
      <c r="CQ338" s="145" t="s">
        <v>353</v>
      </c>
      <c r="CR338" s="191">
        <v>175</v>
      </c>
      <c r="CS338" s="191"/>
      <c r="CT338" s="191"/>
      <c r="CU338" s="191"/>
      <c r="CV338" s="192"/>
      <c r="CW338" s="191" t="s">
        <v>357</v>
      </c>
      <c r="CX338" s="209" t="s">
        <v>358</v>
      </c>
      <c r="CY338" s="208">
        <v>0.13</v>
      </c>
      <c r="CZ338" s="191">
        <v>470</v>
      </c>
      <c r="DA338" s="191"/>
      <c r="DB338" s="191">
        <f t="shared" si="251"/>
        <v>52.466415020787586</v>
      </c>
      <c r="DC338" s="43">
        <f t="shared" si="252"/>
        <v>0</v>
      </c>
      <c r="DD338" s="191" t="s">
        <v>362</v>
      </c>
      <c r="DE338" s="191">
        <v>100</v>
      </c>
      <c r="DF338" s="191" t="s">
        <v>361</v>
      </c>
      <c r="DG338" s="191">
        <v>20</v>
      </c>
      <c r="DH338" s="191" t="s">
        <v>353</v>
      </c>
      <c r="DI338" s="192">
        <v>175</v>
      </c>
      <c r="DJ338" s="191"/>
      <c r="DK338" s="209"/>
      <c r="DL338" s="208"/>
      <c r="DM338" s="191"/>
      <c r="DN338" s="191">
        <f t="shared" si="253"/>
        <v>52.466415020787586</v>
      </c>
      <c r="DO338" s="192">
        <f t="shared" si="254"/>
        <v>0</v>
      </c>
      <c r="DP338" s="191">
        <v>1</v>
      </c>
      <c r="DQ338" s="191" t="s">
        <v>363</v>
      </c>
      <c r="DR338" s="191" t="s">
        <v>371</v>
      </c>
      <c r="DS338" s="208">
        <v>0.13400000000000001</v>
      </c>
      <c r="DT338" s="191">
        <v>580</v>
      </c>
      <c r="DU338" s="191">
        <f t="shared" si="255"/>
        <v>7.5639258146571118</v>
      </c>
      <c r="DV338" s="191">
        <v>0.375</v>
      </c>
      <c r="DW338" s="191">
        <v>0.45</v>
      </c>
      <c r="DX338" s="192">
        <f t="shared" si="256"/>
        <v>9.5398885667157725</v>
      </c>
      <c r="DY338" s="191">
        <v>1</v>
      </c>
      <c r="DZ338" s="191" t="s">
        <v>363</v>
      </c>
      <c r="EA338" s="191" t="s">
        <v>371</v>
      </c>
      <c r="EB338" s="208">
        <v>0.13400000000000001</v>
      </c>
      <c r="EC338" s="191">
        <v>580</v>
      </c>
      <c r="ED338" s="191">
        <f t="shared" si="257"/>
        <v>2.9607935156169698</v>
      </c>
      <c r="EE338" s="191">
        <v>0.47499999999999998</v>
      </c>
      <c r="EF338" s="191">
        <v>0.47499999999999998</v>
      </c>
      <c r="EG338" s="191">
        <f t="shared" si="258"/>
        <v>4.7699442833578862</v>
      </c>
      <c r="EH338" s="166">
        <f t="shared" si="259"/>
        <v>2</v>
      </c>
      <c r="EI338" s="205">
        <f t="shared" si="260"/>
        <v>2.9301441445645593</v>
      </c>
      <c r="EJ338" s="205">
        <f t="shared" si="229"/>
        <v>1.723614202685035</v>
      </c>
      <c r="EK338" s="51">
        <f t="shared" si="266"/>
        <v>0.98717931293193484</v>
      </c>
      <c r="EL338" s="220">
        <f t="shared" si="230"/>
        <v>0.26902792771772033</v>
      </c>
      <c r="EM338" s="221">
        <f t="shared" si="261"/>
        <v>5.050438063485867</v>
      </c>
      <c r="EN338" s="191"/>
      <c r="EO338" s="313"/>
      <c r="EP338" s="192" t="s">
        <v>354</v>
      </c>
      <c r="EQ338" s="222">
        <f t="shared" si="262"/>
        <v>2.9301441445645593</v>
      </c>
      <c r="ER338" s="191">
        <f t="shared" si="263"/>
        <v>1.723614202685035</v>
      </c>
      <c r="ES338" s="51">
        <f t="shared" si="264"/>
        <v>0.98717931293193484</v>
      </c>
      <c r="ET338" s="191">
        <f t="shared" si="267"/>
        <v>3.7372279277177203</v>
      </c>
      <c r="EU338" s="191">
        <f t="shared" si="265"/>
        <v>5.050438063485867</v>
      </c>
      <c r="EV338" s="191"/>
      <c r="EW338" s="191"/>
      <c r="EX338" s="192" t="str">
        <f t="shared" si="231"/>
        <v>Front</v>
      </c>
      <c r="EY338" s="145"/>
      <c r="EZ338" s="191"/>
      <c r="FA338" s="191"/>
      <c r="FB338" s="191"/>
      <c r="FC338" s="191"/>
      <c r="FD338" s="191"/>
      <c r="FE338" s="191"/>
      <c r="FF338" s="192"/>
      <c r="FG338" s="145"/>
      <c r="FH338" s="191"/>
      <c r="FI338" s="191"/>
      <c r="FJ338" s="191"/>
      <c r="FK338" s="191"/>
      <c r="FL338" s="191"/>
      <c r="FM338" s="191"/>
      <c r="FN338" s="192"/>
      <c r="FO338" s="145"/>
      <c r="FP338" s="191"/>
      <c r="FQ338" s="191"/>
      <c r="FR338" s="191"/>
      <c r="FS338" s="191"/>
      <c r="FT338" s="191"/>
      <c r="FU338" s="191"/>
      <c r="FV338" s="192"/>
      <c r="FW338" s="191"/>
      <c r="FX338" s="191"/>
      <c r="FY338" s="191"/>
      <c r="FZ338" s="191"/>
      <c r="GA338" s="191"/>
      <c r="GB338" s="191"/>
      <c r="GC338" s="191"/>
      <c r="GD338" s="210"/>
      <c r="GE338" s="145"/>
      <c r="GF338" s="191"/>
      <c r="GG338" s="191"/>
      <c r="GH338" s="191"/>
      <c r="GI338" s="191"/>
      <c r="GJ338" s="191"/>
      <c r="GK338" s="191"/>
      <c r="GL338" s="210"/>
      <c r="GM338" s="145"/>
      <c r="GN338" s="191"/>
      <c r="GO338" s="191"/>
      <c r="GP338" s="191"/>
      <c r="GQ338" s="191"/>
      <c r="GR338" s="191"/>
      <c r="GS338" s="191"/>
      <c r="GT338" s="210"/>
      <c r="GU338" s="145"/>
      <c r="GV338" s="191"/>
      <c r="GW338" s="191"/>
      <c r="GX338" s="191"/>
      <c r="GY338" s="191"/>
      <c r="GZ338" s="191"/>
      <c r="HA338" s="191"/>
      <c r="HB338" s="210"/>
      <c r="HC338" s="145"/>
      <c r="HD338" s="191"/>
      <c r="HE338" s="191"/>
      <c r="HF338" s="191"/>
      <c r="HG338" s="191"/>
      <c r="HH338" s="191"/>
      <c r="HI338" s="191"/>
      <c r="HJ338" s="210"/>
      <c r="HR338" s="310"/>
    </row>
    <row r="339" spans="1:226" s="309" customFormat="1" ht="14.45" customHeight="1" x14ac:dyDescent="0.25">
      <c r="A339" s="211" t="s">
        <v>431</v>
      </c>
      <c r="B339" s="194" t="s">
        <v>0</v>
      </c>
      <c r="C339" s="31">
        <f t="shared" si="268"/>
        <v>329</v>
      </c>
      <c r="D339" s="173" t="str">
        <f t="shared" si="232"/>
        <v>Dw_329</v>
      </c>
      <c r="E339" s="4">
        <v>337.45710408605322</v>
      </c>
      <c r="F339" s="195" t="s">
        <v>360</v>
      </c>
      <c r="G339" s="195">
        <v>17.5</v>
      </c>
      <c r="H339" s="3">
        <f t="shared" si="233"/>
        <v>41.553736998838815</v>
      </c>
      <c r="I339" s="196">
        <f t="shared" si="234"/>
        <v>158.853102974671</v>
      </c>
      <c r="J339" s="1">
        <f t="shared" si="235"/>
        <v>0.3</v>
      </c>
      <c r="K339" s="280">
        <f t="shared" si="236"/>
        <v>0.62915750434755902</v>
      </c>
      <c r="L339" s="280">
        <f t="shared" si="237"/>
        <v>0.73358993548088725</v>
      </c>
      <c r="M339" s="225">
        <f t="shared" si="238"/>
        <v>1.1468506645679788</v>
      </c>
      <c r="N339" s="15" t="s">
        <v>432</v>
      </c>
      <c r="O339" s="197">
        <f t="shared" si="239"/>
        <v>0.55019245161066543</v>
      </c>
      <c r="P339" s="198">
        <f t="shared" si="240"/>
        <v>0</v>
      </c>
      <c r="Q339" s="198">
        <f t="shared" si="241"/>
        <v>0</v>
      </c>
      <c r="R339" s="198">
        <f t="shared" si="242"/>
        <v>0.80353686360700283</v>
      </c>
      <c r="S339" s="77">
        <f t="shared" si="243"/>
        <v>0.7134357861781071</v>
      </c>
      <c r="T339" s="199"/>
      <c r="U339" s="3">
        <f t="shared" si="244"/>
        <v>1.7808623054996069</v>
      </c>
      <c r="V339" s="98">
        <f t="shared" si="245"/>
        <v>10.782999873907873</v>
      </c>
      <c r="W339" s="49">
        <f t="shared" si="246"/>
        <v>3.8536341912966474</v>
      </c>
      <c r="X339" s="317">
        <f t="shared" si="228"/>
        <v>9.0585579781142442E-2</v>
      </c>
      <c r="Y339" s="318">
        <v>9.0585579781142428E-2</v>
      </c>
      <c r="Z339" s="200"/>
      <c r="AA339" s="66"/>
      <c r="AB339" s="66"/>
      <c r="AC339" s="66">
        <v>250</v>
      </c>
      <c r="AD339" s="66"/>
      <c r="AE339" s="66"/>
      <c r="AF339" s="66"/>
      <c r="AG339" s="66"/>
      <c r="AH339" s="195"/>
      <c r="AI339" s="34"/>
      <c r="AJ339" s="229">
        <v>180</v>
      </c>
      <c r="AK339" s="34"/>
      <c r="AL339" s="34"/>
      <c r="AM339" s="34"/>
      <c r="AN339" s="201"/>
      <c r="AO339" s="201"/>
      <c r="AP339" s="202">
        <v>240</v>
      </c>
      <c r="AQ339" s="18"/>
      <c r="AR339" s="18"/>
      <c r="AS339" s="18"/>
      <c r="AT339" s="51"/>
      <c r="AU339" s="17"/>
      <c r="AV339" s="18"/>
      <c r="AW339" s="112"/>
      <c r="AX339" s="103"/>
      <c r="AY339" s="18"/>
      <c r="AZ339" s="18"/>
      <c r="BA339" s="18"/>
      <c r="BB339" s="17"/>
      <c r="BC339" s="19"/>
      <c r="BD339" s="19"/>
      <c r="BE339" s="19"/>
      <c r="BF339" s="17"/>
      <c r="BG339" s="18"/>
      <c r="BH339" s="18"/>
      <c r="BI339" s="128"/>
      <c r="BJ339" s="331"/>
      <c r="BK339" s="332"/>
      <c r="BL339" s="332"/>
      <c r="BM339" s="332"/>
      <c r="BN339" s="333"/>
      <c r="BO339" s="203">
        <f t="shared" si="247"/>
        <v>6.9363999999999999</v>
      </c>
      <c r="BP339" s="285">
        <v>5.9906777289139637</v>
      </c>
      <c r="BQ339" s="204">
        <v>2.9297274513780214</v>
      </c>
      <c r="BR339" s="204"/>
      <c r="BS339" s="47"/>
      <c r="BT339" s="42"/>
      <c r="BU339" s="42"/>
      <c r="BV339" s="42"/>
      <c r="BW339" s="43"/>
      <c r="BX339" s="191"/>
      <c r="BY339" s="191"/>
      <c r="BZ339" s="205"/>
      <c r="CA339" s="191"/>
      <c r="CB339" s="206"/>
      <c r="CC339" s="191"/>
      <c r="CD339" s="207">
        <f t="shared" si="248"/>
        <v>47.655930892401301</v>
      </c>
      <c r="CE339" s="47" t="s">
        <v>356</v>
      </c>
      <c r="CF339" s="42">
        <v>31.8</v>
      </c>
      <c r="CG339" s="42" t="s">
        <v>353</v>
      </c>
      <c r="CH339" s="42">
        <v>175</v>
      </c>
      <c r="CI339" s="191"/>
      <c r="CJ339" s="192"/>
      <c r="CK339" s="191" t="s">
        <v>357</v>
      </c>
      <c r="CL339" s="191" t="s">
        <v>358</v>
      </c>
      <c r="CM339" s="208">
        <v>0.13</v>
      </c>
      <c r="CN339" s="191">
        <v>470</v>
      </c>
      <c r="CO339" s="205">
        <f t="shared" si="249"/>
        <v>65.774075125565503</v>
      </c>
      <c r="CP339" s="191">
        <f t="shared" si="250"/>
        <v>35.741948169300976</v>
      </c>
      <c r="CQ339" s="145" t="s">
        <v>353</v>
      </c>
      <c r="CR339" s="191">
        <v>175</v>
      </c>
      <c r="CS339" s="191"/>
      <c r="CT339" s="191"/>
      <c r="CU339" s="191"/>
      <c r="CV339" s="192"/>
      <c r="CW339" s="191" t="s">
        <v>357</v>
      </c>
      <c r="CX339" s="209" t="s">
        <v>358</v>
      </c>
      <c r="CY339" s="208">
        <v>0.13</v>
      </c>
      <c r="CZ339" s="191">
        <v>470</v>
      </c>
      <c r="DA339" s="191"/>
      <c r="DB339" s="191">
        <f t="shared" si="251"/>
        <v>41.553736998838815</v>
      </c>
      <c r="DC339" s="43">
        <f t="shared" si="252"/>
        <v>0</v>
      </c>
      <c r="DD339" s="191" t="s">
        <v>362</v>
      </c>
      <c r="DE339" s="191">
        <v>100</v>
      </c>
      <c r="DF339" s="191" t="s">
        <v>361</v>
      </c>
      <c r="DG339" s="191">
        <v>20</v>
      </c>
      <c r="DH339" s="191" t="s">
        <v>353</v>
      </c>
      <c r="DI339" s="192">
        <v>175</v>
      </c>
      <c r="DJ339" s="191"/>
      <c r="DK339" s="209"/>
      <c r="DL339" s="208"/>
      <c r="DM339" s="191"/>
      <c r="DN339" s="191">
        <f t="shared" si="253"/>
        <v>41.553736998838815</v>
      </c>
      <c r="DO339" s="192">
        <f t="shared" si="254"/>
        <v>0</v>
      </c>
      <c r="DP339" s="191">
        <v>1</v>
      </c>
      <c r="DQ339" s="191" t="s">
        <v>363</v>
      </c>
      <c r="DR339" s="191" t="s">
        <v>371</v>
      </c>
      <c r="DS339" s="208">
        <v>0.13400000000000001</v>
      </c>
      <c r="DT339" s="191">
        <v>580</v>
      </c>
      <c r="DU339" s="191">
        <f t="shared" si="255"/>
        <v>5.9906777289139637</v>
      </c>
      <c r="DV339" s="191">
        <v>0.375</v>
      </c>
      <c r="DW339" s="191">
        <v>0.45</v>
      </c>
      <c r="DX339" s="192">
        <f t="shared" si="256"/>
        <v>7.9426551487335502</v>
      </c>
      <c r="DY339" s="191">
        <v>1</v>
      </c>
      <c r="DZ339" s="191" t="s">
        <v>363</v>
      </c>
      <c r="EA339" s="191" t="s">
        <v>371</v>
      </c>
      <c r="EB339" s="208">
        <v>0.13400000000000001</v>
      </c>
      <c r="EC339" s="191">
        <v>580</v>
      </c>
      <c r="ED339" s="191">
        <f t="shared" si="257"/>
        <v>2.9297274513780214</v>
      </c>
      <c r="EE339" s="191">
        <v>0.47499999999999998</v>
      </c>
      <c r="EF339" s="191">
        <v>0.47499999999999998</v>
      </c>
      <c r="EG339" s="191">
        <f t="shared" si="258"/>
        <v>3.9713275743667751</v>
      </c>
      <c r="EH339" s="166">
        <f t="shared" si="259"/>
        <v>2</v>
      </c>
      <c r="EI339" s="205">
        <f t="shared" si="260"/>
        <v>3.0274659193493312</v>
      </c>
      <c r="EJ339" s="205">
        <f t="shared" si="229"/>
        <v>1.7808623054996067</v>
      </c>
      <c r="EK339" s="51">
        <f t="shared" si="266"/>
        <v>0.89886514587841471</v>
      </c>
      <c r="EL339" s="220">
        <f t="shared" si="230"/>
        <v>0.22036704032533438</v>
      </c>
      <c r="EM339" s="221">
        <f t="shared" si="261"/>
        <v>5.3914999369539363</v>
      </c>
      <c r="EN339" s="191"/>
      <c r="EO339" s="313"/>
      <c r="EP339" s="192" t="s">
        <v>354</v>
      </c>
      <c r="EQ339" s="222">
        <f t="shared" si="262"/>
        <v>3.0274659193493312</v>
      </c>
      <c r="ER339" s="191">
        <f t="shared" si="263"/>
        <v>1.7808623054996067</v>
      </c>
      <c r="ES339" s="51">
        <f t="shared" si="264"/>
        <v>0.89886514587841471</v>
      </c>
      <c r="ET339" s="191">
        <f t="shared" si="267"/>
        <v>3.6885670403253341</v>
      </c>
      <c r="EU339" s="191">
        <f t="shared" si="265"/>
        <v>5.3914999369539363</v>
      </c>
      <c r="EV339" s="191"/>
      <c r="EW339" s="191"/>
      <c r="EX339" s="192" t="str">
        <f t="shared" si="231"/>
        <v>Front</v>
      </c>
      <c r="EY339" s="145"/>
      <c r="EZ339" s="191"/>
      <c r="FA339" s="191"/>
      <c r="FB339" s="191"/>
      <c r="FC339" s="191"/>
      <c r="FD339" s="191"/>
      <c r="FE339" s="191"/>
      <c r="FF339" s="192"/>
      <c r="FG339" s="145"/>
      <c r="FH339" s="191"/>
      <c r="FI339" s="191"/>
      <c r="FJ339" s="191"/>
      <c r="FK339" s="191"/>
      <c r="FL339" s="191"/>
      <c r="FM339" s="191"/>
      <c r="FN339" s="192"/>
      <c r="FO339" s="145"/>
      <c r="FP339" s="191"/>
      <c r="FQ339" s="191"/>
      <c r="FR339" s="191"/>
      <c r="FS339" s="191"/>
      <c r="FT339" s="191"/>
      <c r="FU339" s="191"/>
      <c r="FV339" s="192"/>
      <c r="FW339" s="191"/>
      <c r="FX339" s="191"/>
      <c r="FY339" s="191"/>
      <c r="FZ339" s="191"/>
      <c r="GA339" s="191"/>
      <c r="GB339" s="191"/>
      <c r="GC339" s="191"/>
      <c r="GD339" s="210"/>
      <c r="GE339" s="145"/>
      <c r="GF339" s="191"/>
      <c r="GG339" s="191"/>
      <c r="GH339" s="191"/>
      <c r="GI339" s="191"/>
      <c r="GJ339" s="191"/>
      <c r="GK339" s="191"/>
      <c r="GL339" s="210"/>
      <c r="GM339" s="145"/>
      <c r="GN339" s="191"/>
      <c r="GO339" s="191"/>
      <c r="GP339" s="191"/>
      <c r="GQ339" s="191"/>
      <c r="GR339" s="191"/>
      <c r="GS339" s="191"/>
      <c r="GT339" s="210"/>
      <c r="GU339" s="145"/>
      <c r="GV339" s="191"/>
      <c r="GW339" s="191"/>
      <c r="GX339" s="191"/>
      <c r="GY339" s="191"/>
      <c r="GZ339" s="191"/>
      <c r="HA339" s="191"/>
      <c r="HB339" s="210"/>
      <c r="HC339" s="145"/>
      <c r="HD339" s="191"/>
      <c r="HE339" s="191"/>
      <c r="HF339" s="191"/>
      <c r="HG339" s="191"/>
      <c r="HH339" s="191"/>
      <c r="HI339" s="191"/>
      <c r="HJ339" s="210"/>
      <c r="HR339" s="310"/>
    </row>
    <row r="340" spans="1:226" s="309" customFormat="1" ht="14.45" customHeight="1" x14ac:dyDescent="0.25">
      <c r="A340" s="211" t="s">
        <v>431</v>
      </c>
      <c r="B340" s="194" t="s">
        <v>0</v>
      </c>
      <c r="C340" s="31">
        <f t="shared" si="268"/>
        <v>330</v>
      </c>
      <c r="D340" s="173" t="str">
        <f t="shared" si="232"/>
        <v>Dw_330</v>
      </c>
      <c r="E340" s="4">
        <v>428.41206816347369</v>
      </c>
      <c r="F340" s="195" t="s">
        <v>360</v>
      </c>
      <c r="G340" s="195">
        <v>17.5</v>
      </c>
      <c r="H340" s="3">
        <f t="shared" si="233"/>
        <v>49.744983038751847</v>
      </c>
      <c r="I340" s="196">
        <f t="shared" si="234"/>
        <v>178.15171647030473</v>
      </c>
      <c r="J340" s="1">
        <f t="shared" si="235"/>
        <v>0.3</v>
      </c>
      <c r="K340" s="280">
        <f t="shared" si="236"/>
        <v>0.67943460035161674</v>
      </c>
      <c r="L340" s="280">
        <f t="shared" si="237"/>
        <v>0.77396493715909165</v>
      </c>
      <c r="M340" s="225">
        <f t="shared" si="238"/>
        <v>1.0743900525497581</v>
      </c>
      <c r="N340" s="15" t="s">
        <v>432</v>
      </c>
      <c r="O340" s="197">
        <f t="shared" si="239"/>
        <v>0.58047370286931876</v>
      </c>
      <c r="P340" s="198">
        <f t="shared" si="240"/>
        <v>0</v>
      </c>
      <c r="Q340" s="198">
        <f t="shared" si="241"/>
        <v>0</v>
      </c>
      <c r="R340" s="198">
        <f t="shared" si="242"/>
        <v>0.75276759197031751</v>
      </c>
      <c r="S340" s="77">
        <f t="shared" si="243"/>
        <v>0.84082923096375273</v>
      </c>
      <c r="T340" s="199"/>
      <c r="U340" s="3">
        <f t="shared" si="244"/>
        <v>1.6809984153113782</v>
      </c>
      <c r="V340" s="98">
        <f t="shared" si="245"/>
        <v>9.6075692857498414</v>
      </c>
      <c r="W340" s="49">
        <f t="shared" si="246"/>
        <v>5.1776866301172246</v>
      </c>
      <c r="X340" s="317">
        <f t="shared" si="228"/>
        <v>6.9920925158168556E-2</v>
      </c>
      <c r="Y340" s="318">
        <v>6.9920925158168556E-2</v>
      </c>
      <c r="Z340" s="200"/>
      <c r="AA340" s="66"/>
      <c r="AB340" s="66"/>
      <c r="AC340" s="66">
        <v>250</v>
      </c>
      <c r="AD340" s="66"/>
      <c r="AE340" s="66"/>
      <c r="AF340" s="66"/>
      <c r="AG340" s="66"/>
      <c r="AH340" s="195"/>
      <c r="AI340" s="34"/>
      <c r="AJ340" s="229">
        <v>180</v>
      </c>
      <c r="AK340" s="34"/>
      <c r="AL340" s="34"/>
      <c r="AM340" s="34"/>
      <c r="AN340" s="201"/>
      <c r="AO340" s="201"/>
      <c r="AP340" s="202">
        <v>240</v>
      </c>
      <c r="AQ340" s="18"/>
      <c r="AR340" s="18"/>
      <c r="AS340" s="18"/>
      <c r="AT340" s="51"/>
      <c r="AU340" s="17"/>
      <c r="AV340" s="18"/>
      <c r="AW340" s="112"/>
      <c r="AX340" s="103"/>
      <c r="AY340" s="18"/>
      <c r="AZ340" s="18"/>
      <c r="BA340" s="18"/>
      <c r="BB340" s="17"/>
      <c r="BC340" s="19"/>
      <c r="BD340" s="19"/>
      <c r="BE340" s="19"/>
      <c r="BF340" s="17"/>
      <c r="BG340" s="18"/>
      <c r="BH340" s="18"/>
      <c r="BI340" s="128"/>
      <c r="BJ340" s="331"/>
      <c r="BK340" s="332"/>
      <c r="BL340" s="332"/>
      <c r="BM340" s="332"/>
      <c r="BN340" s="333"/>
      <c r="BO340" s="203">
        <f t="shared" si="247"/>
        <v>6.9363999999999999</v>
      </c>
      <c r="BP340" s="285">
        <v>7.1715851217853421</v>
      </c>
      <c r="BQ340" s="204">
        <v>2.7878449585027112</v>
      </c>
      <c r="BR340" s="204"/>
      <c r="BS340" s="47"/>
      <c r="BT340" s="42"/>
      <c r="BU340" s="42"/>
      <c r="BV340" s="42"/>
      <c r="BW340" s="43"/>
      <c r="BX340" s="191"/>
      <c r="BY340" s="191"/>
      <c r="BZ340" s="205"/>
      <c r="CA340" s="191"/>
      <c r="CB340" s="206"/>
      <c r="CC340" s="191"/>
      <c r="CD340" s="207">
        <f t="shared" si="248"/>
        <v>53.445514941091417</v>
      </c>
      <c r="CE340" s="47" t="s">
        <v>356</v>
      </c>
      <c r="CF340" s="42">
        <v>31.8</v>
      </c>
      <c r="CG340" s="42" t="s">
        <v>353</v>
      </c>
      <c r="CH340" s="42">
        <v>175</v>
      </c>
      <c r="CI340" s="191"/>
      <c r="CJ340" s="192"/>
      <c r="CK340" s="191" t="s">
        <v>357</v>
      </c>
      <c r="CL340" s="191" t="s">
        <v>358</v>
      </c>
      <c r="CM340" s="208">
        <v>0.13</v>
      </c>
      <c r="CN340" s="191">
        <v>470</v>
      </c>
      <c r="CO340" s="205">
        <f t="shared" si="249"/>
        <v>68.690196541373183</v>
      </c>
      <c r="CP340" s="191">
        <f t="shared" si="250"/>
        <v>40.084136205818567</v>
      </c>
      <c r="CQ340" s="145" t="s">
        <v>353</v>
      </c>
      <c r="CR340" s="191">
        <v>175</v>
      </c>
      <c r="CS340" s="191"/>
      <c r="CT340" s="191"/>
      <c r="CU340" s="191"/>
      <c r="CV340" s="192"/>
      <c r="CW340" s="191" t="s">
        <v>357</v>
      </c>
      <c r="CX340" s="209" t="s">
        <v>358</v>
      </c>
      <c r="CY340" s="208">
        <v>0.13</v>
      </c>
      <c r="CZ340" s="191">
        <v>470</v>
      </c>
      <c r="DA340" s="191"/>
      <c r="DB340" s="191">
        <f t="shared" si="251"/>
        <v>49.744983038751847</v>
      </c>
      <c r="DC340" s="43">
        <f t="shared" si="252"/>
        <v>0</v>
      </c>
      <c r="DD340" s="191" t="s">
        <v>362</v>
      </c>
      <c r="DE340" s="191">
        <v>100</v>
      </c>
      <c r="DF340" s="191" t="s">
        <v>361</v>
      </c>
      <c r="DG340" s="191">
        <v>20</v>
      </c>
      <c r="DH340" s="191" t="s">
        <v>353</v>
      </c>
      <c r="DI340" s="192">
        <v>175</v>
      </c>
      <c r="DJ340" s="191"/>
      <c r="DK340" s="209"/>
      <c r="DL340" s="208"/>
      <c r="DM340" s="191"/>
      <c r="DN340" s="191">
        <f t="shared" si="253"/>
        <v>49.744983038751847</v>
      </c>
      <c r="DO340" s="192">
        <f t="shared" si="254"/>
        <v>0</v>
      </c>
      <c r="DP340" s="191">
        <v>1</v>
      </c>
      <c r="DQ340" s="191" t="s">
        <v>363</v>
      </c>
      <c r="DR340" s="191" t="s">
        <v>371</v>
      </c>
      <c r="DS340" s="208">
        <v>0.13400000000000001</v>
      </c>
      <c r="DT340" s="191">
        <v>580</v>
      </c>
      <c r="DU340" s="191">
        <f t="shared" si="255"/>
        <v>7.1715851217853421</v>
      </c>
      <c r="DV340" s="191">
        <v>0.375</v>
      </c>
      <c r="DW340" s="191">
        <v>0.45</v>
      </c>
      <c r="DX340" s="192">
        <f t="shared" si="256"/>
        <v>8.9075858235152374</v>
      </c>
      <c r="DY340" s="191">
        <v>1</v>
      </c>
      <c r="DZ340" s="191" t="s">
        <v>363</v>
      </c>
      <c r="EA340" s="191" t="s">
        <v>371</v>
      </c>
      <c r="EB340" s="208">
        <v>0.13400000000000001</v>
      </c>
      <c r="EC340" s="191">
        <v>580</v>
      </c>
      <c r="ED340" s="191">
        <f t="shared" si="257"/>
        <v>2.7878449585027112</v>
      </c>
      <c r="EE340" s="191">
        <v>0.47499999999999998</v>
      </c>
      <c r="EF340" s="191">
        <v>0.47499999999999998</v>
      </c>
      <c r="EG340" s="191">
        <f t="shared" si="258"/>
        <v>4.4537929117576187</v>
      </c>
      <c r="EH340" s="166">
        <f t="shared" si="259"/>
        <v>2</v>
      </c>
      <c r="EI340" s="205">
        <f t="shared" si="260"/>
        <v>2.8576973060293431</v>
      </c>
      <c r="EJ340" s="205">
        <f t="shared" si="229"/>
        <v>1.6809984153113784</v>
      </c>
      <c r="EK340" s="51">
        <f t="shared" si="266"/>
        <v>0.8568465431913328</v>
      </c>
      <c r="EL340" s="220">
        <f t="shared" si="230"/>
        <v>0.30525134698532841</v>
      </c>
      <c r="EM340" s="221">
        <f t="shared" si="261"/>
        <v>4.8037846428749207</v>
      </c>
      <c r="EN340" s="191"/>
      <c r="EO340" s="313"/>
      <c r="EP340" s="192" t="s">
        <v>354</v>
      </c>
      <c r="EQ340" s="222">
        <f t="shared" si="262"/>
        <v>2.8576973060293431</v>
      </c>
      <c r="ER340" s="191">
        <f t="shared" si="263"/>
        <v>1.6809984153113784</v>
      </c>
      <c r="ES340" s="51">
        <f t="shared" si="264"/>
        <v>0.8568465431913328</v>
      </c>
      <c r="ET340" s="191">
        <f t="shared" si="267"/>
        <v>3.7734513469853281</v>
      </c>
      <c r="EU340" s="191">
        <f t="shared" si="265"/>
        <v>4.8037846428749207</v>
      </c>
      <c r="EV340" s="191"/>
      <c r="EW340" s="191"/>
      <c r="EX340" s="192" t="str">
        <f t="shared" si="231"/>
        <v>Front</v>
      </c>
      <c r="EY340" s="145"/>
      <c r="EZ340" s="191"/>
      <c r="FA340" s="191"/>
      <c r="FB340" s="191"/>
      <c r="FC340" s="191"/>
      <c r="FD340" s="191"/>
      <c r="FE340" s="191"/>
      <c r="FF340" s="192"/>
      <c r="FG340" s="145"/>
      <c r="FH340" s="191"/>
      <c r="FI340" s="191"/>
      <c r="FJ340" s="191"/>
      <c r="FK340" s="191"/>
      <c r="FL340" s="191"/>
      <c r="FM340" s="191"/>
      <c r="FN340" s="192"/>
      <c r="FO340" s="145"/>
      <c r="FP340" s="191"/>
      <c r="FQ340" s="191"/>
      <c r="FR340" s="191"/>
      <c r="FS340" s="191"/>
      <c r="FT340" s="191"/>
      <c r="FU340" s="191"/>
      <c r="FV340" s="192"/>
      <c r="FW340" s="191"/>
      <c r="FX340" s="191"/>
      <c r="FY340" s="191"/>
      <c r="FZ340" s="191"/>
      <c r="GA340" s="191"/>
      <c r="GB340" s="191"/>
      <c r="GC340" s="191"/>
      <c r="GD340" s="210"/>
      <c r="GE340" s="145"/>
      <c r="GF340" s="191"/>
      <c r="GG340" s="191"/>
      <c r="GH340" s="191"/>
      <c r="GI340" s="191"/>
      <c r="GJ340" s="191"/>
      <c r="GK340" s="191"/>
      <c r="GL340" s="210"/>
      <c r="GM340" s="145"/>
      <c r="GN340" s="191"/>
      <c r="GO340" s="191"/>
      <c r="GP340" s="191"/>
      <c r="GQ340" s="191"/>
      <c r="GR340" s="191"/>
      <c r="GS340" s="191"/>
      <c r="GT340" s="210"/>
      <c r="GU340" s="145"/>
      <c r="GV340" s="191"/>
      <c r="GW340" s="191"/>
      <c r="GX340" s="191"/>
      <c r="GY340" s="191"/>
      <c r="GZ340" s="191"/>
      <c r="HA340" s="191"/>
      <c r="HB340" s="210"/>
      <c r="HC340" s="145"/>
      <c r="HD340" s="191"/>
      <c r="HE340" s="191"/>
      <c r="HF340" s="191"/>
      <c r="HG340" s="191"/>
      <c r="HH340" s="191"/>
      <c r="HI340" s="191"/>
      <c r="HJ340" s="210"/>
      <c r="HR340" s="310"/>
    </row>
    <row r="341" spans="1:226" s="309" customFormat="1" ht="14.45" customHeight="1" x14ac:dyDescent="0.25">
      <c r="A341" s="211" t="s">
        <v>431</v>
      </c>
      <c r="B341" s="194" t="s">
        <v>0</v>
      </c>
      <c r="C341" s="31">
        <f t="shared" si="268"/>
        <v>331</v>
      </c>
      <c r="D341" s="173" t="str">
        <f t="shared" si="232"/>
        <v>Dw_331</v>
      </c>
      <c r="E341" s="4">
        <v>466.98787172289292</v>
      </c>
      <c r="F341" s="195" t="s">
        <v>360</v>
      </c>
      <c r="G341" s="195">
        <v>17.5</v>
      </c>
      <c r="H341" s="3">
        <f t="shared" si="233"/>
        <v>54.846876365178495</v>
      </c>
      <c r="I341" s="196">
        <f t="shared" si="234"/>
        <v>198.10461209771381</v>
      </c>
      <c r="J341" s="1">
        <f t="shared" si="235"/>
        <v>0.30000000000000004</v>
      </c>
      <c r="K341" s="280">
        <f t="shared" si="236"/>
        <v>0.67221814214439701</v>
      </c>
      <c r="L341" s="280">
        <f t="shared" si="237"/>
        <v>0.94888795052732466</v>
      </c>
      <c r="M341" s="225">
        <f t="shared" si="238"/>
        <v>1.0835873903485649</v>
      </c>
      <c r="N341" s="15" t="s">
        <v>432</v>
      </c>
      <c r="O341" s="197">
        <f t="shared" si="239"/>
        <v>0.71166596289549344</v>
      </c>
      <c r="P341" s="198">
        <f t="shared" si="240"/>
        <v>0</v>
      </c>
      <c r="Q341" s="198">
        <f t="shared" si="241"/>
        <v>0</v>
      </c>
      <c r="R341" s="198">
        <f t="shared" si="242"/>
        <v>0.75921167418321078</v>
      </c>
      <c r="S341" s="77">
        <f t="shared" si="243"/>
        <v>0.87526987505817333</v>
      </c>
      <c r="T341" s="199"/>
      <c r="U341" s="3">
        <f t="shared" si="244"/>
        <v>2.7535106859094034</v>
      </c>
      <c r="V341" s="98">
        <f t="shared" si="245"/>
        <v>25.778191731218737</v>
      </c>
      <c r="W341" s="49">
        <f t="shared" si="246"/>
        <v>2.127646381757494</v>
      </c>
      <c r="X341" s="317">
        <f t="shared" si="228"/>
        <v>0.21592416366733899</v>
      </c>
      <c r="Y341" s="318">
        <v>0.21592416366733899</v>
      </c>
      <c r="Z341" s="200"/>
      <c r="AA341" s="66"/>
      <c r="AB341" s="66"/>
      <c r="AC341" s="66">
        <v>250</v>
      </c>
      <c r="AD341" s="66"/>
      <c r="AE341" s="66"/>
      <c r="AF341" s="66"/>
      <c r="AG341" s="66"/>
      <c r="AH341" s="195"/>
      <c r="AI341" s="34"/>
      <c r="AJ341" s="229">
        <v>180</v>
      </c>
      <c r="AK341" s="34"/>
      <c r="AL341" s="34"/>
      <c r="AM341" s="34"/>
      <c r="AN341" s="201"/>
      <c r="AO341" s="201"/>
      <c r="AP341" s="202">
        <v>240</v>
      </c>
      <c r="AQ341" s="18"/>
      <c r="AR341" s="18"/>
      <c r="AS341" s="18"/>
      <c r="AT341" s="51"/>
      <c r="AU341" s="17"/>
      <c r="AV341" s="18"/>
      <c r="AW341" s="112"/>
      <c r="AX341" s="103"/>
      <c r="AY341" s="18"/>
      <c r="AZ341" s="18"/>
      <c r="BA341" s="18"/>
      <c r="BB341" s="17"/>
      <c r="BC341" s="19"/>
      <c r="BD341" s="19"/>
      <c r="BE341" s="19"/>
      <c r="BF341" s="17"/>
      <c r="BG341" s="18"/>
      <c r="BH341" s="18"/>
      <c r="BI341" s="128"/>
      <c r="BJ341" s="331"/>
      <c r="BK341" s="332"/>
      <c r="BL341" s="332"/>
      <c r="BM341" s="332"/>
      <c r="BN341" s="333"/>
      <c r="BO341" s="203">
        <f t="shared" si="247"/>
        <v>6.9363999999999999</v>
      </c>
      <c r="BP341" s="285">
        <v>7.9071097925694156</v>
      </c>
      <c r="BQ341" s="204">
        <v>2.9780981925048087</v>
      </c>
      <c r="BR341" s="204"/>
      <c r="BS341" s="47"/>
      <c r="BT341" s="42"/>
      <c r="BU341" s="42"/>
      <c r="BV341" s="42"/>
      <c r="BW341" s="43"/>
      <c r="BX341" s="191"/>
      <c r="BY341" s="191"/>
      <c r="BZ341" s="205"/>
      <c r="CA341" s="191"/>
      <c r="CB341" s="206"/>
      <c r="CC341" s="191"/>
      <c r="CD341" s="207">
        <f t="shared" si="248"/>
        <v>59.431383629314148</v>
      </c>
      <c r="CE341" s="47" t="s">
        <v>356</v>
      </c>
      <c r="CF341" s="42">
        <v>31.8</v>
      </c>
      <c r="CG341" s="42" t="s">
        <v>353</v>
      </c>
      <c r="CH341" s="42">
        <v>175</v>
      </c>
      <c r="CI341" s="191"/>
      <c r="CJ341" s="192"/>
      <c r="CK341" s="191" t="s">
        <v>357</v>
      </c>
      <c r="CL341" s="191" t="s">
        <v>358</v>
      </c>
      <c r="CM341" s="208">
        <v>0.13</v>
      </c>
      <c r="CN341" s="191">
        <v>470</v>
      </c>
      <c r="CO341" s="205">
        <f t="shared" si="249"/>
        <v>78.439305515928936</v>
      </c>
      <c r="CP341" s="191">
        <f t="shared" si="250"/>
        <v>44.573537721985609</v>
      </c>
      <c r="CQ341" s="145" t="s">
        <v>353</v>
      </c>
      <c r="CR341" s="191">
        <v>175</v>
      </c>
      <c r="CS341" s="191"/>
      <c r="CT341" s="191"/>
      <c r="CU341" s="191"/>
      <c r="CV341" s="192"/>
      <c r="CW341" s="191" t="s">
        <v>357</v>
      </c>
      <c r="CX341" s="209" t="s">
        <v>358</v>
      </c>
      <c r="CY341" s="208">
        <v>0.13</v>
      </c>
      <c r="CZ341" s="191">
        <v>470</v>
      </c>
      <c r="DA341" s="191"/>
      <c r="DB341" s="191">
        <f t="shared" si="251"/>
        <v>54.846876365178495</v>
      </c>
      <c r="DC341" s="43">
        <f t="shared" si="252"/>
        <v>0</v>
      </c>
      <c r="DD341" s="191" t="s">
        <v>362</v>
      </c>
      <c r="DE341" s="191">
        <v>100</v>
      </c>
      <c r="DF341" s="191" t="s">
        <v>361</v>
      </c>
      <c r="DG341" s="191">
        <v>20</v>
      </c>
      <c r="DH341" s="191" t="s">
        <v>353</v>
      </c>
      <c r="DI341" s="192">
        <v>175</v>
      </c>
      <c r="DJ341" s="191"/>
      <c r="DK341" s="209"/>
      <c r="DL341" s="208"/>
      <c r="DM341" s="191"/>
      <c r="DN341" s="191">
        <f t="shared" si="253"/>
        <v>54.846876365178495</v>
      </c>
      <c r="DO341" s="192">
        <f t="shared" si="254"/>
        <v>0</v>
      </c>
      <c r="DP341" s="191">
        <v>1</v>
      </c>
      <c r="DQ341" s="191" t="s">
        <v>363</v>
      </c>
      <c r="DR341" s="191" t="s">
        <v>371</v>
      </c>
      <c r="DS341" s="208">
        <v>0.13400000000000001</v>
      </c>
      <c r="DT341" s="191">
        <v>580</v>
      </c>
      <c r="DU341" s="191">
        <f t="shared" si="255"/>
        <v>7.9071097925694156</v>
      </c>
      <c r="DV341" s="191">
        <v>0.375</v>
      </c>
      <c r="DW341" s="191">
        <v>0.45</v>
      </c>
      <c r="DX341" s="192">
        <f t="shared" si="256"/>
        <v>9.9052306048856913</v>
      </c>
      <c r="DY341" s="191">
        <v>1</v>
      </c>
      <c r="DZ341" s="191" t="s">
        <v>363</v>
      </c>
      <c r="EA341" s="191" t="s">
        <v>371</v>
      </c>
      <c r="EB341" s="208">
        <v>0.13400000000000001</v>
      </c>
      <c r="EC341" s="191">
        <v>580</v>
      </c>
      <c r="ED341" s="191">
        <f t="shared" si="257"/>
        <v>2.9780981925048087</v>
      </c>
      <c r="EE341" s="191">
        <v>0.47499999999999998</v>
      </c>
      <c r="EF341" s="191">
        <v>0.47499999999999998</v>
      </c>
      <c r="EG341" s="191">
        <f t="shared" si="258"/>
        <v>4.9526153024428456</v>
      </c>
      <c r="EH341" s="166">
        <f t="shared" si="259"/>
        <v>2</v>
      </c>
      <c r="EI341" s="205">
        <f t="shared" si="260"/>
        <v>4.6809681660459868</v>
      </c>
      <c r="EJ341" s="205">
        <f t="shared" si="229"/>
        <v>2.7535106859094038</v>
      </c>
      <c r="EK341" s="51">
        <f t="shared" si="266"/>
        <v>0.11229375329770241</v>
      </c>
      <c r="EL341" s="220">
        <f t="shared" si="230"/>
        <v>1.1277159169770066</v>
      </c>
      <c r="EM341" s="221">
        <f t="shared" si="261"/>
        <v>12.889095865609368</v>
      </c>
      <c r="EN341" s="191"/>
      <c r="EO341" s="313"/>
      <c r="EP341" s="192" t="s">
        <v>354</v>
      </c>
      <c r="EQ341" s="222">
        <f t="shared" si="262"/>
        <v>4.6809681660459868</v>
      </c>
      <c r="ER341" s="191">
        <f t="shared" si="263"/>
        <v>2.7535106859094038</v>
      </c>
      <c r="ES341" s="51">
        <f t="shared" si="264"/>
        <v>0.11229375329770241</v>
      </c>
      <c r="ET341" s="191">
        <f t="shared" si="267"/>
        <v>1.1277159169770066</v>
      </c>
      <c r="EU341" s="191">
        <f t="shared" si="265"/>
        <v>12.889095865609368</v>
      </c>
      <c r="EV341" s="191"/>
      <c r="EW341" s="191"/>
      <c r="EX341" s="192" t="str">
        <f t="shared" si="231"/>
        <v>Rear</v>
      </c>
      <c r="EY341" s="145"/>
      <c r="EZ341" s="191"/>
      <c r="FA341" s="191"/>
      <c r="FB341" s="191"/>
      <c r="FC341" s="191"/>
      <c r="FD341" s="191"/>
      <c r="FE341" s="191"/>
      <c r="FF341" s="192"/>
      <c r="FG341" s="145"/>
      <c r="FH341" s="191"/>
      <c r="FI341" s="191"/>
      <c r="FJ341" s="191"/>
      <c r="FK341" s="191"/>
      <c r="FL341" s="191"/>
      <c r="FM341" s="191"/>
      <c r="FN341" s="192"/>
      <c r="FO341" s="145"/>
      <c r="FP341" s="191"/>
      <c r="FQ341" s="191"/>
      <c r="FR341" s="191"/>
      <c r="FS341" s="191"/>
      <c r="FT341" s="191"/>
      <c r="FU341" s="191"/>
      <c r="FV341" s="192"/>
      <c r="FW341" s="191"/>
      <c r="FX341" s="191"/>
      <c r="FY341" s="191"/>
      <c r="FZ341" s="191"/>
      <c r="GA341" s="191"/>
      <c r="GB341" s="191"/>
      <c r="GC341" s="191"/>
      <c r="GD341" s="210"/>
      <c r="GE341" s="145"/>
      <c r="GF341" s="191"/>
      <c r="GG341" s="191"/>
      <c r="GH341" s="191"/>
      <c r="GI341" s="191"/>
      <c r="GJ341" s="191"/>
      <c r="GK341" s="191"/>
      <c r="GL341" s="210"/>
      <c r="GM341" s="145"/>
      <c r="GN341" s="191"/>
      <c r="GO341" s="191"/>
      <c r="GP341" s="191"/>
      <c r="GQ341" s="191"/>
      <c r="GR341" s="191"/>
      <c r="GS341" s="191"/>
      <c r="GT341" s="210"/>
      <c r="GU341" s="145"/>
      <c r="GV341" s="191"/>
      <c r="GW341" s="191"/>
      <c r="GX341" s="191"/>
      <c r="GY341" s="191"/>
      <c r="GZ341" s="191"/>
      <c r="HA341" s="191"/>
      <c r="HB341" s="210"/>
      <c r="HC341" s="145"/>
      <c r="HD341" s="191"/>
      <c r="HE341" s="191"/>
      <c r="HF341" s="191"/>
      <c r="HG341" s="191"/>
      <c r="HH341" s="191"/>
      <c r="HI341" s="191"/>
      <c r="HJ341" s="210"/>
      <c r="HR341" s="310"/>
    </row>
    <row r="342" spans="1:226" s="309" customFormat="1" ht="14.45" customHeight="1" x14ac:dyDescent="0.25">
      <c r="A342" s="211" t="s">
        <v>431</v>
      </c>
      <c r="B342" s="194" t="s">
        <v>0</v>
      </c>
      <c r="C342" s="31">
        <f t="shared" si="268"/>
        <v>332</v>
      </c>
      <c r="D342" s="173" t="str">
        <f t="shared" si="232"/>
        <v>Dw_332</v>
      </c>
      <c r="E342" s="4">
        <v>496.75307667712002</v>
      </c>
      <c r="F342" s="195" t="s">
        <v>360</v>
      </c>
      <c r="G342" s="195">
        <v>17.5</v>
      </c>
      <c r="H342" s="3">
        <f t="shared" si="233"/>
        <v>52.213222190628002</v>
      </c>
      <c r="I342" s="196">
        <f t="shared" si="234"/>
        <v>189.26925997339544</v>
      </c>
      <c r="J342" s="1">
        <f t="shared" si="235"/>
        <v>0.3</v>
      </c>
      <c r="K342" s="280">
        <f t="shared" si="236"/>
        <v>0.66924674288248487</v>
      </c>
      <c r="L342" s="280">
        <f t="shared" si="237"/>
        <v>0.76110123789759176</v>
      </c>
      <c r="M342" s="225">
        <f t="shared" si="238"/>
        <v>1.0874789107003335</v>
      </c>
      <c r="N342" s="15" t="s">
        <v>432</v>
      </c>
      <c r="O342" s="197">
        <f t="shared" si="239"/>
        <v>0.57082592842319391</v>
      </c>
      <c r="P342" s="198">
        <f t="shared" si="240"/>
        <v>0</v>
      </c>
      <c r="Q342" s="198">
        <f t="shared" si="241"/>
        <v>0</v>
      </c>
      <c r="R342" s="198">
        <f t="shared" si="242"/>
        <v>0.76193825415977734</v>
      </c>
      <c r="S342" s="77">
        <f t="shared" si="243"/>
        <v>0.84911113536018945</v>
      </c>
      <c r="T342" s="199"/>
      <c r="U342" s="3">
        <f t="shared" si="244"/>
        <v>1.735389920163712</v>
      </c>
      <c r="V342" s="98">
        <f t="shared" si="245"/>
        <v>10.23936579501977</v>
      </c>
      <c r="W342" s="49">
        <f t="shared" si="246"/>
        <v>5.0992632977350514</v>
      </c>
      <c r="X342" s="317">
        <f t="shared" si="228"/>
        <v>7.1267497535816418E-2</v>
      </c>
      <c r="Y342" s="318">
        <v>7.1267497535816404E-2</v>
      </c>
      <c r="Z342" s="200"/>
      <c r="AA342" s="66"/>
      <c r="AB342" s="66"/>
      <c r="AC342" s="66">
        <v>250</v>
      </c>
      <c r="AD342" s="66"/>
      <c r="AE342" s="66"/>
      <c r="AF342" s="66"/>
      <c r="AG342" s="66"/>
      <c r="AH342" s="195"/>
      <c r="AI342" s="34"/>
      <c r="AJ342" s="229">
        <v>180</v>
      </c>
      <c r="AK342" s="34"/>
      <c r="AL342" s="34"/>
      <c r="AM342" s="34"/>
      <c r="AN342" s="201"/>
      <c r="AO342" s="201"/>
      <c r="AP342" s="202">
        <v>240</v>
      </c>
      <c r="AQ342" s="18"/>
      <c r="AR342" s="18"/>
      <c r="AS342" s="18"/>
      <c r="AT342" s="51"/>
      <c r="AU342" s="17"/>
      <c r="AV342" s="18"/>
      <c r="AW342" s="112"/>
      <c r="AX342" s="103"/>
      <c r="AY342" s="18"/>
      <c r="AZ342" s="18"/>
      <c r="BA342" s="18"/>
      <c r="BB342" s="17"/>
      <c r="BC342" s="19"/>
      <c r="BD342" s="19"/>
      <c r="BE342" s="19"/>
      <c r="BF342" s="17"/>
      <c r="BG342" s="18"/>
      <c r="BH342" s="18"/>
      <c r="BI342" s="128"/>
      <c r="BJ342" s="331"/>
      <c r="BK342" s="332"/>
      <c r="BL342" s="332"/>
      <c r="BM342" s="332"/>
      <c r="BN342" s="333"/>
      <c r="BO342" s="203">
        <f t="shared" si="247"/>
        <v>6.9363999999999999</v>
      </c>
      <c r="BP342" s="285">
        <v>7.5274237631376515</v>
      </c>
      <c r="BQ342" s="204">
        <v>2.9329317399583141</v>
      </c>
      <c r="BR342" s="204"/>
      <c r="BS342" s="47"/>
      <c r="BT342" s="42"/>
      <c r="BU342" s="42"/>
      <c r="BV342" s="42"/>
      <c r="BW342" s="43"/>
      <c r="BX342" s="191"/>
      <c r="BY342" s="191"/>
      <c r="BZ342" s="205"/>
      <c r="CA342" s="191"/>
      <c r="CB342" s="206"/>
      <c r="CC342" s="191"/>
      <c r="CD342" s="207">
        <f t="shared" si="248"/>
        <v>56.780777992018628</v>
      </c>
      <c r="CE342" s="47" t="s">
        <v>356</v>
      </c>
      <c r="CF342" s="42">
        <v>31.8</v>
      </c>
      <c r="CG342" s="42" t="s">
        <v>353</v>
      </c>
      <c r="CH342" s="42">
        <v>175</v>
      </c>
      <c r="CI342" s="191"/>
      <c r="CJ342" s="192"/>
      <c r="CK342" s="191" t="s">
        <v>357</v>
      </c>
      <c r="CL342" s="191" t="s">
        <v>358</v>
      </c>
      <c r="CM342" s="208">
        <v>0.13</v>
      </c>
      <c r="CN342" s="191">
        <v>470</v>
      </c>
      <c r="CO342" s="205">
        <f t="shared" si="249"/>
        <v>74.871261740711589</v>
      </c>
      <c r="CP342" s="191">
        <f t="shared" si="250"/>
        <v>42.585583494013974</v>
      </c>
      <c r="CQ342" s="145" t="s">
        <v>353</v>
      </c>
      <c r="CR342" s="191">
        <v>175</v>
      </c>
      <c r="CS342" s="191"/>
      <c r="CT342" s="191"/>
      <c r="CU342" s="191"/>
      <c r="CV342" s="192"/>
      <c r="CW342" s="191" t="s">
        <v>357</v>
      </c>
      <c r="CX342" s="209" t="s">
        <v>358</v>
      </c>
      <c r="CY342" s="208">
        <v>0.13</v>
      </c>
      <c r="CZ342" s="191">
        <v>470</v>
      </c>
      <c r="DA342" s="191"/>
      <c r="DB342" s="191">
        <f t="shared" si="251"/>
        <v>52.213222190628002</v>
      </c>
      <c r="DC342" s="43">
        <f t="shared" si="252"/>
        <v>0</v>
      </c>
      <c r="DD342" s="191" t="s">
        <v>362</v>
      </c>
      <c r="DE342" s="191">
        <v>100</v>
      </c>
      <c r="DF342" s="191" t="s">
        <v>361</v>
      </c>
      <c r="DG342" s="191">
        <v>20</v>
      </c>
      <c r="DH342" s="191" t="s">
        <v>353</v>
      </c>
      <c r="DI342" s="192">
        <v>175</v>
      </c>
      <c r="DJ342" s="191"/>
      <c r="DK342" s="209"/>
      <c r="DL342" s="208"/>
      <c r="DM342" s="191"/>
      <c r="DN342" s="191">
        <f t="shared" si="253"/>
        <v>52.213222190628002</v>
      </c>
      <c r="DO342" s="192">
        <f t="shared" si="254"/>
        <v>0</v>
      </c>
      <c r="DP342" s="191">
        <v>1</v>
      </c>
      <c r="DQ342" s="191" t="s">
        <v>363</v>
      </c>
      <c r="DR342" s="191" t="s">
        <v>371</v>
      </c>
      <c r="DS342" s="208">
        <v>0.13400000000000001</v>
      </c>
      <c r="DT342" s="191">
        <v>580</v>
      </c>
      <c r="DU342" s="191">
        <f t="shared" si="255"/>
        <v>7.5274237631376515</v>
      </c>
      <c r="DV342" s="191">
        <v>0.375</v>
      </c>
      <c r="DW342" s="191">
        <v>0.45</v>
      </c>
      <c r="DX342" s="192">
        <f t="shared" si="256"/>
        <v>9.4634629986697725</v>
      </c>
      <c r="DY342" s="191">
        <v>1</v>
      </c>
      <c r="DZ342" s="191" t="s">
        <v>363</v>
      </c>
      <c r="EA342" s="191" t="s">
        <v>371</v>
      </c>
      <c r="EB342" s="208">
        <v>0.13400000000000001</v>
      </c>
      <c r="EC342" s="191">
        <v>580</v>
      </c>
      <c r="ED342" s="191">
        <f t="shared" si="257"/>
        <v>2.9329317399583141</v>
      </c>
      <c r="EE342" s="191">
        <v>0.47499999999999998</v>
      </c>
      <c r="EF342" s="191">
        <v>0.47499999999999998</v>
      </c>
      <c r="EG342" s="191">
        <f t="shared" si="258"/>
        <v>4.7317314993348862</v>
      </c>
      <c r="EH342" s="166">
        <f t="shared" si="259"/>
        <v>2</v>
      </c>
      <c r="EI342" s="205">
        <f t="shared" si="260"/>
        <v>2.9501628642783104</v>
      </c>
      <c r="EJ342" s="205">
        <f t="shared" si="229"/>
        <v>1.735389920163712</v>
      </c>
      <c r="EK342" s="51">
        <f t="shared" si="266"/>
        <v>0.94754181979460217</v>
      </c>
      <c r="EL342" s="220">
        <f t="shared" si="230"/>
        <v>0.25901856786084476</v>
      </c>
      <c r="EM342" s="221">
        <f t="shared" si="261"/>
        <v>5.1196828975098851</v>
      </c>
      <c r="EN342" s="191"/>
      <c r="EO342" s="313"/>
      <c r="EP342" s="192" t="s">
        <v>354</v>
      </c>
      <c r="EQ342" s="222">
        <f t="shared" si="262"/>
        <v>2.9501628642783104</v>
      </c>
      <c r="ER342" s="191">
        <f t="shared" si="263"/>
        <v>1.735389920163712</v>
      </c>
      <c r="ES342" s="51">
        <f t="shared" si="264"/>
        <v>0.94754181979460217</v>
      </c>
      <c r="ET342" s="191">
        <f t="shared" si="267"/>
        <v>3.7272185678608447</v>
      </c>
      <c r="EU342" s="191">
        <f t="shared" si="265"/>
        <v>5.1196828975098851</v>
      </c>
      <c r="EV342" s="191"/>
      <c r="EW342" s="191"/>
      <c r="EX342" s="192" t="str">
        <f t="shared" si="231"/>
        <v>Front</v>
      </c>
      <c r="EY342" s="145"/>
      <c r="EZ342" s="191"/>
      <c r="FA342" s="191"/>
      <c r="FB342" s="191"/>
      <c r="FC342" s="191"/>
      <c r="FD342" s="191"/>
      <c r="FE342" s="191"/>
      <c r="FF342" s="192"/>
      <c r="FG342" s="145"/>
      <c r="FH342" s="191"/>
      <c r="FI342" s="191"/>
      <c r="FJ342" s="191"/>
      <c r="FK342" s="191"/>
      <c r="FL342" s="191"/>
      <c r="FM342" s="191"/>
      <c r="FN342" s="192"/>
      <c r="FO342" s="145"/>
      <c r="FP342" s="191"/>
      <c r="FQ342" s="191"/>
      <c r="FR342" s="191"/>
      <c r="FS342" s="191"/>
      <c r="FT342" s="191"/>
      <c r="FU342" s="191"/>
      <c r="FV342" s="192"/>
      <c r="FW342" s="191"/>
      <c r="FX342" s="191"/>
      <c r="FY342" s="191"/>
      <c r="FZ342" s="191"/>
      <c r="GA342" s="191"/>
      <c r="GB342" s="191"/>
      <c r="GC342" s="191"/>
      <c r="GD342" s="210"/>
      <c r="GE342" s="145"/>
      <c r="GF342" s="191"/>
      <c r="GG342" s="191"/>
      <c r="GH342" s="191"/>
      <c r="GI342" s="191"/>
      <c r="GJ342" s="191"/>
      <c r="GK342" s="191"/>
      <c r="GL342" s="210"/>
      <c r="GM342" s="145"/>
      <c r="GN342" s="191"/>
      <c r="GO342" s="191"/>
      <c r="GP342" s="191"/>
      <c r="GQ342" s="191"/>
      <c r="GR342" s="191"/>
      <c r="GS342" s="191"/>
      <c r="GT342" s="210"/>
      <c r="GU342" s="145"/>
      <c r="GV342" s="191"/>
      <c r="GW342" s="191"/>
      <c r="GX342" s="191"/>
      <c r="GY342" s="191"/>
      <c r="GZ342" s="191"/>
      <c r="HA342" s="191"/>
      <c r="HB342" s="210"/>
      <c r="HC342" s="145"/>
      <c r="HD342" s="191"/>
      <c r="HE342" s="191"/>
      <c r="HF342" s="191"/>
      <c r="HG342" s="191"/>
      <c r="HH342" s="191"/>
      <c r="HI342" s="191"/>
      <c r="HJ342" s="210"/>
      <c r="HR342" s="310"/>
    </row>
    <row r="343" spans="1:226" s="309" customFormat="1" ht="14.45" customHeight="1" x14ac:dyDescent="0.25">
      <c r="A343" s="211" t="s">
        <v>431</v>
      </c>
      <c r="B343" s="194" t="s">
        <v>0</v>
      </c>
      <c r="C343" s="31">
        <f t="shared" si="268"/>
        <v>333</v>
      </c>
      <c r="D343" s="173" t="str">
        <f t="shared" si="232"/>
        <v>Dw_333</v>
      </c>
      <c r="E343" s="4">
        <v>396.79845720982848</v>
      </c>
      <c r="F343" s="195" t="s">
        <v>360</v>
      </c>
      <c r="G343" s="195">
        <v>17.5</v>
      </c>
      <c r="H343" s="3">
        <f t="shared" si="233"/>
        <v>58.200369384466484</v>
      </c>
      <c r="I343" s="196">
        <f t="shared" si="234"/>
        <v>203.308986662319</v>
      </c>
      <c r="J343" s="1">
        <f t="shared" si="235"/>
        <v>0.30000000000000004</v>
      </c>
      <c r="K343" s="280">
        <f t="shared" si="236"/>
        <v>0.70180561082669612</v>
      </c>
      <c r="L343" s="280">
        <f t="shared" si="237"/>
        <v>0.80118337806815254</v>
      </c>
      <c r="M343" s="225">
        <f t="shared" si="238"/>
        <v>1.0479778160132174</v>
      </c>
      <c r="N343" s="15" t="s">
        <v>432</v>
      </c>
      <c r="O343" s="197">
        <f t="shared" si="239"/>
        <v>0.60088753355111435</v>
      </c>
      <c r="P343" s="198">
        <f t="shared" si="240"/>
        <v>0</v>
      </c>
      <c r="Q343" s="198">
        <f t="shared" si="241"/>
        <v>0</v>
      </c>
      <c r="R343" s="198">
        <f t="shared" si="242"/>
        <v>0.73426195181758402</v>
      </c>
      <c r="S343" s="77">
        <f t="shared" si="243"/>
        <v>0.94355750260836579</v>
      </c>
      <c r="T343" s="199"/>
      <c r="U343" s="3">
        <f t="shared" si="244"/>
        <v>1.7806136199132265</v>
      </c>
      <c r="V343" s="98">
        <f t="shared" si="245"/>
        <v>10.779988535629647</v>
      </c>
      <c r="W343" s="49">
        <f t="shared" si="246"/>
        <v>5.3989268348574422</v>
      </c>
      <c r="X343" s="317">
        <f t="shared" si="228"/>
        <v>7.0753278520824844E-2</v>
      </c>
      <c r="Y343" s="318">
        <v>7.075327852082483E-2</v>
      </c>
      <c r="Z343" s="200"/>
      <c r="AA343" s="66"/>
      <c r="AB343" s="66"/>
      <c r="AC343" s="66">
        <v>250</v>
      </c>
      <c r="AD343" s="66"/>
      <c r="AE343" s="66"/>
      <c r="AF343" s="66"/>
      <c r="AG343" s="66"/>
      <c r="AH343" s="195"/>
      <c r="AI343" s="34"/>
      <c r="AJ343" s="229">
        <v>180</v>
      </c>
      <c r="AK343" s="34"/>
      <c r="AL343" s="34"/>
      <c r="AM343" s="34"/>
      <c r="AN343" s="201"/>
      <c r="AO343" s="201"/>
      <c r="AP343" s="202">
        <v>240</v>
      </c>
      <c r="AQ343" s="18"/>
      <c r="AR343" s="18"/>
      <c r="AS343" s="18"/>
      <c r="AT343" s="51"/>
      <c r="AU343" s="17"/>
      <c r="AV343" s="18"/>
      <c r="AW343" s="112"/>
      <c r="AX343" s="103"/>
      <c r="AY343" s="18"/>
      <c r="AZ343" s="18"/>
      <c r="BA343" s="18"/>
      <c r="BB343" s="17"/>
      <c r="BC343" s="19"/>
      <c r="BD343" s="19"/>
      <c r="BE343" s="19"/>
      <c r="BF343" s="17"/>
      <c r="BG343" s="18"/>
      <c r="BH343" s="18"/>
      <c r="BI343" s="128"/>
      <c r="BJ343" s="331"/>
      <c r="BK343" s="332"/>
      <c r="BL343" s="332"/>
      <c r="BM343" s="332"/>
      <c r="BN343" s="333"/>
      <c r="BO343" s="203">
        <f t="shared" si="247"/>
        <v>6.9363999999999999</v>
      </c>
      <c r="BP343" s="285">
        <v>8.3905728309305232</v>
      </c>
      <c r="BQ343" s="204">
        <v>2.8351406651547419</v>
      </c>
      <c r="BR343" s="204"/>
      <c r="BS343" s="47"/>
      <c r="BT343" s="42"/>
      <c r="BU343" s="42"/>
      <c r="BV343" s="42"/>
      <c r="BW343" s="43"/>
      <c r="BX343" s="191"/>
      <c r="BY343" s="191"/>
      <c r="BZ343" s="205"/>
      <c r="CA343" s="191"/>
      <c r="CB343" s="206"/>
      <c r="CC343" s="191"/>
      <c r="CD343" s="207">
        <f t="shared" si="248"/>
        <v>60.992695998695709</v>
      </c>
      <c r="CE343" s="47" t="s">
        <v>356</v>
      </c>
      <c r="CF343" s="42">
        <v>31.8</v>
      </c>
      <c r="CG343" s="42" t="s">
        <v>353</v>
      </c>
      <c r="CH343" s="42">
        <v>175</v>
      </c>
      <c r="CI343" s="191"/>
      <c r="CJ343" s="192"/>
      <c r="CK343" s="191" t="s">
        <v>357</v>
      </c>
      <c r="CL343" s="191" t="s">
        <v>358</v>
      </c>
      <c r="CM343" s="208">
        <v>0.13</v>
      </c>
      <c r="CN343" s="191">
        <v>470</v>
      </c>
      <c r="CO343" s="205">
        <f t="shared" si="249"/>
        <v>76.936694041958162</v>
      </c>
      <c r="CP343" s="191">
        <f t="shared" si="250"/>
        <v>45.744521999021778</v>
      </c>
      <c r="CQ343" s="145" t="s">
        <v>353</v>
      </c>
      <c r="CR343" s="191">
        <v>175</v>
      </c>
      <c r="CS343" s="191"/>
      <c r="CT343" s="191"/>
      <c r="CU343" s="191"/>
      <c r="CV343" s="192"/>
      <c r="CW343" s="191" t="s">
        <v>357</v>
      </c>
      <c r="CX343" s="209" t="s">
        <v>358</v>
      </c>
      <c r="CY343" s="208">
        <v>0.13</v>
      </c>
      <c r="CZ343" s="191">
        <v>470</v>
      </c>
      <c r="DA343" s="191"/>
      <c r="DB343" s="191">
        <f t="shared" si="251"/>
        <v>58.200369384466484</v>
      </c>
      <c r="DC343" s="43">
        <f t="shared" si="252"/>
        <v>0</v>
      </c>
      <c r="DD343" s="191" t="s">
        <v>362</v>
      </c>
      <c r="DE343" s="191">
        <v>100</v>
      </c>
      <c r="DF343" s="191" t="s">
        <v>361</v>
      </c>
      <c r="DG343" s="191">
        <v>20</v>
      </c>
      <c r="DH343" s="191" t="s">
        <v>353</v>
      </c>
      <c r="DI343" s="192">
        <v>175</v>
      </c>
      <c r="DJ343" s="191"/>
      <c r="DK343" s="209"/>
      <c r="DL343" s="208"/>
      <c r="DM343" s="191"/>
      <c r="DN343" s="191">
        <f t="shared" si="253"/>
        <v>58.200369384466484</v>
      </c>
      <c r="DO343" s="192">
        <f t="shared" si="254"/>
        <v>0</v>
      </c>
      <c r="DP343" s="191">
        <v>1</v>
      </c>
      <c r="DQ343" s="191" t="s">
        <v>363</v>
      </c>
      <c r="DR343" s="191" t="s">
        <v>371</v>
      </c>
      <c r="DS343" s="208">
        <v>0.13400000000000001</v>
      </c>
      <c r="DT343" s="191">
        <v>580</v>
      </c>
      <c r="DU343" s="191">
        <f t="shared" si="255"/>
        <v>8.3905728309305232</v>
      </c>
      <c r="DV343" s="191">
        <v>0.375</v>
      </c>
      <c r="DW343" s="191">
        <v>0.45</v>
      </c>
      <c r="DX343" s="192">
        <f t="shared" si="256"/>
        <v>10.165449333115951</v>
      </c>
      <c r="DY343" s="191">
        <v>1</v>
      </c>
      <c r="DZ343" s="191" t="s">
        <v>363</v>
      </c>
      <c r="EA343" s="191" t="s">
        <v>371</v>
      </c>
      <c r="EB343" s="208">
        <v>0.13400000000000001</v>
      </c>
      <c r="EC343" s="191">
        <v>580</v>
      </c>
      <c r="ED343" s="191">
        <f t="shared" si="257"/>
        <v>2.8351406651547419</v>
      </c>
      <c r="EE343" s="191">
        <v>0.47499999999999998</v>
      </c>
      <c r="EF343" s="191">
        <v>0.47499999999999998</v>
      </c>
      <c r="EG343" s="191">
        <f t="shared" si="258"/>
        <v>5.0827246665579757</v>
      </c>
      <c r="EH343" s="166">
        <f t="shared" si="259"/>
        <v>2</v>
      </c>
      <c r="EI343" s="205">
        <f t="shared" si="260"/>
        <v>3.0270431538524849</v>
      </c>
      <c r="EJ343" s="205">
        <f t="shared" si="229"/>
        <v>1.7806136199132265</v>
      </c>
      <c r="EK343" s="51">
        <f t="shared" si="266"/>
        <v>0.80452704524151541</v>
      </c>
      <c r="EL343" s="220">
        <f t="shared" si="230"/>
        <v>0.22057842307375752</v>
      </c>
      <c r="EM343" s="221">
        <f t="shared" si="261"/>
        <v>5.3899942678148234</v>
      </c>
      <c r="EN343" s="191"/>
      <c r="EO343" s="313"/>
      <c r="EP343" s="192" t="s">
        <v>354</v>
      </c>
      <c r="EQ343" s="222">
        <f t="shared" si="262"/>
        <v>3.0270431538524849</v>
      </c>
      <c r="ER343" s="191">
        <f t="shared" si="263"/>
        <v>1.7806136199132265</v>
      </c>
      <c r="ES343" s="51">
        <f t="shared" si="264"/>
        <v>0.80452704524151541</v>
      </c>
      <c r="ET343" s="191">
        <f t="shared" si="267"/>
        <v>3.6887784230737575</v>
      </c>
      <c r="EU343" s="191">
        <f t="shared" si="265"/>
        <v>5.3899942678148234</v>
      </c>
      <c r="EV343" s="191"/>
      <c r="EW343" s="191"/>
      <c r="EX343" s="192" t="str">
        <f t="shared" si="231"/>
        <v>Front</v>
      </c>
      <c r="EY343" s="145"/>
      <c r="EZ343" s="191"/>
      <c r="FA343" s="191"/>
      <c r="FB343" s="191"/>
      <c r="FC343" s="191"/>
      <c r="FD343" s="191"/>
      <c r="FE343" s="191"/>
      <c r="FF343" s="192"/>
      <c r="FG343" s="145"/>
      <c r="FH343" s="191"/>
      <c r="FI343" s="191"/>
      <c r="FJ343" s="191"/>
      <c r="FK343" s="191"/>
      <c r="FL343" s="191"/>
      <c r="FM343" s="191"/>
      <c r="FN343" s="192"/>
      <c r="FO343" s="145"/>
      <c r="FP343" s="191"/>
      <c r="FQ343" s="191"/>
      <c r="FR343" s="191"/>
      <c r="FS343" s="191"/>
      <c r="FT343" s="191"/>
      <c r="FU343" s="191"/>
      <c r="FV343" s="192"/>
      <c r="FW343" s="191"/>
      <c r="FX343" s="191"/>
      <c r="FY343" s="191"/>
      <c r="FZ343" s="191"/>
      <c r="GA343" s="191"/>
      <c r="GB343" s="191"/>
      <c r="GC343" s="191"/>
      <c r="GD343" s="210"/>
      <c r="GE343" s="145"/>
      <c r="GF343" s="191"/>
      <c r="GG343" s="191"/>
      <c r="GH343" s="191"/>
      <c r="GI343" s="191"/>
      <c r="GJ343" s="191"/>
      <c r="GK343" s="191"/>
      <c r="GL343" s="210"/>
      <c r="GM343" s="145"/>
      <c r="GN343" s="191"/>
      <c r="GO343" s="191"/>
      <c r="GP343" s="191"/>
      <c r="GQ343" s="191"/>
      <c r="GR343" s="191"/>
      <c r="GS343" s="191"/>
      <c r="GT343" s="210"/>
      <c r="GU343" s="145"/>
      <c r="GV343" s="191"/>
      <c r="GW343" s="191"/>
      <c r="GX343" s="191"/>
      <c r="GY343" s="191"/>
      <c r="GZ343" s="191"/>
      <c r="HA343" s="191"/>
      <c r="HB343" s="210"/>
      <c r="HC343" s="145"/>
      <c r="HD343" s="191"/>
      <c r="HE343" s="191"/>
      <c r="HF343" s="191"/>
      <c r="HG343" s="191"/>
      <c r="HH343" s="191"/>
      <c r="HI343" s="191"/>
      <c r="HJ343" s="210"/>
      <c r="HR343" s="310"/>
    </row>
    <row r="344" spans="1:226" s="309" customFormat="1" ht="14.45" customHeight="1" x14ac:dyDescent="0.25">
      <c r="A344" s="211" t="s">
        <v>431</v>
      </c>
      <c r="B344" s="194" t="s">
        <v>0</v>
      </c>
      <c r="C344" s="31">
        <f t="shared" si="268"/>
        <v>334</v>
      </c>
      <c r="D344" s="173" t="str">
        <f t="shared" si="232"/>
        <v>Dw_334</v>
      </c>
      <c r="E344" s="4">
        <v>529.43557055652491</v>
      </c>
      <c r="F344" s="195" t="s">
        <v>360</v>
      </c>
      <c r="G344" s="195">
        <v>17.5</v>
      </c>
      <c r="H344" s="3">
        <f t="shared" si="233"/>
        <v>41.03606103402246</v>
      </c>
      <c r="I344" s="196">
        <f t="shared" si="234"/>
        <v>155.38196668821121</v>
      </c>
      <c r="J344" s="1">
        <f t="shared" si="235"/>
        <v>0.3</v>
      </c>
      <c r="K344" s="280">
        <f t="shared" si="236"/>
        <v>0.63585716554145433</v>
      </c>
      <c r="L344" s="280">
        <f t="shared" si="237"/>
        <v>0.7125479210984742</v>
      </c>
      <c r="M344" s="225">
        <f t="shared" si="238"/>
        <v>1.1359421160772671</v>
      </c>
      <c r="N344" s="15" t="s">
        <v>432</v>
      </c>
      <c r="O344" s="197">
        <f t="shared" si="239"/>
        <v>0.53441094082385565</v>
      </c>
      <c r="P344" s="198">
        <f t="shared" si="240"/>
        <v>0</v>
      </c>
      <c r="Q344" s="198">
        <f t="shared" si="241"/>
        <v>0</v>
      </c>
      <c r="R344" s="198">
        <f t="shared" si="242"/>
        <v>0.79589382767256134</v>
      </c>
      <c r="S344" s="77">
        <f t="shared" si="243"/>
        <v>0.71687016170748785</v>
      </c>
      <c r="T344" s="199"/>
      <c r="U344" s="3">
        <f t="shared" si="244"/>
        <v>1.5233726723273842</v>
      </c>
      <c r="V344" s="98">
        <f t="shared" si="245"/>
        <v>7.8902586158991772</v>
      </c>
      <c r="W344" s="49">
        <f t="shared" si="246"/>
        <v>5.2008512054767388</v>
      </c>
      <c r="X344" s="317">
        <f t="shared" si="228"/>
        <v>6.267490788732083E-2</v>
      </c>
      <c r="Y344" s="318">
        <v>6.2674907887320816E-2</v>
      </c>
      <c r="Z344" s="200"/>
      <c r="AA344" s="66"/>
      <c r="AB344" s="66"/>
      <c r="AC344" s="66">
        <v>250</v>
      </c>
      <c r="AD344" s="66"/>
      <c r="AE344" s="66"/>
      <c r="AF344" s="66"/>
      <c r="AG344" s="66"/>
      <c r="AH344" s="195"/>
      <c r="AI344" s="34"/>
      <c r="AJ344" s="229">
        <v>180</v>
      </c>
      <c r="AK344" s="34"/>
      <c r="AL344" s="34"/>
      <c r="AM344" s="34"/>
      <c r="AN344" s="201"/>
      <c r="AO344" s="201"/>
      <c r="AP344" s="202">
        <v>240</v>
      </c>
      <c r="AQ344" s="18"/>
      <c r="AR344" s="18"/>
      <c r="AS344" s="18"/>
      <c r="AT344" s="51"/>
      <c r="AU344" s="17"/>
      <c r="AV344" s="18"/>
      <c r="AW344" s="112"/>
      <c r="AX344" s="103"/>
      <c r="AY344" s="18"/>
      <c r="AZ344" s="18"/>
      <c r="BA344" s="18"/>
      <c r="BB344" s="17"/>
      <c r="BC344" s="19"/>
      <c r="BD344" s="19"/>
      <c r="BE344" s="19"/>
      <c r="BF344" s="17"/>
      <c r="BG344" s="18"/>
      <c r="BH344" s="18"/>
      <c r="BI344" s="128"/>
      <c r="BJ344" s="331"/>
      <c r="BK344" s="332"/>
      <c r="BL344" s="332"/>
      <c r="BM344" s="332"/>
      <c r="BN344" s="333"/>
      <c r="BO344" s="203">
        <f t="shared" si="247"/>
        <v>6.9363999999999999</v>
      </c>
      <c r="BP344" s="285">
        <v>5.9160459365120897</v>
      </c>
      <c r="BQ344" s="204">
        <v>2.851980276061802</v>
      </c>
      <c r="BR344" s="204"/>
      <c r="BS344" s="47"/>
      <c r="BT344" s="42"/>
      <c r="BU344" s="42"/>
      <c r="BV344" s="42"/>
      <c r="BW344" s="43"/>
      <c r="BX344" s="191"/>
      <c r="BY344" s="191"/>
      <c r="BZ344" s="205"/>
      <c r="CA344" s="191"/>
      <c r="CB344" s="206"/>
      <c r="CC344" s="191"/>
      <c r="CD344" s="207">
        <f t="shared" si="248"/>
        <v>46.614590006463359</v>
      </c>
      <c r="CE344" s="47" t="s">
        <v>356</v>
      </c>
      <c r="CF344" s="42">
        <v>31.8</v>
      </c>
      <c r="CG344" s="42" t="s">
        <v>353</v>
      </c>
      <c r="CH344" s="42">
        <v>175</v>
      </c>
      <c r="CI344" s="191"/>
      <c r="CJ344" s="192"/>
      <c r="CK344" s="191" t="s">
        <v>357</v>
      </c>
      <c r="CL344" s="191" t="s">
        <v>358</v>
      </c>
      <c r="CM344" s="208">
        <v>0.13</v>
      </c>
      <c r="CN344" s="191">
        <v>470</v>
      </c>
      <c r="CO344" s="205">
        <f t="shared" si="249"/>
        <v>63.33829076873841</v>
      </c>
      <c r="CP344" s="191">
        <f t="shared" si="250"/>
        <v>34.960942504847523</v>
      </c>
      <c r="CQ344" s="145" t="s">
        <v>353</v>
      </c>
      <c r="CR344" s="191">
        <v>175</v>
      </c>
      <c r="CS344" s="191"/>
      <c r="CT344" s="191"/>
      <c r="CU344" s="191"/>
      <c r="CV344" s="192"/>
      <c r="CW344" s="191" t="s">
        <v>357</v>
      </c>
      <c r="CX344" s="209" t="s">
        <v>358</v>
      </c>
      <c r="CY344" s="208">
        <v>0.13</v>
      </c>
      <c r="CZ344" s="191">
        <v>470</v>
      </c>
      <c r="DA344" s="191"/>
      <c r="DB344" s="191">
        <f t="shared" si="251"/>
        <v>41.03606103402246</v>
      </c>
      <c r="DC344" s="43">
        <f t="shared" si="252"/>
        <v>0</v>
      </c>
      <c r="DD344" s="191" t="s">
        <v>362</v>
      </c>
      <c r="DE344" s="191">
        <v>100</v>
      </c>
      <c r="DF344" s="191" t="s">
        <v>361</v>
      </c>
      <c r="DG344" s="191">
        <v>20</v>
      </c>
      <c r="DH344" s="191" t="s">
        <v>353</v>
      </c>
      <c r="DI344" s="192">
        <v>175</v>
      </c>
      <c r="DJ344" s="191"/>
      <c r="DK344" s="209"/>
      <c r="DL344" s="208"/>
      <c r="DM344" s="191"/>
      <c r="DN344" s="191">
        <f t="shared" si="253"/>
        <v>41.03606103402246</v>
      </c>
      <c r="DO344" s="192">
        <f t="shared" si="254"/>
        <v>0</v>
      </c>
      <c r="DP344" s="191">
        <v>1</v>
      </c>
      <c r="DQ344" s="191" t="s">
        <v>363</v>
      </c>
      <c r="DR344" s="191" t="s">
        <v>371</v>
      </c>
      <c r="DS344" s="208">
        <v>0.13400000000000001</v>
      </c>
      <c r="DT344" s="191">
        <v>580</v>
      </c>
      <c r="DU344" s="191">
        <f t="shared" si="255"/>
        <v>5.9160459365120897</v>
      </c>
      <c r="DV344" s="191">
        <v>0.375</v>
      </c>
      <c r="DW344" s="191">
        <v>0.45</v>
      </c>
      <c r="DX344" s="192">
        <f t="shared" si="256"/>
        <v>7.7690983344105611</v>
      </c>
      <c r="DY344" s="191">
        <v>1</v>
      </c>
      <c r="DZ344" s="191" t="s">
        <v>363</v>
      </c>
      <c r="EA344" s="191" t="s">
        <v>371</v>
      </c>
      <c r="EB344" s="208">
        <v>0.13400000000000001</v>
      </c>
      <c r="EC344" s="191">
        <v>580</v>
      </c>
      <c r="ED344" s="191">
        <f t="shared" si="257"/>
        <v>2.851980276061802</v>
      </c>
      <c r="EE344" s="191">
        <v>0.47499999999999998</v>
      </c>
      <c r="EF344" s="191">
        <v>0.47499999999999998</v>
      </c>
      <c r="EG344" s="191">
        <f t="shared" si="258"/>
        <v>3.8845491672052805</v>
      </c>
      <c r="EH344" s="166">
        <f t="shared" si="259"/>
        <v>2</v>
      </c>
      <c r="EI344" s="205">
        <f t="shared" si="260"/>
        <v>2.5897335429565529</v>
      </c>
      <c r="EJ344" s="205">
        <f t="shared" si="229"/>
        <v>1.5233726723273842</v>
      </c>
      <c r="EK344" s="51">
        <f t="shared" si="266"/>
        <v>1.0786076037344179</v>
      </c>
      <c r="EL344" s="220">
        <f t="shared" si="230"/>
        <v>0.43923322852172353</v>
      </c>
      <c r="EM344" s="221">
        <f t="shared" si="261"/>
        <v>3.9451293079495886</v>
      </c>
      <c r="EN344" s="191"/>
      <c r="EO344" s="313"/>
      <c r="EP344" s="192" t="s">
        <v>354</v>
      </c>
      <c r="EQ344" s="222">
        <f t="shared" si="262"/>
        <v>2.5897335429565529</v>
      </c>
      <c r="ER344" s="191">
        <f t="shared" si="263"/>
        <v>1.5233726723273842</v>
      </c>
      <c r="ES344" s="51">
        <f t="shared" si="264"/>
        <v>1.0786076037344179</v>
      </c>
      <c r="ET344" s="191">
        <f t="shared" si="267"/>
        <v>3.9074332285217235</v>
      </c>
      <c r="EU344" s="191">
        <f t="shared" si="265"/>
        <v>3.9451293079495886</v>
      </c>
      <c r="EV344" s="191"/>
      <c r="EW344" s="191"/>
      <c r="EX344" s="192" t="str">
        <f t="shared" si="231"/>
        <v>Front</v>
      </c>
      <c r="EY344" s="145"/>
      <c r="EZ344" s="191"/>
      <c r="FA344" s="191"/>
      <c r="FB344" s="191"/>
      <c r="FC344" s="191"/>
      <c r="FD344" s="191"/>
      <c r="FE344" s="191"/>
      <c r="FF344" s="192"/>
      <c r="FG344" s="145"/>
      <c r="FH344" s="191"/>
      <c r="FI344" s="191"/>
      <c r="FJ344" s="191"/>
      <c r="FK344" s="191"/>
      <c r="FL344" s="191"/>
      <c r="FM344" s="191"/>
      <c r="FN344" s="192"/>
      <c r="FO344" s="145"/>
      <c r="FP344" s="191"/>
      <c r="FQ344" s="191"/>
      <c r="FR344" s="191"/>
      <c r="FS344" s="191"/>
      <c r="FT344" s="191"/>
      <c r="FU344" s="191"/>
      <c r="FV344" s="192"/>
      <c r="FW344" s="191"/>
      <c r="FX344" s="191"/>
      <c r="FY344" s="191"/>
      <c r="FZ344" s="191"/>
      <c r="GA344" s="191"/>
      <c r="GB344" s="191"/>
      <c r="GC344" s="191"/>
      <c r="GD344" s="210"/>
      <c r="GE344" s="145"/>
      <c r="GF344" s="191"/>
      <c r="GG344" s="191"/>
      <c r="GH344" s="191"/>
      <c r="GI344" s="191"/>
      <c r="GJ344" s="191"/>
      <c r="GK344" s="191"/>
      <c r="GL344" s="210"/>
      <c r="GM344" s="145"/>
      <c r="GN344" s="191"/>
      <c r="GO344" s="191"/>
      <c r="GP344" s="191"/>
      <c r="GQ344" s="191"/>
      <c r="GR344" s="191"/>
      <c r="GS344" s="191"/>
      <c r="GT344" s="210"/>
      <c r="GU344" s="145"/>
      <c r="GV344" s="191"/>
      <c r="GW344" s="191"/>
      <c r="GX344" s="191"/>
      <c r="GY344" s="191"/>
      <c r="GZ344" s="191"/>
      <c r="HA344" s="191"/>
      <c r="HB344" s="210"/>
      <c r="HC344" s="145"/>
      <c r="HD344" s="191"/>
      <c r="HE344" s="191"/>
      <c r="HF344" s="191"/>
      <c r="HG344" s="191"/>
      <c r="HH344" s="191"/>
      <c r="HI344" s="191"/>
      <c r="HJ344" s="210"/>
      <c r="HR344" s="310"/>
    </row>
    <row r="345" spans="1:226" s="309" customFormat="1" ht="14.45" customHeight="1" x14ac:dyDescent="0.25">
      <c r="A345" s="211" t="s">
        <v>431</v>
      </c>
      <c r="B345" s="194" t="s">
        <v>0</v>
      </c>
      <c r="C345" s="31">
        <f t="shared" si="268"/>
        <v>335</v>
      </c>
      <c r="D345" s="173" t="str">
        <f t="shared" si="232"/>
        <v>Dw_335</v>
      </c>
      <c r="E345" s="4">
        <v>430.76413152910283</v>
      </c>
      <c r="F345" s="195" t="s">
        <v>360</v>
      </c>
      <c r="G345" s="195">
        <v>17.5</v>
      </c>
      <c r="H345" s="3">
        <f t="shared" si="233"/>
        <v>41.751519622785857</v>
      </c>
      <c r="I345" s="196">
        <f t="shared" si="234"/>
        <v>159.4313747680323</v>
      </c>
      <c r="J345" s="1">
        <f t="shared" si="235"/>
        <v>0.3</v>
      </c>
      <c r="K345" s="280">
        <f t="shared" si="236"/>
        <v>0.62992836733871405</v>
      </c>
      <c r="L345" s="280">
        <f t="shared" si="237"/>
        <v>0.77970985283893868</v>
      </c>
      <c r="M345" s="225">
        <f t="shared" si="238"/>
        <v>1.145572972254328</v>
      </c>
      <c r="N345" s="15" t="s">
        <v>432</v>
      </c>
      <c r="O345" s="197">
        <f t="shared" si="239"/>
        <v>0.58478238962920404</v>
      </c>
      <c r="P345" s="198">
        <f t="shared" si="240"/>
        <v>0</v>
      </c>
      <c r="Q345" s="198">
        <f t="shared" si="241"/>
        <v>0</v>
      </c>
      <c r="R345" s="198">
        <f t="shared" si="242"/>
        <v>0.80264165300453738</v>
      </c>
      <c r="S345" s="77">
        <f t="shared" si="243"/>
        <v>0.71588548898740034</v>
      </c>
      <c r="T345" s="199"/>
      <c r="U345" s="3">
        <f t="shared" si="244"/>
        <v>2.071214304744402</v>
      </c>
      <c r="V345" s="98">
        <f t="shared" si="245"/>
        <v>14.585757567004643</v>
      </c>
      <c r="W345" s="49">
        <f t="shared" si="246"/>
        <v>2.8624855055341509</v>
      </c>
      <c r="X345" s="317">
        <f t="shared" si="228"/>
        <v>0.13166420410165899</v>
      </c>
      <c r="Y345" s="318">
        <v>0.13166420410165891</v>
      </c>
      <c r="Z345" s="200"/>
      <c r="AA345" s="66"/>
      <c r="AB345" s="66"/>
      <c r="AC345" s="66">
        <v>250</v>
      </c>
      <c r="AD345" s="66"/>
      <c r="AE345" s="66"/>
      <c r="AF345" s="66"/>
      <c r="AG345" s="66"/>
      <c r="AH345" s="195"/>
      <c r="AI345" s="34"/>
      <c r="AJ345" s="229">
        <v>180</v>
      </c>
      <c r="AK345" s="34"/>
      <c r="AL345" s="34"/>
      <c r="AM345" s="34"/>
      <c r="AN345" s="201"/>
      <c r="AO345" s="201"/>
      <c r="AP345" s="202">
        <v>240</v>
      </c>
      <c r="AQ345" s="18"/>
      <c r="AR345" s="18"/>
      <c r="AS345" s="18"/>
      <c r="AT345" s="51"/>
      <c r="AU345" s="17"/>
      <c r="AV345" s="18"/>
      <c r="AW345" s="112"/>
      <c r="AX345" s="103"/>
      <c r="AY345" s="18"/>
      <c r="AZ345" s="18"/>
      <c r="BA345" s="18"/>
      <c r="BB345" s="17"/>
      <c r="BC345" s="19"/>
      <c r="BD345" s="19"/>
      <c r="BE345" s="19"/>
      <c r="BF345" s="17"/>
      <c r="BG345" s="18"/>
      <c r="BH345" s="18"/>
      <c r="BI345" s="128"/>
      <c r="BJ345" s="331"/>
      <c r="BK345" s="332"/>
      <c r="BL345" s="332"/>
      <c r="BM345" s="332"/>
      <c r="BN345" s="333"/>
      <c r="BO345" s="203">
        <f t="shared" si="247"/>
        <v>6.9363999999999999</v>
      </c>
      <c r="BP345" s="285">
        <v>6.0191914570650278</v>
      </c>
      <c r="BQ345" s="204">
        <v>2.9303307291715681</v>
      </c>
      <c r="BR345" s="204"/>
      <c r="BS345" s="47"/>
      <c r="BT345" s="42"/>
      <c r="BU345" s="42"/>
      <c r="BV345" s="42"/>
      <c r="BW345" s="43"/>
      <c r="BX345" s="191"/>
      <c r="BY345" s="191"/>
      <c r="BZ345" s="205"/>
      <c r="CA345" s="191"/>
      <c r="CB345" s="206"/>
      <c r="CC345" s="191"/>
      <c r="CD345" s="207">
        <f t="shared" si="248"/>
        <v>47.82941243040969</v>
      </c>
      <c r="CE345" s="47" t="s">
        <v>356</v>
      </c>
      <c r="CF345" s="42">
        <v>31.8</v>
      </c>
      <c r="CG345" s="42" t="s">
        <v>353</v>
      </c>
      <c r="CH345" s="42">
        <v>175</v>
      </c>
      <c r="CI345" s="191"/>
      <c r="CJ345" s="192"/>
      <c r="CK345" s="191" t="s">
        <v>357</v>
      </c>
      <c r="CL345" s="191" t="s">
        <v>358</v>
      </c>
      <c r="CM345" s="208">
        <v>0.13</v>
      </c>
      <c r="CN345" s="191">
        <v>470</v>
      </c>
      <c r="CO345" s="205">
        <f t="shared" si="249"/>
        <v>65.956781671032729</v>
      </c>
      <c r="CP345" s="191">
        <f t="shared" si="250"/>
        <v>35.872059322807267</v>
      </c>
      <c r="CQ345" s="145" t="s">
        <v>353</v>
      </c>
      <c r="CR345" s="191">
        <v>175</v>
      </c>
      <c r="CS345" s="191"/>
      <c r="CT345" s="191"/>
      <c r="CU345" s="191"/>
      <c r="CV345" s="192"/>
      <c r="CW345" s="191" t="s">
        <v>357</v>
      </c>
      <c r="CX345" s="209" t="s">
        <v>358</v>
      </c>
      <c r="CY345" s="208">
        <v>0.13</v>
      </c>
      <c r="CZ345" s="191">
        <v>470</v>
      </c>
      <c r="DA345" s="191"/>
      <c r="DB345" s="191">
        <f t="shared" si="251"/>
        <v>41.751519622785857</v>
      </c>
      <c r="DC345" s="43">
        <f t="shared" si="252"/>
        <v>0</v>
      </c>
      <c r="DD345" s="191" t="s">
        <v>362</v>
      </c>
      <c r="DE345" s="191">
        <v>100</v>
      </c>
      <c r="DF345" s="191" t="s">
        <v>361</v>
      </c>
      <c r="DG345" s="191">
        <v>20</v>
      </c>
      <c r="DH345" s="191" t="s">
        <v>353</v>
      </c>
      <c r="DI345" s="192">
        <v>175</v>
      </c>
      <c r="DJ345" s="191"/>
      <c r="DK345" s="209"/>
      <c r="DL345" s="208"/>
      <c r="DM345" s="191"/>
      <c r="DN345" s="191">
        <f t="shared" si="253"/>
        <v>41.751519622785857</v>
      </c>
      <c r="DO345" s="192">
        <f t="shared" si="254"/>
        <v>0</v>
      </c>
      <c r="DP345" s="191">
        <v>1</v>
      </c>
      <c r="DQ345" s="191" t="s">
        <v>363</v>
      </c>
      <c r="DR345" s="191" t="s">
        <v>371</v>
      </c>
      <c r="DS345" s="208">
        <v>0.13400000000000001</v>
      </c>
      <c r="DT345" s="191">
        <v>580</v>
      </c>
      <c r="DU345" s="191">
        <f t="shared" si="255"/>
        <v>6.0191914570650278</v>
      </c>
      <c r="DV345" s="191">
        <v>0.375</v>
      </c>
      <c r="DW345" s="191">
        <v>0.45</v>
      </c>
      <c r="DX345" s="192">
        <f t="shared" si="256"/>
        <v>7.971568738401615</v>
      </c>
      <c r="DY345" s="191">
        <v>1</v>
      </c>
      <c r="DZ345" s="191" t="s">
        <v>363</v>
      </c>
      <c r="EA345" s="191" t="s">
        <v>371</v>
      </c>
      <c r="EB345" s="208">
        <v>0.13400000000000001</v>
      </c>
      <c r="EC345" s="191">
        <v>580</v>
      </c>
      <c r="ED345" s="191">
        <f t="shared" si="257"/>
        <v>2.9303307291715681</v>
      </c>
      <c r="EE345" s="191">
        <v>0.47499999999999998</v>
      </c>
      <c r="EF345" s="191">
        <v>0.47499999999999998</v>
      </c>
      <c r="EG345" s="191">
        <f t="shared" si="258"/>
        <v>3.9857843692008075</v>
      </c>
      <c r="EH345" s="166">
        <f t="shared" si="259"/>
        <v>2</v>
      </c>
      <c r="EI345" s="205">
        <f t="shared" si="260"/>
        <v>3.5210643180654833</v>
      </c>
      <c r="EJ345" s="205">
        <f t="shared" si="229"/>
        <v>2.071214304744402</v>
      </c>
      <c r="EK345" s="51">
        <f t="shared" si="266"/>
        <v>0.60911642442716607</v>
      </c>
      <c r="EL345" s="220">
        <f t="shared" si="230"/>
        <v>1.7076678409672583</v>
      </c>
      <c r="EM345" s="221">
        <f t="shared" si="261"/>
        <v>7.2928787835023217</v>
      </c>
      <c r="EN345" s="191"/>
      <c r="EO345" s="313"/>
      <c r="EP345" s="192" t="s">
        <v>354</v>
      </c>
      <c r="EQ345" s="222">
        <f t="shared" si="262"/>
        <v>3.5210643180654833</v>
      </c>
      <c r="ER345" s="191">
        <f t="shared" si="263"/>
        <v>2.071214304744402</v>
      </c>
      <c r="ES345" s="51">
        <f t="shared" si="264"/>
        <v>0.60911642442716607</v>
      </c>
      <c r="ET345" s="191">
        <f t="shared" si="267"/>
        <v>1.7076678409672583</v>
      </c>
      <c r="EU345" s="191">
        <f t="shared" si="265"/>
        <v>7.2928787835023217</v>
      </c>
      <c r="EV345" s="191"/>
      <c r="EW345" s="191"/>
      <c r="EX345" s="192" t="str">
        <f t="shared" si="231"/>
        <v>Rear</v>
      </c>
      <c r="EY345" s="145"/>
      <c r="EZ345" s="191"/>
      <c r="FA345" s="191"/>
      <c r="FB345" s="191"/>
      <c r="FC345" s="191"/>
      <c r="FD345" s="191"/>
      <c r="FE345" s="191"/>
      <c r="FF345" s="192"/>
      <c r="FG345" s="145"/>
      <c r="FH345" s="191"/>
      <c r="FI345" s="191"/>
      <c r="FJ345" s="191"/>
      <c r="FK345" s="191"/>
      <c r="FL345" s="191"/>
      <c r="FM345" s="191"/>
      <c r="FN345" s="192"/>
      <c r="FO345" s="145"/>
      <c r="FP345" s="191"/>
      <c r="FQ345" s="191"/>
      <c r="FR345" s="191"/>
      <c r="FS345" s="191"/>
      <c r="FT345" s="191"/>
      <c r="FU345" s="191"/>
      <c r="FV345" s="192"/>
      <c r="FW345" s="191"/>
      <c r="FX345" s="191"/>
      <c r="FY345" s="191"/>
      <c r="FZ345" s="191"/>
      <c r="GA345" s="191"/>
      <c r="GB345" s="191"/>
      <c r="GC345" s="191"/>
      <c r="GD345" s="210"/>
      <c r="GE345" s="145"/>
      <c r="GF345" s="191"/>
      <c r="GG345" s="191"/>
      <c r="GH345" s="191"/>
      <c r="GI345" s="191"/>
      <c r="GJ345" s="191"/>
      <c r="GK345" s="191"/>
      <c r="GL345" s="210"/>
      <c r="GM345" s="145"/>
      <c r="GN345" s="191"/>
      <c r="GO345" s="191"/>
      <c r="GP345" s="191"/>
      <c r="GQ345" s="191"/>
      <c r="GR345" s="191"/>
      <c r="GS345" s="191"/>
      <c r="GT345" s="210"/>
      <c r="GU345" s="145"/>
      <c r="GV345" s="191"/>
      <c r="GW345" s="191"/>
      <c r="GX345" s="191"/>
      <c r="GY345" s="191"/>
      <c r="GZ345" s="191"/>
      <c r="HA345" s="191"/>
      <c r="HB345" s="210"/>
      <c r="HC345" s="145"/>
      <c r="HD345" s="191"/>
      <c r="HE345" s="191"/>
      <c r="HF345" s="191"/>
      <c r="HG345" s="191"/>
      <c r="HH345" s="191"/>
      <c r="HI345" s="191"/>
      <c r="HJ345" s="210"/>
      <c r="HR345" s="310"/>
    </row>
    <row r="346" spans="1:226" s="309" customFormat="1" ht="14.45" customHeight="1" x14ac:dyDescent="0.25">
      <c r="A346" s="211" t="s">
        <v>431</v>
      </c>
      <c r="B346" s="194" t="s">
        <v>0</v>
      </c>
      <c r="C346" s="31">
        <f t="shared" si="268"/>
        <v>336</v>
      </c>
      <c r="D346" s="173" t="str">
        <f t="shared" si="232"/>
        <v>Dw_336</v>
      </c>
      <c r="E346" s="4">
        <v>519.48591602066108</v>
      </c>
      <c r="F346" s="195" t="s">
        <v>360</v>
      </c>
      <c r="G346" s="195">
        <v>17.5</v>
      </c>
      <c r="H346" s="3">
        <f t="shared" si="233"/>
        <v>50.18532772077409</v>
      </c>
      <c r="I346" s="196">
        <f t="shared" si="234"/>
        <v>186.54982358758207</v>
      </c>
      <c r="J346" s="1">
        <f t="shared" si="235"/>
        <v>0.30000000000000004</v>
      </c>
      <c r="K346" s="280">
        <f t="shared" si="236"/>
        <v>0.64940226600284512</v>
      </c>
      <c r="L346" s="280">
        <f t="shared" si="237"/>
        <v>0.79401568288907809</v>
      </c>
      <c r="M346" s="225">
        <f t="shared" si="238"/>
        <v>1.1151655198439219</v>
      </c>
      <c r="N346" s="15" t="s">
        <v>432</v>
      </c>
      <c r="O346" s="197">
        <f t="shared" si="239"/>
        <v>0.59551176216680857</v>
      </c>
      <c r="P346" s="198">
        <f t="shared" si="240"/>
        <v>0</v>
      </c>
      <c r="Q346" s="198">
        <f t="shared" si="241"/>
        <v>0</v>
      </c>
      <c r="R346" s="198">
        <f t="shared" si="242"/>
        <v>0.78133677897428089</v>
      </c>
      <c r="S346" s="77">
        <f t="shared" si="243"/>
        <v>0.80727926520160698</v>
      </c>
      <c r="T346" s="199"/>
      <c r="U346" s="3">
        <f t="shared" si="244"/>
        <v>2.1485795801586387</v>
      </c>
      <c r="V346" s="98">
        <f t="shared" si="245"/>
        <v>15.695740321733885</v>
      </c>
      <c r="W346" s="49">
        <f t="shared" si="246"/>
        <v>3.1973851944583007</v>
      </c>
      <c r="X346" s="317">
        <f t="shared" si="228"/>
        <v>0.12332828271042424</v>
      </c>
      <c r="Y346" s="318">
        <v>0.1233282827104242</v>
      </c>
      <c r="Z346" s="200"/>
      <c r="AA346" s="66"/>
      <c r="AB346" s="66"/>
      <c r="AC346" s="66">
        <v>250</v>
      </c>
      <c r="AD346" s="66"/>
      <c r="AE346" s="66"/>
      <c r="AF346" s="66"/>
      <c r="AG346" s="66"/>
      <c r="AH346" s="195"/>
      <c r="AI346" s="34"/>
      <c r="AJ346" s="229">
        <v>180</v>
      </c>
      <c r="AK346" s="34"/>
      <c r="AL346" s="34"/>
      <c r="AM346" s="34"/>
      <c r="AN346" s="201"/>
      <c r="AO346" s="201"/>
      <c r="AP346" s="202">
        <v>240</v>
      </c>
      <c r="AQ346" s="18"/>
      <c r="AR346" s="18"/>
      <c r="AS346" s="18"/>
      <c r="AT346" s="51"/>
      <c r="AU346" s="17"/>
      <c r="AV346" s="18"/>
      <c r="AW346" s="112"/>
      <c r="AX346" s="103"/>
      <c r="AY346" s="18"/>
      <c r="AZ346" s="18"/>
      <c r="BA346" s="18"/>
      <c r="BB346" s="17"/>
      <c r="BC346" s="19"/>
      <c r="BD346" s="19"/>
      <c r="BE346" s="19"/>
      <c r="BF346" s="17"/>
      <c r="BG346" s="18"/>
      <c r="BH346" s="18"/>
      <c r="BI346" s="128"/>
      <c r="BJ346" s="331"/>
      <c r="BK346" s="332"/>
      <c r="BL346" s="332"/>
      <c r="BM346" s="332"/>
      <c r="BN346" s="333"/>
      <c r="BO346" s="203">
        <f t="shared" si="247"/>
        <v>6.9363999999999999</v>
      </c>
      <c r="BP346" s="285">
        <v>7.2350682949042859</v>
      </c>
      <c r="BQ346" s="204">
        <v>3.0405871273416962</v>
      </c>
      <c r="BR346" s="204"/>
      <c r="BS346" s="47"/>
      <c r="BT346" s="42"/>
      <c r="BU346" s="42"/>
      <c r="BV346" s="42"/>
      <c r="BW346" s="43"/>
      <c r="BX346" s="191"/>
      <c r="BY346" s="191"/>
      <c r="BZ346" s="205"/>
      <c r="CA346" s="191"/>
      <c r="CB346" s="206"/>
      <c r="CC346" s="191"/>
      <c r="CD346" s="207">
        <f t="shared" si="248"/>
        <v>55.964947076274626</v>
      </c>
      <c r="CE346" s="47" t="s">
        <v>356</v>
      </c>
      <c r="CF346" s="42">
        <v>31.8</v>
      </c>
      <c r="CG346" s="42" t="s">
        <v>353</v>
      </c>
      <c r="CH346" s="42">
        <v>175</v>
      </c>
      <c r="CI346" s="191"/>
      <c r="CJ346" s="192"/>
      <c r="CK346" s="191" t="s">
        <v>357</v>
      </c>
      <c r="CL346" s="191" t="s">
        <v>358</v>
      </c>
      <c r="CM346" s="208">
        <v>0.13</v>
      </c>
      <c r="CN346" s="191">
        <v>470</v>
      </c>
      <c r="CO346" s="205">
        <f t="shared" si="249"/>
        <v>76.207614294606032</v>
      </c>
      <c r="CP346" s="191">
        <f t="shared" si="250"/>
        <v>41.97371030720597</v>
      </c>
      <c r="CQ346" s="145" t="s">
        <v>353</v>
      </c>
      <c r="CR346" s="191">
        <v>175</v>
      </c>
      <c r="CS346" s="191"/>
      <c r="CT346" s="191"/>
      <c r="CU346" s="191"/>
      <c r="CV346" s="192"/>
      <c r="CW346" s="191" t="s">
        <v>357</v>
      </c>
      <c r="CX346" s="209" t="s">
        <v>358</v>
      </c>
      <c r="CY346" s="208">
        <v>0.13</v>
      </c>
      <c r="CZ346" s="191">
        <v>470</v>
      </c>
      <c r="DA346" s="191"/>
      <c r="DB346" s="191">
        <f t="shared" si="251"/>
        <v>50.18532772077409</v>
      </c>
      <c r="DC346" s="43">
        <f t="shared" si="252"/>
        <v>0</v>
      </c>
      <c r="DD346" s="191" t="s">
        <v>362</v>
      </c>
      <c r="DE346" s="191">
        <v>100</v>
      </c>
      <c r="DF346" s="191" t="s">
        <v>361</v>
      </c>
      <c r="DG346" s="191">
        <v>20</v>
      </c>
      <c r="DH346" s="191" t="s">
        <v>353</v>
      </c>
      <c r="DI346" s="192">
        <v>175</v>
      </c>
      <c r="DJ346" s="191"/>
      <c r="DK346" s="209"/>
      <c r="DL346" s="208"/>
      <c r="DM346" s="191"/>
      <c r="DN346" s="191">
        <f t="shared" si="253"/>
        <v>50.18532772077409</v>
      </c>
      <c r="DO346" s="192">
        <f t="shared" si="254"/>
        <v>0</v>
      </c>
      <c r="DP346" s="191">
        <v>1</v>
      </c>
      <c r="DQ346" s="191" t="s">
        <v>363</v>
      </c>
      <c r="DR346" s="191" t="s">
        <v>371</v>
      </c>
      <c r="DS346" s="208">
        <v>0.13400000000000001</v>
      </c>
      <c r="DT346" s="191">
        <v>580</v>
      </c>
      <c r="DU346" s="191">
        <f t="shared" si="255"/>
        <v>7.2350682949042859</v>
      </c>
      <c r="DV346" s="191">
        <v>0.375</v>
      </c>
      <c r="DW346" s="191">
        <v>0.45</v>
      </c>
      <c r="DX346" s="192">
        <f t="shared" si="256"/>
        <v>9.3274911793791038</v>
      </c>
      <c r="DY346" s="191">
        <v>1</v>
      </c>
      <c r="DZ346" s="191" t="s">
        <v>363</v>
      </c>
      <c r="EA346" s="191" t="s">
        <v>371</v>
      </c>
      <c r="EB346" s="208">
        <v>0.13400000000000001</v>
      </c>
      <c r="EC346" s="191">
        <v>580</v>
      </c>
      <c r="ED346" s="191">
        <f t="shared" si="257"/>
        <v>3.0405871273416962</v>
      </c>
      <c r="EE346" s="191">
        <v>0.47499999999999998</v>
      </c>
      <c r="EF346" s="191">
        <v>0.47499999999999998</v>
      </c>
      <c r="EG346" s="191">
        <f t="shared" si="258"/>
        <v>4.6637455896895519</v>
      </c>
      <c r="EH346" s="166">
        <f t="shared" si="259"/>
        <v>2</v>
      </c>
      <c r="EI346" s="205">
        <f t="shared" si="260"/>
        <v>3.6525852862696855</v>
      </c>
      <c r="EJ346" s="205">
        <f t="shared" si="229"/>
        <v>2.1485795801586387</v>
      </c>
      <c r="EK346" s="51">
        <f t="shared" si="266"/>
        <v>0.64200754718305753</v>
      </c>
      <c r="EL346" s="220">
        <f t="shared" si="230"/>
        <v>1.6419073568651572</v>
      </c>
      <c r="EM346" s="221">
        <f t="shared" si="261"/>
        <v>7.8478701608669423</v>
      </c>
      <c r="EN346" s="191"/>
      <c r="EO346" s="313"/>
      <c r="EP346" s="192" t="s">
        <v>354</v>
      </c>
      <c r="EQ346" s="222">
        <f t="shared" si="262"/>
        <v>3.6525852862696855</v>
      </c>
      <c r="ER346" s="191">
        <f t="shared" si="263"/>
        <v>2.1485795801586387</v>
      </c>
      <c r="ES346" s="51">
        <f t="shared" si="264"/>
        <v>0.64200754718305753</v>
      </c>
      <c r="ET346" s="191">
        <f t="shared" si="267"/>
        <v>1.6419073568651572</v>
      </c>
      <c r="EU346" s="191">
        <f t="shared" si="265"/>
        <v>7.8478701608669423</v>
      </c>
      <c r="EV346" s="191"/>
      <c r="EW346" s="191"/>
      <c r="EX346" s="192" t="str">
        <f t="shared" si="231"/>
        <v>Rear</v>
      </c>
      <c r="EY346" s="145"/>
      <c r="EZ346" s="191"/>
      <c r="FA346" s="191"/>
      <c r="FB346" s="191"/>
      <c r="FC346" s="191"/>
      <c r="FD346" s="191"/>
      <c r="FE346" s="191"/>
      <c r="FF346" s="192"/>
      <c r="FG346" s="145"/>
      <c r="FH346" s="191"/>
      <c r="FI346" s="191"/>
      <c r="FJ346" s="191"/>
      <c r="FK346" s="191"/>
      <c r="FL346" s="191"/>
      <c r="FM346" s="191"/>
      <c r="FN346" s="192"/>
      <c r="FO346" s="145"/>
      <c r="FP346" s="191"/>
      <c r="FQ346" s="191"/>
      <c r="FR346" s="191"/>
      <c r="FS346" s="191"/>
      <c r="FT346" s="191"/>
      <c r="FU346" s="191"/>
      <c r="FV346" s="192"/>
      <c r="FW346" s="191"/>
      <c r="FX346" s="191"/>
      <c r="FY346" s="191"/>
      <c r="FZ346" s="191"/>
      <c r="GA346" s="191"/>
      <c r="GB346" s="191"/>
      <c r="GC346" s="191"/>
      <c r="GD346" s="210"/>
      <c r="GE346" s="145"/>
      <c r="GF346" s="191"/>
      <c r="GG346" s="191"/>
      <c r="GH346" s="191"/>
      <c r="GI346" s="191"/>
      <c r="GJ346" s="191"/>
      <c r="GK346" s="191"/>
      <c r="GL346" s="210"/>
      <c r="GM346" s="145"/>
      <c r="GN346" s="191"/>
      <c r="GO346" s="191"/>
      <c r="GP346" s="191"/>
      <c r="GQ346" s="191"/>
      <c r="GR346" s="191"/>
      <c r="GS346" s="191"/>
      <c r="GT346" s="210"/>
      <c r="GU346" s="145"/>
      <c r="GV346" s="191"/>
      <c r="GW346" s="191"/>
      <c r="GX346" s="191"/>
      <c r="GY346" s="191"/>
      <c r="GZ346" s="191"/>
      <c r="HA346" s="191"/>
      <c r="HB346" s="210"/>
      <c r="HC346" s="145"/>
      <c r="HD346" s="191"/>
      <c r="HE346" s="191"/>
      <c r="HF346" s="191"/>
      <c r="HG346" s="191"/>
      <c r="HH346" s="191"/>
      <c r="HI346" s="191"/>
      <c r="HJ346" s="210"/>
      <c r="HR346" s="310"/>
    </row>
    <row r="347" spans="1:226" s="309" customFormat="1" ht="14.45" customHeight="1" x14ac:dyDescent="0.25">
      <c r="A347" s="211" t="s">
        <v>431</v>
      </c>
      <c r="B347" s="194" t="s">
        <v>0</v>
      </c>
      <c r="C347" s="31">
        <f t="shared" si="268"/>
        <v>337</v>
      </c>
      <c r="D347" s="173" t="str">
        <f t="shared" si="232"/>
        <v>Dw_337</v>
      </c>
      <c r="E347" s="4">
        <v>768.32874378519591</v>
      </c>
      <c r="F347" s="195" t="s">
        <v>360</v>
      </c>
      <c r="G347" s="195">
        <v>17.5</v>
      </c>
      <c r="H347" s="3">
        <f t="shared" si="233"/>
        <v>54.351627419418222</v>
      </c>
      <c r="I347" s="196">
        <f t="shared" si="234"/>
        <v>194.28457193038878</v>
      </c>
      <c r="J347" s="1">
        <f t="shared" si="235"/>
        <v>0.30000000000000004</v>
      </c>
      <c r="K347" s="280">
        <f t="shared" si="236"/>
        <v>0.68105251893663543</v>
      </c>
      <c r="L347" s="280">
        <f t="shared" si="237"/>
        <v>0.77973741217784409</v>
      </c>
      <c r="M347" s="225">
        <f t="shared" si="238"/>
        <v>1.0723758302459405</v>
      </c>
      <c r="N347" s="15" t="s">
        <v>432</v>
      </c>
      <c r="O347" s="197">
        <f t="shared" si="239"/>
        <v>0.58480305913338293</v>
      </c>
      <c r="P347" s="198">
        <f t="shared" si="240"/>
        <v>0</v>
      </c>
      <c r="Q347" s="198">
        <f t="shared" si="241"/>
        <v>0</v>
      </c>
      <c r="R347" s="198">
        <f t="shared" si="242"/>
        <v>0.75135633423413561</v>
      </c>
      <c r="S347" s="77">
        <f t="shared" si="243"/>
        <v>0.8825073304814981</v>
      </c>
      <c r="T347" s="199"/>
      <c r="U347" s="3">
        <f t="shared" si="244"/>
        <v>1.7848477499258617</v>
      </c>
      <c r="V347" s="98">
        <f t="shared" si="245"/>
        <v>10.831317067412398</v>
      </c>
      <c r="W347" s="49">
        <f t="shared" si="246"/>
        <v>5.0180072359753041</v>
      </c>
      <c r="X347" s="317">
        <f t="shared" si="228"/>
        <v>7.4480664463970114E-2</v>
      </c>
      <c r="Y347" s="318">
        <v>7.4480664463970128E-2</v>
      </c>
      <c r="Z347" s="200"/>
      <c r="AA347" s="66"/>
      <c r="AB347" s="66"/>
      <c r="AC347" s="66">
        <v>250</v>
      </c>
      <c r="AD347" s="66"/>
      <c r="AE347" s="66"/>
      <c r="AF347" s="66"/>
      <c r="AG347" s="66"/>
      <c r="AH347" s="195"/>
      <c r="AI347" s="34"/>
      <c r="AJ347" s="229">
        <v>180</v>
      </c>
      <c r="AK347" s="34"/>
      <c r="AL347" s="34"/>
      <c r="AM347" s="34"/>
      <c r="AN347" s="201"/>
      <c r="AO347" s="201"/>
      <c r="AP347" s="202">
        <v>240</v>
      </c>
      <c r="AQ347" s="18"/>
      <c r="AR347" s="18"/>
      <c r="AS347" s="18"/>
      <c r="AT347" s="51"/>
      <c r="AU347" s="17"/>
      <c r="AV347" s="18"/>
      <c r="AW347" s="112"/>
      <c r="AX347" s="103"/>
      <c r="AY347" s="18"/>
      <c r="AZ347" s="18"/>
      <c r="BA347" s="18"/>
      <c r="BB347" s="17"/>
      <c r="BC347" s="19"/>
      <c r="BD347" s="19"/>
      <c r="BE347" s="19"/>
      <c r="BF347" s="17"/>
      <c r="BG347" s="18"/>
      <c r="BH347" s="18"/>
      <c r="BI347" s="128"/>
      <c r="BJ347" s="331"/>
      <c r="BK347" s="332"/>
      <c r="BL347" s="332"/>
      <c r="BM347" s="332"/>
      <c r="BN347" s="333"/>
      <c r="BO347" s="203">
        <f t="shared" si="247"/>
        <v>6.9363999999999999</v>
      </c>
      <c r="BP347" s="285">
        <v>7.8357112362923447</v>
      </c>
      <c r="BQ347" s="204">
        <v>2.8967192205165251</v>
      </c>
      <c r="BR347" s="204"/>
      <c r="BS347" s="47"/>
      <c r="BT347" s="42"/>
      <c r="BU347" s="42"/>
      <c r="BV347" s="42"/>
      <c r="BW347" s="43"/>
      <c r="BX347" s="191"/>
      <c r="BY347" s="191"/>
      <c r="BZ347" s="205"/>
      <c r="CA347" s="191"/>
      <c r="CB347" s="206"/>
      <c r="CC347" s="191"/>
      <c r="CD347" s="207">
        <f t="shared" si="248"/>
        <v>58.285371579116642</v>
      </c>
      <c r="CE347" s="47" t="s">
        <v>356</v>
      </c>
      <c r="CF347" s="42">
        <v>31.8</v>
      </c>
      <c r="CG347" s="42" t="s">
        <v>353</v>
      </c>
      <c r="CH347" s="42">
        <v>175</v>
      </c>
      <c r="CI347" s="191"/>
      <c r="CJ347" s="192"/>
      <c r="CK347" s="191" t="s">
        <v>357</v>
      </c>
      <c r="CL347" s="191" t="s">
        <v>358</v>
      </c>
      <c r="CM347" s="208">
        <v>0.13</v>
      </c>
      <c r="CN347" s="191">
        <v>470</v>
      </c>
      <c r="CO347" s="205">
        <f t="shared" si="249"/>
        <v>75.609763240124465</v>
      </c>
      <c r="CP347" s="191">
        <f t="shared" si="250"/>
        <v>43.714028684337478</v>
      </c>
      <c r="CQ347" s="145" t="s">
        <v>353</v>
      </c>
      <c r="CR347" s="191">
        <v>175</v>
      </c>
      <c r="CS347" s="191"/>
      <c r="CT347" s="191"/>
      <c r="CU347" s="191"/>
      <c r="CV347" s="192"/>
      <c r="CW347" s="191" t="s">
        <v>357</v>
      </c>
      <c r="CX347" s="209" t="s">
        <v>358</v>
      </c>
      <c r="CY347" s="208">
        <v>0.13</v>
      </c>
      <c r="CZ347" s="191">
        <v>470</v>
      </c>
      <c r="DA347" s="191"/>
      <c r="DB347" s="191">
        <f t="shared" si="251"/>
        <v>54.351627419418222</v>
      </c>
      <c r="DC347" s="43">
        <f t="shared" si="252"/>
        <v>0</v>
      </c>
      <c r="DD347" s="191" t="s">
        <v>362</v>
      </c>
      <c r="DE347" s="191">
        <v>100</v>
      </c>
      <c r="DF347" s="191" t="s">
        <v>361</v>
      </c>
      <c r="DG347" s="191">
        <v>20</v>
      </c>
      <c r="DH347" s="191" t="s">
        <v>353</v>
      </c>
      <c r="DI347" s="192">
        <v>175</v>
      </c>
      <c r="DJ347" s="191"/>
      <c r="DK347" s="209"/>
      <c r="DL347" s="208"/>
      <c r="DM347" s="191"/>
      <c r="DN347" s="191">
        <f t="shared" si="253"/>
        <v>54.351627419418222</v>
      </c>
      <c r="DO347" s="192">
        <f t="shared" si="254"/>
        <v>0</v>
      </c>
      <c r="DP347" s="191">
        <v>1</v>
      </c>
      <c r="DQ347" s="191" t="s">
        <v>363</v>
      </c>
      <c r="DR347" s="191" t="s">
        <v>371</v>
      </c>
      <c r="DS347" s="208">
        <v>0.13400000000000001</v>
      </c>
      <c r="DT347" s="191">
        <v>580</v>
      </c>
      <c r="DU347" s="191">
        <f t="shared" si="255"/>
        <v>7.8357112362923447</v>
      </c>
      <c r="DV347" s="191">
        <v>0.375</v>
      </c>
      <c r="DW347" s="191">
        <v>0.45</v>
      </c>
      <c r="DX347" s="192">
        <f t="shared" si="256"/>
        <v>9.7142285965194404</v>
      </c>
      <c r="DY347" s="191">
        <v>1</v>
      </c>
      <c r="DZ347" s="191" t="s">
        <v>363</v>
      </c>
      <c r="EA347" s="191" t="s">
        <v>371</v>
      </c>
      <c r="EB347" s="208">
        <v>0.13400000000000001</v>
      </c>
      <c r="EC347" s="191">
        <v>580</v>
      </c>
      <c r="ED347" s="191">
        <f t="shared" si="257"/>
        <v>2.8967192205165251</v>
      </c>
      <c r="EE347" s="191">
        <v>0.47499999999999998</v>
      </c>
      <c r="EF347" s="191">
        <v>0.47499999999999998</v>
      </c>
      <c r="EG347" s="191">
        <f t="shared" si="258"/>
        <v>4.8571142982597202</v>
      </c>
      <c r="EH347" s="166">
        <f t="shared" si="259"/>
        <v>2</v>
      </c>
      <c r="EI347" s="205">
        <f t="shared" si="260"/>
        <v>3.0342411748739648</v>
      </c>
      <c r="EJ347" s="205">
        <f t="shared" si="229"/>
        <v>1.7848477499258617</v>
      </c>
      <c r="EK347" s="51">
        <f t="shared" si="266"/>
        <v>0.86187147059066338</v>
      </c>
      <c r="EL347" s="220">
        <f t="shared" si="230"/>
        <v>0.21697941256301756</v>
      </c>
      <c r="EM347" s="221">
        <f t="shared" si="261"/>
        <v>5.4156585337061989</v>
      </c>
      <c r="EN347" s="191"/>
      <c r="EO347" s="313"/>
      <c r="EP347" s="192" t="s">
        <v>354</v>
      </c>
      <c r="EQ347" s="222">
        <f t="shared" si="262"/>
        <v>3.0342411748739648</v>
      </c>
      <c r="ER347" s="191">
        <f t="shared" si="263"/>
        <v>1.7848477499258617</v>
      </c>
      <c r="ES347" s="51">
        <f t="shared" si="264"/>
        <v>0.86187147059066338</v>
      </c>
      <c r="ET347" s="191">
        <f t="shared" si="267"/>
        <v>3.6851794125630173</v>
      </c>
      <c r="EU347" s="191">
        <f t="shared" si="265"/>
        <v>5.4156585337061989</v>
      </c>
      <c r="EV347" s="191"/>
      <c r="EW347" s="191"/>
      <c r="EX347" s="192" t="str">
        <f t="shared" si="231"/>
        <v>Front</v>
      </c>
      <c r="EY347" s="145"/>
      <c r="EZ347" s="191"/>
      <c r="FA347" s="191"/>
      <c r="FB347" s="191"/>
      <c r="FC347" s="191"/>
      <c r="FD347" s="191"/>
      <c r="FE347" s="191"/>
      <c r="FF347" s="192"/>
      <c r="FG347" s="145"/>
      <c r="FH347" s="191"/>
      <c r="FI347" s="191"/>
      <c r="FJ347" s="191"/>
      <c r="FK347" s="191"/>
      <c r="FL347" s="191"/>
      <c r="FM347" s="191"/>
      <c r="FN347" s="192"/>
      <c r="FO347" s="145"/>
      <c r="FP347" s="191"/>
      <c r="FQ347" s="191"/>
      <c r="FR347" s="191"/>
      <c r="FS347" s="191"/>
      <c r="FT347" s="191"/>
      <c r="FU347" s="191"/>
      <c r="FV347" s="192"/>
      <c r="FW347" s="191"/>
      <c r="FX347" s="191"/>
      <c r="FY347" s="191"/>
      <c r="FZ347" s="191"/>
      <c r="GA347" s="191"/>
      <c r="GB347" s="191"/>
      <c r="GC347" s="191"/>
      <c r="GD347" s="210"/>
      <c r="GE347" s="145"/>
      <c r="GF347" s="191"/>
      <c r="GG347" s="191"/>
      <c r="GH347" s="191"/>
      <c r="GI347" s="191"/>
      <c r="GJ347" s="191"/>
      <c r="GK347" s="191"/>
      <c r="GL347" s="210"/>
      <c r="GM347" s="145"/>
      <c r="GN347" s="191"/>
      <c r="GO347" s="191"/>
      <c r="GP347" s="191"/>
      <c r="GQ347" s="191"/>
      <c r="GR347" s="191"/>
      <c r="GS347" s="191"/>
      <c r="GT347" s="210"/>
      <c r="GU347" s="145"/>
      <c r="GV347" s="191"/>
      <c r="GW347" s="191"/>
      <c r="GX347" s="191"/>
      <c r="GY347" s="191"/>
      <c r="GZ347" s="191"/>
      <c r="HA347" s="191"/>
      <c r="HB347" s="210"/>
      <c r="HC347" s="145"/>
      <c r="HD347" s="191"/>
      <c r="HE347" s="191"/>
      <c r="HF347" s="191"/>
      <c r="HG347" s="191"/>
      <c r="HH347" s="191"/>
      <c r="HI347" s="191"/>
      <c r="HJ347" s="210"/>
      <c r="HR347" s="310"/>
    </row>
    <row r="348" spans="1:226" s="309" customFormat="1" ht="14.45" customHeight="1" x14ac:dyDescent="0.25">
      <c r="A348" s="211" t="s">
        <v>431</v>
      </c>
      <c r="B348" s="194" t="s">
        <v>0</v>
      </c>
      <c r="C348" s="31">
        <f t="shared" si="268"/>
        <v>338</v>
      </c>
      <c r="D348" s="173" t="str">
        <f t="shared" si="232"/>
        <v>Dw_338</v>
      </c>
      <c r="E348" s="4">
        <v>587.8607208778451</v>
      </c>
      <c r="F348" s="195" t="s">
        <v>360</v>
      </c>
      <c r="G348" s="195">
        <v>17.5</v>
      </c>
      <c r="H348" s="3">
        <f t="shared" si="233"/>
        <v>52.988410690062139</v>
      </c>
      <c r="I348" s="196">
        <f t="shared" si="234"/>
        <v>187.9043932776508</v>
      </c>
      <c r="J348" s="1">
        <f t="shared" si="235"/>
        <v>0.3</v>
      </c>
      <c r="K348" s="280">
        <f t="shared" si="236"/>
        <v>0.68806284230910009</v>
      </c>
      <c r="L348" s="280">
        <f t="shared" si="237"/>
        <v>0.85589015275629432</v>
      </c>
      <c r="M348" s="225">
        <f t="shared" si="238"/>
        <v>1.0638423996715107</v>
      </c>
      <c r="N348" s="15" t="s">
        <v>432</v>
      </c>
      <c r="O348" s="197">
        <f t="shared" si="239"/>
        <v>0.64191761456722074</v>
      </c>
      <c r="P348" s="198">
        <f t="shared" si="240"/>
        <v>0</v>
      </c>
      <c r="Q348" s="198">
        <f t="shared" si="241"/>
        <v>0</v>
      </c>
      <c r="R348" s="198">
        <f t="shared" si="242"/>
        <v>0.74537741627085552</v>
      </c>
      <c r="S348" s="77">
        <f t="shared" si="243"/>
        <v>0.87972940832185786</v>
      </c>
      <c r="T348" s="199"/>
      <c r="U348" s="3">
        <f t="shared" si="244"/>
        <v>2.1736913937286042</v>
      </c>
      <c r="V348" s="98">
        <f t="shared" si="245"/>
        <v>16.064776535577327</v>
      </c>
      <c r="W348" s="49">
        <f t="shared" si="246"/>
        <v>3.2984218966702157</v>
      </c>
      <c r="X348" s="317">
        <f t="shared" si="228"/>
        <v>0.12604821431642552</v>
      </c>
      <c r="Y348" s="318">
        <v>0.12604821431642549</v>
      </c>
      <c r="Z348" s="200"/>
      <c r="AA348" s="66"/>
      <c r="AB348" s="66"/>
      <c r="AC348" s="66">
        <v>250</v>
      </c>
      <c r="AD348" s="66"/>
      <c r="AE348" s="66"/>
      <c r="AF348" s="66"/>
      <c r="AG348" s="66"/>
      <c r="AH348" s="195"/>
      <c r="AI348" s="34"/>
      <c r="AJ348" s="229">
        <v>180</v>
      </c>
      <c r="AK348" s="34"/>
      <c r="AL348" s="34"/>
      <c r="AM348" s="34"/>
      <c r="AN348" s="201"/>
      <c r="AO348" s="201"/>
      <c r="AP348" s="202">
        <v>240</v>
      </c>
      <c r="AQ348" s="18"/>
      <c r="AR348" s="18"/>
      <c r="AS348" s="18"/>
      <c r="AT348" s="51"/>
      <c r="AU348" s="17"/>
      <c r="AV348" s="18"/>
      <c r="AW348" s="112"/>
      <c r="AX348" s="103"/>
      <c r="AY348" s="18"/>
      <c r="AZ348" s="18"/>
      <c r="BA348" s="18"/>
      <c r="BB348" s="17"/>
      <c r="BC348" s="19"/>
      <c r="BD348" s="19"/>
      <c r="BE348" s="19"/>
      <c r="BF348" s="17"/>
      <c r="BG348" s="18"/>
      <c r="BH348" s="18"/>
      <c r="BI348" s="128"/>
      <c r="BJ348" s="331"/>
      <c r="BK348" s="332"/>
      <c r="BL348" s="332"/>
      <c r="BM348" s="332"/>
      <c r="BN348" s="333"/>
      <c r="BO348" s="203">
        <f t="shared" si="247"/>
        <v>6.9363999999999999</v>
      </c>
      <c r="BP348" s="285">
        <v>7.6391803659048119</v>
      </c>
      <c r="BQ348" s="204">
        <v>2.8104394418891006</v>
      </c>
      <c r="BR348" s="204"/>
      <c r="BS348" s="47"/>
      <c r="BT348" s="42"/>
      <c r="BU348" s="42"/>
      <c r="BV348" s="42"/>
      <c r="BW348" s="43"/>
      <c r="BX348" s="191"/>
      <c r="BY348" s="191"/>
      <c r="BZ348" s="205"/>
      <c r="CA348" s="191"/>
      <c r="CB348" s="206"/>
      <c r="CC348" s="191"/>
      <c r="CD348" s="207">
        <f t="shared" si="248"/>
        <v>56.371317983295242</v>
      </c>
      <c r="CE348" s="47" t="s">
        <v>356</v>
      </c>
      <c r="CF348" s="42">
        <v>31.8</v>
      </c>
      <c r="CG348" s="42" t="s">
        <v>353</v>
      </c>
      <c r="CH348" s="42">
        <v>175</v>
      </c>
      <c r="CI348" s="191"/>
      <c r="CJ348" s="192"/>
      <c r="CK348" s="191" t="s">
        <v>357</v>
      </c>
      <c r="CL348" s="191" t="s">
        <v>358</v>
      </c>
      <c r="CM348" s="208">
        <v>0.13</v>
      </c>
      <c r="CN348" s="191">
        <v>470</v>
      </c>
      <c r="CO348" s="205">
        <f t="shared" si="249"/>
        <v>71.956018046098649</v>
      </c>
      <c r="CP348" s="191">
        <f t="shared" si="250"/>
        <v>42.278488487471428</v>
      </c>
      <c r="CQ348" s="145" t="s">
        <v>353</v>
      </c>
      <c r="CR348" s="191">
        <v>175</v>
      </c>
      <c r="CS348" s="191"/>
      <c r="CT348" s="191"/>
      <c r="CU348" s="191"/>
      <c r="CV348" s="192"/>
      <c r="CW348" s="191" t="s">
        <v>357</v>
      </c>
      <c r="CX348" s="209" t="s">
        <v>358</v>
      </c>
      <c r="CY348" s="208">
        <v>0.13</v>
      </c>
      <c r="CZ348" s="191">
        <v>470</v>
      </c>
      <c r="DA348" s="191"/>
      <c r="DB348" s="191">
        <f t="shared" si="251"/>
        <v>52.988410690062139</v>
      </c>
      <c r="DC348" s="43">
        <f t="shared" si="252"/>
        <v>0</v>
      </c>
      <c r="DD348" s="191" t="s">
        <v>362</v>
      </c>
      <c r="DE348" s="191">
        <v>100</v>
      </c>
      <c r="DF348" s="191" t="s">
        <v>361</v>
      </c>
      <c r="DG348" s="191">
        <v>20</v>
      </c>
      <c r="DH348" s="191" t="s">
        <v>353</v>
      </c>
      <c r="DI348" s="192">
        <v>175</v>
      </c>
      <c r="DJ348" s="191"/>
      <c r="DK348" s="209"/>
      <c r="DL348" s="208"/>
      <c r="DM348" s="191"/>
      <c r="DN348" s="191">
        <f t="shared" si="253"/>
        <v>52.988410690062139</v>
      </c>
      <c r="DO348" s="192">
        <f t="shared" si="254"/>
        <v>0</v>
      </c>
      <c r="DP348" s="191">
        <v>1</v>
      </c>
      <c r="DQ348" s="191" t="s">
        <v>363</v>
      </c>
      <c r="DR348" s="191" t="s">
        <v>371</v>
      </c>
      <c r="DS348" s="208">
        <v>0.13400000000000001</v>
      </c>
      <c r="DT348" s="191">
        <v>580</v>
      </c>
      <c r="DU348" s="191">
        <f t="shared" si="255"/>
        <v>7.6391803659048119</v>
      </c>
      <c r="DV348" s="191">
        <v>0.375</v>
      </c>
      <c r="DW348" s="191">
        <v>0.45</v>
      </c>
      <c r="DX348" s="192">
        <f t="shared" si="256"/>
        <v>9.3952196638825409</v>
      </c>
      <c r="DY348" s="191">
        <v>1</v>
      </c>
      <c r="DZ348" s="191" t="s">
        <v>363</v>
      </c>
      <c r="EA348" s="191" t="s">
        <v>371</v>
      </c>
      <c r="EB348" s="208">
        <v>0.13400000000000001</v>
      </c>
      <c r="EC348" s="191">
        <v>580</v>
      </c>
      <c r="ED348" s="191">
        <f t="shared" si="257"/>
        <v>2.8104394418891006</v>
      </c>
      <c r="EE348" s="191">
        <v>0.47499999999999998</v>
      </c>
      <c r="EF348" s="191">
        <v>0.47499999999999998</v>
      </c>
      <c r="EG348" s="191">
        <f t="shared" si="258"/>
        <v>4.6976098319412705</v>
      </c>
      <c r="EH348" s="166">
        <f t="shared" si="259"/>
        <v>2</v>
      </c>
      <c r="EI348" s="205">
        <f t="shared" si="260"/>
        <v>3.6952753693386269</v>
      </c>
      <c r="EJ348" s="205">
        <f t="shared" si="229"/>
        <v>2.1736913937286042</v>
      </c>
      <c r="EK348" s="51">
        <f t="shared" si="266"/>
        <v>0.38674804816049635</v>
      </c>
      <c r="EL348" s="220">
        <f t="shared" si="230"/>
        <v>1.6205623153306865</v>
      </c>
      <c r="EM348" s="221">
        <f t="shared" si="261"/>
        <v>8.0323882677886633</v>
      </c>
      <c r="EN348" s="191"/>
      <c r="EO348" s="313"/>
      <c r="EP348" s="192" t="s">
        <v>354</v>
      </c>
      <c r="EQ348" s="222">
        <f t="shared" si="262"/>
        <v>3.6952753693386269</v>
      </c>
      <c r="ER348" s="191">
        <f t="shared" si="263"/>
        <v>2.1736913937286042</v>
      </c>
      <c r="ES348" s="51">
        <f t="shared" si="264"/>
        <v>0.38674804816049635</v>
      </c>
      <c r="ET348" s="191">
        <f t="shared" si="267"/>
        <v>1.6205623153306865</v>
      </c>
      <c r="EU348" s="191">
        <f t="shared" si="265"/>
        <v>8.0323882677886633</v>
      </c>
      <c r="EV348" s="191"/>
      <c r="EW348" s="191"/>
      <c r="EX348" s="192" t="str">
        <f t="shared" si="231"/>
        <v>Rear</v>
      </c>
      <c r="EY348" s="145"/>
      <c r="EZ348" s="191"/>
      <c r="FA348" s="191"/>
      <c r="FB348" s="191"/>
      <c r="FC348" s="191"/>
      <c r="FD348" s="191"/>
      <c r="FE348" s="191"/>
      <c r="FF348" s="192"/>
      <c r="FG348" s="145"/>
      <c r="FH348" s="191"/>
      <c r="FI348" s="191"/>
      <c r="FJ348" s="191"/>
      <c r="FK348" s="191"/>
      <c r="FL348" s="191"/>
      <c r="FM348" s="191"/>
      <c r="FN348" s="192"/>
      <c r="FO348" s="145"/>
      <c r="FP348" s="191"/>
      <c r="FQ348" s="191"/>
      <c r="FR348" s="191"/>
      <c r="FS348" s="191"/>
      <c r="FT348" s="191"/>
      <c r="FU348" s="191"/>
      <c r="FV348" s="192"/>
      <c r="FW348" s="191"/>
      <c r="FX348" s="191"/>
      <c r="FY348" s="191"/>
      <c r="FZ348" s="191"/>
      <c r="GA348" s="191"/>
      <c r="GB348" s="191"/>
      <c r="GC348" s="191"/>
      <c r="GD348" s="210"/>
      <c r="GE348" s="145"/>
      <c r="GF348" s="191"/>
      <c r="GG348" s="191"/>
      <c r="GH348" s="191"/>
      <c r="GI348" s="191"/>
      <c r="GJ348" s="191"/>
      <c r="GK348" s="191"/>
      <c r="GL348" s="210"/>
      <c r="GM348" s="145"/>
      <c r="GN348" s="191"/>
      <c r="GO348" s="191"/>
      <c r="GP348" s="191"/>
      <c r="GQ348" s="191"/>
      <c r="GR348" s="191"/>
      <c r="GS348" s="191"/>
      <c r="GT348" s="210"/>
      <c r="GU348" s="145"/>
      <c r="GV348" s="191"/>
      <c r="GW348" s="191"/>
      <c r="GX348" s="191"/>
      <c r="GY348" s="191"/>
      <c r="GZ348" s="191"/>
      <c r="HA348" s="191"/>
      <c r="HB348" s="210"/>
      <c r="HC348" s="145"/>
      <c r="HD348" s="191"/>
      <c r="HE348" s="191"/>
      <c r="HF348" s="191"/>
      <c r="HG348" s="191"/>
      <c r="HH348" s="191"/>
      <c r="HI348" s="191"/>
      <c r="HJ348" s="210"/>
      <c r="HR348" s="310"/>
    </row>
    <row r="349" spans="1:226" s="309" customFormat="1" ht="14.45" customHeight="1" x14ac:dyDescent="0.25">
      <c r="A349" s="211" t="s">
        <v>431</v>
      </c>
      <c r="B349" s="194" t="s">
        <v>0</v>
      </c>
      <c r="C349" s="31">
        <f t="shared" si="268"/>
        <v>339</v>
      </c>
      <c r="D349" s="173" t="str">
        <f t="shared" si="232"/>
        <v>Dw_339</v>
      </c>
      <c r="E349" s="4">
        <v>473.84887298769218</v>
      </c>
      <c r="F349" s="195" t="s">
        <v>360</v>
      </c>
      <c r="G349" s="195">
        <v>17.5</v>
      </c>
      <c r="H349" s="3">
        <f t="shared" si="233"/>
        <v>50.638733554100163</v>
      </c>
      <c r="I349" s="196">
        <f t="shared" si="234"/>
        <v>183.82874331148173</v>
      </c>
      <c r="J349" s="1">
        <f t="shared" si="235"/>
        <v>0.3</v>
      </c>
      <c r="K349" s="280">
        <f t="shared" si="236"/>
        <v>0.66805294272667315</v>
      </c>
      <c r="L349" s="280">
        <f t="shared" si="237"/>
        <v>0.7594124319727662</v>
      </c>
      <c r="M349" s="225">
        <f t="shared" si="238"/>
        <v>1.0890600756143751</v>
      </c>
      <c r="N349" s="15" t="s">
        <v>432</v>
      </c>
      <c r="O349" s="197">
        <f t="shared" si="239"/>
        <v>0.56955932397957465</v>
      </c>
      <c r="P349" s="198">
        <f t="shared" si="240"/>
        <v>0</v>
      </c>
      <c r="Q349" s="198">
        <f t="shared" si="241"/>
        <v>0</v>
      </c>
      <c r="R349" s="198">
        <f t="shared" si="242"/>
        <v>0.76304609176682348</v>
      </c>
      <c r="S349" s="77">
        <f t="shared" si="243"/>
        <v>0.83429466252784579</v>
      </c>
      <c r="T349" s="199"/>
      <c r="U349" s="3">
        <f t="shared" si="244"/>
        <v>1.7090722298479424</v>
      </c>
      <c r="V349" s="98">
        <f t="shared" si="245"/>
        <v>9.9311548152472202</v>
      </c>
      <c r="W349" s="49">
        <f t="shared" si="246"/>
        <v>5.0989773592447607</v>
      </c>
      <c r="X349" s="317">
        <f t="shared" si="228"/>
        <v>7.0626314265433365E-2</v>
      </c>
      <c r="Y349" s="318">
        <v>7.0626314265433365E-2</v>
      </c>
      <c r="Z349" s="200"/>
      <c r="AA349" s="66"/>
      <c r="AB349" s="66"/>
      <c r="AC349" s="66">
        <v>250</v>
      </c>
      <c r="AD349" s="66"/>
      <c r="AE349" s="66"/>
      <c r="AF349" s="66"/>
      <c r="AG349" s="66"/>
      <c r="AH349" s="195"/>
      <c r="AI349" s="34"/>
      <c r="AJ349" s="229">
        <v>180</v>
      </c>
      <c r="AK349" s="34"/>
      <c r="AL349" s="34"/>
      <c r="AM349" s="34"/>
      <c r="AN349" s="201"/>
      <c r="AO349" s="201"/>
      <c r="AP349" s="202">
        <v>240</v>
      </c>
      <c r="AQ349" s="18"/>
      <c r="AR349" s="18"/>
      <c r="AS349" s="18"/>
      <c r="AT349" s="51"/>
      <c r="AU349" s="17"/>
      <c r="AV349" s="18"/>
      <c r="AW349" s="112"/>
      <c r="AX349" s="103"/>
      <c r="AY349" s="18"/>
      <c r="AZ349" s="18"/>
      <c r="BA349" s="18"/>
      <c r="BB349" s="17"/>
      <c r="BC349" s="19"/>
      <c r="BD349" s="19"/>
      <c r="BE349" s="19"/>
      <c r="BF349" s="17"/>
      <c r="BG349" s="18"/>
      <c r="BH349" s="18"/>
      <c r="BI349" s="128"/>
      <c r="BJ349" s="331"/>
      <c r="BK349" s="332"/>
      <c r="BL349" s="332"/>
      <c r="BM349" s="332"/>
      <c r="BN349" s="333"/>
      <c r="BO349" s="203">
        <f t="shared" si="247"/>
        <v>6.9363999999999999</v>
      </c>
      <c r="BP349" s="285">
        <v>7.3004344550631686</v>
      </c>
      <c r="BQ349" s="204">
        <v>2.8992145853716438</v>
      </c>
      <c r="BR349" s="204"/>
      <c r="BS349" s="47"/>
      <c r="BT349" s="42"/>
      <c r="BU349" s="42"/>
      <c r="BV349" s="42"/>
      <c r="BW349" s="43"/>
      <c r="BX349" s="191"/>
      <c r="BY349" s="191"/>
      <c r="BZ349" s="205"/>
      <c r="CA349" s="191"/>
      <c r="CB349" s="206"/>
      <c r="CC349" s="191"/>
      <c r="CD349" s="207">
        <f t="shared" si="248"/>
        <v>55.148622993444519</v>
      </c>
      <c r="CE349" s="47" t="s">
        <v>356</v>
      </c>
      <c r="CF349" s="42">
        <v>31.8</v>
      </c>
      <c r="CG349" s="42" t="s">
        <v>353</v>
      </c>
      <c r="CH349" s="42">
        <v>175</v>
      </c>
      <c r="CI349" s="191"/>
      <c r="CJ349" s="192"/>
      <c r="CK349" s="191" t="s">
        <v>357</v>
      </c>
      <c r="CL349" s="191" t="s">
        <v>358</v>
      </c>
      <c r="CM349" s="208">
        <v>0.13</v>
      </c>
      <c r="CN349" s="191">
        <v>470</v>
      </c>
      <c r="CO349" s="205">
        <f t="shared" si="249"/>
        <v>72.579722351853519</v>
      </c>
      <c r="CP349" s="191">
        <f t="shared" si="250"/>
        <v>41.361467245083389</v>
      </c>
      <c r="CQ349" s="145" t="s">
        <v>353</v>
      </c>
      <c r="CR349" s="191">
        <v>175</v>
      </c>
      <c r="CS349" s="191"/>
      <c r="CT349" s="191"/>
      <c r="CU349" s="191"/>
      <c r="CV349" s="192"/>
      <c r="CW349" s="191" t="s">
        <v>357</v>
      </c>
      <c r="CX349" s="209" t="s">
        <v>358</v>
      </c>
      <c r="CY349" s="208">
        <v>0.13</v>
      </c>
      <c r="CZ349" s="191">
        <v>470</v>
      </c>
      <c r="DA349" s="191"/>
      <c r="DB349" s="191">
        <f t="shared" si="251"/>
        <v>50.638733554100163</v>
      </c>
      <c r="DC349" s="43">
        <f t="shared" si="252"/>
        <v>0</v>
      </c>
      <c r="DD349" s="191" t="s">
        <v>362</v>
      </c>
      <c r="DE349" s="191">
        <v>100</v>
      </c>
      <c r="DF349" s="191" t="s">
        <v>361</v>
      </c>
      <c r="DG349" s="191">
        <v>20</v>
      </c>
      <c r="DH349" s="191" t="s">
        <v>353</v>
      </c>
      <c r="DI349" s="192">
        <v>175</v>
      </c>
      <c r="DJ349" s="191"/>
      <c r="DK349" s="209"/>
      <c r="DL349" s="208"/>
      <c r="DM349" s="191"/>
      <c r="DN349" s="191">
        <f t="shared" si="253"/>
        <v>50.638733554100163</v>
      </c>
      <c r="DO349" s="192">
        <f t="shared" si="254"/>
        <v>0</v>
      </c>
      <c r="DP349" s="191">
        <v>1</v>
      </c>
      <c r="DQ349" s="191" t="s">
        <v>363</v>
      </c>
      <c r="DR349" s="191" t="s">
        <v>371</v>
      </c>
      <c r="DS349" s="208">
        <v>0.13400000000000001</v>
      </c>
      <c r="DT349" s="191">
        <v>580</v>
      </c>
      <c r="DU349" s="191">
        <f t="shared" si="255"/>
        <v>7.3004344550631686</v>
      </c>
      <c r="DV349" s="191">
        <v>0.375</v>
      </c>
      <c r="DW349" s="191">
        <v>0.45</v>
      </c>
      <c r="DX349" s="192">
        <f t="shared" si="256"/>
        <v>9.1914371655740865</v>
      </c>
      <c r="DY349" s="191">
        <v>1</v>
      </c>
      <c r="DZ349" s="191" t="s">
        <v>363</v>
      </c>
      <c r="EA349" s="191" t="s">
        <v>371</v>
      </c>
      <c r="EB349" s="208">
        <v>0.13400000000000001</v>
      </c>
      <c r="EC349" s="191">
        <v>580</v>
      </c>
      <c r="ED349" s="191">
        <f t="shared" si="257"/>
        <v>2.8992145853716438</v>
      </c>
      <c r="EE349" s="191">
        <v>0.47499999999999998</v>
      </c>
      <c r="EF349" s="191">
        <v>0.47499999999999998</v>
      </c>
      <c r="EG349" s="191">
        <f t="shared" si="258"/>
        <v>4.5957185827870433</v>
      </c>
      <c r="EH349" s="166">
        <f t="shared" si="259"/>
        <v>2</v>
      </c>
      <c r="EI349" s="205">
        <f t="shared" si="260"/>
        <v>2.9054227907415018</v>
      </c>
      <c r="EJ349" s="205">
        <f t="shared" si="229"/>
        <v>1.7090722298479424</v>
      </c>
      <c r="EK349" s="51">
        <f t="shared" si="266"/>
        <v>0.9401423555237014</v>
      </c>
      <c r="EL349" s="220">
        <f t="shared" si="230"/>
        <v>0.28138860462924908</v>
      </c>
      <c r="EM349" s="221">
        <f t="shared" si="261"/>
        <v>4.9655774076236101</v>
      </c>
      <c r="EN349" s="191"/>
      <c r="EO349" s="313"/>
      <c r="EP349" s="192" t="s">
        <v>354</v>
      </c>
      <c r="EQ349" s="222">
        <f t="shared" si="262"/>
        <v>2.9054227907415018</v>
      </c>
      <c r="ER349" s="191">
        <f t="shared" si="263"/>
        <v>1.7090722298479424</v>
      </c>
      <c r="ES349" s="51">
        <f t="shared" si="264"/>
        <v>0.9401423555237014</v>
      </c>
      <c r="ET349" s="191">
        <f t="shared" si="267"/>
        <v>3.749588604629249</v>
      </c>
      <c r="EU349" s="191">
        <f t="shared" si="265"/>
        <v>4.9655774076236101</v>
      </c>
      <c r="EV349" s="191"/>
      <c r="EW349" s="191"/>
      <c r="EX349" s="192" t="str">
        <f t="shared" si="231"/>
        <v>Front</v>
      </c>
      <c r="EY349" s="145"/>
      <c r="EZ349" s="191"/>
      <c r="FA349" s="191"/>
      <c r="FB349" s="191"/>
      <c r="FC349" s="191"/>
      <c r="FD349" s="191"/>
      <c r="FE349" s="191"/>
      <c r="FF349" s="192"/>
      <c r="FG349" s="145"/>
      <c r="FH349" s="191"/>
      <c r="FI349" s="191"/>
      <c r="FJ349" s="191"/>
      <c r="FK349" s="191"/>
      <c r="FL349" s="191"/>
      <c r="FM349" s="191"/>
      <c r="FN349" s="192"/>
      <c r="FO349" s="145"/>
      <c r="FP349" s="191"/>
      <c r="FQ349" s="191"/>
      <c r="FR349" s="191"/>
      <c r="FS349" s="191"/>
      <c r="FT349" s="191"/>
      <c r="FU349" s="191"/>
      <c r="FV349" s="192"/>
      <c r="FW349" s="191"/>
      <c r="FX349" s="191"/>
      <c r="FY349" s="191"/>
      <c r="FZ349" s="191"/>
      <c r="GA349" s="191"/>
      <c r="GB349" s="191"/>
      <c r="GC349" s="191"/>
      <c r="GD349" s="210"/>
      <c r="GE349" s="145"/>
      <c r="GF349" s="191"/>
      <c r="GG349" s="191"/>
      <c r="GH349" s="191"/>
      <c r="GI349" s="191"/>
      <c r="GJ349" s="191"/>
      <c r="GK349" s="191"/>
      <c r="GL349" s="210"/>
      <c r="GM349" s="145"/>
      <c r="GN349" s="191"/>
      <c r="GO349" s="191"/>
      <c r="GP349" s="191"/>
      <c r="GQ349" s="191"/>
      <c r="GR349" s="191"/>
      <c r="GS349" s="191"/>
      <c r="GT349" s="210"/>
      <c r="GU349" s="145"/>
      <c r="GV349" s="191"/>
      <c r="GW349" s="191"/>
      <c r="GX349" s="191"/>
      <c r="GY349" s="191"/>
      <c r="GZ349" s="191"/>
      <c r="HA349" s="191"/>
      <c r="HB349" s="210"/>
      <c r="HC349" s="145"/>
      <c r="HD349" s="191"/>
      <c r="HE349" s="191"/>
      <c r="HF349" s="191"/>
      <c r="HG349" s="191"/>
      <c r="HH349" s="191"/>
      <c r="HI349" s="191"/>
      <c r="HJ349" s="210"/>
      <c r="HR349" s="310"/>
    </row>
    <row r="350" spans="1:226" s="309" customFormat="1" ht="14.45" customHeight="1" x14ac:dyDescent="0.25">
      <c r="A350" s="211" t="s">
        <v>431</v>
      </c>
      <c r="B350" s="194" t="s">
        <v>0</v>
      </c>
      <c r="C350" s="31">
        <f t="shared" si="268"/>
        <v>340</v>
      </c>
      <c r="D350" s="173" t="str">
        <f t="shared" si="232"/>
        <v>Dw_340</v>
      </c>
      <c r="E350" s="4">
        <v>471.08146527052668</v>
      </c>
      <c r="F350" s="195" t="s">
        <v>360</v>
      </c>
      <c r="G350" s="195">
        <v>17.5</v>
      </c>
      <c r="H350" s="3">
        <f t="shared" si="233"/>
        <v>47.430885344462695</v>
      </c>
      <c r="I350" s="196">
        <f t="shared" si="234"/>
        <v>176.65693078402768</v>
      </c>
      <c r="J350" s="1">
        <f t="shared" si="235"/>
        <v>0.3</v>
      </c>
      <c r="K350" s="280">
        <f t="shared" si="236"/>
        <v>0.64792439031342686</v>
      </c>
      <c r="L350" s="280">
        <f t="shared" si="237"/>
        <v>0.73525791658859152</v>
      </c>
      <c r="M350" s="225">
        <f t="shared" si="238"/>
        <v>1.117353784360583</v>
      </c>
      <c r="N350" s="15" t="s">
        <v>432</v>
      </c>
      <c r="O350" s="197">
        <f t="shared" si="239"/>
        <v>0.55144343744144364</v>
      </c>
      <c r="P350" s="198">
        <f t="shared" si="240"/>
        <v>0</v>
      </c>
      <c r="Q350" s="198">
        <f t="shared" si="241"/>
        <v>0</v>
      </c>
      <c r="R350" s="198">
        <f t="shared" si="242"/>
        <v>0.7828699787715907</v>
      </c>
      <c r="S350" s="77">
        <f t="shared" si="243"/>
        <v>0.78287275194703532</v>
      </c>
      <c r="T350" s="199"/>
      <c r="U350" s="3">
        <f t="shared" si="244"/>
        <v>1.6904214241137876</v>
      </c>
      <c r="V350" s="98">
        <f t="shared" si="245"/>
        <v>9.7155836097498085</v>
      </c>
      <c r="W350" s="49">
        <f t="shared" si="246"/>
        <v>4.8819388777494259</v>
      </c>
      <c r="X350" s="317">
        <f t="shared" si="228"/>
        <v>7.1504884073656544E-2</v>
      </c>
      <c r="Y350" s="318">
        <v>7.1504884073656544E-2</v>
      </c>
      <c r="Z350" s="200"/>
      <c r="AA350" s="66"/>
      <c r="AB350" s="66"/>
      <c r="AC350" s="66">
        <v>250</v>
      </c>
      <c r="AD350" s="66"/>
      <c r="AE350" s="66"/>
      <c r="AF350" s="66"/>
      <c r="AG350" s="66"/>
      <c r="AH350" s="195"/>
      <c r="AI350" s="34"/>
      <c r="AJ350" s="229">
        <v>180</v>
      </c>
      <c r="AK350" s="34"/>
      <c r="AL350" s="34"/>
      <c r="AM350" s="34"/>
      <c r="AN350" s="201"/>
      <c r="AO350" s="201"/>
      <c r="AP350" s="202">
        <v>240</v>
      </c>
      <c r="AQ350" s="18"/>
      <c r="AR350" s="18"/>
      <c r="AS350" s="18"/>
      <c r="AT350" s="51"/>
      <c r="AU350" s="17"/>
      <c r="AV350" s="18"/>
      <c r="AW350" s="112"/>
      <c r="AX350" s="103"/>
      <c r="AY350" s="18"/>
      <c r="AZ350" s="18"/>
      <c r="BA350" s="18"/>
      <c r="BB350" s="17"/>
      <c r="BC350" s="19"/>
      <c r="BD350" s="19"/>
      <c r="BE350" s="19"/>
      <c r="BF350" s="17"/>
      <c r="BG350" s="18"/>
      <c r="BH350" s="18"/>
      <c r="BI350" s="128"/>
      <c r="BJ350" s="331"/>
      <c r="BK350" s="332"/>
      <c r="BL350" s="332"/>
      <c r="BM350" s="332"/>
      <c r="BN350" s="333"/>
      <c r="BO350" s="203">
        <f t="shared" si="247"/>
        <v>6.9363999999999999</v>
      </c>
      <c r="BP350" s="285">
        <v>6.8379685924200873</v>
      </c>
      <c r="BQ350" s="204">
        <v>2.9691074239189974</v>
      </c>
      <c r="BR350" s="204"/>
      <c r="BS350" s="47"/>
      <c r="BT350" s="42"/>
      <c r="BU350" s="42"/>
      <c r="BV350" s="42"/>
      <c r="BW350" s="43"/>
      <c r="BX350" s="191"/>
      <c r="BY350" s="191"/>
      <c r="BZ350" s="205"/>
      <c r="CA350" s="191"/>
      <c r="CB350" s="206"/>
      <c r="CC350" s="191"/>
      <c r="CD350" s="207">
        <f t="shared" si="248"/>
        <v>52.997079235208304</v>
      </c>
      <c r="CE350" s="47" t="s">
        <v>356</v>
      </c>
      <c r="CF350" s="42">
        <v>31.8</v>
      </c>
      <c r="CG350" s="42" t="s">
        <v>353</v>
      </c>
      <c r="CH350" s="42">
        <v>175</v>
      </c>
      <c r="CI350" s="191"/>
      <c r="CJ350" s="192"/>
      <c r="CK350" s="191" t="s">
        <v>357</v>
      </c>
      <c r="CL350" s="191" t="s">
        <v>358</v>
      </c>
      <c r="CM350" s="208">
        <v>0.13</v>
      </c>
      <c r="CN350" s="191">
        <v>470</v>
      </c>
      <c r="CO350" s="205">
        <f t="shared" si="249"/>
        <v>71.823606243674448</v>
      </c>
      <c r="CP350" s="191">
        <f t="shared" si="250"/>
        <v>39.747809426406228</v>
      </c>
      <c r="CQ350" s="145" t="s">
        <v>353</v>
      </c>
      <c r="CR350" s="191">
        <v>175</v>
      </c>
      <c r="CS350" s="191"/>
      <c r="CT350" s="191"/>
      <c r="CU350" s="191"/>
      <c r="CV350" s="192"/>
      <c r="CW350" s="191" t="s">
        <v>357</v>
      </c>
      <c r="CX350" s="209" t="s">
        <v>358</v>
      </c>
      <c r="CY350" s="208">
        <v>0.13</v>
      </c>
      <c r="CZ350" s="191">
        <v>470</v>
      </c>
      <c r="DA350" s="191"/>
      <c r="DB350" s="191">
        <f t="shared" si="251"/>
        <v>47.430885344462695</v>
      </c>
      <c r="DC350" s="43">
        <f t="shared" si="252"/>
        <v>0</v>
      </c>
      <c r="DD350" s="191" t="s">
        <v>362</v>
      </c>
      <c r="DE350" s="191">
        <v>100</v>
      </c>
      <c r="DF350" s="191" t="s">
        <v>361</v>
      </c>
      <c r="DG350" s="191">
        <v>20</v>
      </c>
      <c r="DH350" s="191" t="s">
        <v>353</v>
      </c>
      <c r="DI350" s="192">
        <v>175</v>
      </c>
      <c r="DJ350" s="191"/>
      <c r="DK350" s="209"/>
      <c r="DL350" s="208"/>
      <c r="DM350" s="191"/>
      <c r="DN350" s="191">
        <f t="shared" si="253"/>
        <v>47.430885344462695</v>
      </c>
      <c r="DO350" s="192">
        <f t="shared" si="254"/>
        <v>0</v>
      </c>
      <c r="DP350" s="191">
        <v>1</v>
      </c>
      <c r="DQ350" s="191" t="s">
        <v>363</v>
      </c>
      <c r="DR350" s="191" t="s">
        <v>371</v>
      </c>
      <c r="DS350" s="208">
        <v>0.13400000000000001</v>
      </c>
      <c r="DT350" s="191">
        <v>580</v>
      </c>
      <c r="DU350" s="191">
        <f t="shared" si="255"/>
        <v>6.8379685924200873</v>
      </c>
      <c r="DV350" s="191">
        <v>0.375</v>
      </c>
      <c r="DW350" s="191">
        <v>0.45</v>
      </c>
      <c r="DX350" s="192">
        <f t="shared" si="256"/>
        <v>8.832846539201384</v>
      </c>
      <c r="DY350" s="191">
        <v>1</v>
      </c>
      <c r="DZ350" s="191" t="s">
        <v>363</v>
      </c>
      <c r="EA350" s="191" t="s">
        <v>371</v>
      </c>
      <c r="EB350" s="208">
        <v>0.13400000000000001</v>
      </c>
      <c r="EC350" s="191">
        <v>580</v>
      </c>
      <c r="ED350" s="191">
        <f t="shared" si="257"/>
        <v>2.9691074239189974</v>
      </c>
      <c r="EE350" s="191">
        <v>0.47499999999999998</v>
      </c>
      <c r="EF350" s="191">
        <v>0.47499999999999998</v>
      </c>
      <c r="EG350" s="191">
        <f t="shared" si="258"/>
        <v>4.416423269600692</v>
      </c>
      <c r="EH350" s="166">
        <f t="shared" si="259"/>
        <v>2</v>
      </c>
      <c r="EI350" s="205">
        <f t="shared" si="260"/>
        <v>2.8737164209934383</v>
      </c>
      <c r="EJ350" s="205">
        <f t="shared" si="229"/>
        <v>1.6904214241137874</v>
      </c>
      <c r="EK350" s="51">
        <f t="shared" si="266"/>
        <v>1.02868599980521</v>
      </c>
      <c r="EL350" s="220">
        <f t="shared" si="230"/>
        <v>0.29724178950328084</v>
      </c>
      <c r="EM350" s="221">
        <f t="shared" si="261"/>
        <v>4.8577918048749043</v>
      </c>
      <c r="EN350" s="191"/>
      <c r="EO350" s="313"/>
      <c r="EP350" s="192" t="s">
        <v>354</v>
      </c>
      <c r="EQ350" s="222">
        <f t="shared" si="262"/>
        <v>2.8737164209934383</v>
      </c>
      <c r="ER350" s="191">
        <f t="shared" si="263"/>
        <v>1.6904214241137874</v>
      </c>
      <c r="ES350" s="51">
        <f t="shared" si="264"/>
        <v>1.02868599980521</v>
      </c>
      <c r="ET350" s="191">
        <f t="shared" si="267"/>
        <v>3.7654417895032806</v>
      </c>
      <c r="EU350" s="191">
        <f t="shared" si="265"/>
        <v>4.8577918048749043</v>
      </c>
      <c r="EV350" s="191"/>
      <c r="EW350" s="191"/>
      <c r="EX350" s="192" t="str">
        <f t="shared" si="231"/>
        <v>Front</v>
      </c>
      <c r="EY350" s="145"/>
      <c r="EZ350" s="191"/>
      <c r="FA350" s="191"/>
      <c r="FB350" s="191"/>
      <c r="FC350" s="191"/>
      <c r="FD350" s="191"/>
      <c r="FE350" s="191"/>
      <c r="FF350" s="192"/>
      <c r="FG350" s="145"/>
      <c r="FH350" s="191"/>
      <c r="FI350" s="191"/>
      <c r="FJ350" s="191"/>
      <c r="FK350" s="191"/>
      <c r="FL350" s="191"/>
      <c r="FM350" s="191"/>
      <c r="FN350" s="192"/>
      <c r="FO350" s="145"/>
      <c r="FP350" s="191"/>
      <c r="FQ350" s="191"/>
      <c r="FR350" s="191"/>
      <c r="FS350" s="191"/>
      <c r="FT350" s="191"/>
      <c r="FU350" s="191"/>
      <c r="FV350" s="192"/>
      <c r="FW350" s="191"/>
      <c r="FX350" s="191"/>
      <c r="FY350" s="191"/>
      <c r="FZ350" s="191"/>
      <c r="GA350" s="191"/>
      <c r="GB350" s="191"/>
      <c r="GC350" s="191"/>
      <c r="GD350" s="210"/>
      <c r="GE350" s="145"/>
      <c r="GF350" s="191"/>
      <c r="GG350" s="191"/>
      <c r="GH350" s="191"/>
      <c r="GI350" s="191"/>
      <c r="GJ350" s="191"/>
      <c r="GK350" s="191"/>
      <c r="GL350" s="210"/>
      <c r="GM350" s="145"/>
      <c r="GN350" s="191"/>
      <c r="GO350" s="191"/>
      <c r="GP350" s="191"/>
      <c r="GQ350" s="191"/>
      <c r="GR350" s="191"/>
      <c r="GS350" s="191"/>
      <c r="GT350" s="210"/>
      <c r="GU350" s="145"/>
      <c r="GV350" s="191"/>
      <c r="GW350" s="191"/>
      <c r="GX350" s="191"/>
      <c r="GY350" s="191"/>
      <c r="GZ350" s="191"/>
      <c r="HA350" s="191"/>
      <c r="HB350" s="210"/>
      <c r="HC350" s="145"/>
      <c r="HD350" s="191"/>
      <c r="HE350" s="191"/>
      <c r="HF350" s="191"/>
      <c r="HG350" s="191"/>
      <c r="HH350" s="191"/>
      <c r="HI350" s="191"/>
      <c r="HJ350" s="210"/>
      <c r="HR350" s="310"/>
    </row>
    <row r="351" spans="1:226" s="309" customFormat="1" ht="14.45" customHeight="1" x14ac:dyDescent="0.25">
      <c r="A351" s="211" t="s">
        <v>431</v>
      </c>
      <c r="B351" s="194" t="s">
        <v>0</v>
      </c>
      <c r="C351" s="31">
        <f t="shared" si="268"/>
        <v>341</v>
      </c>
      <c r="D351" s="173" t="str">
        <f t="shared" si="232"/>
        <v>Dw_341</v>
      </c>
      <c r="E351" s="4">
        <v>402.19389169614152</v>
      </c>
      <c r="F351" s="195" t="s">
        <v>360</v>
      </c>
      <c r="G351" s="195">
        <v>17.5</v>
      </c>
      <c r="H351" s="3">
        <f t="shared" si="233"/>
        <v>41.169486895549802</v>
      </c>
      <c r="I351" s="196">
        <f t="shared" si="234"/>
        <v>155.91670450197469</v>
      </c>
      <c r="J351" s="1">
        <f t="shared" si="235"/>
        <v>0.3</v>
      </c>
      <c r="K351" s="280">
        <f t="shared" si="236"/>
        <v>0.63572239723450552</v>
      </c>
      <c r="L351" s="280">
        <f t="shared" si="237"/>
        <v>0.7506010859182165</v>
      </c>
      <c r="M351" s="225">
        <f t="shared" si="238"/>
        <v>1.1361572581476242</v>
      </c>
      <c r="N351" s="15" t="s">
        <v>432</v>
      </c>
      <c r="O351" s="197">
        <f t="shared" si="239"/>
        <v>0.56295081443866246</v>
      </c>
      <c r="P351" s="198">
        <f t="shared" si="240"/>
        <v>0</v>
      </c>
      <c r="Q351" s="198">
        <f t="shared" si="241"/>
        <v>0</v>
      </c>
      <c r="R351" s="198">
        <f t="shared" si="242"/>
        <v>0.79604456620355357</v>
      </c>
      <c r="S351" s="77">
        <f t="shared" si="243"/>
        <v>0.71779089886121439</v>
      </c>
      <c r="T351" s="199"/>
      <c r="U351" s="3">
        <f t="shared" si="244"/>
        <v>1.8199056640445368</v>
      </c>
      <c r="V351" s="98">
        <f t="shared" si="245"/>
        <v>11.260992528472713</v>
      </c>
      <c r="W351" s="49">
        <f t="shared" si="246"/>
        <v>3.6559376796898975</v>
      </c>
      <c r="X351" s="317">
        <f t="shared" ref="X351:X414" si="269">V351*SQRT(U351)/I351</f>
        <v>9.743353550891494E-2</v>
      </c>
      <c r="Y351" s="318">
        <v>9.7433535508914967E-2</v>
      </c>
      <c r="Z351" s="200"/>
      <c r="AA351" s="66"/>
      <c r="AB351" s="66"/>
      <c r="AC351" s="66">
        <v>250</v>
      </c>
      <c r="AD351" s="66"/>
      <c r="AE351" s="66"/>
      <c r="AF351" s="66"/>
      <c r="AG351" s="66"/>
      <c r="AH351" s="195"/>
      <c r="AI351" s="34"/>
      <c r="AJ351" s="229">
        <v>180</v>
      </c>
      <c r="AK351" s="34"/>
      <c r="AL351" s="34"/>
      <c r="AM351" s="34"/>
      <c r="AN351" s="201"/>
      <c r="AO351" s="201"/>
      <c r="AP351" s="202">
        <v>240</v>
      </c>
      <c r="AQ351" s="18"/>
      <c r="AR351" s="18"/>
      <c r="AS351" s="18"/>
      <c r="AT351" s="51"/>
      <c r="AU351" s="17"/>
      <c r="AV351" s="18"/>
      <c r="AW351" s="112"/>
      <c r="AX351" s="103"/>
      <c r="AY351" s="18"/>
      <c r="AZ351" s="18"/>
      <c r="BA351" s="18"/>
      <c r="BB351" s="17"/>
      <c r="BC351" s="19"/>
      <c r="BD351" s="19"/>
      <c r="BE351" s="19"/>
      <c r="BF351" s="17"/>
      <c r="BG351" s="18"/>
      <c r="BH351" s="18"/>
      <c r="BI351" s="128"/>
      <c r="BJ351" s="331"/>
      <c r="BK351" s="332"/>
      <c r="BL351" s="332"/>
      <c r="BM351" s="332"/>
      <c r="BN351" s="333"/>
      <c r="BO351" s="203">
        <f t="shared" si="247"/>
        <v>6.9363999999999999</v>
      </c>
      <c r="BP351" s="285">
        <v>5.9352815430986974</v>
      </c>
      <c r="BQ351" s="204">
        <v>2.8581242654470675</v>
      </c>
      <c r="BR351" s="204"/>
      <c r="BS351" s="47"/>
      <c r="BT351" s="42"/>
      <c r="BU351" s="42"/>
      <c r="BV351" s="42"/>
      <c r="BW351" s="43"/>
      <c r="BX351" s="191"/>
      <c r="BY351" s="191"/>
      <c r="BZ351" s="205"/>
      <c r="CA351" s="191"/>
      <c r="CB351" s="206"/>
      <c r="CC351" s="191"/>
      <c r="CD351" s="207">
        <f t="shared" si="248"/>
        <v>46.775011350592408</v>
      </c>
      <c r="CE351" s="47" t="s">
        <v>356</v>
      </c>
      <c r="CF351" s="42">
        <v>31.8</v>
      </c>
      <c r="CG351" s="42" t="s">
        <v>353</v>
      </c>
      <c r="CH351" s="42">
        <v>175</v>
      </c>
      <c r="CI351" s="191"/>
      <c r="CJ351" s="192"/>
      <c r="CK351" s="191" t="s">
        <v>357</v>
      </c>
      <c r="CL351" s="191" t="s">
        <v>358</v>
      </c>
      <c r="CM351" s="208">
        <v>0.13</v>
      </c>
      <c r="CN351" s="191">
        <v>470</v>
      </c>
      <c r="CO351" s="205">
        <f t="shared" si="249"/>
        <v>63.606176859447224</v>
      </c>
      <c r="CP351" s="191">
        <f t="shared" si="250"/>
        <v>35.081258512944309</v>
      </c>
      <c r="CQ351" s="145" t="s">
        <v>353</v>
      </c>
      <c r="CR351" s="191">
        <v>175</v>
      </c>
      <c r="CS351" s="191"/>
      <c r="CT351" s="191"/>
      <c r="CU351" s="191"/>
      <c r="CV351" s="192"/>
      <c r="CW351" s="191" t="s">
        <v>357</v>
      </c>
      <c r="CX351" s="209" t="s">
        <v>358</v>
      </c>
      <c r="CY351" s="208">
        <v>0.13</v>
      </c>
      <c r="CZ351" s="191">
        <v>470</v>
      </c>
      <c r="DA351" s="191"/>
      <c r="DB351" s="191">
        <f t="shared" si="251"/>
        <v>41.169486895549802</v>
      </c>
      <c r="DC351" s="43">
        <f t="shared" si="252"/>
        <v>0</v>
      </c>
      <c r="DD351" s="191" t="s">
        <v>362</v>
      </c>
      <c r="DE351" s="191">
        <v>100</v>
      </c>
      <c r="DF351" s="191" t="s">
        <v>361</v>
      </c>
      <c r="DG351" s="191">
        <v>20</v>
      </c>
      <c r="DH351" s="191" t="s">
        <v>353</v>
      </c>
      <c r="DI351" s="192">
        <v>175</v>
      </c>
      <c r="DJ351" s="191"/>
      <c r="DK351" s="209"/>
      <c r="DL351" s="208"/>
      <c r="DM351" s="191"/>
      <c r="DN351" s="191">
        <f t="shared" si="253"/>
        <v>41.169486895549802</v>
      </c>
      <c r="DO351" s="192">
        <f t="shared" si="254"/>
        <v>0</v>
      </c>
      <c r="DP351" s="191">
        <v>1</v>
      </c>
      <c r="DQ351" s="191" t="s">
        <v>363</v>
      </c>
      <c r="DR351" s="191" t="s">
        <v>371</v>
      </c>
      <c r="DS351" s="208">
        <v>0.13400000000000001</v>
      </c>
      <c r="DT351" s="191">
        <v>580</v>
      </c>
      <c r="DU351" s="191">
        <f t="shared" si="255"/>
        <v>5.9352815430986974</v>
      </c>
      <c r="DV351" s="191">
        <v>0.375</v>
      </c>
      <c r="DW351" s="191">
        <v>0.45</v>
      </c>
      <c r="DX351" s="192">
        <f t="shared" si="256"/>
        <v>7.7958352250987346</v>
      </c>
      <c r="DY351" s="191">
        <v>1</v>
      </c>
      <c r="DZ351" s="191" t="s">
        <v>363</v>
      </c>
      <c r="EA351" s="191" t="s">
        <v>371</v>
      </c>
      <c r="EB351" s="208">
        <v>0.13400000000000001</v>
      </c>
      <c r="EC351" s="191">
        <v>580</v>
      </c>
      <c r="ED351" s="191">
        <f t="shared" si="257"/>
        <v>2.8581242654470675</v>
      </c>
      <c r="EE351" s="191">
        <v>0.47499999999999998</v>
      </c>
      <c r="EF351" s="191">
        <v>0.47499999999999998</v>
      </c>
      <c r="EG351" s="191">
        <f t="shared" si="258"/>
        <v>3.8979176125493673</v>
      </c>
      <c r="EH351" s="166">
        <f t="shared" si="259"/>
        <v>2</v>
      </c>
      <c r="EI351" s="205">
        <f t="shared" si="260"/>
        <v>3.0938396288757124</v>
      </c>
      <c r="EJ351" s="205">
        <f t="shared" ref="EJ351:EJ414" si="270">POWER(Y351*I351/(EH351*$EI$2),2/5)</f>
        <v>1.8199056640445368</v>
      </c>
      <c r="EK351" s="51">
        <f t="shared" si="266"/>
        <v>0.78821860140253075</v>
      </c>
      <c r="EL351" s="220">
        <f t="shared" ref="EL351:EL414" si="271">IF((BO351/2-($EI$2*POWER(Y351*I351/(EH351*$EI$2),2/5)))/2&gt;0,(BO351/2-($EI$2*POWER(Y351*I351/(EH351*$EI$2),2/5)))/2,(BO351-($EI$2*POWER(Y351*I351/(EH351*$EI$2),2/5)))/2)</f>
        <v>0.18718018556214377</v>
      </c>
      <c r="EM351" s="221">
        <f t="shared" si="261"/>
        <v>5.6304962642363563</v>
      </c>
      <c r="EN351" s="191"/>
      <c r="EO351" s="313"/>
      <c r="EP351" s="192" t="s">
        <v>354</v>
      </c>
      <c r="EQ351" s="222">
        <f t="shared" si="262"/>
        <v>3.0938396288757124</v>
      </c>
      <c r="ER351" s="191">
        <f t="shared" si="263"/>
        <v>1.8199056640445368</v>
      </c>
      <c r="ES351" s="51">
        <f t="shared" si="264"/>
        <v>0.78821860140253075</v>
      </c>
      <c r="ET351" s="191">
        <f t="shared" si="267"/>
        <v>3.6553801855621435</v>
      </c>
      <c r="EU351" s="191">
        <f t="shared" si="265"/>
        <v>5.6304962642363563</v>
      </c>
      <c r="EV351" s="191"/>
      <c r="EW351" s="191"/>
      <c r="EX351" s="192" t="str">
        <f t="shared" ref="EX351:EX414" si="272">IF((BO351/2-($EI$2*POWER(Y351*I351/(EH351*$EI$2),2/5)))/2&gt;0,"Front","Rear")</f>
        <v>Front</v>
      </c>
      <c r="EY351" s="145"/>
      <c r="EZ351" s="191"/>
      <c r="FA351" s="191"/>
      <c r="FB351" s="191"/>
      <c r="FC351" s="191"/>
      <c r="FD351" s="191"/>
      <c r="FE351" s="191"/>
      <c r="FF351" s="192"/>
      <c r="FG351" s="145"/>
      <c r="FH351" s="191"/>
      <c r="FI351" s="191"/>
      <c r="FJ351" s="191"/>
      <c r="FK351" s="191"/>
      <c r="FL351" s="191"/>
      <c r="FM351" s="191"/>
      <c r="FN351" s="192"/>
      <c r="FO351" s="145"/>
      <c r="FP351" s="191"/>
      <c r="FQ351" s="191"/>
      <c r="FR351" s="191"/>
      <c r="FS351" s="191"/>
      <c r="FT351" s="191"/>
      <c r="FU351" s="191"/>
      <c r="FV351" s="192"/>
      <c r="FW351" s="191"/>
      <c r="FX351" s="191"/>
      <c r="FY351" s="191"/>
      <c r="FZ351" s="191"/>
      <c r="GA351" s="191"/>
      <c r="GB351" s="191"/>
      <c r="GC351" s="191"/>
      <c r="GD351" s="210"/>
      <c r="GE351" s="145"/>
      <c r="GF351" s="191"/>
      <c r="GG351" s="191"/>
      <c r="GH351" s="191"/>
      <c r="GI351" s="191"/>
      <c r="GJ351" s="191"/>
      <c r="GK351" s="191"/>
      <c r="GL351" s="210"/>
      <c r="GM351" s="145"/>
      <c r="GN351" s="191"/>
      <c r="GO351" s="191"/>
      <c r="GP351" s="191"/>
      <c r="GQ351" s="191"/>
      <c r="GR351" s="191"/>
      <c r="GS351" s="191"/>
      <c r="GT351" s="210"/>
      <c r="GU351" s="145"/>
      <c r="GV351" s="191"/>
      <c r="GW351" s="191"/>
      <c r="GX351" s="191"/>
      <c r="GY351" s="191"/>
      <c r="GZ351" s="191"/>
      <c r="HA351" s="191"/>
      <c r="HB351" s="210"/>
      <c r="HC351" s="145"/>
      <c r="HD351" s="191"/>
      <c r="HE351" s="191"/>
      <c r="HF351" s="191"/>
      <c r="HG351" s="191"/>
      <c r="HH351" s="191"/>
      <c r="HI351" s="191"/>
      <c r="HJ351" s="210"/>
      <c r="HR351" s="310"/>
    </row>
    <row r="352" spans="1:226" s="309" customFormat="1" ht="14.45" customHeight="1" x14ac:dyDescent="0.25">
      <c r="A352" s="211" t="s">
        <v>431</v>
      </c>
      <c r="B352" s="194" t="s">
        <v>0</v>
      </c>
      <c r="C352" s="31">
        <f t="shared" si="268"/>
        <v>342</v>
      </c>
      <c r="D352" s="173" t="str">
        <f t="shared" si="232"/>
        <v>Dw_342</v>
      </c>
      <c r="E352" s="4">
        <v>455.00692507138649</v>
      </c>
      <c r="F352" s="195" t="s">
        <v>360</v>
      </c>
      <c r="G352" s="195">
        <v>17.5</v>
      </c>
      <c r="H352" s="3">
        <f t="shared" si="233"/>
        <v>36.230957048929596</v>
      </c>
      <c r="I352" s="196">
        <f t="shared" si="234"/>
        <v>143.13488344734077</v>
      </c>
      <c r="J352" s="1">
        <f t="shared" si="235"/>
        <v>0.30000000000000004</v>
      </c>
      <c r="K352" s="280">
        <f t="shared" si="236"/>
        <v>0.60759389947038112</v>
      </c>
      <c r="L352" s="280">
        <f t="shared" si="237"/>
        <v>0.69112119212767331</v>
      </c>
      <c r="M352" s="225">
        <f t="shared" si="238"/>
        <v>1.1851871584902243</v>
      </c>
      <c r="N352" s="15" t="s">
        <v>432</v>
      </c>
      <c r="O352" s="197">
        <f t="shared" si="239"/>
        <v>0.5183408940957549</v>
      </c>
      <c r="P352" s="198">
        <f t="shared" si="240"/>
        <v>0</v>
      </c>
      <c r="Q352" s="198">
        <f t="shared" si="241"/>
        <v>0</v>
      </c>
      <c r="R352" s="198">
        <f t="shared" si="242"/>
        <v>0.83039719254056488</v>
      </c>
      <c r="S352" s="77">
        <f t="shared" si="243"/>
        <v>0.64808462291834057</v>
      </c>
      <c r="T352" s="199"/>
      <c r="U352" s="3">
        <f t="shared" si="244"/>
        <v>1.5849819043999369</v>
      </c>
      <c r="V352" s="98">
        <f t="shared" si="245"/>
        <v>8.5413699667358536</v>
      </c>
      <c r="W352" s="49">
        <f t="shared" si="246"/>
        <v>4.2418203625448996</v>
      </c>
      <c r="X352" s="317">
        <f t="shared" si="269"/>
        <v>7.5126680367830129E-2</v>
      </c>
      <c r="Y352" s="318">
        <v>7.5126680367830115E-2</v>
      </c>
      <c r="Z352" s="200"/>
      <c r="AA352" s="66"/>
      <c r="AB352" s="66"/>
      <c r="AC352" s="66">
        <v>250</v>
      </c>
      <c r="AD352" s="66"/>
      <c r="AE352" s="66"/>
      <c r="AF352" s="66"/>
      <c r="AG352" s="66"/>
      <c r="AH352" s="195"/>
      <c r="AI352" s="34"/>
      <c r="AJ352" s="229">
        <v>180</v>
      </c>
      <c r="AK352" s="34"/>
      <c r="AL352" s="34"/>
      <c r="AM352" s="34"/>
      <c r="AN352" s="201"/>
      <c r="AO352" s="201"/>
      <c r="AP352" s="202">
        <v>240</v>
      </c>
      <c r="AQ352" s="18"/>
      <c r="AR352" s="18"/>
      <c r="AS352" s="18"/>
      <c r="AT352" s="51"/>
      <c r="AU352" s="17"/>
      <c r="AV352" s="18"/>
      <c r="AW352" s="112"/>
      <c r="AX352" s="103"/>
      <c r="AY352" s="18"/>
      <c r="AZ352" s="18"/>
      <c r="BA352" s="18"/>
      <c r="BB352" s="17"/>
      <c r="BC352" s="19"/>
      <c r="BD352" s="19"/>
      <c r="BE352" s="19"/>
      <c r="BF352" s="17"/>
      <c r="BG352" s="18"/>
      <c r="BH352" s="18"/>
      <c r="BI352" s="128"/>
      <c r="BJ352" s="331"/>
      <c r="BK352" s="332"/>
      <c r="BL352" s="332"/>
      <c r="BM352" s="332"/>
      <c r="BN352" s="333"/>
      <c r="BO352" s="203">
        <f t="shared" si="247"/>
        <v>6.9363999999999999</v>
      </c>
      <c r="BP352" s="285">
        <v>5.2233084956071734</v>
      </c>
      <c r="BQ352" s="204">
        <v>2.9060305752811821</v>
      </c>
      <c r="BR352" s="204"/>
      <c r="BS352" s="47"/>
      <c r="BT352" s="42"/>
      <c r="BU352" s="42"/>
      <c r="BV352" s="42"/>
      <c r="BW352" s="43"/>
      <c r="BX352" s="191"/>
      <c r="BY352" s="191"/>
      <c r="BZ352" s="205"/>
      <c r="CA352" s="191"/>
      <c r="CB352" s="206"/>
      <c r="CC352" s="191"/>
      <c r="CD352" s="207">
        <f t="shared" si="248"/>
        <v>42.940465034202234</v>
      </c>
      <c r="CE352" s="47" t="s">
        <v>356</v>
      </c>
      <c r="CF352" s="42">
        <v>31.8</v>
      </c>
      <c r="CG352" s="42" t="s">
        <v>353</v>
      </c>
      <c r="CH352" s="42">
        <v>175</v>
      </c>
      <c r="CI352" s="191"/>
      <c r="CJ352" s="192"/>
      <c r="CK352" s="191" t="s">
        <v>357</v>
      </c>
      <c r="CL352" s="191" t="s">
        <v>358</v>
      </c>
      <c r="CM352" s="208">
        <v>0.13</v>
      </c>
      <c r="CN352" s="191">
        <v>470</v>
      </c>
      <c r="CO352" s="205">
        <f t="shared" si="249"/>
        <v>60.701415498053713</v>
      </c>
      <c r="CP352" s="191">
        <f t="shared" si="250"/>
        <v>32.205348775651672</v>
      </c>
      <c r="CQ352" s="145" t="s">
        <v>353</v>
      </c>
      <c r="CR352" s="191">
        <v>175</v>
      </c>
      <c r="CS352" s="191"/>
      <c r="CT352" s="191"/>
      <c r="CU352" s="191"/>
      <c r="CV352" s="192"/>
      <c r="CW352" s="191" t="s">
        <v>357</v>
      </c>
      <c r="CX352" s="209" t="s">
        <v>358</v>
      </c>
      <c r="CY352" s="208">
        <v>0.13</v>
      </c>
      <c r="CZ352" s="191">
        <v>470</v>
      </c>
      <c r="DA352" s="191"/>
      <c r="DB352" s="191">
        <f t="shared" si="251"/>
        <v>36.230957048929596</v>
      </c>
      <c r="DC352" s="43">
        <f t="shared" si="252"/>
        <v>0</v>
      </c>
      <c r="DD352" s="191" t="s">
        <v>362</v>
      </c>
      <c r="DE352" s="191">
        <v>100</v>
      </c>
      <c r="DF352" s="191" t="s">
        <v>361</v>
      </c>
      <c r="DG352" s="191">
        <v>20</v>
      </c>
      <c r="DH352" s="191" t="s">
        <v>353</v>
      </c>
      <c r="DI352" s="192">
        <v>175</v>
      </c>
      <c r="DJ352" s="191"/>
      <c r="DK352" s="209"/>
      <c r="DL352" s="208"/>
      <c r="DM352" s="191"/>
      <c r="DN352" s="191">
        <f t="shared" si="253"/>
        <v>36.230957048929596</v>
      </c>
      <c r="DO352" s="192">
        <f t="shared" si="254"/>
        <v>0</v>
      </c>
      <c r="DP352" s="191">
        <v>1</v>
      </c>
      <c r="DQ352" s="191" t="s">
        <v>363</v>
      </c>
      <c r="DR352" s="191" t="s">
        <v>371</v>
      </c>
      <c r="DS352" s="208">
        <v>0.13400000000000001</v>
      </c>
      <c r="DT352" s="191">
        <v>580</v>
      </c>
      <c r="DU352" s="191">
        <f t="shared" si="255"/>
        <v>5.2233084956071734</v>
      </c>
      <c r="DV352" s="191">
        <v>0.375</v>
      </c>
      <c r="DW352" s="191">
        <v>0.45</v>
      </c>
      <c r="DX352" s="192">
        <f t="shared" si="256"/>
        <v>7.1567441723670386</v>
      </c>
      <c r="DY352" s="191">
        <v>1</v>
      </c>
      <c r="DZ352" s="191" t="s">
        <v>363</v>
      </c>
      <c r="EA352" s="191" t="s">
        <v>371</v>
      </c>
      <c r="EB352" s="208">
        <v>0.13400000000000001</v>
      </c>
      <c r="EC352" s="191">
        <v>580</v>
      </c>
      <c r="ED352" s="191">
        <f t="shared" si="257"/>
        <v>2.9060305752811821</v>
      </c>
      <c r="EE352" s="191">
        <v>0.47499999999999998</v>
      </c>
      <c r="EF352" s="191">
        <v>0.47499999999999998</v>
      </c>
      <c r="EG352" s="191">
        <f t="shared" si="258"/>
        <v>3.5783720861835193</v>
      </c>
      <c r="EH352" s="166">
        <f t="shared" si="259"/>
        <v>2</v>
      </c>
      <c r="EI352" s="205">
        <f t="shared" si="260"/>
        <v>2.6944692374798929</v>
      </c>
      <c r="EJ352" s="205">
        <f t="shared" si="270"/>
        <v>1.5849819043999369</v>
      </c>
      <c r="EK352" s="51">
        <f t="shared" si="266"/>
        <v>1.0710486708812452</v>
      </c>
      <c r="EL352" s="220">
        <f t="shared" si="271"/>
        <v>0.38686538126005354</v>
      </c>
      <c r="EM352" s="221">
        <f t="shared" si="261"/>
        <v>4.2706849833679268</v>
      </c>
      <c r="EN352" s="191"/>
      <c r="EO352" s="313"/>
      <c r="EP352" s="192" t="s">
        <v>354</v>
      </c>
      <c r="EQ352" s="222">
        <f t="shared" si="262"/>
        <v>2.6944692374798929</v>
      </c>
      <c r="ER352" s="191">
        <f t="shared" si="263"/>
        <v>1.5849819043999369</v>
      </c>
      <c r="ES352" s="51">
        <f t="shared" si="264"/>
        <v>1.0710486708812452</v>
      </c>
      <c r="ET352" s="191">
        <f t="shared" si="267"/>
        <v>3.8550653812600535</v>
      </c>
      <c r="EU352" s="191">
        <f t="shared" si="265"/>
        <v>4.2706849833679268</v>
      </c>
      <c r="EV352" s="191"/>
      <c r="EW352" s="191"/>
      <c r="EX352" s="192" t="str">
        <f t="shared" si="272"/>
        <v>Front</v>
      </c>
      <c r="EY352" s="145"/>
      <c r="EZ352" s="191"/>
      <c r="FA352" s="191"/>
      <c r="FB352" s="191"/>
      <c r="FC352" s="191"/>
      <c r="FD352" s="191"/>
      <c r="FE352" s="191"/>
      <c r="FF352" s="192"/>
      <c r="FG352" s="145"/>
      <c r="FH352" s="191"/>
      <c r="FI352" s="191"/>
      <c r="FJ352" s="191"/>
      <c r="FK352" s="191"/>
      <c r="FL352" s="191"/>
      <c r="FM352" s="191"/>
      <c r="FN352" s="192"/>
      <c r="FO352" s="145"/>
      <c r="FP352" s="191"/>
      <c r="FQ352" s="191"/>
      <c r="FR352" s="191"/>
      <c r="FS352" s="191"/>
      <c r="FT352" s="191"/>
      <c r="FU352" s="191"/>
      <c r="FV352" s="192"/>
      <c r="FW352" s="191"/>
      <c r="FX352" s="191"/>
      <c r="FY352" s="191"/>
      <c r="FZ352" s="191"/>
      <c r="GA352" s="191"/>
      <c r="GB352" s="191"/>
      <c r="GC352" s="191"/>
      <c r="GD352" s="210"/>
      <c r="GE352" s="145"/>
      <c r="GF352" s="191"/>
      <c r="GG352" s="191"/>
      <c r="GH352" s="191"/>
      <c r="GI352" s="191"/>
      <c r="GJ352" s="191"/>
      <c r="GK352" s="191"/>
      <c r="GL352" s="210"/>
      <c r="GM352" s="145"/>
      <c r="GN352" s="191"/>
      <c r="GO352" s="191"/>
      <c r="GP352" s="191"/>
      <c r="GQ352" s="191"/>
      <c r="GR352" s="191"/>
      <c r="GS352" s="191"/>
      <c r="GT352" s="210"/>
      <c r="GU352" s="145"/>
      <c r="GV352" s="191"/>
      <c r="GW352" s="191"/>
      <c r="GX352" s="191"/>
      <c r="GY352" s="191"/>
      <c r="GZ352" s="191"/>
      <c r="HA352" s="191"/>
      <c r="HB352" s="210"/>
      <c r="HC352" s="145"/>
      <c r="HD352" s="191"/>
      <c r="HE352" s="191"/>
      <c r="HF352" s="191"/>
      <c r="HG352" s="191"/>
      <c r="HH352" s="191"/>
      <c r="HI352" s="191"/>
      <c r="HJ352" s="210"/>
      <c r="HR352" s="310"/>
    </row>
    <row r="353" spans="1:226" s="309" customFormat="1" ht="14.45" customHeight="1" x14ac:dyDescent="0.25">
      <c r="A353" s="211" t="s">
        <v>431</v>
      </c>
      <c r="B353" s="194" t="s">
        <v>0</v>
      </c>
      <c r="C353" s="31">
        <f t="shared" si="268"/>
        <v>343</v>
      </c>
      <c r="D353" s="173" t="str">
        <f t="shared" si="232"/>
        <v>Dw_343</v>
      </c>
      <c r="E353" s="4">
        <v>508.74196818714063</v>
      </c>
      <c r="F353" s="195" t="s">
        <v>360</v>
      </c>
      <c r="G353" s="195">
        <v>17.5</v>
      </c>
      <c r="H353" s="3">
        <f t="shared" si="233"/>
        <v>34.681661665742922</v>
      </c>
      <c r="I353" s="196">
        <f t="shared" si="234"/>
        <v>138.49937630402798</v>
      </c>
      <c r="J353" s="1">
        <f t="shared" si="235"/>
        <v>0.3</v>
      </c>
      <c r="K353" s="280">
        <f t="shared" si="236"/>
        <v>0.60098618744854004</v>
      </c>
      <c r="L353" s="280">
        <f t="shared" si="237"/>
        <v>0.69635684064086034</v>
      </c>
      <c r="M353" s="225">
        <f t="shared" si="238"/>
        <v>1.1980340876299342</v>
      </c>
      <c r="N353" s="15" t="s">
        <v>432</v>
      </c>
      <c r="O353" s="197">
        <f t="shared" si="239"/>
        <v>0.5222676304806454</v>
      </c>
      <c r="P353" s="198">
        <f t="shared" si="240"/>
        <v>0</v>
      </c>
      <c r="Q353" s="198">
        <f t="shared" si="241"/>
        <v>0</v>
      </c>
      <c r="R353" s="198">
        <f t="shared" si="242"/>
        <v>0.83939834802386659</v>
      </c>
      <c r="S353" s="77">
        <f t="shared" si="243"/>
        <v>0.62926159769967749</v>
      </c>
      <c r="T353" s="199"/>
      <c r="U353" s="3">
        <f t="shared" si="244"/>
        <v>1.6687999873415003</v>
      </c>
      <c r="V353" s="98">
        <f t="shared" si="245"/>
        <v>9.4686375523533695</v>
      </c>
      <c r="W353" s="49">
        <f t="shared" si="246"/>
        <v>3.6627932449608882</v>
      </c>
      <c r="X353" s="317">
        <f t="shared" si="269"/>
        <v>8.831649375461964E-2</v>
      </c>
      <c r="Y353" s="318">
        <v>8.8316493754619654E-2</v>
      </c>
      <c r="Z353" s="200"/>
      <c r="AA353" s="66"/>
      <c r="AB353" s="66"/>
      <c r="AC353" s="66">
        <v>250</v>
      </c>
      <c r="AD353" s="66"/>
      <c r="AE353" s="66"/>
      <c r="AF353" s="66"/>
      <c r="AG353" s="66"/>
      <c r="AH353" s="195"/>
      <c r="AI353" s="34"/>
      <c r="AJ353" s="229">
        <v>180</v>
      </c>
      <c r="AK353" s="34"/>
      <c r="AL353" s="34"/>
      <c r="AM353" s="34"/>
      <c r="AN353" s="201"/>
      <c r="AO353" s="201"/>
      <c r="AP353" s="202">
        <v>240</v>
      </c>
      <c r="AQ353" s="18"/>
      <c r="AR353" s="18"/>
      <c r="AS353" s="18"/>
      <c r="AT353" s="51"/>
      <c r="AU353" s="17"/>
      <c r="AV353" s="18"/>
      <c r="AW353" s="112"/>
      <c r="AX353" s="103"/>
      <c r="AY353" s="18"/>
      <c r="AZ353" s="18"/>
      <c r="BA353" s="18"/>
      <c r="BB353" s="17"/>
      <c r="BC353" s="19"/>
      <c r="BD353" s="19"/>
      <c r="BE353" s="19"/>
      <c r="BF353" s="17"/>
      <c r="BG353" s="18"/>
      <c r="BH353" s="18"/>
      <c r="BI353" s="128"/>
      <c r="BJ353" s="331"/>
      <c r="BK353" s="332"/>
      <c r="BL353" s="332"/>
      <c r="BM353" s="332"/>
      <c r="BN353" s="333"/>
      <c r="BO353" s="203">
        <f t="shared" si="247"/>
        <v>6.9363999999999999</v>
      </c>
      <c r="BP353" s="285">
        <v>4.9999512233641257</v>
      </c>
      <c r="BQ353" s="204">
        <v>2.8960296022965428</v>
      </c>
      <c r="BR353" s="204"/>
      <c r="BS353" s="47"/>
      <c r="BT353" s="42"/>
      <c r="BU353" s="42"/>
      <c r="BV353" s="42"/>
      <c r="BW353" s="43"/>
      <c r="BX353" s="191"/>
      <c r="BY353" s="191"/>
      <c r="BZ353" s="205"/>
      <c r="CA353" s="191"/>
      <c r="CB353" s="206"/>
      <c r="CC353" s="191"/>
      <c r="CD353" s="207">
        <f t="shared" si="248"/>
        <v>41.54981289120839</v>
      </c>
      <c r="CE353" s="47" t="s">
        <v>356</v>
      </c>
      <c r="CF353" s="42">
        <v>31.8</v>
      </c>
      <c r="CG353" s="42" t="s">
        <v>353</v>
      </c>
      <c r="CH353" s="42">
        <v>175</v>
      </c>
      <c r="CI353" s="191"/>
      <c r="CJ353" s="192"/>
      <c r="CK353" s="191" t="s">
        <v>357</v>
      </c>
      <c r="CL353" s="191" t="s">
        <v>358</v>
      </c>
      <c r="CM353" s="208">
        <v>0.13</v>
      </c>
      <c r="CN353" s="191">
        <v>470</v>
      </c>
      <c r="CO353" s="205">
        <f t="shared" si="249"/>
        <v>59.164499121114254</v>
      </c>
      <c r="CP353" s="191">
        <f t="shared" si="250"/>
        <v>31.162359668406296</v>
      </c>
      <c r="CQ353" s="145" t="s">
        <v>353</v>
      </c>
      <c r="CR353" s="191">
        <v>175</v>
      </c>
      <c r="CS353" s="191"/>
      <c r="CT353" s="191"/>
      <c r="CU353" s="191"/>
      <c r="CV353" s="192"/>
      <c r="CW353" s="191" t="s">
        <v>357</v>
      </c>
      <c r="CX353" s="209" t="s">
        <v>358</v>
      </c>
      <c r="CY353" s="208">
        <v>0.13</v>
      </c>
      <c r="CZ353" s="191">
        <v>470</v>
      </c>
      <c r="DA353" s="191"/>
      <c r="DB353" s="191">
        <f t="shared" si="251"/>
        <v>34.681661665742922</v>
      </c>
      <c r="DC353" s="43">
        <f t="shared" si="252"/>
        <v>0</v>
      </c>
      <c r="DD353" s="191" t="s">
        <v>362</v>
      </c>
      <c r="DE353" s="191">
        <v>100</v>
      </c>
      <c r="DF353" s="191" t="s">
        <v>361</v>
      </c>
      <c r="DG353" s="191">
        <v>20</v>
      </c>
      <c r="DH353" s="191" t="s">
        <v>353</v>
      </c>
      <c r="DI353" s="192">
        <v>175</v>
      </c>
      <c r="DJ353" s="191"/>
      <c r="DK353" s="209"/>
      <c r="DL353" s="208"/>
      <c r="DM353" s="191"/>
      <c r="DN353" s="191">
        <f t="shared" si="253"/>
        <v>34.681661665742922</v>
      </c>
      <c r="DO353" s="192">
        <f t="shared" si="254"/>
        <v>0</v>
      </c>
      <c r="DP353" s="191">
        <v>1</v>
      </c>
      <c r="DQ353" s="191" t="s">
        <v>363</v>
      </c>
      <c r="DR353" s="191" t="s">
        <v>371</v>
      </c>
      <c r="DS353" s="208">
        <v>0.13400000000000001</v>
      </c>
      <c r="DT353" s="191">
        <v>580</v>
      </c>
      <c r="DU353" s="191">
        <f t="shared" si="255"/>
        <v>4.9999512233641257</v>
      </c>
      <c r="DV353" s="191">
        <v>0.375</v>
      </c>
      <c r="DW353" s="191">
        <v>0.45</v>
      </c>
      <c r="DX353" s="192">
        <f t="shared" si="256"/>
        <v>6.9249688152013995</v>
      </c>
      <c r="DY353" s="191">
        <v>1</v>
      </c>
      <c r="DZ353" s="191" t="s">
        <v>363</v>
      </c>
      <c r="EA353" s="191" t="s">
        <v>371</v>
      </c>
      <c r="EB353" s="208">
        <v>0.13400000000000001</v>
      </c>
      <c r="EC353" s="191">
        <v>580</v>
      </c>
      <c r="ED353" s="191">
        <f t="shared" si="257"/>
        <v>2.8960296022965428</v>
      </c>
      <c r="EE353" s="191">
        <v>0.47499999999999998</v>
      </c>
      <c r="EF353" s="191">
        <v>0.47499999999999998</v>
      </c>
      <c r="EG353" s="191">
        <f t="shared" si="258"/>
        <v>3.4624844076006998</v>
      </c>
      <c r="EH353" s="166">
        <f t="shared" si="259"/>
        <v>2</v>
      </c>
      <c r="EI353" s="205">
        <f t="shared" si="260"/>
        <v>2.8369599784805501</v>
      </c>
      <c r="EJ353" s="205">
        <f t="shared" si="270"/>
        <v>1.6687999873415003</v>
      </c>
      <c r="EK353" s="51">
        <f t="shared" si="266"/>
        <v>0.97722961495504257</v>
      </c>
      <c r="EL353" s="220">
        <f t="shared" si="271"/>
        <v>0.3156200107597249</v>
      </c>
      <c r="EM353" s="221">
        <f t="shared" si="261"/>
        <v>4.7343187761766847</v>
      </c>
      <c r="EN353" s="191"/>
      <c r="EO353" s="313"/>
      <c r="EP353" s="192" t="s">
        <v>354</v>
      </c>
      <c r="EQ353" s="222">
        <f t="shared" si="262"/>
        <v>2.8369599784805501</v>
      </c>
      <c r="ER353" s="191">
        <f t="shared" si="263"/>
        <v>1.6687999873415003</v>
      </c>
      <c r="ES353" s="51">
        <f t="shared" si="264"/>
        <v>0.97722961495504257</v>
      </c>
      <c r="ET353" s="191">
        <f t="shared" si="267"/>
        <v>3.7838200107597251</v>
      </c>
      <c r="EU353" s="191">
        <f t="shared" si="265"/>
        <v>4.7343187761766847</v>
      </c>
      <c r="EV353" s="191"/>
      <c r="EW353" s="191"/>
      <c r="EX353" s="192" t="str">
        <f t="shared" si="272"/>
        <v>Front</v>
      </c>
      <c r="EY353" s="145"/>
      <c r="EZ353" s="191"/>
      <c r="FA353" s="191"/>
      <c r="FB353" s="191"/>
      <c r="FC353" s="191"/>
      <c r="FD353" s="191"/>
      <c r="FE353" s="191"/>
      <c r="FF353" s="192"/>
      <c r="FG353" s="145"/>
      <c r="FH353" s="191"/>
      <c r="FI353" s="191"/>
      <c r="FJ353" s="191"/>
      <c r="FK353" s="191"/>
      <c r="FL353" s="191"/>
      <c r="FM353" s="191"/>
      <c r="FN353" s="192"/>
      <c r="FO353" s="145"/>
      <c r="FP353" s="191"/>
      <c r="FQ353" s="191"/>
      <c r="FR353" s="191"/>
      <c r="FS353" s="191"/>
      <c r="FT353" s="191"/>
      <c r="FU353" s="191"/>
      <c r="FV353" s="192"/>
      <c r="FW353" s="191"/>
      <c r="FX353" s="191"/>
      <c r="FY353" s="191"/>
      <c r="FZ353" s="191"/>
      <c r="GA353" s="191"/>
      <c r="GB353" s="191"/>
      <c r="GC353" s="191"/>
      <c r="GD353" s="210"/>
      <c r="GE353" s="145"/>
      <c r="GF353" s="191"/>
      <c r="GG353" s="191"/>
      <c r="GH353" s="191"/>
      <c r="GI353" s="191"/>
      <c r="GJ353" s="191"/>
      <c r="GK353" s="191"/>
      <c r="GL353" s="210"/>
      <c r="GM353" s="145"/>
      <c r="GN353" s="191"/>
      <c r="GO353" s="191"/>
      <c r="GP353" s="191"/>
      <c r="GQ353" s="191"/>
      <c r="GR353" s="191"/>
      <c r="GS353" s="191"/>
      <c r="GT353" s="210"/>
      <c r="GU353" s="145"/>
      <c r="GV353" s="191"/>
      <c r="GW353" s="191"/>
      <c r="GX353" s="191"/>
      <c r="GY353" s="191"/>
      <c r="GZ353" s="191"/>
      <c r="HA353" s="191"/>
      <c r="HB353" s="210"/>
      <c r="HC353" s="145"/>
      <c r="HD353" s="191"/>
      <c r="HE353" s="191"/>
      <c r="HF353" s="191"/>
      <c r="HG353" s="191"/>
      <c r="HH353" s="191"/>
      <c r="HI353" s="191"/>
      <c r="HJ353" s="210"/>
      <c r="HR353" s="310"/>
    </row>
    <row r="354" spans="1:226" s="309" customFormat="1" ht="14.45" customHeight="1" x14ac:dyDescent="0.25">
      <c r="A354" s="211" t="s">
        <v>431</v>
      </c>
      <c r="B354" s="194" t="s">
        <v>0</v>
      </c>
      <c r="C354" s="31">
        <f t="shared" si="268"/>
        <v>344</v>
      </c>
      <c r="D354" s="173" t="str">
        <f t="shared" si="232"/>
        <v>Dw_344</v>
      </c>
      <c r="E354" s="4">
        <v>431.68950213095809</v>
      </c>
      <c r="F354" s="195" t="s">
        <v>360</v>
      </c>
      <c r="G354" s="195">
        <v>17.5</v>
      </c>
      <c r="H354" s="3">
        <f t="shared" si="233"/>
        <v>53.375761498705863</v>
      </c>
      <c r="I354" s="196">
        <f t="shared" si="234"/>
        <v>191.96532828595079</v>
      </c>
      <c r="J354" s="1">
        <f t="shared" si="235"/>
        <v>0.3</v>
      </c>
      <c r="K354" s="280">
        <f t="shared" si="236"/>
        <v>0.67582474800630488</v>
      </c>
      <c r="L354" s="280">
        <f t="shared" si="237"/>
        <v>0.79680977827034627</v>
      </c>
      <c r="M354" s="225">
        <f t="shared" si="238"/>
        <v>1.078946639237766</v>
      </c>
      <c r="N354" s="15" t="s">
        <v>432</v>
      </c>
      <c r="O354" s="197">
        <f t="shared" si="239"/>
        <v>0.59760733370275976</v>
      </c>
      <c r="P354" s="198">
        <f t="shared" si="240"/>
        <v>0</v>
      </c>
      <c r="Q354" s="198">
        <f t="shared" si="241"/>
        <v>0</v>
      </c>
      <c r="R354" s="198">
        <f t="shared" si="242"/>
        <v>0.75596014832412539</v>
      </c>
      <c r="S354" s="77">
        <f t="shared" si="243"/>
        <v>0.8673928199933878</v>
      </c>
      <c r="T354" s="199"/>
      <c r="U354" s="3">
        <f t="shared" si="244"/>
        <v>1.9507607661770261</v>
      </c>
      <c r="V354" s="98">
        <f t="shared" si="245"/>
        <v>12.938589727308967</v>
      </c>
      <c r="W354" s="49">
        <f t="shared" si="246"/>
        <v>4.1253152486972953</v>
      </c>
      <c r="X354" s="317">
        <f t="shared" si="269"/>
        <v>9.4138256848111432E-2</v>
      </c>
      <c r="Y354" s="318">
        <v>9.4138256848111432E-2</v>
      </c>
      <c r="Z354" s="200"/>
      <c r="AA354" s="66"/>
      <c r="AB354" s="66"/>
      <c r="AC354" s="66">
        <v>250</v>
      </c>
      <c r="AD354" s="66"/>
      <c r="AE354" s="66"/>
      <c r="AF354" s="66"/>
      <c r="AG354" s="66"/>
      <c r="AH354" s="195"/>
      <c r="AI354" s="34"/>
      <c r="AJ354" s="229">
        <v>180</v>
      </c>
      <c r="AK354" s="34"/>
      <c r="AL354" s="34"/>
      <c r="AM354" s="34"/>
      <c r="AN354" s="201"/>
      <c r="AO354" s="201"/>
      <c r="AP354" s="202">
        <v>240</v>
      </c>
      <c r="AQ354" s="18"/>
      <c r="AR354" s="18"/>
      <c r="AS354" s="18"/>
      <c r="AT354" s="51"/>
      <c r="AU354" s="17"/>
      <c r="AV354" s="18"/>
      <c r="AW354" s="112"/>
      <c r="AX354" s="103"/>
      <c r="AY354" s="18"/>
      <c r="AZ354" s="18"/>
      <c r="BA354" s="18"/>
      <c r="BB354" s="17"/>
      <c r="BC354" s="19"/>
      <c r="BD354" s="19"/>
      <c r="BE354" s="19"/>
      <c r="BF354" s="17"/>
      <c r="BG354" s="18"/>
      <c r="BH354" s="18"/>
      <c r="BI354" s="128"/>
      <c r="BJ354" s="331"/>
      <c r="BK354" s="332"/>
      <c r="BL354" s="332"/>
      <c r="BM354" s="332"/>
      <c r="BN354" s="333"/>
      <c r="BO354" s="203">
        <f t="shared" si="247"/>
        <v>6.9363999999999999</v>
      </c>
      <c r="BP354" s="285">
        <v>7.6950235711184281</v>
      </c>
      <c r="BQ354" s="204">
        <v>2.9120134781944977</v>
      </c>
      <c r="BR354" s="204"/>
      <c r="BS354" s="47"/>
      <c r="BT354" s="42"/>
      <c r="BU354" s="42"/>
      <c r="BV354" s="42"/>
      <c r="BW354" s="43"/>
      <c r="BX354" s="191"/>
      <c r="BY354" s="191"/>
      <c r="BZ354" s="205"/>
      <c r="CA354" s="191"/>
      <c r="CB354" s="206"/>
      <c r="CC354" s="191"/>
      <c r="CD354" s="207">
        <f t="shared" si="248"/>
        <v>57.589598485785238</v>
      </c>
      <c r="CE354" s="47" t="s">
        <v>356</v>
      </c>
      <c r="CF354" s="42">
        <v>31.8</v>
      </c>
      <c r="CG354" s="42" t="s">
        <v>353</v>
      </c>
      <c r="CH354" s="42">
        <v>175</v>
      </c>
      <c r="CI354" s="191"/>
      <c r="CJ354" s="192"/>
      <c r="CK354" s="191" t="s">
        <v>357</v>
      </c>
      <c r="CL354" s="191" t="s">
        <v>358</v>
      </c>
      <c r="CM354" s="208">
        <v>0.13</v>
      </c>
      <c r="CN354" s="191">
        <v>470</v>
      </c>
      <c r="CO354" s="205">
        <f t="shared" si="249"/>
        <v>75.242251437111207</v>
      </c>
      <c r="CP354" s="191">
        <f t="shared" si="250"/>
        <v>43.192198864338927</v>
      </c>
      <c r="CQ354" s="145" t="s">
        <v>353</v>
      </c>
      <c r="CR354" s="191">
        <v>175</v>
      </c>
      <c r="CS354" s="191"/>
      <c r="CT354" s="191"/>
      <c r="CU354" s="191"/>
      <c r="CV354" s="192"/>
      <c r="CW354" s="191" t="s">
        <v>357</v>
      </c>
      <c r="CX354" s="209" t="s">
        <v>358</v>
      </c>
      <c r="CY354" s="208">
        <v>0.13</v>
      </c>
      <c r="CZ354" s="191">
        <v>470</v>
      </c>
      <c r="DA354" s="191"/>
      <c r="DB354" s="191">
        <f t="shared" si="251"/>
        <v>53.375761498705863</v>
      </c>
      <c r="DC354" s="43">
        <f t="shared" si="252"/>
        <v>0</v>
      </c>
      <c r="DD354" s="191" t="s">
        <v>362</v>
      </c>
      <c r="DE354" s="191">
        <v>100</v>
      </c>
      <c r="DF354" s="191" t="s">
        <v>361</v>
      </c>
      <c r="DG354" s="191">
        <v>20</v>
      </c>
      <c r="DH354" s="191" t="s">
        <v>353</v>
      </c>
      <c r="DI354" s="192">
        <v>175</v>
      </c>
      <c r="DJ354" s="191"/>
      <c r="DK354" s="209"/>
      <c r="DL354" s="208"/>
      <c r="DM354" s="191"/>
      <c r="DN354" s="191">
        <f t="shared" si="253"/>
        <v>53.375761498705863</v>
      </c>
      <c r="DO354" s="192">
        <f t="shared" si="254"/>
        <v>0</v>
      </c>
      <c r="DP354" s="191">
        <v>1</v>
      </c>
      <c r="DQ354" s="191" t="s">
        <v>363</v>
      </c>
      <c r="DR354" s="191" t="s">
        <v>371</v>
      </c>
      <c r="DS354" s="208">
        <v>0.13400000000000001</v>
      </c>
      <c r="DT354" s="191">
        <v>580</v>
      </c>
      <c r="DU354" s="191">
        <f t="shared" si="255"/>
        <v>7.6950235711184281</v>
      </c>
      <c r="DV354" s="191">
        <v>0.375</v>
      </c>
      <c r="DW354" s="191">
        <v>0.45</v>
      </c>
      <c r="DX354" s="192">
        <f t="shared" si="256"/>
        <v>9.5982664142975409</v>
      </c>
      <c r="DY354" s="191">
        <v>1</v>
      </c>
      <c r="DZ354" s="191" t="s">
        <v>363</v>
      </c>
      <c r="EA354" s="191" t="s">
        <v>371</v>
      </c>
      <c r="EB354" s="208">
        <v>0.13400000000000001</v>
      </c>
      <c r="EC354" s="191">
        <v>580</v>
      </c>
      <c r="ED354" s="191">
        <f t="shared" si="257"/>
        <v>2.9120134781944977</v>
      </c>
      <c r="EE354" s="191">
        <v>0.47499999999999998</v>
      </c>
      <c r="EF354" s="191">
        <v>0.47499999999999998</v>
      </c>
      <c r="EG354" s="191">
        <f t="shared" si="258"/>
        <v>4.7991332071487705</v>
      </c>
      <c r="EH354" s="166">
        <f t="shared" si="259"/>
        <v>2</v>
      </c>
      <c r="EI354" s="205">
        <f t="shared" si="260"/>
        <v>3.3162933025009447</v>
      </c>
      <c r="EJ354" s="205">
        <f t="shared" si="270"/>
        <v>1.9507607661770263</v>
      </c>
      <c r="EK354" s="51">
        <f t="shared" si="266"/>
        <v>0.71125271201747142</v>
      </c>
      <c r="EL354" s="220">
        <f t="shared" si="271"/>
        <v>7.5953348749527638E-2</v>
      </c>
      <c r="EM354" s="221">
        <f t="shared" si="261"/>
        <v>6.4692948636544836</v>
      </c>
      <c r="EN354" s="191"/>
      <c r="EO354" s="313"/>
      <c r="EP354" s="192" t="s">
        <v>354</v>
      </c>
      <c r="EQ354" s="222">
        <f t="shared" si="262"/>
        <v>3.3162933025009447</v>
      </c>
      <c r="ER354" s="191">
        <f t="shared" si="263"/>
        <v>1.9507607661770263</v>
      </c>
      <c r="ES354" s="51">
        <f t="shared" si="264"/>
        <v>0.71125271201747142</v>
      </c>
      <c r="ET354" s="191">
        <f t="shared" si="267"/>
        <v>3.5441533487495276</v>
      </c>
      <c r="EU354" s="191">
        <f t="shared" si="265"/>
        <v>6.4692948636544836</v>
      </c>
      <c r="EV354" s="191"/>
      <c r="EW354" s="191"/>
      <c r="EX354" s="192" t="str">
        <f t="shared" si="272"/>
        <v>Front</v>
      </c>
      <c r="EY354" s="145"/>
      <c r="EZ354" s="191"/>
      <c r="FA354" s="191"/>
      <c r="FB354" s="191"/>
      <c r="FC354" s="191"/>
      <c r="FD354" s="191"/>
      <c r="FE354" s="191"/>
      <c r="FF354" s="192"/>
      <c r="FG354" s="145"/>
      <c r="FH354" s="191"/>
      <c r="FI354" s="191"/>
      <c r="FJ354" s="191"/>
      <c r="FK354" s="191"/>
      <c r="FL354" s="191"/>
      <c r="FM354" s="191"/>
      <c r="FN354" s="192"/>
      <c r="FO354" s="145"/>
      <c r="FP354" s="191"/>
      <c r="FQ354" s="191"/>
      <c r="FR354" s="191"/>
      <c r="FS354" s="191"/>
      <c r="FT354" s="191"/>
      <c r="FU354" s="191"/>
      <c r="FV354" s="192"/>
      <c r="FW354" s="191"/>
      <c r="FX354" s="191"/>
      <c r="FY354" s="191"/>
      <c r="FZ354" s="191"/>
      <c r="GA354" s="191"/>
      <c r="GB354" s="191"/>
      <c r="GC354" s="191"/>
      <c r="GD354" s="210"/>
      <c r="GE354" s="145"/>
      <c r="GF354" s="191"/>
      <c r="GG354" s="191"/>
      <c r="GH354" s="191"/>
      <c r="GI354" s="191"/>
      <c r="GJ354" s="191"/>
      <c r="GK354" s="191"/>
      <c r="GL354" s="210"/>
      <c r="GM354" s="145"/>
      <c r="GN354" s="191"/>
      <c r="GO354" s="191"/>
      <c r="GP354" s="191"/>
      <c r="GQ354" s="191"/>
      <c r="GR354" s="191"/>
      <c r="GS354" s="191"/>
      <c r="GT354" s="210"/>
      <c r="GU354" s="145"/>
      <c r="GV354" s="191"/>
      <c r="GW354" s="191"/>
      <c r="GX354" s="191"/>
      <c r="GY354" s="191"/>
      <c r="GZ354" s="191"/>
      <c r="HA354" s="191"/>
      <c r="HB354" s="210"/>
      <c r="HC354" s="145"/>
      <c r="HD354" s="191"/>
      <c r="HE354" s="191"/>
      <c r="HF354" s="191"/>
      <c r="HG354" s="191"/>
      <c r="HH354" s="191"/>
      <c r="HI354" s="191"/>
      <c r="HJ354" s="210"/>
      <c r="HR354" s="310"/>
    </row>
    <row r="355" spans="1:226" s="309" customFormat="1" ht="14.45" customHeight="1" x14ac:dyDescent="0.25">
      <c r="A355" s="211" t="s">
        <v>431</v>
      </c>
      <c r="B355" s="194" t="s">
        <v>0</v>
      </c>
      <c r="C355" s="31">
        <f t="shared" si="268"/>
        <v>345</v>
      </c>
      <c r="D355" s="173" t="str">
        <f t="shared" si="232"/>
        <v>Dw_345</v>
      </c>
      <c r="E355" s="4">
        <v>492.66091422200878</v>
      </c>
      <c r="F355" s="195" t="s">
        <v>360</v>
      </c>
      <c r="G355" s="195">
        <v>17.5</v>
      </c>
      <c r="H355" s="3">
        <f t="shared" si="233"/>
        <v>52.321261444611885</v>
      </c>
      <c r="I355" s="196">
        <f t="shared" si="234"/>
        <v>186.19432173957802</v>
      </c>
      <c r="J355" s="1">
        <f t="shared" si="235"/>
        <v>0.3</v>
      </c>
      <c r="K355" s="280">
        <f t="shared" si="236"/>
        <v>0.68494254338119698</v>
      </c>
      <c r="L355" s="280">
        <f t="shared" si="237"/>
        <v>0.82754051480003166</v>
      </c>
      <c r="M355" s="225">
        <f t="shared" si="238"/>
        <v>1.0676022515436843</v>
      </c>
      <c r="N355" s="15" t="s">
        <v>432</v>
      </c>
      <c r="O355" s="197">
        <f t="shared" si="239"/>
        <v>0.6206553861000238</v>
      </c>
      <c r="P355" s="198">
        <f t="shared" si="240"/>
        <v>0</v>
      </c>
      <c r="Q355" s="198">
        <f t="shared" si="241"/>
        <v>0</v>
      </c>
      <c r="R355" s="198">
        <f t="shared" si="242"/>
        <v>0.74801174319268804</v>
      </c>
      <c r="S355" s="77">
        <f t="shared" si="243"/>
        <v>0.86996111331611603</v>
      </c>
      <c r="T355" s="199"/>
      <c r="U355" s="3">
        <f t="shared" si="244"/>
        <v>2.0330092520297738</v>
      </c>
      <c r="V355" s="98">
        <f t="shared" si="245"/>
        <v>14.052630504051445</v>
      </c>
      <c r="W355" s="49">
        <f t="shared" si="246"/>
        <v>3.7232361179301909</v>
      </c>
      <c r="X355" s="317">
        <f t="shared" si="269"/>
        <v>0.10761204196283269</v>
      </c>
      <c r="Y355" s="318">
        <v>0.10761204196283269</v>
      </c>
      <c r="Z355" s="200"/>
      <c r="AA355" s="66"/>
      <c r="AB355" s="66"/>
      <c r="AC355" s="66">
        <v>250</v>
      </c>
      <c r="AD355" s="66"/>
      <c r="AE355" s="66"/>
      <c r="AF355" s="66"/>
      <c r="AG355" s="66"/>
      <c r="AH355" s="195"/>
      <c r="AI355" s="34"/>
      <c r="AJ355" s="229">
        <v>180</v>
      </c>
      <c r="AK355" s="34"/>
      <c r="AL355" s="34"/>
      <c r="AM355" s="34"/>
      <c r="AN355" s="201"/>
      <c r="AO355" s="201"/>
      <c r="AP355" s="202">
        <v>240</v>
      </c>
      <c r="AQ355" s="18"/>
      <c r="AR355" s="18"/>
      <c r="AS355" s="18"/>
      <c r="AT355" s="51"/>
      <c r="AU355" s="17"/>
      <c r="AV355" s="18"/>
      <c r="AW355" s="112"/>
      <c r="AX355" s="103"/>
      <c r="AY355" s="18"/>
      <c r="AZ355" s="18"/>
      <c r="BA355" s="18"/>
      <c r="BB355" s="17"/>
      <c r="BC355" s="19"/>
      <c r="BD355" s="19"/>
      <c r="BE355" s="19"/>
      <c r="BF355" s="17"/>
      <c r="BG355" s="18"/>
      <c r="BH355" s="18"/>
      <c r="BI355" s="128"/>
      <c r="BJ355" s="331"/>
      <c r="BK355" s="332"/>
      <c r="BL355" s="332"/>
      <c r="BM355" s="332"/>
      <c r="BN355" s="333"/>
      <c r="BO355" s="203">
        <f t="shared" si="247"/>
        <v>6.9363999999999999</v>
      </c>
      <c r="BP355" s="285">
        <v>7.5429994585969506</v>
      </c>
      <c r="BQ355" s="204">
        <v>2.8161319495172132</v>
      </c>
      <c r="BR355" s="204"/>
      <c r="BS355" s="47"/>
      <c r="BT355" s="42"/>
      <c r="BU355" s="42"/>
      <c r="BV355" s="42"/>
      <c r="BW355" s="43"/>
      <c r="BX355" s="191"/>
      <c r="BY355" s="191"/>
      <c r="BZ355" s="205"/>
      <c r="CA355" s="191"/>
      <c r="CB355" s="206"/>
      <c r="CC355" s="191"/>
      <c r="CD355" s="207">
        <f t="shared" si="248"/>
        <v>55.858296521873406</v>
      </c>
      <c r="CE355" s="47" t="s">
        <v>356</v>
      </c>
      <c r="CF355" s="42">
        <v>31.8</v>
      </c>
      <c r="CG355" s="42" t="s">
        <v>353</v>
      </c>
      <c r="CH355" s="42">
        <v>175</v>
      </c>
      <c r="CI355" s="191"/>
      <c r="CJ355" s="192"/>
      <c r="CK355" s="191" t="s">
        <v>357</v>
      </c>
      <c r="CL355" s="191" t="s">
        <v>358</v>
      </c>
      <c r="CM355" s="208">
        <v>0.13</v>
      </c>
      <c r="CN355" s="191">
        <v>470</v>
      </c>
      <c r="CO355" s="205">
        <f t="shared" si="249"/>
        <v>71.580244998926361</v>
      </c>
      <c r="CP355" s="191">
        <f t="shared" si="250"/>
        <v>41.893722391405056</v>
      </c>
      <c r="CQ355" s="145" t="s">
        <v>353</v>
      </c>
      <c r="CR355" s="191">
        <v>175</v>
      </c>
      <c r="CS355" s="191"/>
      <c r="CT355" s="191"/>
      <c r="CU355" s="191"/>
      <c r="CV355" s="192"/>
      <c r="CW355" s="191" t="s">
        <v>357</v>
      </c>
      <c r="CX355" s="209" t="s">
        <v>358</v>
      </c>
      <c r="CY355" s="208">
        <v>0.13</v>
      </c>
      <c r="CZ355" s="191">
        <v>470</v>
      </c>
      <c r="DA355" s="191"/>
      <c r="DB355" s="191">
        <f t="shared" si="251"/>
        <v>52.321261444611885</v>
      </c>
      <c r="DC355" s="43">
        <f t="shared" si="252"/>
        <v>0</v>
      </c>
      <c r="DD355" s="191" t="s">
        <v>362</v>
      </c>
      <c r="DE355" s="191">
        <v>100</v>
      </c>
      <c r="DF355" s="191" t="s">
        <v>361</v>
      </c>
      <c r="DG355" s="191">
        <v>20</v>
      </c>
      <c r="DH355" s="191" t="s">
        <v>353</v>
      </c>
      <c r="DI355" s="192">
        <v>175</v>
      </c>
      <c r="DJ355" s="191"/>
      <c r="DK355" s="209"/>
      <c r="DL355" s="208"/>
      <c r="DM355" s="191"/>
      <c r="DN355" s="191">
        <f t="shared" si="253"/>
        <v>52.321261444611885</v>
      </c>
      <c r="DO355" s="192">
        <f t="shared" si="254"/>
        <v>0</v>
      </c>
      <c r="DP355" s="191">
        <v>1</v>
      </c>
      <c r="DQ355" s="191" t="s">
        <v>363</v>
      </c>
      <c r="DR355" s="191" t="s">
        <v>371</v>
      </c>
      <c r="DS355" s="208">
        <v>0.13400000000000001</v>
      </c>
      <c r="DT355" s="191">
        <v>580</v>
      </c>
      <c r="DU355" s="191">
        <f t="shared" si="255"/>
        <v>7.5429994585969506</v>
      </c>
      <c r="DV355" s="191">
        <v>0.375</v>
      </c>
      <c r="DW355" s="191">
        <v>0.45</v>
      </c>
      <c r="DX355" s="192">
        <f t="shared" si="256"/>
        <v>9.3097160869789004</v>
      </c>
      <c r="DY355" s="191">
        <v>1</v>
      </c>
      <c r="DZ355" s="191" t="s">
        <v>363</v>
      </c>
      <c r="EA355" s="191" t="s">
        <v>371</v>
      </c>
      <c r="EB355" s="208">
        <v>0.13400000000000001</v>
      </c>
      <c r="EC355" s="191">
        <v>580</v>
      </c>
      <c r="ED355" s="191">
        <f t="shared" si="257"/>
        <v>2.8161319495172132</v>
      </c>
      <c r="EE355" s="191">
        <v>0.47499999999999998</v>
      </c>
      <c r="EF355" s="191">
        <v>0.47499999999999998</v>
      </c>
      <c r="EG355" s="191">
        <f t="shared" si="258"/>
        <v>4.6548580434894502</v>
      </c>
      <c r="EH355" s="166">
        <f t="shared" si="259"/>
        <v>2</v>
      </c>
      <c r="EI355" s="205">
        <f t="shared" si="260"/>
        <v>3.4561157284506154</v>
      </c>
      <c r="EJ355" s="205">
        <f t="shared" si="270"/>
        <v>2.0330092520297738</v>
      </c>
      <c r="EK355" s="51">
        <f t="shared" si="266"/>
        <v>0.53312269748743946</v>
      </c>
      <c r="EL355" s="220">
        <f t="shared" si="271"/>
        <v>6.0421357746922588E-3</v>
      </c>
      <c r="EM355" s="221">
        <f t="shared" si="261"/>
        <v>7.0263152520257224</v>
      </c>
      <c r="EN355" s="191"/>
      <c r="EO355" s="313"/>
      <c r="EP355" s="192" t="s">
        <v>354</v>
      </c>
      <c r="EQ355" s="222">
        <f t="shared" si="262"/>
        <v>3.4561157284506154</v>
      </c>
      <c r="ER355" s="191">
        <f t="shared" si="263"/>
        <v>2.0330092520297738</v>
      </c>
      <c r="ES355" s="51">
        <f t="shared" si="264"/>
        <v>0.53312269748743946</v>
      </c>
      <c r="ET355" s="191">
        <f t="shared" si="267"/>
        <v>3.4742421357746922</v>
      </c>
      <c r="EU355" s="191">
        <f t="shared" si="265"/>
        <v>7.0263152520257224</v>
      </c>
      <c r="EV355" s="191"/>
      <c r="EW355" s="191"/>
      <c r="EX355" s="192" t="str">
        <f t="shared" si="272"/>
        <v>Front</v>
      </c>
      <c r="EY355" s="145"/>
      <c r="EZ355" s="191"/>
      <c r="FA355" s="191"/>
      <c r="FB355" s="191"/>
      <c r="FC355" s="191"/>
      <c r="FD355" s="191"/>
      <c r="FE355" s="191"/>
      <c r="FF355" s="192"/>
      <c r="FG355" s="145"/>
      <c r="FH355" s="191"/>
      <c r="FI355" s="191"/>
      <c r="FJ355" s="191"/>
      <c r="FK355" s="191"/>
      <c r="FL355" s="191"/>
      <c r="FM355" s="191"/>
      <c r="FN355" s="192"/>
      <c r="FO355" s="145"/>
      <c r="FP355" s="191"/>
      <c r="FQ355" s="191"/>
      <c r="FR355" s="191"/>
      <c r="FS355" s="191"/>
      <c r="FT355" s="191"/>
      <c r="FU355" s="191"/>
      <c r="FV355" s="192"/>
      <c r="FW355" s="191"/>
      <c r="FX355" s="191"/>
      <c r="FY355" s="191"/>
      <c r="FZ355" s="191"/>
      <c r="GA355" s="191"/>
      <c r="GB355" s="191"/>
      <c r="GC355" s="191"/>
      <c r="GD355" s="210"/>
      <c r="GE355" s="145"/>
      <c r="GF355" s="191"/>
      <c r="GG355" s="191"/>
      <c r="GH355" s="191"/>
      <c r="GI355" s="191"/>
      <c r="GJ355" s="191"/>
      <c r="GK355" s="191"/>
      <c r="GL355" s="210"/>
      <c r="GM355" s="145"/>
      <c r="GN355" s="191"/>
      <c r="GO355" s="191"/>
      <c r="GP355" s="191"/>
      <c r="GQ355" s="191"/>
      <c r="GR355" s="191"/>
      <c r="GS355" s="191"/>
      <c r="GT355" s="210"/>
      <c r="GU355" s="145"/>
      <c r="GV355" s="191"/>
      <c r="GW355" s="191"/>
      <c r="GX355" s="191"/>
      <c r="GY355" s="191"/>
      <c r="GZ355" s="191"/>
      <c r="HA355" s="191"/>
      <c r="HB355" s="210"/>
      <c r="HC355" s="145"/>
      <c r="HD355" s="191"/>
      <c r="HE355" s="191"/>
      <c r="HF355" s="191"/>
      <c r="HG355" s="191"/>
      <c r="HH355" s="191"/>
      <c r="HI355" s="191"/>
      <c r="HJ355" s="210"/>
      <c r="HR355" s="310"/>
    </row>
    <row r="356" spans="1:226" s="309" customFormat="1" ht="14.45" customHeight="1" x14ac:dyDescent="0.25">
      <c r="A356" s="211" t="s">
        <v>431</v>
      </c>
      <c r="B356" s="194" t="s">
        <v>0</v>
      </c>
      <c r="C356" s="31">
        <f t="shared" si="268"/>
        <v>346</v>
      </c>
      <c r="D356" s="173" t="str">
        <f t="shared" si="232"/>
        <v>Dw_346</v>
      </c>
      <c r="E356" s="4">
        <v>551.75373544427475</v>
      </c>
      <c r="F356" s="195" t="s">
        <v>360</v>
      </c>
      <c r="G356" s="195">
        <v>17.5</v>
      </c>
      <c r="H356" s="3">
        <f t="shared" si="233"/>
        <v>54.081710786899379</v>
      </c>
      <c r="I356" s="196">
        <f t="shared" si="234"/>
        <v>198.76485439370964</v>
      </c>
      <c r="J356" s="1">
        <f t="shared" si="235"/>
        <v>0.30000000000000004</v>
      </c>
      <c r="K356" s="280">
        <f t="shared" si="236"/>
        <v>0.65815136099049121</v>
      </c>
      <c r="L356" s="280">
        <f t="shared" si="237"/>
        <v>0.76100957754104004</v>
      </c>
      <c r="M356" s="225">
        <f t="shared" si="238"/>
        <v>1.1025808069029761</v>
      </c>
      <c r="N356" s="15" t="s">
        <v>432</v>
      </c>
      <c r="O356" s="197">
        <f t="shared" si="239"/>
        <v>0.57075718315577995</v>
      </c>
      <c r="P356" s="198">
        <f t="shared" si="240"/>
        <v>0</v>
      </c>
      <c r="Q356" s="198">
        <f t="shared" si="241"/>
        <v>0</v>
      </c>
      <c r="R356" s="198">
        <f t="shared" si="242"/>
        <v>0.77251934434361647</v>
      </c>
      <c r="S356" s="77">
        <f t="shared" si="243"/>
        <v>0.85058547575274446</v>
      </c>
      <c r="T356" s="199"/>
      <c r="U356" s="3">
        <f t="shared" si="244"/>
        <v>1.8978090272031087</v>
      </c>
      <c r="V356" s="98">
        <f t="shared" si="245"/>
        <v>12.245708952694276</v>
      </c>
      <c r="W356" s="49">
        <f t="shared" si="246"/>
        <v>4.4163805456931451</v>
      </c>
      <c r="X356" s="317">
        <f t="shared" si="269"/>
        <v>8.4873203039545722E-2</v>
      </c>
      <c r="Y356" s="318">
        <v>8.4873203039545722E-2</v>
      </c>
      <c r="Z356" s="200"/>
      <c r="AA356" s="66"/>
      <c r="AB356" s="66"/>
      <c r="AC356" s="66">
        <v>250</v>
      </c>
      <c r="AD356" s="66"/>
      <c r="AE356" s="66"/>
      <c r="AF356" s="66"/>
      <c r="AG356" s="66"/>
      <c r="AH356" s="195"/>
      <c r="AI356" s="34"/>
      <c r="AJ356" s="229">
        <v>180</v>
      </c>
      <c r="AK356" s="34"/>
      <c r="AL356" s="34"/>
      <c r="AM356" s="34"/>
      <c r="AN356" s="201"/>
      <c r="AO356" s="201"/>
      <c r="AP356" s="202">
        <v>240</v>
      </c>
      <c r="AQ356" s="18"/>
      <c r="AR356" s="18"/>
      <c r="AS356" s="18"/>
      <c r="AT356" s="51"/>
      <c r="AU356" s="17"/>
      <c r="AV356" s="18"/>
      <c r="AW356" s="112"/>
      <c r="AX356" s="103"/>
      <c r="AY356" s="18"/>
      <c r="AZ356" s="18"/>
      <c r="BA356" s="18"/>
      <c r="BB356" s="17"/>
      <c r="BC356" s="19"/>
      <c r="BD356" s="19"/>
      <c r="BE356" s="19"/>
      <c r="BF356" s="17"/>
      <c r="BG356" s="18"/>
      <c r="BH356" s="18"/>
      <c r="BI356" s="128"/>
      <c r="BJ356" s="331"/>
      <c r="BK356" s="332"/>
      <c r="BL356" s="332"/>
      <c r="BM356" s="332"/>
      <c r="BN356" s="333"/>
      <c r="BO356" s="203">
        <f t="shared" si="247"/>
        <v>6.9363999999999999</v>
      </c>
      <c r="BP356" s="285">
        <v>7.7967981643070443</v>
      </c>
      <c r="BQ356" s="204">
        <v>3.0747374673682129</v>
      </c>
      <c r="BR356" s="204"/>
      <c r="BS356" s="47"/>
      <c r="BT356" s="42"/>
      <c r="BU356" s="42"/>
      <c r="BV356" s="42"/>
      <c r="BW356" s="43"/>
      <c r="BX356" s="191"/>
      <c r="BY356" s="191"/>
      <c r="BZ356" s="205"/>
      <c r="CA356" s="191"/>
      <c r="CB356" s="206"/>
      <c r="CC356" s="191"/>
      <c r="CD356" s="207">
        <f t="shared" si="248"/>
        <v>59.629456318112901</v>
      </c>
      <c r="CE356" s="47" t="s">
        <v>356</v>
      </c>
      <c r="CF356" s="42">
        <v>31.8</v>
      </c>
      <c r="CG356" s="42" t="s">
        <v>353</v>
      </c>
      <c r="CH356" s="42">
        <v>175</v>
      </c>
      <c r="CI356" s="191"/>
      <c r="CJ356" s="192"/>
      <c r="CK356" s="191" t="s">
        <v>357</v>
      </c>
      <c r="CL356" s="191" t="s">
        <v>358</v>
      </c>
      <c r="CM356" s="208">
        <v>0.13</v>
      </c>
      <c r="CN356" s="191">
        <v>470</v>
      </c>
      <c r="CO356" s="205">
        <f t="shared" si="249"/>
        <v>80.629878968483013</v>
      </c>
      <c r="CP356" s="191">
        <f t="shared" si="250"/>
        <v>44.722092238584672</v>
      </c>
      <c r="CQ356" s="145" t="s">
        <v>353</v>
      </c>
      <c r="CR356" s="191">
        <v>175</v>
      </c>
      <c r="CS356" s="191"/>
      <c r="CT356" s="191"/>
      <c r="CU356" s="191"/>
      <c r="CV356" s="192"/>
      <c r="CW356" s="191" t="s">
        <v>357</v>
      </c>
      <c r="CX356" s="209" t="s">
        <v>358</v>
      </c>
      <c r="CY356" s="208">
        <v>0.13</v>
      </c>
      <c r="CZ356" s="191">
        <v>470</v>
      </c>
      <c r="DA356" s="191"/>
      <c r="DB356" s="191">
        <f t="shared" si="251"/>
        <v>54.081710786899379</v>
      </c>
      <c r="DC356" s="43">
        <f t="shared" si="252"/>
        <v>0</v>
      </c>
      <c r="DD356" s="191" t="s">
        <v>362</v>
      </c>
      <c r="DE356" s="191">
        <v>100</v>
      </c>
      <c r="DF356" s="191" t="s">
        <v>361</v>
      </c>
      <c r="DG356" s="191">
        <v>20</v>
      </c>
      <c r="DH356" s="191" t="s">
        <v>353</v>
      </c>
      <c r="DI356" s="192">
        <v>175</v>
      </c>
      <c r="DJ356" s="191"/>
      <c r="DK356" s="209"/>
      <c r="DL356" s="208"/>
      <c r="DM356" s="191"/>
      <c r="DN356" s="191">
        <f t="shared" si="253"/>
        <v>54.081710786899379</v>
      </c>
      <c r="DO356" s="192">
        <f t="shared" si="254"/>
        <v>0</v>
      </c>
      <c r="DP356" s="191">
        <v>1</v>
      </c>
      <c r="DQ356" s="191" t="s">
        <v>363</v>
      </c>
      <c r="DR356" s="191" t="s">
        <v>371</v>
      </c>
      <c r="DS356" s="208">
        <v>0.13400000000000001</v>
      </c>
      <c r="DT356" s="191">
        <v>580</v>
      </c>
      <c r="DU356" s="191">
        <f t="shared" si="255"/>
        <v>7.7967981643070443</v>
      </c>
      <c r="DV356" s="191">
        <v>0.375</v>
      </c>
      <c r="DW356" s="191">
        <v>0.45</v>
      </c>
      <c r="DX356" s="192">
        <f t="shared" si="256"/>
        <v>9.9382427196854835</v>
      </c>
      <c r="DY356" s="191">
        <v>1</v>
      </c>
      <c r="DZ356" s="191" t="s">
        <v>363</v>
      </c>
      <c r="EA356" s="191" t="s">
        <v>371</v>
      </c>
      <c r="EB356" s="208">
        <v>0.13400000000000001</v>
      </c>
      <c r="EC356" s="191">
        <v>580</v>
      </c>
      <c r="ED356" s="191">
        <f t="shared" si="257"/>
        <v>3.0747374673682129</v>
      </c>
      <c r="EE356" s="191">
        <v>0.47499999999999998</v>
      </c>
      <c r="EF356" s="191">
        <v>0.47499999999999998</v>
      </c>
      <c r="EG356" s="191">
        <f t="shared" si="258"/>
        <v>4.9691213598427417</v>
      </c>
      <c r="EH356" s="166">
        <f t="shared" si="259"/>
        <v>2</v>
      </c>
      <c r="EI356" s="205">
        <f t="shared" si="260"/>
        <v>3.2262753462452851</v>
      </c>
      <c r="EJ356" s="205">
        <f t="shared" si="270"/>
        <v>1.897809027203109</v>
      </c>
      <c r="EK356" s="51">
        <f t="shared" si="266"/>
        <v>0.9269284401651039</v>
      </c>
      <c r="EL356" s="220">
        <f t="shared" si="271"/>
        <v>0.12096232687735742</v>
      </c>
      <c r="EM356" s="221">
        <f t="shared" si="261"/>
        <v>6.122854476347138</v>
      </c>
      <c r="EN356" s="191"/>
      <c r="EO356" s="313"/>
      <c r="EP356" s="192" t="s">
        <v>354</v>
      </c>
      <c r="EQ356" s="222">
        <f t="shared" si="262"/>
        <v>3.2262753462452851</v>
      </c>
      <c r="ER356" s="191">
        <f t="shared" si="263"/>
        <v>1.897809027203109</v>
      </c>
      <c r="ES356" s="51">
        <f t="shared" si="264"/>
        <v>0.9269284401651039</v>
      </c>
      <c r="ET356" s="191">
        <f t="shared" si="267"/>
        <v>3.5891623268773571</v>
      </c>
      <c r="EU356" s="191">
        <f t="shared" si="265"/>
        <v>6.122854476347138</v>
      </c>
      <c r="EV356" s="191"/>
      <c r="EW356" s="191"/>
      <c r="EX356" s="192" t="str">
        <f t="shared" si="272"/>
        <v>Front</v>
      </c>
      <c r="EY356" s="145"/>
      <c r="EZ356" s="191"/>
      <c r="FA356" s="191"/>
      <c r="FB356" s="191"/>
      <c r="FC356" s="191"/>
      <c r="FD356" s="191"/>
      <c r="FE356" s="191"/>
      <c r="FF356" s="192"/>
      <c r="FG356" s="145"/>
      <c r="FH356" s="191"/>
      <c r="FI356" s="191"/>
      <c r="FJ356" s="191"/>
      <c r="FK356" s="191"/>
      <c r="FL356" s="191"/>
      <c r="FM356" s="191"/>
      <c r="FN356" s="192"/>
      <c r="FO356" s="145"/>
      <c r="FP356" s="191"/>
      <c r="FQ356" s="191"/>
      <c r="FR356" s="191"/>
      <c r="FS356" s="191"/>
      <c r="FT356" s="191"/>
      <c r="FU356" s="191"/>
      <c r="FV356" s="192"/>
      <c r="FW356" s="191"/>
      <c r="FX356" s="191"/>
      <c r="FY356" s="191"/>
      <c r="FZ356" s="191"/>
      <c r="GA356" s="191"/>
      <c r="GB356" s="191"/>
      <c r="GC356" s="191"/>
      <c r="GD356" s="210"/>
      <c r="GE356" s="145"/>
      <c r="GF356" s="191"/>
      <c r="GG356" s="191"/>
      <c r="GH356" s="191"/>
      <c r="GI356" s="191"/>
      <c r="GJ356" s="191"/>
      <c r="GK356" s="191"/>
      <c r="GL356" s="210"/>
      <c r="GM356" s="145"/>
      <c r="GN356" s="191"/>
      <c r="GO356" s="191"/>
      <c r="GP356" s="191"/>
      <c r="GQ356" s="191"/>
      <c r="GR356" s="191"/>
      <c r="GS356" s="191"/>
      <c r="GT356" s="210"/>
      <c r="GU356" s="145"/>
      <c r="GV356" s="191"/>
      <c r="GW356" s="191"/>
      <c r="GX356" s="191"/>
      <c r="GY356" s="191"/>
      <c r="GZ356" s="191"/>
      <c r="HA356" s="191"/>
      <c r="HB356" s="210"/>
      <c r="HC356" s="145"/>
      <c r="HD356" s="191"/>
      <c r="HE356" s="191"/>
      <c r="HF356" s="191"/>
      <c r="HG356" s="191"/>
      <c r="HH356" s="191"/>
      <c r="HI356" s="191"/>
      <c r="HJ356" s="210"/>
      <c r="HR356" s="310"/>
    </row>
    <row r="357" spans="1:226" s="309" customFormat="1" ht="14.45" customHeight="1" x14ac:dyDescent="0.25">
      <c r="A357" s="211" t="s">
        <v>431</v>
      </c>
      <c r="B357" s="194" t="s">
        <v>0</v>
      </c>
      <c r="C357" s="31">
        <f t="shared" si="268"/>
        <v>347</v>
      </c>
      <c r="D357" s="173" t="str">
        <f t="shared" si="232"/>
        <v>Dw_347</v>
      </c>
      <c r="E357" s="4">
        <v>441.20992726615202</v>
      </c>
      <c r="F357" s="195" t="s">
        <v>360</v>
      </c>
      <c r="G357" s="195">
        <v>17.5</v>
      </c>
      <c r="H357" s="3">
        <f t="shared" si="233"/>
        <v>39.528621580881044</v>
      </c>
      <c r="I357" s="196">
        <f t="shared" si="234"/>
        <v>155.44574091243808</v>
      </c>
      <c r="J357" s="1">
        <f t="shared" si="235"/>
        <v>0.3</v>
      </c>
      <c r="K357" s="280">
        <f t="shared" si="236"/>
        <v>0.61048094473514813</v>
      </c>
      <c r="L357" s="280">
        <f t="shared" si="237"/>
        <v>0.7214392544517142</v>
      </c>
      <c r="M357" s="225">
        <f t="shared" si="238"/>
        <v>1.1797457236982665</v>
      </c>
      <c r="N357" s="15" t="s">
        <v>432</v>
      </c>
      <c r="O357" s="197">
        <f t="shared" si="239"/>
        <v>0.54107944083878567</v>
      </c>
      <c r="P357" s="198">
        <f t="shared" si="240"/>
        <v>0</v>
      </c>
      <c r="Q357" s="198">
        <f t="shared" si="241"/>
        <v>0</v>
      </c>
      <c r="R357" s="198">
        <f t="shared" si="242"/>
        <v>0.8265846704909755</v>
      </c>
      <c r="S357" s="77">
        <f t="shared" si="243"/>
        <v>0.67662296227031593</v>
      </c>
      <c r="T357" s="199"/>
      <c r="U357" s="3">
        <f t="shared" si="244"/>
        <v>1.8588937092324513</v>
      </c>
      <c r="V357" s="98">
        <f t="shared" si="245"/>
        <v>11.748651795561537</v>
      </c>
      <c r="W357" s="49">
        <f t="shared" si="246"/>
        <v>3.3645240550762052</v>
      </c>
      <c r="X357" s="317">
        <f t="shared" si="269"/>
        <v>0.10304726844406975</v>
      </c>
      <c r="Y357" s="318">
        <v>0.1030472684440697</v>
      </c>
      <c r="Z357" s="200"/>
      <c r="AA357" s="66"/>
      <c r="AB357" s="66"/>
      <c r="AC357" s="66">
        <v>250</v>
      </c>
      <c r="AD357" s="66"/>
      <c r="AE357" s="66"/>
      <c r="AF357" s="66"/>
      <c r="AG357" s="66"/>
      <c r="AH357" s="195"/>
      <c r="AI357" s="34"/>
      <c r="AJ357" s="229">
        <v>180</v>
      </c>
      <c r="AK357" s="34"/>
      <c r="AL357" s="34"/>
      <c r="AM357" s="34"/>
      <c r="AN357" s="201"/>
      <c r="AO357" s="201"/>
      <c r="AP357" s="202">
        <v>240</v>
      </c>
      <c r="AQ357" s="18"/>
      <c r="AR357" s="18"/>
      <c r="AS357" s="18"/>
      <c r="AT357" s="51"/>
      <c r="AU357" s="17"/>
      <c r="AV357" s="18"/>
      <c r="AW357" s="112"/>
      <c r="AX357" s="103"/>
      <c r="AY357" s="18"/>
      <c r="AZ357" s="18"/>
      <c r="BA357" s="18"/>
      <c r="BB357" s="17"/>
      <c r="BC357" s="19"/>
      <c r="BD357" s="19"/>
      <c r="BE357" s="19"/>
      <c r="BF357" s="17"/>
      <c r="BG357" s="18"/>
      <c r="BH357" s="18"/>
      <c r="BI357" s="128"/>
      <c r="BJ357" s="331"/>
      <c r="BK357" s="332"/>
      <c r="BL357" s="332"/>
      <c r="BM357" s="332"/>
      <c r="BN357" s="333"/>
      <c r="BO357" s="203">
        <f t="shared" si="247"/>
        <v>6.9363999999999999</v>
      </c>
      <c r="BP357" s="285">
        <v>5.6987229082638029</v>
      </c>
      <c r="BQ357" s="204">
        <v>3.0228632639859523</v>
      </c>
      <c r="BR357" s="204"/>
      <c r="BS357" s="47"/>
      <c r="BT357" s="42"/>
      <c r="BU357" s="42"/>
      <c r="BV357" s="42"/>
      <c r="BW357" s="43"/>
      <c r="BX357" s="191"/>
      <c r="BY357" s="191"/>
      <c r="BZ357" s="205"/>
      <c r="CA357" s="191"/>
      <c r="CB357" s="206"/>
      <c r="CC357" s="191"/>
      <c r="CD357" s="207">
        <f t="shared" si="248"/>
        <v>46.633722273731422</v>
      </c>
      <c r="CE357" s="47" t="s">
        <v>356</v>
      </c>
      <c r="CF357" s="42">
        <v>31.8</v>
      </c>
      <c r="CG357" s="42" t="s">
        <v>353</v>
      </c>
      <c r="CH357" s="42">
        <v>175</v>
      </c>
      <c r="CI357" s="191"/>
      <c r="CJ357" s="192"/>
      <c r="CK357" s="191" t="s">
        <v>357</v>
      </c>
      <c r="CL357" s="191" t="s">
        <v>358</v>
      </c>
      <c r="CM357" s="208">
        <v>0.13</v>
      </c>
      <c r="CN357" s="191">
        <v>470</v>
      </c>
      <c r="CO357" s="205">
        <f t="shared" si="249"/>
        <v>66.416943899248139</v>
      </c>
      <c r="CP357" s="191">
        <f t="shared" si="250"/>
        <v>34.975291705298567</v>
      </c>
      <c r="CQ357" s="145" t="s">
        <v>353</v>
      </c>
      <c r="CR357" s="191">
        <v>175</v>
      </c>
      <c r="CS357" s="191"/>
      <c r="CT357" s="191"/>
      <c r="CU357" s="191"/>
      <c r="CV357" s="192"/>
      <c r="CW357" s="191" t="s">
        <v>357</v>
      </c>
      <c r="CX357" s="209" t="s">
        <v>358</v>
      </c>
      <c r="CY357" s="208">
        <v>0.13</v>
      </c>
      <c r="CZ357" s="191">
        <v>470</v>
      </c>
      <c r="DA357" s="191"/>
      <c r="DB357" s="191">
        <f t="shared" si="251"/>
        <v>39.528621580881044</v>
      </c>
      <c r="DC357" s="43">
        <f t="shared" si="252"/>
        <v>0</v>
      </c>
      <c r="DD357" s="191" t="s">
        <v>362</v>
      </c>
      <c r="DE357" s="191">
        <v>100</v>
      </c>
      <c r="DF357" s="191" t="s">
        <v>361</v>
      </c>
      <c r="DG357" s="191">
        <v>20</v>
      </c>
      <c r="DH357" s="191" t="s">
        <v>353</v>
      </c>
      <c r="DI357" s="192">
        <v>175</v>
      </c>
      <c r="DJ357" s="191"/>
      <c r="DK357" s="209"/>
      <c r="DL357" s="208"/>
      <c r="DM357" s="191"/>
      <c r="DN357" s="191">
        <f t="shared" si="253"/>
        <v>39.528621580881044</v>
      </c>
      <c r="DO357" s="192">
        <f t="shared" si="254"/>
        <v>0</v>
      </c>
      <c r="DP357" s="191">
        <v>1</v>
      </c>
      <c r="DQ357" s="191" t="s">
        <v>363</v>
      </c>
      <c r="DR357" s="191" t="s">
        <v>371</v>
      </c>
      <c r="DS357" s="208">
        <v>0.13400000000000001</v>
      </c>
      <c r="DT357" s="191">
        <v>580</v>
      </c>
      <c r="DU357" s="191">
        <f t="shared" si="255"/>
        <v>5.6987229082638029</v>
      </c>
      <c r="DV357" s="191">
        <v>0.375</v>
      </c>
      <c r="DW357" s="191">
        <v>0.45</v>
      </c>
      <c r="DX357" s="192">
        <f t="shared" si="256"/>
        <v>7.7722870456219049</v>
      </c>
      <c r="DY357" s="191">
        <v>1</v>
      </c>
      <c r="DZ357" s="191" t="s">
        <v>363</v>
      </c>
      <c r="EA357" s="191" t="s">
        <v>371</v>
      </c>
      <c r="EB357" s="208">
        <v>0.13400000000000001</v>
      </c>
      <c r="EC357" s="191">
        <v>580</v>
      </c>
      <c r="ED357" s="191">
        <f t="shared" si="257"/>
        <v>3.0228632639859523</v>
      </c>
      <c r="EE357" s="191">
        <v>0.47499999999999998</v>
      </c>
      <c r="EF357" s="191">
        <v>0.47499999999999998</v>
      </c>
      <c r="EG357" s="191">
        <f t="shared" si="258"/>
        <v>3.8861435228109524</v>
      </c>
      <c r="EH357" s="166">
        <f t="shared" si="259"/>
        <v>2</v>
      </c>
      <c r="EI357" s="205">
        <f t="shared" si="260"/>
        <v>3.1601193056951673</v>
      </c>
      <c r="EJ357" s="205">
        <f t="shared" si="270"/>
        <v>1.8588937092324513</v>
      </c>
      <c r="EK357" s="51">
        <f t="shared" si="266"/>
        <v>0.91396955475350095</v>
      </c>
      <c r="EL357" s="220">
        <f t="shared" si="271"/>
        <v>0.15404034715241632</v>
      </c>
      <c r="EM357" s="221">
        <f t="shared" si="261"/>
        <v>5.8743258977807686</v>
      </c>
      <c r="EN357" s="191"/>
      <c r="EO357" s="313"/>
      <c r="EP357" s="192" t="s">
        <v>354</v>
      </c>
      <c r="EQ357" s="222">
        <f t="shared" si="262"/>
        <v>3.1601193056951673</v>
      </c>
      <c r="ER357" s="191">
        <f t="shared" si="263"/>
        <v>1.8588937092324513</v>
      </c>
      <c r="ES357" s="51">
        <f t="shared" si="264"/>
        <v>0.91396955475350095</v>
      </c>
      <c r="ET357" s="191">
        <f t="shared" si="267"/>
        <v>3.6222403471524163</v>
      </c>
      <c r="EU357" s="191">
        <f t="shared" si="265"/>
        <v>5.8743258977807686</v>
      </c>
      <c r="EV357" s="191"/>
      <c r="EW357" s="191"/>
      <c r="EX357" s="192" t="str">
        <f t="shared" si="272"/>
        <v>Front</v>
      </c>
      <c r="EY357" s="145"/>
      <c r="EZ357" s="191"/>
      <c r="FA357" s="191"/>
      <c r="FB357" s="191"/>
      <c r="FC357" s="191"/>
      <c r="FD357" s="191"/>
      <c r="FE357" s="191"/>
      <c r="FF357" s="192"/>
      <c r="FG357" s="145"/>
      <c r="FH357" s="191"/>
      <c r="FI357" s="191"/>
      <c r="FJ357" s="191"/>
      <c r="FK357" s="191"/>
      <c r="FL357" s="191"/>
      <c r="FM357" s="191"/>
      <c r="FN357" s="192"/>
      <c r="FO357" s="145"/>
      <c r="FP357" s="191"/>
      <c r="FQ357" s="191"/>
      <c r="FR357" s="191"/>
      <c r="FS357" s="191"/>
      <c r="FT357" s="191"/>
      <c r="FU357" s="191"/>
      <c r="FV357" s="192"/>
      <c r="FW357" s="191"/>
      <c r="FX357" s="191"/>
      <c r="FY357" s="191"/>
      <c r="FZ357" s="191"/>
      <c r="GA357" s="191"/>
      <c r="GB357" s="191"/>
      <c r="GC357" s="191"/>
      <c r="GD357" s="210"/>
      <c r="GE357" s="145"/>
      <c r="GF357" s="191"/>
      <c r="GG357" s="191"/>
      <c r="GH357" s="191"/>
      <c r="GI357" s="191"/>
      <c r="GJ357" s="191"/>
      <c r="GK357" s="191"/>
      <c r="GL357" s="210"/>
      <c r="GM357" s="145"/>
      <c r="GN357" s="191"/>
      <c r="GO357" s="191"/>
      <c r="GP357" s="191"/>
      <c r="GQ357" s="191"/>
      <c r="GR357" s="191"/>
      <c r="GS357" s="191"/>
      <c r="GT357" s="210"/>
      <c r="GU357" s="145"/>
      <c r="GV357" s="191"/>
      <c r="GW357" s="191"/>
      <c r="GX357" s="191"/>
      <c r="GY357" s="191"/>
      <c r="GZ357" s="191"/>
      <c r="HA357" s="191"/>
      <c r="HB357" s="210"/>
      <c r="HC357" s="145"/>
      <c r="HD357" s="191"/>
      <c r="HE357" s="191"/>
      <c r="HF357" s="191"/>
      <c r="HG357" s="191"/>
      <c r="HH357" s="191"/>
      <c r="HI357" s="191"/>
      <c r="HJ357" s="210"/>
      <c r="HR357" s="310"/>
    </row>
    <row r="358" spans="1:226" s="309" customFormat="1" ht="14.45" customHeight="1" x14ac:dyDescent="0.25">
      <c r="A358" s="211" t="s">
        <v>431</v>
      </c>
      <c r="B358" s="194" t="s">
        <v>0</v>
      </c>
      <c r="C358" s="31">
        <f t="shared" si="268"/>
        <v>348</v>
      </c>
      <c r="D358" s="173" t="str">
        <f t="shared" si="232"/>
        <v>Dw_348</v>
      </c>
      <c r="E358" s="4">
        <v>461.59609816388217</v>
      </c>
      <c r="F358" s="195" t="s">
        <v>360</v>
      </c>
      <c r="G358" s="195">
        <v>17.5</v>
      </c>
      <c r="H358" s="3">
        <f t="shared" si="233"/>
        <v>47.296316566690876</v>
      </c>
      <c r="I358" s="196">
        <f t="shared" si="234"/>
        <v>172.08818770092347</v>
      </c>
      <c r="J358" s="1">
        <f t="shared" si="235"/>
        <v>0.3</v>
      </c>
      <c r="K358" s="280">
        <f t="shared" si="236"/>
        <v>0.66618603606845206</v>
      </c>
      <c r="L358" s="280">
        <f t="shared" si="237"/>
        <v>0.7561114389622019</v>
      </c>
      <c r="M358" s="225">
        <f t="shared" si="238"/>
        <v>1.0915534244084397</v>
      </c>
      <c r="N358" s="15" t="s">
        <v>432</v>
      </c>
      <c r="O358" s="197">
        <f t="shared" si="239"/>
        <v>0.56708357922165142</v>
      </c>
      <c r="P358" s="198">
        <f t="shared" si="240"/>
        <v>0</v>
      </c>
      <c r="Q358" s="198">
        <f t="shared" si="241"/>
        <v>0</v>
      </c>
      <c r="R358" s="198">
        <f t="shared" si="242"/>
        <v>0.76479304778451529</v>
      </c>
      <c r="S358" s="77">
        <f t="shared" si="243"/>
        <v>0.80380418872054704</v>
      </c>
      <c r="T358" s="199"/>
      <c r="U358" s="3">
        <f t="shared" si="244"/>
        <v>1.6464450041600758</v>
      </c>
      <c r="V358" s="98">
        <f t="shared" si="245"/>
        <v>9.2166559158604837</v>
      </c>
      <c r="W358" s="49">
        <f t="shared" si="246"/>
        <v>5.1316135698741885</v>
      </c>
      <c r="X358" s="317">
        <f t="shared" si="269"/>
        <v>6.8722021761819296E-2</v>
      </c>
      <c r="Y358" s="318">
        <v>6.8722021761819296E-2</v>
      </c>
      <c r="Z358" s="200"/>
      <c r="AA358" s="66"/>
      <c r="AB358" s="66"/>
      <c r="AC358" s="66">
        <v>250</v>
      </c>
      <c r="AD358" s="66"/>
      <c r="AE358" s="66"/>
      <c r="AF358" s="66"/>
      <c r="AG358" s="66"/>
      <c r="AH358" s="195"/>
      <c r="AI358" s="34"/>
      <c r="AJ358" s="229">
        <v>180</v>
      </c>
      <c r="AK358" s="34"/>
      <c r="AL358" s="34"/>
      <c r="AM358" s="34"/>
      <c r="AN358" s="201"/>
      <c r="AO358" s="201"/>
      <c r="AP358" s="202">
        <v>240</v>
      </c>
      <c r="AQ358" s="18"/>
      <c r="AR358" s="18"/>
      <c r="AS358" s="18"/>
      <c r="AT358" s="51"/>
      <c r="AU358" s="17"/>
      <c r="AV358" s="18"/>
      <c r="AW358" s="112"/>
      <c r="AX358" s="103"/>
      <c r="AY358" s="18"/>
      <c r="AZ358" s="18"/>
      <c r="BA358" s="18"/>
      <c r="BB358" s="17"/>
      <c r="BC358" s="19"/>
      <c r="BD358" s="19"/>
      <c r="BE358" s="19"/>
      <c r="BF358" s="17"/>
      <c r="BG358" s="18"/>
      <c r="BH358" s="18"/>
      <c r="BI358" s="128"/>
      <c r="BJ358" s="331"/>
      <c r="BK358" s="332"/>
      <c r="BL358" s="332"/>
      <c r="BM358" s="332"/>
      <c r="BN358" s="333"/>
      <c r="BO358" s="203">
        <f t="shared" si="247"/>
        <v>6.9363999999999999</v>
      </c>
      <c r="BP358" s="285">
        <v>6.8185682150237694</v>
      </c>
      <c r="BQ358" s="204">
        <v>2.817002313494906</v>
      </c>
      <c r="BR358" s="204"/>
      <c r="BS358" s="47"/>
      <c r="BT358" s="42"/>
      <c r="BU358" s="42"/>
      <c r="BV358" s="42"/>
      <c r="BW358" s="43"/>
      <c r="BX358" s="191"/>
      <c r="BY358" s="191"/>
      <c r="BZ358" s="205"/>
      <c r="CA358" s="191"/>
      <c r="CB358" s="206"/>
      <c r="CC358" s="191"/>
      <c r="CD358" s="207">
        <f t="shared" si="248"/>
        <v>51.626456310277042</v>
      </c>
      <c r="CE358" s="47" t="s">
        <v>356</v>
      </c>
      <c r="CF358" s="42">
        <v>31.8</v>
      </c>
      <c r="CG358" s="42" t="s">
        <v>353</v>
      </c>
      <c r="CH358" s="42">
        <v>175</v>
      </c>
      <c r="CI358" s="191"/>
      <c r="CJ358" s="192"/>
      <c r="CK358" s="191" t="s">
        <v>357</v>
      </c>
      <c r="CL358" s="191" t="s">
        <v>358</v>
      </c>
      <c r="CM358" s="208">
        <v>0.13</v>
      </c>
      <c r="CN358" s="191">
        <v>470</v>
      </c>
      <c r="CO358" s="205">
        <f t="shared" si="249"/>
        <v>67.524000716113846</v>
      </c>
      <c r="CP358" s="191">
        <f t="shared" si="250"/>
        <v>38.719842232707784</v>
      </c>
      <c r="CQ358" s="145" t="s">
        <v>353</v>
      </c>
      <c r="CR358" s="191">
        <v>175</v>
      </c>
      <c r="CS358" s="191"/>
      <c r="CT358" s="191"/>
      <c r="CU358" s="191"/>
      <c r="CV358" s="192"/>
      <c r="CW358" s="191" t="s">
        <v>357</v>
      </c>
      <c r="CX358" s="209" t="s">
        <v>358</v>
      </c>
      <c r="CY358" s="208">
        <v>0.13</v>
      </c>
      <c r="CZ358" s="191">
        <v>470</v>
      </c>
      <c r="DA358" s="191"/>
      <c r="DB358" s="191">
        <f t="shared" si="251"/>
        <v>47.296316566690876</v>
      </c>
      <c r="DC358" s="43">
        <f t="shared" si="252"/>
        <v>0</v>
      </c>
      <c r="DD358" s="191" t="s">
        <v>362</v>
      </c>
      <c r="DE358" s="191">
        <v>100</v>
      </c>
      <c r="DF358" s="191" t="s">
        <v>361</v>
      </c>
      <c r="DG358" s="191">
        <v>20</v>
      </c>
      <c r="DH358" s="191" t="s">
        <v>353</v>
      </c>
      <c r="DI358" s="192">
        <v>175</v>
      </c>
      <c r="DJ358" s="191"/>
      <c r="DK358" s="209"/>
      <c r="DL358" s="208"/>
      <c r="DM358" s="191"/>
      <c r="DN358" s="191">
        <f t="shared" si="253"/>
        <v>47.296316566690876</v>
      </c>
      <c r="DO358" s="192">
        <f t="shared" si="254"/>
        <v>0</v>
      </c>
      <c r="DP358" s="191">
        <v>1</v>
      </c>
      <c r="DQ358" s="191" t="s">
        <v>363</v>
      </c>
      <c r="DR358" s="191" t="s">
        <v>371</v>
      </c>
      <c r="DS358" s="208">
        <v>0.13400000000000001</v>
      </c>
      <c r="DT358" s="191">
        <v>580</v>
      </c>
      <c r="DU358" s="191">
        <f t="shared" si="255"/>
        <v>6.8185682150237694</v>
      </c>
      <c r="DV358" s="191">
        <v>0.375</v>
      </c>
      <c r="DW358" s="191">
        <v>0.45</v>
      </c>
      <c r="DX358" s="192">
        <f t="shared" si="256"/>
        <v>8.6044093850461731</v>
      </c>
      <c r="DY358" s="191">
        <v>1</v>
      </c>
      <c r="DZ358" s="191" t="s">
        <v>363</v>
      </c>
      <c r="EA358" s="191" t="s">
        <v>371</v>
      </c>
      <c r="EB358" s="208">
        <v>0.13400000000000001</v>
      </c>
      <c r="EC358" s="191">
        <v>580</v>
      </c>
      <c r="ED358" s="191">
        <f t="shared" si="257"/>
        <v>2.817002313494906</v>
      </c>
      <c r="EE358" s="191">
        <v>0.47499999999999998</v>
      </c>
      <c r="EF358" s="191">
        <v>0.47499999999999998</v>
      </c>
      <c r="EG358" s="191">
        <f t="shared" si="258"/>
        <v>4.3022046925230866</v>
      </c>
      <c r="EH358" s="166">
        <f t="shared" si="259"/>
        <v>2</v>
      </c>
      <c r="EI358" s="205">
        <f t="shared" si="260"/>
        <v>2.7989565070721287</v>
      </c>
      <c r="EJ358" s="205">
        <f t="shared" si="270"/>
        <v>1.6464450041600758</v>
      </c>
      <c r="EK358" s="51">
        <f t="shared" si="266"/>
        <v>0.92055730933483026</v>
      </c>
      <c r="EL358" s="220">
        <f t="shared" si="271"/>
        <v>0.33462174646393561</v>
      </c>
      <c r="EM358" s="221">
        <f t="shared" si="261"/>
        <v>4.6083279579302419</v>
      </c>
      <c r="EN358" s="191"/>
      <c r="EO358" s="313"/>
      <c r="EP358" s="192" t="s">
        <v>354</v>
      </c>
      <c r="EQ358" s="222">
        <f t="shared" si="262"/>
        <v>2.7989565070721287</v>
      </c>
      <c r="ER358" s="191">
        <f t="shared" si="263"/>
        <v>1.6464450041600758</v>
      </c>
      <c r="ES358" s="51">
        <f t="shared" si="264"/>
        <v>0.92055730933483026</v>
      </c>
      <c r="ET358" s="191">
        <f t="shared" si="267"/>
        <v>3.8028217464639358</v>
      </c>
      <c r="EU358" s="191">
        <f t="shared" si="265"/>
        <v>4.6083279579302419</v>
      </c>
      <c r="EV358" s="191"/>
      <c r="EW358" s="191"/>
      <c r="EX358" s="192" t="str">
        <f t="shared" si="272"/>
        <v>Front</v>
      </c>
      <c r="EY358" s="145"/>
      <c r="EZ358" s="191"/>
      <c r="FA358" s="191"/>
      <c r="FB358" s="191"/>
      <c r="FC358" s="191"/>
      <c r="FD358" s="191"/>
      <c r="FE358" s="191"/>
      <c r="FF358" s="192"/>
      <c r="FG358" s="145"/>
      <c r="FH358" s="191"/>
      <c r="FI358" s="191"/>
      <c r="FJ358" s="191"/>
      <c r="FK358" s="191"/>
      <c r="FL358" s="191"/>
      <c r="FM358" s="191"/>
      <c r="FN358" s="192"/>
      <c r="FO358" s="145"/>
      <c r="FP358" s="191"/>
      <c r="FQ358" s="191"/>
      <c r="FR358" s="191"/>
      <c r="FS358" s="191"/>
      <c r="FT358" s="191"/>
      <c r="FU358" s="191"/>
      <c r="FV358" s="192"/>
      <c r="FW358" s="191"/>
      <c r="FX358" s="191"/>
      <c r="FY358" s="191"/>
      <c r="FZ358" s="191"/>
      <c r="GA358" s="191"/>
      <c r="GB358" s="191"/>
      <c r="GC358" s="191"/>
      <c r="GD358" s="210"/>
      <c r="GE358" s="145"/>
      <c r="GF358" s="191"/>
      <c r="GG358" s="191"/>
      <c r="GH358" s="191"/>
      <c r="GI358" s="191"/>
      <c r="GJ358" s="191"/>
      <c r="GK358" s="191"/>
      <c r="GL358" s="210"/>
      <c r="GM358" s="145"/>
      <c r="GN358" s="191"/>
      <c r="GO358" s="191"/>
      <c r="GP358" s="191"/>
      <c r="GQ358" s="191"/>
      <c r="GR358" s="191"/>
      <c r="GS358" s="191"/>
      <c r="GT358" s="210"/>
      <c r="GU358" s="145"/>
      <c r="GV358" s="191"/>
      <c r="GW358" s="191"/>
      <c r="GX358" s="191"/>
      <c r="GY358" s="191"/>
      <c r="GZ358" s="191"/>
      <c r="HA358" s="191"/>
      <c r="HB358" s="210"/>
      <c r="HC358" s="145"/>
      <c r="HD358" s="191"/>
      <c r="HE358" s="191"/>
      <c r="HF358" s="191"/>
      <c r="HG358" s="191"/>
      <c r="HH358" s="191"/>
      <c r="HI358" s="191"/>
      <c r="HJ358" s="210"/>
      <c r="HR358" s="310"/>
    </row>
    <row r="359" spans="1:226" s="309" customFormat="1" ht="14.45" customHeight="1" x14ac:dyDescent="0.25">
      <c r="A359" s="211" t="s">
        <v>431</v>
      </c>
      <c r="B359" s="194" t="s">
        <v>0</v>
      </c>
      <c r="C359" s="31">
        <f t="shared" si="268"/>
        <v>349</v>
      </c>
      <c r="D359" s="173" t="str">
        <f t="shared" si="232"/>
        <v>Dw_349</v>
      </c>
      <c r="E359" s="4">
        <v>360.50211257728762</v>
      </c>
      <c r="F359" s="195" t="s">
        <v>360</v>
      </c>
      <c r="G359" s="195">
        <v>17.5</v>
      </c>
      <c r="H359" s="3">
        <f t="shared" si="233"/>
        <v>40.463962881405443</v>
      </c>
      <c r="I359" s="196">
        <f t="shared" si="234"/>
        <v>154.9005951232046</v>
      </c>
      <c r="J359" s="1">
        <f t="shared" si="235"/>
        <v>0.30000000000000004</v>
      </c>
      <c r="K359" s="280">
        <f t="shared" si="236"/>
        <v>0.6282074033391899</v>
      </c>
      <c r="L359" s="280">
        <f t="shared" si="237"/>
        <v>0.70200694824681964</v>
      </c>
      <c r="M359" s="225">
        <f t="shared" si="238"/>
        <v>1.1484336982306793</v>
      </c>
      <c r="N359" s="15" t="s">
        <v>432</v>
      </c>
      <c r="O359" s="197">
        <f t="shared" si="239"/>
        <v>0.52650521118511473</v>
      </c>
      <c r="P359" s="198">
        <f t="shared" si="240"/>
        <v>0</v>
      </c>
      <c r="Q359" s="198">
        <f t="shared" si="241"/>
        <v>0</v>
      </c>
      <c r="R359" s="198">
        <f t="shared" si="242"/>
        <v>0.80464601054619023</v>
      </c>
      <c r="S359" s="77">
        <f t="shared" si="243"/>
        <v>0.70370075452515402</v>
      </c>
      <c r="T359" s="199"/>
      <c r="U359" s="3">
        <f t="shared" si="244"/>
        <v>1.5123500444266098</v>
      </c>
      <c r="V359" s="98">
        <f t="shared" si="245"/>
        <v>7.7764890333823731</v>
      </c>
      <c r="W359" s="49">
        <f t="shared" si="246"/>
        <v>5.2033716896795648</v>
      </c>
      <c r="X359" s="317">
        <f t="shared" si="269"/>
        <v>6.173858040991953E-2</v>
      </c>
      <c r="Y359" s="318">
        <v>6.1738580409919537E-2</v>
      </c>
      <c r="Z359" s="200"/>
      <c r="AA359" s="66"/>
      <c r="AB359" s="66"/>
      <c r="AC359" s="66">
        <v>250</v>
      </c>
      <c r="AD359" s="66"/>
      <c r="AE359" s="66"/>
      <c r="AF359" s="66"/>
      <c r="AG359" s="66"/>
      <c r="AH359" s="195"/>
      <c r="AI359" s="34"/>
      <c r="AJ359" s="229">
        <v>180</v>
      </c>
      <c r="AK359" s="34"/>
      <c r="AL359" s="34"/>
      <c r="AM359" s="34"/>
      <c r="AN359" s="201"/>
      <c r="AO359" s="201"/>
      <c r="AP359" s="202">
        <v>240</v>
      </c>
      <c r="AQ359" s="18"/>
      <c r="AR359" s="18"/>
      <c r="AS359" s="18"/>
      <c r="AT359" s="51"/>
      <c r="AU359" s="17"/>
      <c r="AV359" s="18"/>
      <c r="AW359" s="112"/>
      <c r="AX359" s="103"/>
      <c r="AY359" s="18"/>
      <c r="AZ359" s="18"/>
      <c r="BA359" s="18"/>
      <c r="BB359" s="17"/>
      <c r="BC359" s="19"/>
      <c r="BD359" s="19"/>
      <c r="BE359" s="19"/>
      <c r="BF359" s="17"/>
      <c r="BG359" s="18"/>
      <c r="BH359" s="18"/>
      <c r="BI359" s="128"/>
      <c r="BJ359" s="331"/>
      <c r="BK359" s="332"/>
      <c r="BL359" s="332"/>
      <c r="BM359" s="332"/>
      <c r="BN359" s="333"/>
      <c r="BO359" s="203">
        <f t="shared" si="247"/>
        <v>6.9363999999999999</v>
      </c>
      <c r="BP359" s="285">
        <v>5.8335682603952259</v>
      </c>
      <c r="BQ359" s="204">
        <v>2.8963529059744229</v>
      </c>
      <c r="BR359" s="204"/>
      <c r="BS359" s="47"/>
      <c r="BT359" s="42"/>
      <c r="BU359" s="42"/>
      <c r="BV359" s="42"/>
      <c r="BW359" s="43"/>
      <c r="BX359" s="191"/>
      <c r="BY359" s="191"/>
      <c r="BZ359" s="205"/>
      <c r="CA359" s="191"/>
      <c r="CB359" s="206"/>
      <c r="CC359" s="191"/>
      <c r="CD359" s="207">
        <f t="shared" si="248"/>
        <v>46.470178536961384</v>
      </c>
      <c r="CE359" s="47" t="s">
        <v>356</v>
      </c>
      <c r="CF359" s="42">
        <v>31.8</v>
      </c>
      <c r="CG359" s="42" t="s">
        <v>353</v>
      </c>
      <c r="CH359" s="42">
        <v>175</v>
      </c>
      <c r="CI359" s="191"/>
      <c r="CJ359" s="192"/>
      <c r="CK359" s="191" t="s">
        <v>357</v>
      </c>
      <c r="CL359" s="191" t="s">
        <v>358</v>
      </c>
      <c r="CM359" s="208">
        <v>0.13</v>
      </c>
      <c r="CN359" s="191">
        <v>470</v>
      </c>
      <c r="CO359" s="205">
        <f t="shared" si="249"/>
        <v>64.001115508965853</v>
      </c>
      <c r="CP359" s="191">
        <f t="shared" si="250"/>
        <v>34.852633902721038</v>
      </c>
      <c r="CQ359" s="145" t="s">
        <v>353</v>
      </c>
      <c r="CR359" s="191">
        <v>175</v>
      </c>
      <c r="CS359" s="191"/>
      <c r="CT359" s="191"/>
      <c r="CU359" s="191"/>
      <c r="CV359" s="192"/>
      <c r="CW359" s="191" t="s">
        <v>357</v>
      </c>
      <c r="CX359" s="209" t="s">
        <v>358</v>
      </c>
      <c r="CY359" s="208">
        <v>0.13</v>
      </c>
      <c r="CZ359" s="191">
        <v>470</v>
      </c>
      <c r="DA359" s="191"/>
      <c r="DB359" s="191">
        <f t="shared" si="251"/>
        <v>40.463962881405443</v>
      </c>
      <c r="DC359" s="43">
        <f t="shared" si="252"/>
        <v>0</v>
      </c>
      <c r="DD359" s="191" t="s">
        <v>362</v>
      </c>
      <c r="DE359" s="191">
        <v>100</v>
      </c>
      <c r="DF359" s="191" t="s">
        <v>361</v>
      </c>
      <c r="DG359" s="191">
        <v>20</v>
      </c>
      <c r="DH359" s="191" t="s">
        <v>353</v>
      </c>
      <c r="DI359" s="192">
        <v>175</v>
      </c>
      <c r="DJ359" s="191"/>
      <c r="DK359" s="209"/>
      <c r="DL359" s="208"/>
      <c r="DM359" s="191"/>
      <c r="DN359" s="191">
        <f t="shared" si="253"/>
        <v>40.463962881405443</v>
      </c>
      <c r="DO359" s="192">
        <f t="shared" si="254"/>
        <v>0</v>
      </c>
      <c r="DP359" s="191">
        <v>1</v>
      </c>
      <c r="DQ359" s="191" t="s">
        <v>363</v>
      </c>
      <c r="DR359" s="191" t="s">
        <v>371</v>
      </c>
      <c r="DS359" s="208">
        <v>0.13400000000000001</v>
      </c>
      <c r="DT359" s="191">
        <v>580</v>
      </c>
      <c r="DU359" s="191">
        <f t="shared" si="255"/>
        <v>5.8335682603952259</v>
      </c>
      <c r="DV359" s="191">
        <v>0.375</v>
      </c>
      <c r="DW359" s="191">
        <v>0.45</v>
      </c>
      <c r="DX359" s="192">
        <f t="shared" si="256"/>
        <v>7.7450297561602301</v>
      </c>
      <c r="DY359" s="191">
        <v>1</v>
      </c>
      <c r="DZ359" s="191" t="s">
        <v>363</v>
      </c>
      <c r="EA359" s="191" t="s">
        <v>371</v>
      </c>
      <c r="EB359" s="208">
        <v>0.13400000000000001</v>
      </c>
      <c r="EC359" s="191">
        <v>580</v>
      </c>
      <c r="ED359" s="191">
        <f t="shared" si="257"/>
        <v>2.8963529059744229</v>
      </c>
      <c r="EE359" s="191">
        <v>0.47499999999999998</v>
      </c>
      <c r="EF359" s="191">
        <v>0.47499999999999998</v>
      </c>
      <c r="EG359" s="191">
        <f t="shared" si="258"/>
        <v>3.8725148780801151</v>
      </c>
      <c r="EH359" s="166">
        <f t="shared" si="259"/>
        <v>2</v>
      </c>
      <c r="EI359" s="205">
        <f t="shared" si="260"/>
        <v>2.5709950755252367</v>
      </c>
      <c r="EJ359" s="205">
        <f t="shared" si="270"/>
        <v>1.5123500444266098</v>
      </c>
      <c r="EK359" s="51">
        <f t="shared" si="266"/>
        <v>1.134002861547813</v>
      </c>
      <c r="EL359" s="220">
        <f t="shared" si="271"/>
        <v>0.44860246223738165</v>
      </c>
      <c r="EM359" s="221">
        <f t="shared" si="261"/>
        <v>3.8882445166911865</v>
      </c>
      <c r="EN359" s="191"/>
      <c r="EO359" s="313"/>
      <c r="EP359" s="192" t="s">
        <v>354</v>
      </c>
      <c r="EQ359" s="222">
        <f t="shared" si="262"/>
        <v>2.5709950755252367</v>
      </c>
      <c r="ER359" s="191">
        <f t="shared" si="263"/>
        <v>1.5123500444266098</v>
      </c>
      <c r="ES359" s="51">
        <f t="shared" si="264"/>
        <v>1.134002861547813</v>
      </c>
      <c r="ET359" s="191">
        <f t="shared" si="267"/>
        <v>3.9168024622373814</v>
      </c>
      <c r="EU359" s="191">
        <f t="shared" si="265"/>
        <v>3.8882445166911865</v>
      </c>
      <c r="EV359" s="191"/>
      <c r="EW359" s="191"/>
      <c r="EX359" s="192" t="str">
        <f t="shared" si="272"/>
        <v>Front</v>
      </c>
      <c r="EY359" s="145"/>
      <c r="EZ359" s="191"/>
      <c r="FA359" s="191"/>
      <c r="FB359" s="191"/>
      <c r="FC359" s="191"/>
      <c r="FD359" s="191"/>
      <c r="FE359" s="191"/>
      <c r="FF359" s="192"/>
      <c r="FG359" s="145"/>
      <c r="FH359" s="191"/>
      <c r="FI359" s="191"/>
      <c r="FJ359" s="191"/>
      <c r="FK359" s="191"/>
      <c r="FL359" s="191"/>
      <c r="FM359" s="191"/>
      <c r="FN359" s="192"/>
      <c r="FO359" s="145"/>
      <c r="FP359" s="191"/>
      <c r="FQ359" s="191"/>
      <c r="FR359" s="191"/>
      <c r="FS359" s="191"/>
      <c r="FT359" s="191"/>
      <c r="FU359" s="191"/>
      <c r="FV359" s="192"/>
      <c r="FW359" s="191"/>
      <c r="FX359" s="191"/>
      <c r="FY359" s="191"/>
      <c r="FZ359" s="191"/>
      <c r="GA359" s="191"/>
      <c r="GB359" s="191"/>
      <c r="GC359" s="191"/>
      <c r="GD359" s="210"/>
      <c r="GE359" s="145"/>
      <c r="GF359" s="191"/>
      <c r="GG359" s="191"/>
      <c r="GH359" s="191"/>
      <c r="GI359" s="191"/>
      <c r="GJ359" s="191"/>
      <c r="GK359" s="191"/>
      <c r="GL359" s="210"/>
      <c r="GM359" s="145"/>
      <c r="GN359" s="191"/>
      <c r="GO359" s="191"/>
      <c r="GP359" s="191"/>
      <c r="GQ359" s="191"/>
      <c r="GR359" s="191"/>
      <c r="GS359" s="191"/>
      <c r="GT359" s="210"/>
      <c r="GU359" s="145"/>
      <c r="GV359" s="191"/>
      <c r="GW359" s="191"/>
      <c r="GX359" s="191"/>
      <c r="GY359" s="191"/>
      <c r="GZ359" s="191"/>
      <c r="HA359" s="191"/>
      <c r="HB359" s="210"/>
      <c r="HC359" s="145"/>
      <c r="HD359" s="191"/>
      <c r="HE359" s="191"/>
      <c r="HF359" s="191"/>
      <c r="HG359" s="191"/>
      <c r="HH359" s="191"/>
      <c r="HI359" s="191"/>
      <c r="HJ359" s="210"/>
      <c r="HR359" s="310"/>
    </row>
    <row r="360" spans="1:226" s="309" customFormat="1" ht="14.45" customHeight="1" x14ac:dyDescent="0.25">
      <c r="A360" s="211" t="s">
        <v>431</v>
      </c>
      <c r="B360" s="194" t="s">
        <v>0</v>
      </c>
      <c r="C360" s="31">
        <f t="shared" si="268"/>
        <v>350</v>
      </c>
      <c r="D360" s="173" t="str">
        <f t="shared" si="232"/>
        <v>Dw_350</v>
      </c>
      <c r="E360" s="4">
        <v>593.72680877938399</v>
      </c>
      <c r="F360" s="195" t="s">
        <v>360</v>
      </c>
      <c r="G360" s="195">
        <v>17.5</v>
      </c>
      <c r="H360" s="3">
        <f t="shared" si="233"/>
        <v>48.460018922299803</v>
      </c>
      <c r="I360" s="196">
        <f t="shared" si="234"/>
        <v>181.85371608854069</v>
      </c>
      <c r="J360" s="1">
        <f t="shared" si="235"/>
        <v>0.3</v>
      </c>
      <c r="K360" s="280">
        <f t="shared" si="236"/>
        <v>0.64233783293677227</v>
      </c>
      <c r="L360" s="280">
        <f t="shared" si="237"/>
        <v>0.73440694631484016</v>
      </c>
      <c r="M360" s="225">
        <f t="shared" si="238"/>
        <v>1.1257963995853326</v>
      </c>
      <c r="N360" s="15" t="s">
        <v>432</v>
      </c>
      <c r="O360" s="197">
        <f t="shared" si="239"/>
        <v>0.55080520973613012</v>
      </c>
      <c r="P360" s="198">
        <f t="shared" si="240"/>
        <v>0</v>
      </c>
      <c r="Q360" s="198">
        <f t="shared" si="241"/>
        <v>0</v>
      </c>
      <c r="R360" s="198">
        <f t="shared" si="242"/>
        <v>0.78878526728118192</v>
      </c>
      <c r="S360" s="77">
        <f t="shared" si="243"/>
        <v>0.78448244522565291</v>
      </c>
      <c r="T360" s="199"/>
      <c r="U360" s="3">
        <f t="shared" si="244"/>
        <v>1.7696570079619878</v>
      </c>
      <c r="V360" s="98">
        <f t="shared" si="245"/>
        <v>10.647732147818516</v>
      </c>
      <c r="W360" s="49">
        <f t="shared" si="246"/>
        <v>4.5512056698597725</v>
      </c>
      <c r="X360" s="317">
        <f t="shared" si="269"/>
        <v>7.7889602530350446E-2</v>
      </c>
      <c r="Y360" s="318">
        <v>7.7889602530350446E-2</v>
      </c>
      <c r="Z360" s="200"/>
      <c r="AA360" s="66"/>
      <c r="AB360" s="66"/>
      <c r="AC360" s="66">
        <v>250</v>
      </c>
      <c r="AD360" s="66"/>
      <c r="AE360" s="66"/>
      <c r="AF360" s="66"/>
      <c r="AG360" s="66"/>
      <c r="AH360" s="195"/>
      <c r="AI360" s="34"/>
      <c r="AJ360" s="229">
        <v>180</v>
      </c>
      <c r="AK360" s="34"/>
      <c r="AL360" s="34"/>
      <c r="AM360" s="34"/>
      <c r="AN360" s="201"/>
      <c r="AO360" s="201"/>
      <c r="AP360" s="202">
        <v>240</v>
      </c>
      <c r="AQ360" s="18"/>
      <c r="AR360" s="18"/>
      <c r="AS360" s="18"/>
      <c r="AT360" s="51"/>
      <c r="AU360" s="17"/>
      <c r="AV360" s="18"/>
      <c r="AW360" s="112"/>
      <c r="AX360" s="103"/>
      <c r="AY360" s="18"/>
      <c r="AZ360" s="18"/>
      <c r="BA360" s="18"/>
      <c r="BB360" s="17"/>
      <c r="BC360" s="19"/>
      <c r="BD360" s="19"/>
      <c r="BE360" s="19"/>
      <c r="BF360" s="17"/>
      <c r="BG360" s="18"/>
      <c r="BH360" s="18"/>
      <c r="BI360" s="128"/>
      <c r="BJ360" s="331"/>
      <c r="BK360" s="332"/>
      <c r="BL360" s="332"/>
      <c r="BM360" s="332"/>
      <c r="BN360" s="333"/>
      <c r="BO360" s="203">
        <f t="shared" si="247"/>
        <v>6.9363999999999999</v>
      </c>
      <c r="BP360" s="285">
        <v>6.9863356960815128</v>
      </c>
      <c r="BQ360" s="204">
        <v>3.0501792211657537</v>
      </c>
      <c r="BR360" s="204"/>
      <c r="BS360" s="47"/>
      <c r="BT360" s="42"/>
      <c r="BU360" s="42"/>
      <c r="BV360" s="42"/>
      <c r="BW360" s="43"/>
      <c r="BX360" s="191"/>
      <c r="BY360" s="191"/>
      <c r="BZ360" s="205"/>
      <c r="CA360" s="191"/>
      <c r="CB360" s="206"/>
      <c r="CC360" s="191"/>
      <c r="CD360" s="207">
        <f t="shared" si="248"/>
        <v>54.556114826562208</v>
      </c>
      <c r="CE360" s="47" t="s">
        <v>356</v>
      </c>
      <c r="CF360" s="42">
        <v>31.8</v>
      </c>
      <c r="CG360" s="42" t="s">
        <v>353</v>
      </c>
      <c r="CH360" s="42">
        <v>175</v>
      </c>
      <c r="CI360" s="191"/>
      <c r="CJ360" s="192"/>
      <c r="CK360" s="191" t="s">
        <v>357</v>
      </c>
      <c r="CL360" s="191" t="s">
        <v>358</v>
      </c>
      <c r="CM360" s="208">
        <v>0.13</v>
      </c>
      <c r="CN360" s="191">
        <v>470</v>
      </c>
      <c r="CO360" s="205">
        <f t="shared" si="249"/>
        <v>74.962124392513232</v>
      </c>
      <c r="CP360" s="191">
        <f t="shared" si="250"/>
        <v>40.917086119921656</v>
      </c>
      <c r="CQ360" s="145" t="s">
        <v>353</v>
      </c>
      <c r="CR360" s="191">
        <v>175</v>
      </c>
      <c r="CS360" s="191"/>
      <c r="CT360" s="191"/>
      <c r="CU360" s="191"/>
      <c r="CV360" s="192"/>
      <c r="CW360" s="191" t="s">
        <v>357</v>
      </c>
      <c r="CX360" s="209" t="s">
        <v>358</v>
      </c>
      <c r="CY360" s="208">
        <v>0.13</v>
      </c>
      <c r="CZ360" s="191">
        <v>470</v>
      </c>
      <c r="DA360" s="191"/>
      <c r="DB360" s="191">
        <f t="shared" si="251"/>
        <v>48.460018922299803</v>
      </c>
      <c r="DC360" s="43">
        <f t="shared" si="252"/>
        <v>0</v>
      </c>
      <c r="DD360" s="191" t="s">
        <v>362</v>
      </c>
      <c r="DE360" s="191">
        <v>100</v>
      </c>
      <c r="DF360" s="191" t="s">
        <v>361</v>
      </c>
      <c r="DG360" s="191">
        <v>20</v>
      </c>
      <c r="DH360" s="191" t="s">
        <v>353</v>
      </c>
      <c r="DI360" s="192">
        <v>175</v>
      </c>
      <c r="DJ360" s="191"/>
      <c r="DK360" s="209"/>
      <c r="DL360" s="208"/>
      <c r="DM360" s="191"/>
      <c r="DN360" s="191">
        <f t="shared" si="253"/>
        <v>48.460018922299803</v>
      </c>
      <c r="DO360" s="192">
        <f t="shared" si="254"/>
        <v>0</v>
      </c>
      <c r="DP360" s="191">
        <v>1</v>
      </c>
      <c r="DQ360" s="191" t="s">
        <v>363</v>
      </c>
      <c r="DR360" s="191" t="s">
        <v>371</v>
      </c>
      <c r="DS360" s="208">
        <v>0.13400000000000001</v>
      </c>
      <c r="DT360" s="191">
        <v>580</v>
      </c>
      <c r="DU360" s="191">
        <f t="shared" si="255"/>
        <v>6.9863356960815128</v>
      </c>
      <c r="DV360" s="191">
        <v>0.375</v>
      </c>
      <c r="DW360" s="191">
        <v>0.45</v>
      </c>
      <c r="DX360" s="192">
        <f t="shared" si="256"/>
        <v>9.0926858044270347</v>
      </c>
      <c r="DY360" s="191">
        <v>1</v>
      </c>
      <c r="DZ360" s="191" t="s">
        <v>363</v>
      </c>
      <c r="EA360" s="191" t="s">
        <v>371</v>
      </c>
      <c r="EB360" s="208">
        <v>0.13400000000000001</v>
      </c>
      <c r="EC360" s="191">
        <v>580</v>
      </c>
      <c r="ED360" s="191">
        <f t="shared" si="257"/>
        <v>3.0501792211657537</v>
      </c>
      <c r="EE360" s="191">
        <v>0.47499999999999998</v>
      </c>
      <c r="EF360" s="191">
        <v>0.47499999999999998</v>
      </c>
      <c r="EG360" s="191">
        <f t="shared" si="258"/>
        <v>4.5463429022135173</v>
      </c>
      <c r="EH360" s="166">
        <f t="shared" si="259"/>
        <v>2</v>
      </c>
      <c r="EI360" s="205">
        <f t="shared" si="260"/>
        <v>3.0084169135353793</v>
      </c>
      <c r="EJ360" s="205">
        <f t="shared" si="270"/>
        <v>1.769657007961988</v>
      </c>
      <c r="EK360" s="51">
        <f t="shared" si="266"/>
        <v>1.0305222132037657</v>
      </c>
      <c r="EL360" s="220">
        <f t="shared" si="271"/>
        <v>0.22989154323231031</v>
      </c>
      <c r="EM360" s="221">
        <f t="shared" si="261"/>
        <v>5.323866073909258</v>
      </c>
      <c r="EN360" s="191"/>
      <c r="EO360" s="313"/>
      <c r="EP360" s="192" t="s">
        <v>354</v>
      </c>
      <c r="EQ360" s="222">
        <f t="shared" si="262"/>
        <v>3.0084169135353793</v>
      </c>
      <c r="ER360" s="191">
        <f t="shared" si="263"/>
        <v>1.769657007961988</v>
      </c>
      <c r="ES360" s="51">
        <f t="shared" si="264"/>
        <v>1.0305222132037657</v>
      </c>
      <c r="ET360" s="191">
        <f t="shared" si="267"/>
        <v>3.6980915432323105</v>
      </c>
      <c r="EU360" s="191">
        <f t="shared" si="265"/>
        <v>5.323866073909258</v>
      </c>
      <c r="EV360" s="191"/>
      <c r="EW360" s="191"/>
      <c r="EX360" s="192" t="str">
        <f t="shared" si="272"/>
        <v>Front</v>
      </c>
      <c r="EY360" s="145"/>
      <c r="EZ360" s="191"/>
      <c r="FA360" s="191"/>
      <c r="FB360" s="191"/>
      <c r="FC360" s="191"/>
      <c r="FD360" s="191"/>
      <c r="FE360" s="191"/>
      <c r="FF360" s="192"/>
      <c r="FG360" s="145"/>
      <c r="FH360" s="191"/>
      <c r="FI360" s="191"/>
      <c r="FJ360" s="191"/>
      <c r="FK360" s="191"/>
      <c r="FL360" s="191"/>
      <c r="FM360" s="191"/>
      <c r="FN360" s="192"/>
      <c r="FO360" s="145"/>
      <c r="FP360" s="191"/>
      <c r="FQ360" s="191"/>
      <c r="FR360" s="191"/>
      <c r="FS360" s="191"/>
      <c r="FT360" s="191"/>
      <c r="FU360" s="191"/>
      <c r="FV360" s="192"/>
      <c r="FW360" s="191"/>
      <c r="FX360" s="191"/>
      <c r="FY360" s="191"/>
      <c r="FZ360" s="191"/>
      <c r="GA360" s="191"/>
      <c r="GB360" s="191"/>
      <c r="GC360" s="191"/>
      <c r="GD360" s="210"/>
      <c r="GE360" s="145"/>
      <c r="GF360" s="191"/>
      <c r="GG360" s="191"/>
      <c r="GH360" s="191"/>
      <c r="GI360" s="191"/>
      <c r="GJ360" s="191"/>
      <c r="GK360" s="191"/>
      <c r="GL360" s="210"/>
      <c r="GM360" s="145"/>
      <c r="GN360" s="191"/>
      <c r="GO360" s="191"/>
      <c r="GP360" s="191"/>
      <c r="GQ360" s="191"/>
      <c r="GR360" s="191"/>
      <c r="GS360" s="191"/>
      <c r="GT360" s="210"/>
      <c r="GU360" s="145"/>
      <c r="GV360" s="191"/>
      <c r="GW360" s="191"/>
      <c r="GX360" s="191"/>
      <c r="GY360" s="191"/>
      <c r="GZ360" s="191"/>
      <c r="HA360" s="191"/>
      <c r="HB360" s="210"/>
      <c r="HC360" s="145"/>
      <c r="HD360" s="191"/>
      <c r="HE360" s="191"/>
      <c r="HF360" s="191"/>
      <c r="HG360" s="191"/>
      <c r="HH360" s="191"/>
      <c r="HI360" s="191"/>
      <c r="HJ360" s="210"/>
      <c r="HR360" s="310"/>
    </row>
    <row r="361" spans="1:226" s="309" customFormat="1" ht="14.45" customHeight="1" x14ac:dyDescent="0.25">
      <c r="A361" s="211" t="s">
        <v>431</v>
      </c>
      <c r="B361" s="194" t="s">
        <v>0</v>
      </c>
      <c r="C361" s="31">
        <f t="shared" si="268"/>
        <v>351</v>
      </c>
      <c r="D361" s="173" t="str">
        <f t="shared" si="232"/>
        <v>Dw_351</v>
      </c>
      <c r="E361" s="4">
        <v>375.59518501422951</v>
      </c>
      <c r="F361" s="195" t="s">
        <v>360</v>
      </c>
      <c r="G361" s="195">
        <v>17.5</v>
      </c>
      <c r="H361" s="3">
        <f t="shared" si="233"/>
        <v>61.151047726020138</v>
      </c>
      <c r="I361" s="196">
        <f t="shared" si="234"/>
        <v>207.14714714202404</v>
      </c>
      <c r="J361" s="1">
        <f t="shared" si="235"/>
        <v>0.30000000000000004</v>
      </c>
      <c r="K361" s="280">
        <f t="shared" si="236"/>
        <v>0.73244276365905647</v>
      </c>
      <c r="L361" s="280">
        <f t="shared" si="237"/>
        <v>0.83425141407820147</v>
      </c>
      <c r="M361" s="225">
        <f t="shared" si="238"/>
        <v>1.0162400556248281</v>
      </c>
      <c r="N361" s="15" t="s">
        <v>432</v>
      </c>
      <c r="O361" s="197">
        <f t="shared" si="239"/>
        <v>0.62568856055865107</v>
      </c>
      <c r="P361" s="198">
        <f t="shared" si="240"/>
        <v>0</v>
      </c>
      <c r="Q361" s="198">
        <f t="shared" si="241"/>
        <v>0</v>
      </c>
      <c r="R361" s="198">
        <f t="shared" si="242"/>
        <v>0.71202500220566234</v>
      </c>
      <c r="S361" s="77">
        <f t="shared" si="243"/>
        <v>1.012079341947262</v>
      </c>
      <c r="T361" s="199"/>
      <c r="U361" s="3">
        <f t="shared" si="244"/>
        <v>1.745089338623532</v>
      </c>
      <c r="V361" s="98">
        <f t="shared" si="245"/>
        <v>10.354145119243553</v>
      </c>
      <c r="W361" s="49">
        <f t="shared" si="246"/>
        <v>5.9059484893995453</v>
      </c>
      <c r="X361" s="317">
        <f t="shared" si="269"/>
        <v>6.6030429729202506E-2</v>
      </c>
      <c r="Y361" s="318">
        <v>6.6030429729202478E-2</v>
      </c>
      <c r="Z361" s="200"/>
      <c r="AA361" s="66"/>
      <c r="AB361" s="66"/>
      <c r="AC361" s="66">
        <v>250</v>
      </c>
      <c r="AD361" s="66"/>
      <c r="AE361" s="66"/>
      <c r="AF361" s="66"/>
      <c r="AG361" s="66"/>
      <c r="AH361" s="195"/>
      <c r="AI361" s="34"/>
      <c r="AJ361" s="229">
        <v>180</v>
      </c>
      <c r="AK361" s="34"/>
      <c r="AL361" s="34"/>
      <c r="AM361" s="34"/>
      <c r="AN361" s="201"/>
      <c r="AO361" s="201"/>
      <c r="AP361" s="202">
        <v>240</v>
      </c>
      <c r="AQ361" s="18"/>
      <c r="AR361" s="18"/>
      <c r="AS361" s="18"/>
      <c r="AT361" s="51"/>
      <c r="AU361" s="17"/>
      <c r="AV361" s="18"/>
      <c r="AW361" s="112"/>
      <c r="AX361" s="103"/>
      <c r="AY361" s="18"/>
      <c r="AZ361" s="18"/>
      <c r="BA361" s="18"/>
      <c r="BB361" s="17"/>
      <c r="BC361" s="19"/>
      <c r="BD361" s="19"/>
      <c r="BE361" s="19"/>
      <c r="BF361" s="17"/>
      <c r="BG361" s="18"/>
      <c r="BH361" s="18"/>
      <c r="BI361" s="128"/>
      <c r="BJ361" s="331"/>
      <c r="BK361" s="332"/>
      <c r="BL361" s="332"/>
      <c r="BM361" s="332"/>
      <c r="BN361" s="333"/>
      <c r="BO361" s="203">
        <f t="shared" si="247"/>
        <v>6.9363999999999999</v>
      </c>
      <c r="BP361" s="285">
        <v>8.8159632844155666</v>
      </c>
      <c r="BQ361" s="204">
        <v>2.6930896068758248</v>
      </c>
      <c r="BR361" s="204"/>
      <c r="BS361" s="47"/>
      <c r="BT361" s="42"/>
      <c r="BU361" s="42"/>
      <c r="BV361" s="42"/>
      <c r="BW361" s="43"/>
      <c r="BX361" s="191"/>
      <c r="BY361" s="191"/>
      <c r="BZ361" s="205"/>
      <c r="CA361" s="191"/>
      <c r="CB361" s="206"/>
      <c r="CC361" s="191"/>
      <c r="CD361" s="207">
        <f t="shared" si="248"/>
        <v>62.144144142607217</v>
      </c>
      <c r="CE361" s="47" t="s">
        <v>356</v>
      </c>
      <c r="CF361" s="42">
        <v>31.8</v>
      </c>
      <c r="CG361" s="42" t="s">
        <v>353</v>
      </c>
      <c r="CH361" s="42">
        <v>175</v>
      </c>
      <c r="CI361" s="191"/>
      <c r="CJ361" s="192"/>
      <c r="CK361" s="191" t="s">
        <v>357</v>
      </c>
      <c r="CL361" s="191" t="s">
        <v>358</v>
      </c>
      <c r="CM361" s="208">
        <v>0.13</v>
      </c>
      <c r="CN361" s="191">
        <v>470</v>
      </c>
      <c r="CO361" s="205">
        <f t="shared" si="249"/>
        <v>74.87349783855592</v>
      </c>
      <c r="CP361" s="191">
        <f t="shared" si="250"/>
        <v>46.608108106955413</v>
      </c>
      <c r="CQ361" s="145" t="s">
        <v>353</v>
      </c>
      <c r="CR361" s="191">
        <v>175</v>
      </c>
      <c r="CS361" s="191"/>
      <c r="CT361" s="191"/>
      <c r="CU361" s="191"/>
      <c r="CV361" s="192"/>
      <c r="CW361" s="191" t="s">
        <v>357</v>
      </c>
      <c r="CX361" s="209" t="s">
        <v>358</v>
      </c>
      <c r="CY361" s="208">
        <v>0.13</v>
      </c>
      <c r="CZ361" s="191">
        <v>470</v>
      </c>
      <c r="DA361" s="191"/>
      <c r="DB361" s="191">
        <f t="shared" si="251"/>
        <v>61.151047726020138</v>
      </c>
      <c r="DC361" s="43">
        <f t="shared" si="252"/>
        <v>0</v>
      </c>
      <c r="DD361" s="191" t="s">
        <v>362</v>
      </c>
      <c r="DE361" s="191">
        <v>100</v>
      </c>
      <c r="DF361" s="191" t="s">
        <v>361</v>
      </c>
      <c r="DG361" s="191">
        <v>20</v>
      </c>
      <c r="DH361" s="191" t="s">
        <v>353</v>
      </c>
      <c r="DI361" s="192">
        <v>175</v>
      </c>
      <c r="DJ361" s="191"/>
      <c r="DK361" s="209"/>
      <c r="DL361" s="208"/>
      <c r="DM361" s="191"/>
      <c r="DN361" s="191">
        <f t="shared" si="253"/>
        <v>61.151047726020138</v>
      </c>
      <c r="DO361" s="192">
        <f t="shared" si="254"/>
        <v>0</v>
      </c>
      <c r="DP361" s="191">
        <v>1</v>
      </c>
      <c r="DQ361" s="191" t="s">
        <v>363</v>
      </c>
      <c r="DR361" s="191" t="s">
        <v>371</v>
      </c>
      <c r="DS361" s="208">
        <v>0.13400000000000001</v>
      </c>
      <c r="DT361" s="191">
        <v>580</v>
      </c>
      <c r="DU361" s="191">
        <f t="shared" si="255"/>
        <v>8.8159632844155666</v>
      </c>
      <c r="DV361" s="191">
        <v>0.375</v>
      </c>
      <c r="DW361" s="191">
        <v>0.45</v>
      </c>
      <c r="DX361" s="192">
        <f t="shared" si="256"/>
        <v>10.357357357101202</v>
      </c>
      <c r="DY361" s="191">
        <v>1</v>
      </c>
      <c r="DZ361" s="191" t="s">
        <v>363</v>
      </c>
      <c r="EA361" s="191" t="s">
        <v>371</v>
      </c>
      <c r="EB361" s="208">
        <v>0.13400000000000001</v>
      </c>
      <c r="EC361" s="191">
        <v>580</v>
      </c>
      <c r="ED361" s="191">
        <f t="shared" si="257"/>
        <v>2.6930896068758248</v>
      </c>
      <c r="EE361" s="191">
        <v>0.47499999999999998</v>
      </c>
      <c r="EF361" s="191">
        <v>0.47499999999999998</v>
      </c>
      <c r="EG361" s="191">
        <f t="shared" si="258"/>
        <v>5.1786786785506012</v>
      </c>
      <c r="EH361" s="166">
        <f t="shared" si="259"/>
        <v>2</v>
      </c>
      <c r="EI361" s="205">
        <f t="shared" si="260"/>
        <v>2.9666518756600038</v>
      </c>
      <c r="EJ361" s="205">
        <f t="shared" si="270"/>
        <v>1.7450893386235318</v>
      </c>
      <c r="EK361" s="51">
        <f t="shared" si="266"/>
        <v>0.698000268252293</v>
      </c>
      <c r="EL361" s="220">
        <f t="shared" si="271"/>
        <v>0.25077406216999809</v>
      </c>
      <c r="EM361" s="221">
        <f t="shared" si="261"/>
        <v>5.1770725596217764</v>
      </c>
      <c r="EN361" s="191"/>
      <c r="EO361" s="313"/>
      <c r="EP361" s="192" t="s">
        <v>354</v>
      </c>
      <c r="EQ361" s="222">
        <f t="shared" si="262"/>
        <v>2.9666518756600038</v>
      </c>
      <c r="ER361" s="191">
        <f t="shared" si="263"/>
        <v>1.7450893386235318</v>
      </c>
      <c r="ES361" s="51">
        <f t="shared" si="264"/>
        <v>0.698000268252293</v>
      </c>
      <c r="ET361" s="191">
        <f t="shared" si="267"/>
        <v>3.7189740621699983</v>
      </c>
      <c r="EU361" s="191">
        <f t="shared" si="265"/>
        <v>5.1770725596217764</v>
      </c>
      <c r="EV361" s="191"/>
      <c r="EW361" s="191"/>
      <c r="EX361" s="192" t="str">
        <f t="shared" si="272"/>
        <v>Front</v>
      </c>
      <c r="EY361" s="145"/>
      <c r="EZ361" s="191"/>
      <c r="FA361" s="191"/>
      <c r="FB361" s="191"/>
      <c r="FC361" s="191"/>
      <c r="FD361" s="191"/>
      <c r="FE361" s="191"/>
      <c r="FF361" s="192"/>
      <c r="FG361" s="145"/>
      <c r="FH361" s="191"/>
      <c r="FI361" s="191"/>
      <c r="FJ361" s="191"/>
      <c r="FK361" s="191"/>
      <c r="FL361" s="191"/>
      <c r="FM361" s="191"/>
      <c r="FN361" s="192"/>
      <c r="FO361" s="145"/>
      <c r="FP361" s="191"/>
      <c r="FQ361" s="191"/>
      <c r="FR361" s="191"/>
      <c r="FS361" s="191"/>
      <c r="FT361" s="191"/>
      <c r="FU361" s="191"/>
      <c r="FV361" s="192"/>
      <c r="FW361" s="191"/>
      <c r="FX361" s="191"/>
      <c r="FY361" s="191"/>
      <c r="FZ361" s="191"/>
      <c r="GA361" s="191"/>
      <c r="GB361" s="191"/>
      <c r="GC361" s="191"/>
      <c r="GD361" s="210"/>
      <c r="GE361" s="145"/>
      <c r="GF361" s="191"/>
      <c r="GG361" s="191"/>
      <c r="GH361" s="191"/>
      <c r="GI361" s="191"/>
      <c r="GJ361" s="191"/>
      <c r="GK361" s="191"/>
      <c r="GL361" s="210"/>
      <c r="GM361" s="145"/>
      <c r="GN361" s="191"/>
      <c r="GO361" s="191"/>
      <c r="GP361" s="191"/>
      <c r="GQ361" s="191"/>
      <c r="GR361" s="191"/>
      <c r="GS361" s="191"/>
      <c r="GT361" s="210"/>
      <c r="GU361" s="145"/>
      <c r="GV361" s="191"/>
      <c r="GW361" s="191"/>
      <c r="GX361" s="191"/>
      <c r="GY361" s="191"/>
      <c r="GZ361" s="191"/>
      <c r="HA361" s="191"/>
      <c r="HB361" s="210"/>
      <c r="HC361" s="145"/>
      <c r="HD361" s="191"/>
      <c r="HE361" s="191"/>
      <c r="HF361" s="191"/>
      <c r="HG361" s="191"/>
      <c r="HH361" s="191"/>
      <c r="HI361" s="191"/>
      <c r="HJ361" s="210"/>
      <c r="HR361" s="310"/>
    </row>
    <row r="362" spans="1:226" s="309" customFormat="1" ht="14.45" customHeight="1" x14ac:dyDescent="0.25">
      <c r="A362" s="211" t="s">
        <v>431</v>
      </c>
      <c r="B362" s="194" t="s">
        <v>0</v>
      </c>
      <c r="C362" s="31">
        <f t="shared" si="268"/>
        <v>352</v>
      </c>
      <c r="D362" s="173" t="str">
        <f t="shared" si="232"/>
        <v>Dw_352</v>
      </c>
      <c r="E362" s="4">
        <v>423.21690180585108</v>
      </c>
      <c r="F362" s="195" t="s">
        <v>360</v>
      </c>
      <c r="G362" s="195">
        <v>17.5</v>
      </c>
      <c r="H362" s="3">
        <f t="shared" si="233"/>
        <v>42.006963416727572</v>
      </c>
      <c r="I362" s="196">
        <f t="shared" si="234"/>
        <v>163.56082772566117</v>
      </c>
      <c r="J362" s="1">
        <f t="shared" si="235"/>
        <v>0.30000000000000004</v>
      </c>
      <c r="K362" s="280">
        <f t="shared" si="236"/>
        <v>0.6168467629454315</v>
      </c>
      <c r="L362" s="280">
        <f t="shared" si="237"/>
        <v>0.69308716634491963</v>
      </c>
      <c r="M362" s="225">
        <f t="shared" si="238"/>
        <v>1.168097961067067</v>
      </c>
      <c r="N362" s="15" t="s">
        <v>432</v>
      </c>
      <c r="O362" s="197">
        <f t="shared" si="239"/>
        <v>0.51981537475868966</v>
      </c>
      <c r="P362" s="198">
        <f t="shared" si="240"/>
        <v>0</v>
      </c>
      <c r="Q362" s="198">
        <f t="shared" si="241"/>
        <v>0</v>
      </c>
      <c r="R362" s="198">
        <f t="shared" si="242"/>
        <v>0.8184237067823843</v>
      </c>
      <c r="S362" s="77">
        <f t="shared" si="243"/>
        <v>0.70301149127179263</v>
      </c>
      <c r="T362" s="199"/>
      <c r="U362" s="3">
        <f t="shared" si="244"/>
        <v>1.6042455299152636</v>
      </c>
      <c r="V362" s="98">
        <f t="shared" si="245"/>
        <v>8.7502526488605561</v>
      </c>
      <c r="W362" s="49">
        <f t="shared" si="246"/>
        <v>4.800657204132003</v>
      </c>
      <c r="X362" s="317">
        <f t="shared" si="269"/>
        <v>6.7760517159794087E-2</v>
      </c>
      <c r="Y362" s="318">
        <v>6.7760517159794101E-2</v>
      </c>
      <c r="Z362" s="200"/>
      <c r="AA362" s="66"/>
      <c r="AB362" s="66"/>
      <c r="AC362" s="66">
        <v>250</v>
      </c>
      <c r="AD362" s="66"/>
      <c r="AE362" s="66"/>
      <c r="AF362" s="66"/>
      <c r="AG362" s="66"/>
      <c r="AH362" s="195"/>
      <c r="AI362" s="34"/>
      <c r="AJ362" s="229">
        <v>180</v>
      </c>
      <c r="AK362" s="34"/>
      <c r="AL362" s="34"/>
      <c r="AM362" s="34"/>
      <c r="AN362" s="201"/>
      <c r="AO362" s="201"/>
      <c r="AP362" s="202">
        <v>240</v>
      </c>
      <c r="AQ362" s="18"/>
      <c r="AR362" s="18"/>
      <c r="AS362" s="18"/>
      <c r="AT362" s="51"/>
      <c r="AU362" s="17"/>
      <c r="AV362" s="18"/>
      <c r="AW362" s="112"/>
      <c r="AX362" s="103"/>
      <c r="AY362" s="18"/>
      <c r="AZ362" s="18"/>
      <c r="BA362" s="18"/>
      <c r="BB362" s="17"/>
      <c r="BC362" s="19"/>
      <c r="BD362" s="19"/>
      <c r="BE362" s="19"/>
      <c r="BF362" s="17"/>
      <c r="BG362" s="18"/>
      <c r="BH362" s="18"/>
      <c r="BI362" s="128"/>
      <c r="BJ362" s="331"/>
      <c r="BK362" s="332"/>
      <c r="BL362" s="332"/>
      <c r="BM362" s="332"/>
      <c r="BN362" s="333"/>
      <c r="BO362" s="203">
        <f t="shared" si="247"/>
        <v>6.9363999999999999</v>
      </c>
      <c r="BP362" s="285">
        <v>6.0560180232869465</v>
      </c>
      <c r="BQ362" s="204">
        <v>3.0612816163099987</v>
      </c>
      <c r="BR362" s="204"/>
      <c r="BS362" s="47"/>
      <c r="BT362" s="42"/>
      <c r="BU362" s="42"/>
      <c r="BV362" s="42"/>
      <c r="BW362" s="43"/>
      <c r="BX362" s="191"/>
      <c r="BY362" s="191"/>
      <c r="BZ362" s="205"/>
      <c r="CA362" s="191"/>
      <c r="CB362" s="206"/>
      <c r="CC362" s="191"/>
      <c r="CD362" s="207">
        <f t="shared" si="248"/>
        <v>49.068248317698355</v>
      </c>
      <c r="CE362" s="47" t="s">
        <v>356</v>
      </c>
      <c r="CF362" s="42">
        <v>31.8</v>
      </c>
      <c r="CG362" s="42" t="s">
        <v>353</v>
      </c>
      <c r="CH362" s="42">
        <v>175</v>
      </c>
      <c r="CI362" s="191"/>
      <c r="CJ362" s="192"/>
      <c r="CK362" s="191" t="s">
        <v>357</v>
      </c>
      <c r="CL362" s="191" t="s">
        <v>358</v>
      </c>
      <c r="CM362" s="208">
        <v>0.13</v>
      </c>
      <c r="CN362" s="191">
        <v>470</v>
      </c>
      <c r="CO362" s="205">
        <f t="shared" si="249"/>
        <v>69.575347040778183</v>
      </c>
      <c r="CP362" s="191">
        <f t="shared" si="250"/>
        <v>36.801186238273765</v>
      </c>
      <c r="CQ362" s="145" t="s">
        <v>353</v>
      </c>
      <c r="CR362" s="191">
        <v>175</v>
      </c>
      <c r="CS362" s="191"/>
      <c r="CT362" s="191"/>
      <c r="CU362" s="191"/>
      <c r="CV362" s="192"/>
      <c r="CW362" s="191" t="s">
        <v>357</v>
      </c>
      <c r="CX362" s="209" t="s">
        <v>358</v>
      </c>
      <c r="CY362" s="208">
        <v>0.13</v>
      </c>
      <c r="CZ362" s="191">
        <v>470</v>
      </c>
      <c r="DA362" s="191"/>
      <c r="DB362" s="191">
        <f t="shared" si="251"/>
        <v>42.006963416727572</v>
      </c>
      <c r="DC362" s="43">
        <f t="shared" si="252"/>
        <v>0</v>
      </c>
      <c r="DD362" s="191" t="s">
        <v>362</v>
      </c>
      <c r="DE362" s="191">
        <v>100</v>
      </c>
      <c r="DF362" s="191" t="s">
        <v>361</v>
      </c>
      <c r="DG362" s="191">
        <v>20</v>
      </c>
      <c r="DH362" s="191" t="s">
        <v>353</v>
      </c>
      <c r="DI362" s="192">
        <v>175</v>
      </c>
      <c r="DJ362" s="191"/>
      <c r="DK362" s="209"/>
      <c r="DL362" s="208"/>
      <c r="DM362" s="191"/>
      <c r="DN362" s="191">
        <f t="shared" si="253"/>
        <v>42.006963416727572</v>
      </c>
      <c r="DO362" s="192">
        <f t="shared" si="254"/>
        <v>0</v>
      </c>
      <c r="DP362" s="191">
        <v>1</v>
      </c>
      <c r="DQ362" s="191" t="s">
        <v>363</v>
      </c>
      <c r="DR362" s="191" t="s">
        <v>371</v>
      </c>
      <c r="DS362" s="208">
        <v>0.13400000000000001</v>
      </c>
      <c r="DT362" s="191">
        <v>580</v>
      </c>
      <c r="DU362" s="191">
        <f t="shared" si="255"/>
        <v>6.0560180232869465</v>
      </c>
      <c r="DV362" s="191">
        <v>0.375</v>
      </c>
      <c r="DW362" s="191">
        <v>0.45</v>
      </c>
      <c r="DX362" s="192">
        <f t="shared" si="256"/>
        <v>8.1780413862830592</v>
      </c>
      <c r="DY362" s="191">
        <v>1</v>
      </c>
      <c r="DZ362" s="191" t="s">
        <v>363</v>
      </c>
      <c r="EA362" s="191" t="s">
        <v>371</v>
      </c>
      <c r="EB362" s="208">
        <v>0.13400000000000001</v>
      </c>
      <c r="EC362" s="191">
        <v>580</v>
      </c>
      <c r="ED362" s="191">
        <f t="shared" si="257"/>
        <v>3.0612816163099987</v>
      </c>
      <c r="EE362" s="191">
        <v>0.47499999999999998</v>
      </c>
      <c r="EF362" s="191">
        <v>0.47499999999999998</v>
      </c>
      <c r="EG362" s="191">
        <f t="shared" si="258"/>
        <v>4.0890206931415296</v>
      </c>
      <c r="EH362" s="166">
        <f t="shared" si="259"/>
        <v>2</v>
      </c>
      <c r="EI362" s="205">
        <f t="shared" si="260"/>
        <v>2.727217400855948</v>
      </c>
      <c r="EJ362" s="205">
        <f t="shared" si="270"/>
        <v>1.6042455299152636</v>
      </c>
      <c r="EK362" s="51">
        <f t="shared" si="266"/>
        <v>1.2070360863947351</v>
      </c>
      <c r="EL362" s="220">
        <f t="shared" si="271"/>
        <v>0.37049129957202598</v>
      </c>
      <c r="EM362" s="221">
        <f t="shared" si="261"/>
        <v>4.375126324430278</v>
      </c>
      <c r="EN362" s="191"/>
      <c r="EO362" s="313"/>
      <c r="EP362" s="192" t="s">
        <v>354</v>
      </c>
      <c r="EQ362" s="222">
        <f t="shared" si="262"/>
        <v>2.727217400855948</v>
      </c>
      <c r="ER362" s="191">
        <f t="shared" si="263"/>
        <v>1.6042455299152636</v>
      </c>
      <c r="ES362" s="51">
        <f t="shared" si="264"/>
        <v>1.2070360863947351</v>
      </c>
      <c r="ET362" s="191">
        <f t="shared" si="267"/>
        <v>3.8386912995720257</v>
      </c>
      <c r="EU362" s="191">
        <f t="shared" si="265"/>
        <v>4.375126324430278</v>
      </c>
      <c r="EV362" s="191"/>
      <c r="EW362" s="191"/>
      <c r="EX362" s="192" t="str">
        <f t="shared" si="272"/>
        <v>Front</v>
      </c>
      <c r="EY362" s="145"/>
      <c r="EZ362" s="191"/>
      <c r="FA362" s="191"/>
      <c r="FB362" s="191"/>
      <c r="FC362" s="191"/>
      <c r="FD362" s="191"/>
      <c r="FE362" s="191"/>
      <c r="FF362" s="192"/>
      <c r="FG362" s="145"/>
      <c r="FH362" s="191"/>
      <c r="FI362" s="191"/>
      <c r="FJ362" s="191"/>
      <c r="FK362" s="191"/>
      <c r="FL362" s="191"/>
      <c r="FM362" s="191"/>
      <c r="FN362" s="192"/>
      <c r="FO362" s="145"/>
      <c r="FP362" s="191"/>
      <c r="FQ362" s="191"/>
      <c r="FR362" s="191"/>
      <c r="FS362" s="191"/>
      <c r="FT362" s="191"/>
      <c r="FU362" s="191"/>
      <c r="FV362" s="192"/>
      <c r="FW362" s="191"/>
      <c r="FX362" s="191"/>
      <c r="FY362" s="191"/>
      <c r="FZ362" s="191"/>
      <c r="GA362" s="191"/>
      <c r="GB362" s="191"/>
      <c r="GC362" s="191"/>
      <c r="GD362" s="210"/>
      <c r="GE362" s="145"/>
      <c r="GF362" s="191"/>
      <c r="GG362" s="191"/>
      <c r="GH362" s="191"/>
      <c r="GI362" s="191"/>
      <c r="GJ362" s="191"/>
      <c r="GK362" s="191"/>
      <c r="GL362" s="210"/>
      <c r="GM362" s="145"/>
      <c r="GN362" s="191"/>
      <c r="GO362" s="191"/>
      <c r="GP362" s="191"/>
      <c r="GQ362" s="191"/>
      <c r="GR362" s="191"/>
      <c r="GS362" s="191"/>
      <c r="GT362" s="210"/>
      <c r="GU362" s="145"/>
      <c r="GV362" s="191"/>
      <c r="GW362" s="191"/>
      <c r="GX362" s="191"/>
      <c r="GY362" s="191"/>
      <c r="GZ362" s="191"/>
      <c r="HA362" s="191"/>
      <c r="HB362" s="210"/>
      <c r="HC362" s="145"/>
      <c r="HD362" s="191"/>
      <c r="HE362" s="191"/>
      <c r="HF362" s="191"/>
      <c r="HG362" s="191"/>
      <c r="HH362" s="191"/>
      <c r="HI362" s="191"/>
      <c r="HJ362" s="210"/>
      <c r="HR362" s="310"/>
    </row>
    <row r="363" spans="1:226" s="309" customFormat="1" ht="14.45" customHeight="1" x14ac:dyDescent="0.25">
      <c r="A363" s="211" t="s">
        <v>431</v>
      </c>
      <c r="B363" s="194" t="s">
        <v>0</v>
      </c>
      <c r="C363" s="31">
        <f t="shared" si="268"/>
        <v>353</v>
      </c>
      <c r="D363" s="173" t="str">
        <f t="shared" si="232"/>
        <v>Dw_353</v>
      </c>
      <c r="E363" s="4">
        <v>500.44741315231579</v>
      </c>
      <c r="F363" s="195" t="s">
        <v>360</v>
      </c>
      <c r="G363" s="195">
        <v>17.5</v>
      </c>
      <c r="H363" s="3">
        <f t="shared" si="233"/>
        <v>52.171214084732334</v>
      </c>
      <c r="I363" s="196">
        <f t="shared" si="234"/>
        <v>193.87541442494981</v>
      </c>
      <c r="J363" s="1">
        <f t="shared" si="235"/>
        <v>0.3</v>
      </c>
      <c r="K363" s="280">
        <f t="shared" si="236"/>
        <v>0.64962229855168796</v>
      </c>
      <c r="L363" s="280">
        <f t="shared" si="237"/>
        <v>0.72500769965599521</v>
      </c>
      <c r="M363" s="225">
        <f t="shared" si="238"/>
        <v>1.1148413037316294</v>
      </c>
      <c r="N363" s="15" t="s">
        <v>432</v>
      </c>
      <c r="O363" s="197">
        <f t="shared" si="239"/>
        <v>0.54375577474199643</v>
      </c>
      <c r="P363" s="198">
        <f t="shared" si="240"/>
        <v>0</v>
      </c>
      <c r="Q363" s="198">
        <f t="shared" si="241"/>
        <v>0</v>
      </c>
      <c r="R363" s="198">
        <f t="shared" si="242"/>
        <v>0.78110961810142177</v>
      </c>
      <c r="S363" s="77">
        <f t="shared" si="243"/>
        <v>0.82386738662366776</v>
      </c>
      <c r="T363" s="199"/>
      <c r="U363" s="3">
        <f t="shared" si="244"/>
        <v>1.6547195273843194</v>
      </c>
      <c r="V363" s="98">
        <f t="shared" si="245"/>
        <v>9.3095288286437494</v>
      </c>
      <c r="W363" s="49">
        <f t="shared" si="246"/>
        <v>5.6040660107535061</v>
      </c>
      <c r="X363" s="317">
        <f t="shared" si="269"/>
        <v>6.1768514655427147E-2</v>
      </c>
      <c r="Y363" s="318">
        <v>6.176851465542714E-2</v>
      </c>
      <c r="Z363" s="200"/>
      <c r="AA363" s="66"/>
      <c r="AB363" s="66"/>
      <c r="AC363" s="66">
        <v>250</v>
      </c>
      <c r="AD363" s="66"/>
      <c r="AE363" s="66"/>
      <c r="AF363" s="66"/>
      <c r="AG363" s="66"/>
      <c r="AH363" s="195"/>
      <c r="AI363" s="34"/>
      <c r="AJ363" s="229">
        <v>180</v>
      </c>
      <c r="AK363" s="34"/>
      <c r="AL363" s="34"/>
      <c r="AM363" s="34"/>
      <c r="AN363" s="201"/>
      <c r="AO363" s="201"/>
      <c r="AP363" s="202">
        <v>240</v>
      </c>
      <c r="AQ363" s="18"/>
      <c r="AR363" s="18"/>
      <c r="AS363" s="18"/>
      <c r="AT363" s="51"/>
      <c r="AU363" s="17"/>
      <c r="AV363" s="18"/>
      <c r="AW363" s="112"/>
      <c r="AX363" s="103"/>
      <c r="AY363" s="18"/>
      <c r="AZ363" s="18"/>
      <c r="BA363" s="18"/>
      <c r="BB363" s="17"/>
      <c r="BC363" s="19"/>
      <c r="BD363" s="19"/>
      <c r="BE363" s="19"/>
      <c r="BF363" s="17"/>
      <c r="BG363" s="18"/>
      <c r="BH363" s="18"/>
      <c r="BI363" s="128"/>
      <c r="BJ363" s="331"/>
      <c r="BK363" s="332"/>
      <c r="BL363" s="332"/>
      <c r="BM363" s="332"/>
      <c r="BN363" s="333"/>
      <c r="BO363" s="203">
        <f t="shared" si="247"/>
        <v>6.9363999999999999</v>
      </c>
      <c r="BP363" s="285">
        <v>7.5213675804065989</v>
      </c>
      <c r="BQ363" s="204">
        <v>3.0963627599333416</v>
      </c>
      <c r="BR363" s="204"/>
      <c r="BS363" s="47"/>
      <c r="BT363" s="42"/>
      <c r="BU363" s="42"/>
      <c r="BV363" s="42"/>
      <c r="BW363" s="43"/>
      <c r="BX363" s="191"/>
      <c r="BY363" s="191"/>
      <c r="BZ363" s="205"/>
      <c r="CA363" s="191"/>
      <c r="CB363" s="206"/>
      <c r="CC363" s="191"/>
      <c r="CD363" s="207">
        <f t="shared" si="248"/>
        <v>58.162624327484941</v>
      </c>
      <c r="CE363" s="47" t="s">
        <v>356</v>
      </c>
      <c r="CF363" s="42">
        <v>31.8</v>
      </c>
      <c r="CG363" s="42" t="s">
        <v>353</v>
      </c>
      <c r="CH363" s="42">
        <v>175</v>
      </c>
      <c r="CI363" s="191"/>
      <c r="CJ363" s="192"/>
      <c r="CK363" s="191" t="s">
        <v>357</v>
      </c>
      <c r="CL363" s="191" t="s">
        <v>358</v>
      </c>
      <c r="CM363" s="208">
        <v>0.13</v>
      </c>
      <c r="CN363" s="191">
        <v>470</v>
      </c>
      <c r="CO363" s="205">
        <f t="shared" si="249"/>
        <v>79.561432404057285</v>
      </c>
      <c r="CP363" s="191">
        <f t="shared" si="250"/>
        <v>43.621968245613708</v>
      </c>
      <c r="CQ363" s="145" t="s">
        <v>353</v>
      </c>
      <c r="CR363" s="191">
        <v>175</v>
      </c>
      <c r="CS363" s="191"/>
      <c r="CT363" s="191"/>
      <c r="CU363" s="191"/>
      <c r="CV363" s="192"/>
      <c r="CW363" s="191" t="s">
        <v>357</v>
      </c>
      <c r="CX363" s="209" t="s">
        <v>358</v>
      </c>
      <c r="CY363" s="208">
        <v>0.13</v>
      </c>
      <c r="CZ363" s="191">
        <v>470</v>
      </c>
      <c r="DA363" s="191"/>
      <c r="DB363" s="191">
        <f t="shared" si="251"/>
        <v>52.171214084732334</v>
      </c>
      <c r="DC363" s="43">
        <f t="shared" si="252"/>
        <v>0</v>
      </c>
      <c r="DD363" s="191" t="s">
        <v>362</v>
      </c>
      <c r="DE363" s="191">
        <v>100</v>
      </c>
      <c r="DF363" s="191" t="s">
        <v>361</v>
      </c>
      <c r="DG363" s="191">
        <v>20</v>
      </c>
      <c r="DH363" s="191" t="s">
        <v>353</v>
      </c>
      <c r="DI363" s="192">
        <v>175</v>
      </c>
      <c r="DJ363" s="191"/>
      <c r="DK363" s="209"/>
      <c r="DL363" s="208"/>
      <c r="DM363" s="191"/>
      <c r="DN363" s="191">
        <f t="shared" si="253"/>
        <v>52.171214084732334</v>
      </c>
      <c r="DO363" s="192">
        <f t="shared" si="254"/>
        <v>0</v>
      </c>
      <c r="DP363" s="191">
        <v>1</v>
      </c>
      <c r="DQ363" s="191" t="s">
        <v>363</v>
      </c>
      <c r="DR363" s="191" t="s">
        <v>371</v>
      </c>
      <c r="DS363" s="208">
        <v>0.13400000000000001</v>
      </c>
      <c r="DT363" s="191">
        <v>580</v>
      </c>
      <c r="DU363" s="191">
        <f t="shared" si="255"/>
        <v>7.5213675804065989</v>
      </c>
      <c r="DV363" s="191">
        <v>0.375</v>
      </c>
      <c r="DW363" s="191">
        <v>0.45</v>
      </c>
      <c r="DX363" s="192">
        <f t="shared" si="256"/>
        <v>9.6937707212474908</v>
      </c>
      <c r="DY363" s="191">
        <v>1</v>
      </c>
      <c r="DZ363" s="191" t="s">
        <v>363</v>
      </c>
      <c r="EA363" s="191" t="s">
        <v>371</v>
      </c>
      <c r="EB363" s="208">
        <v>0.13400000000000001</v>
      </c>
      <c r="EC363" s="191">
        <v>580</v>
      </c>
      <c r="ED363" s="191">
        <f t="shared" si="257"/>
        <v>3.0963627599333416</v>
      </c>
      <c r="EE363" s="191">
        <v>0.47499999999999998</v>
      </c>
      <c r="EF363" s="191">
        <v>0.47499999999999998</v>
      </c>
      <c r="EG363" s="191">
        <f t="shared" si="258"/>
        <v>4.8468853606237454</v>
      </c>
      <c r="EH363" s="166">
        <f t="shared" si="259"/>
        <v>2</v>
      </c>
      <c r="EI363" s="205">
        <f t="shared" si="260"/>
        <v>2.8130231965533428</v>
      </c>
      <c r="EJ363" s="205">
        <f t="shared" si="270"/>
        <v>1.6547195273843194</v>
      </c>
      <c r="EK363" s="51">
        <f t="shared" si="266"/>
        <v>1.1916432325490223</v>
      </c>
      <c r="EL363" s="220">
        <f t="shared" si="271"/>
        <v>0.32758840172332859</v>
      </c>
      <c r="EM363" s="221">
        <f t="shared" si="261"/>
        <v>4.6547644143218747</v>
      </c>
      <c r="EN363" s="191"/>
      <c r="EO363" s="313"/>
      <c r="EP363" s="192" t="s">
        <v>354</v>
      </c>
      <c r="EQ363" s="222">
        <f t="shared" si="262"/>
        <v>2.8130231965533428</v>
      </c>
      <c r="ER363" s="191">
        <f t="shared" si="263"/>
        <v>1.6547195273843194</v>
      </c>
      <c r="ES363" s="51">
        <f t="shared" si="264"/>
        <v>1.1916432325490223</v>
      </c>
      <c r="ET363" s="191">
        <f t="shared" si="267"/>
        <v>3.7957884017233283</v>
      </c>
      <c r="EU363" s="191">
        <f t="shared" si="265"/>
        <v>4.6547644143218747</v>
      </c>
      <c r="EV363" s="191"/>
      <c r="EW363" s="191"/>
      <c r="EX363" s="192" t="str">
        <f t="shared" si="272"/>
        <v>Front</v>
      </c>
      <c r="EY363" s="145"/>
      <c r="EZ363" s="191"/>
      <c r="FA363" s="191"/>
      <c r="FB363" s="191"/>
      <c r="FC363" s="191"/>
      <c r="FD363" s="191"/>
      <c r="FE363" s="191"/>
      <c r="FF363" s="192"/>
      <c r="FG363" s="145"/>
      <c r="FH363" s="191"/>
      <c r="FI363" s="191"/>
      <c r="FJ363" s="191"/>
      <c r="FK363" s="191"/>
      <c r="FL363" s="191"/>
      <c r="FM363" s="191"/>
      <c r="FN363" s="192"/>
      <c r="FO363" s="145"/>
      <c r="FP363" s="191"/>
      <c r="FQ363" s="191"/>
      <c r="FR363" s="191"/>
      <c r="FS363" s="191"/>
      <c r="FT363" s="191"/>
      <c r="FU363" s="191"/>
      <c r="FV363" s="192"/>
      <c r="FW363" s="191"/>
      <c r="FX363" s="191"/>
      <c r="FY363" s="191"/>
      <c r="FZ363" s="191"/>
      <c r="GA363" s="191"/>
      <c r="GB363" s="191"/>
      <c r="GC363" s="191"/>
      <c r="GD363" s="210"/>
      <c r="GE363" s="145"/>
      <c r="GF363" s="191"/>
      <c r="GG363" s="191"/>
      <c r="GH363" s="191"/>
      <c r="GI363" s="191"/>
      <c r="GJ363" s="191"/>
      <c r="GK363" s="191"/>
      <c r="GL363" s="210"/>
      <c r="GM363" s="145"/>
      <c r="GN363" s="191"/>
      <c r="GO363" s="191"/>
      <c r="GP363" s="191"/>
      <c r="GQ363" s="191"/>
      <c r="GR363" s="191"/>
      <c r="GS363" s="191"/>
      <c r="GT363" s="210"/>
      <c r="GU363" s="145"/>
      <c r="GV363" s="191"/>
      <c r="GW363" s="191"/>
      <c r="GX363" s="191"/>
      <c r="GY363" s="191"/>
      <c r="GZ363" s="191"/>
      <c r="HA363" s="191"/>
      <c r="HB363" s="210"/>
      <c r="HC363" s="145"/>
      <c r="HD363" s="191"/>
      <c r="HE363" s="191"/>
      <c r="HF363" s="191"/>
      <c r="HG363" s="191"/>
      <c r="HH363" s="191"/>
      <c r="HI363" s="191"/>
      <c r="HJ363" s="210"/>
      <c r="HR363" s="310"/>
    </row>
    <row r="364" spans="1:226" s="309" customFormat="1" ht="14.45" customHeight="1" x14ac:dyDescent="0.25">
      <c r="A364" s="211" t="s">
        <v>431</v>
      </c>
      <c r="B364" s="194" t="s">
        <v>0</v>
      </c>
      <c r="C364" s="31">
        <f t="shared" si="268"/>
        <v>354</v>
      </c>
      <c r="D364" s="173" t="str">
        <f t="shared" si="232"/>
        <v>Dw_354</v>
      </c>
      <c r="E364" s="4">
        <v>491.04272500816012</v>
      </c>
      <c r="F364" s="195" t="s">
        <v>360</v>
      </c>
      <c r="G364" s="195">
        <v>17.5</v>
      </c>
      <c r="H364" s="3">
        <f t="shared" si="233"/>
        <v>47.63317744529207</v>
      </c>
      <c r="I364" s="196">
        <f t="shared" si="234"/>
        <v>176.23484618970929</v>
      </c>
      <c r="J364" s="1">
        <f t="shared" si="235"/>
        <v>0.3</v>
      </c>
      <c r="K364" s="280">
        <f t="shared" si="236"/>
        <v>0.65297565767393817</v>
      </c>
      <c r="L364" s="280">
        <f t="shared" si="237"/>
        <v>0.77435460687320123</v>
      </c>
      <c r="M364" s="225">
        <f t="shared" si="238"/>
        <v>1.1099501795284572</v>
      </c>
      <c r="N364" s="15" t="s">
        <v>432</v>
      </c>
      <c r="O364" s="197">
        <f t="shared" si="239"/>
        <v>0.58076595515490081</v>
      </c>
      <c r="P364" s="198">
        <f t="shared" si="240"/>
        <v>0</v>
      </c>
      <c r="Q364" s="198">
        <f t="shared" si="241"/>
        <v>0</v>
      </c>
      <c r="R364" s="198">
        <f t="shared" si="242"/>
        <v>0.77768266922032248</v>
      </c>
      <c r="S364" s="77">
        <f t="shared" si="243"/>
        <v>0.79064655018839525</v>
      </c>
      <c r="T364" s="199"/>
      <c r="U364" s="3">
        <f t="shared" si="244"/>
        <v>1.9320586618697904</v>
      </c>
      <c r="V364" s="98">
        <f t="shared" si="245"/>
        <v>12.69169228788069</v>
      </c>
      <c r="W364" s="49">
        <f t="shared" si="246"/>
        <v>3.753098985135106</v>
      </c>
      <c r="X364" s="317">
        <f t="shared" si="269"/>
        <v>0.1001008820743377</v>
      </c>
      <c r="Y364" s="318">
        <v>0.1001008820743377</v>
      </c>
      <c r="Z364" s="200"/>
      <c r="AA364" s="66"/>
      <c r="AB364" s="66"/>
      <c r="AC364" s="66">
        <v>250</v>
      </c>
      <c r="AD364" s="66"/>
      <c r="AE364" s="66"/>
      <c r="AF364" s="66"/>
      <c r="AG364" s="66"/>
      <c r="AH364" s="195"/>
      <c r="AI364" s="34"/>
      <c r="AJ364" s="229">
        <v>180</v>
      </c>
      <c r="AK364" s="34"/>
      <c r="AL364" s="34"/>
      <c r="AM364" s="34"/>
      <c r="AN364" s="201"/>
      <c r="AO364" s="201"/>
      <c r="AP364" s="202">
        <v>240</v>
      </c>
      <c r="AQ364" s="18"/>
      <c r="AR364" s="18"/>
      <c r="AS364" s="18"/>
      <c r="AT364" s="51"/>
      <c r="AU364" s="17"/>
      <c r="AV364" s="18"/>
      <c r="AW364" s="112"/>
      <c r="AX364" s="103"/>
      <c r="AY364" s="18"/>
      <c r="AZ364" s="18"/>
      <c r="BA364" s="18"/>
      <c r="BB364" s="17"/>
      <c r="BC364" s="19"/>
      <c r="BD364" s="19"/>
      <c r="BE364" s="19"/>
      <c r="BF364" s="17"/>
      <c r="BG364" s="18"/>
      <c r="BH364" s="18"/>
      <c r="BI364" s="128"/>
      <c r="BJ364" s="331"/>
      <c r="BK364" s="332"/>
      <c r="BL364" s="332"/>
      <c r="BM364" s="332"/>
      <c r="BN364" s="333"/>
      <c r="BO364" s="203">
        <f t="shared" si="247"/>
        <v>6.9363999999999999</v>
      </c>
      <c r="BP364" s="285">
        <v>6.8671324383386292</v>
      </c>
      <c r="BQ364" s="204">
        <v>2.9328902460590154</v>
      </c>
      <c r="BR364" s="204"/>
      <c r="BS364" s="47"/>
      <c r="BT364" s="42"/>
      <c r="BU364" s="42"/>
      <c r="BV364" s="42"/>
      <c r="BW364" s="43"/>
      <c r="BX364" s="191"/>
      <c r="BY364" s="191"/>
      <c r="BZ364" s="205"/>
      <c r="CA364" s="191"/>
      <c r="CB364" s="206"/>
      <c r="CC364" s="191"/>
      <c r="CD364" s="207">
        <f t="shared" si="248"/>
        <v>52.870453856912789</v>
      </c>
      <c r="CE364" s="47" t="s">
        <v>356</v>
      </c>
      <c r="CF364" s="42">
        <v>31.8</v>
      </c>
      <c r="CG364" s="42" t="s">
        <v>353</v>
      </c>
      <c r="CH364" s="42">
        <v>175</v>
      </c>
      <c r="CI364" s="191"/>
      <c r="CJ364" s="192"/>
      <c r="CK364" s="191" t="s">
        <v>357</v>
      </c>
      <c r="CL364" s="191" t="s">
        <v>358</v>
      </c>
      <c r="CM364" s="208">
        <v>0.13</v>
      </c>
      <c r="CN364" s="191">
        <v>470</v>
      </c>
      <c r="CO364" s="205">
        <f t="shared" si="249"/>
        <v>70.996937447697292</v>
      </c>
      <c r="CP364" s="191">
        <f t="shared" si="250"/>
        <v>39.652840392684588</v>
      </c>
      <c r="CQ364" s="145" t="s">
        <v>353</v>
      </c>
      <c r="CR364" s="191">
        <v>175</v>
      </c>
      <c r="CS364" s="191"/>
      <c r="CT364" s="191"/>
      <c r="CU364" s="191"/>
      <c r="CV364" s="192"/>
      <c r="CW364" s="191" t="s">
        <v>357</v>
      </c>
      <c r="CX364" s="209" t="s">
        <v>358</v>
      </c>
      <c r="CY364" s="208">
        <v>0.13</v>
      </c>
      <c r="CZ364" s="191">
        <v>470</v>
      </c>
      <c r="DA364" s="191"/>
      <c r="DB364" s="191">
        <f t="shared" si="251"/>
        <v>47.63317744529207</v>
      </c>
      <c r="DC364" s="43">
        <f t="shared" si="252"/>
        <v>0</v>
      </c>
      <c r="DD364" s="191" t="s">
        <v>362</v>
      </c>
      <c r="DE364" s="191">
        <v>100</v>
      </c>
      <c r="DF364" s="191" t="s">
        <v>361</v>
      </c>
      <c r="DG364" s="191">
        <v>20</v>
      </c>
      <c r="DH364" s="191" t="s">
        <v>353</v>
      </c>
      <c r="DI364" s="192">
        <v>175</v>
      </c>
      <c r="DJ364" s="191"/>
      <c r="DK364" s="209"/>
      <c r="DL364" s="208"/>
      <c r="DM364" s="191"/>
      <c r="DN364" s="191">
        <f t="shared" si="253"/>
        <v>47.63317744529207</v>
      </c>
      <c r="DO364" s="192">
        <f t="shared" si="254"/>
        <v>0</v>
      </c>
      <c r="DP364" s="191">
        <v>1</v>
      </c>
      <c r="DQ364" s="191" t="s">
        <v>363</v>
      </c>
      <c r="DR364" s="191" t="s">
        <v>371</v>
      </c>
      <c r="DS364" s="208">
        <v>0.13400000000000001</v>
      </c>
      <c r="DT364" s="191">
        <v>580</v>
      </c>
      <c r="DU364" s="191">
        <f t="shared" si="255"/>
        <v>6.8671324383386292</v>
      </c>
      <c r="DV364" s="191">
        <v>0.375</v>
      </c>
      <c r="DW364" s="191">
        <v>0.45</v>
      </c>
      <c r="DX364" s="192">
        <f t="shared" si="256"/>
        <v>8.8117423094854654</v>
      </c>
      <c r="DY364" s="191">
        <v>1</v>
      </c>
      <c r="DZ364" s="191" t="s">
        <v>363</v>
      </c>
      <c r="EA364" s="191" t="s">
        <v>371</v>
      </c>
      <c r="EB364" s="208">
        <v>0.13400000000000001</v>
      </c>
      <c r="EC364" s="191">
        <v>580</v>
      </c>
      <c r="ED364" s="191">
        <f t="shared" si="257"/>
        <v>2.9328902460590154</v>
      </c>
      <c r="EE364" s="191">
        <v>0.47499999999999998</v>
      </c>
      <c r="EF364" s="191">
        <v>0.47499999999999998</v>
      </c>
      <c r="EG364" s="191">
        <f t="shared" si="258"/>
        <v>4.4058711547427327</v>
      </c>
      <c r="EH364" s="166">
        <f t="shared" si="259"/>
        <v>2</v>
      </c>
      <c r="EI364" s="205">
        <f t="shared" si="260"/>
        <v>3.2844997251786436</v>
      </c>
      <c r="EJ364" s="205">
        <f t="shared" si="270"/>
        <v>1.9320586618697904</v>
      </c>
      <c r="EK364" s="51">
        <f t="shared" si="266"/>
        <v>0.75083158418922502</v>
      </c>
      <c r="EL364" s="220">
        <f t="shared" si="271"/>
        <v>9.1850137410678157E-2</v>
      </c>
      <c r="EM364" s="221">
        <f t="shared" si="261"/>
        <v>6.3458461439403449</v>
      </c>
      <c r="EN364" s="191"/>
      <c r="EO364" s="313"/>
      <c r="EP364" s="192" t="s">
        <v>354</v>
      </c>
      <c r="EQ364" s="222">
        <f t="shared" si="262"/>
        <v>3.2844997251786436</v>
      </c>
      <c r="ER364" s="191">
        <f t="shared" si="263"/>
        <v>1.9320586618697904</v>
      </c>
      <c r="ES364" s="51">
        <f t="shared" si="264"/>
        <v>0.75083158418922502</v>
      </c>
      <c r="ET364" s="191">
        <f t="shared" si="267"/>
        <v>3.5600501374106779</v>
      </c>
      <c r="EU364" s="191">
        <f t="shared" si="265"/>
        <v>6.3458461439403449</v>
      </c>
      <c r="EV364" s="191"/>
      <c r="EW364" s="191"/>
      <c r="EX364" s="192" t="str">
        <f t="shared" si="272"/>
        <v>Front</v>
      </c>
      <c r="EY364" s="145"/>
      <c r="EZ364" s="191"/>
      <c r="FA364" s="191"/>
      <c r="FB364" s="191"/>
      <c r="FC364" s="191"/>
      <c r="FD364" s="191"/>
      <c r="FE364" s="191"/>
      <c r="FF364" s="192"/>
      <c r="FG364" s="145"/>
      <c r="FH364" s="191"/>
      <c r="FI364" s="191"/>
      <c r="FJ364" s="191"/>
      <c r="FK364" s="191"/>
      <c r="FL364" s="191"/>
      <c r="FM364" s="191"/>
      <c r="FN364" s="192"/>
      <c r="FO364" s="145"/>
      <c r="FP364" s="191"/>
      <c r="FQ364" s="191"/>
      <c r="FR364" s="191"/>
      <c r="FS364" s="191"/>
      <c r="FT364" s="191"/>
      <c r="FU364" s="191"/>
      <c r="FV364" s="192"/>
      <c r="FW364" s="191"/>
      <c r="FX364" s="191"/>
      <c r="FY364" s="191"/>
      <c r="FZ364" s="191"/>
      <c r="GA364" s="191"/>
      <c r="GB364" s="191"/>
      <c r="GC364" s="191"/>
      <c r="GD364" s="210"/>
      <c r="GE364" s="145"/>
      <c r="GF364" s="191"/>
      <c r="GG364" s="191"/>
      <c r="GH364" s="191"/>
      <c r="GI364" s="191"/>
      <c r="GJ364" s="191"/>
      <c r="GK364" s="191"/>
      <c r="GL364" s="210"/>
      <c r="GM364" s="145"/>
      <c r="GN364" s="191"/>
      <c r="GO364" s="191"/>
      <c r="GP364" s="191"/>
      <c r="GQ364" s="191"/>
      <c r="GR364" s="191"/>
      <c r="GS364" s="191"/>
      <c r="GT364" s="210"/>
      <c r="GU364" s="145"/>
      <c r="GV364" s="191"/>
      <c r="GW364" s="191"/>
      <c r="GX364" s="191"/>
      <c r="GY364" s="191"/>
      <c r="GZ364" s="191"/>
      <c r="HA364" s="191"/>
      <c r="HB364" s="210"/>
      <c r="HC364" s="145"/>
      <c r="HD364" s="191"/>
      <c r="HE364" s="191"/>
      <c r="HF364" s="191"/>
      <c r="HG364" s="191"/>
      <c r="HH364" s="191"/>
      <c r="HI364" s="191"/>
      <c r="HJ364" s="210"/>
      <c r="HR364" s="310"/>
    </row>
    <row r="365" spans="1:226" s="309" customFormat="1" ht="14.45" customHeight="1" x14ac:dyDescent="0.25">
      <c r="A365" s="211" t="s">
        <v>431</v>
      </c>
      <c r="B365" s="194" t="s">
        <v>0</v>
      </c>
      <c r="C365" s="31">
        <f t="shared" si="268"/>
        <v>355</v>
      </c>
      <c r="D365" s="173" t="str">
        <f t="shared" si="232"/>
        <v>Dw_355</v>
      </c>
      <c r="E365" s="4">
        <v>500.29751048370679</v>
      </c>
      <c r="F365" s="195" t="s">
        <v>360</v>
      </c>
      <c r="G365" s="195">
        <v>17.5</v>
      </c>
      <c r="H365" s="3">
        <f t="shared" si="233"/>
        <v>62.361072966779105</v>
      </c>
      <c r="I365" s="196">
        <f t="shared" si="234"/>
        <v>218.36850624838365</v>
      </c>
      <c r="J365" s="1">
        <f t="shared" si="235"/>
        <v>0.30000000000000004</v>
      </c>
      <c r="K365" s="280">
        <f t="shared" si="236"/>
        <v>0.69955256834625668</v>
      </c>
      <c r="L365" s="280">
        <f t="shared" si="237"/>
        <v>0.78573731247502354</v>
      </c>
      <c r="M365" s="225">
        <f t="shared" si="238"/>
        <v>1.0505039242896572</v>
      </c>
      <c r="N365" s="15" t="s">
        <v>432</v>
      </c>
      <c r="O365" s="197">
        <f t="shared" si="239"/>
        <v>0.5893029843562676</v>
      </c>
      <c r="P365" s="198">
        <f t="shared" si="240"/>
        <v>0</v>
      </c>
      <c r="Q365" s="198">
        <f t="shared" si="241"/>
        <v>0</v>
      </c>
      <c r="R365" s="198">
        <f t="shared" si="242"/>
        <v>0.73603186065078563</v>
      </c>
      <c r="S365" s="77">
        <f t="shared" si="243"/>
        <v>0.97733685433424899</v>
      </c>
      <c r="T365" s="199"/>
      <c r="U365" s="3">
        <f t="shared" si="244"/>
        <v>1.7381309886814276</v>
      </c>
      <c r="V365" s="98">
        <f t="shared" si="245"/>
        <v>10.2717377349699</v>
      </c>
      <c r="W365" s="49">
        <f t="shared" si="246"/>
        <v>6.0711317379601928</v>
      </c>
      <c r="X365" s="317">
        <f t="shared" si="269"/>
        <v>6.2014774683387355E-2</v>
      </c>
      <c r="Y365" s="318">
        <v>6.2014774683387362E-2</v>
      </c>
      <c r="Z365" s="200"/>
      <c r="AA365" s="66"/>
      <c r="AB365" s="66"/>
      <c r="AC365" s="66">
        <v>250</v>
      </c>
      <c r="AD365" s="66"/>
      <c r="AE365" s="66"/>
      <c r="AF365" s="66"/>
      <c r="AG365" s="66"/>
      <c r="AH365" s="195"/>
      <c r="AI365" s="34"/>
      <c r="AJ365" s="229">
        <v>180</v>
      </c>
      <c r="AK365" s="34"/>
      <c r="AL365" s="34"/>
      <c r="AM365" s="34"/>
      <c r="AN365" s="201"/>
      <c r="AO365" s="201"/>
      <c r="AP365" s="202">
        <v>240</v>
      </c>
      <c r="AQ365" s="18"/>
      <c r="AR365" s="18"/>
      <c r="AS365" s="18"/>
      <c r="AT365" s="51"/>
      <c r="AU365" s="17"/>
      <c r="AV365" s="18"/>
      <c r="AW365" s="112"/>
      <c r="AX365" s="103"/>
      <c r="AY365" s="18"/>
      <c r="AZ365" s="18"/>
      <c r="BA365" s="18"/>
      <c r="BB365" s="17"/>
      <c r="BC365" s="19"/>
      <c r="BD365" s="19"/>
      <c r="BE365" s="19"/>
      <c r="BF365" s="17"/>
      <c r="BG365" s="18"/>
      <c r="BH365" s="18"/>
      <c r="BI365" s="128"/>
      <c r="BJ365" s="331"/>
      <c r="BK365" s="332"/>
      <c r="BL365" s="332"/>
      <c r="BM365" s="332"/>
      <c r="BN365" s="333"/>
      <c r="BO365" s="203">
        <f t="shared" si="247"/>
        <v>6.9363999999999999</v>
      </c>
      <c r="BP365" s="285">
        <v>8.9904089969983136</v>
      </c>
      <c r="BQ365" s="204">
        <v>2.9398971360953325</v>
      </c>
      <c r="BR365" s="204"/>
      <c r="BS365" s="47"/>
      <c r="BT365" s="42"/>
      <c r="BU365" s="42"/>
      <c r="BV365" s="42"/>
      <c r="BW365" s="43"/>
      <c r="BX365" s="191"/>
      <c r="BY365" s="191"/>
      <c r="BZ365" s="205"/>
      <c r="CA365" s="191"/>
      <c r="CB365" s="206"/>
      <c r="CC365" s="191"/>
      <c r="CD365" s="207">
        <f t="shared" si="248"/>
        <v>65.510551874515102</v>
      </c>
      <c r="CE365" s="47" t="s">
        <v>356</v>
      </c>
      <c r="CF365" s="42">
        <v>31.8</v>
      </c>
      <c r="CG365" s="42" t="s">
        <v>353</v>
      </c>
      <c r="CH365" s="42">
        <v>175</v>
      </c>
      <c r="CI365" s="191"/>
      <c r="CJ365" s="192"/>
      <c r="CK365" s="191" t="s">
        <v>357</v>
      </c>
      <c r="CL365" s="191" t="s">
        <v>358</v>
      </c>
      <c r="CM365" s="208">
        <v>0.13</v>
      </c>
      <c r="CN365" s="191">
        <v>470</v>
      </c>
      <c r="CO365" s="205">
        <f t="shared" si="249"/>
        <v>83.674806463397573</v>
      </c>
      <c r="CP365" s="191">
        <f t="shared" si="250"/>
        <v>49.132913905886326</v>
      </c>
      <c r="CQ365" s="145" t="s">
        <v>353</v>
      </c>
      <c r="CR365" s="191">
        <v>175</v>
      </c>
      <c r="CS365" s="191"/>
      <c r="CT365" s="191"/>
      <c r="CU365" s="191"/>
      <c r="CV365" s="192"/>
      <c r="CW365" s="191" t="s">
        <v>357</v>
      </c>
      <c r="CX365" s="209" t="s">
        <v>358</v>
      </c>
      <c r="CY365" s="208">
        <v>0.13</v>
      </c>
      <c r="CZ365" s="191">
        <v>470</v>
      </c>
      <c r="DA365" s="191"/>
      <c r="DB365" s="191">
        <f t="shared" si="251"/>
        <v>62.361072966779105</v>
      </c>
      <c r="DC365" s="43">
        <f t="shared" si="252"/>
        <v>0</v>
      </c>
      <c r="DD365" s="191" t="s">
        <v>362</v>
      </c>
      <c r="DE365" s="191">
        <v>100</v>
      </c>
      <c r="DF365" s="191" t="s">
        <v>361</v>
      </c>
      <c r="DG365" s="191">
        <v>20</v>
      </c>
      <c r="DH365" s="191" t="s">
        <v>353</v>
      </c>
      <c r="DI365" s="192">
        <v>175</v>
      </c>
      <c r="DJ365" s="191"/>
      <c r="DK365" s="209"/>
      <c r="DL365" s="208"/>
      <c r="DM365" s="191"/>
      <c r="DN365" s="191">
        <f t="shared" si="253"/>
        <v>62.361072966779105</v>
      </c>
      <c r="DO365" s="192">
        <f t="shared" si="254"/>
        <v>0</v>
      </c>
      <c r="DP365" s="191">
        <v>1</v>
      </c>
      <c r="DQ365" s="191" t="s">
        <v>363</v>
      </c>
      <c r="DR365" s="191" t="s">
        <v>371</v>
      </c>
      <c r="DS365" s="208">
        <v>0.13400000000000001</v>
      </c>
      <c r="DT365" s="191">
        <v>580</v>
      </c>
      <c r="DU365" s="191">
        <f t="shared" si="255"/>
        <v>8.9904089969983136</v>
      </c>
      <c r="DV365" s="191">
        <v>0.375</v>
      </c>
      <c r="DW365" s="191">
        <v>0.45</v>
      </c>
      <c r="DX365" s="192">
        <f t="shared" si="256"/>
        <v>10.918425312419183</v>
      </c>
      <c r="DY365" s="191">
        <v>1</v>
      </c>
      <c r="DZ365" s="191" t="s">
        <v>363</v>
      </c>
      <c r="EA365" s="191" t="s">
        <v>371</v>
      </c>
      <c r="EB365" s="208">
        <v>0.13400000000000001</v>
      </c>
      <c r="EC365" s="191">
        <v>580</v>
      </c>
      <c r="ED365" s="191">
        <f t="shared" si="257"/>
        <v>2.9398971360953325</v>
      </c>
      <c r="EE365" s="191">
        <v>0.47499999999999998</v>
      </c>
      <c r="EF365" s="191">
        <v>0.47499999999999998</v>
      </c>
      <c r="EG365" s="191">
        <f t="shared" si="258"/>
        <v>5.4592126562095915</v>
      </c>
      <c r="EH365" s="166">
        <f t="shared" si="259"/>
        <v>2</v>
      </c>
      <c r="EI365" s="205">
        <f t="shared" si="260"/>
        <v>2.9548226807584266</v>
      </c>
      <c r="EJ365" s="205">
        <f t="shared" si="270"/>
        <v>1.7381309886814276</v>
      </c>
      <c r="EK365" s="51">
        <f t="shared" si="266"/>
        <v>0.95176614741390497</v>
      </c>
      <c r="EL365" s="220">
        <f t="shared" si="271"/>
        <v>0.25668865962078669</v>
      </c>
      <c r="EM365" s="221">
        <f t="shared" si="261"/>
        <v>5.13586886748495</v>
      </c>
      <c r="EN365" s="191"/>
      <c r="EO365" s="313"/>
      <c r="EP365" s="192" t="s">
        <v>354</v>
      </c>
      <c r="EQ365" s="222">
        <f t="shared" si="262"/>
        <v>2.9548226807584266</v>
      </c>
      <c r="ER365" s="191">
        <f t="shared" si="263"/>
        <v>1.7381309886814276</v>
      </c>
      <c r="ES365" s="51">
        <f t="shared" si="264"/>
        <v>0.95176614741390497</v>
      </c>
      <c r="ET365" s="191">
        <f t="shared" si="267"/>
        <v>3.7248886596207864</v>
      </c>
      <c r="EU365" s="191">
        <f t="shared" si="265"/>
        <v>5.13586886748495</v>
      </c>
      <c r="EV365" s="191"/>
      <c r="EW365" s="191"/>
      <c r="EX365" s="192" t="str">
        <f t="shared" si="272"/>
        <v>Front</v>
      </c>
      <c r="EY365" s="145"/>
      <c r="EZ365" s="191"/>
      <c r="FA365" s="191"/>
      <c r="FB365" s="191"/>
      <c r="FC365" s="191"/>
      <c r="FD365" s="191"/>
      <c r="FE365" s="191"/>
      <c r="FF365" s="192"/>
      <c r="FG365" s="145"/>
      <c r="FH365" s="191"/>
      <c r="FI365" s="191"/>
      <c r="FJ365" s="191"/>
      <c r="FK365" s="191"/>
      <c r="FL365" s="191"/>
      <c r="FM365" s="191"/>
      <c r="FN365" s="192"/>
      <c r="FO365" s="145"/>
      <c r="FP365" s="191"/>
      <c r="FQ365" s="191"/>
      <c r="FR365" s="191"/>
      <c r="FS365" s="191"/>
      <c r="FT365" s="191"/>
      <c r="FU365" s="191"/>
      <c r="FV365" s="192"/>
      <c r="FW365" s="191"/>
      <c r="FX365" s="191"/>
      <c r="FY365" s="191"/>
      <c r="FZ365" s="191"/>
      <c r="GA365" s="191"/>
      <c r="GB365" s="191"/>
      <c r="GC365" s="191"/>
      <c r="GD365" s="210"/>
      <c r="GE365" s="145"/>
      <c r="GF365" s="191"/>
      <c r="GG365" s="191"/>
      <c r="GH365" s="191"/>
      <c r="GI365" s="191"/>
      <c r="GJ365" s="191"/>
      <c r="GK365" s="191"/>
      <c r="GL365" s="210"/>
      <c r="GM365" s="145"/>
      <c r="GN365" s="191"/>
      <c r="GO365" s="191"/>
      <c r="GP365" s="191"/>
      <c r="GQ365" s="191"/>
      <c r="GR365" s="191"/>
      <c r="GS365" s="191"/>
      <c r="GT365" s="210"/>
      <c r="GU365" s="145"/>
      <c r="GV365" s="191"/>
      <c r="GW365" s="191"/>
      <c r="GX365" s="191"/>
      <c r="GY365" s="191"/>
      <c r="GZ365" s="191"/>
      <c r="HA365" s="191"/>
      <c r="HB365" s="210"/>
      <c r="HC365" s="145"/>
      <c r="HD365" s="191"/>
      <c r="HE365" s="191"/>
      <c r="HF365" s="191"/>
      <c r="HG365" s="191"/>
      <c r="HH365" s="191"/>
      <c r="HI365" s="191"/>
      <c r="HJ365" s="210"/>
      <c r="HR365" s="310"/>
    </row>
    <row r="366" spans="1:226" s="309" customFormat="1" ht="14.45" customHeight="1" x14ac:dyDescent="0.25">
      <c r="A366" s="211" t="s">
        <v>431</v>
      </c>
      <c r="B366" s="194" t="s">
        <v>0</v>
      </c>
      <c r="C366" s="31">
        <f t="shared" si="268"/>
        <v>356</v>
      </c>
      <c r="D366" s="173" t="str">
        <f t="shared" si="232"/>
        <v>Dw_356</v>
      </c>
      <c r="E366" s="4">
        <v>557.14365416539999</v>
      </c>
      <c r="F366" s="195" t="s">
        <v>360</v>
      </c>
      <c r="G366" s="195">
        <v>17.5</v>
      </c>
      <c r="H366" s="3">
        <f t="shared" si="233"/>
        <v>42.912377089825469</v>
      </c>
      <c r="I366" s="196">
        <f t="shared" si="234"/>
        <v>159.5876717573945</v>
      </c>
      <c r="J366" s="1">
        <f t="shared" si="235"/>
        <v>0.3</v>
      </c>
      <c r="K366" s="280">
        <f t="shared" si="236"/>
        <v>0.64905650561826522</v>
      </c>
      <c r="L366" s="280">
        <f t="shared" si="237"/>
        <v>0.73867302677659874</v>
      </c>
      <c r="M366" s="225">
        <f t="shared" si="238"/>
        <v>1.1156758206846069</v>
      </c>
      <c r="N366" s="15" t="s">
        <v>432</v>
      </c>
      <c r="O366" s="197">
        <f t="shared" si="239"/>
        <v>0.55400477008244908</v>
      </c>
      <c r="P366" s="198">
        <f t="shared" si="240"/>
        <v>0</v>
      </c>
      <c r="Q366" s="198">
        <f t="shared" si="241"/>
        <v>0</v>
      </c>
      <c r="R366" s="198">
        <f t="shared" si="242"/>
        <v>0.78169431945421286</v>
      </c>
      <c r="S366" s="77">
        <f t="shared" si="243"/>
        <v>0.74715221850242974</v>
      </c>
      <c r="T366" s="199"/>
      <c r="U366" s="3">
        <f t="shared" si="244"/>
        <v>1.6223610259743571</v>
      </c>
      <c r="V366" s="98">
        <f t="shared" si="245"/>
        <v>8.9489880152419321</v>
      </c>
      <c r="W366" s="49">
        <f t="shared" si="246"/>
        <v>4.7952212045358689</v>
      </c>
      <c r="X366" s="317">
        <f t="shared" si="269"/>
        <v>7.1424686035623519E-2</v>
      </c>
      <c r="Y366" s="318">
        <v>7.1424686035623519E-2</v>
      </c>
      <c r="Z366" s="200"/>
      <c r="AA366" s="66"/>
      <c r="AB366" s="66"/>
      <c r="AC366" s="66">
        <v>250</v>
      </c>
      <c r="AD366" s="66"/>
      <c r="AE366" s="66"/>
      <c r="AF366" s="66"/>
      <c r="AG366" s="66"/>
      <c r="AH366" s="195"/>
      <c r="AI366" s="34"/>
      <c r="AJ366" s="229">
        <v>180</v>
      </c>
      <c r="AK366" s="34"/>
      <c r="AL366" s="34"/>
      <c r="AM366" s="34"/>
      <c r="AN366" s="201"/>
      <c r="AO366" s="201"/>
      <c r="AP366" s="202">
        <v>240</v>
      </c>
      <c r="AQ366" s="18"/>
      <c r="AR366" s="18"/>
      <c r="AS366" s="18"/>
      <c r="AT366" s="51"/>
      <c r="AU366" s="17"/>
      <c r="AV366" s="18"/>
      <c r="AW366" s="112"/>
      <c r="AX366" s="103"/>
      <c r="AY366" s="18"/>
      <c r="AZ366" s="18"/>
      <c r="BA366" s="18"/>
      <c r="BB366" s="17"/>
      <c r="BC366" s="19"/>
      <c r="BD366" s="19"/>
      <c r="BE366" s="19"/>
      <c r="BF366" s="17"/>
      <c r="BG366" s="18"/>
      <c r="BH366" s="18"/>
      <c r="BI366" s="128"/>
      <c r="BJ366" s="331"/>
      <c r="BK366" s="332"/>
      <c r="BL366" s="332"/>
      <c r="BM366" s="332"/>
      <c r="BN366" s="333"/>
      <c r="BO366" s="203">
        <f t="shared" si="247"/>
        <v>6.9363999999999999</v>
      </c>
      <c r="BP366" s="285">
        <v>6.1865487990637034</v>
      </c>
      <c r="BQ366" s="204">
        <v>2.810455131205206</v>
      </c>
      <c r="BR366" s="204"/>
      <c r="BS366" s="47"/>
      <c r="BT366" s="42"/>
      <c r="BU366" s="42"/>
      <c r="BV366" s="42"/>
      <c r="BW366" s="43"/>
      <c r="BX366" s="191"/>
      <c r="BY366" s="191"/>
      <c r="BZ366" s="205"/>
      <c r="CA366" s="191"/>
      <c r="CB366" s="206"/>
      <c r="CC366" s="191"/>
      <c r="CD366" s="207">
        <f t="shared" si="248"/>
        <v>47.876301527218352</v>
      </c>
      <c r="CE366" s="47" t="s">
        <v>356</v>
      </c>
      <c r="CF366" s="42">
        <v>31.8</v>
      </c>
      <c r="CG366" s="42" t="s">
        <v>353</v>
      </c>
      <c r="CH366" s="42">
        <v>175</v>
      </c>
      <c r="CI366" s="191"/>
      <c r="CJ366" s="192"/>
      <c r="CK366" s="191" t="s">
        <v>357</v>
      </c>
      <c r="CL366" s="191" t="s">
        <v>358</v>
      </c>
      <c r="CM366" s="208">
        <v>0.13</v>
      </c>
      <c r="CN366" s="191">
        <v>470</v>
      </c>
      <c r="CO366" s="205">
        <f t="shared" si="249"/>
        <v>63.791363726315701</v>
      </c>
      <c r="CP366" s="191">
        <f t="shared" si="250"/>
        <v>35.907226145413766</v>
      </c>
      <c r="CQ366" s="145" t="s">
        <v>353</v>
      </c>
      <c r="CR366" s="191">
        <v>175</v>
      </c>
      <c r="CS366" s="191"/>
      <c r="CT366" s="191"/>
      <c r="CU366" s="191"/>
      <c r="CV366" s="192"/>
      <c r="CW366" s="191" t="s">
        <v>357</v>
      </c>
      <c r="CX366" s="209" t="s">
        <v>358</v>
      </c>
      <c r="CY366" s="208">
        <v>0.13</v>
      </c>
      <c r="CZ366" s="191">
        <v>470</v>
      </c>
      <c r="DA366" s="191"/>
      <c r="DB366" s="191">
        <f t="shared" si="251"/>
        <v>42.912377089825469</v>
      </c>
      <c r="DC366" s="43">
        <f t="shared" si="252"/>
        <v>0</v>
      </c>
      <c r="DD366" s="191" t="s">
        <v>362</v>
      </c>
      <c r="DE366" s="191">
        <v>100</v>
      </c>
      <c r="DF366" s="191" t="s">
        <v>361</v>
      </c>
      <c r="DG366" s="191">
        <v>20</v>
      </c>
      <c r="DH366" s="191" t="s">
        <v>353</v>
      </c>
      <c r="DI366" s="192">
        <v>175</v>
      </c>
      <c r="DJ366" s="191"/>
      <c r="DK366" s="209"/>
      <c r="DL366" s="208"/>
      <c r="DM366" s="191"/>
      <c r="DN366" s="191">
        <f t="shared" si="253"/>
        <v>42.912377089825469</v>
      </c>
      <c r="DO366" s="192">
        <f t="shared" si="254"/>
        <v>0</v>
      </c>
      <c r="DP366" s="191">
        <v>1</v>
      </c>
      <c r="DQ366" s="191" t="s">
        <v>363</v>
      </c>
      <c r="DR366" s="191" t="s">
        <v>371</v>
      </c>
      <c r="DS366" s="208">
        <v>0.13400000000000001</v>
      </c>
      <c r="DT366" s="191">
        <v>580</v>
      </c>
      <c r="DU366" s="191">
        <f t="shared" si="255"/>
        <v>6.1865487990637034</v>
      </c>
      <c r="DV366" s="191">
        <v>0.375</v>
      </c>
      <c r="DW366" s="191">
        <v>0.45</v>
      </c>
      <c r="DX366" s="192">
        <f t="shared" si="256"/>
        <v>7.9793835878697257</v>
      </c>
      <c r="DY366" s="191">
        <v>1</v>
      </c>
      <c r="DZ366" s="191" t="s">
        <v>363</v>
      </c>
      <c r="EA366" s="191" t="s">
        <v>371</v>
      </c>
      <c r="EB366" s="208">
        <v>0.13400000000000001</v>
      </c>
      <c r="EC366" s="191">
        <v>580</v>
      </c>
      <c r="ED366" s="191">
        <f t="shared" si="257"/>
        <v>2.810455131205206</v>
      </c>
      <c r="EE366" s="191">
        <v>0.47499999999999998</v>
      </c>
      <c r="EF366" s="191">
        <v>0.47499999999999998</v>
      </c>
      <c r="EG366" s="191">
        <f t="shared" si="258"/>
        <v>3.9896917939348628</v>
      </c>
      <c r="EH366" s="166">
        <f t="shared" si="259"/>
        <v>2</v>
      </c>
      <c r="EI366" s="205">
        <f t="shared" si="260"/>
        <v>2.7580137441564068</v>
      </c>
      <c r="EJ366" s="205">
        <f t="shared" si="270"/>
        <v>1.6223610259743571</v>
      </c>
      <c r="EK366" s="51">
        <f t="shared" si="266"/>
        <v>0.93809410523084891</v>
      </c>
      <c r="EL366" s="220">
        <f t="shared" si="271"/>
        <v>0.35509312792179659</v>
      </c>
      <c r="EM366" s="221">
        <f t="shared" si="261"/>
        <v>4.4744940076209661</v>
      </c>
      <c r="EN366" s="191"/>
      <c r="EO366" s="313"/>
      <c r="EP366" s="192" t="s">
        <v>354</v>
      </c>
      <c r="EQ366" s="222">
        <f t="shared" si="262"/>
        <v>2.7580137441564068</v>
      </c>
      <c r="ER366" s="191">
        <f t="shared" si="263"/>
        <v>1.6223610259743571</v>
      </c>
      <c r="ES366" s="51">
        <f t="shared" si="264"/>
        <v>0.93809410523084891</v>
      </c>
      <c r="ET366" s="191">
        <f t="shared" si="267"/>
        <v>3.8232931279217963</v>
      </c>
      <c r="EU366" s="191">
        <f t="shared" si="265"/>
        <v>4.4744940076209661</v>
      </c>
      <c r="EV366" s="191"/>
      <c r="EW366" s="191"/>
      <c r="EX366" s="192" t="str">
        <f t="shared" si="272"/>
        <v>Front</v>
      </c>
      <c r="EY366" s="145"/>
      <c r="EZ366" s="191"/>
      <c r="FA366" s="191"/>
      <c r="FB366" s="191"/>
      <c r="FC366" s="191"/>
      <c r="FD366" s="191"/>
      <c r="FE366" s="191"/>
      <c r="FF366" s="192"/>
      <c r="FG366" s="145"/>
      <c r="FH366" s="191"/>
      <c r="FI366" s="191"/>
      <c r="FJ366" s="191"/>
      <c r="FK366" s="191"/>
      <c r="FL366" s="191"/>
      <c r="FM366" s="191"/>
      <c r="FN366" s="192"/>
      <c r="FO366" s="145"/>
      <c r="FP366" s="191"/>
      <c r="FQ366" s="191"/>
      <c r="FR366" s="191"/>
      <c r="FS366" s="191"/>
      <c r="FT366" s="191"/>
      <c r="FU366" s="191"/>
      <c r="FV366" s="192"/>
      <c r="FW366" s="191"/>
      <c r="FX366" s="191"/>
      <c r="FY366" s="191"/>
      <c r="FZ366" s="191"/>
      <c r="GA366" s="191"/>
      <c r="GB366" s="191"/>
      <c r="GC366" s="191"/>
      <c r="GD366" s="210"/>
      <c r="GE366" s="145"/>
      <c r="GF366" s="191"/>
      <c r="GG366" s="191"/>
      <c r="GH366" s="191"/>
      <c r="GI366" s="191"/>
      <c r="GJ366" s="191"/>
      <c r="GK366" s="191"/>
      <c r="GL366" s="210"/>
      <c r="GM366" s="145"/>
      <c r="GN366" s="191"/>
      <c r="GO366" s="191"/>
      <c r="GP366" s="191"/>
      <c r="GQ366" s="191"/>
      <c r="GR366" s="191"/>
      <c r="GS366" s="191"/>
      <c r="GT366" s="210"/>
      <c r="GU366" s="145"/>
      <c r="GV366" s="191"/>
      <c r="GW366" s="191"/>
      <c r="GX366" s="191"/>
      <c r="GY366" s="191"/>
      <c r="GZ366" s="191"/>
      <c r="HA366" s="191"/>
      <c r="HB366" s="210"/>
      <c r="HC366" s="145"/>
      <c r="HD366" s="191"/>
      <c r="HE366" s="191"/>
      <c r="HF366" s="191"/>
      <c r="HG366" s="191"/>
      <c r="HH366" s="191"/>
      <c r="HI366" s="191"/>
      <c r="HJ366" s="210"/>
      <c r="HR366" s="310"/>
    </row>
    <row r="367" spans="1:226" s="309" customFormat="1" ht="14.45" customHeight="1" x14ac:dyDescent="0.25">
      <c r="A367" s="211" t="s">
        <v>431</v>
      </c>
      <c r="B367" s="194" t="s">
        <v>0</v>
      </c>
      <c r="C367" s="31">
        <f t="shared" si="268"/>
        <v>357</v>
      </c>
      <c r="D367" s="173" t="str">
        <f t="shared" si="232"/>
        <v>Dw_357</v>
      </c>
      <c r="E367" s="4">
        <v>433.02806997976279</v>
      </c>
      <c r="F367" s="195" t="s">
        <v>360</v>
      </c>
      <c r="G367" s="195">
        <v>17.5</v>
      </c>
      <c r="H367" s="3">
        <f t="shared" si="233"/>
        <v>41.745722391538635</v>
      </c>
      <c r="I367" s="196">
        <f t="shared" si="234"/>
        <v>159.47122095603316</v>
      </c>
      <c r="J367" s="1">
        <f t="shared" si="235"/>
        <v>0.3</v>
      </c>
      <c r="K367" s="280">
        <f t="shared" si="236"/>
        <v>0.62965921586695217</v>
      </c>
      <c r="L367" s="280">
        <f t="shared" si="237"/>
        <v>0.73707777034798916</v>
      </c>
      <c r="M367" s="225">
        <f t="shared" si="238"/>
        <v>1.1460184073016983</v>
      </c>
      <c r="N367" s="15" t="s">
        <v>432</v>
      </c>
      <c r="O367" s="197">
        <f t="shared" si="239"/>
        <v>0.55280832776099187</v>
      </c>
      <c r="P367" s="198">
        <f t="shared" si="240"/>
        <v>0</v>
      </c>
      <c r="Q367" s="198">
        <f t="shared" si="241"/>
        <v>0</v>
      </c>
      <c r="R367" s="198">
        <f t="shared" si="242"/>
        <v>0.80295374549570708</v>
      </c>
      <c r="S367" s="77">
        <f t="shared" si="243"/>
        <v>0.71553344807092178</v>
      </c>
      <c r="T367" s="199"/>
      <c r="U367" s="3">
        <f t="shared" si="244"/>
        <v>1.8046481539668289</v>
      </c>
      <c r="V367" s="98">
        <f t="shared" si="245"/>
        <v>11.072966862694006</v>
      </c>
      <c r="W367" s="49">
        <f t="shared" si="246"/>
        <v>3.7700575563162189</v>
      </c>
      <c r="X367" s="317">
        <f t="shared" si="269"/>
        <v>9.3277726376084877E-2</v>
      </c>
      <c r="Y367" s="318">
        <v>9.3277726376084905E-2</v>
      </c>
      <c r="Z367" s="200"/>
      <c r="AA367" s="66"/>
      <c r="AB367" s="66"/>
      <c r="AC367" s="66">
        <v>250</v>
      </c>
      <c r="AD367" s="66"/>
      <c r="AE367" s="66"/>
      <c r="AF367" s="66"/>
      <c r="AG367" s="66"/>
      <c r="AH367" s="195"/>
      <c r="AI367" s="34"/>
      <c r="AJ367" s="229">
        <v>180</v>
      </c>
      <c r="AK367" s="34"/>
      <c r="AL367" s="34"/>
      <c r="AM367" s="34"/>
      <c r="AN367" s="201"/>
      <c r="AO367" s="201"/>
      <c r="AP367" s="202">
        <v>240</v>
      </c>
      <c r="AQ367" s="18"/>
      <c r="AR367" s="18"/>
      <c r="AS367" s="18"/>
      <c r="AT367" s="51"/>
      <c r="AU367" s="17"/>
      <c r="AV367" s="18"/>
      <c r="AW367" s="112"/>
      <c r="AX367" s="103"/>
      <c r="AY367" s="18"/>
      <c r="AZ367" s="18"/>
      <c r="BA367" s="18"/>
      <c r="BB367" s="17"/>
      <c r="BC367" s="19"/>
      <c r="BD367" s="19"/>
      <c r="BE367" s="19"/>
      <c r="BF367" s="17"/>
      <c r="BG367" s="18"/>
      <c r="BH367" s="18"/>
      <c r="BI367" s="128"/>
      <c r="BJ367" s="331"/>
      <c r="BK367" s="332"/>
      <c r="BL367" s="332"/>
      <c r="BM367" s="332"/>
      <c r="BN367" s="333"/>
      <c r="BO367" s="203">
        <f t="shared" si="247"/>
        <v>6.9363999999999999</v>
      </c>
      <c r="BP367" s="285">
        <v>6.0183556876100912</v>
      </c>
      <c r="BQ367" s="204">
        <v>2.9325051743593611</v>
      </c>
      <c r="BR367" s="204"/>
      <c r="BS367" s="47"/>
      <c r="BT367" s="42"/>
      <c r="BU367" s="42"/>
      <c r="BV367" s="42"/>
      <c r="BW367" s="43"/>
      <c r="BX367" s="191"/>
      <c r="BY367" s="191"/>
      <c r="BZ367" s="205"/>
      <c r="CA367" s="191"/>
      <c r="CB367" s="206"/>
      <c r="CC367" s="191"/>
      <c r="CD367" s="207">
        <f t="shared" si="248"/>
        <v>47.841366286809951</v>
      </c>
      <c r="CE367" s="47" t="s">
        <v>356</v>
      </c>
      <c r="CF367" s="42">
        <v>31.8</v>
      </c>
      <c r="CG367" s="42" t="s">
        <v>353</v>
      </c>
      <c r="CH367" s="42">
        <v>175</v>
      </c>
      <c r="CI367" s="191"/>
      <c r="CJ367" s="192"/>
      <c r="CK367" s="191" t="s">
        <v>357</v>
      </c>
      <c r="CL367" s="191" t="s">
        <v>358</v>
      </c>
      <c r="CM367" s="208">
        <v>0.13</v>
      </c>
      <c r="CN367" s="191">
        <v>470</v>
      </c>
      <c r="CO367" s="205">
        <f t="shared" si="249"/>
        <v>66.008222321528052</v>
      </c>
      <c r="CP367" s="191">
        <f t="shared" si="250"/>
        <v>35.881024715107465</v>
      </c>
      <c r="CQ367" s="145" t="s">
        <v>353</v>
      </c>
      <c r="CR367" s="191">
        <v>175</v>
      </c>
      <c r="CS367" s="191"/>
      <c r="CT367" s="191"/>
      <c r="CU367" s="191"/>
      <c r="CV367" s="192"/>
      <c r="CW367" s="191" t="s">
        <v>357</v>
      </c>
      <c r="CX367" s="209" t="s">
        <v>358</v>
      </c>
      <c r="CY367" s="208">
        <v>0.13</v>
      </c>
      <c r="CZ367" s="191">
        <v>470</v>
      </c>
      <c r="DA367" s="191"/>
      <c r="DB367" s="191">
        <f t="shared" si="251"/>
        <v>41.745722391538635</v>
      </c>
      <c r="DC367" s="43">
        <f t="shared" si="252"/>
        <v>0</v>
      </c>
      <c r="DD367" s="191" t="s">
        <v>362</v>
      </c>
      <c r="DE367" s="191">
        <v>100</v>
      </c>
      <c r="DF367" s="191" t="s">
        <v>361</v>
      </c>
      <c r="DG367" s="191">
        <v>20</v>
      </c>
      <c r="DH367" s="191" t="s">
        <v>353</v>
      </c>
      <c r="DI367" s="192">
        <v>175</v>
      </c>
      <c r="DJ367" s="191"/>
      <c r="DK367" s="209"/>
      <c r="DL367" s="208"/>
      <c r="DM367" s="191"/>
      <c r="DN367" s="191">
        <f t="shared" si="253"/>
        <v>41.745722391538635</v>
      </c>
      <c r="DO367" s="192">
        <f t="shared" si="254"/>
        <v>0</v>
      </c>
      <c r="DP367" s="191">
        <v>1</v>
      </c>
      <c r="DQ367" s="191" t="s">
        <v>363</v>
      </c>
      <c r="DR367" s="191" t="s">
        <v>371</v>
      </c>
      <c r="DS367" s="208">
        <v>0.13400000000000001</v>
      </c>
      <c r="DT367" s="191">
        <v>580</v>
      </c>
      <c r="DU367" s="191">
        <f t="shared" si="255"/>
        <v>6.0183556876100912</v>
      </c>
      <c r="DV367" s="191">
        <v>0.375</v>
      </c>
      <c r="DW367" s="191">
        <v>0.45</v>
      </c>
      <c r="DX367" s="192">
        <f t="shared" si="256"/>
        <v>7.9735610478016588</v>
      </c>
      <c r="DY367" s="191">
        <v>1</v>
      </c>
      <c r="DZ367" s="191" t="s">
        <v>363</v>
      </c>
      <c r="EA367" s="191" t="s">
        <v>371</v>
      </c>
      <c r="EB367" s="208">
        <v>0.13400000000000001</v>
      </c>
      <c r="EC367" s="191">
        <v>580</v>
      </c>
      <c r="ED367" s="191">
        <f t="shared" si="257"/>
        <v>2.9325051743593611</v>
      </c>
      <c r="EE367" s="191">
        <v>0.47499999999999998</v>
      </c>
      <c r="EF367" s="191">
        <v>0.47499999999999998</v>
      </c>
      <c r="EG367" s="191">
        <f t="shared" si="258"/>
        <v>3.9867805239008294</v>
      </c>
      <c r="EH367" s="166">
        <f t="shared" si="259"/>
        <v>2</v>
      </c>
      <c r="EI367" s="205">
        <f t="shared" si="260"/>
        <v>3.0679018617436093</v>
      </c>
      <c r="EJ367" s="205">
        <f t="shared" si="270"/>
        <v>1.8046481539668291</v>
      </c>
      <c r="EK367" s="51">
        <f t="shared" si="266"/>
        <v>0.87785702039253199</v>
      </c>
      <c r="EL367" s="220">
        <f t="shared" si="271"/>
        <v>0.2001490691281953</v>
      </c>
      <c r="EM367" s="221">
        <f t="shared" si="261"/>
        <v>5.536483431347003</v>
      </c>
      <c r="EN367" s="191"/>
      <c r="EO367" s="313"/>
      <c r="EP367" s="192" t="s">
        <v>354</v>
      </c>
      <c r="EQ367" s="222">
        <f t="shared" si="262"/>
        <v>3.0679018617436093</v>
      </c>
      <c r="ER367" s="191">
        <f t="shared" si="263"/>
        <v>1.8046481539668291</v>
      </c>
      <c r="ES367" s="51">
        <f t="shared" si="264"/>
        <v>0.87785702039253199</v>
      </c>
      <c r="ET367" s="191">
        <f t="shared" si="267"/>
        <v>3.6683490691281953</v>
      </c>
      <c r="EU367" s="191">
        <f t="shared" si="265"/>
        <v>5.536483431347003</v>
      </c>
      <c r="EV367" s="191"/>
      <c r="EW367" s="191"/>
      <c r="EX367" s="192" t="str">
        <f t="shared" si="272"/>
        <v>Front</v>
      </c>
      <c r="EY367" s="145"/>
      <c r="EZ367" s="191"/>
      <c r="FA367" s="191"/>
      <c r="FB367" s="191"/>
      <c r="FC367" s="191"/>
      <c r="FD367" s="191"/>
      <c r="FE367" s="191"/>
      <c r="FF367" s="192"/>
      <c r="FG367" s="145"/>
      <c r="FH367" s="191"/>
      <c r="FI367" s="191"/>
      <c r="FJ367" s="191"/>
      <c r="FK367" s="191"/>
      <c r="FL367" s="191"/>
      <c r="FM367" s="191"/>
      <c r="FN367" s="192"/>
      <c r="FO367" s="145"/>
      <c r="FP367" s="191"/>
      <c r="FQ367" s="191"/>
      <c r="FR367" s="191"/>
      <c r="FS367" s="191"/>
      <c r="FT367" s="191"/>
      <c r="FU367" s="191"/>
      <c r="FV367" s="192"/>
      <c r="FW367" s="191"/>
      <c r="FX367" s="191"/>
      <c r="FY367" s="191"/>
      <c r="FZ367" s="191"/>
      <c r="GA367" s="191"/>
      <c r="GB367" s="191"/>
      <c r="GC367" s="191"/>
      <c r="GD367" s="210"/>
      <c r="GE367" s="145"/>
      <c r="GF367" s="191"/>
      <c r="GG367" s="191"/>
      <c r="GH367" s="191"/>
      <c r="GI367" s="191"/>
      <c r="GJ367" s="191"/>
      <c r="GK367" s="191"/>
      <c r="GL367" s="210"/>
      <c r="GM367" s="145"/>
      <c r="GN367" s="191"/>
      <c r="GO367" s="191"/>
      <c r="GP367" s="191"/>
      <c r="GQ367" s="191"/>
      <c r="GR367" s="191"/>
      <c r="GS367" s="191"/>
      <c r="GT367" s="210"/>
      <c r="GU367" s="145"/>
      <c r="GV367" s="191"/>
      <c r="GW367" s="191"/>
      <c r="GX367" s="191"/>
      <c r="GY367" s="191"/>
      <c r="GZ367" s="191"/>
      <c r="HA367" s="191"/>
      <c r="HB367" s="210"/>
      <c r="HC367" s="145"/>
      <c r="HD367" s="191"/>
      <c r="HE367" s="191"/>
      <c r="HF367" s="191"/>
      <c r="HG367" s="191"/>
      <c r="HH367" s="191"/>
      <c r="HI367" s="191"/>
      <c r="HJ367" s="210"/>
      <c r="HR367" s="310"/>
    </row>
    <row r="368" spans="1:226" s="309" customFormat="1" ht="14.45" customHeight="1" x14ac:dyDescent="0.25">
      <c r="A368" s="211" t="s">
        <v>431</v>
      </c>
      <c r="B368" s="194" t="s">
        <v>0</v>
      </c>
      <c r="C368" s="31">
        <f t="shared" si="268"/>
        <v>358</v>
      </c>
      <c r="D368" s="173" t="str">
        <f t="shared" si="232"/>
        <v>Dw_358</v>
      </c>
      <c r="E368" s="4">
        <v>436.00075728319092</v>
      </c>
      <c r="F368" s="195" t="s">
        <v>360</v>
      </c>
      <c r="G368" s="195">
        <v>17.5</v>
      </c>
      <c r="H368" s="3">
        <f t="shared" si="233"/>
        <v>47.172569193658148</v>
      </c>
      <c r="I368" s="196">
        <f t="shared" si="234"/>
        <v>178.50686106505196</v>
      </c>
      <c r="J368" s="1">
        <f t="shared" si="235"/>
        <v>0.30000000000000004</v>
      </c>
      <c r="K368" s="280">
        <f t="shared" si="236"/>
        <v>0.63629945556808776</v>
      </c>
      <c r="L368" s="280">
        <f t="shared" si="237"/>
        <v>0.71492363445106033</v>
      </c>
      <c r="M368" s="225">
        <f t="shared" si="238"/>
        <v>1.1352372625639204</v>
      </c>
      <c r="N368" s="15" t="s">
        <v>432</v>
      </c>
      <c r="O368" s="197">
        <f t="shared" si="239"/>
        <v>0.53619272583829525</v>
      </c>
      <c r="P368" s="198">
        <f t="shared" si="240"/>
        <v>0</v>
      </c>
      <c r="Q368" s="198">
        <f t="shared" si="241"/>
        <v>0</v>
      </c>
      <c r="R368" s="198">
        <f t="shared" si="242"/>
        <v>0.79539997455034106</v>
      </c>
      <c r="S368" s="77">
        <f t="shared" si="243"/>
        <v>0.76674798430649727</v>
      </c>
      <c r="T368" s="199"/>
      <c r="U368" s="3">
        <f t="shared" si="244"/>
        <v>1.6499321450563766</v>
      </c>
      <c r="V368" s="98">
        <f t="shared" si="245"/>
        <v>9.2557386831871433</v>
      </c>
      <c r="W368" s="49">
        <f t="shared" si="246"/>
        <v>5.0965753040701269</v>
      </c>
      <c r="X368" s="317">
        <f t="shared" si="269"/>
        <v>6.6602297898429474E-2</v>
      </c>
      <c r="Y368" s="318">
        <v>6.6602297898429488E-2</v>
      </c>
      <c r="Z368" s="200"/>
      <c r="AA368" s="66"/>
      <c r="AB368" s="66"/>
      <c r="AC368" s="66">
        <v>250</v>
      </c>
      <c r="AD368" s="66"/>
      <c r="AE368" s="66"/>
      <c r="AF368" s="66"/>
      <c r="AG368" s="66"/>
      <c r="AH368" s="195"/>
      <c r="AI368" s="34"/>
      <c r="AJ368" s="229">
        <v>180</v>
      </c>
      <c r="AK368" s="34"/>
      <c r="AL368" s="34"/>
      <c r="AM368" s="34"/>
      <c r="AN368" s="201"/>
      <c r="AO368" s="201"/>
      <c r="AP368" s="202">
        <v>240</v>
      </c>
      <c r="AQ368" s="18"/>
      <c r="AR368" s="18"/>
      <c r="AS368" s="18"/>
      <c r="AT368" s="51"/>
      <c r="AU368" s="17"/>
      <c r="AV368" s="18"/>
      <c r="AW368" s="112"/>
      <c r="AX368" s="103"/>
      <c r="AY368" s="18"/>
      <c r="AZ368" s="18"/>
      <c r="BA368" s="18"/>
      <c r="BB368" s="17"/>
      <c r="BC368" s="19"/>
      <c r="BD368" s="19"/>
      <c r="BE368" s="19"/>
      <c r="BF368" s="17"/>
      <c r="BG368" s="18"/>
      <c r="BH368" s="18"/>
      <c r="BI368" s="128"/>
      <c r="BJ368" s="331"/>
      <c r="BK368" s="332"/>
      <c r="BL368" s="332"/>
      <c r="BM368" s="332"/>
      <c r="BN368" s="333"/>
      <c r="BO368" s="203">
        <f t="shared" si="247"/>
        <v>6.9363999999999999</v>
      </c>
      <c r="BP368" s="285">
        <v>6.8007279271175465</v>
      </c>
      <c r="BQ368" s="204">
        <v>3.0632939841667213</v>
      </c>
      <c r="BR368" s="204"/>
      <c r="BS368" s="47"/>
      <c r="BT368" s="42"/>
      <c r="BU368" s="42"/>
      <c r="BV368" s="42"/>
      <c r="BW368" s="43"/>
      <c r="BX368" s="191"/>
      <c r="BY368" s="191"/>
      <c r="BZ368" s="205"/>
      <c r="CA368" s="191"/>
      <c r="CB368" s="206"/>
      <c r="CC368" s="191"/>
      <c r="CD368" s="207">
        <f t="shared" si="248"/>
        <v>53.552058319515595</v>
      </c>
      <c r="CE368" s="47" t="s">
        <v>356</v>
      </c>
      <c r="CF368" s="42">
        <v>31.8</v>
      </c>
      <c r="CG368" s="42" t="s">
        <v>353</v>
      </c>
      <c r="CH368" s="42">
        <v>175</v>
      </c>
      <c r="CI368" s="191"/>
      <c r="CJ368" s="192"/>
      <c r="CK368" s="191" t="s">
        <v>357</v>
      </c>
      <c r="CL368" s="191" t="s">
        <v>358</v>
      </c>
      <c r="CM368" s="208">
        <v>0.13</v>
      </c>
      <c r="CN368" s="191">
        <v>470</v>
      </c>
      <c r="CO368" s="205">
        <f t="shared" si="249"/>
        <v>74.190168826307826</v>
      </c>
      <c r="CP368" s="191">
        <f t="shared" si="250"/>
        <v>40.164043739636696</v>
      </c>
      <c r="CQ368" s="145" t="s">
        <v>353</v>
      </c>
      <c r="CR368" s="191">
        <v>175</v>
      </c>
      <c r="CS368" s="191"/>
      <c r="CT368" s="191"/>
      <c r="CU368" s="191"/>
      <c r="CV368" s="192"/>
      <c r="CW368" s="191" t="s">
        <v>357</v>
      </c>
      <c r="CX368" s="209" t="s">
        <v>358</v>
      </c>
      <c r="CY368" s="208">
        <v>0.13</v>
      </c>
      <c r="CZ368" s="191">
        <v>470</v>
      </c>
      <c r="DA368" s="191"/>
      <c r="DB368" s="191">
        <f t="shared" si="251"/>
        <v>47.172569193658148</v>
      </c>
      <c r="DC368" s="43">
        <f t="shared" si="252"/>
        <v>0</v>
      </c>
      <c r="DD368" s="191" t="s">
        <v>362</v>
      </c>
      <c r="DE368" s="191">
        <v>100</v>
      </c>
      <c r="DF368" s="191" t="s">
        <v>361</v>
      </c>
      <c r="DG368" s="191">
        <v>20</v>
      </c>
      <c r="DH368" s="191" t="s">
        <v>353</v>
      </c>
      <c r="DI368" s="192">
        <v>175</v>
      </c>
      <c r="DJ368" s="191"/>
      <c r="DK368" s="209"/>
      <c r="DL368" s="208"/>
      <c r="DM368" s="191"/>
      <c r="DN368" s="191">
        <f t="shared" si="253"/>
        <v>47.172569193658148</v>
      </c>
      <c r="DO368" s="192">
        <f t="shared" si="254"/>
        <v>0</v>
      </c>
      <c r="DP368" s="191">
        <v>1</v>
      </c>
      <c r="DQ368" s="191" t="s">
        <v>363</v>
      </c>
      <c r="DR368" s="191" t="s">
        <v>371</v>
      </c>
      <c r="DS368" s="208">
        <v>0.13400000000000001</v>
      </c>
      <c r="DT368" s="191">
        <v>580</v>
      </c>
      <c r="DU368" s="191">
        <f t="shared" si="255"/>
        <v>6.8007279271175465</v>
      </c>
      <c r="DV368" s="191">
        <v>0.375</v>
      </c>
      <c r="DW368" s="191">
        <v>0.45</v>
      </c>
      <c r="DX368" s="192">
        <f t="shared" si="256"/>
        <v>8.9253430532525986</v>
      </c>
      <c r="DY368" s="191">
        <v>1</v>
      </c>
      <c r="DZ368" s="191" t="s">
        <v>363</v>
      </c>
      <c r="EA368" s="191" t="s">
        <v>371</v>
      </c>
      <c r="EB368" s="208">
        <v>0.13400000000000001</v>
      </c>
      <c r="EC368" s="191">
        <v>580</v>
      </c>
      <c r="ED368" s="191">
        <f t="shared" si="257"/>
        <v>3.0632939841667213</v>
      </c>
      <c r="EE368" s="191">
        <v>0.47499999999999998</v>
      </c>
      <c r="EF368" s="191">
        <v>0.47499999999999998</v>
      </c>
      <c r="EG368" s="191">
        <f t="shared" si="258"/>
        <v>4.4626715266262993</v>
      </c>
      <c r="EH368" s="166">
        <f t="shared" si="259"/>
        <v>2</v>
      </c>
      <c r="EI368" s="205">
        <f t="shared" si="260"/>
        <v>2.8048846465958404</v>
      </c>
      <c r="EJ368" s="205">
        <f t="shared" si="270"/>
        <v>1.6499321450563766</v>
      </c>
      <c r="EK368" s="51">
        <f t="shared" si="266"/>
        <v>1.1633618391103446</v>
      </c>
      <c r="EL368" s="220">
        <f t="shared" si="271"/>
        <v>0.3316576767020798</v>
      </c>
      <c r="EM368" s="221">
        <f t="shared" si="261"/>
        <v>4.6278693415935717</v>
      </c>
      <c r="EN368" s="191"/>
      <c r="EO368" s="313"/>
      <c r="EP368" s="192" t="s">
        <v>354</v>
      </c>
      <c r="EQ368" s="222">
        <f t="shared" si="262"/>
        <v>2.8048846465958404</v>
      </c>
      <c r="ER368" s="191">
        <f t="shared" si="263"/>
        <v>1.6499321450563766</v>
      </c>
      <c r="ES368" s="51">
        <f t="shared" si="264"/>
        <v>1.1633618391103446</v>
      </c>
      <c r="ET368" s="191">
        <f t="shared" si="267"/>
        <v>3.7998576767020795</v>
      </c>
      <c r="EU368" s="191">
        <f t="shared" si="265"/>
        <v>4.6278693415935717</v>
      </c>
      <c r="EV368" s="191"/>
      <c r="EW368" s="191"/>
      <c r="EX368" s="192" t="str">
        <f t="shared" si="272"/>
        <v>Front</v>
      </c>
      <c r="EY368" s="145"/>
      <c r="EZ368" s="191"/>
      <c r="FA368" s="191"/>
      <c r="FB368" s="191"/>
      <c r="FC368" s="191"/>
      <c r="FD368" s="191"/>
      <c r="FE368" s="191"/>
      <c r="FF368" s="192"/>
      <c r="FG368" s="145"/>
      <c r="FH368" s="191"/>
      <c r="FI368" s="191"/>
      <c r="FJ368" s="191"/>
      <c r="FK368" s="191"/>
      <c r="FL368" s="191"/>
      <c r="FM368" s="191"/>
      <c r="FN368" s="192"/>
      <c r="FO368" s="145"/>
      <c r="FP368" s="191"/>
      <c r="FQ368" s="191"/>
      <c r="FR368" s="191"/>
      <c r="FS368" s="191"/>
      <c r="FT368" s="191"/>
      <c r="FU368" s="191"/>
      <c r="FV368" s="192"/>
      <c r="FW368" s="191"/>
      <c r="FX368" s="191"/>
      <c r="FY368" s="191"/>
      <c r="FZ368" s="191"/>
      <c r="GA368" s="191"/>
      <c r="GB368" s="191"/>
      <c r="GC368" s="191"/>
      <c r="GD368" s="210"/>
      <c r="GE368" s="145"/>
      <c r="GF368" s="191"/>
      <c r="GG368" s="191"/>
      <c r="GH368" s="191"/>
      <c r="GI368" s="191"/>
      <c r="GJ368" s="191"/>
      <c r="GK368" s="191"/>
      <c r="GL368" s="210"/>
      <c r="GM368" s="145"/>
      <c r="GN368" s="191"/>
      <c r="GO368" s="191"/>
      <c r="GP368" s="191"/>
      <c r="GQ368" s="191"/>
      <c r="GR368" s="191"/>
      <c r="GS368" s="191"/>
      <c r="GT368" s="210"/>
      <c r="GU368" s="145"/>
      <c r="GV368" s="191"/>
      <c r="GW368" s="191"/>
      <c r="GX368" s="191"/>
      <c r="GY368" s="191"/>
      <c r="GZ368" s="191"/>
      <c r="HA368" s="191"/>
      <c r="HB368" s="210"/>
      <c r="HC368" s="145"/>
      <c r="HD368" s="191"/>
      <c r="HE368" s="191"/>
      <c r="HF368" s="191"/>
      <c r="HG368" s="191"/>
      <c r="HH368" s="191"/>
      <c r="HI368" s="191"/>
      <c r="HJ368" s="210"/>
      <c r="HR368" s="310"/>
    </row>
    <row r="369" spans="1:226" s="309" customFormat="1" ht="14.45" customHeight="1" x14ac:dyDescent="0.25">
      <c r="A369" s="211" t="s">
        <v>431</v>
      </c>
      <c r="B369" s="194" t="s">
        <v>0</v>
      </c>
      <c r="C369" s="31">
        <f t="shared" si="268"/>
        <v>359</v>
      </c>
      <c r="D369" s="173" t="str">
        <f t="shared" si="232"/>
        <v>Dw_359</v>
      </c>
      <c r="E369" s="4">
        <v>500.84066788350589</v>
      </c>
      <c r="F369" s="195" t="s">
        <v>360</v>
      </c>
      <c r="G369" s="195">
        <v>17.5</v>
      </c>
      <c r="H369" s="3">
        <f t="shared" si="233"/>
        <v>51.018011982147364</v>
      </c>
      <c r="I369" s="196">
        <f t="shared" si="234"/>
        <v>183.61650475682487</v>
      </c>
      <c r="J369" s="1">
        <f t="shared" si="235"/>
        <v>0.3</v>
      </c>
      <c r="K369" s="280">
        <f t="shared" si="236"/>
        <v>0.6752221964361268</v>
      </c>
      <c r="L369" s="280">
        <f t="shared" si="237"/>
        <v>0.79217191394668018</v>
      </c>
      <c r="M369" s="225">
        <f t="shared" si="238"/>
        <v>1.0797157569825189</v>
      </c>
      <c r="N369" s="15" t="s">
        <v>432</v>
      </c>
      <c r="O369" s="197">
        <f t="shared" si="239"/>
        <v>0.59412893546001011</v>
      </c>
      <c r="P369" s="198">
        <f t="shared" si="240"/>
        <v>0</v>
      </c>
      <c r="Q369" s="198">
        <f t="shared" si="241"/>
        <v>0</v>
      </c>
      <c r="R369" s="198">
        <f t="shared" si="242"/>
        <v>0.75649902795288326</v>
      </c>
      <c r="S369" s="77">
        <f t="shared" si="243"/>
        <v>0.84648661392720759</v>
      </c>
      <c r="T369" s="199"/>
      <c r="U369" s="3">
        <f t="shared" si="244"/>
        <v>1.8821036630996371</v>
      </c>
      <c r="V369" s="98">
        <f t="shared" si="245"/>
        <v>12.043868275420445</v>
      </c>
      <c r="W369" s="49">
        <f t="shared" si="246"/>
        <v>4.2360154408419373</v>
      </c>
      <c r="X369" s="317">
        <f t="shared" si="269"/>
        <v>8.9986228662192483E-2</v>
      </c>
      <c r="Y369" s="318">
        <v>8.9986228662192455E-2</v>
      </c>
      <c r="Z369" s="200"/>
      <c r="AA369" s="66"/>
      <c r="AB369" s="66"/>
      <c r="AC369" s="66">
        <v>250</v>
      </c>
      <c r="AD369" s="66"/>
      <c r="AE369" s="66"/>
      <c r="AF369" s="66"/>
      <c r="AG369" s="66"/>
      <c r="AH369" s="195"/>
      <c r="AI369" s="34"/>
      <c r="AJ369" s="229">
        <v>180</v>
      </c>
      <c r="AK369" s="34"/>
      <c r="AL369" s="34"/>
      <c r="AM369" s="34"/>
      <c r="AN369" s="201"/>
      <c r="AO369" s="201"/>
      <c r="AP369" s="202">
        <v>240</v>
      </c>
      <c r="AQ369" s="18"/>
      <c r="AR369" s="18"/>
      <c r="AS369" s="18"/>
      <c r="AT369" s="51"/>
      <c r="AU369" s="17"/>
      <c r="AV369" s="18"/>
      <c r="AW369" s="112"/>
      <c r="AX369" s="103"/>
      <c r="AY369" s="18"/>
      <c r="AZ369" s="18"/>
      <c r="BA369" s="18"/>
      <c r="BB369" s="17"/>
      <c r="BC369" s="19"/>
      <c r="BD369" s="19"/>
      <c r="BE369" s="19"/>
      <c r="BF369" s="17"/>
      <c r="BG369" s="18"/>
      <c r="BH369" s="18"/>
      <c r="BI369" s="128"/>
      <c r="BJ369" s="331"/>
      <c r="BK369" s="332"/>
      <c r="BL369" s="332"/>
      <c r="BM369" s="332"/>
      <c r="BN369" s="333"/>
      <c r="BO369" s="203">
        <f t="shared" si="247"/>
        <v>6.9363999999999999</v>
      </c>
      <c r="BP369" s="285">
        <v>7.3551138893586536</v>
      </c>
      <c r="BQ369" s="204">
        <v>2.8541581187306653</v>
      </c>
      <c r="BR369" s="204"/>
      <c r="BS369" s="47"/>
      <c r="BT369" s="42"/>
      <c r="BU369" s="42"/>
      <c r="BV369" s="42"/>
      <c r="BW369" s="43"/>
      <c r="BX369" s="191"/>
      <c r="BY369" s="191"/>
      <c r="BZ369" s="205"/>
      <c r="CA369" s="191"/>
      <c r="CB369" s="206"/>
      <c r="CC369" s="191"/>
      <c r="CD369" s="207">
        <f t="shared" si="248"/>
        <v>55.084951427047457</v>
      </c>
      <c r="CE369" s="47" t="s">
        <v>356</v>
      </c>
      <c r="CF369" s="42">
        <v>31.8</v>
      </c>
      <c r="CG369" s="42" t="s">
        <v>353</v>
      </c>
      <c r="CH369" s="42">
        <v>175</v>
      </c>
      <c r="CI369" s="191"/>
      <c r="CJ369" s="192"/>
      <c r="CK369" s="191" t="s">
        <v>357</v>
      </c>
      <c r="CL369" s="191" t="s">
        <v>358</v>
      </c>
      <c r="CM369" s="208">
        <v>0.13</v>
      </c>
      <c r="CN369" s="191">
        <v>470</v>
      </c>
      <c r="CO369" s="205">
        <f t="shared" si="249"/>
        <v>71.608926941102283</v>
      </c>
      <c r="CP369" s="191">
        <f t="shared" si="250"/>
        <v>41.313713570285593</v>
      </c>
      <c r="CQ369" s="145" t="s">
        <v>353</v>
      </c>
      <c r="CR369" s="191">
        <v>175</v>
      </c>
      <c r="CS369" s="191"/>
      <c r="CT369" s="191"/>
      <c r="CU369" s="191"/>
      <c r="CV369" s="192"/>
      <c r="CW369" s="191" t="s">
        <v>357</v>
      </c>
      <c r="CX369" s="209" t="s">
        <v>358</v>
      </c>
      <c r="CY369" s="208">
        <v>0.13</v>
      </c>
      <c r="CZ369" s="191">
        <v>470</v>
      </c>
      <c r="DA369" s="191"/>
      <c r="DB369" s="191">
        <f t="shared" si="251"/>
        <v>51.018011982147364</v>
      </c>
      <c r="DC369" s="43">
        <f t="shared" si="252"/>
        <v>0</v>
      </c>
      <c r="DD369" s="191" t="s">
        <v>362</v>
      </c>
      <c r="DE369" s="191">
        <v>100</v>
      </c>
      <c r="DF369" s="191" t="s">
        <v>361</v>
      </c>
      <c r="DG369" s="191">
        <v>20</v>
      </c>
      <c r="DH369" s="191" t="s">
        <v>353</v>
      </c>
      <c r="DI369" s="192">
        <v>175</v>
      </c>
      <c r="DJ369" s="191"/>
      <c r="DK369" s="209"/>
      <c r="DL369" s="208"/>
      <c r="DM369" s="191"/>
      <c r="DN369" s="191">
        <f t="shared" si="253"/>
        <v>51.018011982147364</v>
      </c>
      <c r="DO369" s="192">
        <f t="shared" si="254"/>
        <v>0</v>
      </c>
      <c r="DP369" s="191">
        <v>1</v>
      </c>
      <c r="DQ369" s="191" t="s">
        <v>363</v>
      </c>
      <c r="DR369" s="191" t="s">
        <v>371</v>
      </c>
      <c r="DS369" s="208">
        <v>0.13400000000000001</v>
      </c>
      <c r="DT369" s="191">
        <v>580</v>
      </c>
      <c r="DU369" s="191">
        <f t="shared" si="255"/>
        <v>7.3551138893586536</v>
      </c>
      <c r="DV369" s="191">
        <v>0.375</v>
      </c>
      <c r="DW369" s="191">
        <v>0.45</v>
      </c>
      <c r="DX369" s="192">
        <f t="shared" si="256"/>
        <v>9.180825237841244</v>
      </c>
      <c r="DY369" s="191">
        <v>1</v>
      </c>
      <c r="DZ369" s="191" t="s">
        <v>363</v>
      </c>
      <c r="EA369" s="191" t="s">
        <v>371</v>
      </c>
      <c r="EB369" s="208">
        <v>0.13400000000000001</v>
      </c>
      <c r="EC369" s="191">
        <v>580</v>
      </c>
      <c r="ED369" s="191">
        <f t="shared" si="257"/>
        <v>2.8541581187306653</v>
      </c>
      <c r="EE369" s="191">
        <v>0.47499999999999998</v>
      </c>
      <c r="EF369" s="191">
        <v>0.47499999999999998</v>
      </c>
      <c r="EG369" s="191">
        <f t="shared" si="258"/>
        <v>4.590412618920622</v>
      </c>
      <c r="EH369" s="166">
        <f t="shared" si="259"/>
        <v>2</v>
      </c>
      <c r="EI369" s="205">
        <f t="shared" si="260"/>
        <v>3.1995762272693828</v>
      </c>
      <c r="EJ369" s="205">
        <f t="shared" si="270"/>
        <v>1.8821036630996371</v>
      </c>
      <c r="EK369" s="51">
        <f t="shared" si="266"/>
        <v>0.72205445563102821</v>
      </c>
      <c r="EL369" s="220">
        <f t="shared" si="271"/>
        <v>0.13431188636530855</v>
      </c>
      <c r="EM369" s="221">
        <f t="shared" si="261"/>
        <v>6.0219341377102227</v>
      </c>
      <c r="EN369" s="191"/>
      <c r="EO369" s="313"/>
      <c r="EP369" s="192" t="s">
        <v>354</v>
      </c>
      <c r="EQ369" s="222">
        <f t="shared" si="262"/>
        <v>3.1995762272693828</v>
      </c>
      <c r="ER369" s="191">
        <f t="shared" si="263"/>
        <v>1.8821036630996371</v>
      </c>
      <c r="ES369" s="51">
        <f t="shared" si="264"/>
        <v>0.72205445563102821</v>
      </c>
      <c r="ET369" s="191">
        <f t="shared" si="267"/>
        <v>3.6025118863653085</v>
      </c>
      <c r="EU369" s="191">
        <f t="shared" si="265"/>
        <v>6.0219341377102227</v>
      </c>
      <c r="EV369" s="191"/>
      <c r="EW369" s="191"/>
      <c r="EX369" s="192" t="str">
        <f t="shared" si="272"/>
        <v>Front</v>
      </c>
      <c r="EY369" s="145"/>
      <c r="EZ369" s="191"/>
      <c r="FA369" s="191"/>
      <c r="FB369" s="191"/>
      <c r="FC369" s="191"/>
      <c r="FD369" s="191"/>
      <c r="FE369" s="191"/>
      <c r="FF369" s="192"/>
      <c r="FG369" s="145"/>
      <c r="FH369" s="191"/>
      <c r="FI369" s="191"/>
      <c r="FJ369" s="191"/>
      <c r="FK369" s="191"/>
      <c r="FL369" s="191"/>
      <c r="FM369" s="191"/>
      <c r="FN369" s="192"/>
      <c r="FO369" s="145"/>
      <c r="FP369" s="191"/>
      <c r="FQ369" s="191"/>
      <c r="FR369" s="191"/>
      <c r="FS369" s="191"/>
      <c r="FT369" s="191"/>
      <c r="FU369" s="191"/>
      <c r="FV369" s="192"/>
      <c r="FW369" s="191"/>
      <c r="FX369" s="191"/>
      <c r="FY369" s="191"/>
      <c r="FZ369" s="191"/>
      <c r="GA369" s="191"/>
      <c r="GB369" s="191"/>
      <c r="GC369" s="191"/>
      <c r="GD369" s="210"/>
      <c r="GE369" s="145"/>
      <c r="GF369" s="191"/>
      <c r="GG369" s="191"/>
      <c r="GH369" s="191"/>
      <c r="GI369" s="191"/>
      <c r="GJ369" s="191"/>
      <c r="GK369" s="191"/>
      <c r="GL369" s="210"/>
      <c r="GM369" s="145"/>
      <c r="GN369" s="191"/>
      <c r="GO369" s="191"/>
      <c r="GP369" s="191"/>
      <c r="GQ369" s="191"/>
      <c r="GR369" s="191"/>
      <c r="GS369" s="191"/>
      <c r="GT369" s="210"/>
      <c r="GU369" s="145"/>
      <c r="GV369" s="191"/>
      <c r="GW369" s="191"/>
      <c r="GX369" s="191"/>
      <c r="GY369" s="191"/>
      <c r="GZ369" s="191"/>
      <c r="HA369" s="191"/>
      <c r="HB369" s="210"/>
      <c r="HC369" s="145"/>
      <c r="HD369" s="191"/>
      <c r="HE369" s="191"/>
      <c r="HF369" s="191"/>
      <c r="HG369" s="191"/>
      <c r="HH369" s="191"/>
      <c r="HI369" s="191"/>
      <c r="HJ369" s="210"/>
      <c r="HR369" s="310"/>
    </row>
    <row r="370" spans="1:226" s="309" customFormat="1" ht="14.45" customHeight="1" x14ac:dyDescent="0.25">
      <c r="A370" s="211" t="s">
        <v>431</v>
      </c>
      <c r="B370" s="194" t="s">
        <v>0</v>
      </c>
      <c r="C370" s="31">
        <f t="shared" si="268"/>
        <v>360</v>
      </c>
      <c r="D370" s="173" t="str">
        <f t="shared" ref="D370:D433" si="273">CONCATENATE(A370,"_",C370)</f>
        <v>Dw_360</v>
      </c>
      <c r="E370" s="4">
        <v>427.29825372073509</v>
      </c>
      <c r="F370" s="195" t="s">
        <v>360</v>
      </c>
      <c r="G370" s="195">
        <v>17.5</v>
      </c>
      <c r="H370" s="3">
        <f t="shared" ref="H370:H433" si="274">BO370*BP370</f>
        <v>51.840577421498644</v>
      </c>
      <c r="I370" s="196">
        <f t="shared" ref="I370:I433" si="275">2*H370+2*(BO370+BP370)*BQ370</f>
        <v>188.67215845398871</v>
      </c>
      <c r="J370" s="1">
        <f t="shared" ref="J370:J433" si="276">CD370/I370</f>
        <v>0.3</v>
      </c>
      <c r="K370" s="280">
        <f t="shared" ref="K370:K433" si="277">CD370/(2*(BO370+BP370)*BQ370)</f>
        <v>0.66597222213383334</v>
      </c>
      <c r="L370" s="280">
        <f t="shared" ref="L370:L433" si="278">CD370/(2*(BO370+BP370)*BQ370 - V370)</f>
        <v>0.75454982756472522</v>
      </c>
      <c r="M370" s="225">
        <f t="shared" ref="M370:M433" si="279">CD370/H370</f>
        <v>1.0918406073294147</v>
      </c>
      <c r="N370" s="15" t="s">
        <v>432</v>
      </c>
      <c r="O370" s="197">
        <f t="shared" ref="O370:O433" si="280">CP370/(2*(BO370+BP370)*BQ370-V370)</f>
        <v>0.56591237067354383</v>
      </c>
      <c r="P370" s="198">
        <f t="shared" ref="P370:P433" si="281">DC370/H370</f>
        <v>0</v>
      </c>
      <c r="Q370" s="198">
        <f t="shared" ref="Q370:Q433" si="282">DO370/H370</f>
        <v>0</v>
      </c>
      <c r="R370" s="198">
        <f t="shared" ref="R370:R433" si="283">DX370/(DU370*2*(DV370+DW370))</f>
        <v>0.76499426148280314</v>
      </c>
      <c r="S370" s="77">
        <f t="shared" ref="S370:S433" si="284">EG370/(ED370*2*(EE370+EF370))</f>
        <v>0.84181813801822969</v>
      </c>
      <c r="T370" s="199"/>
      <c r="U370" s="3">
        <f t="shared" ref="U370:U433" si="285">(EJ370*(EN370+1)*EM370+ER370*(EV370+1)*EU370+EZ370*(FD370+1)*FC370+FH370*(FL370+1)*FK370+FP370*(FT370+1)*FS370+FX370*(GB370+1)*GA370+GF370*(GJ370+1)*GI370+GN370*(GR370+1)*GQ370+GV370*(GZ370+1)*GY370+HD370*(HH370+1)*HG370)/V370</f>
        <v>1.7130302256916741</v>
      </c>
      <c r="V370" s="98">
        <f t="shared" ref="V370:V433" si="286">(EN370+1)*EM370+(EV370+1)*EU370+(FD370+1)*FC370+(FL370+1)*FK370+(FT370+1)*FS370+(GB370+1)*GA370+(GJ370+1)*GI370+(GR370+1)*GQ370+(GZ370+1)*GY370+(HH370+1)*HG370</f>
        <v>9.97720668405311</v>
      </c>
      <c r="W370" s="49">
        <f t="shared" ref="W370:W433" si="287">H370/V370</f>
        <v>5.1959009232871862</v>
      </c>
      <c r="X370" s="317">
        <f t="shared" si="269"/>
        <v>6.9212360960117847E-2</v>
      </c>
      <c r="Y370" s="318">
        <v>6.9212360960117819E-2</v>
      </c>
      <c r="Z370" s="200"/>
      <c r="AA370" s="66"/>
      <c r="AB370" s="66"/>
      <c r="AC370" s="66">
        <v>250</v>
      </c>
      <c r="AD370" s="66"/>
      <c r="AE370" s="66"/>
      <c r="AF370" s="66"/>
      <c r="AG370" s="66"/>
      <c r="AH370" s="195"/>
      <c r="AI370" s="34"/>
      <c r="AJ370" s="229">
        <v>180</v>
      </c>
      <c r="AK370" s="34"/>
      <c r="AL370" s="34"/>
      <c r="AM370" s="34"/>
      <c r="AN370" s="201"/>
      <c r="AO370" s="201"/>
      <c r="AP370" s="202">
        <v>240</v>
      </c>
      <c r="AQ370" s="18"/>
      <c r="AR370" s="18"/>
      <c r="AS370" s="18"/>
      <c r="AT370" s="51"/>
      <c r="AU370" s="17"/>
      <c r="AV370" s="18"/>
      <c r="AW370" s="112"/>
      <c r="AX370" s="103"/>
      <c r="AY370" s="18"/>
      <c r="AZ370" s="18"/>
      <c r="BA370" s="18"/>
      <c r="BB370" s="17"/>
      <c r="BC370" s="19"/>
      <c r="BD370" s="19"/>
      <c r="BE370" s="19"/>
      <c r="BF370" s="17"/>
      <c r="BG370" s="18"/>
      <c r="BH370" s="18"/>
      <c r="BI370" s="128"/>
      <c r="BJ370" s="331"/>
      <c r="BK370" s="332"/>
      <c r="BL370" s="332"/>
      <c r="BM370" s="332"/>
      <c r="BN370" s="333"/>
      <c r="BO370" s="203">
        <f t="shared" ref="BO370:BO433" si="288">7-2*CF370/1000</f>
        <v>6.9363999999999999</v>
      </c>
      <c r="BP370" s="285">
        <v>7.4737006835676496</v>
      </c>
      <c r="BQ370" s="204">
        <v>2.9490079728557932</v>
      </c>
      <c r="BR370" s="204"/>
      <c r="BS370" s="47"/>
      <c r="BT370" s="42"/>
      <c r="BU370" s="42"/>
      <c r="BV370" s="42"/>
      <c r="BW370" s="43"/>
      <c r="BX370" s="191"/>
      <c r="BY370" s="191"/>
      <c r="BZ370" s="205"/>
      <c r="CA370" s="191"/>
      <c r="CB370" s="206"/>
      <c r="CC370" s="191"/>
      <c r="CD370" s="207">
        <f t="shared" ref="CD370:CD433" si="289">CP370+DC370+IF(ISNUMBER(DO370),DO370,0)+DX370+EG370</f>
        <v>56.601647536196616</v>
      </c>
      <c r="CE370" s="47" t="s">
        <v>356</v>
      </c>
      <c r="CF370" s="42">
        <v>31.8</v>
      </c>
      <c r="CG370" s="42" t="s">
        <v>353</v>
      </c>
      <c r="CH370" s="42">
        <v>175</v>
      </c>
      <c r="CI370" s="191"/>
      <c r="CJ370" s="192"/>
      <c r="CK370" s="191" t="s">
        <v>357</v>
      </c>
      <c r="CL370" s="191" t="s">
        <v>358</v>
      </c>
      <c r="CM370" s="208">
        <v>0.13</v>
      </c>
      <c r="CN370" s="191">
        <v>470</v>
      </c>
      <c r="CO370" s="205">
        <f t="shared" ref="CO370:CO433" si="290">2*(BO370+BP370)*BQ370-$V$54</f>
        <v>75.019449759563571</v>
      </c>
      <c r="CP370" s="191">
        <f t="shared" ref="CP370:CP433" si="291">$CP$2*I370</f>
        <v>42.45123565214746</v>
      </c>
      <c r="CQ370" s="145" t="s">
        <v>353</v>
      </c>
      <c r="CR370" s="191">
        <v>175</v>
      </c>
      <c r="CS370" s="191"/>
      <c r="CT370" s="191"/>
      <c r="CU370" s="191"/>
      <c r="CV370" s="192"/>
      <c r="CW370" s="191" t="s">
        <v>357</v>
      </c>
      <c r="CX370" s="209" t="s">
        <v>358</v>
      </c>
      <c r="CY370" s="208">
        <v>0.13</v>
      </c>
      <c r="CZ370" s="191">
        <v>470</v>
      </c>
      <c r="DA370" s="191"/>
      <c r="DB370" s="191">
        <f t="shared" ref="DB370:DB433" si="292">BO370*BP370</f>
        <v>51.840577421498644</v>
      </c>
      <c r="DC370" s="43">
        <f t="shared" ref="DC370:DC433" si="293">$DC$2*I370</f>
        <v>0</v>
      </c>
      <c r="DD370" s="191" t="s">
        <v>362</v>
      </c>
      <c r="DE370" s="191">
        <v>100</v>
      </c>
      <c r="DF370" s="191" t="s">
        <v>361</v>
      </c>
      <c r="DG370" s="191">
        <v>20</v>
      </c>
      <c r="DH370" s="191" t="s">
        <v>353</v>
      </c>
      <c r="DI370" s="192">
        <v>175</v>
      </c>
      <c r="DJ370" s="191"/>
      <c r="DK370" s="209"/>
      <c r="DL370" s="208"/>
      <c r="DM370" s="191"/>
      <c r="DN370" s="191">
        <f t="shared" ref="DN370:DN433" si="294">BO370*BP370</f>
        <v>51.840577421498644</v>
      </c>
      <c r="DO370" s="192">
        <f t="shared" ref="DO370:DO433" si="295">I370*$DO$2</f>
        <v>0</v>
      </c>
      <c r="DP370" s="191">
        <v>1</v>
      </c>
      <c r="DQ370" s="191" t="s">
        <v>363</v>
      </c>
      <c r="DR370" s="191" t="s">
        <v>371</v>
      </c>
      <c r="DS370" s="208">
        <v>0.13400000000000001</v>
      </c>
      <c r="DT370" s="191">
        <v>580</v>
      </c>
      <c r="DU370" s="191">
        <f t="shared" ref="DU370:DU433" si="296">BP370</f>
        <v>7.4737006835676496</v>
      </c>
      <c r="DV370" s="191">
        <v>0.375</v>
      </c>
      <c r="DW370" s="191">
        <v>0.45</v>
      </c>
      <c r="DX370" s="192">
        <f t="shared" ref="DX370:DX433" si="297">I370*$DX$2</f>
        <v>9.4336079226994354</v>
      </c>
      <c r="DY370" s="191">
        <v>1</v>
      </c>
      <c r="DZ370" s="191" t="s">
        <v>363</v>
      </c>
      <c r="EA370" s="191" t="s">
        <v>371</v>
      </c>
      <c r="EB370" s="208">
        <v>0.13400000000000001</v>
      </c>
      <c r="EC370" s="191">
        <v>580</v>
      </c>
      <c r="ED370" s="191">
        <f t="shared" ref="ED370:ED433" si="298">BQ370</f>
        <v>2.9490079728557932</v>
      </c>
      <c r="EE370" s="191">
        <v>0.47499999999999998</v>
      </c>
      <c r="EF370" s="191">
        <v>0.47499999999999998</v>
      </c>
      <c r="EG370" s="191">
        <f t="shared" ref="EG370:EG433" si="299">I370*$EG$2</f>
        <v>4.7168039613497177</v>
      </c>
      <c r="EH370" s="166">
        <f t="shared" ref="EH370:EH433" si="300">EN370+1+EV370+1</f>
        <v>2</v>
      </c>
      <c r="EI370" s="205">
        <f t="shared" ref="EI370:EI433" si="301">$EI$2*EJ370</f>
        <v>2.9121513836758459</v>
      </c>
      <c r="EJ370" s="205">
        <f t="shared" si="270"/>
        <v>1.7130302256916741</v>
      </c>
      <c r="EK370" s="51">
        <f t="shared" si="266"/>
        <v>0.98597774716411912</v>
      </c>
      <c r="EL370" s="220">
        <f t="shared" si="271"/>
        <v>0.27802430816207702</v>
      </c>
      <c r="EM370" s="221">
        <f t="shared" ref="EM370:EM433" si="302">EI370*EJ370</f>
        <v>4.988603342026555</v>
      </c>
      <c r="EN370" s="191"/>
      <c r="EO370" s="313"/>
      <c r="EP370" s="192" t="s">
        <v>354</v>
      </c>
      <c r="EQ370" s="222">
        <f t="shared" ref="EQ370:EQ433" si="303">EI370</f>
        <v>2.9121513836758459</v>
      </c>
      <c r="ER370" s="191">
        <f t="shared" ref="ER370:ER433" si="304">EJ370</f>
        <v>1.7130302256916741</v>
      </c>
      <c r="ES370" s="51">
        <f t="shared" ref="ES370:ES433" si="305">EK370</f>
        <v>0.98597774716411912</v>
      </c>
      <c r="ET370" s="191">
        <f t="shared" si="267"/>
        <v>3.746224308162077</v>
      </c>
      <c r="EU370" s="191">
        <f t="shared" ref="EU370:EU433" si="306">EM370</f>
        <v>4.988603342026555</v>
      </c>
      <c r="EV370" s="191"/>
      <c r="EW370" s="191"/>
      <c r="EX370" s="192" t="str">
        <f t="shared" si="272"/>
        <v>Front</v>
      </c>
      <c r="EY370" s="145"/>
      <c r="EZ370" s="191"/>
      <c r="FA370" s="191"/>
      <c r="FB370" s="191"/>
      <c r="FC370" s="191"/>
      <c r="FD370" s="191"/>
      <c r="FE370" s="191"/>
      <c r="FF370" s="192"/>
      <c r="FG370" s="145"/>
      <c r="FH370" s="191"/>
      <c r="FI370" s="191"/>
      <c r="FJ370" s="191"/>
      <c r="FK370" s="191"/>
      <c r="FL370" s="191"/>
      <c r="FM370" s="191"/>
      <c r="FN370" s="192"/>
      <c r="FO370" s="145"/>
      <c r="FP370" s="191"/>
      <c r="FQ370" s="191"/>
      <c r="FR370" s="191"/>
      <c r="FS370" s="191"/>
      <c r="FT370" s="191"/>
      <c r="FU370" s="191"/>
      <c r="FV370" s="192"/>
      <c r="FW370" s="191"/>
      <c r="FX370" s="191"/>
      <c r="FY370" s="191"/>
      <c r="FZ370" s="191"/>
      <c r="GA370" s="191"/>
      <c r="GB370" s="191"/>
      <c r="GC370" s="191"/>
      <c r="GD370" s="210"/>
      <c r="GE370" s="145"/>
      <c r="GF370" s="191"/>
      <c r="GG370" s="191"/>
      <c r="GH370" s="191"/>
      <c r="GI370" s="191"/>
      <c r="GJ370" s="191"/>
      <c r="GK370" s="191"/>
      <c r="GL370" s="210"/>
      <c r="GM370" s="145"/>
      <c r="GN370" s="191"/>
      <c r="GO370" s="191"/>
      <c r="GP370" s="191"/>
      <c r="GQ370" s="191"/>
      <c r="GR370" s="191"/>
      <c r="GS370" s="191"/>
      <c r="GT370" s="210"/>
      <c r="GU370" s="145"/>
      <c r="GV370" s="191"/>
      <c r="GW370" s="191"/>
      <c r="GX370" s="191"/>
      <c r="GY370" s="191"/>
      <c r="GZ370" s="191"/>
      <c r="HA370" s="191"/>
      <c r="HB370" s="210"/>
      <c r="HC370" s="145"/>
      <c r="HD370" s="191"/>
      <c r="HE370" s="191"/>
      <c r="HF370" s="191"/>
      <c r="HG370" s="191"/>
      <c r="HH370" s="191"/>
      <c r="HI370" s="191"/>
      <c r="HJ370" s="210"/>
      <c r="HR370" s="310"/>
    </row>
    <row r="371" spans="1:226" s="309" customFormat="1" ht="14.45" customHeight="1" x14ac:dyDescent="0.25">
      <c r="A371" s="211" t="s">
        <v>431</v>
      </c>
      <c r="B371" s="194" t="s">
        <v>0</v>
      </c>
      <c r="C371" s="31">
        <f t="shared" si="268"/>
        <v>361</v>
      </c>
      <c r="D371" s="173" t="str">
        <f t="shared" si="273"/>
        <v>Dw_361</v>
      </c>
      <c r="E371" s="4">
        <v>391.64953456662158</v>
      </c>
      <c r="F371" s="195" t="s">
        <v>360</v>
      </c>
      <c r="G371" s="195">
        <v>17.5</v>
      </c>
      <c r="H371" s="3">
        <f t="shared" si="274"/>
        <v>41.157691825859899</v>
      </c>
      <c r="I371" s="196">
        <f t="shared" si="275"/>
        <v>154.34082099046464</v>
      </c>
      <c r="J371" s="1">
        <f t="shared" si="276"/>
        <v>0.3</v>
      </c>
      <c r="K371" s="280">
        <f t="shared" si="277"/>
        <v>0.64285963415083491</v>
      </c>
      <c r="L371" s="280">
        <f t="shared" si="278"/>
        <v>0.73708620803147895</v>
      </c>
      <c r="M371" s="225">
        <f t="shared" si="279"/>
        <v>1.1249961852342532</v>
      </c>
      <c r="N371" s="15" t="s">
        <v>432</v>
      </c>
      <c r="O371" s="197">
        <f t="shared" si="280"/>
        <v>0.55281465602360924</v>
      </c>
      <c r="P371" s="198">
        <f t="shared" si="281"/>
        <v>0</v>
      </c>
      <c r="Q371" s="198">
        <f t="shared" si="282"/>
        <v>0</v>
      </c>
      <c r="R371" s="198">
        <f t="shared" si="283"/>
        <v>0.78822459992513871</v>
      </c>
      <c r="S371" s="77">
        <f t="shared" si="284"/>
        <v>0.72575362550058675</v>
      </c>
      <c r="T371" s="199"/>
      <c r="U371" s="3">
        <f t="shared" si="285"/>
        <v>1.6456256618538294</v>
      </c>
      <c r="V371" s="98">
        <f t="shared" si="286"/>
        <v>9.207484984436304</v>
      </c>
      <c r="W371" s="49">
        <f t="shared" si="287"/>
        <v>4.4700254081793256</v>
      </c>
      <c r="X371" s="317">
        <f t="shared" si="269"/>
        <v>7.6528947187858451E-2</v>
      </c>
      <c r="Y371" s="318">
        <v>7.6528947187858437E-2</v>
      </c>
      <c r="Z371" s="200"/>
      <c r="AA371" s="66"/>
      <c r="AB371" s="66"/>
      <c r="AC371" s="66">
        <v>250</v>
      </c>
      <c r="AD371" s="66"/>
      <c r="AE371" s="66"/>
      <c r="AF371" s="66"/>
      <c r="AG371" s="66"/>
      <c r="AH371" s="195"/>
      <c r="AI371" s="34"/>
      <c r="AJ371" s="229">
        <v>180</v>
      </c>
      <c r="AK371" s="34"/>
      <c r="AL371" s="34"/>
      <c r="AM371" s="34"/>
      <c r="AN371" s="201"/>
      <c r="AO371" s="201"/>
      <c r="AP371" s="202">
        <v>240</v>
      </c>
      <c r="AQ371" s="18"/>
      <c r="AR371" s="18"/>
      <c r="AS371" s="18"/>
      <c r="AT371" s="51"/>
      <c r="AU371" s="17"/>
      <c r="AV371" s="18"/>
      <c r="AW371" s="112"/>
      <c r="AX371" s="103"/>
      <c r="AY371" s="18"/>
      <c r="AZ371" s="18"/>
      <c r="BA371" s="18"/>
      <c r="BB371" s="17"/>
      <c r="BC371" s="19"/>
      <c r="BD371" s="19"/>
      <c r="BE371" s="19"/>
      <c r="BF371" s="17"/>
      <c r="BG371" s="18"/>
      <c r="BH371" s="18"/>
      <c r="BI371" s="128"/>
      <c r="BJ371" s="331"/>
      <c r="BK371" s="332"/>
      <c r="BL371" s="332"/>
      <c r="BM371" s="332"/>
      <c r="BN371" s="333"/>
      <c r="BO371" s="203">
        <f t="shared" si="288"/>
        <v>6.9363999999999999</v>
      </c>
      <c r="BP371" s="285">
        <v>5.9335810832506635</v>
      </c>
      <c r="BQ371" s="204">
        <v>2.7981951516805514</v>
      </c>
      <c r="BR371" s="204"/>
      <c r="BS371" s="47"/>
      <c r="BT371" s="42"/>
      <c r="BU371" s="42"/>
      <c r="BV371" s="42"/>
      <c r="BW371" s="43"/>
      <c r="BX371" s="191"/>
      <c r="BY371" s="191"/>
      <c r="BZ371" s="205"/>
      <c r="CA371" s="191"/>
      <c r="CB371" s="206"/>
      <c r="CC371" s="191"/>
      <c r="CD371" s="207">
        <f t="shared" si="289"/>
        <v>46.302246297139391</v>
      </c>
      <c r="CE371" s="47" t="s">
        <v>356</v>
      </c>
      <c r="CF371" s="42">
        <v>31.8</v>
      </c>
      <c r="CG371" s="42" t="s">
        <v>353</v>
      </c>
      <c r="CH371" s="42">
        <v>175</v>
      </c>
      <c r="CI371" s="191"/>
      <c r="CJ371" s="192"/>
      <c r="CK371" s="191" t="s">
        <v>357</v>
      </c>
      <c r="CL371" s="191" t="s">
        <v>358</v>
      </c>
      <c r="CM371" s="208">
        <v>0.13</v>
      </c>
      <c r="CN371" s="191">
        <v>470</v>
      </c>
      <c r="CO371" s="205">
        <f t="shared" si="290"/>
        <v>62.053883487316973</v>
      </c>
      <c r="CP371" s="191">
        <f t="shared" si="291"/>
        <v>34.726684722854543</v>
      </c>
      <c r="CQ371" s="145" t="s">
        <v>353</v>
      </c>
      <c r="CR371" s="191">
        <v>175</v>
      </c>
      <c r="CS371" s="191"/>
      <c r="CT371" s="191"/>
      <c r="CU371" s="191"/>
      <c r="CV371" s="192"/>
      <c r="CW371" s="191" t="s">
        <v>357</v>
      </c>
      <c r="CX371" s="209" t="s">
        <v>358</v>
      </c>
      <c r="CY371" s="208">
        <v>0.13</v>
      </c>
      <c r="CZ371" s="191">
        <v>470</v>
      </c>
      <c r="DA371" s="191"/>
      <c r="DB371" s="191">
        <f t="shared" si="292"/>
        <v>41.157691825859899</v>
      </c>
      <c r="DC371" s="43">
        <f t="shared" si="293"/>
        <v>0</v>
      </c>
      <c r="DD371" s="191" t="s">
        <v>362</v>
      </c>
      <c r="DE371" s="191">
        <v>100</v>
      </c>
      <c r="DF371" s="191" t="s">
        <v>361</v>
      </c>
      <c r="DG371" s="191">
        <v>20</v>
      </c>
      <c r="DH371" s="191" t="s">
        <v>353</v>
      </c>
      <c r="DI371" s="192">
        <v>175</v>
      </c>
      <c r="DJ371" s="191"/>
      <c r="DK371" s="209"/>
      <c r="DL371" s="208"/>
      <c r="DM371" s="191"/>
      <c r="DN371" s="191">
        <f t="shared" si="294"/>
        <v>41.157691825859899</v>
      </c>
      <c r="DO371" s="192">
        <f t="shared" si="295"/>
        <v>0</v>
      </c>
      <c r="DP371" s="191">
        <v>1</v>
      </c>
      <c r="DQ371" s="191" t="s">
        <v>363</v>
      </c>
      <c r="DR371" s="191" t="s">
        <v>371</v>
      </c>
      <c r="DS371" s="208">
        <v>0.13400000000000001</v>
      </c>
      <c r="DT371" s="191">
        <v>580</v>
      </c>
      <c r="DU371" s="191">
        <f t="shared" si="296"/>
        <v>5.9335810832506635</v>
      </c>
      <c r="DV371" s="191">
        <v>0.375</v>
      </c>
      <c r="DW371" s="191">
        <v>0.45</v>
      </c>
      <c r="DX371" s="192">
        <f t="shared" si="297"/>
        <v>7.7170410495232318</v>
      </c>
      <c r="DY371" s="191">
        <v>1</v>
      </c>
      <c r="DZ371" s="191" t="s">
        <v>363</v>
      </c>
      <c r="EA371" s="191" t="s">
        <v>371</v>
      </c>
      <c r="EB371" s="208">
        <v>0.13400000000000001</v>
      </c>
      <c r="EC371" s="191">
        <v>580</v>
      </c>
      <c r="ED371" s="191">
        <f t="shared" si="298"/>
        <v>2.7981951516805514</v>
      </c>
      <c r="EE371" s="191">
        <v>0.47499999999999998</v>
      </c>
      <c r="EF371" s="191">
        <v>0.47499999999999998</v>
      </c>
      <c r="EG371" s="191">
        <f t="shared" si="299"/>
        <v>3.8585205247616159</v>
      </c>
      <c r="EH371" s="166">
        <f t="shared" si="300"/>
        <v>2</v>
      </c>
      <c r="EI371" s="205">
        <f t="shared" si="301"/>
        <v>2.7975636251515099</v>
      </c>
      <c r="EJ371" s="205">
        <f t="shared" si="270"/>
        <v>1.6456256618538294</v>
      </c>
      <c r="EK371" s="51">
        <f t="shared" si="266"/>
        <v>0.90256948982672203</v>
      </c>
      <c r="EL371" s="220">
        <f t="shared" si="271"/>
        <v>0.33531818742424502</v>
      </c>
      <c r="EM371" s="221">
        <f t="shared" si="302"/>
        <v>4.603742492218152</v>
      </c>
      <c r="EN371" s="191"/>
      <c r="EO371" s="313"/>
      <c r="EP371" s="192" t="s">
        <v>354</v>
      </c>
      <c r="EQ371" s="222">
        <f t="shared" si="303"/>
        <v>2.7975636251515099</v>
      </c>
      <c r="ER371" s="191">
        <f t="shared" si="304"/>
        <v>1.6456256618538294</v>
      </c>
      <c r="ES371" s="51">
        <f t="shared" si="305"/>
        <v>0.90256948982672203</v>
      </c>
      <c r="ET371" s="191">
        <f t="shared" si="267"/>
        <v>3.803518187424245</v>
      </c>
      <c r="EU371" s="191">
        <f t="shared" si="306"/>
        <v>4.603742492218152</v>
      </c>
      <c r="EV371" s="191"/>
      <c r="EW371" s="191"/>
      <c r="EX371" s="192" t="str">
        <f t="shared" si="272"/>
        <v>Front</v>
      </c>
      <c r="EY371" s="145"/>
      <c r="EZ371" s="191"/>
      <c r="FA371" s="191"/>
      <c r="FB371" s="191"/>
      <c r="FC371" s="191"/>
      <c r="FD371" s="191"/>
      <c r="FE371" s="191"/>
      <c r="FF371" s="192"/>
      <c r="FG371" s="145"/>
      <c r="FH371" s="191"/>
      <c r="FI371" s="191"/>
      <c r="FJ371" s="191"/>
      <c r="FK371" s="191"/>
      <c r="FL371" s="191"/>
      <c r="FM371" s="191"/>
      <c r="FN371" s="192"/>
      <c r="FO371" s="145"/>
      <c r="FP371" s="191"/>
      <c r="FQ371" s="191"/>
      <c r="FR371" s="191"/>
      <c r="FS371" s="191"/>
      <c r="FT371" s="191"/>
      <c r="FU371" s="191"/>
      <c r="FV371" s="192"/>
      <c r="FW371" s="191"/>
      <c r="FX371" s="191"/>
      <c r="FY371" s="191"/>
      <c r="FZ371" s="191"/>
      <c r="GA371" s="191"/>
      <c r="GB371" s="191"/>
      <c r="GC371" s="191"/>
      <c r="GD371" s="210"/>
      <c r="GE371" s="145"/>
      <c r="GF371" s="191"/>
      <c r="GG371" s="191"/>
      <c r="GH371" s="191"/>
      <c r="GI371" s="191"/>
      <c r="GJ371" s="191"/>
      <c r="GK371" s="191"/>
      <c r="GL371" s="210"/>
      <c r="GM371" s="145"/>
      <c r="GN371" s="191"/>
      <c r="GO371" s="191"/>
      <c r="GP371" s="191"/>
      <c r="GQ371" s="191"/>
      <c r="GR371" s="191"/>
      <c r="GS371" s="191"/>
      <c r="GT371" s="210"/>
      <c r="GU371" s="145"/>
      <c r="GV371" s="191"/>
      <c r="GW371" s="191"/>
      <c r="GX371" s="191"/>
      <c r="GY371" s="191"/>
      <c r="GZ371" s="191"/>
      <c r="HA371" s="191"/>
      <c r="HB371" s="210"/>
      <c r="HC371" s="145"/>
      <c r="HD371" s="191"/>
      <c r="HE371" s="191"/>
      <c r="HF371" s="191"/>
      <c r="HG371" s="191"/>
      <c r="HH371" s="191"/>
      <c r="HI371" s="191"/>
      <c r="HJ371" s="210"/>
      <c r="HR371" s="310"/>
    </row>
    <row r="372" spans="1:226" s="309" customFormat="1" ht="14.45" customHeight="1" x14ac:dyDescent="0.25">
      <c r="A372" s="211" t="s">
        <v>431</v>
      </c>
      <c r="B372" s="194" t="s">
        <v>0</v>
      </c>
      <c r="C372" s="31">
        <f t="shared" si="268"/>
        <v>362</v>
      </c>
      <c r="D372" s="173" t="str">
        <f t="shared" si="273"/>
        <v>Dw_362</v>
      </c>
      <c r="E372" s="4">
        <v>459.45850109660381</v>
      </c>
      <c r="F372" s="195" t="s">
        <v>360</v>
      </c>
      <c r="G372" s="195">
        <v>17.5</v>
      </c>
      <c r="H372" s="3">
        <f t="shared" si="274"/>
        <v>46.775086517125395</v>
      </c>
      <c r="I372" s="196">
        <f t="shared" si="275"/>
        <v>171.68790018557945</v>
      </c>
      <c r="J372" s="1">
        <f t="shared" si="276"/>
        <v>0.30000000000000004</v>
      </c>
      <c r="K372" s="280">
        <f t="shared" si="277"/>
        <v>0.65917415227501941</v>
      </c>
      <c r="L372" s="280">
        <f t="shared" si="278"/>
        <v>0.74561298220278771</v>
      </c>
      <c r="M372" s="225">
        <f t="shared" si="279"/>
        <v>1.1011496480464278</v>
      </c>
      <c r="N372" s="15" t="s">
        <v>432</v>
      </c>
      <c r="O372" s="197">
        <f t="shared" si="280"/>
        <v>0.55920973665209073</v>
      </c>
      <c r="P372" s="198">
        <f t="shared" si="281"/>
        <v>0</v>
      </c>
      <c r="Q372" s="198">
        <f t="shared" si="282"/>
        <v>0</v>
      </c>
      <c r="R372" s="198">
        <f t="shared" si="283"/>
        <v>0.77151660795042853</v>
      </c>
      <c r="S372" s="77">
        <f t="shared" si="284"/>
        <v>0.79099880836975556</v>
      </c>
      <c r="T372" s="199"/>
      <c r="U372" s="3">
        <f t="shared" si="285"/>
        <v>1.6322573687055708</v>
      </c>
      <c r="V372" s="98">
        <f t="shared" si="286"/>
        <v>9.0584980001583553</v>
      </c>
      <c r="W372" s="49">
        <f t="shared" si="287"/>
        <v>5.1636691332611324</v>
      </c>
      <c r="X372" s="317">
        <f t="shared" si="269"/>
        <v>6.7407903904724439E-2</v>
      </c>
      <c r="Y372" s="318">
        <v>6.7407903904724426E-2</v>
      </c>
      <c r="Z372" s="200"/>
      <c r="AA372" s="66"/>
      <c r="AB372" s="66"/>
      <c r="AC372" s="66">
        <v>250</v>
      </c>
      <c r="AD372" s="66"/>
      <c r="AE372" s="66"/>
      <c r="AF372" s="66"/>
      <c r="AG372" s="66"/>
      <c r="AH372" s="195"/>
      <c r="AI372" s="34"/>
      <c r="AJ372" s="229">
        <v>180</v>
      </c>
      <c r="AK372" s="34"/>
      <c r="AL372" s="34"/>
      <c r="AM372" s="34"/>
      <c r="AN372" s="201"/>
      <c r="AO372" s="201"/>
      <c r="AP372" s="202">
        <v>240</v>
      </c>
      <c r="AQ372" s="18"/>
      <c r="AR372" s="18"/>
      <c r="AS372" s="18"/>
      <c r="AT372" s="51"/>
      <c r="AU372" s="17"/>
      <c r="AV372" s="18"/>
      <c r="AW372" s="112"/>
      <c r="AX372" s="103"/>
      <c r="AY372" s="18"/>
      <c r="AZ372" s="18"/>
      <c r="BA372" s="18"/>
      <c r="BB372" s="17"/>
      <c r="BC372" s="19"/>
      <c r="BD372" s="19"/>
      <c r="BE372" s="19"/>
      <c r="BF372" s="17"/>
      <c r="BG372" s="18"/>
      <c r="BH372" s="18"/>
      <c r="BI372" s="128"/>
      <c r="BJ372" s="331"/>
      <c r="BK372" s="332"/>
      <c r="BL372" s="332"/>
      <c r="BM372" s="332"/>
      <c r="BN372" s="333"/>
      <c r="BO372" s="203">
        <f t="shared" si="288"/>
        <v>6.9363999999999999</v>
      </c>
      <c r="BP372" s="285">
        <v>6.7434240408750066</v>
      </c>
      <c r="BQ372" s="204">
        <v>2.8559478147472834</v>
      </c>
      <c r="BR372" s="204"/>
      <c r="BS372" s="47"/>
      <c r="BT372" s="42"/>
      <c r="BU372" s="42"/>
      <c r="BV372" s="42"/>
      <c r="BW372" s="43"/>
      <c r="BX372" s="191"/>
      <c r="BY372" s="191"/>
      <c r="BZ372" s="205"/>
      <c r="CA372" s="191"/>
      <c r="CB372" s="206"/>
      <c r="CC372" s="191"/>
      <c r="CD372" s="207">
        <f t="shared" si="289"/>
        <v>51.506370055673841</v>
      </c>
      <c r="CE372" s="47" t="s">
        <v>356</v>
      </c>
      <c r="CF372" s="42">
        <v>31.8</v>
      </c>
      <c r="CG372" s="42" t="s">
        <v>353</v>
      </c>
      <c r="CH372" s="42">
        <v>175</v>
      </c>
      <c r="CI372" s="191"/>
      <c r="CJ372" s="192"/>
      <c r="CK372" s="191" t="s">
        <v>357</v>
      </c>
      <c r="CL372" s="191" t="s">
        <v>358</v>
      </c>
      <c r="CM372" s="208">
        <v>0.13</v>
      </c>
      <c r="CN372" s="191">
        <v>470</v>
      </c>
      <c r="CO372" s="205">
        <f t="shared" si="290"/>
        <v>68.166173299900805</v>
      </c>
      <c r="CP372" s="191">
        <f t="shared" si="291"/>
        <v>38.629777541755381</v>
      </c>
      <c r="CQ372" s="145" t="s">
        <v>353</v>
      </c>
      <c r="CR372" s="191">
        <v>175</v>
      </c>
      <c r="CS372" s="191"/>
      <c r="CT372" s="191"/>
      <c r="CU372" s="191"/>
      <c r="CV372" s="192"/>
      <c r="CW372" s="191" t="s">
        <v>357</v>
      </c>
      <c r="CX372" s="209" t="s">
        <v>358</v>
      </c>
      <c r="CY372" s="208">
        <v>0.13</v>
      </c>
      <c r="CZ372" s="191">
        <v>470</v>
      </c>
      <c r="DA372" s="191"/>
      <c r="DB372" s="191">
        <f t="shared" si="292"/>
        <v>46.775086517125395</v>
      </c>
      <c r="DC372" s="43">
        <f t="shared" si="293"/>
        <v>0</v>
      </c>
      <c r="DD372" s="191" t="s">
        <v>362</v>
      </c>
      <c r="DE372" s="191">
        <v>100</v>
      </c>
      <c r="DF372" s="191" t="s">
        <v>361</v>
      </c>
      <c r="DG372" s="191">
        <v>20</v>
      </c>
      <c r="DH372" s="191" t="s">
        <v>353</v>
      </c>
      <c r="DI372" s="192">
        <v>175</v>
      </c>
      <c r="DJ372" s="191"/>
      <c r="DK372" s="209"/>
      <c r="DL372" s="208"/>
      <c r="DM372" s="191"/>
      <c r="DN372" s="191">
        <f t="shared" si="294"/>
        <v>46.775086517125395</v>
      </c>
      <c r="DO372" s="192">
        <f t="shared" si="295"/>
        <v>0</v>
      </c>
      <c r="DP372" s="191">
        <v>1</v>
      </c>
      <c r="DQ372" s="191" t="s">
        <v>363</v>
      </c>
      <c r="DR372" s="191" t="s">
        <v>371</v>
      </c>
      <c r="DS372" s="208">
        <v>0.13400000000000001</v>
      </c>
      <c r="DT372" s="191">
        <v>580</v>
      </c>
      <c r="DU372" s="191">
        <f t="shared" si="296"/>
        <v>6.7434240408750066</v>
      </c>
      <c r="DV372" s="191">
        <v>0.375</v>
      </c>
      <c r="DW372" s="191">
        <v>0.45</v>
      </c>
      <c r="DX372" s="192">
        <f t="shared" si="297"/>
        <v>8.5843950092789729</v>
      </c>
      <c r="DY372" s="191">
        <v>1</v>
      </c>
      <c r="DZ372" s="191" t="s">
        <v>363</v>
      </c>
      <c r="EA372" s="191" t="s">
        <v>371</v>
      </c>
      <c r="EB372" s="208">
        <v>0.13400000000000001</v>
      </c>
      <c r="EC372" s="191">
        <v>580</v>
      </c>
      <c r="ED372" s="191">
        <f t="shared" si="298"/>
        <v>2.8559478147472834</v>
      </c>
      <c r="EE372" s="191">
        <v>0.47499999999999998</v>
      </c>
      <c r="EF372" s="191">
        <v>0.47499999999999998</v>
      </c>
      <c r="EG372" s="191">
        <f t="shared" si="299"/>
        <v>4.2921975046394865</v>
      </c>
      <c r="EH372" s="166">
        <f t="shared" si="300"/>
        <v>2</v>
      </c>
      <c r="EI372" s="205">
        <f t="shared" si="301"/>
        <v>2.7748375267994705</v>
      </c>
      <c r="EJ372" s="205">
        <f t="shared" si="270"/>
        <v>1.6322573687055708</v>
      </c>
      <c r="EK372" s="51">
        <f t="shared" si="266"/>
        <v>0.97369044604171262</v>
      </c>
      <c r="EL372" s="220">
        <f t="shared" si="271"/>
        <v>0.34668123660026473</v>
      </c>
      <c r="EM372" s="221">
        <f t="shared" si="302"/>
        <v>4.5292490000791776</v>
      </c>
      <c r="EN372" s="191"/>
      <c r="EO372" s="313"/>
      <c r="EP372" s="192" t="s">
        <v>354</v>
      </c>
      <c r="EQ372" s="222">
        <f t="shared" si="303"/>
        <v>2.7748375267994705</v>
      </c>
      <c r="ER372" s="191">
        <f t="shared" si="304"/>
        <v>1.6322573687055708</v>
      </c>
      <c r="ES372" s="51">
        <f t="shared" si="305"/>
        <v>0.97369044604171262</v>
      </c>
      <c r="ET372" s="191">
        <f t="shared" si="267"/>
        <v>3.8148812366002645</v>
      </c>
      <c r="EU372" s="191">
        <f t="shared" si="306"/>
        <v>4.5292490000791776</v>
      </c>
      <c r="EV372" s="191"/>
      <c r="EW372" s="191"/>
      <c r="EX372" s="192" t="str">
        <f t="shared" si="272"/>
        <v>Front</v>
      </c>
      <c r="EY372" s="145"/>
      <c r="EZ372" s="191"/>
      <c r="FA372" s="191"/>
      <c r="FB372" s="191"/>
      <c r="FC372" s="191"/>
      <c r="FD372" s="191"/>
      <c r="FE372" s="191"/>
      <c r="FF372" s="192"/>
      <c r="FG372" s="145"/>
      <c r="FH372" s="191"/>
      <c r="FI372" s="191"/>
      <c r="FJ372" s="191"/>
      <c r="FK372" s="191"/>
      <c r="FL372" s="191"/>
      <c r="FM372" s="191"/>
      <c r="FN372" s="192"/>
      <c r="FO372" s="145"/>
      <c r="FP372" s="191"/>
      <c r="FQ372" s="191"/>
      <c r="FR372" s="191"/>
      <c r="FS372" s="191"/>
      <c r="FT372" s="191"/>
      <c r="FU372" s="191"/>
      <c r="FV372" s="192"/>
      <c r="FW372" s="191"/>
      <c r="FX372" s="191"/>
      <c r="FY372" s="191"/>
      <c r="FZ372" s="191"/>
      <c r="GA372" s="191"/>
      <c r="GB372" s="191"/>
      <c r="GC372" s="191"/>
      <c r="GD372" s="210"/>
      <c r="GE372" s="145"/>
      <c r="GF372" s="191"/>
      <c r="GG372" s="191"/>
      <c r="GH372" s="191"/>
      <c r="GI372" s="191"/>
      <c r="GJ372" s="191"/>
      <c r="GK372" s="191"/>
      <c r="GL372" s="210"/>
      <c r="GM372" s="145"/>
      <c r="GN372" s="191"/>
      <c r="GO372" s="191"/>
      <c r="GP372" s="191"/>
      <c r="GQ372" s="191"/>
      <c r="GR372" s="191"/>
      <c r="GS372" s="191"/>
      <c r="GT372" s="210"/>
      <c r="GU372" s="145"/>
      <c r="GV372" s="191"/>
      <c r="GW372" s="191"/>
      <c r="GX372" s="191"/>
      <c r="GY372" s="191"/>
      <c r="GZ372" s="191"/>
      <c r="HA372" s="191"/>
      <c r="HB372" s="210"/>
      <c r="HC372" s="145"/>
      <c r="HD372" s="191"/>
      <c r="HE372" s="191"/>
      <c r="HF372" s="191"/>
      <c r="HG372" s="191"/>
      <c r="HH372" s="191"/>
      <c r="HI372" s="191"/>
      <c r="HJ372" s="210"/>
      <c r="HR372" s="310"/>
    </row>
    <row r="373" spans="1:226" s="309" customFormat="1" ht="14.45" customHeight="1" x14ac:dyDescent="0.25">
      <c r="A373" s="211" t="s">
        <v>431</v>
      </c>
      <c r="B373" s="194" t="s">
        <v>0</v>
      </c>
      <c r="C373" s="31">
        <f t="shared" si="268"/>
        <v>363</v>
      </c>
      <c r="D373" s="173" t="str">
        <f t="shared" si="273"/>
        <v>Dw_363</v>
      </c>
      <c r="E373" s="4">
        <v>541.59245307343588</v>
      </c>
      <c r="F373" s="195" t="s">
        <v>360</v>
      </c>
      <c r="G373" s="195">
        <v>17.5</v>
      </c>
      <c r="H373" s="3">
        <f t="shared" si="274"/>
        <v>48.09918007333961</v>
      </c>
      <c r="I373" s="196">
        <f t="shared" si="275"/>
        <v>182.88554844738348</v>
      </c>
      <c r="J373" s="1">
        <f t="shared" si="276"/>
        <v>0.30000000000000004</v>
      </c>
      <c r="K373" s="280">
        <f t="shared" si="277"/>
        <v>0.63291549316254969</v>
      </c>
      <c r="L373" s="280">
        <f t="shared" si="278"/>
        <v>0.87731212369341738</v>
      </c>
      <c r="M373" s="225">
        <f t="shared" si="279"/>
        <v>1.1406777506510128</v>
      </c>
      <c r="N373" s="15" t="s">
        <v>432</v>
      </c>
      <c r="O373" s="197">
        <f t="shared" si="280"/>
        <v>0.65798409277006298</v>
      </c>
      <c r="P373" s="198">
        <f t="shared" si="281"/>
        <v>0</v>
      </c>
      <c r="Q373" s="198">
        <f t="shared" si="282"/>
        <v>0</v>
      </c>
      <c r="R373" s="198">
        <f t="shared" si="283"/>
        <v>0.79921183329451373</v>
      </c>
      <c r="S373" s="77">
        <f t="shared" si="284"/>
        <v>0.7700868594121103</v>
      </c>
      <c r="T373" s="199"/>
      <c r="U373" s="3">
        <f t="shared" si="285"/>
        <v>2.6650695143472554</v>
      </c>
      <c r="V373" s="98">
        <f t="shared" si="286"/>
        <v>24.148824755430581</v>
      </c>
      <c r="W373" s="49">
        <f t="shared" si="287"/>
        <v>1.9917814038765211</v>
      </c>
      <c r="X373" s="317">
        <f t="shared" si="269"/>
        <v>0.21556134344407826</v>
      </c>
      <c r="Y373" s="318">
        <v>0.21556134344407821</v>
      </c>
      <c r="Z373" s="200"/>
      <c r="AA373" s="66"/>
      <c r="AB373" s="66"/>
      <c r="AC373" s="66">
        <v>250</v>
      </c>
      <c r="AD373" s="66"/>
      <c r="AE373" s="66"/>
      <c r="AF373" s="66"/>
      <c r="AG373" s="66"/>
      <c r="AH373" s="195"/>
      <c r="AI373" s="34"/>
      <c r="AJ373" s="229">
        <v>180</v>
      </c>
      <c r="AK373" s="34"/>
      <c r="AL373" s="34"/>
      <c r="AM373" s="34"/>
      <c r="AN373" s="201"/>
      <c r="AO373" s="201"/>
      <c r="AP373" s="202">
        <v>240</v>
      </c>
      <c r="AQ373" s="18"/>
      <c r="AR373" s="18"/>
      <c r="AS373" s="18"/>
      <c r="AT373" s="51"/>
      <c r="AU373" s="17"/>
      <c r="AV373" s="18"/>
      <c r="AW373" s="112"/>
      <c r="AX373" s="103"/>
      <c r="AY373" s="18"/>
      <c r="AZ373" s="18"/>
      <c r="BA373" s="18"/>
      <c r="BB373" s="17"/>
      <c r="BC373" s="19"/>
      <c r="BD373" s="19"/>
      <c r="BE373" s="19"/>
      <c r="BF373" s="17"/>
      <c r="BG373" s="18"/>
      <c r="BH373" s="18"/>
      <c r="BI373" s="128"/>
      <c r="BJ373" s="331"/>
      <c r="BK373" s="332"/>
      <c r="BL373" s="332"/>
      <c r="BM373" s="332"/>
      <c r="BN373" s="333"/>
      <c r="BO373" s="203">
        <f t="shared" si="288"/>
        <v>6.9363999999999999</v>
      </c>
      <c r="BP373" s="285">
        <v>6.934314640640622</v>
      </c>
      <c r="BQ373" s="204">
        <v>3.1248277592963518</v>
      </c>
      <c r="BR373" s="204"/>
      <c r="BS373" s="47"/>
      <c r="BT373" s="42"/>
      <c r="BU373" s="42"/>
      <c r="BV373" s="42"/>
      <c r="BW373" s="43"/>
      <c r="BX373" s="191"/>
      <c r="BY373" s="191"/>
      <c r="BZ373" s="205"/>
      <c r="CA373" s="191"/>
      <c r="CB373" s="206"/>
      <c r="CC373" s="191"/>
      <c r="CD373" s="207">
        <f t="shared" si="289"/>
        <v>54.86566453421505</v>
      </c>
      <c r="CE373" s="47" t="s">
        <v>356</v>
      </c>
      <c r="CF373" s="42">
        <v>31.8</v>
      </c>
      <c r="CG373" s="42" t="s">
        <v>353</v>
      </c>
      <c r="CH373" s="42">
        <v>175</v>
      </c>
      <c r="CI373" s="191"/>
      <c r="CJ373" s="192"/>
      <c r="CK373" s="191" t="s">
        <v>357</v>
      </c>
      <c r="CL373" s="191" t="s">
        <v>358</v>
      </c>
      <c r="CM373" s="208">
        <v>0.13</v>
      </c>
      <c r="CN373" s="191">
        <v>470</v>
      </c>
      <c r="CO373" s="205">
        <f t="shared" si="290"/>
        <v>76.715634449276394</v>
      </c>
      <c r="CP373" s="191">
        <f t="shared" si="291"/>
        <v>41.149248400661286</v>
      </c>
      <c r="CQ373" s="145" t="s">
        <v>353</v>
      </c>
      <c r="CR373" s="191">
        <v>175</v>
      </c>
      <c r="CS373" s="191"/>
      <c r="CT373" s="191"/>
      <c r="CU373" s="191"/>
      <c r="CV373" s="192"/>
      <c r="CW373" s="191" t="s">
        <v>357</v>
      </c>
      <c r="CX373" s="209" t="s">
        <v>358</v>
      </c>
      <c r="CY373" s="208">
        <v>0.13</v>
      </c>
      <c r="CZ373" s="191">
        <v>470</v>
      </c>
      <c r="DA373" s="191"/>
      <c r="DB373" s="191">
        <f t="shared" si="292"/>
        <v>48.09918007333961</v>
      </c>
      <c r="DC373" s="43">
        <f t="shared" si="293"/>
        <v>0</v>
      </c>
      <c r="DD373" s="191" t="s">
        <v>362</v>
      </c>
      <c r="DE373" s="191">
        <v>100</v>
      </c>
      <c r="DF373" s="191" t="s">
        <v>361</v>
      </c>
      <c r="DG373" s="191">
        <v>20</v>
      </c>
      <c r="DH373" s="191" t="s">
        <v>353</v>
      </c>
      <c r="DI373" s="192">
        <v>175</v>
      </c>
      <c r="DJ373" s="191"/>
      <c r="DK373" s="209"/>
      <c r="DL373" s="208"/>
      <c r="DM373" s="191"/>
      <c r="DN373" s="191">
        <f t="shared" si="294"/>
        <v>48.09918007333961</v>
      </c>
      <c r="DO373" s="192">
        <f t="shared" si="295"/>
        <v>0</v>
      </c>
      <c r="DP373" s="191">
        <v>1</v>
      </c>
      <c r="DQ373" s="191" t="s">
        <v>363</v>
      </c>
      <c r="DR373" s="191" t="s">
        <v>371</v>
      </c>
      <c r="DS373" s="208">
        <v>0.13400000000000001</v>
      </c>
      <c r="DT373" s="191">
        <v>580</v>
      </c>
      <c r="DU373" s="191">
        <f t="shared" si="296"/>
        <v>6.934314640640622</v>
      </c>
      <c r="DV373" s="191">
        <v>0.375</v>
      </c>
      <c r="DW373" s="191">
        <v>0.45</v>
      </c>
      <c r="DX373" s="192">
        <f t="shared" si="297"/>
        <v>9.144277422369175</v>
      </c>
      <c r="DY373" s="191">
        <v>1</v>
      </c>
      <c r="DZ373" s="191" t="s">
        <v>363</v>
      </c>
      <c r="EA373" s="191" t="s">
        <v>371</v>
      </c>
      <c r="EB373" s="208">
        <v>0.13400000000000001</v>
      </c>
      <c r="EC373" s="191">
        <v>580</v>
      </c>
      <c r="ED373" s="191">
        <f t="shared" si="298"/>
        <v>3.1248277592963518</v>
      </c>
      <c r="EE373" s="191">
        <v>0.47499999999999998</v>
      </c>
      <c r="EF373" s="191">
        <v>0.47499999999999998</v>
      </c>
      <c r="EG373" s="191">
        <f t="shared" si="299"/>
        <v>4.5721387111845875</v>
      </c>
      <c r="EH373" s="166">
        <f t="shared" si="300"/>
        <v>2</v>
      </c>
      <c r="EI373" s="205">
        <f t="shared" si="301"/>
        <v>4.5306181743903329</v>
      </c>
      <c r="EJ373" s="205">
        <f t="shared" si="270"/>
        <v>2.6650695143472549</v>
      </c>
      <c r="EK373" s="51">
        <f t="shared" si="266"/>
        <v>0.22987912247454845</v>
      </c>
      <c r="EL373" s="220">
        <f t="shared" si="271"/>
        <v>1.2028909128048335</v>
      </c>
      <c r="EM373" s="221">
        <f t="shared" si="302"/>
        <v>12.074412377715291</v>
      </c>
      <c r="EN373" s="191"/>
      <c r="EO373" s="313"/>
      <c r="EP373" s="192" t="s">
        <v>354</v>
      </c>
      <c r="EQ373" s="222">
        <f t="shared" si="303"/>
        <v>4.5306181743903329</v>
      </c>
      <c r="ER373" s="191">
        <f t="shared" si="304"/>
        <v>2.6650695143472549</v>
      </c>
      <c r="ES373" s="51">
        <f t="shared" si="305"/>
        <v>0.22987912247454845</v>
      </c>
      <c r="ET373" s="191">
        <f t="shared" si="267"/>
        <v>1.2028909128048335</v>
      </c>
      <c r="EU373" s="191">
        <f t="shared" si="306"/>
        <v>12.074412377715291</v>
      </c>
      <c r="EV373" s="191"/>
      <c r="EW373" s="191"/>
      <c r="EX373" s="192" t="str">
        <f t="shared" si="272"/>
        <v>Rear</v>
      </c>
      <c r="EY373" s="145"/>
      <c r="EZ373" s="191"/>
      <c r="FA373" s="191"/>
      <c r="FB373" s="191"/>
      <c r="FC373" s="191"/>
      <c r="FD373" s="191"/>
      <c r="FE373" s="191"/>
      <c r="FF373" s="192"/>
      <c r="FG373" s="145"/>
      <c r="FH373" s="191"/>
      <c r="FI373" s="191"/>
      <c r="FJ373" s="191"/>
      <c r="FK373" s="191"/>
      <c r="FL373" s="191"/>
      <c r="FM373" s="191"/>
      <c r="FN373" s="192"/>
      <c r="FO373" s="145"/>
      <c r="FP373" s="191"/>
      <c r="FQ373" s="191"/>
      <c r="FR373" s="191"/>
      <c r="FS373" s="191"/>
      <c r="FT373" s="191"/>
      <c r="FU373" s="191"/>
      <c r="FV373" s="192"/>
      <c r="FW373" s="191"/>
      <c r="FX373" s="191"/>
      <c r="FY373" s="191"/>
      <c r="FZ373" s="191"/>
      <c r="GA373" s="191"/>
      <c r="GB373" s="191"/>
      <c r="GC373" s="191"/>
      <c r="GD373" s="210"/>
      <c r="GE373" s="145"/>
      <c r="GF373" s="191"/>
      <c r="GG373" s="191"/>
      <c r="GH373" s="191"/>
      <c r="GI373" s="191"/>
      <c r="GJ373" s="191"/>
      <c r="GK373" s="191"/>
      <c r="GL373" s="210"/>
      <c r="GM373" s="145"/>
      <c r="GN373" s="191"/>
      <c r="GO373" s="191"/>
      <c r="GP373" s="191"/>
      <c r="GQ373" s="191"/>
      <c r="GR373" s="191"/>
      <c r="GS373" s="191"/>
      <c r="GT373" s="210"/>
      <c r="GU373" s="145"/>
      <c r="GV373" s="191"/>
      <c r="GW373" s="191"/>
      <c r="GX373" s="191"/>
      <c r="GY373" s="191"/>
      <c r="GZ373" s="191"/>
      <c r="HA373" s="191"/>
      <c r="HB373" s="210"/>
      <c r="HC373" s="145"/>
      <c r="HD373" s="191"/>
      <c r="HE373" s="191"/>
      <c r="HF373" s="191"/>
      <c r="HG373" s="191"/>
      <c r="HH373" s="191"/>
      <c r="HI373" s="191"/>
      <c r="HJ373" s="210"/>
      <c r="HR373" s="310"/>
    </row>
    <row r="374" spans="1:226" s="309" customFormat="1" ht="14.45" customHeight="1" x14ac:dyDescent="0.25">
      <c r="A374" s="211" t="s">
        <v>431</v>
      </c>
      <c r="B374" s="194" t="s">
        <v>0</v>
      </c>
      <c r="C374" s="31">
        <f t="shared" si="268"/>
        <v>364</v>
      </c>
      <c r="D374" s="173" t="str">
        <f t="shared" si="273"/>
        <v>Dw_364</v>
      </c>
      <c r="E374" s="4">
        <v>520.22325706420418</v>
      </c>
      <c r="F374" s="195" t="s">
        <v>360</v>
      </c>
      <c r="G374" s="195">
        <v>17.5</v>
      </c>
      <c r="H374" s="3">
        <f t="shared" si="274"/>
        <v>55.987232407859764</v>
      </c>
      <c r="I374" s="196">
        <f t="shared" si="275"/>
        <v>194.62782078334766</v>
      </c>
      <c r="J374" s="1">
        <f t="shared" si="276"/>
        <v>0.30000000000000004</v>
      </c>
      <c r="K374" s="280">
        <f t="shared" si="277"/>
        <v>0.70642438593627799</v>
      </c>
      <c r="L374" s="280">
        <f t="shared" si="278"/>
        <v>0.87626887737840242</v>
      </c>
      <c r="M374" s="225">
        <f t="shared" si="279"/>
        <v>1.0428868105080233</v>
      </c>
      <c r="N374" s="15" t="s">
        <v>432</v>
      </c>
      <c r="O374" s="197">
        <f t="shared" si="280"/>
        <v>0.65720165803380171</v>
      </c>
      <c r="P374" s="198">
        <f t="shared" si="281"/>
        <v>0</v>
      </c>
      <c r="Q374" s="198">
        <f t="shared" si="282"/>
        <v>0</v>
      </c>
      <c r="R374" s="198">
        <f t="shared" si="283"/>
        <v>0.73069495680887397</v>
      </c>
      <c r="S374" s="77">
        <f t="shared" si="284"/>
        <v>0.92999602364665268</v>
      </c>
      <c r="T374" s="199"/>
      <c r="U374" s="3">
        <f t="shared" si="285"/>
        <v>2.1706901067597331</v>
      </c>
      <c r="V374" s="98">
        <f t="shared" si="286"/>
        <v>16.020444834587575</v>
      </c>
      <c r="W374" s="49">
        <f t="shared" si="287"/>
        <v>3.4947364437088102</v>
      </c>
      <c r="X374" s="317">
        <f t="shared" si="269"/>
        <v>0.12127424074234869</v>
      </c>
      <c r="Y374" s="318">
        <v>0.1212742407423487</v>
      </c>
      <c r="Z374" s="200"/>
      <c r="AA374" s="66"/>
      <c r="AB374" s="66"/>
      <c r="AC374" s="66">
        <v>250</v>
      </c>
      <c r="AD374" s="66"/>
      <c r="AE374" s="66"/>
      <c r="AF374" s="66"/>
      <c r="AG374" s="66"/>
      <c r="AH374" s="195"/>
      <c r="AI374" s="34"/>
      <c r="AJ374" s="229">
        <v>180</v>
      </c>
      <c r="AK374" s="34"/>
      <c r="AL374" s="34"/>
      <c r="AM374" s="34"/>
      <c r="AN374" s="201"/>
      <c r="AO374" s="201"/>
      <c r="AP374" s="202">
        <v>240</v>
      </c>
      <c r="AQ374" s="18"/>
      <c r="AR374" s="18"/>
      <c r="AS374" s="18"/>
      <c r="AT374" s="51"/>
      <c r="AU374" s="17"/>
      <c r="AV374" s="18"/>
      <c r="AW374" s="112"/>
      <c r="AX374" s="103"/>
      <c r="AY374" s="18"/>
      <c r="AZ374" s="18"/>
      <c r="BA374" s="18"/>
      <c r="BB374" s="17"/>
      <c r="BC374" s="19"/>
      <c r="BD374" s="19"/>
      <c r="BE374" s="19"/>
      <c r="BF374" s="17"/>
      <c r="BG374" s="18"/>
      <c r="BH374" s="18"/>
      <c r="BI374" s="128"/>
      <c r="BJ374" s="331"/>
      <c r="BK374" s="332"/>
      <c r="BL374" s="332"/>
      <c r="BM374" s="332"/>
      <c r="BN374" s="333"/>
      <c r="BO374" s="203">
        <f t="shared" si="288"/>
        <v>6.9363999999999999</v>
      </c>
      <c r="BP374" s="285">
        <v>8.0715115056599629</v>
      </c>
      <c r="BQ374" s="204">
        <v>2.7536594927434415</v>
      </c>
      <c r="BR374" s="204"/>
      <c r="BS374" s="47"/>
      <c r="BT374" s="42"/>
      <c r="BU374" s="42"/>
      <c r="BV374" s="42"/>
      <c r="BW374" s="43"/>
      <c r="BX374" s="191"/>
      <c r="BY374" s="191"/>
      <c r="BZ374" s="205"/>
      <c r="CA374" s="191"/>
      <c r="CB374" s="206"/>
      <c r="CC374" s="191"/>
      <c r="CD374" s="207">
        <f t="shared" si="289"/>
        <v>58.388346235004306</v>
      </c>
      <c r="CE374" s="47" t="s">
        <v>356</v>
      </c>
      <c r="CF374" s="42">
        <v>31.8</v>
      </c>
      <c r="CG374" s="42" t="s">
        <v>353</v>
      </c>
      <c r="CH374" s="42">
        <v>175</v>
      </c>
      <c r="CI374" s="191"/>
      <c r="CJ374" s="192"/>
      <c r="CK374" s="191" t="s">
        <v>357</v>
      </c>
      <c r="CL374" s="191" t="s">
        <v>358</v>
      </c>
      <c r="CM374" s="208">
        <v>0.13</v>
      </c>
      <c r="CN374" s="191">
        <v>470</v>
      </c>
      <c r="CO374" s="205">
        <f t="shared" si="290"/>
        <v>72.681802116200288</v>
      </c>
      <c r="CP374" s="191">
        <f t="shared" si="291"/>
        <v>43.791259676253226</v>
      </c>
      <c r="CQ374" s="145" t="s">
        <v>353</v>
      </c>
      <c r="CR374" s="191">
        <v>175</v>
      </c>
      <c r="CS374" s="191"/>
      <c r="CT374" s="191"/>
      <c r="CU374" s="191"/>
      <c r="CV374" s="192"/>
      <c r="CW374" s="191" t="s">
        <v>357</v>
      </c>
      <c r="CX374" s="209" t="s">
        <v>358</v>
      </c>
      <c r="CY374" s="208">
        <v>0.13</v>
      </c>
      <c r="CZ374" s="191">
        <v>470</v>
      </c>
      <c r="DA374" s="191"/>
      <c r="DB374" s="191">
        <f t="shared" si="292"/>
        <v>55.987232407859764</v>
      </c>
      <c r="DC374" s="43">
        <f t="shared" si="293"/>
        <v>0</v>
      </c>
      <c r="DD374" s="191" t="s">
        <v>362</v>
      </c>
      <c r="DE374" s="191">
        <v>100</v>
      </c>
      <c r="DF374" s="191" t="s">
        <v>361</v>
      </c>
      <c r="DG374" s="191">
        <v>20</v>
      </c>
      <c r="DH374" s="191" t="s">
        <v>353</v>
      </c>
      <c r="DI374" s="192">
        <v>175</v>
      </c>
      <c r="DJ374" s="191"/>
      <c r="DK374" s="209"/>
      <c r="DL374" s="208"/>
      <c r="DM374" s="191"/>
      <c r="DN374" s="191">
        <f t="shared" si="294"/>
        <v>55.987232407859764</v>
      </c>
      <c r="DO374" s="192">
        <f t="shared" si="295"/>
        <v>0</v>
      </c>
      <c r="DP374" s="191">
        <v>1</v>
      </c>
      <c r="DQ374" s="191" t="s">
        <v>363</v>
      </c>
      <c r="DR374" s="191" t="s">
        <v>371</v>
      </c>
      <c r="DS374" s="208">
        <v>0.13400000000000001</v>
      </c>
      <c r="DT374" s="191">
        <v>580</v>
      </c>
      <c r="DU374" s="191">
        <f t="shared" si="296"/>
        <v>8.0715115056599629</v>
      </c>
      <c r="DV374" s="191">
        <v>0.375</v>
      </c>
      <c r="DW374" s="191">
        <v>0.45</v>
      </c>
      <c r="DX374" s="192">
        <f t="shared" si="297"/>
        <v>9.7313910391673843</v>
      </c>
      <c r="DY374" s="191">
        <v>1</v>
      </c>
      <c r="DZ374" s="191" t="s">
        <v>363</v>
      </c>
      <c r="EA374" s="191" t="s">
        <v>371</v>
      </c>
      <c r="EB374" s="208">
        <v>0.13400000000000001</v>
      </c>
      <c r="EC374" s="191">
        <v>580</v>
      </c>
      <c r="ED374" s="191">
        <f t="shared" si="298"/>
        <v>2.7536594927434415</v>
      </c>
      <c r="EE374" s="191">
        <v>0.47499999999999998</v>
      </c>
      <c r="EF374" s="191">
        <v>0.47499999999999998</v>
      </c>
      <c r="EG374" s="191">
        <f t="shared" si="299"/>
        <v>4.8656955195836922</v>
      </c>
      <c r="EH374" s="166">
        <f t="shared" si="300"/>
        <v>2</v>
      </c>
      <c r="EI374" s="205">
        <f t="shared" si="301"/>
        <v>3.6901731814915459</v>
      </c>
      <c r="EJ374" s="205">
        <f t="shared" si="270"/>
        <v>2.1706901067597331</v>
      </c>
      <c r="EK374" s="51">
        <f t="shared" si="266"/>
        <v>0.3329693859837084</v>
      </c>
      <c r="EL374" s="220">
        <f t="shared" si="271"/>
        <v>1.623113409254227</v>
      </c>
      <c r="EM374" s="221">
        <f t="shared" si="302"/>
        <v>8.0102224172937877</v>
      </c>
      <c r="EN374" s="191"/>
      <c r="EO374" s="313"/>
      <c r="EP374" s="192" t="s">
        <v>354</v>
      </c>
      <c r="EQ374" s="222">
        <f t="shared" si="303"/>
        <v>3.6901731814915459</v>
      </c>
      <c r="ER374" s="191">
        <f t="shared" si="304"/>
        <v>2.1706901067597331</v>
      </c>
      <c r="ES374" s="51">
        <f t="shared" si="305"/>
        <v>0.3329693859837084</v>
      </c>
      <c r="ET374" s="191">
        <f t="shared" si="267"/>
        <v>1.623113409254227</v>
      </c>
      <c r="EU374" s="191">
        <f t="shared" si="306"/>
        <v>8.0102224172937877</v>
      </c>
      <c r="EV374" s="191"/>
      <c r="EW374" s="191"/>
      <c r="EX374" s="192" t="str">
        <f t="shared" si="272"/>
        <v>Rear</v>
      </c>
      <c r="EY374" s="145"/>
      <c r="EZ374" s="191"/>
      <c r="FA374" s="191"/>
      <c r="FB374" s="191"/>
      <c r="FC374" s="191"/>
      <c r="FD374" s="191"/>
      <c r="FE374" s="191"/>
      <c r="FF374" s="192"/>
      <c r="FG374" s="145"/>
      <c r="FH374" s="191"/>
      <c r="FI374" s="191"/>
      <c r="FJ374" s="191"/>
      <c r="FK374" s="191"/>
      <c r="FL374" s="191"/>
      <c r="FM374" s="191"/>
      <c r="FN374" s="192"/>
      <c r="FO374" s="145"/>
      <c r="FP374" s="191"/>
      <c r="FQ374" s="191"/>
      <c r="FR374" s="191"/>
      <c r="FS374" s="191"/>
      <c r="FT374" s="191"/>
      <c r="FU374" s="191"/>
      <c r="FV374" s="192"/>
      <c r="FW374" s="191"/>
      <c r="FX374" s="191"/>
      <c r="FY374" s="191"/>
      <c r="FZ374" s="191"/>
      <c r="GA374" s="191"/>
      <c r="GB374" s="191"/>
      <c r="GC374" s="191"/>
      <c r="GD374" s="210"/>
      <c r="GE374" s="145"/>
      <c r="GF374" s="191"/>
      <c r="GG374" s="191"/>
      <c r="GH374" s="191"/>
      <c r="GI374" s="191"/>
      <c r="GJ374" s="191"/>
      <c r="GK374" s="191"/>
      <c r="GL374" s="210"/>
      <c r="GM374" s="145"/>
      <c r="GN374" s="191"/>
      <c r="GO374" s="191"/>
      <c r="GP374" s="191"/>
      <c r="GQ374" s="191"/>
      <c r="GR374" s="191"/>
      <c r="GS374" s="191"/>
      <c r="GT374" s="210"/>
      <c r="GU374" s="145"/>
      <c r="GV374" s="191"/>
      <c r="GW374" s="191"/>
      <c r="GX374" s="191"/>
      <c r="GY374" s="191"/>
      <c r="GZ374" s="191"/>
      <c r="HA374" s="191"/>
      <c r="HB374" s="210"/>
      <c r="HC374" s="145"/>
      <c r="HD374" s="191"/>
      <c r="HE374" s="191"/>
      <c r="HF374" s="191"/>
      <c r="HG374" s="191"/>
      <c r="HH374" s="191"/>
      <c r="HI374" s="191"/>
      <c r="HJ374" s="210"/>
      <c r="HR374" s="310"/>
    </row>
    <row r="375" spans="1:226" s="309" customFormat="1" ht="14.45" customHeight="1" x14ac:dyDescent="0.25">
      <c r="A375" s="211" t="s">
        <v>431</v>
      </c>
      <c r="B375" s="194" t="s">
        <v>0</v>
      </c>
      <c r="C375" s="31">
        <f t="shared" si="268"/>
        <v>365</v>
      </c>
      <c r="D375" s="173" t="str">
        <f t="shared" si="273"/>
        <v>Dw_365</v>
      </c>
      <c r="E375" s="4">
        <v>594.43994628084465</v>
      </c>
      <c r="F375" s="195" t="s">
        <v>360</v>
      </c>
      <c r="G375" s="195">
        <v>17.5</v>
      </c>
      <c r="H375" s="3">
        <f t="shared" si="274"/>
        <v>49.874700692577868</v>
      </c>
      <c r="I375" s="196">
        <f t="shared" si="275"/>
        <v>185.2148956682575</v>
      </c>
      <c r="J375" s="1">
        <f t="shared" si="276"/>
        <v>0.3</v>
      </c>
      <c r="K375" s="280">
        <f t="shared" si="277"/>
        <v>0.65013920725037522</v>
      </c>
      <c r="L375" s="280">
        <f t="shared" si="278"/>
        <v>0.73276950404378149</v>
      </c>
      <c r="M375" s="225">
        <f t="shared" si="279"/>
        <v>1.1140812461807135</v>
      </c>
      <c r="N375" s="15" t="s">
        <v>432</v>
      </c>
      <c r="O375" s="197">
        <f t="shared" si="280"/>
        <v>0.54957712803283609</v>
      </c>
      <c r="P375" s="198">
        <f t="shared" si="281"/>
        <v>0</v>
      </c>
      <c r="Q375" s="198">
        <f t="shared" si="282"/>
        <v>0</v>
      </c>
      <c r="R375" s="198">
        <f t="shared" si="283"/>
        <v>0.78057708646544466</v>
      </c>
      <c r="S375" s="77">
        <f t="shared" si="284"/>
        <v>0.80564144910528857</v>
      </c>
      <c r="T375" s="199"/>
      <c r="U375" s="3">
        <f t="shared" si="285"/>
        <v>1.6836115976083379</v>
      </c>
      <c r="V375" s="98">
        <f t="shared" si="286"/>
        <v>9.6374632394444166</v>
      </c>
      <c r="W375" s="49">
        <f t="shared" si="287"/>
        <v>5.1750859591816258</v>
      </c>
      <c r="X375" s="317">
        <f t="shared" si="269"/>
        <v>6.751616681837963E-2</v>
      </c>
      <c r="Y375" s="318">
        <v>6.751616681837963E-2</v>
      </c>
      <c r="Z375" s="200"/>
      <c r="AA375" s="66"/>
      <c r="AB375" s="66"/>
      <c r="AC375" s="66">
        <v>250</v>
      </c>
      <c r="AD375" s="66"/>
      <c r="AE375" s="66"/>
      <c r="AF375" s="66"/>
      <c r="AG375" s="66"/>
      <c r="AH375" s="195"/>
      <c r="AI375" s="34"/>
      <c r="AJ375" s="229">
        <v>180</v>
      </c>
      <c r="AK375" s="34"/>
      <c r="AL375" s="34"/>
      <c r="AM375" s="34"/>
      <c r="AN375" s="201"/>
      <c r="AO375" s="201"/>
      <c r="AP375" s="202">
        <v>240</v>
      </c>
      <c r="AQ375" s="18"/>
      <c r="AR375" s="18"/>
      <c r="AS375" s="18"/>
      <c r="AT375" s="51"/>
      <c r="AU375" s="17"/>
      <c r="AV375" s="18"/>
      <c r="AW375" s="112"/>
      <c r="AX375" s="103"/>
      <c r="AY375" s="18"/>
      <c r="AZ375" s="18"/>
      <c r="BA375" s="18"/>
      <c r="BB375" s="17"/>
      <c r="BC375" s="19"/>
      <c r="BD375" s="19"/>
      <c r="BE375" s="19"/>
      <c r="BF375" s="17"/>
      <c r="BG375" s="18"/>
      <c r="BH375" s="18"/>
      <c r="BI375" s="128"/>
      <c r="BJ375" s="331"/>
      <c r="BK375" s="332"/>
      <c r="BL375" s="332"/>
      <c r="BM375" s="332"/>
      <c r="BN375" s="333"/>
      <c r="BO375" s="203">
        <f t="shared" si="288"/>
        <v>6.9363999999999999</v>
      </c>
      <c r="BP375" s="285">
        <v>7.1902861271809391</v>
      </c>
      <c r="BQ375" s="204">
        <v>3.0249661354993549</v>
      </c>
      <c r="BR375" s="204"/>
      <c r="BS375" s="47"/>
      <c r="BT375" s="42"/>
      <c r="BU375" s="42"/>
      <c r="BV375" s="42"/>
      <c r="BW375" s="43"/>
      <c r="BX375" s="191"/>
      <c r="BY375" s="191"/>
      <c r="BZ375" s="205"/>
      <c r="CA375" s="191"/>
      <c r="CB375" s="206"/>
      <c r="CC375" s="191"/>
      <c r="CD375" s="207">
        <f t="shared" si="289"/>
        <v>55.564468700477249</v>
      </c>
      <c r="CE375" s="47" t="s">
        <v>356</v>
      </c>
      <c r="CF375" s="42">
        <v>31.8</v>
      </c>
      <c r="CG375" s="42" t="s">
        <v>353</v>
      </c>
      <c r="CH375" s="42">
        <v>175</v>
      </c>
      <c r="CI375" s="191"/>
      <c r="CJ375" s="192"/>
      <c r="CK375" s="191" t="s">
        <v>357</v>
      </c>
      <c r="CL375" s="191" t="s">
        <v>358</v>
      </c>
      <c r="CM375" s="208">
        <v>0.13</v>
      </c>
      <c r="CN375" s="191">
        <v>470</v>
      </c>
      <c r="CO375" s="205">
        <f t="shared" si="290"/>
        <v>75.493940431673877</v>
      </c>
      <c r="CP375" s="191">
        <f t="shared" si="291"/>
        <v>41.673351525357937</v>
      </c>
      <c r="CQ375" s="145" t="s">
        <v>353</v>
      </c>
      <c r="CR375" s="191">
        <v>175</v>
      </c>
      <c r="CS375" s="191"/>
      <c r="CT375" s="191"/>
      <c r="CU375" s="191"/>
      <c r="CV375" s="192"/>
      <c r="CW375" s="191" t="s">
        <v>357</v>
      </c>
      <c r="CX375" s="209" t="s">
        <v>358</v>
      </c>
      <c r="CY375" s="208">
        <v>0.13</v>
      </c>
      <c r="CZ375" s="191">
        <v>470</v>
      </c>
      <c r="DA375" s="191"/>
      <c r="DB375" s="191">
        <f t="shared" si="292"/>
        <v>49.874700692577868</v>
      </c>
      <c r="DC375" s="43">
        <f t="shared" si="293"/>
        <v>0</v>
      </c>
      <c r="DD375" s="191" t="s">
        <v>362</v>
      </c>
      <c r="DE375" s="191">
        <v>100</v>
      </c>
      <c r="DF375" s="191" t="s">
        <v>361</v>
      </c>
      <c r="DG375" s="191">
        <v>20</v>
      </c>
      <c r="DH375" s="191" t="s">
        <v>353</v>
      </c>
      <c r="DI375" s="192">
        <v>175</v>
      </c>
      <c r="DJ375" s="191"/>
      <c r="DK375" s="209"/>
      <c r="DL375" s="208"/>
      <c r="DM375" s="191"/>
      <c r="DN375" s="191">
        <f t="shared" si="294"/>
        <v>49.874700692577868</v>
      </c>
      <c r="DO375" s="192">
        <f t="shared" si="295"/>
        <v>0</v>
      </c>
      <c r="DP375" s="191">
        <v>1</v>
      </c>
      <c r="DQ375" s="191" t="s">
        <v>363</v>
      </c>
      <c r="DR375" s="191" t="s">
        <v>371</v>
      </c>
      <c r="DS375" s="208">
        <v>0.13400000000000001</v>
      </c>
      <c r="DT375" s="191">
        <v>580</v>
      </c>
      <c r="DU375" s="191">
        <f t="shared" si="296"/>
        <v>7.1902861271809391</v>
      </c>
      <c r="DV375" s="191">
        <v>0.375</v>
      </c>
      <c r="DW375" s="191">
        <v>0.45</v>
      </c>
      <c r="DX375" s="192">
        <f t="shared" si="297"/>
        <v>9.2607447834128749</v>
      </c>
      <c r="DY375" s="191">
        <v>1</v>
      </c>
      <c r="DZ375" s="191" t="s">
        <v>363</v>
      </c>
      <c r="EA375" s="191" t="s">
        <v>371</v>
      </c>
      <c r="EB375" s="208">
        <v>0.13400000000000001</v>
      </c>
      <c r="EC375" s="191">
        <v>580</v>
      </c>
      <c r="ED375" s="191">
        <f t="shared" si="298"/>
        <v>3.0249661354993549</v>
      </c>
      <c r="EE375" s="191">
        <v>0.47499999999999998</v>
      </c>
      <c r="EF375" s="191">
        <v>0.47499999999999998</v>
      </c>
      <c r="EG375" s="191">
        <f t="shared" si="299"/>
        <v>4.6303723917064374</v>
      </c>
      <c r="EH375" s="166">
        <f t="shared" si="300"/>
        <v>2</v>
      </c>
      <c r="EI375" s="205">
        <f t="shared" si="301"/>
        <v>2.8621397159341742</v>
      </c>
      <c r="EJ375" s="205">
        <f t="shared" si="270"/>
        <v>1.6836115976083377</v>
      </c>
      <c r="EK375" s="51">
        <f t="shared" si="266"/>
        <v>1.0913545378910172</v>
      </c>
      <c r="EL375" s="220">
        <f t="shared" si="271"/>
        <v>0.3030301420329129</v>
      </c>
      <c r="EM375" s="221">
        <f t="shared" si="302"/>
        <v>4.8187316197222083</v>
      </c>
      <c r="EN375" s="191"/>
      <c r="EO375" s="313"/>
      <c r="EP375" s="192" t="s">
        <v>354</v>
      </c>
      <c r="EQ375" s="222">
        <f t="shared" si="303"/>
        <v>2.8621397159341742</v>
      </c>
      <c r="ER375" s="191">
        <f t="shared" si="304"/>
        <v>1.6836115976083377</v>
      </c>
      <c r="ES375" s="51">
        <f t="shared" si="305"/>
        <v>1.0913545378910172</v>
      </c>
      <c r="ET375" s="191">
        <f t="shared" si="267"/>
        <v>3.7712301420329126</v>
      </c>
      <c r="EU375" s="191">
        <f t="shared" si="306"/>
        <v>4.8187316197222083</v>
      </c>
      <c r="EV375" s="191"/>
      <c r="EW375" s="191"/>
      <c r="EX375" s="192" t="str">
        <f t="shared" si="272"/>
        <v>Front</v>
      </c>
      <c r="EY375" s="145"/>
      <c r="EZ375" s="191"/>
      <c r="FA375" s="191"/>
      <c r="FB375" s="191"/>
      <c r="FC375" s="191"/>
      <c r="FD375" s="191"/>
      <c r="FE375" s="191"/>
      <c r="FF375" s="192"/>
      <c r="FG375" s="145"/>
      <c r="FH375" s="191"/>
      <c r="FI375" s="191"/>
      <c r="FJ375" s="191"/>
      <c r="FK375" s="191"/>
      <c r="FL375" s="191"/>
      <c r="FM375" s="191"/>
      <c r="FN375" s="192"/>
      <c r="FO375" s="145"/>
      <c r="FP375" s="191"/>
      <c r="FQ375" s="191"/>
      <c r="FR375" s="191"/>
      <c r="FS375" s="191"/>
      <c r="FT375" s="191"/>
      <c r="FU375" s="191"/>
      <c r="FV375" s="192"/>
      <c r="FW375" s="191"/>
      <c r="FX375" s="191"/>
      <c r="FY375" s="191"/>
      <c r="FZ375" s="191"/>
      <c r="GA375" s="191"/>
      <c r="GB375" s="191"/>
      <c r="GC375" s="191"/>
      <c r="GD375" s="210"/>
      <c r="GE375" s="145"/>
      <c r="GF375" s="191"/>
      <c r="GG375" s="191"/>
      <c r="GH375" s="191"/>
      <c r="GI375" s="191"/>
      <c r="GJ375" s="191"/>
      <c r="GK375" s="191"/>
      <c r="GL375" s="210"/>
      <c r="GM375" s="145"/>
      <c r="GN375" s="191"/>
      <c r="GO375" s="191"/>
      <c r="GP375" s="191"/>
      <c r="GQ375" s="191"/>
      <c r="GR375" s="191"/>
      <c r="GS375" s="191"/>
      <c r="GT375" s="210"/>
      <c r="GU375" s="145"/>
      <c r="GV375" s="191"/>
      <c r="GW375" s="191"/>
      <c r="GX375" s="191"/>
      <c r="GY375" s="191"/>
      <c r="GZ375" s="191"/>
      <c r="HA375" s="191"/>
      <c r="HB375" s="210"/>
      <c r="HC375" s="145"/>
      <c r="HD375" s="191"/>
      <c r="HE375" s="191"/>
      <c r="HF375" s="191"/>
      <c r="HG375" s="191"/>
      <c r="HH375" s="191"/>
      <c r="HI375" s="191"/>
      <c r="HJ375" s="210"/>
      <c r="HR375" s="310"/>
    </row>
    <row r="376" spans="1:226" s="309" customFormat="1" ht="14.45" customHeight="1" x14ac:dyDescent="0.25">
      <c r="A376" s="211" t="s">
        <v>431</v>
      </c>
      <c r="B376" s="194" t="s">
        <v>0</v>
      </c>
      <c r="C376" s="31">
        <f t="shared" si="268"/>
        <v>366</v>
      </c>
      <c r="D376" s="173" t="str">
        <f t="shared" si="273"/>
        <v>Dw_366</v>
      </c>
      <c r="E376" s="4">
        <v>465.48757399862882</v>
      </c>
      <c r="F376" s="195" t="s">
        <v>360</v>
      </c>
      <c r="G376" s="195">
        <v>17.5</v>
      </c>
      <c r="H376" s="3">
        <f t="shared" si="274"/>
        <v>48.470514900979687</v>
      </c>
      <c r="I376" s="196">
        <f t="shared" si="275"/>
        <v>175.94605203842332</v>
      </c>
      <c r="J376" s="1">
        <f t="shared" si="276"/>
        <v>0.3</v>
      </c>
      <c r="K376" s="280">
        <f t="shared" si="277"/>
        <v>0.66810709138899749</v>
      </c>
      <c r="L376" s="280">
        <f t="shared" si="278"/>
        <v>0.75842140821630799</v>
      </c>
      <c r="M376" s="225">
        <f t="shared" si="279"/>
        <v>1.0889881347321964</v>
      </c>
      <c r="N376" s="15" t="s">
        <v>432</v>
      </c>
      <c r="O376" s="197">
        <f t="shared" si="280"/>
        <v>0.56881605616223108</v>
      </c>
      <c r="P376" s="198">
        <f t="shared" si="281"/>
        <v>0</v>
      </c>
      <c r="Q376" s="198">
        <f t="shared" si="282"/>
        <v>0</v>
      </c>
      <c r="R376" s="198">
        <f t="shared" si="283"/>
        <v>0.76299568664206119</v>
      </c>
      <c r="S376" s="77">
        <f t="shared" si="284"/>
        <v>0.81604293089707669</v>
      </c>
      <c r="T376" s="199"/>
      <c r="U376" s="3">
        <f t="shared" si="285"/>
        <v>1.6634543999583919</v>
      </c>
      <c r="V376" s="98">
        <f t="shared" si="286"/>
        <v>9.408073838519174</v>
      </c>
      <c r="W376" s="49">
        <f t="shared" si="287"/>
        <v>5.1520125939624766</v>
      </c>
      <c r="X376" s="317">
        <f t="shared" si="269"/>
        <v>6.8964666590683538E-2</v>
      </c>
      <c r="Y376" s="318">
        <v>6.8964666590683552E-2</v>
      </c>
      <c r="Z376" s="200"/>
      <c r="AA376" s="66"/>
      <c r="AB376" s="66"/>
      <c r="AC376" s="66">
        <v>250</v>
      </c>
      <c r="AD376" s="66"/>
      <c r="AE376" s="66"/>
      <c r="AF376" s="66"/>
      <c r="AG376" s="66"/>
      <c r="AH376" s="195"/>
      <c r="AI376" s="34"/>
      <c r="AJ376" s="229">
        <v>180</v>
      </c>
      <c r="AK376" s="34"/>
      <c r="AL376" s="34"/>
      <c r="AM376" s="34"/>
      <c r="AN376" s="201"/>
      <c r="AO376" s="201"/>
      <c r="AP376" s="202">
        <v>240</v>
      </c>
      <c r="AQ376" s="18"/>
      <c r="AR376" s="18"/>
      <c r="AS376" s="18"/>
      <c r="AT376" s="51"/>
      <c r="AU376" s="17"/>
      <c r="AV376" s="18"/>
      <c r="AW376" s="112"/>
      <c r="AX376" s="103"/>
      <c r="AY376" s="18"/>
      <c r="AZ376" s="18"/>
      <c r="BA376" s="18"/>
      <c r="BB376" s="17"/>
      <c r="BC376" s="19"/>
      <c r="BD376" s="19"/>
      <c r="BE376" s="19"/>
      <c r="BF376" s="17"/>
      <c r="BG376" s="18"/>
      <c r="BH376" s="18"/>
      <c r="BI376" s="128"/>
      <c r="BJ376" s="331"/>
      <c r="BK376" s="332"/>
      <c r="BL376" s="332"/>
      <c r="BM376" s="332"/>
      <c r="BN376" s="333"/>
      <c r="BO376" s="203">
        <f t="shared" si="288"/>
        <v>6.9363999999999999</v>
      </c>
      <c r="BP376" s="285">
        <v>6.987848869871935</v>
      </c>
      <c r="BQ376" s="204">
        <v>2.8369581359396721</v>
      </c>
      <c r="BR376" s="204"/>
      <c r="BS376" s="47"/>
      <c r="BT376" s="42"/>
      <c r="BU376" s="42"/>
      <c r="BV376" s="42"/>
      <c r="BW376" s="43"/>
      <c r="BX376" s="191"/>
      <c r="BY376" s="191"/>
      <c r="BZ376" s="205"/>
      <c r="CA376" s="191"/>
      <c r="CB376" s="206"/>
      <c r="CC376" s="191"/>
      <c r="CD376" s="207">
        <f t="shared" si="289"/>
        <v>52.783815611526997</v>
      </c>
      <c r="CE376" s="47" t="s">
        <v>356</v>
      </c>
      <c r="CF376" s="42">
        <v>31.8</v>
      </c>
      <c r="CG376" s="42" t="s">
        <v>353</v>
      </c>
      <c r="CH376" s="42">
        <v>175</v>
      </c>
      <c r="CI376" s="191"/>
      <c r="CJ376" s="192"/>
      <c r="CK376" s="191" t="s">
        <v>357</v>
      </c>
      <c r="CL376" s="191" t="s">
        <v>358</v>
      </c>
      <c r="CM376" s="208">
        <v>0.13</v>
      </c>
      <c r="CN376" s="191">
        <v>470</v>
      </c>
      <c r="CO376" s="205">
        <f t="shared" si="290"/>
        <v>69.033468385036088</v>
      </c>
      <c r="CP376" s="191">
        <f t="shared" si="291"/>
        <v>39.587861708645249</v>
      </c>
      <c r="CQ376" s="145" t="s">
        <v>353</v>
      </c>
      <c r="CR376" s="191">
        <v>175</v>
      </c>
      <c r="CS376" s="191"/>
      <c r="CT376" s="191"/>
      <c r="CU376" s="191"/>
      <c r="CV376" s="192"/>
      <c r="CW376" s="191" t="s">
        <v>357</v>
      </c>
      <c r="CX376" s="209" t="s">
        <v>358</v>
      </c>
      <c r="CY376" s="208">
        <v>0.13</v>
      </c>
      <c r="CZ376" s="191">
        <v>470</v>
      </c>
      <c r="DA376" s="191"/>
      <c r="DB376" s="191">
        <f t="shared" si="292"/>
        <v>48.470514900979687</v>
      </c>
      <c r="DC376" s="43">
        <f t="shared" si="293"/>
        <v>0</v>
      </c>
      <c r="DD376" s="191" t="s">
        <v>362</v>
      </c>
      <c r="DE376" s="191">
        <v>100</v>
      </c>
      <c r="DF376" s="191" t="s">
        <v>361</v>
      </c>
      <c r="DG376" s="191">
        <v>20</v>
      </c>
      <c r="DH376" s="191" t="s">
        <v>353</v>
      </c>
      <c r="DI376" s="192">
        <v>175</v>
      </c>
      <c r="DJ376" s="191"/>
      <c r="DK376" s="209"/>
      <c r="DL376" s="208"/>
      <c r="DM376" s="191"/>
      <c r="DN376" s="191">
        <f t="shared" si="294"/>
        <v>48.470514900979687</v>
      </c>
      <c r="DO376" s="192">
        <f t="shared" si="295"/>
        <v>0</v>
      </c>
      <c r="DP376" s="191">
        <v>1</v>
      </c>
      <c r="DQ376" s="191" t="s">
        <v>363</v>
      </c>
      <c r="DR376" s="191" t="s">
        <v>371</v>
      </c>
      <c r="DS376" s="208">
        <v>0.13400000000000001</v>
      </c>
      <c r="DT376" s="191">
        <v>580</v>
      </c>
      <c r="DU376" s="191">
        <f t="shared" si="296"/>
        <v>6.987848869871935</v>
      </c>
      <c r="DV376" s="191">
        <v>0.375</v>
      </c>
      <c r="DW376" s="191">
        <v>0.45</v>
      </c>
      <c r="DX376" s="192">
        <f t="shared" si="297"/>
        <v>8.7973026019211655</v>
      </c>
      <c r="DY376" s="191">
        <v>1</v>
      </c>
      <c r="DZ376" s="191" t="s">
        <v>363</v>
      </c>
      <c r="EA376" s="191" t="s">
        <v>371</v>
      </c>
      <c r="EB376" s="208">
        <v>0.13400000000000001</v>
      </c>
      <c r="EC376" s="191">
        <v>580</v>
      </c>
      <c r="ED376" s="191">
        <f t="shared" si="298"/>
        <v>2.8369581359396721</v>
      </c>
      <c r="EE376" s="191">
        <v>0.47499999999999998</v>
      </c>
      <c r="EF376" s="191">
        <v>0.47499999999999998</v>
      </c>
      <c r="EG376" s="191">
        <f t="shared" si="299"/>
        <v>4.3986513009605828</v>
      </c>
      <c r="EH376" s="166">
        <f t="shared" si="300"/>
        <v>2</v>
      </c>
      <c r="EI376" s="205">
        <f t="shared" si="301"/>
        <v>2.8278724799292663</v>
      </c>
      <c r="EJ376" s="205">
        <f t="shared" si="270"/>
        <v>1.6634543999583919</v>
      </c>
      <c r="EK376" s="51">
        <f t="shared" si="266"/>
        <v>0.9235037359812801</v>
      </c>
      <c r="EL376" s="220">
        <f t="shared" si="271"/>
        <v>0.32016376003536684</v>
      </c>
      <c r="EM376" s="221">
        <f t="shared" si="302"/>
        <v>4.704036919259587</v>
      </c>
      <c r="EN376" s="191"/>
      <c r="EO376" s="313"/>
      <c r="EP376" s="192" t="s">
        <v>354</v>
      </c>
      <c r="EQ376" s="222">
        <f t="shared" si="303"/>
        <v>2.8278724799292663</v>
      </c>
      <c r="ER376" s="191">
        <f t="shared" si="304"/>
        <v>1.6634543999583919</v>
      </c>
      <c r="ES376" s="51">
        <f t="shared" si="305"/>
        <v>0.9235037359812801</v>
      </c>
      <c r="ET376" s="191">
        <f t="shared" si="267"/>
        <v>3.7883637600353666</v>
      </c>
      <c r="EU376" s="191">
        <f t="shared" si="306"/>
        <v>4.704036919259587</v>
      </c>
      <c r="EV376" s="191"/>
      <c r="EW376" s="191"/>
      <c r="EX376" s="192" t="str">
        <f t="shared" si="272"/>
        <v>Front</v>
      </c>
      <c r="EY376" s="145"/>
      <c r="EZ376" s="191"/>
      <c r="FA376" s="191"/>
      <c r="FB376" s="191"/>
      <c r="FC376" s="191"/>
      <c r="FD376" s="191"/>
      <c r="FE376" s="191"/>
      <c r="FF376" s="192"/>
      <c r="FG376" s="145"/>
      <c r="FH376" s="191"/>
      <c r="FI376" s="191"/>
      <c r="FJ376" s="191"/>
      <c r="FK376" s="191"/>
      <c r="FL376" s="191"/>
      <c r="FM376" s="191"/>
      <c r="FN376" s="192"/>
      <c r="FO376" s="145"/>
      <c r="FP376" s="191"/>
      <c r="FQ376" s="191"/>
      <c r="FR376" s="191"/>
      <c r="FS376" s="191"/>
      <c r="FT376" s="191"/>
      <c r="FU376" s="191"/>
      <c r="FV376" s="192"/>
      <c r="FW376" s="191"/>
      <c r="FX376" s="191"/>
      <c r="FY376" s="191"/>
      <c r="FZ376" s="191"/>
      <c r="GA376" s="191"/>
      <c r="GB376" s="191"/>
      <c r="GC376" s="191"/>
      <c r="GD376" s="210"/>
      <c r="GE376" s="145"/>
      <c r="GF376" s="191"/>
      <c r="GG376" s="191"/>
      <c r="GH376" s="191"/>
      <c r="GI376" s="191"/>
      <c r="GJ376" s="191"/>
      <c r="GK376" s="191"/>
      <c r="GL376" s="210"/>
      <c r="GM376" s="145"/>
      <c r="GN376" s="191"/>
      <c r="GO376" s="191"/>
      <c r="GP376" s="191"/>
      <c r="GQ376" s="191"/>
      <c r="GR376" s="191"/>
      <c r="GS376" s="191"/>
      <c r="GT376" s="210"/>
      <c r="GU376" s="145"/>
      <c r="GV376" s="191"/>
      <c r="GW376" s="191"/>
      <c r="GX376" s="191"/>
      <c r="GY376" s="191"/>
      <c r="GZ376" s="191"/>
      <c r="HA376" s="191"/>
      <c r="HB376" s="210"/>
      <c r="HC376" s="145"/>
      <c r="HD376" s="191"/>
      <c r="HE376" s="191"/>
      <c r="HF376" s="191"/>
      <c r="HG376" s="191"/>
      <c r="HH376" s="191"/>
      <c r="HI376" s="191"/>
      <c r="HJ376" s="210"/>
      <c r="HR376" s="310"/>
    </row>
    <row r="377" spans="1:226" s="309" customFormat="1" ht="14.45" customHeight="1" x14ac:dyDescent="0.25">
      <c r="A377" s="211" t="s">
        <v>431</v>
      </c>
      <c r="B377" s="194" t="s">
        <v>0</v>
      </c>
      <c r="C377" s="31">
        <f t="shared" si="268"/>
        <v>367</v>
      </c>
      <c r="D377" s="173" t="str">
        <f t="shared" si="273"/>
        <v>Dw_367</v>
      </c>
      <c r="E377" s="4">
        <v>591.49354147376766</v>
      </c>
      <c r="F377" s="195" t="s">
        <v>360</v>
      </c>
      <c r="G377" s="195">
        <v>17.5</v>
      </c>
      <c r="H377" s="3">
        <f t="shared" si="274"/>
        <v>45.178353625249287</v>
      </c>
      <c r="I377" s="196">
        <f t="shared" si="275"/>
        <v>169.13814051980876</v>
      </c>
      <c r="J377" s="1">
        <f t="shared" si="276"/>
        <v>0.3</v>
      </c>
      <c r="K377" s="280">
        <f t="shared" si="277"/>
        <v>0.64407868770914178</v>
      </c>
      <c r="L377" s="280">
        <f t="shared" si="278"/>
        <v>0.73174654413353291</v>
      </c>
      <c r="M377" s="225">
        <f t="shared" si="279"/>
        <v>1.1231361500429764</v>
      </c>
      <c r="N377" s="15" t="s">
        <v>432</v>
      </c>
      <c r="O377" s="197">
        <f t="shared" si="280"/>
        <v>0.54880990810014973</v>
      </c>
      <c r="P377" s="198">
        <f t="shared" si="281"/>
        <v>0</v>
      </c>
      <c r="Q377" s="198">
        <f t="shared" si="282"/>
        <v>0</v>
      </c>
      <c r="R377" s="198">
        <f t="shared" si="283"/>
        <v>0.78692137284425256</v>
      </c>
      <c r="S377" s="77">
        <f t="shared" si="284"/>
        <v>0.7598788291837324</v>
      </c>
      <c r="T377" s="199"/>
      <c r="U377" s="3">
        <f t="shared" si="285"/>
        <v>1.6661432351423895</v>
      </c>
      <c r="V377" s="98">
        <f t="shared" si="286"/>
        <v>9.438513152036542</v>
      </c>
      <c r="W377" s="49">
        <f t="shared" si="287"/>
        <v>4.7865964583098748</v>
      </c>
      <c r="X377" s="317">
        <f t="shared" si="269"/>
        <v>7.2030793771729301E-2</v>
      </c>
      <c r="Y377" s="318">
        <v>7.2030793771729287E-2</v>
      </c>
      <c r="Z377" s="200"/>
      <c r="AA377" s="66"/>
      <c r="AB377" s="66"/>
      <c r="AC377" s="66">
        <v>250</v>
      </c>
      <c r="AD377" s="66"/>
      <c r="AE377" s="66"/>
      <c r="AF377" s="66"/>
      <c r="AG377" s="66"/>
      <c r="AH377" s="195"/>
      <c r="AI377" s="34"/>
      <c r="AJ377" s="229">
        <v>180</v>
      </c>
      <c r="AK377" s="34"/>
      <c r="AL377" s="34"/>
      <c r="AM377" s="34"/>
      <c r="AN377" s="201"/>
      <c r="AO377" s="201"/>
      <c r="AP377" s="202">
        <v>240</v>
      </c>
      <c r="AQ377" s="18"/>
      <c r="AR377" s="18"/>
      <c r="AS377" s="18"/>
      <c r="AT377" s="51"/>
      <c r="AU377" s="17"/>
      <c r="AV377" s="18"/>
      <c r="AW377" s="112"/>
      <c r="AX377" s="103"/>
      <c r="AY377" s="18"/>
      <c r="AZ377" s="18"/>
      <c r="BA377" s="18"/>
      <c r="BB377" s="17"/>
      <c r="BC377" s="19"/>
      <c r="BD377" s="19"/>
      <c r="BE377" s="19"/>
      <c r="BF377" s="17"/>
      <c r="BG377" s="18"/>
      <c r="BH377" s="18"/>
      <c r="BI377" s="128"/>
      <c r="BJ377" s="331"/>
      <c r="BK377" s="332"/>
      <c r="BL377" s="332"/>
      <c r="BM377" s="332"/>
      <c r="BN377" s="333"/>
      <c r="BO377" s="203">
        <f t="shared" si="288"/>
        <v>6.9363999999999999</v>
      </c>
      <c r="BP377" s="285">
        <v>6.5132278451717447</v>
      </c>
      <c r="BQ377" s="204">
        <v>2.9287588540076883</v>
      </c>
      <c r="BR377" s="204"/>
      <c r="BS377" s="47"/>
      <c r="BT377" s="42"/>
      <c r="BU377" s="42"/>
      <c r="BV377" s="42"/>
      <c r="BW377" s="43"/>
      <c r="BX377" s="191"/>
      <c r="BY377" s="191"/>
      <c r="BZ377" s="205"/>
      <c r="CA377" s="191"/>
      <c r="CB377" s="206"/>
      <c r="CC377" s="191"/>
      <c r="CD377" s="207">
        <f t="shared" si="289"/>
        <v>50.741442155942629</v>
      </c>
      <c r="CE377" s="47" t="s">
        <v>356</v>
      </c>
      <c r="CF377" s="42">
        <v>31.8</v>
      </c>
      <c r="CG377" s="42" t="s">
        <v>353</v>
      </c>
      <c r="CH377" s="42">
        <v>175</v>
      </c>
      <c r="CI377" s="191"/>
      <c r="CJ377" s="192"/>
      <c r="CK377" s="191" t="s">
        <v>357</v>
      </c>
      <c r="CL377" s="191" t="s">
        <v>358</v>
      </c>
      <c r="CM377" s="208">
        <v>0.13</v>
      </c>
      <c r="CN377" s="191">
        <v>470</v>
      </c>
      <c r="CO377" s="205">
        <f t="shared" si="290"/>
        <v>68.809879417882314</v>
      </c>
      <c r="CP377" s="191">
        <f t="shared" si="291"/>
        <v>38.056081616956973</v>
      </c>
      <c r="CQ377" s="145" t="s">
        <v>353</v>
      </c>
      <c r="CR377" s="191">
        <v>175</v>
      </c>
      <c r="CS377" s="191"/>
      <c r="CT377" s="191"/>
      <c r="CU377" s="191"/>
      <c r="CV377" s="192"/>
      <c r="CW377" s="191" t="s">
        <v>357</v>
      </c>
      <c r="CX377" s="209" t="s">
        <v>358</v>
      </c>
      <c r="CY377" s="208">
        <v>0.13</v>
      </c>
      <c r="CZ377" s="191">
        <v>470</v>
      </c>
      <c r="DA377" s="191"/>
      <c r="DB377" s="191">
        <f t="shared" si="292"/>
        <v>45.178353625249287</v>
      </c>
      <c r="DC377" s="43">
        <f t="shared" si="293"/>
        <v>0</v>
      </c>
      <c r="DD377" s="191" t="s">
        <v>362</v>
      </c>
      <c r="DE377" s="191">
        <v>100</v>
      </c>
      <c r="DF377" s="191" t="s">
        <v>361</v>
      </c>
      <c r="DG377" s="191">
        <v>20</v>
      </c>
      <c r="DH377" s="191" t="s">
        <v>353</v>
      </c>
      <c r="DI377" s="192">
        <v>175</v>
      </c>
      <c r="DJ377" s="191"/>
      <c r="DK377" s="209"/>
      <c r="DL377" s="208"/>
      <c r="DM377" s="191"/>
      <c r="DN377" s="191">
        <f t="shared" si="294"/>
        <v>45.178353625249287</v>
      </c>
      <c r="DO377" s="192">
        <f t="shared" si="295"/>
        <v>0</v>
      </c>
      <c r="DP377" s="191">
        <v>1</v>
      </c>
      <c r="DQ377" s="191" t="s">
        <v>363</v>
      </c>
      <c r="DR377" s="191" t="s">
        <v>371</v>
      </c>
      <c r="DS377" s="208">
        <v>0.13400000000000001</v>
      </c>
      <c r="DT377" s="191">
        <v>580</v>
      </c>
      <c r="DU377" s="191">
        <f t="shared" si="296"/>
        <v>6.5132278451717447</v>
      </c>
      <c r="DV377" s="191">
        <v>0.375</v>
      </c>
      <c r="DW377" s="191">
        <v>0.45</v>
      </c>
      <c r="DX377" s="192">
        <f t="shared" si="297"/>
        <v>8.4569070259904375</v>
      </c>
      <c r="DY377" s="191">
        <v>1</v>
      </c>
      <c r="DZ377" s="191" t="s">
        <v>363</v>
      </c>
      <c r="EA377" s="191" t="s">
        <v>371</v>
      </c>
      <c r="EB377" s="208">
        <v>0.13400000000000001</v>
      </c>
      <c r="EC377" s="191">
        <v>580</v>
      </c>
      <c r="ED377" s="191">
        <f t="shared" si="298"/>
        <v>2.9287588540076883</v>
      </c>
      <c r="EE377" s="191">
        <v>0.47499999999999998</v>
      </c>
      <c r="EF377" s="191">
        <v>0.47499999999999998</v>
      </c>
      <c r="EG377" s="191">
        <f t="shared" si="299"/>
        <v>4.2284535129952188</v>
      </c>
      <c r="EH377" s="166">
        <f t="shared" si="300"/>
        <v>2</v>
      </c>
      <c r="EI377" s="205">
        <f t="shared" si="301"/>
        <v>2.832443499742062</v>
      </c>
      <c r="EJ377" s="205">
        <f t="shared" si="270"/>
        <v>1.6661432351423895</v>
      </c>
      <c r="EK377" s="51">
        <f t="shared" si="266"/>
        <v>1.0126156188652988</v>
      </c>
      <c r="EL377" s="220">
        <f t="shared" si="271"/>
        <v>0.31787825012896898</v>
      </c>
      <c r="EM377" s="221">
        <f t="shared" si="302"/>
        <v>4.719256576018271</v>
      </c>
      <c r="EN377" s="191"/>
      <c r="EO377" s="313"/>
      <c r="EP377" s="192" t="s">
        <v>354</v>
      </c>
      <c r="EQ377" s="222">
        <f t="shared" si="303"/>
        <v>2.832443499742062</v>
      </c>
      <c r="ER377" s="191">
        <f t="shared" si="304"/>
        <v>1.6661432351423895</v>
      </c>
      <c r="ES377" s="51">
        <f t="shared" si="305"/>
        <v>1.0126156188652988</v>
      </c>
      <c r="ET377" s="191">
        <f t="shared" si="267"/>
        <v>3.7860782501289689</v>
      </c>
      <c r="EU377" s="191">
        <f t="shared" si="306"/>
        <v>4.719256576018271</v>
      </c>
      <c r="EV377" s="191"/>
      <c r="EW377" s="191"/>
      <c r="EX377" s="192" t="str">
        <f t="shared" si="272"/>
        <v>Front</v>
      </c>
      <c r="EY377" s="145"/>
      <c r="EZ377" s="191"/>
      <c r="FA377" s="191"/>
      <c r="FB377" s="191"/>
      <c r="FC377" s="191"/>
      <c r="FD377" s="191"/>
      <c r="FE377" s="191"/>
      <c r="FF377" s="192"/>
      <c r="FG377" s="145"/>
      <c r="FH377" s="191"/>
      <c r="FI377" s="191"/>
      <c r="FJ377" s="191"/>
      <c r="FK377" s="191"/>
      <c r="FL377" s="191"/>
      <c r="FM377" s="191"/>
      <c r="FN377" s="192"/>
      <c r="FO377" s="145"/>
      <c r="FP377" s="191"/>
      <c r="FQ377" s="191"/>
      <c r="FR377" s="191"/>
      <c r="FS377" s="191"/>
      <c r="FT377" s="191"/>
      <c r="FU377" s="191"/>
      <c r="FV377" s="192"/>
      <c r="FW377" s="191"/>
      <c r="FX377" s="191"/>
      <c r="FY377" s="191"/>
      <c r="FZ377" s="191"/>
      <c r="GA377" s="191"/>
      <c r="GB377" s="191"/>
      <c r="GC377" s="191"/>
      <c r="GD377" s="210"/>
      <c r="GE377" s="145"/>
      <c r="GF377" s="191"/>
      <c r="GG377" s="191"/>
      <c r="GH377" s="191"/>
      <c r="GI377" s="191"/>
      <c r="GJ377" s="191"/>
      <c r="GK377" s="191"/>
      <c r="GL377" s="210"/>
      <c r="GM377" s="145"/>
      <c r="GN377" s="191"/>
      <c r="GO377" s="191"/>
      <c r="GP377" s="191"/>
      <c r="GQ377" s="191"/>
      <c r="GR377" s="191"/>
      <c r="GS377" s="191"/>
      <c r="GT377" s="210"/>
      <c r="GU377" s="145"/>
      <c r="GV377" s="191"/>
      <c r="GW377" s="191"/>
      <c r="GX377" s="191"/>
      <c r="GY377" s="191"/>
      <c r="GZ377" s="191"/>
      <c r="HA377" s="191"/>
      <c r="HB377" s="210"/>
      <c r="HC377" s="145"/>
      <c r="HD377" s="191"/>
      <c r="HE377" s="191"/>
      <c r="HF377" s="191"/>
      <c r="HG377" s="191"/>
      <c r="HH377" s="191"/>
      <c r="HI377" s="191"/>
      <c r="HJ377" s="210"/>
      <c r="HR377" s="310"/>
    </row>
    <row r="378" spans="1:226" s="309" customFormat="1" ht="14.45" customHeight="1" x14ac:dyDescent="0.25">
      <c r="A378" s="211" t="s">
        <v>431</v>
      </c>
      <c r="B378" s="194" t="s">
        <v>0</v>
      </c>
      <c r="C378" s="31">
        <f t="shared" si="268"/>
        <v>368</v>
      </c>
      <c r="D378" s="173" t="str">
        <f t="shared" si="273"/>
        <v>Dw_368</v>
      </c>
      <c r="E378" s="4">
        <v>551.41737403801812</v>
      </c>
      <c r="F378" s="195" t="s">
        <v>360</v>
      </c>
      <c r="G378" s="195">
        <v>17.5</v>
      </c>
      <c r="H378" s="3">
        <f t="shared" si="274"/>
        <v>50.839123564469276</v>
      </c>
      <c r="I378" s="196">
        <f t="shared" si="275"/>
        <v>186.51171390729195</v>
      </c>
      <c r="J378" s="1">
        <f t="shared" si="276"/>
        <v>0.3</v>
      </c>
      <c r="K378" s="280">
        <f t="shared" si="277"/>
        <v>0.65956887413759457</v>
      </c>
      <c r="L378" s="280">
        <f t="shared" si="278"/>
        <v>0.77116160570747594</v>
      </c>
      <c r="M378" s="225">
        <f t="shared" si="279"/>
        <v>1.1005995038689589</v>
      </c>
      <c r="N378" s="15" t="s">
        <v>432</v>
      </c>
      <c r="O378" s="197">
        <f t="shared" si="280"/>
        <v>0.57837120428060707</v>
      </c>
      <c r="P378" s="198">
        <f t="shared" si="281"/>
        <v>0</v>
      </c>
      <c r="Q378" s="198">
        <f t="shared" si="282"/>
        <v>0</v>
      </c>
      <c r="R378" s="198">
        <f t="shared" si="283"/>
        <v>0.77113115137743915</v>
      </c>
      <c r="S378" s="77">
        <f t="shared" si="284"/>
        <v>0.825370839624607</v>
      </c>
      <c r="T378" s="199"/>
      <c r="U378" s="3">
        <f t="shared" si="285"/>
        <v>1.9001566405351815</v>
      </c>
      <c r="V378" s="98">
        <f t="shared" si="286"/>
        <v>12.276023879137819</v>
      </c>
      <c r="W378" s="49">
        <f t="shared" si="287"/>
        <v>4.1413346915092397</v>
      </c>
      <c r="X378" s="317">
        <f t="shared" si="269"/>
        <v>9.072903954272396E-2</v>
      </c>
      <c r="Y378" s="318">
        <v>9.0729039542723974E-2</v>
      </c>
      <c r="Z378" s="200"/>
      <c r="AA378" s="66"/>
      <c r="AB378" s="66"/>
      <c r="AC378" s="66">
        <v>250</v>
      </c>
      <c r="AD378" s="66"/>
      <c r="AE378" s="66"/>
      <c r="AF378" s="66"/>
      <c r="AG378" s="66"/>
      <c r="AH378" s="195"/>
      <c r="AI378" s="34"/>
      <c r="AJ378" s="229">
        <v>180</v>
      </c>
      <c r="AK378" s="34"/>
      <c r="AL378" s="34"/>
      <c r="AM378" s="34"/>
      <c r="AN378" s="201"/>
      <c r="AO378" s="201"/>
      <c r="AP378" s="202">
        <v>240</v>
      </c>
      <c r="AQ378" s="18"/>
      <c r="AR378" s="18"/>
      <c r="AS378" s="18"/>
      <c r="AT378" s="51"/>
      <c r="AU378" s="17"/>
      <c r="AV378" s="18"/>
      <c r="AW378" s="112"/>
      <c r="AX378" s="103"/>
      <c r="AY378" s="18"/>
      <c r="AZ378" s="18"/>
      <c r="BA378" s="18"/>
      <c r="BB378" s="17"/>
      <c r="BC378" s="19"/>
      <c r="BD378" s="19"/>
      <c r="BE378" s="19"/>
      <c r="BF378" s="17"/>
      <c r="BG378" s="18"/>
      <c r="BH378" s="18"/>
      <c r="BI378" s="128"/>
      <c r="BJ378" s="331"/>
      <c r="BK378" s="332"/>
      <c r="BL378" s="332"/>
      <c r="BM378" s="332"/>
      <c r="BN378" s="333"/>
      <c r="BO378" s="203">
        <f t="shared" si="288"/>
        <v>6.9363999999999999</v>
      </c>
      <c r="BP378" s="285">
        <v>7.3293240823005128</v>
      </c>
      <c r="BQ378" s="204">
        <v>2.9733319629953554</v>
      </c>
      <c r="BR378" s="204"/>
      <c r="BS378" s="47"/>
      <c r="BT378" s="42"/>
      <c r="BU378" s="42"/>
      <c r="BV378" s="42"/>
      <c r="BW378" s="43"/>
      <c r="BX378" s="191"/>
      <c r="BY378" s="191"/>
      <c r="BZ378" s="205"/>
      <c r="CA378" s="191"/>
      <c r="CB378" s="206"/>
      <c r="CC378" s="191"/>
      <c r="CD378" s="207">
        <f t="shared" si="289"/>
        <v>55.953514172187582</v>
      </c>
      <c r="CE378" s="47" t="s">
        <v>356</v>
      </c>
      <c r="CF378" s="42">
        <v>31.8</v>
      </c>
      <c r="CG378" s="42" t="s">
        <v>353</v>
      </c>
      <c r="CH378" s="42">
        <v>175</v>
      </c>
      <c r="CI378" s="191"/>
      <c r="CJ378" s="192"/>
      <c r="CK378" s="191" t="s">
        <v>357</v>
      </c>
      <c r="CL378" s="191" t="s">
        <v>358</v>
      </c>
      <c r="CM378" s="208">
        <v>0.13</v>
      </c>
      <c r="CN378" s="191">
        <v>470</v>
      </c>
      <c r="CO378" s="205">
        <f t="shared" si="290"/>
        <v>74.861912926925527</v>
      </c>
      <c r="CP378" s="191">
        <f t="shared" si="291"/>
        <v>41.96513562914069</v>
      </c>
      <c r="CQ378" s="145" t="s">
        <v>353</v>
      </c>
      <c r="CR378" s="191">
        <v>175</v>
      </c>
      <c r="CS378" s="191"/>
      <c r="CT378" s="191"/>
      <c r="CU378" s="191"/>
      <c r="CV378" s="192"/>
      <c r="CW378" s="191" t="s">
        <v>357</v>
      </c>
      <c r="CX378" s="209" t="s">
        <v>358</v>
      </c>
      <c r="CY378" s="208">
        <v>0.13</v>
      </c>
      <c r="CZ378" s="191">
        <v>470</v>
      </c>
      <c r="DA378" s="191"/>
      <c r="DB378" s="191">
        <f t="shared" si="292"/>
        <v>50.839123564469276</v>
      </c>
      <c r="DC378" s="43">
        <f t="shared" si="293"/>
        <v>0</v>
      </c>
      <c r="DD378" s="191" t="s">
        <v>362</v>
      </c>
      <c r="DE378" s="191">
        <v>100</v>
      </c>
      <c r="DF378" s="191" t="s">
        <v>361</v>
      </c>
      <c r="DG378" s="191">
        <v>20</v>
      </c>
      <c r="DH378" s="191" t="s">
        <v>353</v>
      </c>
      <c r="DI378" s="192">
        <v>175</v>
      </c>
      <c r="DJ378" s="191"/>
      <c r="DK378" s="209"/>
      <c r="DL378" s="208"/>
      <c r="DM378" s="191"/>
      <c r="DN378" s="191">
        <f t="shared" si="294"/>
        <v>50.839123564469276</v>
      </c>
      <c r="DO378" s="192">
        <f t="shared" si="295"/>
        <v>0</v>
      </c>
      <c r="DP378" s="191">
        <v>1</v>
      </c>
      <c r="DQ378" s="191" t="s">
        <v>363</v>
      </c>
      <c r="DR378" s="191" t="s">
        <v>371</v>
      </c>
      <c r="DS378" s="208">
        <v>0.13400000000000001</v>
      </c>
      <c r="DT378" s="191">
        <v>580</v>
      </c>
      <c r="DU378" s="191">
        <f t="shared" si="296"/>
        <v>7.3293240823005128</v>
      </c>
      <c r="DV378" s="191">
        <v>0.375</v>
      </c>
      <c r="DW378" s="191">
        <v>0.45</v>
      </c>
      <c r="DX378" s="192">
        <f t="shared" si="297"/>
        <v>9.3255856953645981</v>
      </c>
      <c r="DY378" s="191">
        <v>1</v>
      </c>
      <c r="DZ378" s="191" t="s">
        <v>363</v>
      </c>
      <c r="EA378" s="191" t="s">
        <v>371</v>
      </c>
      <c r="EB378" s="208">
        <v>0.13400000000000001</v>
      </c>
      <c r="EC378" s="191">
        <v>580</v>
      </c>
      <c r="ED378" s="191">
        <f t="shared" si="298"/>
        <v>2.9733319629953554</v>
      </c>
      <c r="EE378" s="191">
        <v>0.47499999999999998</v>
      </c>
      <c r="EF378" s="191">
        <v>0.47499999999999998</v>
      </c>
      <c r="EG378" s="191">
        <f t="shared" si="299"/>
        <v>4.6627928476822991</v>
      </c>
      <c r="EH378" s="166">
        <f t="shared" si="300"/>
        <v>2</v>
      </c>
      <c r="EI378" s="205">
        <f t="shared" si="301"/>
        <v>3.2302662889098084</v>
      </c>
      <c r="EJ378" s="205">
        <f t="shared" si="270"/>
        <v>1.9001566405351815</v>
      </c>
      <c r="EK378" s="51">
        <f t="shared" si="266"/>
        <v>0.82317532246017389</v>
      </c>
      <c r="EL378" s="220">
        <f t="shared" si="271"/>
        <v>0.11896685554509578</v>
      </c>
      <c r="EM378" s="221">
        <f t="shared" si="302"/>
        <v>6.1380119395689094</v>
      </c>
      <c r="EN378" s="191"/>
      <c r="EO378" s="313"/>
      <c r="EP378" s="192" t="s">
        <v>354</v>
      </c>
      <c r="EQ378" s="222">
        <f t="shared" si="303"/>
        <v>3.2302662889098084</v>
      </c>
      <c r="ER378" s="191">
        <f t="shared" si="304"/>
        <v>1.9001566405351815</v>
      </c>
      <c r="ES378" s="51">
        <f t="shared" si="305"/>
        <v>0.82317532246017389</v>
      </c>
      <c r="ET378" s="191">
        <f t="shared" si="267"/>
        <v>3.587166855545096</v>
      </c>
      <c r="EU378" s="191">
        <f t="shared" si="306"/>
        <v>6.1380119395689094</v>
      </c>
      <c r="EV378" s="191"/>
      <c r="EW378" s="191"/>
      <c r="EX378" s="192" t="str">
        <f t="shared" si="272"/>
        <v>Front</v>
      </c>
      <c r="EY378" s="145"/>
      <c r="EZ378" s="191"/>
      <c r="FA378" s="191"/>
      <c r="FB378" s="191"/>
      <c r="FC378" s="191"/>
      <c r="FD378" s="191"/>
      <c r="FE378" s="191"/>
      <c r="FF378" s="192"/>
      <c r="FG378" s="145"/>
      <c r="FH378" s="191"/>
      <c r="FI378" s="191"/>
      <c r="FJ378" s="191"/>
      <c r="FK378" s="191"/>
      <c r="FL378" s="191"/>
      <c r="FM378" s="191"/>
      <c r="FN378" s="192"/>
      <c r="FO378" s="145"/>
      <c r="FP378" s="191"/>
      <c r="FQ378" s="191"/>
      <c r="FR378" s="191"/>
      <c r="FS378" s="191"/>
      <c r="FT378" s="191"/>
      <c r="FU378" s="191"/>
      <c r="FV378" s="192"/>
      <c r="FW378" s="191"/>
      <c r="FX378" s="191"/>
      <c r="FY378" s="191"/>
      <c r="FZ378" s="191"/>
      <c r="GA378" s="191"/>
      <c r="GB378" s="191"/>
      <c r="GC378" s="191"/>
      <c r="GD378" s="210"/>
      <c r="GE378" s="145"/>
      <c r="GF378" s="191"/>
      <c r="GG378" s="191"/>
      <c r="GH378" s="191"/>
      <c r="GI378" s="191"/>
      <c r="GJ378" s="191"/>
      <c r="GK378" s="191"/>
      <c r="GL378" s="210"/>
      <c r="GM378" s="145"/>
      <c r="GN378" s="191"/>
      <c r="GO378" s="191"/>
      <c r="GP378" s="191"/>
      <c r="GQ378" s="191"/>
      <c r="GR378" s="191"/>
      <c r="GS378" s="191"/>
      <c r="GT378" s="210"/>
      <c r="GU378" s="145"/>
      <c r="GV378" s="191"/>
      <c r="GW378" s="191"/>
      <c r="GX378" s="191"/>
      <c r="GY378" s="191"/>
      <c r="GZ378" s="191"/>
      <c r="HA378" s="191"/>
      <c r="HB378" s="210"/>
      <c r="HC378" s="145"/>
      <c r="HD378" s="191"/>
      <c r="HE378" s="191"/>
      <c r="HF378" s="191"/>
      <c r="HG378" s="191"/>
      <c r="HH378" s="191"/>
      <c r="HI378" s="191"/>
      <c r="HJ378" s="210"/>
      <c r="HR378" s="310"/>
    </row>
    <row r="379" spans="1:226" s="309" customFormat="1" ht="14.45" customHeight="1" x14ac:dyDescent="0.25">
      <c r="A379" s="211" t="s">
        <v>431</v>
      </c>
      <c r="B379" s="194" t="s">
        <v>0</v>
      </c>
      <c r="C379" s="31">
        <f t="shared" si="268"/>
        <v>369</v>
      </c>
      <c r="D379" s="173" t="str">
        <f t="shared" si="273"/>
        <v>Dw_369</v>
      </c>
      <c r="E379" s="4">
        <v>423.92237928681863</v>
      </c>
      <c r="F379" s="195" t="s">
        <v>360</v>
      </c>
      <c r="G379" s="195">
        <v>17.5</v>
      </c>
      <c r="H379" s="3">
        <f t="shared" si="274"/>
        <v>49.36300079820608</v>
      </c>
      <c r="I379" s="196">
        <f t="shared" si="275"/>
        <v>175.40222194857574</v>
      </c>
      <c r="J379" s="1">
        <f t="shared" si="276"/>
        <v>0.3</v>
      </c>
      <c r="K379" s="280">
        <f t="shared" si="277"/>
        <v>0.68627100218155068</v>
      </c>
      <c r="L379" s="280">
        <f t="shared" si="278"/>
        <v>0.80848770139722259</v>
      </c>
      <c r="M379" s="225">
        <f t="shared" si="279"/>
        <v>1.0659940792433558</v>
      </c>
      <c r="N379" s="15" t="s">
        <v>432</v>
      </c>
      <c r="O379" s="197">
        <f t="shared" si="280"/>
        <v>0.60636577604791697</v>
      </c>
      <c r="P379" s="198">
        <f t="shared" si="281"/>
        <v>0</v>
      </c>
      <c r="Q379" s="198">
        <f t="shared" si="282"/>
        <v>0</v>
      </c>
      <c r="R379" s="198">
        <f t="shared" si="283"/>
        <v>0.74688498295592054</v>
      </c>
      <c r="S379" s="77">
        <f t="shared" si="284"/>
        <v>0.84597444467603999</v>
      </c>
      <c r="T379" s="199"/>
      <c r="U379" s="3">
        <f t="shared" si="285"/>
        <v>1.846373065298635</v>
      </c>
      <c r="V379" s="98">
        <f t="shared" si="286"/>
        <v>11.590917887284943</v>
      </c>
      <c r="W379" s="49">
        <f t="shared" si="287"/>
        <v>4.2587654643258688</v>
      </c>
      <c r="X379" s="317">
        <f t="shared" si="269"/>
        <v>8.9792996896385924E-2</v>
      </c>
      <c r="Y379" s="318">
        <v>8.9792996896385896E-2</v>
      </c>
      <c r="Z379" s="200"/>
      <c r="AA379" s="66"/>
      <c r="AB379" s="66"/>
      <c r="AC379" s="66">
        <v>250</v>
      </c>
      <c r="AD379" s="66"/>
      <c r="AE379" s="66"/>
      <c r="AF379" s="66"/>
      <c r="AG379" s="66"/>
      <c r="AH379" s="195"/>
      <c r="AI379" s="34"/>
      <c r="AJ379" s="229">
        <v>180</v>
      </c>
      <c r="AK379" s="34"/>
      <c r="AL379" s="34"/>
      <c r="AM379" s="34"/>
      <c r="AN379" s="201"/>
      <c r="AO379" s="201"/>
      <c r="AP379" s="202">
        <v>240</v>
      </c>
      <c r="AQ379" s="18"/>
      <c r="AR379" s="18"/>
      <c r="AS379" s="18"/>
      <c r="AT379" s="51"/>
      <c r="AU379" s="17"/>
      <c r="AV379" s="18"/>
      <c r="AW379" s="112"/>
      <c r="AX379" s="103"/>
      <c r="AY379" s="18"/>
      <c r="AZ379" s="18"/>
      <c r="BA379" s="18"/>
      <c r="BB379" s="17"/>
      <c r="BC379" s="19"/>
      <c r="BD379" s="19"/>
      <c r="BE379" s="19"/>
      <c r="BF379" s="17"/>
      <c r="BG379" s="18"/>
      <c r="BH379" s="18"/>
      <c r="BI379" s="128"/>
      <c r="BJ379" s="331"/>
      <c r="BK379" s="332"/>
      <c r="BL379" s="332"/>
      <c r="BM379" s="332"/>
      <c r="BN379" s="333"/>
      <c r="BO379" s="203">
        <f t="shared" si="288"/>
        <v>6.9363999999999999</v>
      </c>
      <c r="BP379" s="285">
        <v>7.1165158869451126</v>
      </c>
      <c r="BQ379" s="204">
        <v>2.7281249304065902</v>
      </c>
      <c r="BR379" s="204"/>
      <c r="BS379" s="47"/>
      <c r="BT379" s="42"/>
      <c r="BU379" s="42"/>
      <c r="BV379" s="42"/>
      <c r="BW379" s="43"/>
      <c r="BX379" s="191"/>
      <c r="BY379" s="191"/>
      <c r="BZ379" s="205"/>
      <c r="CA379" s="191"/>
      <c r="CB379" s="206"/>
      <c r="CC379" s="191"/>
      <c r="CD379" s="207">
        <f t="shared" si="289"/>
        <v>52.620666584572724</v>
      </c>
      <c r="CE379" s="47" t="s">
        <v>356</v>
      </c>
      <c r="CF379" s="42">
        <v>31.8</v>
      </c>
      <c r="CG379" s="42" t="s">
        <v>353</v>
      </c>
      <c r="CH379" s="42">
        <v>175</v>
      </c>
      <c r="CI379" s="191"/>
      <c r="CJ379" s="192"/>
      <c r="CK379" s="191" t="s">
        <v>357</v>
      </c>
      <c r="CL379" s="191" t="s">
        <v>358</v>
      </c>
      <c r="CM379" s="208">
        <v>0.13</v>
      </c>
      <c r="CN379" s="191">
        <v>470</v>
      </c>
      <c r="CO379" s="205">
        <f t="shared" si="290"/>
        <v>66.704666500735726</v>
      </c>
      <c r="CP379" s="191">
        <f t="shared" si="291"/>
        <v>39.465499938429545</v>
      </c>
      <c r="CQ379" s="145" t="s">
        <v>353</v>
      </c>
      <c r="CR379" s="191">
        <v>175</v>
      </c>
      <c r="CS379" s="191"/>
      <c r="CT379" s="191"/>
      <c r="CU379" s="191"/>
      <c r="CV379" s="192"/>
      <c r="CW379" s="191" t="s">
        <v>357</v>
      </c>
      <c r="CX379" s="209" t="s">
        <v>358</v>
      </c>
      <c r="CY379" s="208">
        <v>0.13</v>
      </c>
      <c r="CZ379" s="191">
        <v>470</v>
      </c>
      <c r="DA379" s="191"/>
      <c r="DB379" s="191">
        <f t="shared" si="292"/>
        <v>49.36300079820608</v>
      </c>
      <c r="DC379" s="43">
        <f t="shared" si="293"/>
        <v>0</v>
      </c>
      <c r="DD379" s="191" t="s">
        <v>362</v>
      </c>
      <c r="DE379" s="191">
        <v>100</v>
      </c>
      <c r="DF379" s="191" t="s">
        <v>361</v>
      </c>
      <c r="DG379" s="191">
        <v>20</v>
      </c>
      <c r="DH379" s="191" t="s">
        <v>353</v>
      </c>
      <c r="DI379" s="192">
        <v>175</v>
      </c>
      <c r="DJ379" s="191"/>
      <c r="DK379" s="209"/>
      <c r="DL379" s="208"/>
      <c r="DM379" s="191"/>
      <c r="DN379" s="191">
        <f t="shared" si="294"/>
        <v>49.36300079820608</v>
      </c>
      <c r="DO379" s="192">
        <f t="shared" si="295"/>
        <v>0</v>
      </c>
      <c r="DP379" s="191">
        <v>1</v>
      </c>
      <c r="DQ379" s="191" t="s">
        <v>363</v>
      </c>
      <c r="DR379" s="191" t="s">
        <v>371</v>
      </c>
      <c r="DS379" s="208">
        <v>0.13400000000000001</v>
      </c>
      <c r="DT379" s="191">
        <v>580</v>
      </c>
      <c r="DU379" s="191">
        <f t="shared" si="296"/>
        <v>7.1165158869451126</v>
      </c>
      <c r="DV379" s="191">
        <v>0.375</v>
      </c>
      <c r="DW379" s="191">
        <v>0.45</v>
      </c>
      <c r="DX379" s="192">
        <f t="shared" si="297"/>
        <v>8.7701110974287868</v>
      </c>
      <c r="DY379" s="191">
        <v>1</v>
      </c>
      <c r="DZ379" s="191" t="s">
        <v>363</v>
      </c>
      <c r="EA379" s="191" t="s">
        <v>371</v>
      </c>
      <c r="EB379" s="208">
        <v>0.13400000000000001</v>
      </c>
      <c r="EC379" s="191">
        <v>580</v>
      </c>
      <c r="ED379" s="191">
        <f t="shared" si="298"/>
        <v>2.7281249304065902</v>
      </c>
      <c r="EE379" s="191">
        <v>0.47499999999999998</v>
      </c>
      <c r="EF379" s="191">
        <v>0.47499999999999998</v>
      </c>
      <c r="EG379" s="191">
        <f t="shared" si="299"/>
        <v>4.3850555487143934</v>
      </c>
      <c r="EH379" s="166">
        <f t="shared" si="300"/>
        <v>2</v>
      </c>
      <c r="EI379" s="205">
        <f t="shared" si="301"/>
        <v>3.1388342110076795</v>
      </c>
      <c r="EJ379" s="205">
        <f t="shared" si="270"/>
        <v>1.846373065298635</v>
      </c>
      <c r="EK379" s="51">
        <f t="shared" si="266"/>
        <v>0.63175186510795522</v>
      </c>
      <c r="EL379" s="220">
        <f t="shared" si="271"/>
        <v>0.16468289449616025</v>
      </c>
      <c r="EM379" s="221">
        <f t="shared" si="302"/>
        <v>5.7954589436424717</v>
      </c>
      <c r="EN379" s="191"/>
      <c r="EO379" s="313"/>
      <c r="EP379" s="192" t="s">
        <v>354</v>
      </c>
      <c r="EQ379" s="222">
        <f t="shared" si="303"/>
        <v>3.1388342110076795</v>
      </c>
      <c r="ER379" s="191">
        <f t="shared" si="304"/>
        <v>1.846373065298635</v>
      </c>
      <c r="ES379" s="51">
        <f t="shared" si="305"/>
        <v>0.63175186510795522</v>
      </c>
      <c r="ET379" s="191">
        <f t="shared" si="267"/>
        <v>3.6328828944961602</v>
      </c>
      <c r="EU379" s="191">
        <f t="shared" si="306"/>
        <v>5.7954589436424717</v>
      </c>
      <c r="EV379" s="191"/>
      <c r="EW379" s="191"/>
      <c r="EX379" s="192" t="str">
        <f t="shared" si="272"/>
        <v>Front</v>
      </c>
      <c r="EY379" s="145"/>
      <c r="EZ379" s="191"/>
      <c r="FA379" s="191"/>
      <c r="FB379" s="191"/>
      <c r="FC379" s="191"/>
      <c r="FD379" s="191"/>
      <c r="FE379" s="191"/>
      <c r="FF379" s="192"/>
      <c r="FG379" s="145"/>
      <c r="FH379" s="191"/>
      <c r="FI379" s="191"/>
      <c r="FJ379" s="191"/>
      <c r="FK379" s="191"/>
      <c r="FL379" s="191"/>
      <c r="FM379" s="191"/>
      <c r="FN379" s="192"/>
      <c r="FO379" s="145"/>
      <c r="FP379" s="191"/>
      <c r="FQ379" s="191"/>
      <c r="FR379" s="191"/>
      <c r="FS379" s="191"/>
      <c r="FT379" s="191"/>
      <c r="FU379" s="191"/>
      <c r="FV379" s="192"/>
      <c r="FW379" s="191"/>
      <c r="FX379" s="191"/>
      <c r="FY379" s="191"/>
      <c r="FZ379" s="191"/>
      <c r="GA379" s="191"/>
      <c r="GB379" s="191"/>
      <c r="GC379" s="191"/>
      <c r="GD379" s="210"/>
      <c r="GE379" s="145"/>
      <c r="GF379" s="191"/>
      <c r="GG379" s="191"/>
      <c r="GH379" s="191"/>
      <c r="GI379" s="191"/>
      <c r="GJ379" s="191"/>
      <c r="GK379" s="191"/>
      <c r="GL379" s="210"/>
      <c r="GM379" s="145"/>
      <c r="GN379" s="191"/>
      <c r="GO379" s="191"/>
      <c r="GP379" s="191"/>
      <c r="GQ379" s="191"/>
      <c r="GR379" s="191"/>
      <c r="GS379" s="191"/>
      <c r="GT379" s="210"/>
      <c r="GU379" s="145"/>
      <c r="GV379" s="191"/>
      <c r="GW379" s="191"/>
      <c r="GX379" s="191"/>
      <c r="GY379" s="191"/>
      <c r="GZ379" s="191"/>
      <c r="HA379" s="191"/>
      <c r="HB379" s="210"/>
      <c r="HC379" s="145"/>
      <c r="HD379" s="191"/>
      <c r="HE379" s="191"/>
      <c r="HF379" s="191"/>
      <c r="HG379" s="191"/>
      <c r="HH379" s="191"/>
      <c r="HI379" s="191"/>
      <c r="HJ379" s="210"/>
      <c r="HR379" s="310"/>
    </row>
    <row r="380" spans="1:226" s="309" customFormat="1" ht="14.45" customHeight="1" x14ac:dyDescent="0.25">
      <c r="A380" s="211" t="s">
        <v>431</v>
      </c>
      <c r="B380" s="194" t="s">
        <v>0</v>
      </c>
      <c r="C380" s="31">
        <f t="shared" si="268"/>
        <v>370</v>
      </c>
      <c r="D380" s="173" t="str">
        <f t="shared" si="273"/>
        <v>Dw_370</v>
      </c>
      <c r="E380" s="4">
        <v>420.77371664619841</v>
      </c>
      <c r="F380" s="195" t="s">
        <v>360</v>
      </c>
      <c r="G380" s="195">
        <v>17.5</v>
      </c>
      <c r="H380" s="3">
        <f t="shared" si="274"/>
        <v>56.548109239671852</v>
      </c>
      <c r="I380" s="196">
        <f t="shared" si="275"/>
        <v>195.74280292677614</v>
      </c>
      <c r="J380" s="1">
        <f t="shared" si="276"/>
        <v>0.3</v>
      </c>
      <c r="K380" s="280">
        <f t="shared" si="277"/>
        <v>0.71052955510077553</v>
      </c>
      <c r="L380" s="280">
        <f t="shared" si="278"/>
        <v>0.8143364752147203</v>
      </c>
      <c r="M380" s="225">
        <f t="shared" si="279"/>
        <v>1.0384580787510271</v>
      </c>
      <c r="N380" s="15" t="s">
        <v>432</v>
      </c>
      <c r="O380" s="197">
        <f t="shared" si="280"/>
        <v>0.61075235641104031</v>
      </c>
      <c r="P380" s="198">
        <f t="shared" si="281"/>
        <v>0</v>
      </c>
      <c r="Q380" s="198">
        <f t="shared" si="282"/>
        <v>0</v>
      </c>
      <c r="R380" s="198">
        <f t="shared" si="283"/>
        <v>0.72759198156046723</v>
      </c>
      <c r="S380" s="77">
        <f t="shared" si="284"/>
        <v>0.94044018040046529</v>
      </c>
      <c r="T380" s="199"/>
      <c r="U380" s="3">
        <f t="shared" si="285"/>
        <v>1.76028993429726</v>
      </c>
      <c r="V380" s="98">
        <f t="shared" si="286"/>
        <v>10.535310219480056</v>
      </c>
      <c r="W380" s="49">
        <f t="shared" si="287"/>
        <v>5.3674840191333866</v>
      </c>
      <c r="X380" s="317">
        <f t="shared" si="269"/>
        <v>7.1409111286867E-2</v>
      </c>
      <c r="Y380" s="318">
        <v>7.1409111286867E-2</v>
      </c>
      <c r="Z380" s="200"/>
      <c r="AA380" s="66"/>
      <c r="AB380" s="66"/>
      <c r="AC380" s="66">
        <v>250</v>
      </c>
      <c r="AD380" s="66"/>
      <c r="AE380" s="66"/>
      <c r="AF380" s="66"/>
      <c r="AG380" s="66"/>
      <c r="AH380" s="195"/>
      <c r="AI380" s="34"/>
      <c r="AJ380" s="229">
        <v>180</v>
      </c>
      <c r="AK380" s="34"/>
      <c r="AL380" s="34"/>
      <c r="AM380" s="34"/>
      <c r="AN380" s="201"/>
      <c r="AO380" s="201"/>
      <c r="AP380" s="202">
        <v>240</v>
      </c>
      <c r="AQ380" s="18"/>
      <c r="AR380" s="18"/>
      <c r="AS380" s="18"/>
      <c r="AT380" s="51"/>
      <c r="AU380" s="17"/>
      <c r="AV380" s="18"/>
      <c r="AW380" s="112"/>
      <c r="AX380" s="103"/>
      <c r="AY380" s="18"/>
      <c r="AZ380" s="18"/>
      <c r="BA380" s="18"/>
      <c r="BB380" s="17"/>
      <c r="BC380" s="19"/>
      <c r="BD380" s="19"/>
      <c r="BE380" s="19"/>
      <c r="BF380" s="17"/>
      <c r="BG380" s="18"/>
      <c r="BH380" s="18"/>
      <c r="BI380" s="128"/>
      <c r="BJ380" s="331"/>
      <c r="BK380" s="332"/>
      <c r="BL380" s="332"/>
      <c r="BM380" s="332"/>
      <c r="BN380" s="333"/>
      <c r="BO380" s="203">
        <f t="shared" si="288"/>
        <v>6.9363999999999999</v>
      </c>
      <c r="BP380" s="285">
        <v>8.1523714375860461</v>
      </c>
      <c r="BQ380" s="204">
        <v>2.7386783870806157</v>
      </c>
      <c r="BR380" s="204"/>
      <c r="BS380" s="47"/>
      <c r="BT380" s="42"/>
      <c r="BU380" s="42"/>
      <c r="BV380" s="42"/>
      <c r="BW380" s="43"/>
      <c r="BX380" s="191"/>
      <c r="BY380" s="191"/>
      <c r="BZ380" s="205"/>
      <c r="CA380" s="191"/>
      <c r="CB380" s="206"/>
      <c r="CC380" s="191"/>
      <c r="CD380" s="207">
        <f t="shared" si="289"/>
        <v>58.722840878032841</v>
      </c>
      <c r="CE380" s="47" t="s">
        <v>356</v>
      </c>
      <c r="CF380" s="42">
        <v>31.8</v>
      </c>
      <c r="CG380" s="42" t="s">
        <v>353</v>
      </c>
      <c r="CH380" s="42">
        <v>175</v>
      </c>
      <c r="CI380" s="191"/>
      <c r="CJ380" s="192"/>
      <c r="CK380" s="191" t="s">
        <v>357</v>
      </c>
      <c r="CL380" s="191" t="s">
        <v>358</v>
      </c>
      <c r="CM380" s="208">
        <v>0.13</v>
      </c>
      <c r="CN380" s="191">
        <v>470</v>
      </c>
      <c r="CO380" s="205">
        <f t="shared" si="290"/>
        <v>72.675030596004575</v>
      </c>
      <c r="CP380" s="191">
        <f t="shared" si="291"/>
        <v>44.042130658524634</v>
      </c>
      <c r="CQ380" s="145" t="s">
        <v>353</v>
      </c>
      <c r="CR380" s="191">
        <v>175</v>
      </c>
      <c r="CS380" s="191"/>
      <c r="CT380" s="191"/>
      <c r="CU380" s="191"/>
      <c r="CV380" s="192"/>
      <c r="CW380" s="191" t="s">
        <v>357</v>
      </c>
      <c r="CX380" s="209" t="s">
        <v>358</v>
      </c>
      <c r="CY380" s="208">
        <v>0.13</v>
      </c>
      <c r="CZ380" s="191">
        <v>470</v>
      </c>
      <c r="DA380" s="191"/>
      <c r="DB380" s="191">
        <f t="shared" si="292"/>
        <v>56.548109239671852</v>
      </c>
      <c r="DC380" s="43">
        <f t="shared" si="293"/>
        <v>0</v>
      </c>
      <c r="DD380" s="191" t="s">
        <v>362</v>
      </c>
      <c r="DE380" s="191">
        <v>100</v>
      </c>
      <c r="DF380" s="191" t="s">
        <v>361</v>
      </c>
      <c r="DG380" s="191">
        <v>20</v>
      </c>
      <c r="DH380" s="191" t="s">
        <v>353</v>
      </c>
      <c r="DI380" s="192">
        <v>175</v>
      </c>
      <c r="DJ380" s="191"/>
      <c r="DK380" s="209"/>
      <c r="DL380" s="208"/>
      <c r="DM380" s="191"/>
      <c r="DN380" s="191">
        <f t="shared" si="294"/>
        <v>56.548109239671852</v>
      </c>
      <c r="DO380" s="192">
        <f t="shared" si="295"/>
        <v>0</v>
      </c>
      <c r="DP380" s="191">
        <v>1</v>
      </c>
      <c r="DQ380" s="191" t="s">
        <v>363</v>
      </c>
      <c r="DR380" s="191" t="s">
        <v>371</v>
      </c>
      <c r="DS380" s="208">
        <v>0.13400000000000001</v>
      </c>
      <c r="DT380" s="191">
        <v>580</v>
      </c>
      <c r="DU380" s="191">
        <f t="shared" si="296"/>
        <v>8.1523714375860461</v>
      </c>
      <c r="DV380" s="191">
        <v>0.375</v>
      </c>
      <c r="DW380" s="191">
        <v>0.45</v>
      </c>
      <c r="DX380" s="192">
        <f t="shared" si="297"/>
        <v>9.7871401463388068</v>
      </c>
      <c r="DY380" s="191">
        <v>1</v>
      </c>
      <c r="DZ380" s="191" t="s">
        <v>363</v>
      </c>
      <c r="EA380" s="191" t="s">
        <v>371</v>
      </c>
      <c r="EB380" s="208">
        <v>0.13400000000000001</v>
      </c>
      <c r="EC380" s="191">
        <v>580</v>
      </c>
      <c r="ED380" s="191">
        <f t="shared" si="298"/>
        <v>2.7386783870806157</v>
      </c>
      <c r="EE380" s="191">
        <v>0.47499999999999998</v>
      </c>
      <c r="EF380" s="191">
        <v>0.47499999999999998</v>
      </c>
      <c r="EG380" s="191">
        <f t="shared" si="299"/>
        <v>4.8935700731694034</v>
      </c>
      <c r="EH380" s="166">
        <f t="shared" si="300"/>
        <v>2</v>
      </c>
      <c r="EI380" s="205">
        <f t="shared" si="301"/>
        <v>2.9924928883053421</v>
      </c>
      <c r="EJ380" s="205">
        <f t="shared" si="270"/>
        <v>1.76028993429726</v>
      </c>
      <c r="EK380" s="51">
        <f t="shared" si="266"/>
        <v>0.72838845278335573</v>
      </c>
      <c r="EL380" s="220">
        <f t="shared" si="271"/>
        <v>0.23785355584732892</v>
      </c>
      <c r="EM380" s="221">
        <f t="shared" si="302"/>
        <v>5.2676551097400282</v>
      </c>
      <c r="EN380" s="191"/>
      <c r="EO380" s="313"/>
      <c r="EP380" s="192" t="s">
        <v>354</v>
      </c>
      <c r="EQ380" s="222">
        <f t="shared" si="303"/>
        <v>2.9924928883053421</v>
      </c>
      <c r="ER380" s="191">
        <f t="shared" si="304"/>
        <v>1.76028993429726</v>
      </c>
      <c r="ES380" s="51">
        <f t="shared" si="305"/>
        <v>0.72838845278335573</v>
      </c>
      <c r="ET380" s="191">
        <f t="shared" si="267"/>
        <v>3.7060535558473289</v>
      </c>
      <c r="EU380" s="191">
        <f t="shared" si="306"/>
        <v>5.2676551097400282</v>
      </c>
      <c r="EV380" s="191"/>
      <c r="EW380" s="191"/>
      <c r="EX380" s="192" t="str">
        <f t="shared" si="272"/>
        <v>Front</v>
      </c>
      <c r="EY380" s="145"/>
      <c r="EZ380" s="191"/>
      <c r="FA380" s="191"/>
      <c r="FB380" s="191"/>
      <c r="FC380" s="191"/>
      <c r="FD380" s="191"/>
      <c r="FE380" s="191"/>
      <c r="FF380" s="192"/>
      <c r="FG380" s="145"/>
      <c r="FH380" s="191"/>
      <c r="FI380" s="191"/>
      <c r="FJ380" s="191"/>
      <c r="FK380" s="191"/>
      <c r="FL380" s="191"/>
      <c r="FM380" s="191"/>
      <c r="FN380" s="192"/>
      <c r="FO380" s="145"/>
      <c r="FP380" s="191"/>
      <c r="FQ380" s="191"/>
      <c r="FR380" s="191"/>
      <c r="FS380" s="191"/>
      <c r="FT380" s="191"/>
      <c r="FU380" s="191"/>
      <c r="FV380" s="192"/>
      <c r="FW380" s="191"/>
      <c r="FX380" s="191"/>
      <c r="FY380" s="191"/>
      <c r="FZ380" s="191"/>
      <c r="GA380" s="191"/>
      <c r="GB380" s="191"/>
      <c r="GC380" s="191"/>
      <c r="GD380" s="210"/>
      <c r="GE380" s="145"/>
      <c r="GF380" s="191"/>
      <c r="GG380" s="191"/>
      <c r="GH380" s="191"/>
      <c r="GI380" s="191"/>
      <c r="GJ380" s="191"/>
      <c r="GK380" s="191"/>
      <c r="GL380" s="210"/>
      <c r="GM380" s="145"/>
      <c r="GN380" s="191"/>
      <c r="GO380" s="191"/>
      <c r="GP380" s="191"/>
      <c r="GQ380" s="191"/>
      <c r="GR380" s="191"/>
      <c r="GS380" s="191"/>
      <c r="GT380" s="210"/>
      <c r="GU380" s="145"/>
      <c r="GV380" s="191"/>
      <c r="GW380" s="191"/>
      <c r="GX380" s="191"/>
      <c r="GY380" s="191"/>
      <c r="GZ380" s="191"/>
      <c r="HA380" s="191"/>
      <c r="HB380" s="210"/>
      <c r="HC380" s="145"/>
      <c r="HD380" s="191"/>
      <c r="HE380" s="191"/>
      <c r="HF380" s="191"/>
      <c r="HG380" s="191"/>
      <c r="HH380" s="191"/>
      <c r="HI380" s="191"/>
      <c r="HJ380" s="210"/>
      <c r="HR380" s="310"/>
    </row>
    <row r="381" spans="1:226" s="309" customFormat="1" ht="14.45" customHeight="1" x14ac:dyDescent="0.25">
      <c r="A381" s="211" t="s">
        <v>431</v>
      </c>
      <c r="B381" s="194" t="s">
        <v>0</v>
      </c>
      <c r="C381" s="31">
        <f t="shared" si="268"/>
        <v>371</v>
      </c>
      <c r="D381" s="173" t="str">
        <f t="shared" si="273"/>
        <v>Dw_371</v>
      </c>
      <c r="E381" s="4">
        <v>362.82793056362192</v>
      </c>
      <c r="F381" s="195" t="s">
        <v>360</v>
      </c>
      <c r="G381" s="195">
        <v>17.5</v>
      </c>
      <c r="H381" s="3">
        <f t="shared" si="274"/>
        <v>53.088534822336051</v>
      </c>
      <c r="I381" s="196">
        <f t="shared" si="275"/>
        <v>190.80356035836417</v>
      </c>
      <c r="J381" s="1">
        <f t="shared" si="276"/>
        <v>0.3</v>
      </c>
      <c r="K381" s="280">
        <f t="shared" si="277"/>
        <v>0.67639657068100534</v>
      </c>
      <c r="L381" s="280">
        <f t="shared" si="278"/>
        <v>0.76202101052687121</v>
      </c>
      <c r="M381" s="225">
        <f t="shared" si="279"/>
        <v>1.0782190222252299</v>
      </c>
      <c r="N381" s="15" t="s">
        <v>432</v>
      </c>
      <c r="O381" s="197">
        <f t="shared" si="280"/>
        <v>0.57151575789515341</v>
      </c>
      <c r="P381" s="198">
        <f t="shared" si="281"/>
        <v>0</v>
      </c>
      <c r="Q381" s="198">
        <f t="shared" si="282"/>
        <v>0</v>
      </c>
      <c r="R381" s="198">
        <f t="shared" si="283"/>
        <v>0.75545034603667527</v>
      </c>
      <c r="S381" s="77">
        <f t="shared" si="284"/>
        <v>0.86566983214679705</v>
      </c>
      <c r="T381" s="199"/>
      <c r="U381" s="3">
        <f t="shared" si="285"/>
        <v>1.6723574383101079</v>
      </c>
      <c r="V381" s="98">
        <f t="shared" si="286"/>
        <v>9.5090499650018963</v>
      </c>
      <c r="W381" s="49">
        <f t="shared" si="287"/>
        <v>5.5829483510685778</v>
      </c>
      <c r="X381" s="317">
        <f t="shared" si="269"/>
        <v>6.4448855313166714E-2</v>
      </c>
      <c r="Y381" s="318">
        <v>6.4448855313166728E-2</v>
      </c>
      <c r="Z381" s="200"/>
      <c r="AA381" s="66"/>
      <c r="AB381" s="66"/>
      <c r="AC381" s="66">
        <v>250</v>
      </c>
      <c r="AD381" s="66"/>
      <c r="AE381" s="66"/>
      <c r="AF381" s="66"/>
      <c r="AG381" s="66"/>
      <c r="AH381" s="195"/>
      <c r="AI381" s="34"/>
      <c r="AJ381" s="229">
        <v>180</v>
      </c>
      <c r="AK381" s="34"/>
      <c r="AL381" s="34"/>
      <c r="AM381" s="34"/>
      <c r="AN381" s="201"/>
      <c r="AO381" s="201"/>
      <c r="AP381" s="202">
        <v>240</v>
      </c>
      <c r="AQ381" s="18"/>
      <c r="AR381" s="18"/>
      <c r="AS381" s="18"/>
      <c r="AT381" s="51"/>
      <c r="AU381" s="17"/>
      <c r="AV381" s="18"/>
      <c r="AW381" s="112"/>
      <c r="AX381" s="103"/>
      <c r="AY381" s="18"/>
      <c r="AZ381" s="18"/>
      <c r="BA381" s="18"/>
      <c r="BB381" s="17"/>
      <c r="BC381" s="19"/>
      <c r="BD381" s="19"/>
      <c r="BE381" s="19"/>
      <c r="BF381" s="17"/>
      <c r="BG381" s="18"/>
      <c r="BH381" s="18"/>
      <c r="BI381" s="128"/>
      <c r="BJ381" s="331"/>
      <c r="BK381" s="332"/>
      <c r="BL381" s="332"/>
      <c r="BM381" s="332"/>
      <c r="BN381" s="333"/>
      <c r="BO381" s="203">
        <f t="shared" si="288"/>
        <v>6.9363999999999999</v>
      </c>
      <c r="BP381" s="285">
        <v>7.6536149619883584</v>
      </c>
      <c r="BQ381" s="204">
        <v>2.9001509228801696</v>
      </c>
      <c r="BR381" s="204"/>
      <c r="BS381" s="47"/>
      <c r="BT381" s="42"/>
      <c r="BU381" s="42"/>
      <c r="BV381" s="42"/>
      <c r="BW381" s="43"/>
      <c r="BX381" s="191"/>
      <c r="BY381" s="191"/>
      <c r="BZ381" s="205"/>
      <c r="CA381" s="191"/>
      <c r="CB381" s="206"/>
      <c r="CC381" s="191"/>
      <c r="CD381" s="207">
        <f t="shared" si="289"/>
        <v>57.24106810750925</v>
      </c>
      <c r="CE381" s="47" t="s">
        <v>356</v>
      </c>
      <c r="CF381" s="42">
        <v>31.8</v>
      </c>
      <c r="CG381" s="42" t="s">
        <v>353</v>
      </c>
      <c r="CH381" s="42">
        <v>175</v>
      </c>
      <c r="CI381" s="191"/>
      <c r="CJ381" s="192"/>
      <c r="CK381" s="191" t="s">
        <v>357</v>
      </c>
      <c r="CL381" s="191" t="s">
        <v>358</v>
      </c>
      <c r="CM381" s="208">
        <v>0.13</v>
      </c>
      <c r="CN381" s="191">
        <v>470</v>
      </c>
      <c r="CO381" s="205">
        <f t="shared" si="290"/>
        <v>74.654936862264179</v>
      </c>
      <c r="CP381" s="191">
        <f t="shared" si="291"/>
        <v>42.930801080631937</v>
      </c>
      <c r="CQ381" s="145" t="s">
        <v>353</v>
      </c>
      <c r="CR381" s="191">
        <v>175</v>
      </c>
      <c r="CS381" s="191"/>
      <c r="CT381" s="191"/>
      <c r="CU381" s="191"/>
      <c r="CV381" s="192"/>
      <c r="CW381" s="191" t="s">
        <v>357</v>
      </c>
      <c r="CX381" s="209" t="s">
        <v>358</v>
      </c>
      <c r="CY381" s="208">
        <v>0.13</v>
      </c>
      <c r="CZ381" s="191">
        <v>470</v>
      </c>
      <c r="DA381" s="191"/>
      <c r="DB381" s="191">
        <f t="shared" si="292"/>
        <v>53.088534822336051</v>
      </c>
      <c r="DC381" s="43">
        <f t="shared" si="293"/>
        <v>0</v>
      </c>
      <c r="DD381" s="191" t="s">
        <v>362</v>
      </c>
      <c r="DE381" s="191">
        <v>100</v>
      </c>
      <c r="DF381" s="191" t="s">
        <v>361</v>
      </c>
      <c r="DG381" s="191">
        <v>20</v>
      </c>
      <c r="DH381" s="191" t="s">
        <v>353</v>
      </c>
      <c r="DI381" s="192">
        <v>175</v>
      </c>
      <c r="DJ381" s="191"/>
      <c r="DK381" s="209"/>
      <c r="DL381" s="208"/>
      <c r="DM381" s="191"/>
      <c r="DN381" s="191">
        <f t="shared" si="294"/>
        <v>53.088534822336051</v>
      </c>
      <c r="DO381" s="192">
        <f t="shared" si="295"/>
        <v>0</v>
      </c>
      <c r="DP381" s="191">
        <v>1</v>
      </c>
      <c r="DQ381" s="191" t="s">
        <v>363</v>
      </c>
      <c r="DR381" s="191" t="s">
        <v>371</v>
      </c>
      <c r="DS381" s="208">
        <v>0.13400000000000001</v>
      </c>
      <c r="DT381" s="191">
        <v>580</v>
      </c>
      <c r="DU381" s="191">
        <f t="shared" si="296"/>
        <v>7.6536149619883584</v>
      </c>
      <c r="DV381" s="191">
        <v>0.375</v>
      </c>
      <c r="DW381" s="191">
        <v>0.45</v>
      </c>
      <c r="DX381" s="192">
        <f t="shared" si="297"/>
        <v>9.5401780179182083</v>
      </c>
      <c r="DY381" s="191">
        <v>1</v>
      </c>
      <c r="DZ381" s="191" t="s">
        <v>363</v>
      </c>
      <c r="EA381" s="191" t="s">
        <v>371</v>
      </c>
      <c r="EB381" s="208">
        <v>0.13400000000000001</v>
      </c>
      <c r="EC381" s="191">
        <v>580</v>
      </c>
      <c r="ED381" s="191">
        <f t="shared" si="298"/>
        <v>2.9001509228801696</v>
      </c>
      <c r="EE381" s="191">
        <v>0.47499999999999998</v>
      </c>
      <c r="EF381" s="191">
        <v>0.47499999999999998</v>
      </c>
      <c r="EG381" s="191">
        <f t="shared" si="299"/>
        <v>4.7700890089591041</v>
      </c>
      <c r="EH381" s="166">
        <f t="shared" si="300"/>
        <v>2</v>
      </c>
      <c r="EI381" s="205">
        <f t="shared" si="301"/>
        <v>2.8430076451271833</v>
      </c>
      <c r="EJ381" s="205">
        <f t="shared" si="270"/>
        <v>1.6723574383101079</v>
      </c>
      <c r="EK381" s="51">
        <f t="shared" si="266"/>
        <v>0.97779348457006177</v>
      </c>
      <c r="EL381" s="220">
        <f t="shared" si="271"/>
        <v>0.31259617743640833</v>
      </c>
      <c r="EM381" s="221">
        <f t="shared" si="302"/>
        <v>4.7545249825009481</v>
      </c>
      <c r="EN381" s="191"/>
      <c r="EO381" s="313"/>
      <c r="EP381" s="192" t="s">
        <v>354</v>
      </c>
      <c r="EQ381" s="222">
        <f t="shared" si="303"/>
        <v>2.8430076451271833</v>
      </c>
      <c r="ER381" s="191">
        <f t="shared" si="304"/>
        <v>1.6723574383101079</v>
      </c>
      <c r="ES381" s="51">
        <f t="shared" si="305"/>
        <v>0.97779348457006177</v>
      </c>
      <c r="ET381" s="191">
        <f t="shared" si="267"/>
        <v>3.7807961774364083</v>
      </c>
      <c r="EU381" s="191">
        <f t="shared" si="306"/>
        <v>4.7545249825009481</v>
      </c>
      <c r="EV381" s="191"/>
      <c r="EW381" s="191"/>
      <c r="EX381" s="192" t="str">
        <f t="shared" si="272"/>
        <v>Front</v>
      </c>
      <c r="EY381" s="145"/>
      <c r="EZ381" s="191"/>
      <c r="FA381" s="191"/>
      <c r="FB381" s="191"/>
      <c r="FC381" s="191"/>
      <c r="FD381" s="191"/>
      <c r="FE381" s="191"/>
      <c r="FF381" s="192"/>
      <c r="FG381" s="145"/>
      <c r="FH381" s="191"/>
      <c r="FI381" s="191"/>
      <c r="FJ381" s="191"/>
      <c r="FK381" s="191"/>
      <c r="FL381" s="191"/>
      <c r="FM381" s="191"/>
      <c r="FN381" s="192"/>
      <c r="FO381" s="145"/>
      <c r="FP381" s="191"/>
      <c r="FQ381" s="191"/>
      <c r="FR381" s="191"/>
      <c r="FS381" s="191"/>
      <c r="FT381" s="191"/>
      <c r="FU381" s="191"/>
      <c r="FV381" s="192"/>
      <c r="FW381" s="191"/>
      <c r="FX381" s="191"/>
      <c r="FY381" s="191"/>
      <c r="FZ381" s="191"/>
      <c r="GA381" s="191"/>
      <c r="GB381" s="191"/>
      <c r="GC381" s="191"/>
      <c r="GD381" s="210"/>
      <c r="GE381" s="145"/>
      <c r="GF381" s="191"/>
      <c r="GG381" s="191"/>
      <c r="GH381" s="191"/>
      <c r="GI381" s="191"/>
      <c r="GJ381" s="191"/>
      <c r="GK381" s="191"/>
      <c r="GL381" s="210"/>
      <c r="GM381" s="145"/>
      <c r="GN381" s="191"/>
      <c r="GO381" s="191"/>
      <c r="GP381" s="191"/>
      <c r="GQ381" s="191"/>
      <c r="GR381" s="191"/>
      <c r="GS381" s="191"/>
      <c r="GT381" s="210"/>
      <c r="GU381" s="145"/>
      <c r="GV381" s="191"/>
      <c r="GW381" s="191"/>
      <c r="GX381" s="191"/>
      <c r="GY381" s="191"/>
      <c r="GZ381" s="191"/>
      <c r="HA381" s="191"/>
      <c r="HB381" s="210"/>
      <c r="HC381" s="145"/>
      <c r="HD381" s="191"/>
      <c r="HE381" s="191"/>
      <c r="HF381" s="191"/>
      <c r="HG381" s="191"/>
      <c r="HH381" s="191"/>
      <c r="HI381" s="191"/>
      <c r="HJ381" s="210"/>
      <c r="HR381" s="310"/>
    </row>
    <row r="382" spans="1:226" s="309" customFormat="1" ht="14.45" customHeight="1" x14ac:dyDescent="0.25">
      <c r="A382" s="211" t="s">
        <v>431</v>
      </c>
      <c r="B382" s="194" t="s">
        <v>0</v>
      </c>
      <c r="C382" s="31">
        <f t="shared" si="268"/>
        <v>372</v>
      </c>
      <c r="D382" s="173" t="str">
        <f t="shared" si="273"/>
        <v>Dw_372</v>
      </c>
      <c r="E382" s="4">
        <v>509.1821442441672</v>
      </c>
      <c r="F382" s="195" t="s">
        <v>360</v>
      </c>
      <c r="G382" s="195">
        <v>17.5</v>
      </c>
      <c r="H382" s="3">
        <f t="shared" si="274"/>
        <v>54.418612960965923</v>
      </c>
      <c r="I382" s="196">
        <f t="shared" si="275"/>
        <v>197.73105436123666</v>
      </c>
      <c r="J382" s="1">
        <f t="shared" si="276"/>
        <v>0.3</v>
      </c>
      <c r="K382" s="280">
        <f t="shared" si="277"/>
        <v>0.66730522635632916</v>
      </c>
      <c r="L382" s="280">
        <f t="shared" si="278"/>
        <v>0.8550545217182064</v>
      </c>
      <c r="M382" s="225">
        <f t="shared" si="279"/>
        <v>1.0900556460511097</v>
      </c>
      <c r="N382" s="15" t="s">
        <v>432</v>
      </c>
      <c r="O382" s="197">
        <f t="shared" si="280"/>
        <v>0.6412908912886548</v>
      </c>
      <c r="P382" s="198">
        <f t="shared" si="281"/>
        <v>0</v>
      </c>
      <c r="Q382" s="198">
        <f t="shared" si="282"/>
        <v>0</v>
      </c>
      <c r="R382" s="198">
        <f t="shared" si="283"/>
        <v>0.76374363467362805</v>
      </c>
      <c r="S382" s="77">
        <f t="shared" si="284"/>
        <v>0.86525888322644351</v>
      </c>
      <c r="T382" s="199"/>
      <c r="U382" s="3">
        <f t="shared" si="285"/>
        <v>2.3960098585750265</v>
      </c>
      <c r="V382" s="98">
        <f t="shared" si="286"/>
        <v>19.518935024121642</v>
      </c>
      <c r="W382" s="49">
        <f t="shared" si="287"/>
        <v>2.787990886475876</v>
      </c>
      <c r="X382" s="317">
        <f t="shared" si="269"/>
        <v>0.15280076781126212</v>
      </c>
      <c r="Y382" s="318">
        <v>0.15280076781126209</v>
      </c>
      <c r="Z382" s="200"/>
      <c r="AA382" s="66"/>
      <c r="AB382" s="66"/>
      <c r="AC382" s="66">
        <v>250</v>
      </c>
      <c r="AD382" s="66"/>
      <c r="AE382" s="66"/>
      <c r="AF382" s="66"/>
      <c r="AG382" s="66"/>
      <c r="AH382" s="195"/>
      <c r="AI382" s="34"/>
      <c r="AJ382" s="229">
        <v>180</v>
      </c>
      <c r="AK382" s="34"/>
      <c r="AL382" s="34"/>
      <c r="AM382" s="34"/>
      <c r="AN382" s="201"/>
      <c r="AO382" s="201"/>
      <c r="AP382" s="202">
        <v>240</v>
      </c>
      <c r="AQ382" s="18"/>
      <c r="AR382" s="18"/>
      <c r="AS382" s="18"/>
      <c r="AT382" s="51"/>
      <c r="AU382" s="17"/>
      <c r="AV382" s="18"/>
      <c r="AW382" s="112"/>
      <c r="AX382" s="103"/>
      <c r="AY382" s="18"/>
      <c r="AZ382" s="18"/>
      <c r="BA382" s="18"/>
      <c r="BB382" s="17"/>
      <c r="BC382" s="19"/>
      <c r="BD382" s="19"/>
      <c r="BE382" s="19"/>
      <c r="BF382" s="17"/>
      <c r="BG382" s="18"/>
      <c r="BH382" s="18"/>
      <c r="BI382" s="128"/>
      <c r="BJ382" s="331"/>
      <c r="BK382" s="332"/>
      <c r="BL382" s="332"/>
      <c r="BM382" s="332"/>
      <c r="BN382" s="333"/>
      <c r="BO382" s="203">
        <f t="shared" si="288"/>
        <v>6.9363999999999999</v>
      </c>
      <c r="BP382" s="285">
        <v>7.8453683410653836</v>
      </c>
      <c r="BQ382" s="204">
        <v>3.0068739540569029</v>
      </c>
      <c r="BR382" s="204"/>
      <c r="BS382" s="47"/>
      <c r="BT382" s="42"/>
      <c r="BU382" s="42"/>
      <c r="BV382" s="42"/>
      <c r="BW382" s="43"/>
      <c r="BX382" s="191"/>
      <c r="BY382" s="191"/>
      <c r="BZ382" s="205"/>
      <c r="CA382" s="191"/>
      <c r="CB382" s="206"/>
      <c r="CC382" s="191"/>
      <c r="CD382" s="207">
        <f t="shared" si="289"/>
        <v>59.319316308371</v>
      </c>
      <c r="CE382" s="47" t="s">
        <v>356</v>
      </c>
      <c r="CF382" s="42">
        <v>31.8</v>
      </c>
      <c r="CG382" s="42" t="s">
        <v>353</v>
      </c>
      <c r="CH382" s="42">
        <v>175</v>
      </c>
      <c r="CI382" s="191"/>
      <c r="CJ382" s="192"/>
      <c r="CK382" s="191" t="s">
        <v>357</v>
      </c>
      <c r="CL382" s="191" t="s">
        <v>358</v>
      </c>
      <c r="CM382" s="208">
        <v>0.13</v>
      </c>
      <c r="CN382" s="191">
        <v>470</v>
      </c>
      <c r="CO382" s="205">
        <f t="shared" si="290"/>
        <v>78.922274587876956</v>
      </c>
      <c r="CP382" s="191">
        <f t="shared" si="291"/>
        <v>44.489487231278247</v>
      </c>
      <c r="CQ382" s="145" t="s">
        <v>353</v>
      </c>
      <c r="CR382" s="191">
        <v>175</v>
      </c>
      <c r="CS382" s="191"/>
      <c r="CT382" s="191"/>
      <c r="CU382" s="191"/>
      <c r="CV382" s="192"/>
      <c r="CW382" s="191" t="s">
        <v>357</v>
      </c>
      <c r="CX382" s="209" t="s">
        <v>358</v>
      </c>
      <c r="CY382" s="208">
        <v>0.13</v>
      </c>
      <c r="CZ382" s="191">
        <v>470</v>
      </c>
      <c r="DA382" s="191"/>
      <c r="DB382" s="191">
        <f t="shared" si="292"/>
        <v>54.418612960965923</v>
      </c>
      <c r="DC382" s="43">
        <f t="shared" si="293"/>
        <v>0</v>
      </c>
      <c r="DD382" s="191" t="s">
        <v>362</v>
      </c>
      <c r="DE382" s="191">
        <v>100</v>
      </c>
      <c r="DF382" s="191" t="s">
        <v>361</v>
      </c>
      <c r="DG382" s="191">
        <v>20</v>
      </c>
      <c r="DH382" s="191" t="s">
        <v>353</v>
      </c>
      <c r="DI382" s="192">
        <v>175</v>
      </c>
      <c r="DJ382" s="191"/>
      <c r="DK382" s="209"/>
      <c r="DL382" s="208"/>
      <c r="DM382" s="191"/>
      <c r="DN382" s="191">
        <f t="shared" si="294"/>
        <v>54.418612960965923</v>
      </c>
      <c r="DO382" s="192">
        <f t="shared" si="295"/>
        <v>0</v>
      </c>
      <c r="DP382" s="191">
        <v>1</v>
      </c>
      <c r="DQ382" s="191" t="s">
        <v>363</v>
      </c>
      <c r="DR382" s="191" t="s">
        <v>371</v>
      </c>
      <c r="DS382" s="208">
        <v>0.13400000000000001</v>
      </c>
      <c r="DT382" s="191">
        <v>580</v>
      </c>
      <c r="DU382" s="191">
        <f t="shared" si="296"/>
        <v>7.8453683410653836</v>
      </c>
      <c r="DV382" s="191">
        <v>0.375</v>
      </c>
      <c r="DW382" s="191">
        <v>0.45</v>
      </c>
      <c r="DX382" s="192">
        <f t="shared" si="297"/>
        <v>9.886552718061834</v>
      </c>
      <c r="DY382" s="191">
        <v>1</v>
      </c>
      <c r="DZ382" s="191" t="s">
        <v>363</v>
      </c>
      <c r="EA382" s="191" t="s">
        <v>371</v>
      </c>
      <c r="EB382" s="208">
        <v>0.13400000000000001</v>
      </c>
      <c r="EC382" s="191">
        <v>580</v>
      </c>
      <c r="ED382" s="191">
        <f t="shared" si="298"/>
        <v>3.0068739540569029</v>
      </c>
      <c r="EE382" s="191">
        <v>0.47499999999999998</v>
      </c>
      <c r="EF382" s="191">
        <v>0.47499999999999998</v>
      </c>
      <c r="EG382" s="191">
        <f t="shared" si="299"/>
        <v>4.943276359030917</v>
      </c>
      <c r="EH382" s="166">
        <f t="shared" si="300"/>
        <v>2</v>
      </c>
      <c r="EI382" s="205">
        <f t="shared" si="301"/>
        <v>4.0732167595775453</v>
      </c>
      <c r="EJ382" s="205">
        <f t="shared" si="270"/>
        <v>2.3960098585750265</v>
      </c>
      <c r="EK382" s="51">
        <f t="shared" si="266"/>
        <v>0.36086409548187648</v>
      </c>
      <c r="EL382" s="220">
        <f t="shared" si="271"/>
        <v>1.4315916202112273</v>
      </c>
      <c r="EM382" s="221">
        <f t="shared" si="302"/>
        <v>9.7594675120608212</v>
      </c>
      <c r="EN382" s="191"/>
      <c r="EO382" s="313"/>
      <c r="EP382" s="192" t="s">
        <v>354</v>
      </c>
      <c r="EQ382" s="222">
        <f t="shared" si="303"/>
        <v>4.0732167595775453</v>
      </c>
      <c r="ER382" s="191">
        <f t="shared" si="304"/>
        <v>2.3960098585750265</v>
      </c>
      <c r="ES382" s="51">
        <f t="shared" si="305"/>
        <v>0.36086409548187648</v>
      </c>
      <c r="ET382" s="191">
        <f t="shared" si="267"/>
        <v>1.4315916202112273</v>
      </c>
      <c r="EU382" s="191">
        <f t="shared" si="306"/>
        <v>9.7594675120608212</v>
      </c>
      <c r="EV382" s="191"/>
      <c r="EW382" s="191"/>
      <c r="EX382" s="192" t="str">
        <f t="shared" si="272"/>
        <v>Rear</v>
      </c>
      <c r="EY382" s="145"/>
      <c r="EZ382" s="191"/>
      <c r="FA382" s="191"/>
      <c r="FB382" s="191"/>
      <c r="FC382" s="191"/>
      <c r="FD382" s="191"/>
      <c r="FE382" s="191"/>
      <c r="FF382" s="192"/>
      <c r="FG382" s="145"/>
      <c r="FH382" s="191"/>
      <c r="FI382" s="191"/>
      <c r="FJ382" s="191"/>
      <c r="FK382" s="191"/>
      <c r="FL382" s="191"/>
      <c r="FM382" s="191"/>
      <c r="FN382" s="192"/>
      <c r="FO382" s="145"/>
      <c r="FP382" s="191"/>
      <c r="FQ382" s="191"/>
      <c r="FR382" s="191"/>
      <c r="FS382" s="191"/>
      <c r="FT382" s="191"/>
      <c r="FU382" s="191"/>
      <c r="FV382" s="192"/>
      <c r="FW382" s="191"/>
      <c r="FX382" s="191"/>
      <c r="FY382" s="191"/>
      <c r="FZ382" s="191"/>
      <c r="GA382" s="191"/>
      <c r="GB382" s="191"/>
      <c r="GC382" s="191"/>
      <c r="GD382" s="210"/>
      <c r="GE382" s="145"/>
      <c r="GF382" s="191"/>
      <c r="GG382" s="191"/>
      <c r="GH382" s="191"/>
      <c r="GI382" s="191"/>
      <c r="GJ382" s="191"/>
      <c r="GK382" s="191"/>
      <c r="GL382" s="210"/>
      <c r="GM382" s="145"/>
      <c r="GN382" s="191"/>
      <c r="GO382" s="191"/>
      <c r="GP382" s="191"/>
      <c r="GQ382" s="191"/>
      <c r="GR382" s="191"/>
      <c r="GS382" s="191"/>
      <c r="GT382" s="210"/>
      <c r="GU382" s="145"/>
      <c r="GV382" s="191"/>
      <c r="GW382" s="191"/>
      <c r="GX382" s="191"/>
      <c r="GY382" s="191"/>
      <c r="GZ382" s="191"/>
      <c r="HA382" s="191"/>
      <c r="HB382" s="210"/>
      <c r="HC382" s="145"/>
      <c r="HD382" s="191"/>
      <c r="HE382" s="191"/>
      <c r="HF382" s="191"/>
      <c r="HG382" s="191"/>
      <c r="HH382" s="191"/>
      <c r="HI382" s="191"/>
      <c r="HJ382" s="210"/>
      <c r="HR382" s="310"/>
    </row>
    <row r="383" spans="1:226" s="309" customFormat="1" ht="14.45" customHeight="1" x14ac:dyDescent="0.25">
      <c r="A383" s="211" t="s">
        <v>431</v>
      </c>
      <c r="B383" s="194" t="s">
        <v>0</v>
      </c>
      <c r="C383" s="31">
        <f t="shared" si="268"/>
        <v>373</v>
      </c>
      <c r="D383" s="173" t="str">
        <f t="shared" si="273"/>
        <v>Dw_373</v>
      </c>
      <c r="E383" s="4">
        <v>431.59065118034738</v>
      </c>
      <c r="F383" s="195" t="s">
        <v>360</v>
      </c>
      <c r="G383" s="195">
        <v>17.5</v>
      </c>
      <c r="H383" s="3">
        <f t="shared" si="274"/>
        <v>45.817821450698361</v>
      </c>
      <c r="I383" s="196">
        <f t="shared" si="275"/>
        <v>169.57786501663003</v>
      </c>
      <c r="J383" s="1">
        <f t="shared" si="276"/>
        <v>0.30000000000000004</v>
      </c>
      <c r="K383" s="280">
        <f t="shared" si="277"/>
        <v>0.65270604461052606</v>
      </c>
      <c r="L383" s="280">
        <f t="shared" si="278"/>
        <v>0.75163287802123757</v>
      </c>
      <c r="M383" s="225">
        <f t="shared" si="279"/>
        <v>1.1103399920428472</v>
      </c>
      <c r="N383" s="15" t="s">
        <v>432</v>
      </c>
      <c r="O383" s="197">
        <f t="shared" si="280"/>
        <v>0.56372465851592812</v>
      </c>
      <c r="P383" s="198">
        <f t="shared" si="281"/>
        <v>0</v>
      </c>
      <c r="Q383" s="198">
        <f t="shared" si="282"/>
        <v>0</v>
      </c>
      <c r="R383" s="198">
        <f t="shared" si="283"/>
        <v>0.77795578998040471</v>
      </c>
      <c r="S383" s="77">
        <f t="shared" si="284"/>
        <v>0.7753356549961381</v>
      </c>
      <c r="T383" s="199"/>
      <c r="U383" s="3">
        <f t="shared" si="285"/>
        <v>1.737005136115821</v>
      </c>
      <c r="V383" s="98">
        <f t="shared" si="286"/>
        <v>10.25843526583532</v>
      </c>
      <c r="W383" s="49">
        <f t="shared" si="287"/>
        <v>4.4663557612231539</v>
      </c>
      <c r="X383" s="317">
        <f t="shared" si="269"/>
        <v>7.9728301169664215E-2</v>
      </c>
      <c r="Y383" s="318">
        <v>7.9728301169664242E-2</v>
      </c>
      <c r="Z383" s="200"/>
      <c r="AA383" s="66"/>
      <c r="AB383" s="66"/>
      <c r="AC383" s="66">
        <v>250</v>
      </c>
      <c r="AD383" s="66"/>
      <c r="AE383" s="66"/>
      <c r="AF383" s="66"/>
      <c r="AG383" s="66"/>
      <c r="AH383" s="195"/>
      <c r="AI383" s="34"/>
      <c r="AJ383" s="229">
        <v>180</v>
      </c>
      <c r="AK383" s="34"/>
      <c r="AL383" s="34"/>
      <c r="AM383" s="34"/>
      <c r="AN383" s="201"/>
      <c r="AO383" s="201"/>
      <c r="AP383" s="202">
        <v>240</v>
      </c>
      <c r="AQ383" s="18"/>
      <c r="AR383" s="18"/>
      <c r="AS383" s="18"/>
      <c r="AT383" s="51"/>
      <c r="AU383" s="17"/>
      <c r="AV383" s="18"/>
      <c r="AW383" s="112"/>
      <c r="AX383" s="103"/>
      <c r="AY383" s="18"/>
      <c r="AZ383" s="18"/>
      <c r="BA383" s="18"/>
      <c r="BB383" s="17"/>
      <c r="BC383" s="19"/>
      <c r="BD383" s="19"/>
      <c r="BE383" s="19"/>
      <c r="BF383" s="17"/>
      <c r="BG383" s="18"/>
      <c r="BH383" s="18"/>
      <c r="BI383" s="128"/>
      <c r="BJ383" s="331"/>
      <c r="BK383" s="332"/>
      <c r="BL383" s="332"/>
      <c r="BM383" s="332"/>
      <c r="BN383" s="333"/>
      <c r="BO383" s="203">
        <f t="shared" si="288"/>
        <v>6.9363999999999999</v>
      </c>
      <c r="BP383" s="285">
        <v>6.6054180051176923</v>
      </c>
      <c r="BQ383" s="204">
        <v>2.8778345007213058</v>
      </c>
      <c r="BR383" s="204"/>
      <c r="BS383" s="47"/>
      <c r="BT383" s="42"/>
      <c r="BU383" s="42"/>
      <c r="BV383" s="42"/>
      <c r="BW383" s="43"/>
      <c r="BX383" s="191"/>
      <c r="BY383" s="191"/>
      <c r="BZ383" s="205"/>
      <c r="CA383" s="191"/>
      <c r="CB383" s="206"/>
      <c r="CC383" s="191"/>
      <c r="CD383" s="207">
        <f t="shared" si="289"/>
        <v>50.873359504989011</v>
      </c>
      <c r="CE383" s="47" t="s">
        <v>356</v>
      </c>
      <c r="CF383" s="42">
        <v>31.8</v>
      </c>
      <c r="CG383" s="42" t="s">
        <v>353</v>
      </c>
      <c r="CH383" s="42">
        <v>175</v>
      </c>
      <c r="CI383" s="191"/>
      <c r="CJ383" s="192"/>
      <c r="CK383" s="191" t="s">
        <v>357</v>
      </c>
      <c r="CL383" s="191" t="s">
        <v>358</v>
      </c>
      <c r="CM383" s="208">
        <v>0.13</v>
      </c>
      <c r="CN383" s="191">
        <v>470</v>
      </c>
      <c r="CO383" s="205">
        <f t="shared" si="290"/>
        <v>67.970668263805464</v>
      </c>
      <c r="CP383" s="191">
        <f t="shared" si="291"/>
        <v>38.155019628741755</v>
      </c>
      <c r="CQ383" s="145" t="s">
        <v>353</v>
      </c>
      <c r="CR383" s="191">
        <v>175</v>
      </c>
      <c r="CS383" s="191"/>
      <c r="CT383" s="191"/>
      <c r="CU383" s="191"/>
      <c r="CV383" s="192"/>
      <c r="CW383" s="191" t="s">
        <v>357</v>
      </c>
      <c r="CX383" s="209" t="s">
        <v>358</v>
      </c>
      <c r="CY383" s="208">
        <v>0.13</v>
      </c>
      <c r="CZ383" s="191">
        <v>470</v>
      </c>
      <c r="DA383" s="191"/>
      <c r="DB383" s="191">
        <f t="shared" si="292"/>
        <v>45.817821450698361</v>
      </c>
      <c r="DC383" s="43">
        <f t="shared" si="293"/>
        <v>0</v>
      </c>
      <c r="DD383" s="191" t="s">
        <v>362</v>
      </c>
      <c r="DE383" s="191">
        <v>100</v>
      </c>
      <c r="DF383" s="191" t="s">
        <v>361</v>
      </c>
      <c r="DG383" s="191">
        <v>20</v>
      </c>
      <c r="DH383" s="191" t="s">
        <v>353</v>
      </c>
      <c r="DI383" s="192">
        <v>175</v>
      </c>
      <c r="DJ383" s="191"/>
      <c r="DK383" s="209"/>
      <c r="DL383" s="208"/>
      <c r="DM383" s="191"/>
      <c r="DN383" s="191">
        <f t="shared" si="294"/>
        <v>45.817821450698361</v>
      </c>
      <c r="DO383" s="192">
        <f t="shared" si="295"/>
        <v>0</v>
      </c>
      <c r="DP383" s="191">
        <v>1</v>
      </c>
      <c r="DQ383" s="191" t="s">
        <v>363</v>
      </c>
      <c r="DR383" s="191" t="s">
        <v>371</v>
      </c>
      <c r="DS383" s="208">
        <v>0.13400000000000001</v>
      </c>
      <c r="DT383" s="191">
        <v>580</v>
      </c>
      <c r="DU383" s="191">
        <f t="shared" si="296"/>
        <v>6.6054180051176923</v>
      </c>
      <c r="DV383" s="191">
        <v>0.375</v>
      </c>
      <c r="DW383" s="191">
        <v>0.45</v>
      </c>
      <c r="DX383" s="192">
        <f t="shared" si="297"/>
        <v>8.4788932508315025</v>
      </c>
      <c r="DY383" s="191">
        <v>1</v>
      </c>
      <c r="DZ383" s="191" t="s">
        <v>363</v>
      </c>
      <c r="EA383" s="191" t="s">
        <v>371</v>
      </c>
      <c r="EB383" s="208">
        <v>0.13400000000000001</v>
      </c>
      <c r="EC383" s="191">
        <v>580</v>
      </c>
      <c r="ED383" s="191">
        <f t="shared" si="298"/>
        <v>2.8778345007213058</v>
      </c>
      <c r="EE383" s="191">
        <v>0.47499999999999998</v>
      </c>
      <c r="EF383" s="191">
        <v>0.47499999999999998</v>
      </c>
      <c r="EG383" s="191">
        <f t="shared" si="299"/>
        <v>4.2394466254157512</v>
      </c>
      <c r="EH383" s="166">
        <f t="shared" si="300"/>
        <v>2</v>
      </c>
      <c r="EI383" s="205">
        <f t="shared" si="301"/>
        <v>2.9529087313968954</v>
      </c>
      <c r="EJ383" s="205">
        <f t="shared" si="270"/>
        <v>1.737005136115821</v>
      </c>
      <c r="EK383" s="51">
        <f t="shared" si="266"/>
        <v>0.89082936460548479</v>
      </c>
      <c r="EL383" s="220">
        <f t="shared" si="271"/>
        <v>0.2576456343015523</v>
      </c>
      <c r="EM383" s="221">
        <f t="shared" si="302"/>
        <v>5.1292176329176602</v>
      </c>
      <c r="EN383" s="191"/>
      <c r="EO383" s="313"/>
      <c r="EP383" s="192" t="s">
        <v>354</v>
      </c>
      <c r="EQ383" s="222">
        <f t="shared" si="303"/>
        <v>2.9529087313968954</v>
      </c>
      <c r="ER383" s="191">
        <f t="shared" si="304"/>
        <v>1.737005136115821</v>
      </c>
      <c r="ES383" s="51">
        <f t="shared" si="305"/>
        <v>0.89082936460548479</v>
      </c>
      <c r="ET383" s="191">
        <f t="shared" si="267"/>
        <v>3.7258456343015522</v>
      </c>
      <c r="EU383" s="191">
        <f t="shared" si="306"/>
        <v>5.1292176329176602</v>
      </c>
      <c r="EV383" s="191"/>
      <c r="EW383" s="191"/>
      <c r="EX383" s="192" t="str">
        <f t="shared" si="272"/>
        <v>Front</v>
      </c>
      <c r="EY383" s="145"/>
      <c r="EZ383" s="191"/>
      <c r="FA383" s="191"/>
      <c r="FB383" s="191"/>
      <c r="FC383" s="191"/>
      <c r="FD383" s="191"/>
      <c r="FE383" s="191"/>
      <c r="FF383" s="192"/>
      <c r="FG383" s="145"/>
      <c r="FH383" s="191"/>
      <c r="FI383" s="191"/>
      <c r="FJ383" s="191"/>
      <c r="FK383" s="191"/>
      <c r="FL383" s="191"/>
      <c r="FM383" s="191"/>
      <c r="FN383" s="192"/>
      <c r="FO383" s="145"/>
      <c r="FP383" s="191"/>
      <c r="FQ383" s="191"/>
      <c r="FR383" s="191"/>
      <c r="FS383" s="191"/>
      <c r="FT383" s="191"/>
      <c r="FU383" s="191"/>
      <c r="FV383" s="192"/>
      <c r="FW383" s="191"/>
      <c r="FX383" s="191"/>
      <c r="FY383" s="191"/>
      <c r="FZ383" s="191"/>
      <c r="GA383" s="191"/>
      <c r="GB383" s="191"/>
      <c r="GC383" s="191"/>
      <c r="GD383" s="210"/>
      <c r="GE383" s="145"/>
      <c r="GF383" s="191"/>
      <c r="GG383" s="191"/>
      <c r="GH383" s="191"/>
      <c r="GI383" s="191"/>
      <c r="GJ383" s="191"/>
      <c r="GK383" s="191"/>
      <c r="GL383" s="210"/>
      <c r="GM383" s="145"/>
      <c r="GN383" s="191"/>
      <c r="GO383" s="191"/>
      <c r="GP383" s="191"/>
      <c r="GQ383" s="191"/>
      <c r="GR383" s="191"/>
      <c r="GS383" s="191"/>
      <c r="GT383" s="210"/>
      <c r="GU383" s="145"/>
      <c r="GV383" s="191"/>
      <c r="GW383" s="191"/>
      <c r="GX383" s="191"/>
      <c r="GY383" s="191"/>
      <c r="GZ383" s="191"/>
      <c r="HA383" s="191"/>
      <c r="HB383" s="210"/>
      <c r="HC383" s="145"/>
      <c r="HD383" s="191"/>
      <c r="HE383" s="191"/>
      <c r="HF383" s="191"/>
      <c r="HG383" s="191"/>
      <c r="HH383" s="191"/>
      <c r="HI383" s="191"/>
      <c r="HJ383" s="210"/>
      <c r="HR383" s="310"/>
    </row>
    <row r="384" spans="1:226" s="309" customFormat="1" ht="14.45" customHeight="1" x14ac:dyDescent="0.25">
      <c r="A384" s="211" t="s">
        <v>431</v>
      </c>
      <c r="B384" s="194" t="s">
        <v>0</v>
      </c>
      <c r="C384" s="31">
        <f t="shared" si="268"/>
        <v>374</v>
      </c>
      <c r="D384" s="173" t="str">
        <f t="shared" si="273"/>
        <v>Dw_374</v>
      </c>
      <c r="E384" s="4">
        <v>440.32289364222481</v>
      </c>
      <c r="F384" s="195" t="s">
        <v>360</v>
      </c>
      <c r="G384" s="195">
        <v>17.5</v>
      </c>
      <c r="H384" s="3">
        <f t="shared" si="274"/>
        <v>58.01815643569126</v>
      </c>
      <c r="I384" s="196">
        <f t="shared" si="275"/>
        <v>210.56529359645921</v>
      </c>
      <c r="J384" s="1">
        <f t="shared" si="276"/>
        <v>0.3</v>
      </c>
      <c r="K384" s="280">
        <f t="shared" si="277"/>
        <v>0.66825631244937467</v>
      </c>
      <c r="L384" s="280">
        <f t="shared" si="278"/>
        <v>0.8512128388678657</v>
      </c>
      <c r="M384" s="225">
        <f t="shared" si="279"/>
        <v>1.0887899919563366</v>
      </c>
      <c r="N384" s="15" t="s">
        <v>432</v>
      </c>
      <c r="O384" s="197">
        <f t="shared" si="280"/>
        <v>0.63840962915089927</v>
      </c>
      <c r="P384" s="198">
        <f t="shared" si="281"/>
        <v>0</v>
      </c>
      <c r="Q384" s="198">
        <f t="shared" si="282"/>
        <v>0</v>
      </c>
      <c r="R384" s="198">
        <f t="shared" si="283"/>
        <v>0.76285685860665997</v>
      </c>
      <c r="S384" s="77">
        <f t="shared" si="284"/>
        <v>0.89691156637061897</v>
      </c>
      <c r="T384" s="199"/>
      <c r="U384" s="3">
        <f t="shared" si="285"/>
        <v>2.4445442293052917</v>
      </c>
      <c r="V384" s="98">
        <f t="shared" si="286"/>
        <v>20.317708062701328</v>
      </c>
      <c r="W384" s="49">
        <f t="shared" si="287"/>
        <v>2.8555463173624069</v>
      </c>
      <c r="X384" s="317">
        <f t="shared" si="269"/>
        <v>0.15086443662673196</v>
      </c>
      <c r="Y384" s="318">
        <v>0.15086443662673191</v>
      </c>
      <c r="Z384" s="200"/>
      <c r="AA384" s="66"/>
      <c r="AB384" s="66"/>
      <c r="AC384" s="66">
        <v>250</v>
      </c>
      <c r="AD384" s="66"/>
      <c r="AE384" s="66"/>
      <c r="AF384" s="66"/>
      <c r="AG384" s="66"/>
      <c r="AH384" s="195"/>
      <c r="AI384" s="34"/>
      <c r="AJ384" s="229">
        <v>180</v>
      </c>
      <c r="AK384" s="34"/>
      <c r="AL384" s="34"/>
      <c r="AM384" s="34"/>
      <c r="AN384" s="201"/>
      <c r="AO384" s="201"/>
      <c r="AP384" s="202">
        <v>240</v>
      </c>
      <c r="AQ384" s="18"/>
      <c r="AR384" s="18"/>
      <c r="AS384" s="18"/>
      <c r="AT384" s="51"/>
      <c r="AU384" s="17"/>
      <c r="AV384" s="18"/>
      <c r="AW384" s="112"/>
      <c r="AX384" s="103"/>
      <c r="AY384" s="18"/>
      <c r="AZ384" s="18"/>
      <c r="BA384" s="18"/>
      <c r="BB384" s="17"/>
      <c r="BC384" s="19"/>
      <c r="BD384" s="19"/>
      <c r="BE384" s="19"/>
      <c r="BF384" s="17"/>
      <c r="BG384" s="18"/>
      <c r="BH384" s="18"/>
      <c r="BI384" s="128"/>
      <c r="BJ384" s="331"/>
      <c r="BK384" s="332"/>
      <c r="BL384" s="332"/>
      <c r="BM384" s="332"/>
      <c r="BN384" s="333"/>
      <c r="BO384" s="203">
        <f t="shared" si="288"/>
        <v>6.9363999999999999</v>
      </c>
      <c r="BP384" s="285">
        <v>8.3643037361875407</v>
      </c>
      <c r="BQ384" s="204">
        <v>3.0890402936665962</v>
      </c>
      <c r="BR384" s="204"/>
      <c r="BS384" s="47"/>
      <c r="BT384" s="42"/>
      <c r="BU384" s="42"/>
      <c r="BV384" s="42"/>
      <c r="BW384" s="43"/>
      <c r="BX384" s="191"/>
      <c r="BY384" s="191"/>
      <c r="BZ384" s="205"/>
      <c r="CA384" s="191"/>
      <c r="CB384" s="206"/>
      <c r="CC384" s="191"/>
      <c r="CD384" s="207">
        <f t="shared" si="289"/>
        <v>63.169588078937764</v>
      </c>
      <c r="CE384" s="47" t="s">
        <v>356</v>
      </c>
      <c r="CF384" s="42">
        <v>31.8</v>
      </c>
      <c r="CG384" s="42" t="s">
        <v>353</v>
      </c>
      <c r="CH384" s="42">
        <v>175</v>
      </c>
      <c r="CI384" s="191"/>
      <c r="CJ384" s="192"/>
      <c r="CK384" s="191" t="s">
        <v>357</v>
      </c>
      <c r="CL384" s="191" t="s">
        <v>358</v>
      </c>
      <c r="CM384" s="208">
        <v>0.13</v>
      </c>
      <c r="CN384" s="191">
        <v>470</v>
      </c>
      <c r="CO384" s="205">
        <f t="shared" si="290"/>
        <v>84.557426873648836</v>
      </c>
      <c r="CP384" s="191">
        <f t="shared" si="291"/>
        <v>47.377191059203327</v>
      </c>
      <c r="CQ384" s="145" t="s">
        <v>353</v>
      </c>
      <c r="CR384" s="191">
        <v>175</v>
      </c>
      <c r="CS384" s="191"/>
      <c r="CT384" s="191"/>
      <c r="CU384" s="191"/>
      <c r="CV384" s="192"/>
      <c r="CW384" s="191" t="s">
        <v>357</v>
      </c>
      <c r="CX384" s="209" t="s">
        <v>358</v>
      </c>
      <c r="CY384" s="208">
        <v>0.13</v>
      </c>
      <c r="CZ384" s="191">
        <v>470</v>
      </c>
      <c r="DA384" s="191"/>
      <c r="DB384" s="191">
        <f t="shared" si="292"/>
        <v>58.01815643569126</v>
      </c>
      <c r="DC384" s="43">
        <f t="shared" si="293"/>
        <v>0</v>
      </c>
      <c r="DD384" s="191" t="s">
        <v>362</v>
      </c>
      <c r="DE384" s="191">
        <v>100</v>
      </c>
      <c r="DF384" s="191" t="s">
        <v>361</v>
      </c>
      <c r="DG384" s="191">
        <v>20</v>
      </c>
      <c r="DH384" s="191" t="s">
        <v>353</v>
      </c>
      <c r="DI384" s="192">
        <v>175</v>
      </c>
      <c r="DJ384" s="191"/>
      <c r="DK384" s="209"/>
      <c r="DL384" s="208"/>
      <c r="DM384" s="191"/>
      <c r="DN384" s="191">
        <f t="shared" si="294"/>
        <v>58.01815643569126</v>
      </c>
      <c r="DO384" s="192">
        <f t="shared" si="295"/>
        <v>0</v>
      </c>
      <c r="DP384" s="191">
        <v>1</v>
      </c>
      <c r="DQ384" s="191" t="s">
        <v>363</v>
      </c>
      <c r="DR384" s="191" t="s">
        <v>371</v>
      </c>
      <c r="DS384" s="208">
        <v>0.13400000000000001</v>
      </c>
      <c r="DT384" s="191">
        <v>580</v>
      </c>
      <c r="DU384" s="191">
        <f t="shared" si="296"/>
        <v>8.3643037361875407</v>
      </c>
      <c r="DV384" s="191">
        <v>0.375</v>
      </c>
      <c r="DW384" s="191">
        <v>0.45</v>
      </c>
      <c r="DX384" s="192">
        <f t="shared" si="297"/>
        <v>10.528264679822961</v>
      </c>
      <c r="DY384" s="191">
        <v>1</v>
      </c>
      <c r="DZ384" s="191" t="s">
        <v>363</v>
      </c>
      <c r="EA384" s="191" t="s">
        <v>371</v>
      </c>
      <c r="EB384" s="208">
        <v>0.13400000000000001</v>
      </c>
      <c r="EC384" s="191">
        <v>580</v>
      </c>
      <c r="ED384" s="191">
        <f t="shared" si="298"/>
        <v>3.0890402936665962</v>
      </c>
      <c r="EE384" s="191">
        <v>0.47499999999999998</v>
      </c>
      <c r="EF384" s="191">
        <v>0.47499999999999998</v>
      </c>
      <c r="EG384" s="191">
        <f t="shared" si="299"/>
        <v>5.2641323399114803</v>
      </c>
      <c r="EH384" s="166">
        <f t="shared" si="300"/>
        <v>2</v>
      </c>
      <c r="EI384" s="205">
        <f t="shared" si="301"/>
        <v>4.1557251898189955</v>
      </c>
      <c r="EJ384" s="205">
        <f t="shared" si="270"/>
        <v>2.4445442293052917</v>
      </c>
      <c r="EK384" s="51">
        <f t="shared" si="266"/>
        <v>0.39449606436130447</v>
      </c>
      <c r="EL384" s="220">
        <f t="shared" si="271"/>
        <v>1.3903374050905022</v>
      </c>
      <c r="EM384" s="221">
        <f t="shared" si="302"/>
        <v>10.158854031350664</v>
      </c>
      <c r="EN384" s="191"/>
      <c r="EO384" s="313"/>
      <c r="EP384" s="192" t="s">
        <v>354</v>
      </c>
      <c r="EQ384" s="222">
        <f t="shared" si="303"/>
        <v>4.1557251898189955</v>
      </c>
      <c r="ER384" s="191">
        <f t="shared" si="304"/>
        <v>2.4445442293052917</v>
      </c>
      <c r="ES384" s="51">
        <f t="shared" si="305"/>
        <v>0.39449606436130447</v>
      </c>
      <c r="ET384" s="191">
        <f t="shared" si="267"/>
        <v>1.3903374050905022</v>
      </c>
      <c r="EU384" s="191">
        <f t="shared" si="306"/>
        <v>10.158854031350664</v>
      </c>
      <c r="EV384" s="191"/>
      <c r="EW384" s="191"/>
      <c r="EX384" s="192" t="str">
        <f t="shared" si="272"/>
        <v>Rear</v>
      </c>
      <c r="EY384" s="145"/>
      <c r="EZ384" s="191"/>
      <c r="FA384" s="191"/>
      <c r="FB384" s="191"/>
      <c r="FC384" s="191"/>
      <c r="FD384" s="191"/>
      <c r="FE384" s="191"/>
      <c r="FF384" s="192"/>
      <c r="FG384" s="145"/>
      <c r="FH384" s="191"/>
      <c r="FI384" s="191"/>
      <c r="FJ384" s="191"/>
      <c r="FK384" s="191"/>
      <c r="FL384" s="191"/>
      <c r="FM384" s="191"/>
      <c r="FN384" s="192"/>
      <c r="FO384" s="145"/>
      <c r="FP384" s="191"/>
      <c r="FQ384" s="191"/>
      <c r="FR384" s="191"/>
      <c r="FS384" s="191"/>
      <c r="FT384" s="191"/>
      <c r="FU384" s="191"/>
      <c r="FV384" s="192"/>
      <c r="FW384" s="191"/>
      <c r="FX384" s="191"/>
      <c r="FY384" s="191"/>
      <c r="FZ384" s="191"/>
      <c r="GA384" s="191"/>
      <c r="GB384" s="191"/>
      <c r="GC384" s="191"/>
      <c r="GD384" s="210"/>
      <c r="GE384" s="145"/>
      <c r="GF384" s="191"/>
      <c r="GG384" s="191"/>
      <c r="GH384" s="191"/>
      <c r="GI384" s="191"/>
      <c r="GJ384" s="191"/>
      <c r="GK384" s="191"/>
      <c r="GL384" s="210"/>
      <c r="GM384" s="145"/>
      <c r="GN384" s="191"/>
      <c r="GO384" s="191"/>
      <c r="GP384" s="191"/>
      <c r="GQ384" s="191"/>
      <c r="GR384" s="191"/>
      <c r="GS384" s="191"/>
      <c r="GT384" s="210"/>
      <c r="GU384" s="145"/>
      <c r="GV384" s="191"/>
      <c r="GW384" s="191"/>
      <c r="GX384" s="191"/>
      <c r="GY384" s="191"/>
      <c r="GZ384" s="191"/>
      <c r="HA384" s="191"/>
      <c r="HB384" s="210"/>
      <c r="HC384" s="145"/>
      <c r="HD384" s="191"/>
      <c r="HE384" s="191"/>
      <c r="HF384" s="191"/>
      <c r="HG384" s="191"/>
      <c r="HH384" s="191"/>
      <c r="HI384" s="191"/>
      <c r="HJ384" s="210"/>
      <c r="HR384" s="310"/>
    </row>
    <row r="385" spans="1:226" s="309" customFormat="1" ht="14.45" customHeight="1" x14ac:dyDescent="0.25">
      <c r="A385" s="211" t="s">
        <v>431</v>
      </c>
      <c r="B385" s="194" t="s">
        <v>0</v>
      </c>
      <c r="C385" s="31">
        <f t="shared" si="268"/>
        <v>375</v>
      </c>
      <c r="D385" s="173" t="str">
        <f t="shared" si="273"/>
        <v>Dw_375</v>
      </c>
      <c r="E385" s="4">
        <v>419.30884573551918</v>
      </c>
      <c r="F385" s="195" t="s">
        <v>360</v>
      </c>
      <c r="G385" s="195">
        <v>17.5</v>
      </c>
      <c r="H385" s="3">
        <f t="shared" si="274"/>
        <v>53.608491959839753</v>
      </c>
      <c r="I385" s="196">
        <f t="shared" si="275"/>
        <v>187.85881820473122</v>
      </c>
      <c r="J385" s="1">
        <f t="shared" si="276"/>
        <v>0.3</v>
      </c>
      <c r="K385" s="280">
        <f t="shared" si="277"/>
        <v>0.69886363524677642</v>
      </c>
      <c r="L385" s="280">
        <f t="shared" si="278"/>
        <v>0.78868983364658296</v>
      </c>
      <c r="M385" s="225">
        <f t="shared" si="279"/>
        <v>1.0512820525456883</v>
      </c>
      <c r="N385" s="15" t="s">
        <v>432</v>
      </c>
      <c r="O385" s="197">
        <f t="shared" si="280"/>
        <v>0.59151737523493719</v>
      </c>
      <c r="P385" s="198">
        <f t="shared" si="281"/>
        <v>0</v>
      </c>
      <c r="Q385" s="198">
        <f t="shared" si="282"/>
        <v>0</v>
      </c>
      <c r="R385" s="198">
        <f t="shared" si="283"/>
        <v>0.73657705346241542</v>
      </c>
      <c r="S385" s="77">
        <f t="shared" si="284"/>
        <v>0.89901913820594437</v>
      </c>
      <c r="T385" s="199"/>
      <c r="U385" s="3">
        <f t="shared" si="285"/>
        <v>1.6435734947612346</v>
      </c>
      <c r="V385" s="98">
        <f t="shared" si="286"/>
        <v>9.1845350311176368</v>
      </c>
      <c r="W385" s="49">
        <f t="shared" si="287"/>
        <v>5.8368215460240132</v>
      </c>
      <c r="X385" s="317">
        <f t="shared" si="269"/>
        <v>6.2678724996029916E-2</v>
      </c>
      <c r="Y385" s="318">
        <v>6.2678724996029916E-2</v>
      </c>
      <c r="Z385" s="200"/>
      <c r="AA385" s="66"/>
      <c r="AB385" s="66"/>
      <c r="AC385" s="66">
        <v>250</v>
      </c>
      <c r="AD385" s="66"/>
      <c r="AE385" s="66"/>
      <c r="AF385" s="66"/>
      <c r="AG385" s="66"/>
      <c r="AH385" s="195"/>
      <c r="AI385" s="34"/>
      <c r="AJ385" s="229">
        <v>180</v>
      </c>
      <c r="AK385" s="34"/>
      <c r="AL385" s="34"/>
      <c r="AM385" s="34"/>
      <c r="AN385" s="201"/>
      <c r="AO385" s="201"/>
      <c r="AP385" s="202">
        <v>240</v>
      </c>
      <c r="AQ385" s="18"/>
      <c r="AR385" s="18"/>
      <c r="AS385" s="18"/>
      <c r="AT385" s="51"/>
      <c r="AU385" s="17"/>
      <c r="AV385" s="18"/>
      <c r="AW385" s="112"/>
      <c r="AX385" s="103"/>
      <c r="AY385" s="18"/>
      <c r="AZ385" s="18"/>
      <c r="BA385" s="18"/>
      <c r="BB385" s="17"/>
      <c r="BC385" s="19"/>
      <c r="BD385" s="19"/>
      <c r="BE385" s="19"/>
      <c r="BF385" s="17"/>
      <c r="BG385" s="18"/>
      <c r="BH385" s="18"/>
      <c r="BI385" s="128"/>
      <c r="BJ385" s="331"/>
      <c r="BK385" s="332"/>
      <c r="BL385" s="332"/>
      <c r="BM385" s="332"/>
      <c r="BN385" s="333"/>
      <c r="BO385" s="203">
        <f t="shared" si="288"/>
        <v>6.9363999999999999</v>
      </c>
      <c r="BP385" s="285">
        <v>7.7285756242200208</v>
      </c>
      <c r="BQ385" s="204">
        <v>2.749470450938468</v>
      </c>
      <c r="BR385" s="204"/>
      <c r="BS385" s="47"/>
      <c r="BT385" s="42"/>
      <c r="BU385" s="42"/>
      <c r="BV385" s="42"/>
      <c r="BW385" s="43"/>
      <c r="BX385" s="191"/>
      <c r="BY385" s="191"/>
      <c r="BZ385" s="205"/>
      <c r="CA385" s="191"/>
      <c r="CB385" s="206"/>
      <c r="CC385" s="191"/>
      <c r="CD385" s="207">
        <f t="shared" si="289"/>
        <v>56.357645461419366</v>
      </c>
      <c r="CE385" s="47" t="s">
        <v>356</v>
      </c>
      <c r="CF385" s="42">
        <v>31.8</v>
      </c>
      <c r="CG385" s="42" t="s">
        <v>353</v>
      </c>
      <c r="CH385" s="42">
        <v>175</v>
      </c>
      <c r="CI385" s="191"/>
      <c r="CJ385" s="192"/>
      <c r="CK385" s="191" t="s">
        <v>357</v>
      </c>
      <c r="CL385" s="191" t="s">
        <v>358</v>
      </c>
      <c r="CM385" s="208">
        <v>0.13</v>
      </c>
      <c r="CN385" s="191">
        <v>470</v>
      </c>
      <c r="CO385" s="205">
        <f t="shared" si="290"/>
        <v>70.670280433623844</v>
      </c>
      <c r="CP385" s="191">
        <f t="shared" si="291"/>
        <v>42.268234096064525</v>
      </c>
      <c r="CQ385" s="145" t="s">
        <v>353</v>
      </c>
      <c r="CR385" s="191">
        <v>175</v>
      </c>
      <c r="CS385" s="191"/>
      <c r="CT385" s="191"/>
      <c r="CU385" s="191"/>
      <c r="CV385" s="192"/>
      <c r="CW385" s="191" t="s">
        <v>357</v>
      </c>
      <c r="CX385" s="209" t="s">
        <v>358</v>
      </c>
      <c r="CY385" s="208">
        <v>0.13</v>
      </c>
      <c r="CZ385" s="191">
        <v>470</v>
      </c>
      <c r="DA385" s="191"/>
      <c r="DB385" s="191">
        <f t="shared" si="292"/>
        <v>53.608491959839753</v>
      </c>
      <c r="DC385" s="43">
        <f t="shared" si="293"/>
        <v>0</v>
      </c>
      <c r="DD385" s="191" t="s">
        <v>362</v>
      </c>
      <c r="DE385" s="191">
        <v>100</v>
      </c>
      <c r="DF385" s="191" t="s">
        <v>361</v>
      </c>
      <c r="DG385" s="191">
        <v>20</v>
      </c>
      <c r="DH385" s="191" t="s">
        <v>353</v>
      </c>
      <c r="DI385" s="192">
        <v>175</v>
      </c>
      <c r="DJ385" s="191"/>
      <c r="DK385" s="209"/>
      <c r="DL385" s="208"/>
      <c r="DM385" s="191"/>
      <c r="DN385" s="191">
        <f t="shared" si="294"/>
        <v>53.608491959839753</v>
      </c>
      <c r="DO385" s="192">
        <f t="shared" si="295"/>
        <v>0</v>
      </c>
      <c r="DP385" s="191">
        <v>1</v>
      </c>
      <c r="DQ385" s="191" t="s">
        <v>363</v>
      </c>
      <c r="DR385" s="191" t="s">
        <v>371</v>
      </c>
      <c r="DS385" s="208">
        <v>0.13400000000000001</v>
      </c>
      <c r="DT385" s="191">
        <v>580</v>
      </c>
      <c r="DU385" s="191">
        <f t="shared" si="296"/>
        <v>7.7285756242200208</v>
      </c>
      <c r="DV385" s="191">
        <v>0.375</v>
      </c>
      <c r="DW385" s="191">
        <v>0.45</v>
      </c>
      <c r="DX385" s="192">
        <f t="shared" si="297"/>
        <v>9.3929409102365611</v>
      </c>
      <c r="DY385" s="191">
        <v>1</v>
      </c>
      <c r="DZ385" s="191" t="s">
        <v>363</v>
      </c>
      <c r="EA385" s="191" t="s">
        <v>371</v>
      </c>
      <c r="EB385" s="208">
        <v>0.13400000000000001</v>
      </c>
      <c r="EC385" s="191">
        <v>580</v>
      </c>
      <c r="ED385" s="191">
        <f t="shared" si="298"/>
        <v>2.749470450938468</v>
      </c>
      <c r="EE385" s="191">
        <v>0.47499999999999998</v>
      </c>
      <c r="EF385" s="191">
        <v>0.47499999999999998</v>
      </c>
      <c r="EG385" s="191">
        <f t="shared" si="299"/>
        <v>4.6964704551182805</v>
      </c>
      <c r="EH385" s="166">
        <f t="shared" si="300"/>
        <v>2</v>
      </c>
      <c r="EI385" s="205">
        <f t="shared" si="301"/>
        <v>2.7940749410940988</v>
      </c>
      <c r="EJ385" s="205">
        <f t="shared" si="270"/>
        <v>1.6435734947612346</v>
      </c>
      <c r="EK385" s="51">
        <f t="shared" si="266"/>
        <v>0.85589695617723338</v>
      </c>
      <c r="EL385" s="220">
        <f t="shared" si="271"/>
        <v>0.33706252945295057</v>
      </c>
      <c r="EM385" s="221">
        <f t="shared" si="302"/>
        <v>4.5922675155588184</v>
      </c>
      <c r="EN385" s="191"/>
      <c r="EO385" s="313"/>
      <c r="EP385" s="192" t="s">
        <v>354</v>
      </c>
      <c r="EQ385" s="222">
        <f t="shared" si="303"/>
        <v>2.7940749410940988</v>
      </c>
      <c r="ER385" s="191">
        <f t="shared" si="304"/>
        <v>1.6435734947612346</v>
      </c>
      <c r="ES385" s="51">
        <f t="shared" si="305"/>
        <v>0.85589695617723338</v>
      </c>
      <c r="ET385" s="191">
        <f t="shared" si="267"/>
        <v>3.8052625294529507</v>
      </c>
      <c r="EU385" s="191">
        <f t="shared" si="306"/>
        <v>4.5922675155588184</v>
      </c>
      <c r="EV385" s="191"/>
      <c r="EW385" s="191"/>
      <c r="EX385" s="192" t="str">
        <f t="shared" si="272"/>
        <v>Front</v>
      </c>
      <c r="EY385" s="145"/>
      <c r="EZ385" s="191"/>
      <c r="FA385" s="191"/>
      <c r="FB385" s="191"/>
      <c r="FC385" s="191"/>
      <c r="FD385" s="191"/>
      <c r="FE385" s="191"/>
      <c r="FF385" s="192"/>
      <c r="FG385" s="145"/>
      <c r="FH385" s="191"/>
      <c r="FI385" s="191"/>
      <c r="FJ385" s="191"/>
      <c r="FK385" s="191"/>
      <c r="FL385" s="191"/>
      <c r="FM385" s="191"/>
      <c r="FN385" s="192"/>
      <c r="FO385" s="145"/>
      <c r="FP385" s="191"/>
      <c r="FQ385" s="191"/>
      <c r="FR385" s="191"/>
      <c r="FS385" s="191"/>
      <c r="FT385" s="191"/>
      <c r="FU385" s="191"/>
      <c r="FV385" s="192"/>
      <c r="FW385" s="191"/>
      <c r="FX385" s="191"/>
      <c r="FY385" s="191"/>
      <c r="FZ385" s="191"/>
      <c r="GA385" s="191"/>
      <c r="GB385" s="191"/>
      <c r="GC385" s="191"/>
      <c r="GD385" s="210"/>
      <c r="GE385" s="145"/>
      <c r="GF385" s="191"/>
      <c r="GG385" s="191"/>
      <c r="GH385" s="191"/>
      <c r="GI385" s="191"/>
      <c r="GJ385" s="191"/>
      <c r="GK385" s="191"/>
      <c r="GL385" s="210"/>
      <c r="GM385" s="145"/>
      <c r="GN385" s="191"/>
      <c r="GO385" s="191"/>
      <c r="GP385" s="191"/>
      <c r="GQ385" s="191"/>
      <c r="GR385" s="191"/>
      <c r="GS385" s="191"/>
      <c r="GT385" s="210"/>
      <c r="GU385" s="145"/>
      <c r="GV385" s="191"/>
      <c r="GW385" s="191"/>
      <c r="GX385" s="191"/>
      <c r="GY385" s="191"/>
      <c r="GZ385" s="191"/>
      <c r="HA385" s="191"/>
      <c r="HB385" s="210"/>
      <c r="HC385" s="145"/>
      <c r="HD385" s="191"/>
      <c r="HE385" s="191"/>
      <c r="HF385" s="191"/>
      <c r="HG385" s="191"/>
      <c r="HH385" s="191"/>
      <c r="HI385" s="191"/>
      <c r="HJ385" s="210"/>
      <c r="HR385" s="310"/>
    </row>
    <row r="386" spans="1:226" s="309" customFormat="1" ht="14.45" customHeight="1" x14ac:dyDescent="0.25">
      <c r="A386" s="211" t="s">
        <v>431</v>
      </c>
      <c r="B386" s="194" t="s">
        <v>0</v>
      </c>
      <c r="C386" s="31">
        <f t="shared" si="268"/>
        <v>376</v>
      </c>
      <c r="D386" s="173" t="str">
        <f t="shared" si="273"/>
        <v>Dw_376</v>
      </c>
      <c r="E386" s="4">
        <v>653.58516992235229</v>
      </c>
      <c r="F386" s="195" t="s">
        <v>360</v>
      </c>
      <c r="G386" s="195">
        <v>17.5</v>
      </c>
      <c r="H386" s="3">
        <f t="shared" si="274"/>
        <v>47.399588055450891</v>
      </c>
      <c r="I386" s="196">
        <f t="shared" si="275"/>
        <v>173.81013421323564</v>
      </c>
      <c r="J386" s="1">
        <f t="shared" si="276"/>
        <v>0.30000000000000004</v>
      </c>
      <c r="K386" s="280">
        <f t="shared" si="277"/>
        <v>0.65994694301056034</v>
      </c>
      <c r="L386" s="280">
        <f t="shared" si="278"/>
        <v>0.76692300721399442</v>
      </c>
      <c r="M386" s="225">
        <f t="shared" si="279"/>
        <v>1.1000737011252213</v>
      </c>
      <c r="N386" s="15" t="s">
        <v>432</v>
      </c>
      <c r="O386" s="197">
        <f t="shared" si="280"/>
        <v>0.57519225541049579</v>
      </c>
      <c r="P386" s="198">
        <f t="shared" si="281"/>
        <v>0</v>
      </c>
      <c r="Q386" s="198">
        <f t="shared" si="282"/>
        <v>0</v>
      </c>
      <c r="R386" s="198">
        <f t="shared" si="283"/>
        <v>0.77076274954393798</v>
      </c>
      <c r="S386" s="77">
        <f t="shared" si="284"/>
        <v>0.79713813507590958</v>
      </c>
      <c r="T386" s="199"/>
      <c r="U386" s="3">
        <f t="shared" si="285"/>
        <v>1.8004108855328467</v>
      </c>
      <c r="V386" s="98">
        <f t="shared" si="286"/>
        <v>11.021029812933575</v>
      </c>
      <c r="W386" s="49">
        <f t="shared" si="287"/>
        <v>4.3008311255837244</v>
      </c>
      <c r="X386" s="317">
        <f t="shared" si="269"/>
        <v>8.5081061038959432E-2</v>
      </c>
      <c r="Y386" s="318">
        <v>8.5081061038959405E-2</v>
      </c>
      <c r="Z386" s="200"/>
      <c r="AA386" s="66"/>
      <c r="AB386" s="66"/>
      <c r="AC386" s="66">
        <v>250</v>
      </c>
      <c r="AD386" s="66"/>
      <c r="AE386" s="66"/>
      <c r="AF386" s="66"/>
      <c r="AG386" s="66"/>
      <c r="AH386" s="195"/>
      <c r="AI386" s="34"/>
      <c r="AJ386" s="229">
        <v>180</v>
      </c>
      <c r="AK386" s="34"/>
      <c r="AL386" s="34"/>
      <c r="AM386" s="34"/>
      <c r="AN386" s="201"/>
      <c r="AO386" s="201"/>
      <c r="AP386" s="202">
        <v>240</v>
      </c>
      <c r="AQ386" s="18"/>
      <c r="AR386" s="18"/>
      <c r="AS386" s="18"/>
      <c r="AT386" s="51"/>
      <c r="AU386" s="17"/>
      <c r="AV386" s="18"/>
      <c r="AW386" s="112"/>
      <c r="AX386" s="103"/>
      <c r="AY386" s="18"/>
      <c r="AZ386" s="18"/>
      <c r="BA386" s="18"/>
      <c r="BB386" s="17"/>
      <c r="BC386" s="19"/>
      <c r="BD386" s="19"/>
      <c r="BE386" s="19"/>
      <c r="BF386" s="17"/>
      <c r="BG386" s="18"/>
      <c r="BH386" s="18"/>
      <c r="BI386" s="128"/>
      <c r="BJ386" s="331"/>
      <c r="BK386" s="332"/>
      <c r="BL386" s="332"/>
      <c r="BM386" s="332"/>
      <c r="BN386" s="333"/>
      <c r="BO386" s="203">
        <f t="shared" si="288"/>
        <v>6.9363999999999999</v>
      </c>
      <c r="BP386" s="285">
        <v>6.8334565560594678</v>
      </c>
      <c r="BQ386" s="204">
        <v>2.868982613604818</v>
      </c>
      <c r="BR386" s="204"/>
      <c r="BS386" s="47"/>
      <c r="BT386" s="42"/>
      <c r="BU386" s="42"/>
      <c r="BV386" s="42"/>
      <c r="BW386" s="43"/>
      <c r="BX386" s="191"/>
      <c r="BY386" s="191"/>
      <c r="BZ386" s="205"/>
      <c r="CA386" s="191"/>
      <c r="CB386" s="206"/>
      <c r="CC386" s="191"/>
      <c r="CD386" s="207">
        <f t="shared" si="289"/>
        <v>52.143040263970697</v>
      </c>
      <c r="CE386" s="47" t="s">
        <v>356</v>
      </c>
      <c r="CF386" s="42">
        <v>31.8</v>
      </c>
      <c r="CG386" s="42" t="s">
        <v>353</v>
      </c>
      <c r="CH386" s="42">
        <v>175</v>
      </c>
      <c r="CI386" s="191"/>
      <c r="CJ386" s="192"/>
      <c r="CK386" s="191" t="s">
        <v>357</v>
      </c>
      <c r="CL386" s="191" t="s">
        <v>358</v>
      </c>
      <c r="CM386" s="208">
        <v>0.13</v>
      </c>
      <c r="CN386" s="191">
        <v>470</v>
      </c>
      <c r="CO386" s="205">
        <f t="shared" si="290"/>
        <v>69.039404250905989</v>
      </c>
      <c r="CP386" s="191">
        <f t="shared" si="291"/>
        <v>39.107280197978021</v>
      </c>
      <c r="CQ386" s="145" t="s">
        <v>353</v>
      </c>
      <c r="CR386" s="191">
        <v>175</v>
      </c>
      <c r="CS386" s="191"/>
      <c r="CT386" s="191"/>
      <c r="CU386" s="191"/>
      <c r="CV386" s="192"/>
      <c r="CW386" s="191" t="s">
        <v>357</v>
      </c>
      <c r="CX386" s="209" t="s">
        <v>358</v>
      </c>
      <c r="CY386" s="208">
        <v>0.13</v>
      </c>
      <c r="CZ386" s="191">
        <v>470</v>
      </c>
      <c r="DA386" s="191"/>
      <c r="DB386" s="191">
        <f t="shared" si="292"/>
        <v>47.399588055450891</v>
      </c>
      <c r="DC386" s="43">
        <f t="shared" si="293"/>
        <v>0</v>
      </c>
      <c r="DD386" s="191" t="s">
        <v>362</v>
      </c>
      <c r="DE386" s="191">
        <v>100</v>
      </c>
      <c r="DF386" s="191" t="s">
        <v>361</v>
      </c>
      <c r="DG386" s="191">
        <v>20</v>
      </c>
      <c r="DH386" s="191" t="s">
        <v>353</v>
      </c>
      <c r="DI386" s="192">
        <v>175</v>
      </c>
      <c r="DJ386" s="191"/>
      <c r="DK386" s="209"/>
      <c r="DL386" s="208"/>
      <c r="DM386" s="191"/>
      <c r="DN386" s="191">
        <f t="shared" si="294"/>
        <v>47.399588055450891</v>
      </c>
      <c r="DO386" s="192">
        <f t="shared" si="295"/>
        <v>0</v>
      </c>
      <c r="DP386" s="191">
        <v>1</v>
      </c>
      <c r="DQ386" s="191" t="s">
        <v>363</v>
      </c>
      <c r="DR386" s="191" t="s">
        <v>371</v>
      </c>
      <c r="DS386" s="208">
        <v>0.13400000000000001</v>
      </c>
      <c r="DT386" s="191">
        <v>580</v>
      </c>
      <c r="DU386" s="191">
        <f t="shared" si="296"/>
        <v>6.8334565560594678</v>
      </c>
      <c r="DV386" s="191">
        <v>0.375</v>
      </c>
      <c r="DW386" s="191">
        <v>0.45</v>
      </c>
      <c r="DX386" s="192">
        <f t="shared" si="297"/>
        <v>8.6905067106617828</v>
      </c>
      <c r="DY386" s="191">
        <v>1</v>
      </c>
      <c r="DZ386" s="191" t="s">
        <v>363</v>
      </c>
      <c r="EA386" s="191" t="s">
        <v>371</v>
      </c>
      <c r="EB386" s="208">
        <v>0.13400000000000001</v>
      </c>
      <c r="EC386" s="191">
        <v>580</v>
      </c>
      <c r="ED386" s="191">
        <f t="shared" si="298"/>
        <v>2.868982613604818</v>
      </c>
      <c r="EE386" s="191">
        <v>0.47499999999999998</v>
      </c>
      <c r="EF386" s="191">
        <v>0.47499999999999998</v>
      </c>
      <c r="EG386" s="191">
        <f t="shared" si="299"/>
        <v>4.3452533553308914</v>
      </c>
      <c r="EH386" s="166">
        <f t="shared" si="300"/>
        <v>2</v>
      </c>
      <c r="EI386" s="205">
        <f t="shared" si="301"/>
        <v>3.0606985054058393</v>
      </c>
      <c r="EJ386" s="205">
        <f t="shared" si="270"/>
        <v>1.8004108855328467</v>
      </c>
      <c r="EK386" s="51">
        <f t="shared" si="266"/>
        <v>0.81857172807197132</v>
      </c>
      <c r="EL386" s="220">
        <f t="shared" si="271"/>
        <v>0.20375074729708031</v>
      </c>
      <c r="EM386" s="221">
        <f t="shared" si="302"/>
        <v>5.5105149064667875</v>
      </c>
      <c r="EN386" s="191"/>
      <c r="EO386" s="313"/>
      <c r="EP386" s="192" t="s">
        <v>354</v>
      </c>
      <c r="EQ386" s="222">
        <f t="shared" si="303"/>
        <v>3.0606985054058393</v>
      </c>
      <c r="ER386" s="191">
        <f t="shared" si="304"/>
        <v>1.8004108855328467</v>
      </c>
      <c r="ES386" s="51">
        <f t="shared" si="305"/>
        <v>0.81857172807197132</v>
      </c>
      <c r="ET386" s="191">
        <f t="shared" si="267"/>
        <v>3.67195074729708</v>
      </c>
      <c r="EU386" s="191">
        <f t="shared" si="306"/>
        <v>5.5105149064667875</v>
      </c>
      <c r="EV386" s="191"/>
      <c r="EW386" s="191"/>
      <c r="EX386" s="192" t="str">
        <f t="shared" si="272"/>
        <v>Front</v>
      </c>
      <c r="EY386" s="145"/>
      <c r="EZ386" s="191"/>
      <c r="FA386" s="191"/>
      <c r="FB386" s="191"/>
      <c r="FC386" s="191"/>
      <c r="FD386" s="191"/>
      <c r="FE386" s="191"/>
      <c r="FF386" s="192"/>
      <c r="FG386" s="145"/>
      <c r="FH386" s="191"/>
      <c r="FI386" s="191"/>
      <c r="FJ386" s="191"/>
      <c r="FK386" s="191"/>
      <c r="FL386" s="191"/>
      <c r="FM386" s="191"/>
      <c r="FN386" s="192"/>
      <c r="FO386" s="145"/>
      <c r="FP386" s="191"/>
      <c r="FQ386" s="191"/>
      <c r="FR386" s="191"/>
      <c r="FS386" s="191"/>
      <c r="FT386" s="191"/>
      <c r="FU386" s="191"/>
      <c r="FV386" s="192"/>
      <c r="FW386" s="191"/>
      <c r="FX386" s="191"/>
      <c r="FY386" s="191"/>
      <c r="FZ386" s="191"/>
      <c r="GA386" s="191"/>
      <c r="GB386" s="191"/>
      <c r="GC386" s="191"/>
      <c r="GD386" s="210"/>
      <c r="GE386" s="145"/>
      <c r="GF386" s="191"/>
      <c r="GG386" s="191"/>
      <c r="GH386" s="191"/>
      <c r="GI386" s="191"/>
      <c r="GJ386" s="191"/>
      <c r="GK386" s="191"/>
      <c r="GL386" s="210"/>
      <c r="GM386" s="145"/>
      <c r="GN386" s="191"/>
      <c r="GO386" s="191"/>
      <c r="GP386" s="191"/>
      <c r="GQ386" s="191"/>
      <c r="GR386" s="191"/>
      <c r="GS386" s="191"/>
      <c r="GT386" s="210"/>
      <c r="GU386" s="145"/>
      <c r="GV386" s="191"/>
      <c r="GW386" s="191"/>
      <c r="GX386" s="191"/>
      <c r="GY386" s="191"/>
      <c r="GZ386" s="191"/>
      <c r="HA386" s="191"/>
      <c r="HB386" s="210"/>
      <c r="HC386" s="145"/>
      <c r="HD386" s="191"/>
      <c r="HE386" s="191"/>
      <c r="HF386" s="191"/>
      <c r="HG386" s="191"/>
      <c r="HH386" s="191"/>
      <c r="HI386" s="191"/>
      <c r="HJ386" s="210"/>
      <c r="HR386" s="310"/>
    </row>
    <row r="387" spans="1:226" s="309" customFormat="1" ht="14.45" customHeight="1" x14ac:dyDescent="0.25">
      <c r="A387" s="211" t="s">
        <v>431</v>
      </c>
      <c r="B387" s="194" t="s">
        <v>0</v>
      </c>
      <c r="C387" s="31">
        <f t="shared" si="268"/>
        <v>377</v>
      </c>
      <c r="D387" s="173" t="str">
        <f t="shared" si="273"/>
        <v>Dw_377</v>
      </c>
      <c r="E387" s="4">
        <v>424.50258414723459</v>
      </c>
      <c r="F387" s="195" t="s">
        <v>360</v>
      </c>
      <c r="G387" s="195">
        <v>17.5</v>
      </c>
      <c r="H387" s="3">
        <f t="shared" si="274"/>
        <v>42.837923387165503</v>
      </c>
      <c r="I387" s="196">
        <f t="shared" si="275"/>
        <v>157.29852000752882</v>
      </c>
      <c r="J387" s="1">
        <f t="shared" si="276"/>
        <v>0.3</v>
      </c>
      <c r="K387" s="280">
        <f t="shared" si="277"/>
        <v>0.65886337205835854</v>
      </c>
      <c r="L387" s="280">
        <f t="shared" si="278"/>
        <v>0.75997003921605666</v>
      </c>
      <c r="M387" s="225">
        <f t="shared" si="279"/>
        <v>1.1015836499767615</v>
      </c>
      <c r="N387" s="15" t="s">
        <v>432</v>
      </c>
      <c r="O387" s="197">
        <f t="shared" si="280"/>
        <v>0.56997752941204249</v>
      </c>
      <c r="P387" s="198">
        <f t="shared" si="281"/>
        <v>0</v>
      </c>
      <c r="Q387" s="198">
        <f t="shared" si="282"/>
        <v>0</v>
      </c>
      <c r="R387" s="198">
        <f t="shared" si="283"/>
        <v>0.77182068986856656</v>
      </c>
      <c r="S387" s="77">
        <f t="shared" si="284"/>
        <v>0.75782089570718381</v>
      </c>
      <c r="T387" s="199"/>
      <c r="U387" s="3">
        <f t="shared" si="285"/>
        <v>1.6740848513113826</v>
      </c>
      <c r="V387" s="98">
        <f t="shared" si="286"/>
        <v>9.5287043039268635</v>
      </c>
      <c r="W387" s="49">
        <f t="shared" si="287"/>
        <v>4.4956713967408577</v>
      </c>
      <c r="X387" s="317">
        <f t="shared" si="269"/>
        <v>7.8378680318932983E-2</v>
      </c>
      <c r="Y387" s="318">
        <v>7.8378680318932983E-2</v>
      </c>
      <c r="Z387" s="200"/>
      <c r="AA387" s="66"/>
      <c r="AB387" s="66"/>
      <c r="AC387" s="66">
        <v>250</v>
      </c>
      <c r="AD387" s="66"/>
      <c r="AE387" s="66"/>
      <c r="AF387" s="66"/>
      <c r="AG387" s="66"/>
      <c r="AH387" s="195"/>
      <c r="AI387" s="34"/>
      <c r="AJ387" s="229">
        <v>180</v>
      </c>
      <c r="AK387" s="34"/>
      <c r="AL387" s="34"/>
      <c r="AM387" s="34"/>
      <c r="AN387" s="201"/>
      <c r="AO387" s="201"/>
      <c r="AP387" s="202">
        <v>240</v>
      </c>
      <c r="AQ387" s="18"/>
      <c r="AR387" s="18"/>
      <c r="AS387" s="18"/>
      <c r="AT387" s="51"/>
      <c r="AU387" s="17"/>
      <c r="AV387" s="18"/>
      <c r="AW387" s="112"/>
      <c r="AX387" s="103"/>
      <c r="AY387" s="18"/>
      <c r="AZ387" s="18"/>
      <c r="BA387" s="18"/>
      <c r="BB387" s="17"/>
      <c r="BC387" s="19"/>
      <c r="BD387" s="19"/>
      <c r="BE387" s="19"/>
      <c r="BF387" s="17"/>
      <c r="BG387" s="18"/>
      <c r="BH387" s="18"/>
      <c r="BI387" s="128"/>
      <c r="BJ387" s="331"/>
      <c r="BK387" s="332"/>
      <c r="BL387" s="332"/>
      <c r="BM387" s="332"/>
      <c r="BN387" s="333"/>
      <c r="BO387" s="203">
        <f t="shared" si="288"/>
        <v>6.9363999999999999</v>
      </c>
      <c r="BP387" s="285">
        <v>6.1758150318847678</v>
      </c>
      <c r="BQ387" s="204">
        <v>2.7311431767643408</v>
      </c>
      <c r="BR387" s="204"/>
      <c r="BS387" s="47"/>
      <c r="BT387" s="42"/>
      <c r="BU387" s="42"/>
      <c r="BV387" s="42"/>
      <c r="BW387" s="43"/>
      <c r="BX387" s="191"/>
      <c r="BY387" s="191"/>
      <c r="BZ387" s="205"/>
      <c r="CA387" s="191"/>
      <c r="CB387" s="206"/>
      <c r="CC387" s="191"/>
      <c r="CD387" s="207">
        <f t="shared" si="289"/>
        <v>47.189556002258648</v>
      </c>
      <c r="CE387" s="47" t="s">
        <v>356</v>
      </c>
      <c r="CF387" s="42">
        <v>31.8</v>
      </c>
      <c r="CG387" s="42" t="s">
        <v>353</v>
      </c>
      <c r="CH387" s="42">
        <v>175</v>
      </c>
      <c r="CI387" s="191"/>
      <c r="CJ387" s="192"/>
      <c r="CK387" s="191" t="s">
        <v>357</v>
      </c>
      <c r="CL387" s="191" t="s">
        <v>358</v>
      </c>
      <c r="CM387" s="208">
        <v>0.13</v>
      </c>
      <c r="CN387" s="191">
        <v>470</v>
      </c>
      <c r="CO387" s="205">
        <f t="shared" si="290"/>
        <v>61.651119381769952</v>
      </c>
      <c r="CP387" s="191">
        <f t="shared" si="291"/>
        <v>35.392167001693984</v>
      </c>
      <c r="CQ387" s="145" t="s">
        <v>353</v>
      </c>
      <c r="CR387" s="191">
        <v>175</v>
      </c>
      <c r="CS387" s="191"/>
      <c r="CT387" s="191"/>
      <c r="CU387" s="191"/>
      <c r="CV387" s="192"/>
      <c r="CW387" s="191" t="s">
        <v>357</v>
      </c>
      <c r="CX387" s="209" t="s">
        <v>358</v>
      </c>
      <c r="CY387" s="208">
        <v>0.13</v>
      </c>
      <c r="CZ387" s="191">
        <v>470</v>
      </c>
      <c r="DA387" s="191"/>
      <c r="DB387" s="191">
        <f t="shared" si="292"/>
        <v>42.837923387165503</v>
      </c>
      <c r="DC387" s="43">
        <f t="shared" si="293"/>
        <v>0</v>
      </c>
      <c r="DD387" s="191" t="s">
        <v>362</v>
      </c>
      <c r="DE387" s="191">
        <v>100</v>
      </c>
      <c r="DF387" s="191" t="s">
        <v>361</v>
      </c>
      <c r="DG387" s="191">
        <v>20</v>
      </c>
      <c r="DH387" s="191" t="s">
        <v>353</v>
      </c>
      <c r="DI387" s="192">
        <v>175</v>
      </c>
      <c r="DJ387" s="191"/>
      <c r="DK387" s="209"/>
      <c r="DL387" s="208"/>
      <c r="DM387" s="191"/>
      <c r="DN387" s="191">
        <f t="shared" si="294"/>
        <v>42.837923387165503</v>
      </c>
      <c r="DO387" s="192">
        <f t="shared" si="295"/>
        <v>0</v>
      </c>
      <c r="DP387" s="191">
        <v>1</v>
      </c>
      <c r="DQ387" s="191" t="s">
        <v>363</v>
      </c>
      <c r="DR387" s="191" t="s">
        <v>371</v>
      </c>
      <c r="DS387" s="208">
        <v>0.13400000000000001</v>
      </c>
      <c r="DT387" s="191">
        <v>580</v>
      </c>
      <c r="DU387" s="191">
        <f t="shared" si="296"/>
        <v>6.1758150318847678</v>
      </c>
      <c r="DV387" s="191">
        <v>0.375</v>
      </c>
      <c r="DW387" s="191">
        <v>0.45</v>
      </c>
      <c r="DX387" s="192">
        <f t="shared" si="297"/>
        <v>7.8649260003764416</v>
      </c>
      <c r="DY387" s="191">
        <v>1</v>
      </c>
      <c r="DZ387" s="191" t="s">
        <v>363</v>
      </c>
      <c r="EA387" s="191" t="s">
        <v>371</v>
      </c>
      <c r="EB387" s="208">
        <v>0.13400000000000001</v>
      </c>
      <c r="EC387" s="191">
        <v>580</v>
      </c>
      <c r="ED387" s="191">
        <f t="shared" si="298"/>
        <v>2.7311431767643408</v>
      </c>
      <c r="EE387" s="191">
        <v>0.47499999999999998</v>
      </c>
      <c r="EF387" s="191">
        <v>0.47499999999999998</v>
      </c>
      <c r="EG387" s="191">
        <f t="shared" si="299"/>
        <v>3.9324630001882208</v>
      </c>
      <c r="EH387" s="166">
        <f t="shared" si="300"/>
        <v>2</v>
      </c>
      <c r="EI387" s="205">
        <f t="shared" si="301"/>
        <v>2.8459442472293506</v>
      </c>
      <c r="EJ387" s="205">
        <f t="shared" si="270"/>
        <v>1.6740848513113826</v>
      </c>
      <c r="EK387" s="51">
        <f t="shared" si="266"/>
        <v>0.80705832545295819</v>
      </c>
      <c r="EL387" s="220">
        <f t="shared" si="271"/>
        <v>0.31112787638532469</v>
      </c>
      <c r="EM387" s="221">
        <f t="shared" si="302"/>
        <v>4.7643521519634318</v>
      </c>
      <c r="EN387" s="191"/>
      <c r="EO387" s="313"/>
      <c r="EP387" s="192" t="s">
        <v>354</v>
      </c>
      <c r="EQ387" s="222">
        <f t="shared" si="303"/>
        <v>2.8459442472293506</v>
      </c>
      <c r="ER387" s="191">
        <f t="shared" si="304"/>
        <v>1.6740848513113826</v>
      </c>
      <c r="ES387" s="51">
        <f t="shared" si="305"/>
        <v>0.80705832545295819</v>
      </c>
      <c r="ET387" s="191">
        <f t="shared" si="267"/>
        <v>3.7793278763853246</v>
      </c>
      <c r="EU387" s="191">
        <f t="shared" si="306"/>
        <v>4.7643521519634318</v>
      </c>
      <c r="EV387" s="191"/>
      <c r="EW387" s="191"/>
      <c r="EX387" s="192" t="str">
        <f t="shared" si="272"/>
        <v>Front</v>
      </c>
      <c r="EY387" s="145"/>
      <c r="EZ387" s="191"/>
      <c r="FA387" s="191"/>
      <c r="FB387" s="191"/>
      <c r="FC387" s="191"/>
      <c r="FD387" s="191"/>
      <c r="FE387" s="191"/>
      <c r="FF387" s="192"/>
      <c r="FG387" s="145"/>
      <c r="FH387" s="191"/>
      <c r="FI387" s="191"/>
      <c r="FJ387" s="191"/>
      <c r="FK387" s="191"/>
      <c r="FL387" s="191"/>
      <c r="FM387" s="191"/>
      <c r="FN387" s="192"/>
      <c r="FO387" s="145"/>
      <c r="FP387" s="191"/>
      <c r="FQ387" s="191"/>
      <c r="FR387" s="191"/>
      <c r="FS387" s="191"/>
      <c r="FT387" s="191"/>
      <c r="FU387" s="191"/>
      <c r="FV387" s="192"/>
      <c r="FW387" s="191"/>
      <c r="FX387" s="191"/>
      <c r="FY387" s="191"/>
      <c r="FZ387" s="191"/>
      <c r="GA387" s="191"/>
      <c r="GB387" s="191"/>
      <c r="GC387" s="191"/>
      <c r="GD387" s="210"/>
      <c r="GE387" s="145"/>
      <c r="GF387" s="191"/>
      <c r="GG387" s="191"/>
      <c r="GH387" s="191"/>
      <c r="GI387" s="191"/>
      <c r="GJ387" s="191"/>
      <c r="GK387" s="191"/>
      <c r="GL387" s="210"/>
      <c r="GM387" s="145"/>
      <c r="GN387" s="191"/>
      <c r="GO387" s="191"/>
      <c r="GP387" s="191"/>
      <c r="GQ387" s="191"/>
      <c r="GR387" s="191"/>
      <c r="GS387" s="191"/>
      <c r="GT387" s="210"/>
      <c r="GU387" s="145"/>
      <c r="GV387" s="191"/>
      <c r="GW387" s="191"/>
      <c r="GX387" s="191"/>
      <c r="GY387" s="191"/>
      <c r="GZ387" s="191"/>
      <c r="HA387" s="191"/>
      <c r="HB387" s="210"/>
      <c r="HC387" s="145"/>
      <c r="HD387" s="191"/>
      <c r="HE387" s="191"/>
      <c r="HF387" s="191"/>
      <c r="HG387" s="191"/>
      <c r="HH387" s="191"/>
      <c r="HI387" s="191"/>
      <c r="HJ387" s="210"/>
      <c r="HR387" s="310"/>
    </row>
    <row r="388" spans="1:226" s="309" customFormat="1" ht="14.45" customHeight="1" x14ac:dyDescent="0.25">
      <c r="A388" s="211" t="s">
        <v>431</v>
      </c>
      <c r="B388" s="194" t="s">
        <v>0</v>
      </c>
      <c r="C388" s="31">
        <f t="shared" si="268"/>
        <v>378</v>
      </c>
      <c r="D388" s="173" t="str">
        <f t="shared" si="273"/>
        <v>Dw_378</v>
      </c>
      <c r="E388" s="4">
        <v>453.95878358083098</v>
      </c>
      <c r="F388" s="195" t="s">
        <v>360</v>
      </c>
      <c r="G388" s="195">
        <v>17.5</v>
      </c>
      <c r="H388" s="3">
        <f t="shared" si="274"/>
        <v>54.491357194153096</v>
      </c>
      <c r="I388" s="196">
        <f t="shared" si="275"/>
        <v>195.748065939632</v>
      </c>
      <c r="J388" s="1">
        <f t="shared" si="276"/>
        <v>0.30000000000000004</v>
      </c>
      <c r="K388" s="280">
        <f t="shared" si="277"/>
        <v>0.67681878459457778</v>
      </c>
      <c r="L388" s="280">
        <f t="shared" si="278"/>
        <v>0.75777707599792477</v>
      </c>
      <c r="M388" s="225">
        <f t="shared" si="279"/>
        <v>1.077683192449292</v>
      </c>
      <c r="N388" s="15" t="s">
        <v>432</v>
      </c>
      <c r="O388" s="197">
        <f t="shared" si="280"/>
        <v>0.56833280699844357</v>
      </c>
      <c r="P388" s="198">
        <f t="shared" si="281"/>
        <v>0</v>
      </c>
      <c r="Q388" s="198">
        <f t="shared" si="282"/>
        <v>0</v>
      </c>
      <c r="R388" s="198">
        <f t="shared" si="283"/>
        <v>0.75507491879851207</v>
      </c>
      <c r="S388" s="77">
        <f t="shared" si="284"/>
        <v>0.87821723654742201</v>
      </c>
      <c r="T388" s="199"/>
      <c r="U388" s="3">
        <f t="shared" si="285"/>
        <v>1.651177044992691</v>
      </c>
      <c r="V388" s="98">
        <f t="shared" si="286"/>
        <v>9.2697111552967044</v>
      </c>
      <c r="W388" s="49">
        <f t="shared" si="287"/>
        <v>5.8784309760306597</v>
      </c>
      <c r="X388" s="317">
        <f t="shared" si="269"/>
        <v>6.0850695038108776E-2</v>
      </c>
      <c r="Y388" s="318">
        <v>6.085069503810879E-2</v>
      </c>
      <c r="Z388" s="200"/>
      <c r="AA388" s="66"/>
      <c r="AB388" s="66"/>
      <c r="AC388" s="66">
        <v>250</v>
      </c>
      <c r="AD388" s="66"/>
      <c r="AE388" s="66"/>
      <c r="AF388" s="66"/>
      <c r="AG388" s="66"/>
      <c r="AH388" s="195"/>
      <c r="AI388" s="34"/>
      <c r="AJ388" s="229">
        <v>180</v>
      </c>
      <c r="AK388" s="34"/>
      <c r="AL388" s="34"/>
      <c r="AM388" s="34"/>
      <c r="AN388" s="201"/>
      <c r="AO388" s="201"/>
      <c r="AP388" s="202">
        <v>240</v>
      </c>
      <c r="AQ388" s="18"/>
      <c r="AR388" s="18"/>
      <c r="AS388" s="18"/>
      <c r="AT388" s="51"/>
      <c r="AU388" s="17"/>
      <c r="AV388" s="18"/>
      <c r="AW388" s="112"/>
      <c r="AX388" s="103"/>
      <c r="AY388" s="18"/>
      <c r="AZ388" s="18"/>
      <c r="BA388" s="18"/>
      <c r="BB388" s="17"/>
      <c r="BC388" s="19"/>
      <c r="BD388" s="19"/>
      <c r="BE388" s="19"/>
      <c r="BF388" s="17"/>
      <c r="BG388" s="18"/>
      <c r="BH388" s="18"/>
      <c r="BI388" s="128"/>
      <c r="BJ388" s="331"/>
      <c r="BK388" s="332"/>
      <c r="BL388" s="332"/>
      <c r="BM388" s="332"/>
      <c r="BN388" s="333"/>
      <c r="BO388" s="203">
        <f t="shared" si="288"/>
        <v>6.9363999999999999</v>
      </c>
      <c r="BP388" s="285">
        <v>7.8558556591536091</v>
      </c>
      <c r="BQ388" s="204">
        <v>2.9327965102345455</v>
      </c>
      <c r="BR388" s="204"/>
      <c r="BS388" s="47"/>
      <c r="BT388" s="42"/>
      <c r="BU388" s="42"/>
      <c r="BV388" s="42"/>
      <c r="BW388" s="43"/>
      <c r="BX388" s="191"/>
      <c r="BY388" s="191"/>
      <c r="BZ388" s="205"/>
      <c r="CA388" s="191"/>
      <c r="CB388" s="206"/>
      <c r="CC388" s="191"/>
      <c r="CD388" s="207">
        <f t="shared" si="289"/>
        <v>58.724419781889608</v>
      </c>
      <c r="CE388" s="47" t="s">
        <v>356</v>
      </c>
      <c r="CF388" s="42">
        <v>31.8</v>
      </c>
      <c r="CG388" s="42" t="s">
        <v>353</v>
      </c>
      <c r="CH388" s="42">
        <v>175</v>
      </c>
      <c r="CI388" s="191"/>
      <c r="CJ388" s="192"/>
      <c r="CK388" s="191" t="s">
        <v>357</v>
      </c>
      <c r="CL388" s="191" t="s">
        <v>358</v>
      </c>
      <c r="CM388" s="208">
        <v>0.13</v>
      </c>
      <c r="CN388" s="191">
        <v>470</v>
      </c>
      <c r="CO388" s="205">
        <f t="shared" si="290"/>
        <v>76.793797699897965</v>
      </c>
      <c r="CP388" s="191">
        <f t="shared" si="291"/>
        <v>44.043314836417203</v>
      </c>
      <c r="CQ388" s="145" t="s">
        <v>353</v>
      </c>
      <c r="CR388" s="191">
        <v>175</v>
      </c>
      <c r="CS388" s="191"/>
      <c r="CT388" s="191"/>
      <c r="CU388" s="191"/>
      <c r="CV388" s="192"/>
      <c r="CW388" s="191" t="s">
        <v>357</v>
      </c>
      <c r="CX388" s="209" t="s">
        <v>358</v>
      </c>
      <c r="CY388" s="208">
        <v>0.13</v>
      </c>
      <c r="CZ388" s="191">
        <v>470</v>
      </c>
      <c r="DA388" s="191"/>
      <c r="DB388" s="191">
        <f t="shared" si="292"/>
        <v>54.491357194153096</v>
      </c>
      <c r="DC388" s="43">
        <f t="shared" si="293"/>
        <v>0</v>
      </c>
      <c r="DD388" s="191" t="s">
        <v>362</v>
      </c>
      <c r="DE388" s="191">
        <v>100</v>
      </c>
      <c r="DF388" s="191" t="s">
        <v>361</v>
      </c>
      <c r="DG388" s="191">
        <v>20</v>
      </c>
      <c r="DH388" s="191" t="s">
        <v>353</v>
      </c>
      <c r="DI388" s="192">
        <v>175</v>
      </c>
      <c r="DJ388" s="191"/>
      <c r="DK388" s="209"/>
      <c r="DL388" s="208"/>
      <c r="DM388" s="191"/>
      <c r="DN388" s="191">
        <f t="shared" si="294"/>
        <v>54.491357194153096</v>
      </c>
      <c r="DO388" s="192">
        <f t="shared" si="295"/>
        <v>0</v>
      </c>
      <c r="DP388" s="191">
        <v>1</v>
      </c>
      <c r="DQ388" s="191" t="s">
        <v>363</v>
      </c>
      <c r="DR388" s="191" t="s">
        <v>371</v>
      </c>
      <c r="DS388" s="208">
        <v>0.13400000000000001</v>
      </c>
      <c r="DT388" s="191">
        <v>580</v>
      </c>
      <c r="DU388" s="191">
        <f t="shared" si="296"/>
        <v>7.8558556591536091</v>
      </c>
      <c r="DV388" s="191">
        <v>0.375</v>
      </c>
      <c r="DW388" s="191">
        <v>0.45</v>
      </c>
      <c r="DX388" s="192">
        <f t="shared" si="297"/>
        <v>9.7874032969816014</v>
      </c>
      <c r="DY388" s="191">
        <v>1</v>
      </c>
      <c r="DZ388" s="191" t="s">
        <v>363</v>
      </c>
      <c r="EA388" s="191" t="s">
        <v>371</v>
      </c>
      <c r="EB388" s="208">
        <v>0.13400000000000001</v>
      </c>
      <c r="EC388" s="191">
        <v>580</v>
      </c>
      <c r="ED388" s="191">
        <f t="shared" si="298"/>
        <v>2.9327965102345455</v>
      </c>
      <c r="EE388" s="191">
        <v>0.47499999999999998</v>
      </c>
      <c r="EF388" s="191">
        <v>0.47499999999999998</v>
      </c>
      <c r="EG388" s="191">
        <f t="shared" si="299"/>
        <v>4.8937016484908007</v>
      </c>
      <c r="EH388" s="166">
        <f t="shared" si="300"/>
        <v>2</v>
      </c>
      <c r="EI388" s="205">
        <f t="shared" si="301"/>
        <v>2.8070009764875747</v>
      </c>
      <c r="EJ388" s="205">
        <f t="shared" si="270"/>
        <v>1.651177044992691</v>
      </c>
      <c r="EK388" s="51">
        <f t="shared" si="266"/>
        <v>1.0316194652418544</v>
      </c>
      <c r="EL388" s="220">
        <f t="shared" si="271"/>
        <v>0.33059951175621261</v>
      </c>
      <c r="EM388" s="221">
        <f t="shared" si="302"/>
        <v>4.6348555776483522</v>
      </c>
      <c r="EN388" s="191"/>
      <c r="EO388" s="313"/>
      <c r="EP388" s="192" t="s">
        <v>354</v>
      </c>
      <c r="EQ388" s="222">
        <f t="shared" si="303"/>
        <v>2.8070009764875747</v>
      </c>
      <c r="ER388" s="191">
        <f t="shared" si="304"/>
        <v>1.651177044992691</v>
      </c>
      <c r="ES388" s="51">
        <f t="shared" si="305"/>
        <v>1.0316194652418544</v>
      </c>
      <c r="ET388" s="191">
        <f t="shared" si="267"/>
        <v>3.7987995117562123</v>
      </c>
      <c r="EU388" s="191">
        <f t="shared" si="306"/>
        <v>4.6348555776483522</v>
      </c>
      <c r="EV388" s="191"/>
      <c r="EW388" s="191"/>
      <c r="EX388" s="192" t="str">
        <f t="shared" si="272"/>
        <v>Front</v>
      </c>
      <c r="EY388" s="145"/>
      <c r="EZ388" s="191"/>
      <c r="FA388" s="191"/>
      <c r="FB388" s="191"/>
      <c r="FC388" s="191"/>
      <c r="FD388" s="191"/>
      <c r="FE388" s="191"/>
      <c r="FF388" s="192"/>
      <c r="FG388" s="145"/>
      <c r="FH388" s="191"/>
      <c r="FI388" s="191"/>
      <c r="FJ388" s="191"/>
      <c r="FK388" s="191"/>
      <c r="FL388" s="191"/>
      <c r="FM388" s="191"/>
      <c r="FN388" s="192"/>
      <c r="FO388" s="145"/>
      <c r="FP388" s="191"/>
      <c r="FQ388" s="191"/>
      <c r="FR388" s="191"/>
      <c r="FS388" s="191"/>
      <c r="FT388" s="191"/>
      <c r="FU388" s="191"/>
      <c r="FV388" s="192"/>
      <c r="FW388" s="191"/>
      <c r="FX388" s="191"/>
      <c r="FY388" s="191"/>
      <c r="FZ388" s="191"/>
      <c r="GA388" s="191"/>
      <c r="GB388" s="191"/>
      <c r="GC388" s="191"/>
      <c r="GD388" s="210"/>
      <c r="GE388" s="145"/>
      <c r="GF388" s="191"/>
      <c r="GG388" s="191"/>
      <c r="GH388" s="191"/>
      <c r="GI388" s="191"/>
      <c r="GJ388" s="191"/>
      <c r="GK388" s="191"/>
      <c r="GL388" s="210"/>
      <c r="GM388" s="145"/>
      <c r="GN388" s="191"/>
      <c r="GO388" s="191"/>
      <c r="GP388" s="191"/>
      <c r="GQ388" s="191"/>
      <c r="GR388" s="191"/>
      <c r="GS388" s="191"/>
      <c r="GT388" s="210"/>
      <c r="GU388" s="145"/>
      <c r="GV388" s="191"/>
      <c r="GW388" s="191"/>
      <c r="GX388" s="191"/>
      <c r="GY388" s="191"/>
      <c r="GZ388" s="191"/>
      <c r="HA388" s="191"/>
      <c r="HB388" s="210"/>
      <c r="HC388" s="145"/>
      <c r="HD388" s="191"/>
      <c r="HE388" s="191"/>
      <c r="HF388" s="191"/>
      <c r="HG388" s="191"/>
      <c r="HH388" s="191"/>
      <c r="HI388" s="191"/>
      <c r="HJ388" s="210"/>
      <c r="HR388" s="310"/>
    </row>
    <row r="389" spans="1:226" s="309" customFormat="1" ht="14.45" customHeight="1" x14ac:dyDescent="0.25">
      <c r="A389" s="211" t="s">
        <v>431</v>
      </c>
      <c r="B389" s="194" t="s">
        <v>0</v>
      </c>
      <c r="C389" s="31">
        <f t="shared" si="268"/>
        <v>379</v>
      </c>
      <c r="D389" s="173" t="str">
        <f t="shared" si="273"/>
        <v>Dw_379</v>
      </c>
      <c r="E389" s="4">
        <v>661.98684713403713</v>
      </c>
      <c r="F389" s="195" t="s">
        <v>360</v>
      </c>
      <c r="G389" s="195">
        <v>17.5</v>
      </c>
      <c r="H389" s="3">
        <f t="shared" si="274"/>
        <v>44.799366677193078</v>
      </c>
      <c r="I389" s="196">
        <f t="shared" si="275"/>
        <v>166.81127399310296</v>
      </c>
      <c r="J389" s="1">
        <f t="shared" si="276"/>
        <v>0.3</v>
      </c>
      <c r="K389" s="280">
        <f t="shared" si="277"/>
        <v>0.64812505564462097</v>
      </c>
      <c r="L389" s="280">
        <f t="shared" si="278"/>
        <v>0.73406411461141319</v>
      </c>
      <c r="M389" s="225">
        <f t="shared" si="279"/>
        <v>1.1170555726495903</v>
      </c>
      <c r="N389" s="15" t="s">
        <v>432</v>
      </c>
      <c r="O389" s="197">
        <f t="shared" si="280"/>
        <v>0.55054808595855986</v>
      </c>
      <c r="P389" s="198">
        <f t="shared" si="281"/>
        <v>0</v>
      </c>
      <c r="Q389" s="198">
        <f t="shared" si="282"/>
        <v>0</v>
      </c>
      <c r="R389" s="198">
        <f t="shared" si="283"/>
        <v>0.7826610377905675</v>
      </c>
      <c r="S389" s="77">
        <f t="shared" si="284"/>
        <v>0.7615463964504704</v>
      </c>
      <c r="T389" s="199"/>
      <c r="U389" s="3">
        <f t="shared" si="285"/>
        <v>1.63054490232397</v>
      </c>
      <c r="V389" s="98">
        <f t="shared" si="286"/>
        <v>9.0395007068819275</v>
      </c>
      <c r="W389" s="49">
        <f t="shared" si="287"/>
        <v>4.9559558796302268</v>
      </c>
      <c r="X389" s="317">
        <f t="shared" si="269"/>
        <v>6.9196706684266196E-2</v>
      </c>
      <c r="Y389" s="318">
        <v>6.9196706684266196E-2</v>
      </c>
      <c r="Z389" s="200"/>
      <c r="AA389" s="66"/>
      <c r="AB389" s="66"/>
      <c r="AC389" s="66">
        <v>250</v>
      </c>
      <c r="AD389" s="66"/>
      <c r="AE389" s="66"/>
      <c r="AF389" s="66"/>
      <c r="AG389" s="66"/>
      <c r="AH389" s="195"/>
      <c r="AI389" s="34"/>
      <c r="AJ389" s="229">
        <v>180</v>
      </c>
      <c r="AK389" s="34"/>
      <c r="AL389" s="34"/>
      <c r="AM389" s="34"/>
      <c r="AN389" s="201"/>
      <c r="AO389" s="201"/>
      <c r="AP389" s="202">
        <v>240</v>
      </c>
      <c r="AQ389" s="18"/>
      <c r="AR389" s="18"/>
      <c r="AS389" s="18"/>
      <c r="AT389" s="51"/>
      <c r="AU389" s="17"/>
      <c r="AV389" s="18"/>
      <c r="AW389" s="112"/>
      <c r="AX389" s="103"/>
      <c r="AY389" s="18"/>
      <c r="AZ389" s="18"/>
      <c r="BA389" s="18"/>
      <c r="BB389" s="17"/>
      <c r="BC389" s="19"/>
      <c r="BD389" s="19"/>
      <c r="BE389" s="19"/>
      <c r="BF389" s="17"/>
      <c r="BG389" s="18"/>
      <c r="BH389" s="18"/>
      <c r="BI389" s="128"/>
      <c r="BJ389" s="331"/>
      <c r="BK389" s="332"/>
      <c r="BL389" s="332"/>
      <c r="BM389" s="332"/>
      <c r="BN389" s="333"/>
      <c r="BO389" s="203">
        <f t="shared" si="288"/>
        <v>6.9363999999999999</v>
      </c>
      <c r="BP389" s="285">
        <v>6.4585904326730113</v>
      </c>
      <c r="BQ389" s="204">
        <v>2.8821424332779011</v>
      </c>
      <c r="BR389" s="204"/>
      <c r="BS389" s="47"/>
      <c r="BT389" s="42"/>
      <c r="BU389" s="42"/>
      <c r="BV389" s="42"/>
      <c r="BW389" s="43"/>
      <c r="BX389" s="191"/>
      <c r="BY389" s="191"/>
      <c r="BZ389" s="205"/>
      <c r="CA389" s="191"/>
      <c r="CB389" s="206"/>
      <c r="CC389" s="191"/>
      <c r="CD389" s="207">
        <f t="shared" si="289"/>
        <v>50.043382197930889</v>
      </c>
      <c r="CE389" s="47" t="s">
        <v>356</v>
      </c>
      <c r="CF389" s="42">
        <v>31.8</v>
      </c>
      <c r="CG389" s="42" t="s">
        <v>353</v>
      </c>
      <c r="CH389" s="42">
        <v>175</v>
      </c>
      <c r="CI389" s="191"/>
      <c r="CJ389" s="192"/>
      <c r="CK389" s="191" t="s">
        <v>357</v>
      </c>
      <c r="CL389" s="191" t="s">
        <v>358</v>
      </c>
      <c r="CM389" s="208">
        <v>0.13</v>
      </c>
      <c r="CN389" s="191">
        <v>470</v>
      </c>
      <c r="CO389" s="205">
        <f t="shared" si="290"/>
        <v>67.240986787288932</v>
      </c>
      <c r="CP389" s="191">
        <f t="shared" si="291"/>
        <v>37.532536648448165</v>
      </c>
      <c r="CQ389" s="145" t="s">
        <v>353</v>
      </c>
      <c r="CR389" s="191">
        <v>175</v>
      </c>
      <c r="CS389" s="191"/>
      <c r="CT389" s="191"/>
      <c r="CU389" s="191"/>
      <c r="CV389" s="192"/>
      <c r="CW389" s="191" t="s">
        <v>357</v>
      </c>
      <c r="CX389" s="209" t="s">
        <v>358</v>
      </c>
      <c r="CY389" s="208">
        <v>0.13</v>
      </c>
      <c r="CZ389" s="191">
        <v>470</v>
      </c>
      <c r="DA389" s="191"/>
      <c r="DB389" s="191">
        <f t="shared" si="292"/>
        <v>44.799366677193078</v>
      </c>
      <c r="DC389" s="43">
        <f t="shared" si="293"/>
        <v>0</v>
      </c>
      <c r="DD389" s="191" t="s">
        <v>362</v>
      </c>
      <c r="DE389" s="191">
        <v>100</v>
      </c>
      <c r="DF389" s="191" t="s">
        <v>361</v>
      </c>
      <c r="DG389" s="191">
        <v>20</v>
      </c>
      <c r="DH389" s="191" t="s">
        <v>353</v>
      </c>
      <c r="DI389" s="192">
        <v>175</v>
      </c>
      <c r="DJ389" s="191"/>
      <c r="DK389" s="209"/>
      <c r="DL389" s="208"/>
      <c r="DM389" s="191"/>
      <c r="DN389" s="191">
        <f t="shared" si="294"/>
        <v>44.799366677193078</v>
      </c>
      <c r="DO389" s="192">
        <f t="shared" si="295"/>
        <v>0</v>
      </c>
      <c r="DP389" s="191">
        <v>1</v>
      </c>
      <c r="DQ389" s="191" t="s">
        <v>363</v>
      </c>
      <c r="DR389" s="191" t="s">
        <v>371</v>
      </c>
      <c r="DS389" s="208">
        <v>0.13400000000000001</v>
      </c>
      <c r="DT389" s="191">
        <v>580</v>
      </c>
      <c r="DU389" s="191">
        <f t="shared" si="296"/>
        <v>6.4585904326730113</v>
      </c>
      <c r="DV389" s="191">
        <v>0.375</v>
      </c>
      <c r="DW389" s="191">
        <v>0.45</v>
      </c>
      <c r="DX389" s="192">
        <f t="shared" si="297"/>
        <v>8.3405636996551475</v>
      </c>
      <c r="DY389" s="191">
        <v>1</v>
      </c>
      <c r="DZ389" s="191" t="s">
        <v>363</v>
      </c>
      <c r="EA389" s="191" t="s">
        <v>371</v>
      </c>
      <c r="EB389" s="208">
        <v>0.13400000000000001</v>
      </c>
      <c r="EC389" s="191">
        <v>580</v>
      </c>
      <c r="ED389" s="191">
        <f t="shared" si="298"/>
        <v>2.8821424332779011</v>
      </c>
      <c r="EE389" s="191">
        <v>0.47499999999999998</v>
      </c>
      <c r="EF389" s="191">
        <v>0.47499999999999998</v>
      </c>
      <c r="EG389" s="191">
        <f t="shared" si="299"/>
        <v>4.1702818498275738</v>
      </c>
      <c r="EH389" s="166">
        <f t="shared" si="300"/>
        <v>2</v>
      </c>
      <c r="EI389" s="205">
        <f t="shared" si="301"/>
        <v>2.7719263339507489</v>
      </c>
      <c r="EJ389" s="205">
        <f t="shared" si="270"/>
        <v>1.63054490232397</v>
      </c>
      <c r="EK389" s="51">
        <f t="shared" si="266"/>
        <v>1.0015975309539311</v>
      </c>
      <c r="EL389" s="220">
        <f t="shared" si="271"/>
        <v>0.3481368330246255</v>
      </c>
      <c r="EM389" s="221">
        <f t="shared" si="302"/>
        <v>4.5197503534409638</v>
      </c>
      <c r="EN389" s="191"/>
      <c r="EO389" s="313"/>
      <c r="EP389" s="192" t="s">
        <v>354</v>
      </c>
      <c r="EQ389" s="222">
        <f t="shared" si="303"/>
        <v>2.7719263339507489</v>
      </c>
      <c r="ER389" s="191">
        <f t="shared" si="304"/>
        <v>1.63054490232397</v>
      </c>
      <c r="ES389" s="51">
        <f t="shared" si="305"/>
        <v>1.0015975309539311</v>
      </c>
      <c r="ET389" s="191">
        <f t="shared" si="267"/>
        <v>3.8163368330246255</v>
      </c>
      <c r="EU389" s="191">
        <f t="shared" si="306"/>
        <v>4.5197503534409638</v>
      </c>
      <c r="EV389" s="191"/>
      <c r="EW389" s="191"/>
      <c r="EX389" s="192" t="str">
        <f t="shared" si="272"/>
        <v>Front</v>
      </c>
      <c r="EY389" s="145"/>
      <c r="EZ389" s="191"/>
      <c r="FA389" s="191"/>
      <c r="FB389" s="191"/>
      <c r="FC389" s="191"/>
      <c r="FD389" s="191"/>
      <c r="FE389" s="191"/>
      <c r="FF389" s="192"/>
      <c r="FG389" s="145"/>
      <c r="FH389" s="191"/>
      <c r="FI389" s="191"/>
      <c r="FJ389" s="191"/>
      <c r="FK389" s="191"/>
      <c r="FL389" s="191"/>
      <c r="FM389" s="191"/>
      <c r="FN389" s="192"/>
      <c r="FO389" s="145"/>
      <c r="FP389" s="191"/>
      <c r="FQ389" s="191"/>
      <c r="FR389" s="191"/>
      <c r="FS389" s="191"/>
      <c r="FT389" s="191"/>
      <c r="FU389" s="191"/>
      <c r="FV389" s="192"/>
      <c r="FW389" s="191"/>
      <c r="FX389" s="191"/>
      <c r="FY389" s="191"/>
      <c r="FZ389" s="191"/>
      <c r="GA389" s="191"/>
      <c r="GB389" s="191"/>
      <c r="GC389" s="191"/>
      <c r="GD389" s="210"/>
      <c r="GE389" s="145"/>
      <c r="GF389" s="191"/>
      <c r="GG389" s="191"/>
      <c r="GH389" s="191"/>
      <c r="GI389" s="191"/>
      <c r="GJ389" s="191"/>
      <c r="GK389" s="191"/>
      <c r="GL389" s="210"/>
      <c r="GM389" s="145"/>
      <c r="GN389" s="191"/>
      <c r="GO389" s="191"/>
      <c r="GP389" s="191"/>
      <c r="GQ389" s="191"/>
      <c r="GR389" s="191"/>
      <c r="GS389" s="191"/>
      <c r="GT389" s="210"/>
      <c r="GU389" s="145"/>
      <c r="GV389" s="191"/>
      <c r="GW389" s="191"/>
      <c r="GX389" s="191"/>
      <c r="GY389" s="191"/>
      <c r="GZ389" s="191"/>
      <c r="HA389" s="191"/>
      <c r="HB389" s="210"/>
      <c r="HC389" s="145"/>
      <c r="HD389" s="191"/>
      <c r="HE389" s="191"/>
      <c r="HF389" s="191"/>
      <c r="HG389" s="191"/>
      <c r="HH389" s="191"/>
      <c r="HI389" s="191"/>
      <c r="HJ389" s="210"/>
      <c r="HR389" s="310"/>
    </row>
    <row r="390" spans="1:226" s="309" customFormat="1" ht="14.45" customHeight="1" x14ac:dyDescent="0.25">
      <c r="A390" s="211" t="s">
        <v>431</v>
      </c>
      <c r="B390" s="194" t="s">
        <v>0</v>
      </c>
      <c r="C390" s="31">
        <f t="shared" si="268"/>
        <v>380</v>
      </c>
      <c r="D390" s="173" t="str">
        <f t="shared" si="273"/>
        <v>Dw_380</v>
      </c>
      <c r="E390" s="4">
        <v>478.92480019386932</v>
      </c>
      <c r="F390" s="195" t="s">
        <v>360</v>
      </c>
      <c r="G390" s="195">
        <v>17.5</v>
      </c>
      <c r="H390" s="3">
        <f t="shared" si="274"/>
        <v>50.885109989287528</v>
      </c>
      <c r="I390" s="196">
        <f t="shared" si="275"/>
        <v>178.85863757997433</v>
      </c>
      <c r="J390" s="1">
        <f t="shared" si="276"/>
        <v>0.30000000000000004</v>
      </c>
      <c r="K390" s="280">
        <f t="shared" si="277"/>
        <v>0.6960525711065878</v>
      </c>
      <c r="L390" s="280">
        <f t="shared" si="278"/>
        <v>0.84659423272945689</v>
      </c>
      <c r="M390" s="225">
        <f t="shared" si="279"/>
        <v>1.0544851192281681</v>
      </c>
      <c r="N390" s="15" t="s">
        <v>432</v>
      </c>
      <c r="O390" s="197">
        <f t="shared" si="280"/>
        <v>0.6349456745470925</v>
      </c>
      <c r="P390" s="198">
        <f t="shared" si="281"/>
        <v>0</v>
      </c>
      <c r="Q390" s="198">
        <f t="shared" si="282"/>
        <v>0</v>
      </c>
      <c r="R390" s="198">
        <f t="shared" si="283"/>
        <v>0.73882127080952176</v>
      </c>
      <c r="S390" s="77">
        <f t="shared" si="284"/>
        <v>0.87143057573222449</v>
      </c>
      <c r="T390" s="199"/>
      <c r="U390" s="3">
        <f t="shared" si="285"/>
        <v>2.0079172317906679</v>
      </c>
      <c r="V390" s="98">
        <f t="shared" si="286"/>
        <v>13.707887473054456</v>
      </c>
      <c r="W390" s="49">
        <f t="shared" si="287"/>
        <v>3.7121044427386938</v>
      </c>
      <c r="X390" s="317">
        <f t="shared" si="269"/>
        <v>0.10860092286918811</v>
      </c>
      <c r="Y390" s="318">
        <v>0.1086009228691881</v>
      </c>
      <c r="Z390" s="200"/>
      <c r="AA390" s="66"/>
      <c r="AB390" s="66"/>
      <c r="AC390" s="66">
        <v>250</v>
      </c>
      <c r="AD390" s="66"/>
      <c r="AE390" s="66"/>
      <c r="AF390" s="66"/>
      <c r="AG390" s="66"/>
      <c r="AH390" s="195"/>
      <c r="AI390" s="34"/>
      <c r="AJ390" s="229">
        <v>180</v>
      </c>
      <c r="AK390" s="34"/>
      <c r="AL390" s="34"/>
      <c r="AM390" s="34"/>
      <c r="AN390" s="201"/>
      <c r="AO390" s="201"/>
      <c r="AP390" s="202">
        <v>240</v>
      </c>
      <c r="AQ390" s="18"/>
      <c r="AR390" s="18"/>
      <c r="AS390" s="18"/>
      <c r="AT390" s="51"/>
      <c r="AU390" s="17"/>
      <c r="AV390" s="18"/>
      <c r="AW390" s="112"/>
      <c r="AX390" s="103"/>
      <c r="AY390" s="18"/>
      <c r="AZ390" s="18"/>
      <c r="BA390" s="18"/>
      <c r="BB390" s="17"/>
      <c r="BC390" s="19"/>
      <c r="BD390" s="19"/>
      <c r="BE390" s="19"/>
      <c r="BF390" s="17"/>
      <c r="BG390" s="18"/>
      <c r="BH390" s="18"/>
      <c r="BI390" s="128"/>
      <c r="BJ390" s="331"/>
      <c r="BK390" s="332"/>
      <c r="BL390" s="332"/>
      <c r="BM390" s="332"/>
      <c r="BN390" s="333"/>
      <c r="BO390" s="203">
        <f t="shared" si="288"/>
        <v>6.9363999999999999</v>
      </c>
      <c r="BP390" s="285">
        <v>7.3359538073478356</v>
      </c>
      <c r="BQ390" s="204">
        <v>2.7006203266104518</v>
      </c>
      <c r="BR390" s="204"/>
      <c r="BS390" s="47"/>
      <c r="BT390" s="42"/>
      <c r="BU390" s="42"/>
      <c r="BV390" s="42"/>
      <c r="BW390" s="43"/>
      <c r="BX390" s="191"/>
      <c r="BY390" s="191"/>
      <c r="BZ390" s="205"/>
      <c r="CA390" s="191"/>
      <c r="CB390" s="206"/>
      <c r="CC390" s="191"/>
      <c r="CD390" s="207">
        <f t="shared" si="289"/>
        <v>53.657591273992303</v>
      </c>
      <c r="CE390" s="47" t="s">
        <v>356</v>
      </c>
      <c r="CF390" s="42">
        <v>31.8</v>
      </c>
      <c r="CG390" s="42" t="s">
        <v>353</v>
      </c>
      <c r="CH390" s="42">
        <v>175</v>
      </c>
      <c r="CI390" s="191"/>
      <c r="CJ390" s="192"/>
      <c r="CK390" s="191" t="s">
        <v>357</v>
      </c>
      <c r="CL390" s="191" t="s">
        <v>358</v>
      </c>
      <c r="CM390" s="208">
        <v>0.13</v>
      </c>
      <c r="CN390" s="191">
        <v>470</v>
      </c>
      <c r="CO390" s="205">
        <f t="shared" si="290"/>
        <v>67.116863749971401</v>
      </c>
      <c r="CP390" s="191">
        <f t="shared" si="291"/>
        <v>40.243193455494222</v>
      </c>
      <c r="CQ390" s="145" t="s">
        <v>353</v>
      </c>
      <c r="CR390" s="191">
        <v>175</v>
      </c>
      <c r="CS390" s="191"/>
      <c r="CT390" s="191"/>
      <c r="CU390" s="191"/>
      <c r="CV390" s="192"/>
      <c r="CW390" s="191" t="s">
        <v>357</v>
      </c>
      <c r="CX390" s="209" t="s">
        <v>358</v>
      </c>
      <c r="CY390" s="208">
        <v>0.13</v>
      </c>
      <c r="CZ390" s="191">
        <v>470</v>
      </c>
      <c r="DA390" s="191"/>
      <c r="DB390" s="191">
        <f t="shared" si="292"/>
        <v>50.885109989287528</v>
      </c>
      <c r="DC390" s="43">
        <f t="shared" si="293"/>
        <v>0</v>
      </c>
      <c r="DD390" s="191" t="s">
        <v>362</v>
      </c>
      <c r="DE390" s="191">
        <v>100</v>
      </c>
      <c r="DF390" s="191" t="s">
        <v>361</v>
      </c>
      <c r="DG390" s="191">
        <v>20</v>
      </c>
      <c r="DH390" s="191" t="s">
        <v>353</v>
      </c>
      <c r="DI390" s="192">
        <v>175</v>
      </c>
      <c r="DJ390" s="191"/>
      <c r="DK390" s="209"/>
      <c r="DL390" s="208"/>
      <c r="DM390" s="191"/>
      <c r="DN390" s="191">
        <f t="shared" si="294"/>
        <v>50.885109989287528</v>
      </c>
      <c r="DO390" s="192">
        <f t="shared" si="295"/>
        <v>0</v>
      </c>
      <c r="DP390" s="191">
        <v>1</v>
      </c>
      <c r="DQ390" s="191" t="s">
        <v>363</v>
      </c>
      <c r="DR390" s="191" t="s">
        <v>371</v>
      </c>
      <c r="DS390" s="208">
        <v>0.13400000000000001</v>
      </c>
      <c r="DT390" s="191">
        <v>580</v>
      </c>
      <c r="DU390" s="191">
        <f t="shared" si="296"/>
        <v>7.3359538073478356</v>
      </c>
      <c r="DV390" s="191">
        <v>0.375</v>
      </c>
      <c r="DW390" s="191">
        <v>0.45</v>
      </c>
      <c r="DX390" s="192">
        <f t="shared" si="297"/>
        <v>8.9429318789987171</v>
      </c>
      <c r="DY390" s="191">
        <v>1</v>
      </c>
      <c r="DZ390" s="191" t="s">
        <v>363</v>
      </c>
      <c r="EA390" s="191" t="s">
        <v>371</v>
      </c>
      <c r="EB390" s="208">
        <v>0.13400000000000001</v>
      </c>
      <c r="EC390" s="191">
        <v>580</v>
      </c>
      <c r="ED390" s="191">
        <f t="shared" si="298"/>
        <v>2.7006203266104518</v>
      </c>
      <c r="EE390" s="191">
        <v>0.47499999999999998</v>
      </c>
      <c r="EF390" s="191">
        <v>0.47499999999999998</v>
      </c>
      <c r="EG390" s="191">
        <f t="shared" si="299"/>
        <v>4.4714659394993586</v>
      </c>
      <c r="EH390" s="166">
        <f t="shared" si="300"/>
        <v>2</v>
      </c>
      <c r="EI390" s="205">
        <f t="shared" si="301"/>
        <v>3.4134592940441353</v>
      </c>
      <c r="EJ390" s="205">
        <f t="shared" si="270"/>
        <v>2.0079172317906679</v>
      </c>
      <c r="EK390" s="51">
        <f t="shared" si="266"/>
        <v>0.44270309481978387</v>
      </c>
      <c r="EL390" s="220">
        <f t="shared" si="271"/>
        <v>2.7370352977932333E-2</v>
      </c>
      <c r="EM390" s="221">
        <f t="shared" si="302"/>
        <v>6.8539437365272278</v>
      </c>
      <c r="EN390" s="191"/>
      <c r="EO390" s="313"/>
      <c r="EP390" s="192" t="s">
        <v>354</v>
      </c>
      <c r="EQ390" s="222">
        <f t="shared" si="303"/>
        <v>3.4134592940441353</v>
      </c>
      <c r="ER390" s="191">
        <f t="shared" si="304"/>
        <v>2.0079172317906679</v>
      </c>
      <c r="ES390" s="51">
        <f t="shared" si="305"/>
        <v>0.44270309481978387</v>
      </c>
      <c r="ET390" s="191">
        <f t="shared" si="267"/>
        <v>3.4955703529779321</v>
      </c>
      <c r="EU390" s="191">
        <f t="shared" si="306"/>
        <v>6.8539437365272278</v>
      </c>
      <c r="EV390" s="191"/>
      <c r="EW390" s="191"/>
      <c r="EX390" s="192" t="str">
        <f t="shared" si="272"/>
        <v>Front</v>
      </c>
      <c r="EY390" s="145"/>
      <c r="EZ390" s="191"/>
      <c r="FA390" s="191"/>
      <c r="FB390" s="191"/>
      <c r="FC390" s="191"/>
      <c r="FD390" s="191"/>
      <c r="FE390" s="191"/>
      <c r="FF390" s="192"/>
      <c r="FG390" s="145"/>
      <c r="FH390" s="191"/>
      <c r="FI390" s="191"/>
      <c r="FJ390" s="191"/>
      <c r="FK390" s="191"/>
      <c r="FL390" s="191"/>
      <c r="FM390" s="191"/>
      <c r="FN390" s="192"/>
      <c r="FO390" s="145"/>
      <c r="FP390" s="191"/>
      <c r="FQ390" s="191"/>
      <c r="FR390" s="191"/>
      <c r="FS390" s="191"/>
      <c r="FT390" s="191"/>
      <c r="FU390" s="191"/>
      <c r="FV390" s="192"/>
      <c r="FW390" s="191"/>
      <c r="FX390" s="191"/>
      <c r="FY390" s="191"/>
      <c r="FZ390" s="191"/>
      <c r="GA390" s="191"/>
      <c r="GB390" s="191"/>
      <c r="GC390" s="191"/>
      <c r="GD390" s="210"/>
      <c r="GE390" s="145"/>
      <c r="GF390" s="191"/>
      <c r="GG390" s="191"/>
      <c r="GH390" s="191"/>
      <c r="GI390" s="191"/>
      <c r="GJ390" s="191"/>
      <c r="GK390" s="191"/>
      <c r="GL390" s="210"/>
      <c r="GM390" s="145"/>
      <c r="GN390" s="191"/>
      <c r="GO390" s="191"/>
      <c r="GP390" s="191"/>
      <c r="GQ390" s="191"/>
      <c r="GR390" s="191"/>
      <c r="GS390" s="191"/>
      <c r="GT390" s="210"/>
      <c r="GU390" s="145"/>
      <c r="GV390" s="191"/>
      <c r="GW390" s="191"/>
      <c r="GX390" s="191"/>
      <c r="GY390" s="191"/>
      <c r="GZ390" s="191"/>
      <c r="HA390" s="191"/>
      <c r="HB390" s="210"/>
      <c r="HC390" s="145"/>
      <c r="HD390" s="191"/>
      <c r="HE390" s="191"/>
      <c r="HF390" s="191"/>
      <c r="HG390" s="191"/>
      <c r="HH390" s="191"/>
      <c r="HI390" s="191"/>
      <c r="HJ390" s="210"/>
      <c r="HR390" s="310"/>
    </row>
    <row r="391" spans="1:226" s="309" customFormat="1" ht="14.45" customHeight="1" x14ac:dyDescent="0.25">
      <c r="A391" s="211" t="s">
        <v>431</v>
      </c>
      <c r="B391" s="194" t="s">
        <v>0</v>
      </c>
      <c r="C391" s="31">
        <f t="shared" si="268"/>
        <v>381</v>
      </c>
      <c r="D391" s="173" t="str">
        <f t="shared" si="273"/>
        <v>Dw_381</v>
      </c>
      <c r="E391" s="4">
        <v>460.31923886550618</v>
      </c>
      <c r="F391" s="195" t="s">
        <v>360</v>
      </c>
      <c r="G391" s="195">
        <v>17.5</v>
      </c>
      <c r="H391" s="3">
        <f t="shared" si="274"/>
        <v>49.255834912116164</v>
      </c>
      <c r="I391" s="196">
        <f t="shared" si="275"/>
        <v>180.71137330186252</v>
      </c>
      <c r="J391" s="1">
        <f t="shared" si="276"/>
        <v>0.30000000000000004</v>
      </c>
      <c r="K391" s="280">
        <f t="shared" si="277"/>
        <v>0.65953293864755114</v>
      </c>
      <c r="L391" s="280">
        <f t="shared" si="278"/>
        <v>0.81269191345272651</v>
      </c>
      <c r="M391" s="225">
        <f t="shared" si="279"/>
        <v>1.1006495390300066</v>
      </c>
      <c r="N391" s="15" t="s">
        <v>432</v>
      </c>
      <c r="O391" s="197">
        <f t="shared" si="280"/>
        <v>0.60951893508954491</v>
      </c>
      <c r="P391" s="198">
        <f t="shared" si="281"/>
        <v>0</v>
      </c>
      <c r="Q391" s="198">
        <f t="shared" si="282"/>
        <v>0</v>
      </c>
      <c r="R391" s="198">
        <f t="shared" si="283"/>
        <v>0.77116620833613514</v>
      </c>
      <c r="S391" s="77">
        <f t="shared" si="284"/>
        <v>0.8121202868093812</v>
      </c>
      <c r="T391" s="199"/>
      <c r="U391" s="3">
        <f t="shared" si="285"/>
        <v>2.1345381589630779</v>
      </c>
      <c r="V391" s="98">
        <f t="shared" si="286"/>
        <v>15.491260717036251</v>
      </c>
      <c r="W391" s="49">
        <f t="shared" si="287"/>
        <v>3.1795885313548364</v>
      </c>
      <c r="X391" s="317">
        <f t="shared" si="269"/>
        <v>0.12524293553718169</v>
      </c>
      <c r="Y391" s="318">
        <v>0.12524293553718169</v>
      </c>
      <c r="Z391" s="200"/>
      <c r="AA391" s="66"/>
      <c r="AB391" s="66"/>
      <c r="AC391" s="66">
        <v>250</v>
      </c>
      <c r="AD391" s="66"/>
      <c r="AE391" s="66"/>
      <c r="AF391" s="66"/>
      <c r="AG391" s="66"/>
      <c r="AH391" s="195"/>
      <c r="AI391" s="34"/>
      <c r="AJ391" s="229">
        <v>180</v>
      </c>
      <c r="AK391" s="34"/>
      <c r="AL391" s="34"/>
      <c r="AM391" s="34"/>
      <c r="AN391" s="201"/>
      <c r="AO391" s="201"/>
      <c r="AP391" s="202">
        <v>240</v>
      </c>
      <c r="AQ391" s="18"/>
      <c r="AR391" s="18"/>
      <c r="AS391" s="18"/>
      <c r="AT391" s="51"/>
      <c r="AU391" s="17"/>
      <c r="AV391" s="18"/>
      <c r="AW391" s="112"/>
      <c r="AX391" s="103"/>
      <c r="AY391" s="18"/>
      <c r="AZ391" s="18"/>
      <c r="BA391" s="18"/>
      <c r="BB391" s="17"/>
      <c r="BC391" s="19"/>
      <c r="BD391" s="19"/>
      <c r="BE391" s="19"/>
      <c r="BF391" s="17"/>
      <c r="BG391" s="18"/>
      <c r="BH391" s="18"/>
      <c r="BI391" s="128"/>
      <c r="BJ391" s="331"/>
      <c r="BK391" s="332"/>
      <c r="BL391" s="332"/>
      <c r="BM391" s="332"/>
      <c r="BN391" s="333"/>
      <c r="BO391" s="203">
        <f t="shared" si="288"/>
        <v>6.9363999999999999</v>
      </c>
      <c r="BP391" s="285">
        <v>7.1010661023176525</v>
      </c>
      <c r="BQ391" s="204">
        <v>2.9278682804462348</v>
      </c>
      <c r="BR391" s="204"/>
      <c r="BS391" s="47"/>
      <c r="BT391" s="42"/>
      <c r="BU391" s="42"/>
      <c r="BV391" s="42"/>
      <c r="BW391" s="43"/>
      <c r="BX391" s="191"/>
      <c r="BY391" s="191"/>
      <c r="BZ391" s="205"/>
      <c r="CA391" s="191"/>
      <c r="CB391" s="206"/>
      <c r="CC391" s="191"/>
      <c r="CD391" s="207">
        <f t="shared" si="289"/>
        <v>54.213411990558761</v>
      </c>
      <c r="CE391" s="47" t="s">
        <v>356</v>
      </c>
      <c r="CF391" s="42">
        <v>31.8</v>
      </c>
      <c r="CG391" s="42" t="s">
        <v>353</v>
      </c>
      <c r="CH391" s="42">
        <v>175</v>
      </c>
      <c r="CI391" s="191"/>
      <c r="CJ391" s="192"/>
      <c r="CK391" s="191" t="s">
        <v>357</v>
      </c>
      <c r="CL391" s="191" t="s">
        <v>358</v>
      </c>
      <c r="CM391" s="208">
        <v>0.13</v>
      </c>
      <c r="CN391" s="191">
        <v>470</v>
      </c>
      <c r="CO391" s="205">
        <f t="shared" si="290"/>
        <v>72.22814962620231</v>
      </c>
      <c r="CP391" s="191">
        <f t="shared" si="291"/>
        <v>40.660058992919069</v>
      </c>
      <c r="CQ391" s="145" t="s">
        <v>353</v>
      </c>
      <c r="CR391" s="191">
        <v>175</v>
      </c>
      <c r="CS391" s="191"/>
      <c r="CT391" s="191"/>
      <c r="CU391" s="191"/>
      <c r="CV391" s="192"/>
      <c r="CW391" s="191" t="s">
        <v>357</v>
      </c>
      <c r="CX391" s="209" t="s">
        <v>358</v>
      </c>
      <c r="CY391" s="208">
        <v>0.13</v>
      </c>
      <c r="CZ391" s="191">
        <v>470</v>
      </c>
      <c r="DA391" s="191"/>
      <c r="DB391" s="191">
        <f t="shared" si="292"/>
        <v>49.255834912116164</v>
      </c>
      <c r="DC391" s="43">
        <f t="shared" si="293"/>
        <v>0</v>
      </c>
      <c r="DD391" s="191" t="s">
        <v>362</v>
      </c>
      <c r="DE391" s="191">
        <v>100</v>
      </c>
      <c r="DF391" s="191" t="s">
        <v>361</v>
      </c>
      <c r="DG391" s="191">
        <v>20</v>
      </c>
      <c r="DH391" s="191" t="s">
        <v>353</v>
      </c>
      <c r="DI391" s="192">
        <v>175</v>
      </c>
      <c r="DJ391" s="191"/>
      <c r="DK391" s="209"/>
      <c r="DL391" s="208"/>
      <c r="DM391" s="191"/>
      <c r="DN391" s="191">
        <f t="shared" si="294"/>
        <v>49.255834912116164</v>
      </c>
      <c r="DO391" s="192">
        <f t="shared" si="295"/>
        <v>0</v>
      </c>
      <c r="DP391" s="191">
        <v>1</v>
      </c>
      <c r="DQ391" s="191" t="s">
        <v>363</v>
      </c>
      <c r="DR391" s="191" t="s">
        <v>371</v>
      </c>
      <c r="DS391" s="208">
        <v>0.13400000000000001</v>
      </c>
      <c r="DT391" s="191">
        <v>580</v>
      </c>
      <c r="DU391" s="191">
        <f t="shared" si="296"/>
        <v>7.1010661023176525</v>
      </c>
      <c r="DV391" s="191">
        <v>0.375</v>
      </c>
      <c r="DW391" s="191">
        <v>0.45</v>
      </c>
      <c r="DX391" s="192">
        <f t="shared" si="297"/>
        <v>9.0355686650931268</v>
      </c>
      <c r="DY391" s="191">
        <v>1</v>
      </c>
      <c r="DZ391" s="191" t="s">
        <v>363</v>
      </c>
      <c r="EA391" s="191" t="s">
        <v>371</v>
      </c>
      <c r="EB391" s="208">
        <v>0.13400000000000001</v>
      </c>
      <c r="EC391" s="191">
        <v>580</v>
      </c>
      <c r="ED391" s="191">
        <f t="shared" si="298"/>
        <v>2.9278682804462348</v>
      </c>
      <c r="EE391" s="191">
        <v>0.47499999999999998</v>
      </c>
      <c r="EF391" s="191">
        <v>0.47499999999999998</v>
      </c>
      <c r="EG391" s="191">
        <f t="shared" si="299"/>
        <v>4.5177843325465634</v>
      </c>
      <c r="EH391" s="166">
        <f t="shared" si="300"/>
        <v>2</v>
      </c>
      <c r="EI391" s="205">
        <f t="shared" si="301"/>
        <v>3.628714870237232</v>
      </c>
      <c r="EJ391" s="205">
        <f t="shared" si="270"/>
        <v>2.1345381589630779</v>
      </c>
      <c r="EK391" s="51">
        <f t="shared" si="266"/>
        <v>0.54333012148315696</v>
      </c>
      <c r="EL391" s="220">
        <f t="shared" si="271"/>
        <v>1.6538425648813839</v>
      </c>
      <c r="EM391" s="221">
        <f t="shared" si="302"/>
        <v>7.7456303585181256</v>
      </c>
      <c r="EN391" s="191"/>
      <c r="EO391" s="313"/>
      <c r="EP391" s="192" t="s">
        <v>354</v>
      </c>
      <c r="EQ391" s="222">
        <f t="shared" si="303"/>
        <v>3.628714870237232</v>
      </c>
      <c r="ER391" s="191">
        <f t="shared" si="304"/>
        <v>2.1345381589630779</v>
      </c>
      <c r="ES391" s="51">
        <f t="shared" si="305"/>
        <v>0.54333012148315696</v>
      </c>
      <c r="ET391" s="191">
        <f t="shared" si="267"/>
        <v>1.6538425648813839</v>
      </c>
      <c r="EU391" s="191">
        <f t="shared" si="306"/>
        <v>7.7456303585181256</v>
      </c>
      <c r="EV391" s="191"/>
      <c r="EW391" s="191"/>
      <c r="EX391" s="192" t="str">
        <f t="shared" si="272"/>
        <v>Rear</v>
      </c>
      <c r="EY391" s="145"/>
      <c r="EZ391" s="191"/>
      <c r="FA391" s="191"/>
      <c r="FB391" s="191"/>
      <c r="FC391" s="191"/>
      <c r="FD391" s="191"/>
      <c r="FE391" s="191"/>
      <c r="FF391" s="192"/>
      <c r="FG391" s="145"/>
      <c r="FH391" s="191"/>
      <c r="FI391" s="191"/>
      <c r="FJ391" s="191"/>
      <c r="FK391" s="191"/>
      <c r="FL391" s="191"/>
      <c r="FM391" s="191"/>
      <c r="FN391" s="192"/>
      <c r="FO391" s="145"/>
      <c r="FP391" s="191"/>
      <c r="FQ391" s="191"/>
      <c r="FR391" s="191"/>
      <c r="FS391" s="191"/>
      <c r="FT391" s="191"/>
      <c r="FU391" s="191"/>
      <c r="FV391" s="192"/>
      <c r="FW391" s="191"/>
      <c r="FX391" s="191"/>
      <c r="FY391" s="191"/>
      <c r="FZ391" s="191"/>
      <c r="GA391" s="191"/>
      <c r="GB391" s="191"/>
      <c r="GC391" s="191"/>
      <c r="GD391" s="210"/>
      <c r="GE391" s="145"/>
      <c r="GF391" s="191"/>
      <c r="GG391" s="191"/>
      <c r="GH391" s="191"/>
      <c r="GI391" s="191"/>
      <c r="GJ391" s="191"/>
      <c r="GK391" s="191"/>
      <c r="GL391" s="210"/>
      <c r="GM391" s="145"/>
      <c r="GN391" s="191"/>
      <c r="GO391" s="191"/>
      <c r="GP391" s="191"/>
      <c r="GQ391" s="191"/>
      <c r="GR391" s="191"/>
      <c r="GS391" s="191"/>
      <c r="GT391" s="210"/>
      <c r="GU391" s="145"/>
      <c r="GV391" s="191"/>
      <c r="GW391" s="191"/>
      <c r="GX391" s="191"/>
      <c r="GY391" s="191"/>
      <c r="GZ391" s="191"/>
      <c r="HA391" s="191"/>
      <c r="HB391" s="210"/>
      <c r="HC391" s="145"/>
      <c r="HD391" s="191"/>
      <c r="HE391" s="191"/>
      <c r="HF391" s="191"/>
      <c r="HG391" s="191"/>
      <c r="HH391" s="191"/>
      <c r="HI391" s="191"/>
      <c r="HJ391" s="210"/>
      <c r="HR391" s="310"/>
    </row>
    <row r="392" spans="1:226" s="309" customFormat="1" ht="14.45" customHeight="1" x14ac:dyDescent="0.25">
      <c r="A392" s="211" t="s">
        <v>431</v>
      </c>
      <c r="B392" s="194" t="s">
        <v>0</v>
      </c>
      <c r="C392" s="31">
        <f t="shared" si="268"/>
        <v>382</v>
      </c>
      <c r="D392" s="173" t="str">
        <f t="shared" si="273"/>
        <v>Dw_382</v>
      </c>
      <c r="E392" s="4">
        <v>466.33710289194698</v>
      </c>
      <c r="F392" s="195" t="s">
        <v>360</v>
      </c>
      <c r="G392" s="195">
        <v>17.5</v>
      </c>
      <c r="H392" s="3">
        <f t="shared" si="274"/>
        <v>46.546574007184347</v>
      </c>
      <c r="I392" s="196">
        <f t="shared" si="275"/>
        <v>177.70510453298317</v>
      </c>
      <c r="J392" s="1">
        <f t="shared" si="276"/>
        <v>0.30000000000000004</v>
      </c>
      <c r="K392" s="280">
        <f t="shared" si="277"/>
        <v>0.63007089722794096</v>
      </c>
      <c r="L392" s="280">
        <f t="shared" si="278"/>
        <v>0.7328379948073227</v>
      </c>
      <c r="M392" s="225">
        <f t="shared" si="279"/>
        <v>1.1453373851245519</v>
      </c>
      <c r="N392" s="15" t="s">
        <v>432</v>
      </c>
      <c r="O392" s="197">
        <f t="shared" si="280"/>
        <v>0.54962849610549203</v>
      </c>
      <c r="P392" s="198">
        <f t="shared" si="281"/>
        <v>0</v>
      </c>
      <c r="Q392" s="198">
        <f t="shared" si="282"/>
        <v>0</v>
      </c>
      <c r="R392" s="198">
        <f t="shared" si="283"/>
        <v>0.80247658971494362</v>
      </c>
      <c r="S392" s="77">
        <f t="shared" si="284"/>
        <v>0.75425455917331097</v>
      </c>
      <c r="T392" s="199"/>
      <c r="U392" s="3">
        <f t="shared" si="285"/>
        <v>1.8680971888761324</v>
      </c>
      <c r="V392" s="98">
        <f t="shared" si="286"/>
        <v>11.865276164095489</v>
      </c>
      <c r="W392" s="49">
        <f t="shared" si="287"/>
        <v>3.9229237788864122</v>
      </c>
      <c r="X392" s="317">
        <f t="shared" si="269"/>
        <v>9.1259415179527195E-2</v>
      </c>
      <c r="Y392" s="318">
        <v>9.1259415179527167E-2</v>
      </c>
      <c r="Z392" s="200"/>
      <c r="AA392" s="66"/>
      <c r="AB392" s="66"/>
      <c r="AC392" s="66">
        <v>250</v>
      </c>
      <c r="AD392" s="66"/>
      <c r="AE392" s="66"/>
      <c r="AF392" s="66"/>
      <c r="AG392" s="66"/>
      <c r="AH392" s="195"/>
      <c r="AI392" s="34"/>
      <c r="AJ392" s="229">
        <v>180</v>
      </c>
      <c r="AK392" s="34"/>
      <c r="AL392" s="34"/>
      <c r="AM392" s="34"/>
      <c r="AN392" s="201"/>
      <c r="AO392" s="201"/>
      <c r="AP392" s="202">
        <v>240</v>
      </c>
      <c r="AQ392" s="18"/>
      <c r="AR392" s="18"/>
      <c r="AS392" s="18"/>
      <c r="AT392" s="51"/>
      <c r="AU392" s="17"/>
      <c r="AV392" s="18"/>
      <c r="AW392" s="112"/>
      <c r="AX392" s="103"/>
      <c r="AY392" s="18"/>
      <c r="AZ392" s="18"/>
      <c r="BA392" s="18"/>
      <c r="BB392" s="17"/>
      <c r="BC392" s="19"/>
      <c r="BD392" s="19"/>
      <c r="BE392" s="19"/>
      <c r="BF392" s="17"/>
      <c r="BG392" s="18"/>
      <c r="BH392" s="18"/>
      <c r="BI392" s="128"/>
      <c r="BJ392" s="331"/>
      <c r="BK392" s="332"/>
      <c r="BL392" s="332"/>
      <c r="BM392" s="332"/>
      <c r="BN392" s="333"/>
      <c r="BO392" s="203">
        <f t="shared" si="288"/>
        <v>6.9363999999999999</v>
      </c>
      <c r="BP392" s="285">
        <v>6.7104800771559239</v>
      </c>
      <c r="BQ392" s="204">
        <v>3.1000476314088061</v>
      </c>
      <c r="BR392" s="204"/>
      <c r="BS392" s="47"/>
      <c r="BT392" s="42"/>
      <c r="BU392" s="42"/>
      <c r="BV392" s="42"/>
      <c r="BW392" s="43"/>
      <c r="BX392" s="191"/>
      <c r="BY392" s="191"/>
      <c r="BZ392" s="205"/>
      <c r="CA392" s="191"/>
      <c r="CB392" s="206"/>
      <c r="CC392" s="191"/>
      <c r="CD392" s="207">
        <f t="shared" si="289"/>
        <v>53.311531359894957</v>
      </c>
      <c r="CE392" s="47" t="s">
        <v>356</v>
      </c>
      <c r="CF392" s="42">
        <v>31.8</v>
      </c>
      <c r="CG392" s="42" t="s">
        <v>353</v>
      </c>
      <c r="CH392" s="42">
        <v>175</v>
      </c>
      <c r="CI392" s="191"/>
      <c r="CJ392" s="192"/>
      <c r="CK392" s="191" t="s">
        <v>357</v>
      </c>
      <c r="CL392" s="191" t="s">
        <v>358</v>
      </c>
      <c r="CM392" s="208">
        <v>0.13</v>
      </c>
      <c r="CN392" s="191">
        <v>470</v>
      </c>
      <c r="CO392" s="205">
        <f t="shared" si="290"/>
        <v>74.640402667186635</v>
      </c>
      <c r="CP392" s="191">
        <f t="shared" si="291"/>
        <v>39.983648519921218</v>
      </c>
      <c r="CQ392" s="145" t="s">
        <v>353</v>
      </c>
      <c r="CR392" s="191">
        <v>175</v>
      </c>
      <c r="CS392" s="191"/>
      <c r="CT392" s="191"/>
      <c r="CU392" s="191"/>
      <c r="CV392" s="192"/>
      <c r="CW392" s="191" t="s">
        <v>357</v>
      </c>
      <c r="CX392" s="209" t="s">
        <v>358</v>
      </c>
      <c r="CY392" s="208">
        <v>0.13</v>
      </c>
      <c r="CZ392" s="191">
        <v>470</v>
      </c>
      <c r="DA392" s="191"/>
      <c r="DB392" s="191">
        <f t="shared" si="292"/>
        <v>46.546574007184347</v>
      </c>
      <c r="DC392" s="43">
        <f t="shared" si="293"/>
        <v>0</v>
      </c>
      <c r="DD392" s="191" t="s">
        <v>362</v>
      </c>
      <c r="DE392" s="191">
        <v>100</v>
      </c>
      <c r="DF392" s="191" t="s">
        <v>361</v>
      </c>
      <c r="DG392" s="191">
        <v>20</v>
      </c>
      <c r="DH392" s="191" t="s">
        <v>353</v>
      </c>
      <c r="DI392" s="192">
        <v>175</v>
      </c>
      <c r="DJ392" s="191"/>
      <c r="DK392" s="209"/>
      <c r="DL392" s="208"/>
      <c r="DM392" s="191"/>
      <c r="DN392" s="191">
        <f t="shared" si="294"/>
        <v>46.546574007184347</v>
      </c>
      <c r="DO392" s="192">
        <f t="shared" si="295"/>
        <v>0</v>
      </c>
      <c r="DP392" s="191">
        <v>1</v>
      </c>
      <c r="DQ392" s="191" t="s">
        <v>363</v>
      </c>
      <c r="DR392" s="191" t="s">
        <v>371</v>
      </c>
      <c r="DS392" s="208">
        <v>0.13400000000000001</v>
      </c>
      <c r="DT392" s="191">
        <v>580</v>
      </c>
      <c r="DU392" s="191">
        <f t="shared" si="296"/>
        <v>6.7104800771559239</v>
      </c>
      <c r="DV392" s="191">
        <v>0.375</v>
      </c>
      <c r="DW392" s="191">
        <v>0.45</v>
      </c>
      <c r="DX392" s="192">
        <f t="shared" si="297"/>
        <v>8.8852552266491589</v>
      </c>
      <c r="DY392" s="191">
        <v>1</v>
      </c>
      <c r="DZ392" s="191" t="s">
        <v>363</v>
      </c>
      <c r="EA392" s="191" t="s">
        <v>371</v>
      </c>
      <c r="EB392" s="208">
        <v>0.13400000000000001</v>
      </c>
      <c r="EC392" s="191">
        <v>580</v>
      </c>
      <c r="ED392" s="191">
        <f t="shared" si="298"/>
        <v>3.1000476314088061</v>
      </c>
      <c r="EE392" s="191">
        <v>0.47499999999999998</v>
      </c>
      <c r="EF392" s="191">
        <v>0.47499999999999998</v>
      </c>
      <c r="EG392" s="191">
        <f t="shared" si="299"/>
        <v>4.4426276133245794</v>
      </c>
      <c r="EH392" s="166">
        <f t="shared" si="300"/>
        <v>2</v>
      </c>
      <c r="EI392" s="205">
        <f t="shared" si="301"/>
        <v>3.1757652210894252</v>
      </c>
      <c r="EJ392" s="205">
        <f t="shared" si="270"/>
        <v>1.8680971888761324</v>
      </c>
      <c r="EK392" s="51">
        <f t="shared" si="266"/>
        <v>0.98195044253267372</v>
      </c>
      <c r="EL392" s="220">
        <f t="shared" si="271"/>
        <v>0.14621738945528739</v>
      </c>
      <c r="EM392" s="221">
        <f t="shared" si="302"/>
        <v>5.9326380820477445</v>
      </c>
      <c r="EN392" s="191"/>
      <c r="EO392" s="313"/>
      <c r="EP392" s="192" t="s">
        <v>354</v>
      </c>
      <c r="EQ392" s="222">
        <f t="shared" si="303"/>
        <v>3.1757652210894252</v>
      </c>
      <c r="ER392" s="191">
        <f t="shared" si="304"/>
        <v>1.8680971888761324</v>
      </c>
      <c r="ES392" s="51">
        <f t="shared" si="305"/>
        <v>0.98195044253267372</v>
      </c>
      <c r="ET392" s="191">
        <f t="shared" si="267"/>
        <v>3.6144173894552871</v>
      </c>
      <c r="EU392" s="191">
        <f t="shared" si="306"/>
        <v>5.9326380820477445</v>
      </c>
      <c r="EV392" s="191"/>
      <c r="EW392" s="191"/>
      <c r="EX392" s="192" t="str">
        <f t="shared" si="272"/>
        <v>Front</v>
      </c>
      <c r="EY392" s="145"/>
      <c r="EZ392" s="191"/>
      <c r="FA392" s="191"/>
      <c r="FB392" s="191"/>
      <c r="FC392" s="191"/>
      <c r="FD392" s="191"/>
      <c r="FE392" s="191"/>
      <c r="FF392" s="192"/>
      <c r="FG392" s="145"/>
      <c r="FH392" s="191"/>
      <c r="FI392" s="191"/>
      <c r="FJ392" s="191"/>
      <c r="FK392" s="191"/>
      <c r="FL392" s="191"/>
      <c r="FM392" s="191"/>
      <c r="FN392" s="192"/>
      <c r="FO392" s="145"/>
      <c r="FP392" s="191"/>
      <c r="FQ392" s="191"/>
      <c r="FR392" s="191"/>
      <c r="FS392" s="191"/>
      <c r="FT392" s="191"/>
      <c r="FU392" s="191"/>
      <c r="FV392" s="192"/>
      <c r="FW392" s="191"/>
      <c r="FX392" s="191"/>
      <c r="FY392" s="191"/>
      <c r="FZ392" s="191"/>
      <c r="GA392" s="191"/>
      <c r="GB392" s="191"/>
      <c r="GC392" s="191"/>
      <c r="GD392" s="210"/>
      <c r="GE392" s="145"/>
      <c r="GF392" s="191"/>
      <c r="GG392" s="191"/>
      <c r="GH392" s="191"/>
      <c r="GI392" s="191"/>
      <c r="GJ392" s="191"/>
      <c r="GK392" s="191"/>
      <c r="GL392" s="210"/>
      <c r="GM392" s="145"/>
      <c r="GN392" s="191"/>
      <c r="GO392" s="191"/>
      <c r="GP392" s="191"/>
      <c r="GQ392" s="191"/>
      <c r="GR392" s="191"/>
      <c r="GS392" s="191"/>
      <c r="GT392" s="210"/>
      <c r="GU392" s="145"/>
      <c r="GV392" s="191"/>
      <c r="GW392" s="191"/>
      <c r="GX392" s="191"/>
      <c r="GY392" s="191"/>
      <c r="GZ392" s="191"/>
      <c r="HA392" s="191"/>
      <c r="HB392" s="210"/>
      <c r="HC392" s="145"/>
      <c r="HD392" s="191"/>
      <c r="HE392" s="191"/>
      <c r="HF392" s="191"/>
      <c r="HG392" s="191"/>
      <c r="HH392" s="191"/>
      <c r="HI392" s="191"/>
      <c r="HJ392" s="210"/>
      <c r="HR392" s="310"/>
    </row>
    <row r="393" spans="1:226" s="309" customFormat="1" ht="14.45" customHeight="1" x14ac:dyDescent="0.25">
      <c r="A393" s="211" t="s">
        <v>431</v>
      </c>
      <c r="B393" s="194" t="s">
        <v>0</v>
      </c>
      <c r="C393" s="31">
        <f t="shared" si="268"/>
        <v>383</v>
      </c>
      <c r="D393" s="173" t="str">
        <f t="shared" si="273"/>
        <v>Dw_383</v>
      </c>
      <c r="E393" s="4">
        <v>553.47689986073976</v>
      </c>
      <c r="F393" s="195" t="s">
        <v>360</v>
      </c>
      <c r="G393" s="195">
        <v>17.5</v>
      </c>
      <c r="H393" s="3">
        <f t="shared" si="274"/>
        <v>54.798936867987123</v>
      </c>
      <c r="I393" s="196">
        <f t="shared" si="275"/>
        <v>197.20011531825509</v>
      </c>
      <c r="J393" s="1">
        <f t="shared" si="276"/>
        <v>0.30000000000000004</v>
      </c>
      <c r="K393" s="280">
        <f t="shared" si="277"/>
        <v>0.67532557988153974</v>
      </c>
      <c r="L393" s="280">
        <f t="shared" si="278"/>
        <v>0.9141606803086364</v>
      </c>
      <c r="M393" s="225">
        <f t="shared" si="279"/>
        <v>1.0795836192588091</v>
      </c>
      <c r="N393" s="15" t="s">
        <v>432</v>
      </c>
      <c r="O393" s="197">
        <f t="shared" si="280"/>
        <v>0.6856205102314773</v>
      </c>
      <c r="P393" s="198">
        <f t="shared" si="281"/>
        <v>0</v>
      </c>
      <c r="Q393" s="198">
        <f t="shared" si="282"/>
        <v>0</v>
      </c>
      <c r="R393" s="198">
        <f t="shared" si="283"/>
        <v>0.7564064461239195</v>
      </c>
      <c r="S393" s="77">
        <f t="shared" si="284"/>
        <v>0.87890653375090955</v>
      </c>
      <c r="T393" s="199"/>
      <c r="U393" s="3">
        <f t="shared" si="285"/>
        <v>2.5945136439695973</v>
      </c>
      <c r="V393" s="98">
        <f t="shared" si="286"/>
        <v>22.887103565730953</v>
      </c>
      <c r="W393" s="49">
        <f t="shared" si="287"/>
        <v>2.3943150652771119</v>
      </c>
      <c r="X393" s="317">
        <f t="shared" si="269"/>
        <v>0.18694405111695392</v>
      </c>
      <c r="Y393" s="318">
        <v>0.18694405111695389</v>
      </c>
      <c r="Z393" s="200"/>
      <c r="AA393" s="66"/>
      <c r="AB393" s="66"/>
      <c r="AC393" s="66">
        <v>250</v>
      </c>
      <c r="AD393" s="66"/>
      <c r="AE393" s="66"/>
      <c r="AF393" s="66"/>
      <c r="AG393" s="66"/>
      <c r="AH393" s="195"/>
      <c r="AI393" s="34"/>
      <c r="AJ393" s="229">
        <v>180</v>
      </c>
      <c r="AK393" s="34"/>
      <c r="AL393" s="34"/>
      <c r="AM393" s="34"/>
      <c r="AN393" s="201"/>
      <c r="AO393" s="201"/>
      <c r="AP393" s="202">
        <v>240</v>
      </c>
      <c r="AQ393" s="18"/>
      <c r="AR393" s="18"/>
      <c r="AS393" s="18"/>
      <c r="AT393" s="51"/>
      <c r="AU393" s="17"/>
      <c r="AV393" s="18"/>
      <c r="AW393" s="112"/>
      <c r="AX393" s="103"/>
      <c r="AY393" s="18"/>
      <c r="AZ393" s="18"/>
      <c r="BA393" s="18"/>
      <c r="BB393" s="17"/>
      <c r="BC393" s="19"/>
      <c r="BD393" s="19"/>
      <c r="BE393" s="19"/>
      <c r="BF393" s="17"/>
      <c r="BG393" s="18"/>
      <c r="BH393" s="18"/>
      <c r="BI393" s="128"/>
      <c r="BJ393" s="331"/>
      <c r="BK393" s="332"/>
      <c r="BL393" s="332"/>
      <c r="BM393" s="332"/>
      <c r="BN393" s="333"/>
      <c r="BO393" s="203">
        <f t="shared" si="288"/>
        <v>6.9363999999999999</v>
      </c>
      <c r="BP393" s="285">
        <v>7.9001984989313083</v>
      </c>
      <c r="BQ393" s="204">
        <v>2.9522346914149789</v>
      </c>
      <c r="BR393" s="204"/>
      <c r="BS393" s="47"/>
      <c r="BT393" s="42"/>
      <c r="BU393" s="42"/>
      <c r="BV393" s="42"/>
      <c r="BW393" s="43"/>
      <c r="BX393" s="191"/>
      <c r="BY393" s="191"/>
      <c r="BZ393" s="205"/>
      <c r="CA393" s="191"/>
      <c r="CB393" s="206"/>
      <c r="CC393" s="191"/>
      <c r="CD393" s="207">
        <f t="shared" si="289"/>
        <v>59.160034595476532</v>
      </c>
      <c r="CE393" s="47" t="s">
        <v>356</v>
      </c>
      <c r="CF393" s="42">
        <v>31.8</v>
      </c>
      <c r="CG393" s="42" t="s">
        <v>353</v>
      </c>
      <c r="CH393" s="42">
        <v>175</v>
      </c>
      <c r="CI393" s="191"/>
      <c r="CJ393" s="192"/>
      <c r="CK393" s="191" t="s">
        <v>357</v>
      </c>
      <c r="CL393" s="191" t="s">
        <v>358</v>
      </c>
      <c r="CM393" s="208">
        <v>0.13</v>
      </c>
      <c r="CN393" s="191">
        <v>470</v>
      </c>
      <c r="CO393" s="205">
        <f t="shared" si="290"/>
        <v>77.630687730852969</v>
      </c>
      <c r="CP393" s="191">
        <f t="shared" si="291"/>
        <v>44.370025946607399</v>
      </c>
      <c r="CQ393" s="145" t="s">
        <v>353</v>
      </c>
      <c r="CR393" s="191">
        <v>175</v>
      </c>
      <c r="CS393" s="191"/>
      <c r="CT393" s="191"/>
      <c r="CU393" s="191"/>
      <c r="CV393" s="192"/>
      <c r="CW393" s="191" t="s">
        <v>357</v>
      </c>
      <c r="CX393" s="209" t="s">
        <v>358</v>
      </c>
      <c r="CY393" s="208">
        <v>0.13</v>
      </c>
      <c r="CZ393" s="191">
        <v>470</v>
      </c>
      <c r="DA393" s="191"/>
      <c r="DB393" s="191">
        <f t="shared" si="292"/>
        <v>54.798936867987123</v>
      </c>
      <c r="DC393" s="43">
        <f t="shared" si="293"/>
        <v>0</v>
      </c>
      <c r="DD393" s="191" t="s">
        <v>362</v>
      </c>
      <c r="DE393" s="191">
        <v>100</v>
      </c>
      <c r="DF393" s="191" t="s">
        <v>361</v>
      </c>
      <c r="DG393" s="191">
        <v>20</v>
      </c>
      <c r="DH393" s="191" t="s">
        <v>353</v>
      </c>
      <c r="DI393" s="192">
        <v>175</v>
      </c>
      <c r="DJ393" s="191"/>
      <c r="DK393" s="209"/>
      <c r="DL393" s="208"/>
      <c r="DM393" s="191"/>
      <c r="DN393" s="191">
        <f t="shared" si="294"/>
        <v>54.798936867987123</v>
      </c>
      <c r="DO393" s="192">
        <f t="shared" si="295"/>
        <v>0</v>
      </c>
      <c r="DP393" s="191">
        <v>1</v>
      </c>
      <c r="DQ393" s="191" t="s">
        <v>363</v>
      </c>
      <c r="DR393" s="191" t="s">
        <v>371</v>
      </c>
      <c r="DS393" s="208">
        <v>0.13400000000000001</v>
      </c>
      <c r="DT393" s="191">
        <v>580</v>
      </c>
      <c r="DU393" s="191">
        <f t="shared" si="296"/>
        <v>7.9001984989313083</v>
      </c>
      <c r="DV393" s="191">
        <v>0.375</v>
      </c>
      <c r="DW393" s="191">
        <v>0.45</v>
      </c>
      <c r="DX393" s="192">
        <f t="shared" si="297"/>
        <v>9.8600057659127547</v>
      </c>
      <c r="DY393" s="191">
        <v>1</v>
      </c>
      <c r="DZ393" s="191" t="s">
        <v>363</v>
      </c>
      <c r="EA393" s="191" t="s">
        <v>371</v>
      </c>
      <c r="EB393" s="208">
        <v>0.13400000000000001</v>
      </c>
      <c r="EC393" s="191">
        <v>580</v>
      </c>
      <c r="ED393" s="191">
        <f t="shared" si="298"/>
        <v>2.9522346914149789</v>
      </c>
      <c r="EE393" s="191">
        <v>0.47499999999999998</v>
      </c>
      <c r="EF393" s="191">
        <v>0.47499999999999998</v>
      </c>
      <c r="EG393" s="191">
        <f t="shared" si="299"/>
        <v>4.9300028829563773</v>
      </c>
      <c r="EH393" s="166">
        <f t="shared" si="300"/>
        <v>2</v>
      </c>
      <c r="EI393" s="205">
        <f t="shared" si="301"/>
        <v>4.4106731947483153</v>
      </c>
      <c r="EJ393" s="205">
        <f t="shared" si="270"/>
        <v>2.5945136439695973</v>
      </c>
      <c r="EK393" s="51">
        <f t="shared" si="266"/>
        <v>0.17886052372269079</v>
      </c>
      <c r="EL393" s="220">
        <f t="shared" si="271"/>
        <v>1.2628634026258423</v>
      </c>
      <c r="EM393" s="221">
        <f t="shared" si="302"/>
        <v>11.443551782865477</v>
      </c>
      <c r="EN393" s="191"/>
      <c r="EO393" s="313"/>
      <c r="EP393" s="192" t="s">
        <v>354</v>
      </c>
      <c r="EQ393" s="222">
        <f t="shared" si="303"/>
        <v>4.4106731947483153</v>
      </c>
      <c r="ER393" s="191">
        <f t="shared" si="304"/>
        <v>2.5945136439695973</v>
      </c>
      <c r="ES393" s="51">
        <f t="shared" si="305"/>
        <v>0.17886052372269079</v>
      </c>
      <c r="ET393" s="191">
        <f t="shared" si="267"/>
        <v>1.2628634026258423</v>
      </c>
      <c r="EU393" s="191">
        <f t="shared" si="306"/>
        <v>11.443551782865477</v>
      </c>
      <c r="EV393" s="191"/>
      <c r="EW393" s="191"/>
      <c r="EX393" s="192" t="str">
        <f t="shared" si="272"/>
        <v>Rear</v>
      </c>
      <c r="EY393" s="145"/>
      <c r="EZ393" s="191"/>
      <c r="FA393" s="191"/>
      <c r="FB393" s="191"/>
      <c r="FC393" s="191"/>
      <c r="FD393" s="191"/>
      <c r="FE393" s="191"/>
      <c r="FF393" s="192"/>
      <c r="FG393" s="145"/>
      <c r="FH393" s="191"/>
      <c r="FI393" s="191"/>
      <c r="FJ393" s="191"/>
      <c r="FK393" s="191"/>
      <c r="FL393" s="191"/>
      <c r="FM393" s="191"/>
      <c r="FN393" s="192"/>
      <c r="FO393" s="145"/>
      <c r="FP393" s="191"/>
      <c r="FQ393" s="191"/>
      <c r="FR393" s="191"/>
      <c r="FS393" s="191"/>
      <c r="FT393" s="191"/>
      <c r="FU393" s="191"/>
      <c r="FV393" s="192"/>
      <c r="FW393" s="191"/>
      <c r="FX393" s="191"/>
      <c r="FY393" s="191"/>
      <c r="FZ393" s="191"/>
      <c r="GA393" s="191"/>
      <c r="GB393" s="191"/>
      <c r="GC393" s="191"/>
      <c r="GD393" s="210"/>
      <c r="GE393" s="145"/>
      <c r="GF393" s="191"/>
      <c r="GG393" s="191"/>
      <c r="GH393" s="191"/>
      <c r="GI393" s="191"/>
      <c r="GJ393" s="191"/>
      <c r="GK393" s="191"/>
      <c r="GL393" s="210"/>
      <c r="GM393" s="145"/>
      <c r="GN393" s="191"/>
      <c r="GO393" s="191"/>
      <c r="GP393" s="191"/>
      <c r="GQ393" s="191"/>
      <c r="GR393" s="191"/>
      <c r="GS393" s="191"/>
      <c r="GT393" s="210"/>
      <c r="GU393" s="145"/>
      <c r="GV393" s="191"/>
      <c r="GW393" s="191"/>
      <c r="GX393" s="191"/>
      <c r="GY393" s="191"/>
      <c r="GZ393" s="191"/>
      <c r="HA393" s="191"/>
      <c r="HB393" s="210"/>
      <c r="HC393" s="145"/>
      <c r="HD393" s="191"/>
      <c r="HE393" s="191"/>
      <c r="HF393" s="191"/>
      <c r="HG393" s="191"/>
      <c r="HH393" s="191"/>
      <c r="HI393" s="191"/>
      <c r="HJ393" s="210"/>
      <c r="HR393" s="310"/>
    </row>
    <row r="394" spans="1:226" s="309" customFormat="1" ht="14.45" customHeight="1" x14ac:dyDescent="0.25">
      <c r="A394" s="211" t="s">
        <v>431</v>
      </c>
      <c r="B394" s="194" t="s">
        <v>0</v>
      </c>
      <c r="C394" s="31">
        <f t="shared" si="268"/>
        <v>384</v>
      </c>
      <c r="D394" s="173" t="str">
        <f t="shared" si="273"/>
        <v>Dw_384</v>
      </c>
      <c r="E394" s="4">
        <v>422.14267506472049</v>
      </c>
      <c r="F394" s="195" t="s">
        <v>360</v>
      </c>
      <c r="G394" s="195">
        <v>17.5</v>
      </c>
      <c r="H394" s="3">
        <f t="shared" si="274"/>
        <v>37.459235735350305</v>
      </c>
      <c r="I394" s="196">
        <f t="shared" si="275"/>
        <v>147.90458699449806</v>
      </c>
      <c r="J394" s="1">
        <f t="shared" si="276"/>
        <v>0.3</v>
      </c>
      <c r="K394" s="280">
        <f t="shared" si="277"/>
        <v>0.6079426995108671</v>
      </c>
      <c r="L394" s="280">
        <f t="shared" si="278"/>
        <v>0.77283826838784031</v>
      </c>
      <c r="M394" s="225">
        <f t="shared" si="279"/>
        <v>1.1845243296428527</v>
      </c>
      <c r="N394" s="15" t="s">
        <v>432</v>
      </c>
      <c r="O394" s="197">
        <f t="shared" si="280"/>
        <v>0.57962870129088029</v>
      </c>
      <c r="P394" s="198">
        <f t="shared" si="281"/>
        <v>0</v>
      </c>
      <c r="Q394" s="198">
        <f t="shared" si="282"/>
        <v>0</v>
      </c>
      <c r="R394" s="198">
        <f t="shared" si="283"/>
        <v>0.82993278385198843</v>
      </c>
      <c r="S394" s="77">
        <f t="shared" si="284"/>
        <v>0.65789989770279544</v>
      </c>
      <c r="T394" s="199"/>
      <c r="U394" s="3">
        <f t="shared" si="285"/>
        <v>2.1401334244756831</v>
      </c>
      <c r="V394" s="98">
        <f t="shared" si="286"/>
        <v>15.572581653497249</v>
      </c>
      <c r="W394" s="49">
        <f t="shared" si="287"/>
        <v>2.4054608650543057</v>
      </c>
      <c r="X394" s="317">
        <f t="shared" si="269"/>
        <v>0.15402790151120621</v>
      </c>
      <c r="Y394" s="318">
        <v>0.15402790151120621</v>
      </c>
      <c r="Z394" s="200"/>
      <c r="AA394" s="66"/>
      <c r="AB394" s="66"/>
      <c r="AC394" s="66">
        <v>250</v>
      </c>
      <c r="AD394" s="66"/>
      <c r="AE394" s="66"/>
      <c r="AF394" s="66"/>
      <c r="AG394" s="66"/>
      <c r="AH394" s="195"/>
      <c r="AI394" s="34"/>
      <c r="AJ394" s="229">
        <v>180</v>
      </c>
      <c r="AK394" s="34"/>
      <c r="AL394" s="34"/>
      <c r="AM394" s="34"/>
      <c r="AN394" s="201"/>
      <c r="AO394" s="201"/>
      <c r="AP394" s="202">
        <v>240</v>
      </c>
      <c r="AQ394" s="18"/>
      <c r="AR394" s="18"/>
      <c r="AS394" s="18"/>
      <c r="AT394" s="51"/>
      <c r="AU394" s="17"/>
      <c r="AV394" s="18"/>
      <c r="AW394" s="112"/>
      <c r="AX394" s="103"/>
      <c r="AY394" s="18"/>
      <c r="AZ394" s="18"/>
      <c r="BA394" s="18"/>
      <c r="BB394" s="17"/>
      <c r="BC394" s="19"/>
      <c r="BD394" s="19"/>
      <c r="BE394" s="19"/>
      <c r="BF394" s="17"/>
      <c r="BG394" s="18"/>
      <c r="BH394" s="18"/>
      <c r="BI394" s="128"/>
      <c r="BJ394" s="331"/>
      <c r="BK394" s="332"/>
      <c r="BL394" s="332"/>
      <c r="BM394" s="332"/>
      <c r="BN394" s="333"/>
      <c r="BO394" s="203">
        <f t="shared" si="288"/>
        <v>6.9363999999999999</v>
      </c>
      <c r="BP394" s="285">
        <v>5.4003857527464252</v>
      </c>
      <c r="BQ394" s="204">
        <v>2.9580685352969351</v>
      </c>
      <c r="BR394" s="204"/>
      <c r="BS394" s="47"/>
      <c r="BT394" s="42"/>
      <c r="BU394" s="42"/>
      <c r="BV394" s="42"/>
      <c r="BW394" s="43"/>
      <c r="BX394" s="191"/>
      <c r="BY394" s="191"/>
      <c r="BZ394" s="205"/>
      <c r="CA394" s="191"/>
      <c r="CB394" s="206"/>
      <c r="CC394" s="191"/>
      <c r="CD394" s="207">
        <f t="shared" si="289"/>
        <v>44.371376098349415</v>
      </c>
      <c r="CE394" s="47" t="s">
        <v>356</v>
      </c>
      <c r="CF394" s="42">
        <v>31.8</v>
      </c>
      <c r="CG394" s="42" t="s">
        <v>353</v>
      </c>
      <c r="CH394" s="42">
        <v>175</v>
      </c>
      <c r="CI394" s="191"/>
      <c r="CJ394" s="192"/>
      <c r="CK394" s="191" t="s">
        <v>357</v>
      </c>
      <c r="CL394" s="191" t="s">
        <v>358</v>
      </c>
      <c r="CM394" s="208">
        <v>0.13</v>
      </c>
      <c r="CN394" s="191">
        <v>470</v>
      </c>
      <c r="CO394" s="205">
        <f t="shared" si="290"/>
        <v>63.014561672369574</v>
      </c>
      <c r="CP394" s="191">
        <f t="shared" si="291"/>
        <v>33.278532073762065</v>
      </c>
      <c r="CQ394" s="145" t="s">
        <v>353</v>
      </c>
      <c r="CR394" s="191">
        <v>175</v>
      </c>
      <c r="CS394" s="191"/>
      <c r="CT394" s="191"/>
      <c r="CU394" s="191"/>
      <c r="CV394" s="192"/>
      <c r="CW394" s="191" t="s">
        <v>357</v>
      </c>
      <c r="CX394" s="209" t="s">
        <v>358</v>
      </c>
      <c r="CY394" s="208">
        <v>0.13</v>
      </c>
      <c r="CZ394" s="191">
        <v>470</v>
      </c>
      <c r="DA394" s="191"/>
      <c r="DB394" s="191">
        <f t="shared" si="292"/>
        <v>37.459235735350305</v>
      </c>
      <c r="DC394" s="43">
        <f t="shared" si="293"/>
        <v>0</v>
      </c>
      <c r="DD394" s="191" t="s">
        <v>362</v>
      </c>
      <c r="DE394" s="191">
        <v>100</v>
      </c>
      <c r="DF394" s="191" t="s">
        <v>361</v>
      </c>
      <c r="DG394" s="191">
        <v>20</v>
      </c>
      <c r="DH394" s="191" t="s">
        <v>353</v>
      </c>
      <c r="DI394" s="192">
        <v>175</v>
      </c>
      <c r="DJ394" s="191"/>
      <c r="DK394" s="209"/>
      <c r="DL394" s="208"/>
      <c r="DM394" s="191"/>
      <c r="DN394" s="191">
        <f t="shared" si="294"/>
        <v>37.459235735350305</v>
      </c>
      <c r="DO394" s="192">
        <f t="shared" si="295"/>
        <v>0</v>
      </c>
      <c r="DP394" s="191">
        <v>1</v>
      </c>
      <c r="DQ394" s="191" t="s">
        <v>363</v>
      </c>
      <c r="DR394" s="191" t="s">
        <v>371</v>
      </c>
      <c r="DS394" s="208">
        <v>0.13400000000000001</v>
      </c>
      <c r="DT394" s="191">
        <v>580</v>
      </c>
      <c r="DU394" s="191">
        <f t="shared" si="296"/>
        <v>5.4003857527464252</v>
      </c>
      <c r="DV394" s="191">
        <v>0.375</v>
      </c>
      <c r="DW394" s="191">
        <v>0.45</v>
      </c>
      <c r="DX394" s="192">
        <f t="shared" si="297"/>
        <v>7.3952293497249038</v>
      </c>
      <c r="DY394" s="191">
        <v>1</v>
      </c>
      <c r="DZ394" s="191" t="s">
        <v>363</v>
      </c>
      <c r="EA394" s="191" t="s">
        <v>371</v>
      </c>
      <c r="EB394" s="208">
        <v>0.13400000000000001</v>
      </c>
      <c r="EC394" s="191">
        <v>580</v>
      </c>
      <c r="ED394" s="191">
        <f t="shared" si="298"/>
        <v>2.9580685352969351</v>
      </c>
      <c r="EE394" s="191">
        <v>0.47499999999999998</v>
      </c>
      <c r="EF394" s="191">
        <v>0.47499999999999998</v>
      </c>
      <c r="EG394" s="191">
        <f t="shared" si="299"/>
        <v>3.6976146748624519</v>
      </c>
      <c r="EH394" s="166">
        <f t="shared" si="300"/>
        <v>2</v>
      </c>
      <c r="EI394" s="205">
        <f t="shared" si="301"/>
        <v>3.6382268216086611</v>
      </c>
      <c r="EJ394" s="205">
        <f t="shared" si="270"/>
        <v>2.1401334244756831</v>
      </c>
      <c r="EK394" s="51">
        <f t="shared" si="266"/>
        <v>0.56793511082125203</v>
      </c>
      <c r="EL394" s="220">
        <f t="shared" si="271"/>
        <v>1.6490865891956694</v>
      </c>
      <c r="EM394" s="221">
        <f t="shared" si="302"/>
        <v>7.7862908267486244</v>
      </c>
      <c r="EN394" s="191"/>
      <c r="EO394" s="313"/>
      <c r="EP394" s="192" t="s">
        <v>354</v>
      </c>
      <c r="EQ394" s="222">
        <f t="shared" si="303"/>
        <v>3.6382268216086611</v>
      </c>
      <c r="ER394" s="191">
        <f t="shared" si="304"/>
        <v>2.1401334244756831</v>
      </c>
      <c r="ES394" s="51">
        <f t="shared" si="305"/>
        <v>0.56793511082125203</v>
      </c>
      <c r="ET394" s="191">
        <f t="shared" si="267"/>
        <v>1.6490865891956694</v>
      </c>
      <c r="EU394" s="191">
        <f t="shared" si="306"/>
        <v>7.7862908267486244</v>
      </c>
      <c r="EV394" s="191"/>
      <c r="EW394" s="191"/>
      <c r="EX394" s="192" t="str">
        <f t="shared" si="272"/>
        <v>Rear</v>
      </c>
      <c r="EY394" s="145"/>
      <c r="EZ394" s="191"/>
      <c r="FA394" s="191"/>
      <c r="FB394" s="191"/>
      <c r="FC394" s="191"/>
      <c r="FD394" s="191"/>
      <c r="FE394" s="191"/>
      <c r="FF394" s="192"/>
      <c r="FG394" s="145"/>
      <c r="FH394" s="191"/>
      <c r="FI394" s="191"/>
      <c r="FJ394" s="191"/>
      <c r="FK394" s="191"/>
      <c r="FL394" s="191"/>
      <c r="FM394" s="191"/>
      <c r="FN394" s="192"/>
      <c r="FO394" s="145"/>
      <c r="FP394" s="191"/>
      <c r="FQ394" s="191"/>
      <c r="FR394" s="191"/>
      <c r="FS394" s="191"/>
      <c r="FT394" s="191"/>
      <c r="FU394" s="191"/>
      <c r="FV394" s="192"/>
      <c r="FW394" s="191"/>
      <c r="FX394" s="191"/>
      <c r="FY394" s="191"/>
      <c r="FZ394" s="191"/>
      <c r="GA394" s="191"/>
      <c r="GB394" s="191"/>
      <c r="GC394" s="191"/>
      <c r="GD394" s="210"/>
      <c r="GE394" s="145"/>
      <c r="GF394" s="191"/>
      <c r="GG394" s="191"/>
      <c r="GH394" s="191"/>
      <c r="GI394" s="191"/>
      <c r="GJ394" s="191"/>
      <c r="GK394" s="191"/>
      <c r="GL394" s="210"/>
      <c r="GM394" s="145"/>
      <c r="GN394" s="191"/>
      <c r="GO394" s="191"/>
      <c r="GP394" s="191"/>
      <c r="GQ394" s="191"/>
      <c r="GR394" s="191"/>
      <c r="GS394" s="191"/>
      <c r="GT394" s="210"/>
      <c r="GU394" s="145"/>
      <c r="GV394" s="191"/>
      <c r="GW394" s="191"/>
      <c r="GX394" s="191"/>
      <c r="GY394" s="191"/>
      <c r="GZ394" s="191"/>
      <c r="HA394" s="191"/>
      <c r="HB394" s="210"/>
      <c r="HC394" s="145"/>
      <c r="HD394" s="191"/>
      <c r="HE394" s="191"/>
      <c r="HF394" s="191"/>
      <c r="HG394" s="191"/>
      <c r="HH394" s="191"/>
      <c r="HI394" s="191"/>
      <c r="HJ394" s="210"/>
      <c r="HR394" s="310"/>
    </row>
    <row r="395" spans="1:226" s="309" customFormat="1" ht="14.45" customHeight="1" x14ac:dyDescent="0.25">
      <c r="A395" s="211" t="s">
        <v>431</v>
      </c>
      <c r="B395" s="194" t="s">
        <v>0</v>
      </c>
      <c r="C395" s="31">
        <f t="shared" si="268"/>
        <v>385</v>
      </c>
      <c r="D395" s="173" t="str">
        <f t="shared" si="273"/>
        <v>Dw_385</v>
      </c>
      <c r="E395" s="4">
        <v>469.86279871890088</v>
      </c>
      <c r="F395" s="195" t="s">
        <v>360</v>
      </c>
      <c r="G395" s="195">
        <v>17.5</v>
      </c>
      <c r="H395" s="3">
        <f t="shared" si="274"/>
        <v>43.759653394001091</v>
      </c>
      <c r="I395" s="196">
        <f t="shared" si="275"/>
        <v>164.35762365505596</v>
      </c>
      <c r="J395" s="1">
        <f t="shared" si="276"/>
        <v>0.3</v>
      </c>
      <c r="K395" s="280">
        <f t="shared" si="277"/>
        <v>0.64170181111370017</v>
      </c>
      <c r="L395" s="280">
        <f t="shared" si="278"/>
        <v>0.80387320637034065</v>
      </c>
      <c r="M395" s="225">
        <f t="shared" si="279"/>
        <v>1.1267750832614274</v>
      </c>
      <c r="N395" s="15" t="s">
        <v>432</v>
      </c>
      <c r="O395" s="197">
        <f t="shared" si="280"/>
        <v>0.60290490477775549</v>
      </c>
      <c r="P395" s="198">
        <f t="shared" si="281"/>
        <v>0</v>
      </c>
      <c r="Q395" s="198">
        <f t="shared" si="282"/>
        <v>0</v>
      </c>
      <c r="R395" s="198">
        <f t="shared" si="283"/>
        <v>0.78947097853884507</v>
      </c>
      <c r="S395" s="77">
        <f t="shared" si="284"/>
        <v>0.74556170432146718</v>
      </c>
      <c r="T395" s="199"/>
      <c r="U395" s="3">
        <f t="shared" si="285"/>
        <v>2.1352209053918161</v>
      </c>
      <c r="V395" s="98">
        <f t="shared" si="286"/>
        <v>15.501172270395639</v>
      </c>
      <c r="W395" s="49">
        <f t="shared" si="287"/>
        <v>2.8229899410623225</v>
      </c>
      <c r="X395" s="317">
        <f t="shared" si="269"/>
        <v>0.13781487507590184</v>
      </c>
      <c r="Y395" s="318">
        <v>0.1378148750759019</v>
      </c>
      <c r="Z395" s="200"/>
      <c r="AA395" s="66"/>
      <c r="AB395" s="66"/>
      <c r="AC395" s="66">
        <v>250</v>
      </c>
      <c r="AD395" s="66"/>
      <c r="AE395" s="66"/>
      <c r="AF395" s="66"/>
      <c r="AG395" s="66"/>
      <c r="AH395" s="195"/>
      <c r="AI395" s="34"/>
      <c r="AJ395" s="229">
        <v>180</v>
      </c>
      <c r="AK395" s="34"/>
      <c r="AL395" s="34"/>
      <c r="AM395" s="34"/>
      <c r="AN395" s="201"/>
      <c r="AO395" s="201"/>
      <c r="AP395" s="202">
        <v>240</v>
      </c>
      <c r="AQ395" s="18"/>
      <c r="AR395" s="18"/>
      <c r="AS395" s="18"/>
      <c r="AT395" s="51"/>
      <c r="AU395" s="17"/>
      <c r="AV395" s="18"/>
      <c r="AW395" s="112"/>
      <c r="AX395" s="103"/>
      <c r="AY395" s="18"/>
      <c r="AZ395" s="18"/>
      <c r="BA395" s="18"/>
      <c r="BB395" s="17"/>
      <c r="BC395" s="19"/>
      <c r="BD395" s="19"/>
      <c r="BE395" s="19"/>
      <c r="BF395" s="17"/>
      <c r="BG395" s="18"/>
      <c r="BH395" s="18"/>
      <c r="BI395" s="128"/>
      <c r="BJ395" s="331"/>
      <c r="BK395" s="332"/>
      <c r="BL395" s="332"/>
      <c r="BM395" s="332"/>
      <c r="BN395" s="333"/>
      <c r="BO395" s="203">
        <f t="shared" si="288"/>
        <v>6.9363999999999999</v>
      </c>
      <c r="BP395" s="285">
        <v>6.3086980845973546</v>
      </c>
      <c r="BQ395" s="204">
        <v>2.9006322330073413</v>
      </c>
      <c r="BR395" s="204"/>
      <c r="BS395" s="47"/>
      <c r="BT395" s="42"/>
      <c r="BU395" s="42"/>
      <c r="BV395" s="42"/>
      <c r="BW395" s="43"/>
      <c r="BX395" s="191"/>
      <c r="BY395" s="191"/>
      <c r="BZ395" s="205"/>
      <c r="CA395" s="191"/>
      <c r="CB395" s="206"/>
      <c r="CC395" s="191"/>
      <c r="CD395" s="207">
        <f t="shared" si="289"/>
        <v>49.307287096516788</v>
      </c>
      <c r="CE395" s="47" t="s">
        <v>356</v>
      </c>
      <c r="CF395" s="42">
        <v>31.8</v>
      </c>
      <c r="CG395" s="42" t="s">
        <v>353</v>
      </c>
      <c r="CH395" s="42">
        <v>175</v>
      </c>
      <c r="CI395" s="191"/>
      <c r="CJ395" s="192"/>
      <c r="CK395" s="191" t="s">
        <v>357</v>
      </c>
      <c r="CL395" s="191" t="s">
        <v>358</v>
      </c>
      <c r="CM395" s="208">
        <v>0.13</v>
      </c>
      <c r="CN395" s="191">
        <v>470</v>
      </c>
      <c r="CO395" s="205">
        <f t="shared" si="290"/>
        <v>66.866763015625907</v>
      </c>
      <c r="CP395" s="191">
        <f t="shared" si="291"/>
        <v>36.980465322387595</v>
      </c>
      <c r="CQ395" s="145" t="s">
        <v>353</v>
      </c>
      <c r="CR395" s="191">
        <v>175</v>
      </c>
      <c r="CS395" s="191"/>
      <c r="CT395" s="191"/>
      <c r="CU395" s="191"/>
      <c r="CV395" s="192"/>
      <c r="CW395" s="191" t="s">
        <v>357</v>
      </c>
      <c r="CX395" s="209" t="s">
        <v>358</v>
      </c>
      <c r="CY395" s="208">
        <v>0.13</v>
      </c>
      <c r="CZ395" s="191">
        <v>470</v>
      </c>
      <c r="DA395" s="191"/>
      <c r="DB395" s="191">
        <f t="shared" si="292"/>
        <v>43.759653394001091</v>
      </c>
      <c r="DC395" s="43">
        <f t="shared" si="293"/>
        <v>0</v>
      </c>
      <c r="DD395" s="191" t="s">
        <v>362</v>
      </c>
      <c r="DE395" s="191">
        <v>100</v>
      </c>
      <c r="DF395" s="191" t="s">
        <v>361</v>
      </c>
      <c r="DG395" s="191">
        <v>20</v>
      </c>
      <c r="DH395" s="191" t="s">
        <v>353</v>
      </c>
      <c r="DI395" s="192">
        <v>175</v>
      </c>
      <c r="DJ395" s="191"/>
      <c r="DK395" s="209"/>
      <c r="DL395" s="208"/>
      <c r="DM395" s="191"/>
      <c r="DN395" s="191">
        <f t="shared" si="294"/>
        <v>43.759653394001091</v>
      </c>
      <c r="DO395" s="192">
        <f t="shared" si="295"/>
        <v>0</v>
      </c>
      <c r="DP395" s="191">
        <v>1</v>
      </c>
      <c r="DQ395" s="191" t="s">
        <v>363</v>
      </c>
      <c r="DR395" s="191" t="s">
        <v>371</v>
      </c>
      <c r="DS395" s="208">
        <v>0.13400000000000001</v>
      </c>
      <c r="DT395" s="191">
        <v>580</v>
      </c>
      <c r="DU395" s="191">
        <f t="shared" si="296"/>
        <v>6.3086980845973546</v>
      </c>
      <c r="DV395" s="191">
        <v>0.375</v>
      </c>
      <c r="DW395" s="191">
        <v>0.45</v>
      </c>
      <c r="DX395" s="192">
        <f t="shared" si="297"/>
        <v>8.217881182752798</v>
      </c>
      <c r="DY395" s="191">
        <v>1</v>
      </c>
      <c r="DZ395" s="191" t="s">
        <v>363</v>
      </c>
      <c r="EA395" s="191" t="s">
        <v>371</v>
      </c>
      <c r="EB395" s="208">
        <v>0.13400000000000001</v>
      </c>
      <c r="EC395" s="191">
        <v>580</v>
      </c>
      <c r="ED395" s="191">
        <f t="shared" si="298"/>
        <v>2.9006322330073413</v>
      </c>
      <c r="EE395" s="191">
        <v>0.47499999999999998</v>
      </c>
      <c r="EF395" s="191">
        <v>0.47499999999999998</v>
      </c>
      <c r="EG395" s="191">
        <f t="shared" si="299"/>
        <v>4.108940591376399</v>
      </c>
      <c r="EH395" s="166">
        <f t="shared" si="300"/>
        <v>2</v>
      </c>
      <c r="EI395" s="205">
        <f t="shared" si="301"/>
        <v>3.6298755391660871</v>
      </c>
      <c r="EJ395" s="205">
        <f t="shared" si="270"/>
        <v>2.1352209053918161</v>
      </c>
      <c r="EK395" s="51">
        <f t="shared" si="266"/>
        <v>0.51541132761552522</v>
      </c>
      <c r="EL395" s="220">
        <f t="shared" si="271"/>
        <v>1.6532622304169564</v>
      </c>
      <c r="EM395" s="221">
        <f t="shared" si="302"/>
        <v>7.7505861351978194</v>
      </c>
      <c r="EN395" s="191"/>
      <c r="EO395" s="313"/>
      <c r="EP395" s="192" t="s">
        <v>354</v>
      </c>
      <c r="EQ395" s="222">
        <f t="shared" si="303"/>
        <v>3.6298755391660871</v>
      </c>
      <c r="ER395" s="191">
        <f t="shared" si="304"/>
        <v>2.1352209053918161</v>
      </c>
      <c r="ES395" s="51">
        <f t="shared" si="305"/>
        <v>0.51541132761552522</v>
      </c>
      <c r="ET395" s="191">
        <f t="shared" si="267"/>
        <v>1.6532622304169564</v>
      </c>
      <c r="EU395" s="191">
        <f t="shared" si="306"/>
        <v>7.7505861351978194</v>
      </c>
      <c r="EV395" s="191"/>
      <c r="EW395" s="191"/>
      <c r="EX395" s="192" t="str">
        <f t="shared" si="272"/>
        <v>Rear</v>
      </c>
      <c r="EY395" s="145"/>
      <c r="EZ395" s="191"/>
      <c r="FA395" s="191"/>
      <c r="FB395" s="191"/>
      <c r="FC395" s="191"/>
      <c r="FD395" s="191"/>
      <c r="FE395" s="191"/>
      <c r="FF395" s="192"/>
      <c r="FG395" s="145"/>
      <c r="FH395" s="191"/>
      <c r="FI395" s="191"/>
      <c r="FJ395" s="191"/>
      <c r="FK395" s="191"/>
      <c r="FL395" s="191"/>
      <c r="FM395" s="191"/>
      <c r="FN395" s="192"/>
      <c r="FO395" s="145"/>
      <c r="FP395" s="191"/>
      <c r="FQ395" s="191"/>
      <c r="FR395" s="191"/>
      <c r="FS395" s="191"/>
      <c r="FT395" s="191"/>
      <c r="FU395" s="191"/>
      <c r="FV395" s="192"/>
      <c r="FW395" s="191"/>
      <c r="FX395" s="191"/>
      <c r="FY395" s="191"/>
      <c r="FZ395" s="191"/>
      <c r="GA395" s="191"/>
      <c r="GB395" s="191"/>
      <c r="GC395" s="191"/>
      <c r="GD395" s="210"/>
      <c r="GE395" s="145"/>
      <c r="GF395" s="191"/>
      <c r="GG395" s="191"/>
      <c r="GH395" s="191"/>
      <c r="GI395" s="191"/>
      <c r="GJ395" s="191"/>
      <c r="GK395" s="191"/>
      <c r="GL395" s="210"/>
      <c r="GM395" s="145"/>
      <c r="GN395" s="191"/>
      <c r="GO395" s="191"/>
      <c r="GP395" s="191"/>
      <c r="GQ395" s="191"/>
      <c r="GR395" s="191"/>
      <c r="GS395" s="191"/>
      <c r="GT395" s="210"/>
      <c r="GU395" s="145"/>
      <c r="GV395" s="191"/>
      <c r="GW395" s="191"/>
      <c r="GX395" s="191"/>
      <c r="GY395" s="191"/>
      <c r="GZ395" s="191"/>
      <c r="HA395" s="191"/>
      <c r="HB395" s="210"/>
      <c r="HC395" s="145"/>
      <c r="HD395" s="191"/>
      <c r="HE395" s="191"/>
      <c r="HF395" s="191"/>
      <c r="HG395" s="191"/>
      <c r="HH395" s="191"/>
      <c r="HI395" s="191"/>
      <c r="HJ395" s="210"/>
      <c r="HR395" s="310"/>
    </row>
    <row r="396" spans="1:226" s="309" customFormat="1" ht="14.45" customHeight="1" x14ac:dyDescent="0.25">
      <c r="A396" s="211" t="s">
        <v>431</v>
      </c>
      <c r="B396" s="194" t="s">
        <v>0</v>
      </c>
      <c r="C396" s="31">
        <f t="shared" si="268"/>
        <v>386</v>
      </c>
      <c r="D396" s="173" t="str">
        <f t="shared" si="273"/>
        <v>Dw_386</v>
      </c>
      <c r="E396" s="4">
        <v>444.49325856805888</v>
      </c>
      <c r="F396" s="195" t="s">
        <v>360</v>
      </c>
      <c r="G396" s="195">
        <v>17.5</v>
      </c>
      <c r="H396" s="3">
        <f t="shared" si="274"/>
        <v>61.12867187898015</v>
      </c>
      <c r="I396" s="196">
        <f t="shared" si="275"/>
        <v>216.48509722618235</v>
      </c>
      <c r="J396" s="1">
        <f t="shared" si="276"/>
        <v>0.30000000000000004</v>
      </c>
      <c r="K396" s="280">
        <f t="shared" si="277"/>
        <v>0.68923991899857151</v>
      </c>
      <c r="L396" s="280">
        <f t="shared" si="278"/>
        <v>0.81518273160217991</v>
      </c>
      <c r="M396" s="225">
        <f t="shared" si="279"/>
        <v>1.0624397221721258</v>
      </c>
      <c r="N396" s="15" t="s">
        <v>432</v>
      </c>
      <c r="O396" s="197">
        <f t="shared" si="280"/>
        <v>0.61138704870163485</v>
      </c>
      <c r="P396" s="198">
        <f t="shared" si="281"/>
        <v>0</v>
      </c>
      <c r="Q396" s="198">
        <f t="shared" si="282"/>
        <v>0</v>
      </c>
      <c r="R396" s="198">
        <f t="shared" si="283"/>
        <v>0.74439463523987204</v>
      </c>
      <c r="S396" s="77">
        <f t="shared" si="284"/>
        <v>0.95218721083532587</v>
      </c>
      <c r="T396" s="199"/>
      <c r="U396" s="3">
        <f t="shared" si="285"/>
        <v>2.0692319157011743</v>
      </c>
      <c r="V396" s="98">
        <f t="shared" si="286"/>
        <v>14.557850451251594</v>
      </c>
      <c r="W396" s="49">
        <f t="shared" si="287"/>
        <v>4.1990177110058635</v>
      </c>
      <c r="X396" s="317">
        <f t="shared" si="269"/>
        <v>9.6732816463173957E-2</v>
      </c>
      <c r="Y396" s="318">
        <v>9.6732816463173943E-2</v>
      </c>
      <c r="Z396" s="200"/>
      <c r="AA396" s="66"/>
      <c r="AB396" s="66"/>
      <c r="AC396" s="66">
        <v>250</v>
      </c>
      <c r="AD396" s="66"/>
      <c r="AE396" s="66"/>
      <c r="AF396" s="66"/>
      <c r="AG396" s="66"/>
      <c r="AH396" s="195"/>
      <c r="AI396" s="34"/>
      <c r="AJ396" s="229">
        <v>180</v>
      </c>
      <c r="AK396" s="34"/>
      <c r="AL396" s="34"/>
      <c r="AM396" s="34"/>
      <c r="AN396" s="201"/>
      <c r="AO396" s="201"/>
      <c r="AP396" s="202">
        <v>240</v>
      </c>
      <c r="AQ396" s="18"/>
      <c r="AR396" s="18"/>
      <c r="AS396" s="18"/>
      <c r="AT396" s="51"/>
      <c r="AU396" s="17"/>
      <c r="AV396" s="18"/>
      <c r="AW396" s="112"/>
      <c r="AX396" s="103"/>
      <c r="AY396" s="18"/>
      <c r="AZ396" s="18"/>
      <c r="BA396" s="18"/>
      <c r="BB396" s="17"/>
      <c r="BC396" s="19"/>
      <c r="BD396" s="19"/>
      <c r="BE396" s="19"/>
      <c r="BF396" s="17"/>
      <c r="BG396" s="18"/>
      <c r="BH396" s="18"/>
      <c r="BI396" s="128"/>
      <c r="BJ396" s="331"/>
      <c r="BK396" s="332"/>
      <c r="BL396" s="332"/>
      <c r="BM396" s="332"/>
      <c r="BN396" s="333"/>
      <c r="BO396" s="203">
        <f t="shared" si="288"/>
        <v>6.9363999999999999</v>
      </c>
      <c r="BP396" s="285">
        <v>8.812737425606965</v>
      </c>
      <c r="BQ396" s="204">
        <v>2.9915210884824233</v>
      </c>
      <c r="BR396" s="204"/>
      <c r="BS396" s="47"/>
      <c r="BT396" s="42"/>
      <c r="BU396" s="42"/>
      <c r="BV396" s="42"/>
      <c r="BW396" s="43"/>
      <c r="BX396" s="191"/>
      <c r="BY396" s="191"/>
      <c r="BZ396" s="205"/>
      <c r="CA396" s="191"/>
      <c r="CB396" s="206"/>
      <c r="CC396" s="191"/>
      <c r="CD396" s="207">
        <f t="shared" si="289"/>
        <v>64.945529167854716</v>
      </c>
      <c r="CE396" s="47" t="s">
        <v>356</v>
      </c>
      <c r="CF396" s="42">
        <v>31.8</v>
      </c>
      <c r="CG396" s="42" t="s">
        <v>353</v>
      </c>
      <c r="CH396" s="42">
        <v>175</v>
      </c>
      <c r="CI396" s="191"/>
      <c r="CJ396" s="192"/>
      <c r="CK396" s="191" t="s">
        <v>357</v>
      </c>
      <c r="CL396" s="191" t="s">
        <v>358</v>
      </c>
      <c r="CM396" s="208">
        <v>0.13</v>
      </c>
      <c r="CN396" s="191">
        <v>470</v>
      </c>
      <c r="CO396" s="205">
        <f t="shared" si="290"/>
        <v>84.256199616794163</v>
      </c>
      <c r="CP396" s="191">
        <f t="shared" si="291"/>
        <v>48.70914687589103</v>
      </c>
      <c r="CQ396" s="145" t="s">
        <v>353</v>
      </c>
      <c r="CR396" s="191">
        <v>175</v>
      </c>
      <c r="CS396" s="191"/>
      <c r="CT396" s="191"/>
      <c r="CU396" s="191"/>
      <c r="CV396" s="192"/>
      <c r="CW396" s="191" t="s">
        <v>357</v>
      </c>
      <c r="CX396" s="209" t="s">
        <v>358</v>
      </c>
      <c r="CY396" s="208">
        <v>0.13</v>
      </c>
      <c r="CZ396" s="191">
        <v>470</v>
      </c>
      <c r="DA396" s="191"/>
      <c r="DB396" s="191">
        <f t="shared" si="292"/>
        <v>61.12867187898015</v>
      </c>
      <c r="DC396" s="43">
        <f t="shared" si="293"/>
        <v>0</v>
      </c>
      <c r="DD396" s="191" t="s">
        <v>362</v>
      </c>
      <c r="DE396" s="191">
        <v>100</v>
      </c>
      <c r="DF396" s="191" t="s">
        <v>361</v>
      </c>
      <c r="DG396" s="191">
        <v>20</v>
      </c>
      <c r="DH396" s="191" t="s">
        <v>353</v>
      </c>
      <c r="DI396" s="192">
        <v>175</v>
      </c>
      <c r="DJ396" s="191"/>
      <c r="DK396" s="209"/>
      <c r="DL396" s="208"/>
      <c r="DM396" s="191"/>
      <c r="DN396" s="191">
        <f t="shared" si="294"/>
        <v>61.12867187898015</v>
      </c>
      <c r="DO396" s="192">
        <f t="shared" si="295"/>
        <v>0</v>
      </c>
      <c r="DP396" s="191">
        <v>1</v>
      </c>
      <c r="DQ396" s="191" t="s">
        <v>363</v>
      </c>
      <c r="DR396" s="191" t="s">
        <v>371</v>
      </c>
      <c r="DS396" s="208">
        <v>0.13400000000000001</v>
      </c>
      <c r="DT396" s="191">
        <v>580</v>
      </c>
      <c r="DU396" s="191">
        <f t="shared" si="296"/>
        <v>8.812737425606965</v>
      </c>
      <c r="DV396" s="191">
        <v>0.375</v>
      </c>
      <c r="DW396" s="191">
        <v>0.45</v>
      </c>
      <c r="DX396" s="192">
        <f t="shared" si="297"/>
        <v>10.824254861309118</v>
      </c>
      <c r="DY396" s="191">
        <v>1</v>
      </c>
      <c r="DZ396" s="191" t="s">
        <v>363</v>
      </c>
      <c r="EA396" s="191" t="s">
        <v>371</v>
      </c>
      <c r="EB396" s="208">
        <v>0.13400000000000001</v>
      </c>
      <c r="EC396" s="191">
        <v>580</v>
      </c>
      <c r="ED396" s="191">
        <f t="shared" si="298"/>
        <v>2.9915210884824233</v>
      </c>
      <c r="EE396" s="191">
        <v>0.47499999999999998</v>
      </c>
      <c r="EF396" s="191">
        <v>0.47499999999999998</v>
      </c>
      <c r="EG396" s="191">
        <f t="shared" si="299"/>
        <v>5.412127430654559</v>
      </c>
      <c r="EH396" s="166">
        <f t="shared" si="300"/>
        <v>2</v>
      </c>
      <c r="EI396" s="205">
        <f t="shared" si="301"/>
        <v>3.5176942566919962</v>
      </c>
      <c r="EJ396" s="205">
        <f t="shared" si="270"/>
        <v>2.0692319157011743</v>
      </c>
      <c r="EK396" s="51">
        <f t="shared" ref="EK396:EK459" si="307">IF((BQ396-EJ396)/2&gt;$EK$2,$EK$2,MAX(BQ396-EJ396-$EL$2,(BQ396-EJ396)/2))</f>
        <v>0.672289172781249</v>
      </c>
      <c r="EL396" s="220">
        <f t="shared" si="271"/>
        <v>1.7093528716540018</v>
      </c>
      <c r="EM396" s="221">
        <f t="shared" si="302"/>
        <v>7.2789252256257972</v>
      </c>
      <c r="EN396" s="191"/>
      <c r="EO396" s="313"/>
      <c r="EP396" s="192" t="s">
        <v>354</v>
      </c>
      <c r="EQ396" s="222">
        <f t="shared" si="303"/>
        <v>3.5176942566919962</v>
      </c>
      <c r="ER396" s="191">
        <f t="shared" si="304"/>
        <v>2.0692319157011743</v>
      </c>
      <c r="ES396" s="51">
        <f t="shared" si="305"/>
        <v>0.672289172781249</v>
      </c>
      <c r="ET396" s="191">
        <f t="shared" ref="ET396:ET459" si="308">IF((BO396/2-($EI$2*POWER(Y396*I396/(EH396*$EI$2),2/5)))/2&gt;0,BO396/2+EL396,EL396)</f>
        <v>1.7093528716540018</v>
      </c>
      <c r="EU396" s="191">
        <f t="shared" si="306"/>
        <v>7.2789252256257972</v>
      </c>
      <c r="EV396" s="191"/>
      <c r="EW396" s="191"/>
      <c r="EX396" s="192" t="str">
        <f t="shared" si="272"/>
        <v>Rear</v>
      </c>
      <c r="EY396" s="145"/>
      <c r="EZ396" s="191"/>
      <c r="FA396" s="191"/>
      <c r="FB396" s="191"/>
      <c r="FC396" s="191"/>
      <c r="FD396" s="191"/>
      <c r="FE396" s="191"/>
      <c r="FF396" s="192"/>
      <c r="FG396" s="145"/>
      <c r="FH396" s="191"/>
      <c r="FI396" s="191"/>
      <c r="FJ396" s="191"/>
      <c r="FK396" s="191"/>
      <c r="FL396" s="191"/>
      <c r="FM396" s="191"/>
      <c r="FN396" s="192"/>
      <c r="FO396" s="145"/>
      <c r="FP396" s="191"/>
      <c r="FQ396" s="191"/>
      <c r="FR396" s="191"/>
      <c r="FS396" s="191"/>
      <c r="FT396" s="191"/>
      <c r="FU396" s="191"/>
      <c r="FV396" s="192"/>
      <c r="FW396" s="191"/>
      <c r="FX396" s="191"/>
      <c r="FY396" s="191"/>
      <c r="FZ396" s="191"/>
      <c r="GA396" s="191"/>
      <c r="GB396" s="191"/>
      <c r="GC396" s="191"/>
      <c r="GD396" s="210"/>
      <c r="GE396" s="145"/>
      <c r="GF396" s="191"/>
      <c r="GG396" s="191"/>
      <c r="GH396" s="191"/>
      <c r="GI396" s="191"/>
      <c r="GJ396" s="191"/>
      <c r="GK396" s="191"/>
      <c r="GL396" s="210"/>
      <c r="GM396" s="145"/>
      <c r="GN396" s="191"/>
      <c r="GO396" s="191"/>
      <c r="GP396" s="191"/>
      <c r="GQ396" s="191"/>
      <c r="GR396" s="191"/>
      <c r="GS396" s="191"/>
      <c r="GT396" s="210"/>
      <c r="GU396" s="145"/>
      <c r="GV396" s="191"/>
      <c r="GW396" s="191"/>
      <c r="GX396" s="191"/>
      <c r="GY396" s="191"/>
      <c r="GZ396" s="191"/>
      <c r="HA396" s="191"/>
      <c r="HB396" s="210"/>
      <c r="HC396" s="145"/>
      <c r="HD396" s="191"/>
      <c r="HE396" s="191"/>
      <c r="HF396" s="191"/>
      <c r="HG396" s="191"/>
      <c r="HH396" s="191"/>
      <c r="HI396" s="191"/>
      <c r="HJ396" s="210"/>
      <c r="HR396" s="310"/>
    </row>
    <row r="397" spans="1:226" s="309" customFormat="1" ht="14.45" customHeight="1" x14ac:dyDescent="0.25">
      <c r="A397" s="211" t="s">
        <v>431</v>
      </c>
      <c r="B397" s="194" t="s">
        <v>0</v>
      </c>
      <c r="C397" s="31">
        <f t="shared" ref="C397:C460" si="309">C396+1</f>
        <v>387</v>
      </c>
      <c r="D397" s="173" t="str">
        <f t="shared" si="273"/>
        <v>Dw_387</v>
      </c>
      <c r="E397" s="4">
        <v>484.39224108435627</v>
      </c>
      <c r="F397" s="195" t="s">
        <v>360</v>
      </c>
      <c r="G397" s="195">
        <v>17.5</v>
      </c>
      <c r="H397" s="3">
        <f t="shared" si="274"/>
        <v>57.513640567015806</v>
      </c>
      <c r="I397" s="196">
        <f t="shared" si="275"/>
        <v>201.05714097934325</v>
      </c>
      <c r="J397" s="1">
        <f t="shared" si="276"/>
        <v>0.3</v>
      </c>
      <c r="K397" s="280">
        <f t="shared" si="277"/>
        <v>0.70111868602666416</v>
      </c>
      <c r="L397" s="280">
        <f t="shared" si="278"/>
        <v>0.79857814617442668</v>
      </c>
      <c r="M397" s="225">
        <f t="shared" si="279"/>
        <v>1.0487449881306068</v>
      </c>
      <c r="N397" s="15" t="s">
        <v>432</v>
      </c>
      <c r="O397" s="197">
        <f t="shared" si="280"/>
        <v>0.5989336096308201</v>
      </c>
      <c r="P397" s="198">
        <f t="shared" si="281"/>
        <v>0</v>
      </c>
      <c r="Q397" s="198">
        <f t="shared" si="282"/>
        <v>0</v>
      </c>
      <c r="R397" s="198">
        <f t="shared" si="283"/>
        <v>0.73479946824940823</v>
      </c>
      <c r="S397" s="77">
        <f t="shared" si="284"/>
        <v>0.93654506606471388</v>
      </c>
      <c r="T397" s="199"/>
      <c r="U397" s="3">
        <f t="shared" si="285"/>
        <v>1.7572697751681923</v>
      </c>
      <c r="V397" s="98">
        <f t="shared" si="286"/>
        <v>10.499190013246874</v>
      </c>
      <c r="W397" s="49">
        <f t="shared" si="287"/>
        <v>5.4779121526946932</v>
      </c>
      <c r="X397" s="317">
        <f t="shared" si="269"/>
        <v>6.9223812221511152E-2</v>
      </c>
      <c r="Y397" s="318">
        <v>6.9223812221511125E-2</v>
      </c>
      <c r="Z397" s="200"/>
      <c r="AA397" s="66"/>
      <c r="AB397" s="66"/>
      <c r="AC397" s="66">
        <v>250</v>
      </c>
      <c r="AD397" s="66"/>
      <c r="AE397" s="66"/>
      <c r="AF397" s="66"/>
      <c r="AG397" s="66"/>
      <c r="AH397" s="195"/>
      <c r="AI397" s="34"/>
      <c r="AJ397" s="229">
        <v>180</v>
      </c>
      <c r="AK397" s="34"/>
      <c r="AL397" s="34"/>
      <c r="AM397" s="34"/>
      <c r="AN397" s="201"/>
      <c r="AO397" s="201"/>
      <c r="AP397" s="202">
        <v>240</v>
      </c>
      <c r="AQ397" s="18"/>
      <c r="AR397" s="18"/>
      <c r="AS397" s="18"/>
      <c r="AT397" s="51"/>
      <c r="AU397" s="17"/>
      <c r="AV397" s="18"/>
      <c r="AW397" s="112"/>
      <c r="AX397" s="103"/>
      <c r="AY397" s="18"/>
      <c r="AZ397" s="18"/>
      <c r="BA397" s="18"/>
      <c r="BB397" s="17"/>
      <c r="BC397" s="19"/>
      <c r="BD397" s="19"/>
      <c r="BE397" s="19"/>
      <c r="BF397" s="17"/>
      <c r="BG397" s="18"/>
      <c r="BH397" s="18"/>
      <c r="BI397" s="128"/>
      <c r="BJ397" s="331"/>
      <c r="BK397" s="332"/>
      <c r="BL397" s="332"/>
      <c r="BM397" s="332"/>
      <c r="BN397" s="333"/>
      <c r="BO397" s="203">
        <f t="shared" si="288"/>
        <v>6.9363999999999999</v>
      </c>
      <c r="BP397" s="285">
        <v>8.2915691954062343</v>
      </c>
      <c r="BQ397" s="204">
        <v>2.8247318713799325</v>
      </c>
      <c r="BR397" s="204"/>
      <c r="BS397" s="47"/>
      <c r="BT397" s="42"/>
      <c r="BU397" s="42"/>
      <c r="BV397" s="42"/>
      <c r="BW397" s="43"/>
      <c r="BX397" s="191"/>
      <c r="BY397" s="191"/>
      <c r="BZ397" s="205"/>
      <c r="CA397" s="191"/>
      <c r="CB397" s="206"/>
      <c r="CC397" s="191"/>
      <c r="CD397" s="207">
        <f t="shared" si="289"/>
        <v>60.317142293802974</v>
      </c>
      <c r="CE397" s="47" t="s">
        <v>356</v>
      </c>
      <c r="CF397" s="42">
        <v>31.8</v>
      </c>
      <c r="CG397" s="42" t="s">
        <v>353</v>
      </c>
      <c r="CH397" s="42">
        <v>175</v>
      </c>
      <c r="CI397" s="191"/>
      <c r="CJ397" s="192"/>
      <c r="CK397" s="191" t="s">
        <v>357</v>
      </c>
      <c r="CL397" s="191" t="s">
        <v>358</v>
      </c>
      <c r="CM397" s="208">
        <v>0.13</v>
      </c>
      <c r="CN397" s="191">
        <v>470</v>
      </c>
      <c r="CO397" s="205">
        <f t="shared" si="290"/>
        <v>76.058305993883778</v>
      </c>
      <c r="CP397" s="191">
        <f t="shared" si="291"/>
        <v>45.237856720352234</v>
      </c>
      <c r="CQ397" s="145" t="s">
        <v>353</v>
      </c>
      <c r="CR397" s="191">
        <v>175</v>
      </c>
      <c r="CS397" s="191"/>
      <c r="CT397" s="191"/>
      <c r="CU397" s="191"/>
      <c r="CV397" s="192"/>
      <c r="CW397" s="191" t="s">
        <v>357</v>
      </c>
      <c r="CX397" s="209" t="s">
        <v>358</v>
      </c>
      <c r="CY397" s="208">
        <v>0.13</v>
      </c>
      <c r="CZ397" s="191">
        <v>470</v>
      </c>
      <c r="DA397" s="191"/>
      <c r="DB397" s="191">
        <f t="shared" si="292"/>
        <v>57.513640567015806</v>
      </c>
      <c r="DC397" s="43">
        <f t="shared" si="293"/>
        <v>0</v>
      </c>
      <c r="DD397" s="191" t="s">
        <v>362</v>
      </c>
      <c r="DE397" s="191">
        <v>100</v>
      </c>
      <c r="DF397" s="191" t="s">
        <v>361</v>
      </c>
      <c r="DG397" s="191">
        <v>20</v>
      </c>
      <c r="DH397" s="191" t="s">
        <v>353</v>
      </c>
      <c r="DI397" s="192">
        <v>175</v>
      </c>
      <c r="DJ397" s="191"/>
      <c r="DK397" s="209"/>
      <c r="DL397" s="208"/>
      <c r="DM397" s="191"/>
      <c r="DN397" s="191">
        <f t="shared" si="294"/>
        <v>57.513640567015806</v>
      </c>
      <c r="DO397" s="192">
        <f t="shared" si="295"/>
        <v>0</v>
      </c>
      <c r="DP397" s="191">
        <v>1</v>
      </c>
      <c r="DQ397" s="191" t="s">
        <v>363</v>
      </c>
      <c r="DR397" s="191" t="s">
        <v>371</v>
      </c>
      <c r="DS397" s="208">
        <v>0.13400000000000001</v>
      </c>
      <c r="DT397" s="191">
        <v>580</v>
      </c>
      <c r="DU397" s="191">
        <f t="shared" si="296"/>
        <v>8.2915691954062343</v>
      </c>
      <c r="DV397" s="191">
        <v>0.375</v>
      </c>
      <c r="DW397" s="191">
        <v>0.45</v>
      </c>
      <c r="DX397" s="192">
        <f t="shared" si="297"/>
        <v>10.052857048967162</v>
      </c>
      <c r="DY397" s="191">
        <v>1</v>
      </c>
      <c r="DZ397" s="191" t="s">
        <v>363</v>
      </c>
      <c r="EA397" s="191" t="s">
        <v>371</v>
      </c>
      <c r="EB397" s="208">
        <v>0.13400000000000001</v>
      </c>
      <c r="EC397" s="191">
        <v>580</v>
      </c>
      <c r="ED397" s="191">
        <f t="shared" si="298"/>
        <v>2.8247318713799325</v>
      </c>
      <c r="EE397" s="191">
        <v>0.47499999999999998</v>
      </c>
      <c r="EF397" s="191">
        <v>0.47499999999999998</v>
      </c>
      <c r="EG397" s="191">
        <f t="shared" si="299"/>
        <v>5.0264285244835811</v>
      </c>
      <c r="EH397" s="166">
        <f t="shared" si="300"/>
        <v>2</v>
      </c>
      <c r="EI397" s="205">
        <f t="shared" si="301"/>
        <v>2.9873586177859268</v>
      </c>
      <c r="EJ397" s="205">
        <f t="shared" si="270"/>
        <v>1.7572697751681923</v>
      </c>
      <c r="EK397" s="51">
        <f t="shared" si="307"/>
        <v>0.81746209621174026</v>
      </c>
      <c r="EL397" s="220">
        <f t="shared" si="271"/>
        <v>0.24042069110703657</v>
      </c>
      <c r="EM397" s="221">
        <f t="shared" si="302"/>
        <v>5.2495950066234371</v>
      </c>
      <c r="EN397" s="191"/>
      <c r="EO397" s="313"/>
      <c r="EP397" s="192" t="s">
        <v>354</v>
      </c>
      <c r="EQ397" s="222">
        <f t="shared" si="303"/>
        <v>2.9873586177859268</v>
      </c>
      <c r="ER397" s="191">
        <f t="shared" si="304"/>
        <v>1.7572697751681923</v>
      </c>
      <c r="ES397" s="51">
        <f t="shared" si="305"/>
        <v>0.81746209621174026</v>
      </c>
      <c r="ET397" s="191">
        <f t="shared" si="308"/>
        <v>3.7086206911070363</v>
      </c>
      <c r="EU397" s="191">
        <f t="shared" si="306"/>
        <v>5.2495950066234371</v>
      </c>
      <c r="EV397" s="191"/>
      <c r="EW397" s="191"/>
      <c r="EX397" s="192" t="str">
        <f t="shared" si="272"/>
        <v>Front</v>
      </c>
      <c r="EY397" s="145"/>
      <c r="EZ397" s="191"/>
      <c r="FA397" s="191"/>
      <c r="FB397" s="191"/>
      <c r="FC397" s="191"/>
      <c r="FD397" s="191"/>
      <c r="FE397" s="191"/>
      <c r="FF397" s="192"/>
      <c r="FG397" s="145"/>
      <c r="FH397" s="191"/>
      <c r="FI397" s="191"/>
      <c r="FJ397" s="191"/>
      <c r="FK397" s="191"/>
      <c r="FL397" s="191"/>
      <c r="FM397" s="191"/>
      <c r="FN397" s="192"/>
      <c r="FO397" s="145"/>
      <c r="FP397" s="191"/>
      <c r="FQ397" s="191"/>
      <c r="FR397" s="191"/>
      <c r="FS397" s="191"/>
      <c r="FT397" s="191"/>
      <c r="FU397" s="191"/>
      <c r="FV397" s="192"/>
      <c r="FW397" s="191"/>
      <c r="FX397" s="191"/>
      <c r="FY397" s="191"/>
      <c r="FZ397" s="191"/>
      <c r="GA397" s="191"/>
      <c r="GB397" s="191"/>
      <c r="GC397" s="191"/>
      <c r="GD397" s="210"/>
      <c r="GE397" s="145"/>
      <c r="GF397" s="191"/>
      <c r="GG397" s="191"/>
      <c r="GH397" s="191"/>
      <c r="GI397" s="191"/>
      <c r="GJ397" s="191"/>
      <c r="GK397" s="191"/>
      <c r="GL397" s="210"/>
      <c r="GM397" s="145"/>
      <c r="GN397" s="191"/>
      <c r="GO397" s="191"/>
      <c r="GP397" s="191"/>
      <c r="GQ397" s="191"/>
      <c r="GR397" s="191"/>
      <c r="GS397" s="191"/>
      <c r="GT397" s="210"/>
      <c r="GU397" s="145"/>
      <c r="GV397" s="191"/>
      <c r="GW397" s="191"/>
      <c r="GX397" s="191"/>
      <c r="GY397" s="191"/>
      <c r="GZ397" s="191"/>
      <c r="HA397" s="191"/>
      <c r="HB397" s="210"/>
      <c r="HC397" s="145"/>
      <c r="HD397" s="191"/>
      <c r="HE397" s="191"/>
      <c r="HF397" s="191"/>
      <c r="HG397" s="191"/>
      <c r="HH397" s="191"/>
      <c r="HI397" s="191"/>
      <c r="HJ397" s="210"/>
      <c r="HR397" s="310"/>
    </row>
    <row r="398" spans="1:226" s="309" customFormat="1" ht="14.45" customHeight="1" x14ac:dyDescent="0.25">
      <c r="A398" s="211" t="s">
        <v>431</v>
      </c>
      <c r="B398" s="194" t="s">
        <v>0</v>
      </c>
      <c r="C398" s="31">
        <f t="shared" si="309"/>
        <v>388</v>
      </c>
      <c r="D398" s="173" t="str">
        <f t="shared" si="273"/>
        <v>Dw_388</v>
      </c>
      <c r="E398" s="4">
        <v>624.51667453420123</v>
      </c>
      <c r="F398" s="195" t="s">
        <v>360</v>
      </c>
      <c r="G398" s="195">
        <v>17.5</v>
      </c>
      <c r="H398" s="3">
        <f t="shared" si="274"/>
        <v>43.086640931180483</v>
      </c>
      <c r="I398" s="196">
        <f t="shared" si="275"/>
        <v>156.06481104570858</v>
      </c>
      <c r="J398" s="1">
        <f t="shared" si="276"/>
        <v>0.3</v>
      </c>
      <c r="K398" s="280">
        <f t="shared" si="277"/>
        <v>0.66988723613258405</v>
      </c>
      <c r="L398" s="280">
        <f t="shared" si="278"/>
        <v>0.83356290935220123</v>
      </c>
      <c r="M398" s="225">
        <f t="shared" si="279"/>
        <v>1.0866347968154273</v>
      </c>
      <c r="N398" s="15" t="s">
        <v>432</v>
      </c>
      <c r="O398" s="197">
        <f t="shared" si="280"/>
        <v>0.62517218201415092</v>
      </c>
      <c r="P398" s="198">
        <f t="shared" si="281"/>
        <v>0</v>
      </c>
      <c r="Q398" s="198">
        <f t="shared" si="282"/>
        <v>0</v>
      </c>
      <c r="R398" s="198">
        <f t="shared" si="283"/>
        <v>0.7613468287505587</v>
      </c>
      <c r="S398" s="77">
        <f t="shared" si="284"/>
        <v>0.77260750369199549</v>
      </c>
      <c r="T398" s="199"/>
      <c r="U398" s="3">
        <f t="shared" si="285"/>
        <v>2.0090728735961734</v>
      </c>
      <c r="V398" s="98">
        <f t="shared" si="286"/>
        <v>13.723670958827951</v>
      </c>
      <c r="W398" s="49">
        <f t="shared" si="287"/>
        <v>3.1395856881474105</v>
      </c>
      <c r="X398" s="317">
        <f t="shared" si="269"/>
        <v>0.12464163889511547</v>
      </c>
      <c r="Y398" s="318">
        <v>0.12464163889511549</v>
      </c>
      <c r="Z398" s="200"/>
      <c r="AA398" s="66"/>
      <c r="AB398" s="66"/>
      <c r="AC398" s="66">
        <v>250</v>
      </c>
      <c r="AD398" s="66"/>
      <c r="AE398" s="66"/>
      <c r="AF398" s="66"/>
      <c r="AG398" s="66"/>
      <c r="AH398" s="195"/>
      <c r="AI398" s="34"/>
      <c r="AJ398" s="229">
        <v>180</v>
      </c>
      <c r="AK398" s="34"/>
      <c r="AL398" s="34"/>
      <c r="AM398" s="34"/>
      <c r="AN398" s="201"/>
      <c r="AO398" s="201"/>
      <c r="AP398" s="202">
        <v>240</v>
      </c>
      <c r="AQ398" s="18"/>
      <c r="AR398" s="18"/>
      <c r="AS398" s="18"/>
      <c r="AT398" s="51"/>
      <c r="AU398" s="17"/>
      <c r="AV398" s="18"/>
      <c r="AW398" s="112"/>
      <c r="AX398" s="103"/>
      <c r="AY398" s="18"/>
      <c r="AZ398" s="18"/>
      <c r="BA398" s="18"/>
      <c r="BB398" s="17"/>
      <c r="BC398" s="19"/>
      <c r="BD398" s="19"/>
      <c r="BE398" s="19"/>
      <c r="BF398" s="17"/>
      <c r="BG398" s="18"/>
      <c r="BH398" s="18"/>
      <c r="BI398" s="128"/>
      <c r="BJ398" s="331"/>
      <c r="BK398" s="332"/>
      <c r="BL398" s="332"/>
      <c r="BM398" s="332"/>
      <c r="BN398" s="333"/>
      <c r="BO398" s="203">
        <f t="shared" si="288"/>
        <v>6.9363999999999999</v>
      </c>
      <c r="BP398" s="285">
        <v>6.211671894812941</v>
      </c>
      <c r="BQ398" s="204">
        <v>2.6578622988409655</v>
      </c>
      <c r="BR398" s="204"/>
      <c r="BS398" s="47"/>
      <c r="BT398" s="42"/>
      <c r="BU398" s="42"/>
      <c r="BV398" s="42"/>
      <c r="BW398" s="43"/>
      <c r="BX398" s="191"/>
      <c r="BY398" s="191"/>
      <c r="BZ398" s="205"/>
      <c r="CA398" s="191"/>
      <c r="CB398" s="206"/>
      <c r="CC398" s="191"/>
      <c r="CD398" s="207">
        <f t="shared" si="289"/>
        <v>46.819443313712576</v>
      </c>
      <c r="CE398" s="47" t="s">
        <v>356</v>
      </c>
      <c r="CF398" s="42">
        <v>31.8</v>
      </c>
      <c r="CG398" s="42" t="s">
        <v>353</v>
      </c>
      <c r="CH398" s="42">
        <v>175</v>
      </c>
      <c r="CI398" s="191"/>
      <c r="CJ398" s="192"/>
      <c r="CK398" s="191" t="s">
        <v>357</v>
      </c>
      <c r="CL398" s="191" t="s">
        <v>358</v>
      </c>
      <c r="CM398" s="208">
        <v>0.13</v>
      </c>
      <c r="CN398" s="191">
        <v>470</v>
      </c>
      <c r="CO398" s="205">
        <f t="shared" si="290"/>
        <v>59.919975331919751</v>
      </c>
      <c r="CP398" s="191">
        <f t="shared" si="291"/>
        <v>35.11458248528443</v>
      </c>
      <c r="CQ398" s="145" t="s">
        <v>353</v>
      </c>
      <c r="CR398" s="191">
        <v>175</v>
      </c>
      <c r="CS398" s="191"/>
      <c r="CT398" s="191"/>
      <c r="CU398" s="191"/>
      <c r="CV398" s="192"/>
      <c r="CW398" s="191" t="s">
        <v>357</v>
      </c>
      <c r="CX398" s="209" t="s">
        <v>358</v>
      </c>
      <c r="CY398" s="208">
        <v>0.13</v>
      </c>
      <c r="CZ398" s="191">
        <v>470</v>
      </c>
      <c r="DA398" s="191"/>
      <c r="DB398" s="191">
        <f t="shared" si="292"/>
        <v>43.086640931180483</v>
      </c>
      <c r="DC398" s="43">
        <f t="shared" si="293"/>
        <v>0</v>
      </c>
      <c r="DD398" s="191" t="s">
        <v>362</v>
      </c>
      <c r="DE398" s="191">
        <v>100</v>
      </c>
      <c r="DF398" s="191" t="s">
        <v>361</v>
      </c>
      <c r="DG398" s="191">
        <v>20</v>
      </c>
      <c r="DH398" s="191" t="s">
        <v>353</v>
      </c>
      <c r="DI398" s="192">
        <v>175</v>
      </c>
      <c r="DJ398" s="191"/>
      <c r="DK398" s="209"/>
      <c r="DL398" s="208"/>
      <c r="DM398" s="191"/>
      <c r="DN398" s="191">
        <f t="shared" si="294"/>
        <v>43.086640931180483</v>
      </c>
      <c r="DO398" s="192">
        <f t="shared" si="295"/>
        <v>0</v>
      </c>
      <c r="DP398" s="191">
        <v>1</v>
      </c>
      <c r="DQ398" s="191" t="s">
        <v>363</v>
      </c>
      <c r="DR398" s="191" t="s">
        <v>371</v>
      </c>
      <c r="DS398" s="208">
        <v>0.13400000000000001</v>
      </c>
      <c r="DT398" s="191">
        <v>580</v>
      </c>
      <c r="DU398" s="191">
        <f t="shared" si="296"/>
        <v>6.211671894812941</v>
      </c>
      <c r="DV398" s="191">
        <v>0.375</v>
      </c>
      <c r="DW398" s="191">
        <v>0.45</v>
      </c>
      <c r="DX398" s="192">
        <f t="shared" si="297"/>
        <v>7.8032405522854296</v>
      </c>
      <c r="DY398" s="191">
        <v>1</v>
      </c>
      <c r="DZ398" s="191" t="s">
        <v>363</v>
      </c>
      <c r="EA398" s="191" t="s">
        <v>371</v>
      </c>
      <c r="EB398" s="208">
        <v>0.13400000000000001</v>
      </c>
      <c r="EC398" s="191">
        <v>580</v>
      </c>
      <c r="ED398" s="191">
        <f t="shared" si="298"/>
        <v>2.6578622988409655</v>
      </c>
      <c r="EE398" s="191">
        <v>0.47499999999999998</v>
      </c>
      <c r="EF398" s="191">
        <v>0.47499999999999998</v>
      </c>
      <c r="EG398" s="191">
        <f t="shared" si="299"/>
        <v>3.9016202761427148</v>
      </c>
      <c r="EH398" s="166">
        <f t="shared" si="300"/>
        <v>2</v>
      </c>
      <c r="EI398" s="205">
        <f t="shared" si="301"/>
        <v>3.4154238851134946</v>
      </c>
      <c r="EJ398" s="205">
        <f t="shared" si="270"/>
        <v>2.0090728735961734</v>
      </c>
      <c r="EK398" s="51">
        <f t="shared" si="307"/>
        <v>0.39878942524479211</v>
      </c>
      <c r="EL398" s="220">
        <f t="shared" si="271"/>
        <v>2.6388057443252677E-2</v>
      </c>
      <c r="EM398" s="221">
        <f t="shared" si="302"/>
        <v>6.8618354794139753</v>
      </c>
      <c r="EN398" s="191"/>
      <c r="EO398" s="313"/>
      <c r="EP398" s="192" t="s">
        <v>354</v>
      </c>
      <c r="EQ398" s="222">
        <f t="shared" si="303"/>
        <v>3.4154238851134946</v>
      </c>
      <c r="ER398" s="191">
        <f t="shared" si="304"/>
        <v>2.0090728735961734</v>
      </c>
      <c r="ES398" s="51">
        <f t="shared" si="305"/>
        <v>0.39878942524479211</v>
      </c>
      <c r="ET398" s="191">
        <f t="shared" si="308"/>
        <v>3.4945880574432526</v>
      </c>
      <c r="EU398" s="191">
        <f t="shared" si="306"/>
        <v>6.8618354794139753</v>
      </c>
      <c r="EV398" s="191"/>
      <c r="EW398" s="191"/>
      <c r="EX398" s="192" t="str">
        <f t="shared" si="272"/>
        <v>Front</v>
      </c>
      <c r="EY398" s="145"/>
      <c r="EZ398" s="191"/>
      <c r="FA398" s="191"/>
      <c r="FB398" s="191"/>
      <c r="FC398" s="191"/>
      <c r="FD398" s="191"/>
      <c r="FE398" s="191"/>
      <c r="FF398" s="192"/>
      <c r="FG398" s="145"/>
      <c r="FH398" s="191"/>
      <c r="FI398" s="191"/>
      <c r="FJ398" s="191"/>
      <c r="FK398" s="191"/>
      <c r="FL398" s="191"/>
      <c r="FM398" s="191"/>
      <c r="FN398" s="192"/>
      <c r="FO398" s="145"/>
      <c r="FP398" s="191"/>
      <c r="FQ398" s="191"/>
      <c r="FR398" s="191"/>
      <c r="FS398" s="191"/>
      <c r="FT398" s="191"/>
      <c r="FU398" s="191"/>
      <c r="FV398" s="192"/>
      <c r="FW398" s="191"/>
      <c r="FX398" s="191"/>
      <c r="FY398" s="191"/>
      <c r="FZ398" s="191"/>
      <c r="GA398" s="191"/>
      <c r="GB398" s="191"/>
      <c r="GC398" s="191"/>
      <c r="GD398" s="210"/>
      <c r="GE398" s="145"/>
      <c r="GF398" s="191"/>
      <c r="GG398" s="191"/>
      <c r="GH398" s="191"/>
      <c r="GI398" s="191"/>
      <c r="GJ398" s="191"/>
      <c r="GK398" s="191"/>
      <c r="GL398" s="210"/>
      <c r="GM398" s="145"/>
      <c r="GN398" s="191"/>
      <c r="GO398" s="191"/>
      <c r="GP398" s="191"/>
      <c r="GQ398" s="191"/>
      <c r="GR398" s="191"/>
      <c r="GS398" s="191"/>
      <c r="GT398" s="210"/>
      <c r="GU398" s="145"/>
      <c r="GV398" s="191"/>
      <c r="GW398" s="191"/>
      <c r="GX398" s="191"/>
      <c r="GY398" s="191"/>
      <c r="GZ398" s="191"/>
      <c r="HA398" s="191"/>
      <c r="HB398" s="210"/>
      <c r="HC398" s="145"/>
      <c r="HD398" s="191"/>
      <c r="HE398" s="191"/>
      <c r="HF398" s="191"/>
      <c r="HG398" s="191"/>
      <c r="HH398" s="191"/>
      <c r="HI398" s="191"/>
      <c r="HJ398" s="210"/>
      <c r="HR398" s="310"/>
    </row>
    <row r="399" spans="1:226" s="309" customFormat="1" ht="14.45" customHeight="1" x14ac:dyDescent="0.25">
      <c r="A399" s="211" t="s">
        <v>431</v>
      </c>
      <c r="B399" s="194" t="s">
        <v>0</v>
      </c>
      <c r="C399" s="31">
        <f t="shared" si="309"/>
        <v>389</v>
      </c>
      <c r="D399" s="173" t="str">
        <f t="shared" si="273"/>
        <v>Dw_389</v>
      </c>
      <c r="E399" s="4">
        <v>556.6940256840461</v>
      </c>
      <c r="F399" s="195" t="s">
        <v>360</v>
      </c>
      <c r="G399" s="195">
        <v>17.5</v>
      </c>
      <c r="H399" s="3">
        <f t="shared" si="274"/>
        <v>55.255782939241811</v>
      </c>
      <c r="I399" s="196">
        <f t="shared" si="275"/>
        <v>198.00452728030368</v>
      </c>
      <c r="J399" s="1">
        <f t="shared" si="276"/>
        <v>0.3</v>
      </c>
      <c r="K399" s="280">
        <f t="shared" si="277"/>
        <v>0.67892727863312918</v>
      </c>
      <c r="L399" s="280">
        <f t="shared" si="278"/>
        <v>0.77555631058235019</v>
      </c>
      <c r="M399" s="225">
        <f t="shared" si="279"/>
        <v>1.0750251833261992</v>
      </c>
      <c r="N399" s="15" t="s">
        <v>432</v>
      </c>
      <c r="O399" s="197">
        <f t="shared" si="280"/>
        <v>0.5816672329367627</v>
      </c>
      <c r="P399" s="198">
        <f t="shared" si="281"/>
        <v>0</v>
      </c>
      <c r="Q399" s="198">
        <f t="shared" si="282"/>
        <v>0</v>
      </c>
      <c r="R399" s="198">
        <f t="shared" si="283"/>
        <v>0.75321259410341923</v>
      </c>
      <c r="S399" s="77">
        <f t="shared" si="284"/>
        <v>0.8875164069320518</v>
      </c>
      <c r="T399" s="199"/>
      <c r="U399" s="3">
        <f t="shared" si="285"/>
        <v>1.7905821306538243</v>
      </c>
      <c r="V399" s="98">
        <f t="shared" si="286"/>
        <v>10.901026846497086</v>
      </c>
      <c r="W399" s="49">
        <f t="shared" si="287"/>
        <v>5.0688603667642189</v>
      </c>
      <c r="X399" s="317">
        <f t="shared" si="269"/>
        <v>7.3669786616627667E-2</v>
      </c>
      <c r="Y399" s="318">
        <v>7.366978661662768E-2</v>
      </c>
      <c r="Z399" s="200"/>
      <c r="AA399" s="66"/>
      <c r="AB399" s="66"/>
      <c r="AC399" s="66">
        <v>250</v>
      </c>
      <c r="AD399" s="66"/>
      <c r="AE399" s="66"/>
      <c r="AF399" s="66"/>
      <c r="AG399" s="66"/>
      <c r="AH399" s="195"/>
      <c r="AI399" s="34"/>
      <c r="AJ399" s="229">
        <v>180</v>
      </c>
      <c r="AK399" s="34"/>
      <c r="AL399" s="34"/>
      <c r="AM399" s="34"/>
      <c r="AN399" s="201"/>
      <c r="AO399" s="201"/>
      <c r="AP399" s="202">
        <v>240</v>
      </c>
      <c r="AQ399" s="18"/>
      <c r="AR399" s="18"/>
      <c r="AS399" s="18"/>
      <c r="AT399" s="51"/>
      <c r="AU399" s="17"/>
      <c r="AV399" s="18"/>
      <c r="AW399" s="112"/>
      <c r="AX399" s="103"/>
      <c r="AY399" s="18"/>
      <c r="AZ399" s="18"/>
      <c r="BA399" s="18"/>
      <c r="BB399" s="17"/>
      <c r="BC399" s="19"/>
      <c r="BD399" s="19"/>
      <c r="BE399" s="19"/>
      <c r="BF399" s="17"/>
      <c r="BG399" s="18"/>
      <c r="BH399" s="18"/>
      <c r="BI399" s="128"/>
      <c r="BJ399" s="331"/>
      <c r="BK399" s="332"/>
      <c r="BL399" s="332"/>
      <c r="BM399" s="332"/>
      <c r="BN399" s="333"/>
      <c r="BO399" s="203">
        <f t="shared" si="288"/>
        <v>6.9363999999999999</v>
      </c>
      <c r="BP399" s="285">
        <v>7.9660606278821593</v>
      </c>
      <c r="BQ399" s="204">
        <v>2.9355206360392168</v>
      </c>
      <c r="BR399" s="204"/>
      <c r="BS399" s="47"/>
      <c r="BT399" s="42"/>
      <c r="BU399" s="42"/>
      <c r="BV399" s="42"/>
      <c r="BW399" s="43"/>
      <c r="BX399" s="191"/>
      <c r="BY399" s="191"/>
      <c r="BZ399" s="205"/>
      <c r="CA399" s="191"/>
      <c r="CB399" s="206"/>
      <c r="CC399" s="191"/>
      <c r="CD399" s="207">
        <f t="shared" si="289"/>
        <v>59.401358184091102</v>
      </c>
      <c r="CE399" s="47" t="s">
        <v>356</v>
      </c>
      <c r="CF399" s="42">
        <v>31.8</v>
      </c>
      <c r="CG399" s="42" t="s">
        <v>353</v>
      </c>
      <c r="CH399" s="42">
        <v>175</v>
      </c>
      <c r="CI399" s="191"/>
      <c r="CJ399" s="192"/>
      <c r="CK399" s="191" t="s">
        <v>357</v>
      </c>
      <c r="CL399" s="191" t="s">
        <v>358</v>
      </c>
      <c r="CM399" s="208">
        <v>0.13</v>
      </c>
      <c r="CN399" s="191">
        <v>470</v>
      </c>
      <c r="CO399" s="205">
        <f t="shared" si="290"/>
        <v>77.521407550392183</v>
      </c>
      <c r="CP399" s="191">
        <f t="shared" si="291"/>
        <v>44.551018638068328</v>
      </c>
      <c r="CQ399" s="145" t="s">
        <v>353</v>
      </c>
      <c r="CR399" s="191">
        <v>175</v>
      </c>
      <c r="CS399" s="191"/>
      <c r="CT399" s="191"/>
      <c r="CU399" s="191"/>
      <c r="CV399" s="192"/>
      <c r="CW399" s="191" t="s">
        <v>357</v>
      </c>
      <c r="CX399" s="209" t="s">
        <v>358</v>
      </c>
      <c r="CY399" s="208">
        <v>0.13</v>
      </c>
      <c r="CZ399" s="191">
        <v>470</v>
      </c>
      <c r="DA399" s="191"/>
      <c r="DB399" s="191">
        <f t="shared" si="292"/>
        <v>55.255782939241811</v>
      </c>
      <c r="DC399" s="43">
        <f t="shared" si="293"/>
        <v>0</v>
      </c>
      <c r="DD399" s="191" t="s">
        <v>362</v>
      </c>
      <c r="DE399" s="191">
        <v>100</v>
      </c>
      <c r="DF399" s="191" t="s">
        <v>361</v>
      </c>
      <c r="DG399" s="191">
        <v>20</v>
      </c>
      <c r="DH399" s="191" t="s">
        <v>353</v>
      </c>
      <c r="DI399" s="192">
        <v>175</v>
      </c>
      <c r="DJ399" s="191"/>
      <c r="DK399" s="209"/>
      <c r="DL399" s="208"/>
      <c r="DM399" s="191"/>
      <c r="DN399" s="191">
        <f t="shared" si="294"/>
        <v>55.255782939241811</v>
      </c>
      <c r="DO399" s="192">
        <f t="shared" si="295"/>
        <v>0</v>
      </c>
      <c r="DP399" s="191">
        <v>1</v>
      </c>
      <c r="DQ399" s="191" t="s">
        <v>363</v>
      </c>
      <c r="DR399" s="191" t="s">
        <v>371</v>
      </c>
      <c r="DS399" s="208">
        <v>0.13400000000000001</v>
      </c>
      <c r="DT399" s="191">
        <v>580</v>
      </c>
      <c r="DU399" s="191">
        <f t="shared" si="296"/>
        <v>7.9660606278821593</v>
      </c>
      <c r="DV399" s="191">
        <v>0.375</v>
      </c>
      <c r="DW399" s="191">
        <v>0.45</v>
      </c>
      <c r="DX399" s="192">
        <f t="shared" si="297"/>
        <v>9.9002263640151842</v>
      </c>
      <c r="DY399" s="191">
        <v>1</v>
      </c>
      <c r="DZ399" s="191" t="s">
        <v>363</v>
      </c>
      <c r="EA399" s="191" t="s">
        <v>371</v>
      </c>
      <c r="EB399" s="208">
        <v>0.13400000000000001</v>
      </c>
      <c r="EC399" s="191">
        <v>580</v>
      </c>
      <c r="ED399" s="191">
        <f t="shared" si="298"/>
        <v>2.9355206360392168</v>
      </c>
      <c r="EE399" s="191">
        <v>0.47499999999999998</v>
      </c>
      <c r="EF399" s="191">
        <v>0.47499999999999998</v>
      </c>
      <c r="EG399" s="191">
        <f t="shared" si="299"/>
        <v>4.9501131820075921</v>
      </c>
      <c r="EH399" s="166">
        <f t="shared" si="300"/>
        <v>2</v>
      </c>
      <c r="EI399" s="205">
        <f t="shared" si="301"/>
        <v>3.0439896221115017</v>
      </c>
      <c r="EJ399" s="205">
        <f t="shared" si="270"/>
        <v>1.7905821306538245</v>
      </c>
      <c r="EK399" s="51">
        <f t="shared" si="307"/>
        <v>0.89493850538539221</v>
      </c>
      <c r="EL399" s="220">
        <f t="shared" si="271"/>
        <v>0.21210518894424912</v>
      </c>
      <c r="EM399" s="221">
        <f t="shared" si="302"/>
        <v>5.4505134232485428</v>
      </c>
      <c r="EN399" s="191"/>
      <c r="EO399" s="313"/>
      <c r="EP399" s="192" t="s">
        <v>354</v>
      </c>
      <c r="EQ399" s="222">
        <f t="shared" si="303"/>
        <v>3.0439896221115017</v>
      </c>
      <c r="ER399" s="191">
        <f t="shared" si="304"/>
        <v>1.7905821306538245</v>
      </c>
      <c r="ES399" s="51">
        <f t="shared" si="305"/>
        <v>0.89493850538539221</v>
      </c>
      <c r="ET399" s="191">
        <f t="shared" si="308"/>
        <v>3.6803051889442493</v>
      </c>
      <c r="EU399" s="191">
        <f t="shared" si="306"/>
        <v>5.4505134232485428</v>
      </c>
      <c r="EV399" s="191"/>
      <c r="EW399" s="191"/>
      <c r="EX399" s="192" t="str">
        <f t="shared" si="272"/>
        <v>Front</v>
      </c>
      <c r="EY399" s="145"/>
      <c r="EZ399" s="191"/>
      <c r="FA399" s="191"/>
      <c r="FB399" s="191"/>
      <c r="FC399" s="191"/>
      <c r="FD399" s="191"/>
      <c r="FE399" s="191"/>
      <c r="FF399" s="192"/>
      <c r="FG399" s="145"/>
      <c r="FH399" s="191"/>
      <c r="FI399" s="191"/>
      <c r="FJ399" s="191"/>
      <c r="FK399" s="191"/>
      <c r="FL399" s="191"/>
      <c r="FM399" s="191"/>
      <c r="FN399" s="192"/>
      <c r="FO399" s="145"/>
      <c r="FP399" s="191"/>
      <c r="FQ399" s="191"/>
      <c r="FR399" s="191"/>
      <c r="FS399" s="191"/>
      <c r="FT399" s="191"/>
      <c r="FU399" s="191"/>
      <c r="FV399" s="192"/>
      <c r="FW399" s="191"/>
      <c r="FX399" s="191"/>
      <c r="FY399" s="191"/>
      <c r="FZ399" s="191"/>
      <c r="GA399" s="191"/>
      <c r="GB399" s="191"/>
      <c r="GC399" s="191"/>
      <c r="GD399" s="210"/>
      <c r="GE399" s="145"/>
      <c r="GF399" s="191"/>
      <c r="GG399" s="191"/>
      <c r="GH399" s="191"/>
      <c r="GI399" s="191"/>
      <c r="GJ399" s="191"/>
      <c r="GK399" s="191"/>
      <c r="GL399" s="210"/>
      <c r="GM399" s="145"/>
      <c r="GN399" s="191"/>
      <c r="GO399" s="191"/>
      <c r="GP399" s="191"/>
      <c r="GQ399" s="191"/>
      <c r="GR399" s="191"/>
      <c r="GS399" s="191"/>
      <c r="GT399" s="210"/>
      <c r="GU399" s="145"/>
      <c r="GV399" s="191"/>
      <c r="GW399" s="191"/>
      <c r="GX399" s="191"/>
      <c r="GY399" s="191"/>
      <c r="GZ399" s="191"/>
      <c r="HA399" s="191"/>
      <c r="HB399" s="210"/>
      <c r="HC399" s="145"/>
      <c r="HD399" s="191"/>
      <c r="HE399" s="191"/>
      <c r="HF399" s="191"/>
      <c r="HG399" s="191"/>
      <c r="HH399" s="191"/>
      <c r="HI399" s="191"/>
      <c r="HJ399" s="210"/>
      <c r="HR399" s="310"/>
    </row>
    <row r="400" spans="1:226" s="309" customFormat="1" ht="14.45" customHeight="1" x14ac:dyDescent="0.25">
      <c r="A400" s="211" t="s">
        <v>431</v>
      </c>
      <c r="B400" s="194" t="s">
        <v>0</v>
      </c>
      <c r="C400" s="31">
        <f t="shared" si="309"/>
        <v>390</v>
      </c>
      <c r="D400" s="173" t="str">
        <f t="shared" si="273"/>
        <v>Dw_390</v>
      </c>
      <c r="E400" s="4">
        <v>887.01661245437094</v>
      </c>
      <c r="F400" s="195" t="s">
        <v>360</v>
      </c>
      <c r="G400" s="195">
        <v>17.5</v>
      </c>
      <c r="H400" s="3">
        <f t="shared" si="274"/>
        <v>61.36800502614112</v>
      </c>
      <c r="I400" s="196">
        <f t="shared" si="275"/>
        <v>214.04432665297639</v>
      </c>
      <c r="J400" s="1">
        <f t="shared" si="276"/>
        <v>0.3</v>
      </c>
      <c r="K400" s="280">
        <f t="shared" si="277"/>
        <v>0.70325793297348704</v>
      </c>
      <c r="L400" s="280">
        <f t="shared" si="278"/>
        <v>0.81538671254025541</v>
      </c>
      <c r="M400" s="225">
        <f t="shared" si="279"/>
        <v>1.046364436460657</v>
      </c>
      <c r="N400" s="15" t="s">
        <v>432</v>
      </c>
      <c r="O400" s="197">
        <f t="shared" si="280"/>
        <v>0.61154003440519167</v>
      </c>
      <c r="P400" s="198">
        <f t="shared" si="281"/>
        <v>0</v>
      </c>
      <c r="Q400" s="198">
        <f t="shared" si="282"/>
        <v>0</v>
      </c>
      <c r="R400" s="198">
        <f t="shared" si="283"/>
        <v>0.7331315431379497</v>
      </c>
      <c r="S400" s="77">
        <f t="shared" si="284"/>
        <v>0.9736816669623406</v>
      </c>
      <c r="T400" s="199"/>
      <c r="U400" s="3">
        <f t="shared" si="285"/>
        <v>1.9217303194164741</v>
      </c>
      <c r="V400" s="98">
        <f t="shared" si="286"/>
        <v>12.556361229919448</v>
      </c>
      <c r="W400" s="49">
        <f t="shared" si="287"/>
        <v>4.8874035958692161</v>
      </c>
      <c r="X400" s="317">
        <f t="shared" si="269"/>
        <v>8.1321672358239658E-2</v>
      </c>
      <c r="Y400" s="318">
        <v>8.1321672358239658E-2</v>
      </c>
      <c r="Z400" s="200"/>
      <c r="AA400" s="66"/>
      <c r="AB400" s="66"/>
      <c r="AC400" s="66">
        <v>250</v>
      </c>
      <c r="AD400" s="66"/>
      <c r="AE400" s="66"/>
      <c r="AF400" s="66"/>
      <c r="AG400" s="66"/>
      <c r="AH400" s="195"/>
      <c r="AI400" s="34"/>
      <c r="AJ400" s="229">
        <v>180</v>
      </c>
      <c r="AK400" s="34"/>
      <c r="AL400" s="34"/>
      <c r="AM400" s="34"/>
      <c r="AN400" s="201"/>
      <c r="AO400" s="201"/>
      <c r="AP400" s="202">
        <v>240</v>
      </c>
      <c r="AQ400" s="18"/>
      <c r="AR400" s="18"/>
      <c r="AS400" s="18"/>
      <c r="AT400" s="51"/>
      <c r="AU400" s="17"/>
      <c r="AV400" s="18"/>
      <c r="AW400" s="112"/>
      <c r="AX400" s="103"/>
      <c r="AY400" s="18"/>
      <c r="AZ400" s="18"/>
      <c r="BA400" s="18"/>
      <c r="BB400" s="17"/>
      <c r="BC400" s="19"/>
      <c r="BD400" s="19"/>
      <c r="BE400" s="19"/>
      <c r="BF400" s="17"/>
      <c r="BG400" s="18"/>
      <c r="BH400" s="18"/>
      <c r="BI400" s="128"/>
      <c r="BJ400" s="331"/>
      <c r="BK400" s="332"/>
      <c r="BL400" s="332"/>
      <c r="BM400" s="332"/>
      <c r="BN400" s="333"/>
      <c r="BO400" s="203">
        <f t="shared" si="288"/>
        <v>6.9363999999999999</v>
      </c>
      <c r="BP400" s="285">
        <v>8.8472413681652036</v>
      </c>
      <c r="BQ400" s="204">
        <v>2.8924984568154968</v>
      </c>
      <c r="BR400" s="204"/>
      <c r="BS400" s="47"/>
      <c r="BT400" s="42"/>
      <c r="BU400" s="42"/>
      <c r="BV400" s="42"/>
      <c r="BW400" s="43"/>
      <c r="BX400" s="191"/>
      <c r="BY400" s="191"/>
      <c r="BZ400" s="205"/>
      <c r="CA400" s="191"/>
      <c r="CB400" s="206"/>
      <c r="CC400" s="191"/>
      <c r="CD400" s="207">
        <f t="shared" si="289"/>
        <v>64.213297995892916</v>
      </c>
      <c r="CE400" s="47" t="s">
        <v>356</v>
      </c>
      <c r="CF400" s="42">
        <v>31.8</v>
      </c>
      <c r="CG400" s="42" t="s">
        <v>353</v>
      </c>
      <c r="CH400" s="42">
        <v>175</v>
      </c>
      <c r="CI400" s="191"/>
      <c r="CJ400" s="192"/>
      <c r="CK400" s="191" t="s">
        <v>357</v>
      </c>
      <c r="CL400" s="191" t="s">
        <v>358</v>
      </c>
      <c r="CM400" s="208">
        <v>0.13</v>
      </c>
      <c r="CN400" s="191">
        <v>470</v>
      </c>
      <c r="CO400" s="205">
        <f t="shared" si="290"/>
        <v>81.336762749266313</v>
      </c>
      <c r="CP400" s="191">
        <f t="shared" si="291"/>
        <v>48.15997349691969</v>
      </c>
      <c r="CQ400" s="145" t="s">
        <v>353</v>
      </c>
      <c r="CR400" s="191">
        <v>175</v>
      </c>
      <c r="CS400" s="191"/>
      <c r="CT400" s="191"/>
      <c r="CU400" s="191"/>
      <c r="CV400" s="192"/>
      <c r="CW400" s="191" t="s">
        <v>357</v>
      </c>
      <c r="CX400" s="209" t="s">
        <v>358</v>
      </c>
      <c r="CY400" s="208">
        <v>0.13</v>
      </c>
      <c r="CZ400" s="191">
        <v>470</v>
      </c>
      <c r="DA400" s="191"/>
      <c r="DB400" s="191">
        <f t="shared" si="292"/>
        <v>61.36800502614112</v>
      </c>
      <c r="DC400" s="43">
        <f t="shared" si="293"/>
        <v>0</v>
      </c>
      <c r="DD400" s="191" t="s">
        <v>362</v>
      </c>
      <c r="DE400" s="191">
        <v>100</v>
      </c>
      <c r="DF400" s="191" t="s">
        <v>361</v>
      </c>
      <c r="DG400" s="191">
        <v>20</v>
      </c>
      <c r="DH400" s="191" t="s">
        <v>353</v>
      </c>
      <c r="DI400" s="192">
        <v>175</v>
      </c>
      <c r="DJ400" s="191"/>
      <c r="DK400" s="209"/>
      <c r="DL400" s="208"/>
      <c r="DM400" s="191"/>
      <c r="DN400" s="191">
        <f t="shared" si="294"/>
        <v>61.36800502614112</v>
      </c>
      <c r="DO400" s="192">
        <f t="shared" si="295"/>
        <v>0</v>
      </c>
      <c r="DP400" s="191">
        <v>1</v>
      </c>
      <c r="DQ400" s="191" t="s">
        <v>363</v>
      </c>
      <c r="DR400" s="191" t="s">
        <v>371</v>
      </c>
      <c r="DS400" s="208">
        <v>0.13400000000000001</v>
      </c>
      <c r="DT400" s="191">
        <v>580</v>
      </c>
      <c r="DU400" s="191">
        <f t="shared" si="296"/>
        <v>8.8472413681652036</v>
      </c>
      <c r="DV400" s="191">
        <v>0.375</v>
      </c>
      <c r="DW400" s="191">
        <v>0.45</v>
      </c>
      <c r="DX400" s="192">
        <f t="shared" si="297"/>
        <v>10.70221633264882</v>
      </c>
      <c r="DY400" s="191">
        <v>1</v>
      </c>
      <c r="DZ400" s="191" t="s">
        <v>363</v>
      </c>
      <c r="EA400" s="191" t="s">
        <v>371</v>
      </c>
      <c r="EB400" s="208">
        <v>0.13400000000000001</v>
      </c>
      <c r="EC400" s="191">
        <v>580</v>
      </c>
      <c r="ED400" s="191">
        <f t="shared" si="298"/>
        <v>2.8924984568154968</v>
      </c>
      <c r="EE400" s="191">
        <v>0.47499999999999998</v>
      </c>
      <c r="EF400" s="191">
        <v>0.47499999999999998</v>
      </c>
      <c r="EG400" s="191">
        <f t="shared" si="299"/>
        <v>5.3511081663244102</v>
      </c>
      <c r="EH400" s="166">
        <f t="shared" si="300"/>
        <v>2</v>
      </c>
      <c r="EI400" s="205">
        <f t="shared" si="301"/>
        <v>3.2669415430080058</v>
      </c>
      <c r="EJ400" s="205">
        <f t="shared" si="270"/>
        <v>1.9217303194164741</v>
      </c>
      <c r="EK400" s="51">
        <f t="shared" si="307"/>
        <v>0.72076813739902268</v>
      </c>
      <c r="EL400" s="220">
        <f t="shared" si="271"/>
        <v>0.10062922849599709</v>
      </c>
      <c r="EM400" s="221">
        <f t="shared" si="302"/>
        <v>6.2781806149597239</v>
      </c>
      <c r="EN400" s="191"/>
      <c r="EO400" s="313"/>
      <c r="EP400" s="192" t="s">
        <v>354</v>
      </c>
      <c r="EQ400" s="222">
        <f t="shared" si="303"/>
        <v>3.2669415430080058</v>
      </c>
      <c r="ER400" s="191">
        <f t="shared" si="304"/>
        <v>1.9217303194164741</v>
      </c>
      <c r="ES400" s="51">
        <f t="shared" si="305"/>
        <v>0.72076813739902268</v>
      </c>
      <c r="ET400" s="191">
        <f t="shared" si="308"/>
        <v>3.5688292284959973</v>
      </c>
      <c r="EU400" s="191">
        <f t="shared" si="306"/>
        <v>6.2781806149597239</v>
      </c>
      <c r="EV400" s="191"/>
      <c r="EW400" s="191"/>
      <c r="EX400" s="192" t="str">
        <f t="shared" si="272"/>
        <v>Front</v>
      </c>
      <c r="EY400" s="145"/>
      <c r="EZ400" s="191"/>
      <c r="FA400" s="191"/>
      <c r="FB400" s="191"/>
      <c r="FC400" s="191"/>
      <c r="FD400" s="191"/>
      <c r="FE400" s="191"/>
      <c r="FF400" s="192"/>
      <c r="FG400" s="145"/>
      <c r="FH400" s="191"/>
      <c r="FI400" s="191"/>
      <c r="FJ400" s="191"/>
      <c r="FK400" s="191"/>
      <c r="FL400" s="191"/>
      <c r="FM400" s="191"/>
      <c r="FN400" s="192"/>
      <c r="FO400" s="145"/>
      <c r="FP400" s="191"/>
      <c r="FQ400" s="191"/>
      <c r="FR400" s="191"/>
      <c r="FS400" s="191"/>
      <c r="FT400" s="191"/>
      <c r="FU400" s="191"/>
      <c r="FV400" s="192"/>
      <c r="FW400" s="191"/>
      <c r="FX400" s="191"/>
      <c r="FY400" s="191"/>
      <c r="FZ400" s="191"/>
      <c r="GA400" s="191"/>
      <c r="GB400" s="191"/>
      <c r="GC400" s="191"/>
      <c r="GD400" s="210"/>
      <c r="GE400" s="145"/>
      <c r="GF400" s="191"/>
      <c r="GG400" s="191"/>
      <c r="GH400" s="191"/>
      <c r="GI400" s="191"/>
      <c r="GJ400" s="191"/>
      <c r="GK400" s="191"/>
      <c r="GL400" s="210"/>
      <c r="GM400" s="145"/>
      <c r="GN400" s="191"/>
      <c r="GO400" s="191"/>
      <c r="GP400" s="191"/>
      <c r="GQ400" s="191"/>
      <c r="GR400" s="191"/>
      <c r="GS400" s="191"/>
      <c r="GT400" s="210"/>
      <c r="GU400" s="145"/>
      <c r="GV400" s="191"/>
      <c r="GW400" s="191"/>
      <c r="GX400" s="191"/>
      <c r="GY400" s="191"/>
      <c r="GZ400" s="191"/>
      <c r="HA400" s="191"/>
      <c r="HB400" s="210"/>
      <c r="HC400" s="145"/>
      <c r="HD400" s="191"/>
      <c r="HE400" s="191"/>
      <c r="HF400" s="191"/>
      <c r="HG400" s="191"/>
      <c r="HH400" s="191"/>
      <c r="HI400" s="191"/>
      <c r="HJ400" s="210"/>
      <c r="HR400" s="310"/>
    </row>
    <row r="401" spans="1:226" s="309" customFormat="1" ht="14.45" customHeight="1" x14ac:dyDescent="0.25">
      <c r="A401" s="211" t="s">
        <v>431</v>
      </c>
      <c r="B401" s="194" t="s">
        <v>0</v>
      </c>
      <c r="C401" s="31">
        <f t="shared" si="309"/>
        <v>391</v>
      </c>
      <c r="D401" s="173" t="str">
        <f t="shared" si="273"/>
        <v>Dw_391</v>
      </c>
      <c r="E401" s="4">
        <v>523.88597748713187</v>
      </c>
      <c r="F401" s="195" t="s">
        <v>360</v>
      </c>
      <c r="G401" s="195">
        <v>17.5</v>
      </c>
      <c r="H401" s="3">
        <f t="shared" si="274"/>
        <v>52.017784506511916</v>
      </c>
      <c r="I401" s="196">
        <f t="shared" si="275"/>
        <v>184.6397734601338</v>
      </c>
      <c r="J401" s="1">
        <f t="shared" si="276"/>
        <v>0.3</v>
      </c>
      <c r="K401" s="280">
        <f t="shared" si="277"/>
        <v>0.68720896655442643</v>
      </c>
      <c r="L401" s="280">
        <f t="shared" si="278"/>
        <v>0.78967747992685522</v>
      </c>
      <c r="M401" s="225">
        <f t="shared" si="279"/>
        <v>1.0648652679759136</v>
      </c>
      <c r="N401" s="15" t="s">
        <v>432</v>
      </c>
      <c r="O401" s="197">
        <f t="shared" si="280"/>
        <v>0.5922581099451415</v>
      </c>
      <c r="P401" s="198">
        <f t="shared" si="281"/>
        <v>0</v>
      </c>
      <c r="Q401" s="198">
        <f t="shared" si="282"/>
        <v>0</v>
      </c>
      <c r="R401" s="198">
        <f t="shared" si="283"/>
        <v>0.74609408533213406</v>
      </c>
      <c r="S401" s="77">
        <f t="shared" si="284"/>
        <v>0.87020235183551276</v>
      </c>
      <c r="T401" s="199"/>
      <c r="U401" s="3">
        <f t="shared" si="285"/>
        <v>1.7539197992336966</v>
      </c>
      <c r="V401" s="98">
        <f t="shared" si="286"/>
        <v>10.459197851289499</v>
      </c>
      <c r="W401" s="49">
        <f t="shared" si="287"/>
        <v>4.9734009477695</v>
      </c>
      <c r="X401" s="317">
        <f t="shared" si="269"/>
        <v>7.5020159836275288E-2</v>
      </c>
      <c r="Y401" s="318">
        <v>7.5020159836275288E-2</v>
      </c>
      <c r="Z401" s="200"/>
      <c r="AA401" s="66"/>
      <c r="AB401" s="66"/>
      <c r="AC401" s="66">
        <v>250</v>
      </c>
      <c r="AD401" s="66"/>
      <c r="AE401" s="66"/>
      <c r="AF401" s="66"/>
      <c r="AG401" s="66"/>
      <c r="AH401" s="195"/>
      <c r="AI401" s="34"/>
      <c r="AJ401" s="229">
        <v>180</v>
      </c>
      <c r="AK401" s="34"/>
      <c r="AL401" s="34"/>
      <c r="AM401" s="34"/>
      <c r="AN401" s="201"/>
      <c r="AO401" s="201"/>
      <c r="AP401" s="202">
        <v>240</v>
      </c>
      <c r="AQ401" s="18"/>
      <c r="AR401" s="18"/>
      <c r="AS401" s="18"/>
      <c r="AT401" s="51"/>
      <c r="AU401" s="17"/>
      <c r="AV401" s="18"/>
      <c r="AW401" s="112"/>
      <c r="AX401" s="103"/>
      <c r="AY401" s="18"/>
      <c r="AZ401" s="18"/>
      <c r="BA401" s="18"/>
      <c r="BB401" s="17"/>
      <c r="BC401" s="19"/>
      <c r="BD401" s="19"/>
      <c r="BE401" s="19"/>
      <c r="BF401" s="17"/>
      <c r="BG401" s="18"/>
      <c r="BH401" s="18"/>
      <c r="BI401" s="128"/>
      <c r="BJ401" s="331"/>
      <c r="BK401" s="332"/>
      <c r="BL401" s="332"/>
      <c r="BM401" s="332"/>
      <c r="BN401" s="333"/>
      <c r="BO401" s="203">
        <f t="shared" si="288"/>
        <v>6.9363999999999999</v>
      </c>
      <c r="BP401" s="285">
        <v>7.4992480979343634</v>
      </c>
      <c r="BQ401" s="204">
        <v>2.791845710711244</v>
      </c>
      <c r="BR401" s="204"/>
      <c r="BS401" s="47"/>
      <c r="BT401" s="42"/>
      <c r="BU401" s="42"/>
      <c r="BV401" s="42"/>
      <c r="BW401" s="43"/>
      <c r="BX401" s="191"/>
      <c r="BY401" s="191"/>
      <c r="BZ401" s="205"/>
      <c r="CA401" s="191"/>
      <c r="CB401" s="206"/>
      <c r="CC401" s="191"/>
      <c r="CD401" s="207">
        <f t="shared" si="289"/>
        <v>55.391932038040139</v>
      </c>
      <c r="CE401" s="47" t="s">
        <v>356</v>
      </c>
      <c r="CF401" s="42">
        <v>31.8</v>
      </c>
      <c r="CG401" s="42" t="s">
        <v>353</v>
      </c>
      <c r="CH401" s="42">
        <v>175</v>
      </c>
      <c r="CI401" s="191"/>
      <c r="CJ401" s="192"/>
      <c r="CK401" s="191" t="s">
        <v>357</v>
      </c>
      <c r="CL401" s="191" t="s">
        <v>358</v>
      </c>
      <c r="CM401" s="208">
        <v>0.13</v>
      </c>
      <c r="CN401" s="191">
        <v>470</v>
      </c>
      <c r="CO401" s="205">
        <f t="shared" si="290"/>
        <v>70.632650595682094</v>
      </c>
      <c r="CP401" s="191">
        <f t="shared" si="291"/>
        <v>41.543949028530108</v>
      </c>
      <c r="CQ401" s="145" t="s">
        <v>353</v>
      </c>
      <c r="CR401" s="191">
        <v>175</v>
      </c>
      <c r="CS401" s="191"/>
      <c r="CT401" s="191"/>
      <c r="CU401" s="191"/>
      <c r="CV401" s="192"/>
      <c r="CW401" s="191" t="s">
        <v>357</v>
      </c>
      <c r="CX401" s="209" t="s">
        <v>358</v>
      </c>
      <c r="CY401" s="208">
        <v>0.13</v>
      </c>
      <c r="CZ401" s="191">
        <v>470</v>
      </c>
      <c r="DA401" s="191"/>
      <c r="DB401" s="191">
        <f t="shared" si="292"/>
        <v>52.017784506511916</v>
      </c>
      <c r="DC401" s="43">
        <f t="shared" si="293"/>
        <v>0</v>
      </c>
      <c r="DD401" s="191" t="s">
        <v>362</v>
      </c>
      <c r="DE401" s="191">
        <v>100</v>
      </c>
      <c r="DF401" s="191" t="s">
        <v>361</v>
      </c>
      <c r="DG401" s="191">
        <v>20</v>
      </c>
      <c r="DH401" s="191" t="s">
        <v>353</v>
      </c>
      <c r="DI401" s="192">
        <v>175</v>
      </c>
      <c r="DJ401" s="191"/>
      <c r="DK401" s="209"/>
      <c r="DL401" s="208"/>
      <c r="DM401" s="191"/>
      <c r="DN401" s="191">
        <f t="shared" si="294"/>
        <v>52.017784506511916</v>
      </c>
      <c r="DO401" s="192">
        <f t="shared" si="295"/>
        <v>0</v>
      </c>
      <c r="DP401" s="191">
        <v>1</v>
      </c>
      <c r="DQ401" s="191" t="s">
        <v>363</v>
      </c>
      <c r="DR401" s="191" t="s">
        <v>371</v>
      </c>
      <c r="DS401" s="208">
        <v>0.13400000000000001</v>
      </c>
      <c r="DT401" s="191">
        <v>580</v>
      </c>
      <c r="DU401" s="191">
        <f t="shared" si="296"/>
        <v>7.4992480979343634</v>
      </c>
      <c r="DV401" s="191">
        <v>0.375</v>
      </c>
      <c r="DW401" s="191">
        <v>0.45</v>
      </c>
      <c r="DX401" s="192">
        <f t="shared" si="297"/>
        <v>9.2319886730066898</v>
      </c>
      <c r="DY401" s="191">
        <v>1</v>
      </c>
      <c r="DZ401" s="191" t="s">
        <v>363</v>
      </c>
      <c r="EA401" s="191" t="s">
        <v>371</v>
      </c>
      <c r="EB401" s="208">
        <v>0.13400000000000001</v>
      </c>
      <c r="EC401" s="191">
        <v>580</v>
      </c>
      <c r="ED401" s="191">
        <f t="shared" si="298"/>
        <v>2.791845710711244</v>
      </c>
      <c r="EE401" s="191">
        <v>0.47499999999999998</v>
      </c>
      <c r="EF401" s="191">
        <v>0.47499999999999998</v>
      </c>
      <c r="EG401" s="191">
        <f t="shared" si="299"/>
        <v>4.6159943365033449</v>
      </c>
      <c r="EH401" s="166">
        <f t="shared" si="300"/>
        <v>2</v>
      </c>
      <c r="EI401" s="205">
        <f t="shared" si="301"/>
        <v>2.981663658697284</v>
      </c>
      <c r="EJ401" s="205">
        <f t="shared" si="270"/>
        <v>1.7539197992336966</v>
      </c>
      <c r="EK401" s="51">
        <f t="shared" si="307"/>
        <v>0.78792591147754742</v>
      </c>
      <c r="EL401" s="220">
        <f t="shared" si="271"/>
        <v>0.24326817065135797</v>
      </c>
      <c r="EM401" s="221">
        <f t="shared" si="302"/>
        <v>5.2295989256447495</v>
      </c>
      <c r="EN401" s="191"/>
      <c r="EO401" s="313"/>
      <c r="EP401" s="192" t="s">
        <v>354</v>
      </c>
      <c r="EQ401" s="222">
        <f t="shared" si="303"/>
        <v>2.981663658697284</v>
      </c>
      <c r="ER401" s="191">
        <f t="shared" si="304"/>
        <v>1.7539197992336966</v>
      </c>
      <c r="ES401" s="51">
        <f t="shared" si="305"/>
        <v>0.78792591147754742</v>
      </c>
      <c r="ET401" s="191">
        <f t="shared" si="308"/>
        <v>3.7114681706513579</v>
      </c>
      <c r="EU401" s="191">
        <f t="shared" si="306"/>
        <v>5.2295989256447495</v>
      </c>
      <c r="EV401" s="191"/>
      <c r="EW401" s="191"/>
      <c r="EX401" s="192" t="str">
        <f t="shared" si="272"/>
        <v>Front</v>
      </c>
      <c r="EY401" s="145"/>
      <c r="EZ401" s="191"/>
      <c r="FA401" s="191"/>
      <c r="FB401" s="191"/>
      <c r="FC401" s="191"/>
      <c r="FD401" s="191"/>
      <c r="FE401" s="191"/>
      <c r="FF401" s="192"/>
      <c r="FG401" s="145"/>
      <c r="FH401" s="191"/>
      <c r="FI401" s="191"/>
      <c r="FJ401" s="191"/>
      <c r="FK401" s="191"/>
      <c r="FL401" s="191"/>
      <c r="FM401" s="191"/>
      <c r="FN401" s="192"/>
      <c r="FO401" s="145"/>
      <c r="FP401" s="191"/>
      <c r="FQ401" s="191"/>
      <c r="FR401" s="191"/>
      <c r="FS401" s="191"/>
      <c r="FT401" s="191"/>
      <c r="FU401" s="191"/>
      <c r="FV401" s="192"/>
      <c r="FW401" s="191"/>
      <c r="FX401" s="191"/>
      <c r="FY401" s="191"/>
      <c r="FZ401" s="191"/>
      <c r="GA401" s="191"/>
      <c r="GB401" s="191"/>
      <c r="GC401" s="191"/>
      <c r="GD401" s="210"/>
      <c r="GE401" s="145"/>
      <c r="GF401" s="191"/>
      <c r="GG401" s="191"/>
      <c r="GH401" s="191"/>
      <c r="GI401" s="191"/>
      <c r="GJ401" s="191"/>
      <c r="GK401" s="191"/>
      <c r="GL401" s="210"/>
      <c r="GM401" s="145"/>
      <c r="GN401" s="191"/>
      <c r="GO401" s="191"/>
      <c r="GP401" s="191"/>
      <c r="GQ401" s="191"/>
      <c r="GR401" s="191"/>
      <c r="GS401" s="191"/>
      <c r="GT401" s="210"/>
      <c r="GU401" s="145"/>
      <c r="GV401" s="191"/>
      <c r="GW401" s="191"/>
      <c r="GX401" s="191"/>
      <c r="GY401" s="191"/>
      <c r="GZ401" s="191"/>
      <c r="HA401" s="191"/>
      <c r="HB401" s="210"/>
      <c r="HC401" s="145"/>
      <c r="HD401" s="191"/>
      <c r="HE401" s="191"/>
      <c r="HF401" s="191"/>
      <c r="HG401" s="191"/>
      <c r="HH401" s="191"/>
      <c r="HI401" s="191"/>
      <c r="HJ401" s="210"/>
      <c r="HR401" s="310"/>
    </row>
    <row r="402" spans="1:226" s="309" customFormat="1" ht="14.45" customHeight="1" x14ac:dyDescent="0.25">
      <c r="A402" s="211" t="s">
        <v>431</v>
      </c>
      <c r="B402" s="194" t="s">
        <v>0</v>
      </c>
      <c r="C402" s="31">
        <f t="shared" si="309"/>
        <v>392</v>
      </c>
      <c r="D402" s="173" t="str">
        <f t="shared" si="273"/>
        <v>Dw_392</v>
      </c>
      <c r="E402" s="4">
        <v>511.89688254376381</v>
      </c>
      <c r="F402" s="195" t="s">
        <v>360</v>
      </c>
      <c r="G402" s="195">
        <v>17.5</v>
      </c>
      <c r="H402" s="3">
        <f t="shared" si="274"/>
        <v>36.446487493961072</v>
      </c>
      <c r="I402" s="196">
        <f t="shared" si="275"/>
        <v>144.95856640832645</v>
      </c>
      <c r="J402" s="1">
        <f t="shared" si="276"/>
        <v>0.3</v>
      </c>
      <c r="K402" s="280">
        <f t="shared" si="277"/>
        <v>0.60344429380739217</v>
      </c>
      <c r="L402" s="280">
        <f t="shared" si="278"/>
        <v>0.70218544976370278</v>
      </c>
      <c r="M402" s="225">
        <f t="shared" si="279"/>
        <v>1.1931896024192596</v>
      </c>
      <c r="N402" s="15" t="s">
        <v>432</v>
      </c>
      <c r="O402" s="197">
        <f t="shared" si="280"/>
        <v>0.52663908732277709</v>
      </c>
      <c r="P402" s="198">
        <f t="shared" si="281"/>
        <v>0</v>
      </c>
      <c r="Q402" s="198">
        <f t="shared" si="282"/>
        <v>0</v>
      </c>
      <c r="R402" s="198">
        <f t="shared" si="283"/>
        <v>0.83600407658797515</v>
      </c>
      <c r="S402" s="77">
        <f t="shared" si="284"/>
        <v>0.64530325924844067</v>
      </c>
      <c r="T402" s="199"/>
      <c r="U402" s="3">
        <f t="shared" si="285"/>
        <v>1.7264249732842125</v>
      </c>
      <c r="V402" s="98">
        <f t="shared" si="286"/>
        <v>10.133846840489939</v>
      </c>
      <c r="W402" s="49">
        <f t="shared" si="287"/>
        <v>3.5965105914506799</v>
      </c>
      <c r="X402" s="317">
        <f t="shared" si="269"/>
        <v>9.1855318142439885E-2</v>
      </c>
      <c r="Y402" s="318">
        <v>9.1855318142439885E-2</v>
      </c>
      <c r="Z402" s="200"/>
      <c r="AA402" s="66"/>
      <c r="AB402" s="66"/>
      <c r="AC402" s="66">
        <v>250</v>
      </c>
      <c r="AD402" s="66"/>
      <c r="AE402" s="66"/>
      <c r="AF402" s="66"/>
      <c r="AG402" s="66"/>
      <c r="AH402" s="195"/>
      <c r="AI402" s="34"/>
      <c r="AJ402" s="229">
        <v>180</v>
      </c>
      <c r="AK402" s="34"/>
      <c r="AL402" s="34"/>
      <c r="AM402" s="34"/>
      <c r="AN402" s="201"/>
      <c r="AO402" s="201"/>
      <c r="AP402" s="202">
        <v>240</v>
      </c>
      <c r="AQ402" s="18"/>
      <c r="AR402" s="18"/>
      <c r="AS402" s="18"/>
      <c r="AT402" s="51"/>
      <c r="AU402" s="17"/>
      <c r="AV402" s="18"/>
      <c r="AW402" s="112"/>
      <c r="AX402" s="103"/>
      <c r="AY402" s="18"/>
      <c r="AZ402" s="18"/>
      <c r="BA402" s="18"/>
      <c r="BB402" s="17"/>
      <c r="BC402" s="19"/>
      <c r="BD402" s="19"/>
      <c r="BE402" s="19"/>
      <c r="BF402" s="17"/>
      <c r="BG402" s="18"/>
      <c r="BH402" s="18"/>
      <c r="BI402" s="128"/>
      <c r="BJ402" s="331"/>
      <c r="BK402" s="332"/>
      <c r="BL402" s="332"/>
      <c r="BM402" s="332"/>
      <c r="BN402" s="333"/>
      <c r="BO402" s="203">
        <f t="shared" si="288"/>
        <v>6.9363999999999999</v>
      </c>
      <c r="BP402" s="285">
        <v>5.2543808739347604</v>
      </c>
      <c r="BQ402" s="204">
        <v>2.9557413985878678</v>
      </c>
      <c r="BR402" s="204"/>
      <c r="BS402" s="47"/>
      <c r="BT402" s="42"/>
      <c r="BU402" s="42"/>
      <c r="BV402" s="42"/>
      <c r="BW402" s="43"/>
      <c r="BX402" s="191"/>
      <c r="BY402" s="191"/>
      <c r="BZ402" s="205"/>
      <c r="CA402" s="191"/>
      <c r="CB402" s="206"/>
      <c r="CC402" s="191"/>
      <c r="CD402" s="207">
        <f t="shared" si="289"/>
        <v>43.487569922497933</v>
      </c>
      <c r="CE402" s="47" t="s">
        <v>356</v>
      </c>
      <c r="CF402" s="42">
        <v>31.8</v>
      </c>
      <c r="CG402" s="42" t="s">
        <v>353</v>
      </c>
      <c r="CH402" s="42">
        <v>175</v>
      </c>
      <c r="CI402" s="191"/>
      <c r="CJ402" s="192"/>
      <c r="CK402" s="191" t="s">
        <v>357</v>
      </c>
      <c r="CL402" s="191" t="s">
        <v>358</v>
      </c>
      <c r="CM402" s="208">
        <v>0.13</v>
      </c>
      <c r="CN402" s="191">
        <v>470</v>
      </c>
      <c r="CO402" s="205">
        <f t="shared" si="290"/>
        <v>62.094037568976439</v>
      </c>
      <c r="CP402" s="191">
        <f t="shared" si="291"/>
        <v>32.615677441873451</v>
      </c>
      <c r="CQ402" s="145" t="s">
        <v>353</v>
      </c>
      <c r="CR402" s="191">
        <v>175</v>
      </c>
      <c r="CS402" s="191"/>
      <c r="CT402" s="191"/>
      <c r="CU402" s="191"/>
      <c r="CV402" s="192"/>
      <c r="CW402" s="191" t="s">
        <v>357</v>
      </c>
      <c r="CX402" s="209" t="s">
        <v>358</v>
      </c>
      <c r="CY402" s="208">
        <v>0.13</v>
      </c>
      <c r="CZ402" s="191">
        <v>470</v>
      </c>
      <c r="DA402" s="191"/>
      <c r="DB402" s="191">
        <f t="shared" si="292"/>
        <v>36.446487493961072</v>
      </c>
      <c r="DC402" s="43">
        <f t="shared" si="293"/>
        <v>0</v>
      </c>
      <c r="DD402" s="191" t="s">
        <v>362</v>
      </c>
      <c r="DE402" s="191">
        <v>100</v>
      </c>
      <c r="DF402" s="191" t="s">
        <v>361</v>
      </c>
      <c r="DG402" s="191">
        <v>20</v>
      </c>
      <c r="DH402" s="191" t="s">
        <v>353</v>
      </c>
      <c r="DI402" s="192">
        <v>175</v>
      </c>
      <c r="DJ402" s="191"/>
      <c r="DK402" s="209"/>
      <c r="DL402" s="208"/>
      <c r="DM402" s="191"/>
      <c r="DN402" s="191">
        <f t="shared" si="294"/>
        <v>36.446487493961072</v>
      </c>
      <c r="DO402" s="192">
        <f t="shared" si="295"/>
        <v>0</v>
      </c>
      <c r="DP402" s="191">
        <v>1</v>
      </c>
      <c r="DQ402" s="191" t="s">
        <v>363</v>
      </c>
      <c r="DR402" s="191" t="s">
        <v>371</v>
      </c>
      <c r="DS402" s="208">
        <v>0.13400000000000001</v>
      </c>
      <c r="DT402" s="191">
        <v>580</v>
      </c>
      <c r="DU402" s="191">
        <f t="shared" si="296"/>
        <v>5.2543808739347604</v>
      </c>
      <c r="DV402" s="191">
        <v>0.375</v>
      </c>
      <c r="DW402" s="191">
        <v>0.45</v>
      </c>
      <c r="DX402" s="192">
        <f t="shared" si="297"/>
        <v>7.2479283204163227</v>
      </c>
      <c r="DY402" s="191">
        <v>1</v>
      </c>
      <c r="DZ402" s="191" t="s">
        <v>363</v>
      </c>
      <c r="EA402" s="191" t="s">
        <v>371</v>
      </c>
      <c r="EB402" s="208">
        <v>0.13400000000000001</v>
      </c>
      <c r="EC402" s="191">
        <v>580</v>
      </c>
      <c r="ED402" s="191">
        <f t="shared" si="298"/>
        <v>2.9557413985878678</v>
      </c>
      <c r="EE402" s="191">
        <v>0.47499999999999998</v>
      </c>
      <c r="EF402" s="191">
        <v>0.47499999999999998</v>
      </c>
      <c r="EG402" s="191">
        <f t="shared" si="299"/>
        <v>3.6239641602081614</v>
      </c>
      <c r="EH402" s="166">
        <f t="shared" si="300"/>
        <v>2</v>
      </c>
      <c r="EI402" s="205">
        <f t="shared" si="301"/>
        <v>2.9349224545831611</v>
      </c>
      <c r="EJ402" s="205">
        <f t="shared" si="270"/>
        <v>1.7264249732842125</v>
      </c>
      <c r="EK402" s="51">
        <f t="shared" si="307"/>
        <v>0.97931642530365526</v>
      </c>
      <c r="EL402" s="220">
        <f t="shared" si="271"/>
        <v>0.2666387727084194</v>
      </c>
      <c r="EM402" s="221">
        <f t="shared" si="302"/>
        <v>5.0669234202449696</v>
      </c>
      <c r="EN402" s="191"/>
      <c r="EO402" s="313"/>
      <c r="EP402" s="192" t="s">
        <v>354</v>
      </c>
      <c r="EQ402" s="222">
        <f t="shared" si="303"/>
        <v>2.9349224545831611</v>
      </c>
      <c r="ER402" s="191">
        <f t="shared" si="304"/>
        <v>1.7264249732842125</v>
      </c>
      <c r="ES402" s="51">
        <f t="shared" si="305"/>
        <v>0.97931642530365526</v>
      </c>
      <c r="ET402" s="191">
        <f t="shared" si="308"/>
        <v>3.7348387727084194</v>
      </c>
      <c r="EU402" s="191">
        <f t="shared" si="306"/>
        <v>5.0669234202449696</v>
      </c>
      <c r="EV402" s="191"/>
      <c r="EW402" s="191"/>
      <c r="EX402" s="192" t="str">
        <f t="shared" si="272"/>
        <v>Front</v>
      </c>
      <c r="EY402" s="145"/>
      <c r="EZ402" s="191"/>
      <c r="FA402" s="191"/>
      <c r="FB402" s="191"/>
      <c r="FC402" s="191"/>
      <c r="FD402" s="191"/>
      <c r="FE402" s="191"/>
      <c r="FF402" s="192"/>
      <c r="FG402" s="145"/>
      <c r="FH402" s="191"/>
      <c r="FI402" s="191"/>
      <c r="FJ402" s="191"/>
      <c r="FK402" s="191"/>
      <c r="FL402" s="191"/>
      <c r="FM402" s="191"/>
      <c r="FN402" s="192"/>
      <c r="FO402" s="145"/>
      <c r="FP402" s="191"/>
      <c r="FQ402" s="191"/>
      <c r="FR402" s="191"/>
      <c r="FS402" s="191"/>
      <c r="FT402" s="191"/>
      <c r="FU402" s="191"/>
      <c r="FV402" s="192"/>
      <c r="FW402" s="191"/>
      <c r="FX402" s="191"/>
      <c r="FY402" s="191"/>
      <c r="FZ402" s="191"/>
      <c r="GA402" s="191"/>
      <c r="GB402" s="191"/>
      <c r="GC402" s="191"/>
      <c r="GD402" s="210"/>
      <c r="GE402" s="145"/>
      <c r="GF402" s="191"/>
      <c r="GG402" s="191"/>
      <c r="GH402" s="191"/>
      <c r="GI402" s="191"/>
      <c r="GJ402" s="191"/>
      <c r="GK402" s="191"/>
      <c r="GL402" s="210"/>
      <c r="GM402" s="145"/>
      <c r="GN402" s="191"/>
      <c r="GO402" s="191"/>
      <c r="GP402" s="191"/>
      <c r="GQ402" s="191"/>
      <c r="GR402" s="191"/>
      <c r="GS402" s="191"/>
      <c r="GT402" s="210"/>
      <c r="GU402" s="145"/>
      <c r="GV402" s="191"/>
      <c r="GW402" s="191"/>
      <c r="GX402" s="191"/>
      <c r="GY402" s="191"/>
      <c r="GZ402" s="191"/>
      <c r="HA402" s="191"/>
      <c r="HB402" s="210"/>
      <c r="HC402" s="145"/>
      <c r="HD402" s="191"/>
      <c r="HE402" s="191"/>
      <c r="HF402" s="191"/>
      <c r="HG402" s="191"/>
      <c r="HH402" s="191"/>
      <c r="HI402" s="191"/>
      <c r="HJ402" s="210"/>
      <c r="HR402" s="310"/>
    </row>
    <row r="403" spans="1:226" s="309" customFormat="1" ht="14.45" customHeight="1" x14ac:dyDescent="0.25">
      <c r="A403" s="211" t="s">
        <v>431</v>
      </c>
      <c r="B403" s="194" t="s">
        <v>0</v>
      </c>
      <c r="C403" s="31">
        <f t="shared" si="309"/>
        <v>393</v>
      </c>
      <c r="D403" s="173" t="str">
        <f t="shared" si="273"/>
        <v>Dw_393</v>
      </c>
      <c r="E403" s="4">
        <v>534.1796906127089</v>
      </c>
      <c r="F403" s="195" t="s">
        <v>360</v>
      </c>
      <c r="G403" s="195">
        <v>17.5</v>
      </c>
      <c r="H403" s="3">
        <f t="shared" si="274"/>
        <v>53.984381107280647</v>
      </c>
      <c r="I403" s="196">
        <f t="shared" si="275"/>
        <v>192.42939299638377</v>
      </c>
      <c r="J403" s="1">
        <f t="shared" si="276"/>
        <v>0.3</v>
      </c>
      <c r="K403" s="280">
        <f t="shared" si="277"/>
        <v>0.68349972483676347</v>
      </c>
      <c r="L403" s="280">
        <f t="shared" si="278"/>
        <v>0.83577693187684543</v>
      </c>
      <c r="M403" s="225">
        <f t="shared" si="279"/>
        <v>1.0693614840965453</v>
      </c>
      <c r="N403" s="15" t="s">
        <v>432</v>
      </c>
      <c r="O403" s="197">
        <f t="shared" si="280"/>
        <v>0.62683269890763404</v>
      </c>
      <c r="P403" s="198">
        <f t="shared" si="281"/>
        <v>0</v>
      </c>
      <c r="Q403" s="198">
        <f t="shared" si="282"/>
        <v>0</v>
      </c>
      <c r="R403" s="198">
        <f t="shared" si="283"/>
        <v>0.74924434326134126</v>
      </c>
      <c r="S403" s="77">
        <f t="shared" si="284"/>
        <v>0.88250405341163674</v>
      </c>
      <c r="T403" s="199"/>
      <c r="U403" s="3">
        <f t="shared" si="285"/>
        <v>2.1274529446333026</v>
      </c>
      <c r="V403" s="98">
        <f t="shared" si="286"/>
        <v>15.388590507538295</v>
      </c>
      <c r="W403" s="49">
        <f t="shared" si="287"/>
        <v>3.5080783442015511</v>
      </c>
      <c r="X403" s="317">
        <f t="shared" si="269"/>
        <v>0.11664265993298553</v>
      </c>
      <c r="Y403" s="318">
        <v>0.1166426599329855</v>
      </c>
      <c r="Z403" s="200"/>
      <c r="AA403" s="66"/>
      <c r="AB403" s="66"/>
      <c r="AC403" s="66">
        <v>250</v>
      </c>
      <c r="AD403" s="66"/>
      <c r="AE403" s="66"/>
      <c r="AF403" s="66"/>
      <c r="AG403" s="66"/>
      <c r="AH403" s="195"/>
      <c r="AI403" s="34"/>
      <c r="AJ403" s="229">
        <v>180</v>
      </c>
      <c r="AK403" s="34"/>
      <c r="AL403" s="34"/>
      <c r="AM403" s="34"/>
      <c r="AN403" s="201"/>
      <c r="AO403" s="201"/>
      <c r="AP403" s="202">
        <v>240</v>
      </c>
      <c r="AQ403" s="18"/>
      <c r="AR403" s="18"/>
      <c r="AS403" s="18"/>
      <c r="AT403" s="51"/>
      <c r="AU403" s="17"/>
      <c r="AV403" s="18"/>
      <c r="AW403" s="112"/>
      <c r="AX403" s="103"/>
      <c r="AY403" s="18"/>
      <c r="AZ403" s="18"/>
      <c r="BA403" s="18"/>
      <c r="BB403" s="17"/>
      <c r="BC403" s="19"/>
      <c r="BD403" s="19"/>
      <c r="BE403" s="19"/>
      <c r="BF403" s="17"/>
      <c r="BG403" s="18"/>
      <c r="BH403" s="18"/>
      <c r="BI403" s="128"/>
      <c r="BJ403" s="331"/>
      <c r="BK403" s="332"/>
      <c r="BL403" s="332"/>
      <c r="BM403" s="332"/>
      <c r="BN403" s="333"/>
      <c r="BO403" s="203">
        <f t="shared" si="288"/>
        <v>6.9363999999999999</v>
      </c>
      <c r="BP403" s="285">
        <v>7.7827664360879778</v>
      </c>
      <c r="BQ403" s="204">
        <v>2.8690697652125401</v>
      </c>
      <c r="BR403" s="204"/>
      <c r="BS403" s="47"/>
      <c r="BT403" s="42"/>
      <c r="BU403" s="42"/>
      <c r="BV403" s="42"/>
      <c r="BW403" s="43"/>
      <c r="BX403" s="191"/>
      <c r="BY403" s="191"/>
      <c r="BZ403" s="205"/>
      <c r="CA403" s="191"/>
      <c r="CB403" s="206"/>
      <c r="CC403" s="191"/>
      <c r="CD403" s="207">
        <f t="shared" si="289"/>
        <v>57.728817898915132</v>
      </c>
      <c r="CE403" s="47" t="s">
        <v>356</v>
      </c>
      <c r="CF403" s="42">
        <v>31.8</v>
      </c>
      <c r="CG403" s="42" t="s">
        <v>353</v>
      </c>
      <c r="CH403" s="42">
        <v>175</v>
      </c>
      <c r="CI403" s="191"/>
      <c r="CJ403" s="192"/>
      <c r="CK403" s="191" t="s">
        <v>357</v>
      </c>
      <c r="CL403" s="191" t="s">
        <v>358</v>
      </c>
      <c r="CM403" s="208">
        <v>0.13</v>
      </c>
      <c r="CN403" s="191">
        <v>470</v>
      </c>
      <c r="CO403" s="205">
        <f t="shared" si="290"/>
        <v>74.489076930394617</v>
      </c>
      <c r="CP403" s="191">
        <f t="shared" si="291"/>
        <v>43.296613424186347</v>
      </c>
      <c r="CQ403" s="145" t="s">
        <v>353</v>
      </c>
      <c r="CR403" s="191">
        <v>175</v>
      </c>
      <c r="CS403" s="191"/>
      <c r="CT403" s="191"/>
      <c r="CU403" s="191"/>
      <c r="CV403" s="192"/>
      <c r="CW403" s="191" t="s">
        <v>357</v>
      </c>
      <c r="CX403" s="209" t="s">
        <v>358</v>
      </c>
      <c r="CY403" s="208">
        <v>0.13</v>
      </c>
      <c r="CZ403" s="191">
        <v>470</v>
      </c>
      <c r="DA403" s="191"/>
      <c r="DB403" s="191">
        <f t="shared" si="292"/>
        <v>53.984381107280647</v>
      </c>
      <c r="DC403" s="43">
        <f t="shared" si="293"/>
        <v>0</v>
      </c>
      <c r="DD403" s="191" t="s">
        <v>362</v>
      </c>
      <c r="DE403" s="191">
        <v>100</v>
      </c>
      <c r="DF403" s="191" t="s">
        <v>361</v>
      </c>
      <c r="DG403" s="191">
        <v>20</v>
      </c>
      <c r="DH403" s="191" t="s">
        <v>353</v>
      </c>
      <c r="DI403" s="192">
        <v>175</v>
      </c>
      <c r="DJ403" s="191"/>
      <c r="DK403" s="209"/>
      <c r="DL403" s="208"/>
      <c r="DM403" s="191"/>
      <c r="DN403" s="191">
        <f t="shared" si="294"/>
        <v>53.984381107280647</v>
      </c>
      <c r="DO403" s="192">
        <f t="shared" si="295"/>
        <v>0</v>
      </c>
      <c r="DP403" s="191">
        <v>1</v>
      </c>
      <c r="DQ403" s="191" t="s">
        <v>363</v>
      </c>
      <c r="DR403" s="191" t="s">
        <v>371</v>
      </c>
      <c r="DS403" s="208">
        <v>0.13400000000000001</v>
      </c>
      <c r="DT403" s="191">
        <v>580</v>
      </c>
      <c r="DU403" s="191">
        <f t="shared" si="296"/>
        <v>7.7827664360879778</v>
      </c>
      <c r="DV403" s="191">
        <v>0.375</v>
      </c>
      <c r="DW403" s="191">
        <v>0.45</v>
      </c>
      <c r="DX403" s="192">
        <f t="shared" si="297"/>
        <v>9.6214696498191898</v>
      </c>
      <c r="DY403" s="191">
        <v>1</v>
      </c>
      <c r="DZ403" s="191" t="s">
        <v>363</v>
      </c>
      <c r="EA403" s="191" t="s">
        <v>371</v>
      </c>
      <c r="EB403" s="208">
        <v>0.13400000000000001</v>
      </c>
      <c r="EC403" s="191">
        <v>580</v>
      </c>
      <c r="ED403" s="191">
        <f t="shared" si="298"/>
        <v>2.8690697652125401</v>
      </c>
      <c r="EE403" s="191">
        <v>0.47499999999999998</v>
      </c>
      <c r="EF403" s="191">
        <v>0.47499999999999998</v>
      </c>
      <c r="EG403" s="191">
        <f t="shared" si="299"/>
        <v>4.8107348249095949</v>
      </c>
      <c r="EH403" s="166">
        <f t="shared" si="300"/>
        <v>2</v>
      </c>
      <c r="EI403" s="205">
        <f t="shared" si="301"/>
        <v>3.6166700058766144</v>
      </c>
      <c r="EJ403" s="205">
        <f t="shared" si="270"/>
        <v>2.1274529446333026</v>
      </c>
      <c r="EK403" s="51">
        <f t="shared" si="307"/>
        <v>0.4916168205792375</v>
      </c>
      <c r="EL403" s="220">
        <f t="shared" si="271"/>
        <v>1.6598649970616928</v>
      </c>
      <c r="EM403" s="221">
        <f t="shared" si="302"/>
        <v>7.6942952537691474</v>
      </c>
      <c r="EN403" s="191"/>
      <c r="EO403" s="313"/>
      <c r="EP403" s="192" t="s">
        <v>354</v>
      </c>
      <c r="EQ403" s="222">
        <f t="shared" si="303"/>
        <v>3.6166700058766144</v>
      </c>
      <c r="ER403" s="191">
        <f t="shared" si="304"/>
        <v>2.1274529446333026</v>
      </c>
      <c r="ES403" s="51">
        <f t="shared" si="305"/>
        <v>0.4916168205792375</v>
      </c>
      <c r="ET403" s="191">
        <f t="shared" si="308"/>
        <v>1.6598649970616928</v>
      </c>
      <c r="EU403" s="191">
        <f t="shared" si="306"/>
        <v>7.6942952537691474</v>
      </c>
      <c r="EV403" s="191"/>
      <c r="EW403" s="191"/>
      <c r="EX403" s="192" t="str">
        <f t="shared" si="272"/>
        <v>Rear</v>
      </c>
      <c r="EY403" s="145"/>
      <c r="EZ403" s="191"/>
      <c r="FA403" s="191"/>
      <c r="FB403" s="191"/>
      <c r="FC403" s="191"/>
      <c r="FD403" s="191"/>
      <c r="FE403" s="191"/>
      <c r="FF403" s="192"/>
      <c r="FG403" s="145"/>
      <c r="FH403" s="191"/>
      <c r="FI403" s="191"/>
      <c r="FJ403" s="191"/>
      <c r="FK403" s="191"/>
      <c r="FL403" s="191"/>
      <c r="FM403" s="191"/>
      <c r="FN403" s="192"/>
      <c r="FO403" s="145"/>
      <c r="FP403" s="191"/>
      <c r="FQ403" s="191"/>
      <c r="FR403" s="191"/>
      <c r="FS403" s="191"/>
      <c r="FT403" s="191"/>
      <c r="FU403" s="191"/>
      <c r="FV403" s="192"/>
      <c r="FW403" s="191"/>
      <c r="FX403" s="191"/>
      <c r="FY403" s="191"/>
      <c r="FZ403" s="191"/>
      <c r="GA403" s="191"/>
      <c r="GB403" s="191"/>
      <c r="GC403" s="191"/>
      <c r="GD403" s="210"/>
      <c r="GE403" s="145"/>
      <c r="GF403" s="191"/>
      <c r="GG403" s="191"/>
      <c r="GH403" s="191"/>
      <c r="GI403" s="191"/>
      <c r="GJ403" s="191"/>
      <c r="GK403" s="191"/>
      <c r="GL403" s="210"/>
      <c r="GM403" s="145"/>
      <c r="GN403" s="191"/>
      <c r="GO403" s="191"/>
      <c r="GP403" s="191"/>
      <c r="GQ403" s="191"/>
      <c r="GR403" s="191"/>
      <c r="GS403" s="191"/>
      <c r="GT403" s="210"/>
      <c r="GU403" s="145"/>
      <c r="GV403" s="191"/>
      <c r="GW403" s="191"/>
      <c r="GX403" s="191"/>
      <c r="GY403" s="191"/>
      <c r="GZ403" s="191"/>
      <c r="HA403" s="191"/>
      <c r="HB403" s="210"/>
      <c r="HC403" s="145"/>
      <c r="HD403" s="191"/>
      <c r="HE403" s="191"/>
      <c r="HF403" s="191"/>
      <c r="HG403" s="191"/>
      <c r="HH403" s="191"/>
      <c r="HI403" s="191"/>
      <c r="HJ403" s="210"/>
      <c r="HR403" s="310"/>
    </row>
    <row r="404" spans="1:226" s="309" customFormat="1" ht="14.45" customHeight="1" x14ac:dyDescent="0.25">
      <c r="A404" s="211" t="s">
        <v>431</v>
      </c>
      <c r="B404" s="194" t="s">
        <v>0</v>
      </c>
      <c r="C404" s="31">
        <f t="shared" si="309"/>
        <v>394</v>
      </c>
      <c r="D404" s="173" t="str">
        <f t="shared" si="273"/>
        <v>Dw_394</v>
      </c>
      <c r="E404" s="4">
        <v>532.95715646048006</v>
      </c>
      <c r="F404" s="195" t="s">
        <v>360</v>
      </c>
      <c r="G404" s="195">
        <v>17.5</v>
      </c>
      <c r="H404" s="3">
        <f t="shared" si="274"/>
        <v>46.012449984215394</v>
      </c>
      <c r="I404" s="196">
        <f t="shared" si="275"/>
        <v>172.07611131861131</v>
      </c>
      <c r="J404" s="1">
        <f t="shared" si="276"/>
        <v>0.30000000000000004</v>
      </c>
      <c r="K404" s="280">
        <f t="shared" si="277"/>
        <v>0.64487260748324693</v>
      </c>
      <c r="L404" s="280">
        <f t="shared" si="278"/>
        <v>0.7817137629124441</v>
      </c>
      <c r="M404" s="225">
        <f t="shared" si="279"/>
        <v>1.1219318556888984</v>
      </c>
      <c r="N404" s="15" t="s">
        <v>432</v>
      </c>
      <c r="O404" s="197">
        <f t="shared" si="280"/>
        <v>0.58628532218433305</v>
      </c>
      <c r="P404" s="198">
        <f t="shared" si="281"/>
        <v>0</v>
      </c>
      <c r="Q404" s="198">
        <f t="shared" si="282"/>
        <v>0</v>
      </c>
      <c r="R404" s="198">
        <f t="shared" si="283"/>
        <v>0.78607758826267426</v>
      </c>
      <c r="S404" s="77">
        <f t="shared" si="284"/>
        <v>0.76761771714954841</v>
      </c>
      <c r="T404" s="199"/>
      <c r="U404" s="3">
        <f t="shared" si="285"/>
        <v>2.0301539978701841</v>
      </c>
      <c r="V404" s="98">
        <f t="shared" si="286"/>
        <v>14.01318586723219</v>
      </c>
      <c r="W404" s="49">
        <f t="shared" si="287"/>
        <v>3.2835110031480319</v>
      </c>
      <c r="X404" s="317">
        <f t="shared" si="269"/>
        <v>0.1160328049005529</v>
      </c>
      <c r="Y404" s="318">
        <v>0.1160328049005529</v>
      </c>
      <c r="Z404" s="200"/>
      <c r="AA404" s="66"/>
      <c r="AB404" s="66"/>
      <c r="AC404" s="66">
        <v>250</v>
      </c>
      <c r="AD404" s="66"/>
      <c r="AE404" s="66"/>
      <c r="AF404" s="66"/>
      <c r="AG404" s="66"/>
      <c r="AH404" s="195"/>
      <c r="AI404" s="34"/>
      <c r="AJ404" s="229">
        <v>180</v>
      </c>
      <c r="AK404" s="34"/>
      <c r="AL404" s="34"/>
      <c r="AM404" s="34"/>
      <c r="AN404" s="201"/>
      <c r="AO404" s="201"/>
      <c r="AP404" s="202">
        <v>240</v>
      </c>
      <c r="AQ404" s="18"/>
      <c r="AR404" s="18"/>
      <c r="AS404" s="18"/>
      <c r="AT404" s="51"/>
      <c r="AU404" s="17"/>
      <c r="AV404" s="18"/>
      <c r="AW404" s="112"/>
      <c r="AX404" s="103"/>
      <c r="AY404" s="18"/>
      <c r="AZ404" s="18"/>
      <c r="BA404" s="18"/>
      <c r="BB404" s="17"/>
      <c r="BC404" s="19"/>
      <c r="BD404" s="19"/>
      <c r="BE404" s="19"/>
      <c r="BF404" s="17"/>
      <c r="BG404" s="18"/>
      <c r="BH404" s="18"/>
      <c r="BI404" s="128"/>
      <c r="BJ404" s="331"/>
      <c r="BK404" s="332"/>
      <c r="BL404" s="332"/>
      <c r="BM404" s="332"/>
      <c r="BN404" s="333"/>
      <c r="BO404" s="203">
        <f t="shared" si="288"/>
        <v>6.9363999999999999</v>
      </c>
      <c r="BP404" s="285">
        <v>6.6334770175040934</v>
      </c>
      <c r="BQ404" s="204">
        <v>2.9495923672307649</v>
      </c>
      <c r="BR404" s="204"/>
      <c r="BS404" s="47"/>
      <c r="BT404" s="42"/>
      <c r="BU404" s="42"/>
      <c r="BV404" s="42"/>
      <c r="BW404" s="43"/>
      <c r="BX404" s="191"/>
      <c r="BY404" s="191"/>
      <c r="BZ404" s="205"/>
      <c r="CA404" s="191"/>
      <c r="CB404" s="206"/>
      <c r="CC404" s="191"/>
      <c r="CD404" s="207">
        <f t="shared" si="289"/>
        <v>51.622833395583399</v>
      </c>
      <c r="CE404" s="47" t="s">
        <v>356</v>
      </c>
      <c r="CF404" s="42">
        <v>31.8</v>
      </c>
      <c r="CG404" s="42" t="s">
        <v>353</v>
      </c>
      <c r="CH404" s="42">
        <v>175</v>
      </c>
      <c r="CI404" s="191"/>
      <c r="CJ404" s="192"/>
      <c r="CK404" s="191" t="s">
        <v>357</v>
      </c>
      <c r="CL404" s="191" t="s">
        <v>358</v>
      </c>
      <c r="CM404" s="208">
        <v>0.13</v>
      </c>
      <c r="CN404" s="191">
        <v>470</v>
      </c>
      <c r="CO404" s="205">
        <f t="shared" si="290"/>
        <v>70.079657498752653</v>
      </c>
      <c r="CP404" s="191">
        <f t="shared" si="291"/>
        <v>38.717125046687549</v>
      </c>
      <c r="CQ404" s="145" t="s">
        <v>353</v>
      </c>
      <c r="CR404" s="191">
        <v>175</v>
      </c>
      <c r="CS404" s="191"/>
      <c r="CT404" s="191"/>
      <c r="CU404" s="191"/>
      <c r="CV404" s="192"/>
      <c r="CW404" s="191" t="s">
        <v>357</v>
      </c>
      <c r="CX404" s="209" t="s">
        <v>358</v>
      </c>
      <c r="CY404" s="208">
        <v>0.13</v>
      </c>
      <c r="CZ404" s="191">
        <v>470</v>
      </c>
      <c r="DA404" s="191"/>
      <c r="DB404" s="191">
        <f t="shared" si="292"/>
        <v>46.012449984215394</v>
      </c>
      <c r="DC404" s="43">
        <f t="shared" si="293"/>
        <v>0</v>
      </c>
      <c r="DD404" s="191" t="s">
        <v>362</v>
      </c>
      <c r="DE404" s="191">
        <v>100</v>
      </c>
      <c r="DF404" s="191" t="s">
        <v>361</v>
      </c>
      <c r="DG404" s="191">
        <v>20</v>
      </c>
      <c r="DH404" s="191" t="s">
        <v>353</v>
      </c>
      <c r="DI404" s="192">
        <v>175</v>
      </c>
      <c r="DJ404" s="191"/>
      <c r="DK404" s="209"/>
      <c r="DL404" s="208"/>
      <c r="DM404" s="191"/>
      <c r="DN404" s="191">
        <f t="shared" si="294"/>
        <v>46.012449984215394</v>
      </c>
      <c r="DO404" s="192">
        <f t="shared" si="295"/>
        <v>0</v>
      </c>
      <c r="DP404" s="191">
        <v>1</v>
      </c>
      <c r="DQ404" s="191" t="s">
        <v>363</v>
      </c>
      <c r="DR404" s="191" t="s">
        <v>371</v>
      </c>
      <c r="DS404" s="208">
        <v>0.13400000000000001</v>
      </c>
      <c r="DT404" s="191">
        <v>580</v>
      </c>
      <c r="DU404" s="191">
        <f t="shared" si="296"/>
        <v>6.6334770175040934</v>
      </c>
      <c r="DV404" s="191">
        <v>0.375</v>
      </c>
      <c r="DW404" s="191">
        <v>0.45</v>
      </c>
      <c r="DX404" s="192">
        <f t="shared" si="297"/>
        <v>8.6038055659305659</v>
      </c>
      <c r="DY404" s="191">
        <v>1</v>
      </c>
      <c r="DZ404" s="191" t="s">
        <v>363</v>
      </c>
      <c r="EA404" s="191" t="s">
        <v>371</v>
      </c>
      <c r="EB404" s="208">
        <v>0.13400000000000001</v>
      </c>
      <c r="EC404" s="191">
        <v>580</v>
      </c>
      <c r="ED404" s="191">
        <f t="shared" si="298"/>
        <v>2.9495923672307649</v>
      </c>
      <c r="EE404" s="191">
        <v>0.47499999999999998</v>
      </c>
      <c r="EF404" s="191">
        <v>0.47499999999999998</v>
      </c>
      <c r="EG404" s="191">
        <f t="shared" si="299"/>
        <v>4.3019027829652829</v>
      </c>
      <c r="EH404" s="166">
        <f t="shared" si="300"/>
        <v>2</v>
      </c>
      <c r="EI404" s="205">
        <f t="shared" si="301"/>
        <v>3.4512617963793129</v>
      </c>
      <c r="EJ404" s="205">
        <f t="shared" si="270"/>
        <v>2.0301539978701841</v>
      </c>
      <c r="EK404" s="51">
        <f t="shared" si="307"/>
        <v>0.66943836936058077</v>
      </c>
      <c r="EL404" s="220">
        <f t="shared" si="271"/>
        <v>8.4691018103435489E-3</v>
      </c>
      <c r="EM404" s="221">
        <f t="shared" si="302"/>
        <v>7.006592933616095</v>
      </c>
      <c r="EN404" s="191"/>
      <c r="EO404" s="313"/>
      <c r="EP404" s="192" t="s">
        <v>354</v>
      </c>
      <c r="EQ404" s="222">
        <f t="shared" si="303"/>
        <v>3.4512617963793129</v>
      </c>
      <c r="ER404" s="191">
        <f t="shared" si="304"/>
        <v>2.0301539978701841</v>
      </c>
      <c r="ES404" s="51">
        <f t="shared" si="305"/>
        <v>0.66943836936058077</v>
      </c>
      <c r="ET404" s="191">
        <f t="shared" si="308"/>
        <v>3.4766691018103435</v>
      </c>
      <c r="EU404" s="191">
        <f t="shared" si="306"/>
        <v>7.006592933616095</v>
      </c>
      <c r="EV404" s="191"/>
      <c r="EW404" s="191"/>
      <c r="EX404" s="192" t="str">
        <f t="shared" si="272"/>
        <v>Front</v>
      </c>
      <c r="EY404" s="145"/>
      <c r="EZ404" s="191"/>
      <c r="FA404" s="191"/>
      <c r="FB404" s="191"/>
      <c r="FC404" s="191"/>
      <c r="FD404" s="191"/>
      <c r="FE404" s="191"/>
      <c r="FF404" s="192"/>
      <c r="FG404" s="145"/>
      <c r="FH404" s="191"/>
      <c r="FI404" s="191"/>
      <c r="FJ404" s="191"/>
      <c r="FK404" s="191"/>
      <c r="FL404" s="191"/>
      <c r="FM404" s="191"/>
      <c r="FN404" s="192"/>
      <c r="FO404" s="145"/>
      <c r="FP404" s="191"/>
      <c r="FQ404" s="191"/>
      <c r="FR404" s="191"/>
      <c r="FS404" s="191"/>
      <c r="FT404" s="191"/>
      <c r="FU404" s="191"/>
      <c r="FV404" s="192"/>
      <c r="FW404" s="191"/>
      <c r="FX404" s="191"/>
      <c r="FY404" s="191"/>
      <c r="FZ404" s="191"/>
      <c r="GA404" s="191"/>
      <c r="GB404" s="191"/>
      <c r="GC404" s="191"/>
      <c r="GD404" s="210"/>
      <c r="GE404" s="145"/>
      <c r="GF404" s="191"/>
      <c r="GG404" s="191"/>
      <c r="GH404" s="191"/>
      <c r="GI404" s="191"/>
      <c r="GJ404" s="191"/>
      <c r="GK404" s="191"/>
      <c r="GL404" s="210"/>
      <c r="GM404" s="145"/>
      <c r="GN404" s="191"/>
      <c r="GO404" s="191"/>
      <c r="GP404" s="191"/>
      <c r="GQ404" s="191"/>
      <c r="GR404" s="191"/>
      <c r="GS404" s="191"/>
      <c r="GT404" s="210"/>
      <c r="GU404" s="145"/>
      <c r="GV404" s="191"/>
      <c r="GW404" s="191"/>
      <c r="GX404" s="191"/>
      <c r="GY404" s="191"/>
      <c r="GZ404" s="191"/>
      <c r="HA404" s="191"/>
      <c r="HB404" s="210"/>
      <c r="HC404" s="145"/>
      <c r="HD404" s="191"/>
      <c r="HE404" s="191"/>
      <c r="HF404" s="191"/>
      <c r="HG404" s="191"/>
      <c r="HH404" s="191"/>
      <c r="HI404" s="191"/>
      <c r="HJ404" s="210"/>
      <c r="HR404" s="310"/>
    </row>
    <row r="405" spans="1:226" s="309" customFormat="1" ht="14.45" customHeight="1" x14ac:dyDescent="0.25">
      <c r="A405" s="211" t="s">
        <v>431</v>
      </c>
      <c r="B405" s="194" t="s">
        <v>0</v>
      </c>
      <c r="C405" s="31">
        <f t="shared" si="309"/>
        <v>395</v>
      </c>
      <c r="D405" s="173" t="str">
        <f t="shared" si="273"/>
        <v>Dw_395</v>
      </c>
      <c r="E405" s="4">
        <v>559.73347767674613</v>
      </c>
      <c r="F405" s="195" t="s">
        <v>360</v>
      </c>
      <c r="G405" s="195">
        <v>17.5</v>
      </c>
      <c r="H405" s="3">
        <f t="shared" si="274"/>
        <v>48.52663900115504</v>
      </c>
      <c r="I405" s="196">
        <f t="shared" si="275"/>
        <v>181.40372782844312</v>
      </c>
      <c r="J405" s="1">
        <f t="shared" si="276"/>
        <v>0.3</v>
      </c>
      <c r="K405" s="280">
        <f t="shared" si="277"/>
        <v>0.64517875673109271</v>
      </c>
      <c r="L405" s="280">
        <f t="shared" si="278"/>
        <v>0.72035700877325559</v>
      </c>
      <c r="M405" s="225">
        <f t="shared" si="279"/>
        <v>1.1214689388901959</v>
      </c>
      <c r="N405" s="15" t="s">
        <v>432</v>
      </c>
      <c r="O405" s="197">
        <f t="shared" si="280"/>
        <v>0.54026775657994164</v>
      </c>
      <c r="P405" s="198">
        <f t="shared" si="281"/>
        <v>0</v>
      </c>
      <c r="Q405" s="198">
        <f t="shared" si="282"/>
        <v>0</v>
      </c>
      <c r="R405" s="198">
        <f t="shared" si="283"/>
        <v>0.7857532472442379</v>
      </c>
      <c r="S405" s="77">
        <f t="shared" si="284"/>
        <v>0.78849560285832299</v>
      </c>
      <c r="T405" s="199"/>
      <c r="U405" s="3">
        <f t="shared" si="285"/>
        <v>1.6090756465899352</v>
      </c>
      <c r="V405" s="98">
        <f t="shared" si="286"/>
        <v>8.8030230839259804</v>
      </c>
      <c r="W405" s="49">
        <f t="shared" si="287"/>
        <v>5.512497074983596</v>
      </c>
      <c r="X405" s="317">
        <f t="shared" si="269"/>
        <v>6.155649227308211E-2</v>
      </c>
      <c r="Y405" s="318">
        <v>6.1556492273082103E-2</v>
      </c>
      <c r="Z405" s="200"/>
      <c r="AA405" s="66"/>
      <c r="AB405" s="66"/>
      <c r="AC405" s="66">
        <v>250</v>
      </c>
      <c r="AD405" s="66"/>
      <c r="AE405" s="66"/>
      <c r="AF405" s="66"/>
      <c r="AG405" s="66"/>
      <c r="AH405" s="195"/>
      <c r="AI405" s="34"/>
      <c r="AJ405" s="229">
        <v>180</v>
      </c>
      <c r="AK405" s="34"/>
      <c r="AL405" s="34"/>
      <c r="AM405" s="34"/>
      <c r="AN405" s="201"/>
      <c r="AO405" s="201"/>
      <c r="AP405" s="202">
        <v>240</v>
      </c>
      <c r="AQ405" s="18"/>
      <c r="AR405" s="18"/>
      <c r="AS405" s="18"/>
      <c r="AT405" s="51"/>
      <c r="AU405" s="17"/>
      <c r="AV405" s="18"/>
      <c r="AW405" s="112"/>
      <c r="AX405" s="103"/>
      <c r="AY405" s="18"/>
      <c r="AZ405" s="18"/>
      <c r="BA405" s="18"/>
      <c r="BB405" s="17"/>
      <c r="BC405" s="19"/>
      <c r="BD405" s="19"/>
      <c r="BE405" s="19"/>
      <c r="BF405" s="17"/>
      <c r="BG405" s="18"/>
      <c r="BH405" s="18"/>
      <c r="BI405" s="128"/>
      <c r="BJ405" s="331"/>
      <c r="BK405" s="332"/>
      <c r="BL405" s="332"/>
      <c r="BM405" s="332"/>
      <c r="BN405" s="333"/>
      <c r="BO405" s="203">
        <f t="shared" si="288"/>
        <v>6.9363999999999999</v>
      </c>
      <c r="BP405" s="285">
        <v>6.9959401131934493</v>
      </c>
      <c r="BQ405" s="204">
        <v>3.0271458039649799</v>
      </c>
      <c r="BR405" s="204"/>
      <c r="BS405" s="47"/>
      <c r="BT405" s="42"/>
      <c r="BU405" s="42"/>
      <c r="BV405" s="42"/>
      <c r="BW405" s="43"/>
      <c r="BX405" s="191"/>
      <c r="BY405" s="191"/>
      <c r="BZ405" s="205"/>
      <c r="CA405" s="191"/>
      <c r="CB405" s="206"/>
      <c r="CC405" s="191"/>
      <c r="CD405" s="207">
        <f t="shared" si="289"/>
        <v>54.421118348532936</v>
      </c>
      <c r="CE405" s="47" t="s">
        <v>356</v>
      </c>
      <c r="CF405" s="42">
        <v>31.8</v>
      </c>
      <c r="CG405" s="42" t="s">
        <v>353</v>
      </c>
      <c r="CH405" s="42">
        <v>175</v>
      </c>
      <c r="CI405" s="191"/>
      <c r="CJ405" s="192"/>
      <c r="CK405" s="191" t="s">
        <v>357</v>
      </c>
      <c r="CL405" s="191" t="s">
        <v>358</v>
      </c>
      <c r="CM405" s="208">
        <v>0.13</v>
      </c>
      <c r="CN405" s="191">
        <v>470</v>
      </c>
      <c r="CO405" s="205">
        <f t="shared" si="290"/>
        <v>74.378895974705188</v>
      </c>
      <c r="CP405" s="191">
        <f t="shared" si="291"/>
        <v>40.815838761399704</v>
      </c>
      <c r="CQ405" s="145" t="s">
        <v>353</v>
      </c>
      <c r="CR405" s="191">
        <v>175</v>
      </c>
      <c r="CS405" s="191"/>
      <c r="CT405" s="191"/>
      <c r="CU405" s="191"/>
      <c r="CV405" s="192"/>
      <c r="CW405" s="191" t="s">
        <v>357</v>
      </c>
      <c r="CX405" s="209" t="s">
        <v>358</v>
      </c>
      <c r="CY405" s="208">
        <v>0.13</v>
      </c>
      <c r="CZ405" s="191">
        <v>470</v>
      </c>
      <c r="DA405" s="191"/>
      <c r="DB405" s="191">
        <f t="shared" si="292"/>
        <v>48.52663900115504</v>
      </c>
      <c r="DC405" s="43">
        <f t="shared" si="293"/>
        <v>0</v>
      </c>
      <c r="DD405" s="191" t="s">
        <v>362</v>
      </c>
      <c r="DE405" s="191">
        <v>100</v>
      </c>
      <c r="DF405" s="191" t="s">
        <v>361</v>
      </c>
      <c r="DG405" s="191">
        <v>20</v>
      </c>
      <c r="DH405" s="191" t="s">
        <v>353</v>
      </c>
      <c r="DI405" s="192">
        <v>175</v>
      </c>
      <c r="DJ405" s="191"/>
      <c r="DK405" s="209"/>
      <c r="DL405" s="208"/>
      <c r="DM405" s="191"/>
      <c r="DN405" s="191">
        <f t="shared" si="294"/>
        <v>48.52663900115504</v>
      </c>
      <c r="DO405" s="192">
        <f t="shared" si="295"/>
        <v>0</v>
      </c>
      <c r="DP405" s="191">
        <v>1</v>
      </c>
      <c r="DQ405" s="191" t="s">
        <v>363</v>
      </c>
      <c r="DR405" s="191" t="s">
        <v>371</v>
      </c>
      <c r="DS405" s="208">
        <v>0.13400000000000001</v>
      </c>
      <c r="DT405" s="191">
        <v>580</v>
      </c>
      <c r="DU405" s="191">
        <f t="shared" si="296"/>
        <v>6.9959401131934493</v>
      </c>
      <c r="DV405" s="191">
        <v>0.375</v>
      </c>
      <c r="DW405" s="191">
        <v>0.45</v>
      </c>
      <c r="DX405" s="192">
        <f t="shared" si="297"/>
        <v>9.0701863914221565</v>
      </c>
      <c r="DY405" s="191">
        <v>1</v>
      </c>
      <c r="DZ405" s="191" t="s">
        <v>363</v>
      </c>
      <c r="EA405" s="191" t="s">
        <v>371</v>
      </c>
      <c r="EB405" s="208">
        <v>0.13400000000000001</v>
      </c>
      <c r="EC405" s="191">
        <v>580</v>
      </c>
      <c r="ED405" s="191">
        <f t="shared" si="298"/>
        <v>3.0271458039649799</v>
      </c>
      <c r="EE405" s="191">
        <v>0.47499999999999998</v>
      </c>
      <c r="EF405" s="191">
        <v>0.47499999999999998</v>
      </c>
      <c r="EG405" s="191">
        <f t="shared" si="299"/>
        <v>4.5350931957110783</v>
      </c>
      <c r="EH405" s="166">
        <f t="shared" si="300"/>
        <v>2</v>
      </c>
      <c r="EI405" s="205">
        <f t="shared" si="301"/>
        <v>2.7354285992028897</v>
      </c>
      <c r="EJ405" s="205">
        <f t="shared" si="270"/>
        <v>1.6090756465899352</v>
      </c>
      <c r="EK405" s="51">
        <f t="shared" si="307"/>
        <v>1.1680701573750447</v>
      </c>
      <c r="EL405" s="220">
        <f t="shared" si="271"/>
        <v>0.36638570039855511</v>
      </c>
      <c r="EM405" s="221">
        <f t="shared" si="302"/>
        <v>4.4015115419629902</v>
      </c>
      <c r="EN405" s="191"/>
      <c r="EO405" s="313"/>
      <c r="EP405" s="192" t="s">
        <v>354</v>
      </c>
      <c r="EQ405" s="222">
        <f t="shared" si="303"/>
        <v>2.7354285992028897</v>
      </c>
      <c r="ER405" s="191">
        <f t="shared" si="304"/>
        <v>1.6090756465899352</v>
      </c>
      <c r="ES405" s="51">
        <f t="shared" si="305"/>
        <v>1.1680701573750447</v>
      </c>
      <c r="ET405" s="191">
        <f t="shared" si="308"/>
        <v>3.8345857003985548</v>
      </c>
      <c r="EU405" s="191">
        <f t="shared" si="306"/>
        <v>4.4015115419629902</v>
      </c>
      <c r="EV405" s="191"/>
      <c r="EW405" s="191"/>
      <c r="EX405" s="192" t="str">
        <f t="shared" si="272"/>
        <v>Front</v>
      </c>
      <c r="EY405" s="145"/>
      <c r="EZ405" s="191"/>
      <c r="FA405" s="191"/>
      <c r="FB405" s="191"/>
      <c r="FC405" s="191"/>
      <c r="FD405" s="191"/>
      <c r="FE405" s="191"/>
      <c r="FF405" s="192"/>
      <c r="FG405" s="145"/>
      <c r="FH405" s="191"/>
      <c r="FI405" s="191"/>
      <c r="FJ405" s="191"/>
      <c r="FK405" s="191"/>
      <c r="FL405" s="191"/>
      <c r="FM405" s="191"/>
      <c r="FN405" s="192"/>
      <c r="FO405" s="145"/>
      <c r="FP405" s="191"/>
      <c r="FQ405" s="191"/>
      <c r="FR405" s="191"/>
      <c r="FS405" s="191"/>
      <c r="FT405" s="191"/>
      <c r="FU405" s="191"/>
      <c r="FV405" s="192"/>
      <c r="FW405" s="191"/>
      <c r="FX405" s="191"/>
      <c r="FY405" s="191"/>
      <c r="FZ405" s="191"/>
      <c r="GA405" s="191"/>
      <c r="GB405" s="191"/>
      <c r="GC405" s="191"/>
      <c r="GD405" s="210"/>
      <c r="GE405" s="145"/>
      <c r="GF405" s="191"/>
      <c r="GG405" s="191"/>
      <c r="GH405" s="191"/>
      <c r="GI405" s="191"/>
      <c r="GJ405" s="191"/>
      <c r="GK405" s="191"/>
      <c r="GL405" s="210"/>
      <c r="GM405" s="145"/>
      <c r="GN405" s="191"/>
      <c r="GO405" s="191"/>
      <c r="GP405" s="191"/>
      <c r="GQ405" s="191"/>
      <c r="GR405" s="191"/>
      <c r="GS405" s="191"/>
      <c r="GT405" s="210"/>
      <c r="GU405" s="145"/>
      <c r="GV405" s="191"/>
      <c r="GW405" s="191"/>
      <c r="GX405" s="191"/>
      <c r="GY405" s="191"/>
      <c r="GZ405" s="191"/>
      <c r="HA405" s="191"/>
      <c r="HB405" s="210"/>
      <c r="HC405" s="145"/>
      <c r="HD405" s="191"/>
      <c r="HE405" s="191"/>
      <c r="HF405" s="191"/>
      <c r="HG405" s="191"/>
      <c r="HH405" s="191"/>
      <c r="HI405" s="191"/>
      <c r="HJ405" s="210"/>
      <c r="HR405" s="310"/>
    </row>
    <row r="406" spans="1:226" s="309" customFormat="1" ht="14.45" customHeight="1" x14ac:dyDescent="0.25">
      <c r="A406" s="211" t="s">
        <v>431</v>
      </c>
      <c r="B406" s="194" t="s">
        <v>0</v>
      </c>
      <c r="C406" s="31">
        <f t="shared" si="309"/>
        <v>396</v>
      </c>
      <c r="D406" s="173" t="str">
        <f t="shared" si="273"/>
        <v>Dw_396</v>
      </c>
      <c r="E406" s="4">
        <v>522.50113964472075</v>
      </c>
      <c r="F406" s="195" t="s">
        <v>360</v>
      </c>
      <c r="G406" s="195">
        <v>17.5</v>
      </c>
      <c r="H406" s="3">
        <f t="shared" si="274"/>
        <v>36.509536575811659</v>
      </c>
      <c r="I406" s="196">
        <f t="shared" si="275"/>
        <v>144.59651390209018</v>
      </c>
      <c r="J406" s="1">
        <f t="shared" si="276"/>
        <v>0.3</v>
      </c>
      <c r="K406" s="280">
        <f t="shared" si="277"/>
        <v>0.60604226297856456</v>
      </c>
      <c r="L406" s="280">
        <f t="shared" si="278"/>
        <v>0.72228567681501121</v>
      </c>
      <c r="M406" s="225">
        <f t="shared" si="279"/>
        <v>1.1881540616258199</v>
      </c>
      <c r="N406" s="15" t="s">
        <v>432</v>
      </c>
      <c r="O406" s="197">
        <f t="shared" si="280"/>
        <v>0.54171425761125847</v>
      </c>
      <c r="P406" s="198">
        <f t="shared" si="281"/>
        <v>0</v>
      </c>
      <c r="Q406" s="198">
        <f t="shared" si="282"/>
        <v>0</v>
      </c>
      <c r="R406" s="198">
        <f t="shared" si="283"/>
        <v>0.83247594273346848</v>
      </c>
      <c r="S406" s="77">
        <f t="shared" si="284"/>
        <v>0.64856465862782842</v>
      </c>
      <c r="T406" s="199"/>
      <c r="U406" s="3">
        <f t="shared" si="285"/>
        <v>1.8406800322559995</v>
      </c>
      <c r="V406" s="98">
        <f t="shared" si="286"/>
        <v>11.519550135896221</v>
      </c>
      <c r="W406" s="49">
        <f t="shared" si="287"/>
        <v>3.1693543710568881</v>
      </c>
      <c r="X406" s="317">
        <f t="shared" si="269"/>
        <v>0.10808535347589419</v>
      </c>
      <c r="Y406" s="318">
        <v>0.10808535347589419</v>
      </c>
      <c r="Z406" s="200"/>
      <c r="AA406" s="66"/>
      <c r="AB406" s="66"/>
      <c r="AC406" s="66">
        <v>250</v>
      </c>
      <c r="AD406" s="66"/>
      <c r="AE406" s="66"/>
      <c r="AF406" s="66"/>
      <c r="AG406" s="66"/>
      <c r="AH406" s="195"/>
      <c r="AI406" s="34"/>
      <c r="AJ406" s="229">
        <v>180</v>
      </c>
      <c r="AK406" s="34"/>
      <c r="AL406" s="34"/>
      <c r="AM406" s="34"/>
      <c r="AN406" s="201"/>
      <c r="AO406" s="201"/>
      <c r="AP406" s="202">
        <v>240</v>
      </c>
      <c r="AQ406" s="18"/>
      <c r="AR406" s="18"/>
      <c r="AS406" s="18"/>
      <c r="AT406" s="51"/>
      <c r="AU406" s="17"/>
      <c r="AV406" s="18"/>
      <c r="AW406" s="112"/>
      <c r="AX406" s="103"/>
      <c r="AY406" s="18"/>
      <c r="AZ406" s="18"/>
      <c r="BA406" s="18"/>
      <c r="BB406" s="17"/>
      <c r="BC406" s="19"/>
      <c r="BD406" s="19"/>
      <c r="BE406" s="19"/>
      <c r="BF406" s="17"/>
      <c r="BG406" s="18"/>
      <c r="BH406" s="18"/>
      <c r="BI406" s="128"/>
      <c r="BJ406" s="331"/>
      <c r="BK406" s="332"/>
      <c r="BL406" s="332"/>
      <c r="BM406" s="332"/>
      <c r="BN406" s="333"/>
      <c r="BO406" s="203">
        <f t="shared" si="288"/>
        <v>6.9363999999999999</v>
      </c>
      <c r="BP406" s="285">
        <v>5.2634704711106135</v>
      </c>
      <c r="BQ406" s="204">
        <v>2.9335328157771334</v>
      </c>
      <c r="BR406" s="204"/>
      <c r="BS406" s="47"/>
      <c r="BT406" s="42"/>
      <c r="BU406" s="42"/>
      <c r="BV406" s="42"/>
      <c r="BW406" s="43"/>
      <c r="BX406" s="191"/>
      <c r="BY406" s="191"/>
      <c r="BZ406" s="205"/>
      <c r="CA406" s="191"/>
      <c r="CB406" s="206"/>
      <c r="CC406" s="191"/>
      <c r="CD406" s="207">
        <f t="shared" si="289"/>
        <v>43.378954170627054</v>
      </c>
      <c r="CE406" s="47" t="s">
        <v>356</v>
      </c>
      <c r="CF406" s="42">
        <v>31.8</v>
      </c>
      <c r="CG406" s="42" t="s">
        <v>353</v>
      </c>
      <c r="CH406" s="42">
        <v>175</v>
      </c>
      <c r="CI406" s="191"/>
      <c r="CJ406" s="192"/>
      <c r="CK406" s="191" t="s">
        <v>357</v>
      </c>
      <c r="CL406" s="191" t="s">
        <v>358</v>
      </c>
      <c r="CM406" s="208">
        <v>0.13</v>
      </c>
      <c r="CN406" s="191">
        <v>470</v>
      </c>
      <c r="CO406" s="205">
        <f t="shared" si="290"/>
        <v>61.605886899038985</v>
      </c>
      <c r="CP406" s="191">
        <f t="shared" si="291"/>
        <v>32.534215627970291</v>
      </c>
      <c r="CQ406" s="145" t="s">
        <v>353</v>
      </c>
      <c r="CR406" s="191">
        <v>175</v>
      </c>
      <c r="CS406" s="191"/>
      <c r="CT406" s="191"/>
      <c r="CU406" s="191"/>
      <c r="CV406" s="192"/>
      <c r="CW406" s="191" t="s">
        <v>357</v>
      </c>
      <c r="CX406" s="209" t="s">
        <v>358</v>
      </c>
      <c r="CY406" s="208">
        <v>0.13</v>
      </c>
      <c r="CZ406" s="191">
        <v>470</v>
      </c>
      <c r="DA406" s="191"/>
      <c r="DB406" s="191">
        <f t="shared" si="292"/>
        <v>36.509536575811659</v>
      </c>
      <c r="DC406" s="43">
        <f t="shared" si="293"/>
        <v>0</v>
      </c>
      <c r="DD406" s="191" t="s">
        <v>362</v>
      </c>
      <c r="DE406" s="191">
        <v>100</v>
      </c>
      <c r="DF406" s="191" t="s">
        <v>361</v>
      </c>
      <c r="DG406" s="191">
        <v>20</v>
      </c>
      <c r="DH406" s="191" t="s">
        <v>353</v>
      </c>
      <c r="DI406" s="192">
        <v>175</v>
      </c>
      <c r="DJ406" s="191"/>
      <c r="DK406" s="209"/>
      <c r="DL406" s="208"/>
      <c r="DM406" s="191"/>
      <c r="DN406" s="191">
        <f t="shared" si="294"/>
        <v>36.509536575811659</v>
      </c>
      <c r="DO406" s="192">
        <f t="shared" si="295"/>
        <v>0</v>
      </c>
      <c r="DP406" s="191">
        <v>1</v>
      </c>
      <c r="DQ406" s="191" t="s">
        <v>363</v>
      </c>
      <c r="DR406" s="191" t="s">
        <v>371</v>
      </c>
      <c r="DS406" s="208">
        <v>0.13400000000000001</v>
      </c>
      <c r="DT406" s="191">
        <v>580</v>
      </c>
      <c r="DU406" s="191">
        <f t="shared" si="296"/>
        <v>5.2634704711106135</v>
      </c>
      <c r="DV406" s="191">
        <v>0.375</v>
      </c>
      <c r="DW406" s="191">
        <v>0.45</v>
      </c>
      <c r="DX406" s="192">
        <f t="shared" si="297"/>
        <v>7.229825695104509</v>
      </c>
      <c r="DY406" s="191">
        <v>1</v>
      </c>
      <c r="DZ406" s="191" t="s">
        <v>363</v>
      </c>
      <c r="EA406" s="191" t="s">
        <v>371</v>
      </c>
      <c r="EB406" s="208">
        <v>0.13400000000000001</v>
      </c>
      <c r="EC406" s="191">
        <v>580</v>
      </c>
      <c r="ED406" s="191">
        <f t="shared" si="298"/>
        <v>2.9335328157771334</v>
      </c>
      <c r="EE406" s="191">
        <v>0.47499999999999998</v>
      </c>
      <c r="EF406" s="191">
        <v>0.47499999999999998</v>
      </c>
      <c r="EG406" s="191">
        <f t="shared" si="299"/>
        <v>3.6149128475522545</v>
      </c>
      <c r="EH406" s="166">
        <f t="shared" si="300"/>
        <v>2</v>
      </c>
      <c r="EI406" s="205">
        <f t="shared" si="301"/>
        <v>3.1291560548351991</v>
      </c>
      <c r="EJ406" s="205">
        <f t="shared" si="270"/>
        <v>1.8406800322559995</v>
      </c>
      <c r="EK406" s="51">
        <f t="shared" si="307"/>
        <v>0.84285278352113391</v>
      </c>
      <c r="EL406" s="220">
        <f t="shared" si="271"/>
        <v>0.16952197258240043</v>
      </c>
      <c r="EM406" s="221">
        <f t="shared" si="302"/>
        <v>5.7597750679481106</v>
      </c>
      <c r="EN406" s="191"/>
      <c r="EO406" s="313"/>
      <c r="EP406" s="192" t="s">
        <v>354</v>
      </c>
      <c r="EQ406" s="222">
        <f t="shared" si="303"/>
        <v>3.1291560548351991</v>
      </c>
      <c r="ER406" s="191">
        <f t="shared" si="304"/>
        <v>1.8406800322559995</v>
      </c>
      <c r="ES406" s="51">
        <f t="shared" si="305"/>
        <v>0.84285278352113391</v>
      </c>
      <c r="ET406" s="191">
        <f t="shared" si="308"/>
        <v>3.6377219725824004</v>
      </c>
      <c r="EU406" s="191">
        <f t="shared" si="306"/>
        <v>5.7597750679481106</v>
      </c>
      <c r="EV406" s="191"/>
      <c r="EW406" s="191"/>
      <c r="EX406" s="192" t="str">
        <f t="shared" si="272"/>
        <v>Front</v>
      </c>
      <c r="EY406" s="145"/>
      <c r="EZ406" s="191"/>
      <c r="FA406" s="191"/>
      <c r="FB406" s="191"/>
      <c r="FC406" s="191"/>
      <c r="FD406" s="191"/>
      <c r="FE406" s="191"/>
      <c r="FF406" s="192"/>
      <c r="FG406" s="145"/>
      <c r="FH406" s="191"/>
      <c r="FI406" s="191"/>
      <c r="FJ406" s="191"/>
      <c r="FK406" s="191"/>
      <c r="FL406" s="191"/>
      <c r="FM406" s="191"/>
      <c r="FN406" s="192"/>
      <c r="FO406" s="145"/>
      <c r="FP406" s="191"/>
      <c r="FQ406" s="191"/>
      <c r="FR406" s="191"/>
      <c r="FS406" s="191"/>
      <c r="FT406" s="191"/>
      <c r="FU406" s="191"/>
      <c r="FV406" s="192"/>
      <c r="FW406" s="191"/>
      <c r="FX406" s="191"/>
      <c r="FY406" s="191"/>
      <c r="FZ406" s="191"/>
      <c r="GA406" s="191"/>
      <c r="GB406" s="191"/>
      <c r="GC406" s="191"/>
      <c r="GD406" s="210"/>
      <c r="GE406" s="145"/>
      <c r="GF406" s="191"/>
      <c r="GG406" s="191"/>
      <c r="GH406" s="191"/>
      <c r="GI406" s="191"/>
      <c r="GJ406" s="191"/>
      <c r="GK406" s="191"/>
      <c r="GL406" s="210"/>
      <c r="GM406" s="145"/>
      <c r="GN406" s="191"/>
      <c r="GO406" s="191"/>
      <c r="GP406" s="191"/>
      <c r="GQ406" s="191"/>
      <c r="GR406" s="191"/>
      <c r="GS406" s="191"/>
      <c r="GT406" s="210"/>
      <c r="GU406" s="145"/>
      <c r="GV406" s="191"/>
      <c r="GW406" s="191"/>
      <c r="GX406" s="191"/>
      <c r="GY406" s="191"/>
      <c r="GZ406" s="191"/>
      <c r="HA406" s="191"/>
      <c r="HB406" s="210"/>
      <c r="HC406" s="145"/>
      <c r="HD406" s="191"/>
      <c r="HE406" s="191"/>
      <c r="HF406" s="191"/>
      <c r="HG406" s="191"/>
      <c r="HH406" s="191"/>
      <c r="HI406" s="191"/>
      <c r="HJ406" s="210"/>
      <c r="HR406" s="310"/>
    </row>
    <row r="407" spans="1:226" s="309" customFormat="1" ht="14.45" customHeight="1" x14ac:dyDescent="0.25">
      <c r="A407" s="211" t="s">
        <v>431</v>
      </c>
      <c r="B407" s="194" t="s">
        <v>0</v>
      </c>
      <c r="C407" s="31">
        <f t="shared" si="309"/>
        <v>397</v>
      </c>
      <c r="D407" s="173" t="str">
        <f t="shared" si="273"/>
        <v>Dw_397</v>
      </c>
      <c r="E407" s="4">
        <v>461.28960830505031</v>
      </c>
      <c r="F407" s="195" t="s">
        <v>360</v>
      </c>
      <c r="G407" s="195">
        <v>17.5</v>
      </c>
      <c r="H407" s="3">
        <f t="shared" si="274"/>
        <v>37.526367854034845</v>
      </c>
      <c r="I407" s="196">
        <f t="shared" si="275"/>
        <v>142.90642126630178</v>
      </c>
      <c r="J407" s="1">
        <f t="shared" si="276"/>
        <v>0.30000000000000004</v>
      </c>
      <c r="K407" s="280">
        <f t="shared" si="277"/>
        <v>0.63182900128686192</v>
      </c>
      <c r="L407" s="280">
        <f t="shared" si="278"/>
        <v>0.7106753931488875</v>
      </c>
      <c r="M407" s="225">
        <f t="shared" si="279"/>
        <v>1.1424480660278167</v>
      </c>
      <c r="N407" s="15" t="s">
        <v>432</v>
      </c>
      <c r="O407" s="197">
        <f t="shared" si="280"/>
        <v>0.53300654486166565</v>
      </c>
      <c r="P407" s="198">
        <f t="shared" si="281"/>
        <v>0</v>
      </c>
      <c r="Q407" s="198">
        <f t="shared" si="282"/>
        <v>0</v>
      </c>
      <c r="R407" s="198">
        <f t="shared" si="283"/>
        <v>0.8004521985045806</v>
      </c>
      <c r="S407" s="77">
        <f t="shared" si="284"/>
        <v>0.68428543961939015</v>
      </c>
      <c r="T407" s="199"/>
      <c r="U407" s="3">
        <f t="shared" si="285"/>
        <v>1.4879986433770018</v>
      </c>
      <c r="V407" s="98">
        <f t="shared" si="286"/>
        <v>7.5280758731521136</v>
      </c>
      <c r="W407" s="49">
        <f t="shared" si="287"/>
        <v>4.9848551590543435</v>
      </c>
      <c r="X407" s="317">
        <f t="shared" si="269"/>
        <v>6.4258933251759215E-2</v>
      </c>
      <c r="Y407" s="318">
        <v>6.4258933251759215E-2</v>
      </c>
      <c r="Z407" s="200"/>
      <c r="AA407" s="66"/>
      <c r="AB407" s="66"/>
      <c r="AC407" s="66">
        <v>250</v>
      </c>
      <c r="AD407" s="66"/>
      <c r="AE407" s="66"/>
      <c r="AF407" s="66"/>
      <c r="AG407" s="66"/>
      <c r="AH407" s="195"/>
      <c r="AI407" s="34"/>
      <c r="AJ407" s="229">
        <v>180</v>
      </c>
      <c r="AK407" s="34"/>
      <c r="AL407" s="34"/>
      <c r="AM407" s="34"/>
      <c r="AN407" s="201"/>
      <c r="AO407" s="201"/>
      <c r="AP407" s="202">
        <v>240</v>
      </c>
      <c r="AQ407" s="18"/>
      <c r="AR407" s="18"/>
      <c r="AS407" s="18"/>
      <c r="AT407" s="51"/>
      <c r="AU407" s="17"/>
      <c r="AV407" s="18"/>
      <c r="AW407" s="112"/>
      <c r="AX407" s="103"/>
      <c r="AY407" s="18"/>
      <c r="AZ407" s="18"/>
      <c r="BA407" s="18"/>
      <c r="BB407" s="17"/>
      <c r="BC407" s="19"/>
      <c r="BD407" s="19"/>
      <c r="BE407" s="19"/>
      <c r="BF407" s="17"/>
      <c r="BG407" s="18"/>
      <c r="BH407" s="18"/>
      <c r="BI407" s="128"/>
      <c r="BJ407" s="331"/>
      <c r="BK407" s="332"/>
      <c r="BL407" s="332"/>
      <c r="BM407" s="332"/>
      <c r="BN407" s="333"/>
      <c r="BO407" s="203">
        <f t="shared" si="288"/>
        <v>6.9363999999999999</v>
      </c>
      <c r="BP407" s="285">
        <v>5.4100639891059981</v>
      </c>
      <c r="BQ407" s="204">
        <v>2.7478995450885093</v>
      </c>
      <c r="BR407" s="204"/>
      <c r="BS407" s="47"/>
      <c r="BT407" s="42"/>
      <c r="BU407" s="42"/>
      <c r="BV407" s="42"/>
      <c r="BW407" s="43"/>
      <c r="BX407" s="191"/>
      <c r="BY407" s="191"/>
      <c r="BZ407" s="205"/>
      <c r="CA407" s="191"/>
      <c r="CB407" s="206"/>
      <c r="CC407" s="191"/>
      <c r="CD407" s="207">
        <f t="shared" si="289"/>
        <v>42.871926379890539</v>
      </c>
      <c r="CE407" s="47" t="s">
        <v>356</v>
      </c>
      <c r="CF407" s="42">
        <v>31.8</v>
      </c>
      <c r="CG407" s="42" t="s">
        <v>353</v>
      </c>
      <c r="CH407" s="42">
        <v>175</v>
      </c>
      <c r="CI407" s="191"/>
      <c r="CJ407" s="192"/>
      <c r="CK407" s="191" t="s">
        <v>357</v>
      </c>
      <c r="CL407" s="191" t="s">
        <v>358</v>
      </c>
      <c r="CM407" s="208">
        <v>0.13</v>
      </c>
      <c r="CN407" s="191">
        <v>470</v>
      </c>
      <c r="CO407" s="205">
        <f t="shared" si="290"/>
        <v>57.882131706804209</v>
      </c>
      <c r="CP407" s="191">
        <f t="shared" si="291"/>
        <v>32.153944784917904</v>
      </c>
      <c r="CQ407" s="145" t="s">
        <v>353</v>
      </c>
      <c r="CR407" s="191">
        <v>175</v>
      </c>
      <c r="CS407" s="191"/>
      <c r="CT407" s="191"/>
      <c r="CU407" s="191"/>
      <c r="CV407" s="192"/>
      <c r="CW407" s="191" t="s">
        <v>357</v>
      </c>
      <c r="CX407" s="209" t="s">
        <v>358</v>
      </c>
      <c r="CY407" s="208">
        <v>0.13</v>
      </c>
      <c r="CZ407" s="191">
        <v>470</v>
      </c>
      <c r="DA407" s="191"/>
      <c r="DB407" s="191">
        <f t="shared" si="292"/>
        <v>37.526367854034845</v>
      </c>
      <c r="DC407" s="43">
        <f t="shared" si="293"/>
        <v>0</v>
      </c>
      <c r="DD407" s="191" t="s">
        <v>362</v>
      </c>
      <c r="DE407" s="191">
        <v>100</v>
      </c>
      <c r="DF407" s="191" t="s">
        <v>361</v>
      </c>
      <c r="DG407" s="191">
        <v>20</v>
      </c>
      <c r="DH407" s="191" t="s">
        <v>353</v>
      </c>
      <c r="DI407" s="192">
        <v>175</v>
      </c>
      <c r="DJ407" s="191"/>
      <c r="DK407" s="209"/>
      <c r="DL407" s="208"/>
      <c r="DM407" s="191"/>
      <c r="DN407" s="191">
        <f t="shared" si="294"/>
        <v>37.526367854034845</v>
      </c>
      <c r="DO407" s="192">
        <f t="shared" si="295"/>
        <v>0</v>
      </c>
      <c r="DP407" s="191">
        <v>1</v>
      </c>
      <c r="DQ407" s="191" t="s">
        <v>363</v>
      </c>
      <c r="DR407" s="191" t="s">
        <v>371</v>
      </c>
      <c r="DS407" s="208">
        <v>0.13400000000000001</v>
      </c>
      <c r="DT407" s="191">
        <v>580</v>
      </c>
      <c r="DU407" s="191">
        <f t="shared" si="296"/>
        <v>5.4100639891059981</v>
      </c>
      <c r="DV407" s="191">
        <v>0.375</v>
      </c>
      <c r="DW407" s="191">
        <v>0.45</v>
      </c>
      <c r="DX407" s="192">
        <f t="shared" si="297"/>
        <v>7.1453210633150892</v>
      </c>
      <c r="DY407" s="191">
        <v>1</v>
      </c>
      <c r="DZ407" s="191" t="s">
        <v>363</v>
      </c>
      <c r="EA407" s="191" t="s">
        <v>371</v>
      </c>
      <c r="EB407" s="208">
        <v>0.13400000000000001</v>
      </c>
      <c r="EC407" s="191">
        <v>580</v>
      </c>
      <c r="ED407" s="191">
        <f t="shared" si="298"/>
        <v>2.7478995450885093</v>
      </c>
      <c r="EE407" s="191">
        <v>0.47499999999999998</v>
      </c>
      <c r="EF407" s="191">
        <v>0.47499999999999998</v>
      </c>
      <c r="EG407" s="191">
        <f t="shared" si="299"/>
        <v>3.5726605316575446</v>
      </c>
      <c r="EH407" s="166">
        <f t="shared" si="300"/>
        <v>2</v>
      </c>
      <c r="EI407" s="205">
        <f t="shared" si="301"/>
        <v>2.5295976937409033</v>
      </c>
      <c r="EJ407" s="205">
        <f t="shared" si="270"/>
        <v>1.4879986433770018</v>
      </c>
      <c r="EK407" s="51">
        <f t="shared" si="307"/>
        <v>1.0099009017115075</v>
      </c>
      <c r="EL407" s="220">
        <f t="shared" si="271"/>
        <v>0.46930115312954834</v>
      </c>
      <c r="EM407" s="221">
        <f t="shared" si="302"/>
        <v>3.7640379365760568</v>
      </c>
      <c r="EN407" s="191"/>
      <c r="EO407" s="313"/>
      <c r="EP407" s="192" t="s">
        <v>354</v>
      </c>
      <c r="EQ407" s="222">
        <f t="shared" si="303"/>
        <v>2.5295976937409033</v>
      </c>
      <c r="ER407" s="191">
        <f t="shared" si="304"/>
        <v>1.4879986433770018</v>
      </c>
      <c r="ES407" s="51">
        <f t="shared" si="305"/>
        <v>1.0099009017115075</v>
      </c>
      <c r="ET407" s="191">
        <f t="shared" si="308"/>
        <v>3.9375011531295483</v>
      </c>
      <c r="EU407" s="191">
        <f t="shared" si="306"/>
        <v>3.7640379365760568</v>
      </c>
      <c r="EV407" s="191"/>
      <c r="EW407" s="191"/>
      <c r="EX407" s="192" t="str">
        <f t="shared" si="272"/>
        <v>Front</v>
      </c>
      <c r="EY407" s="145"/>
      <c r="EZ407" s="191"/>
      <c r="FA407" s="191"/>
      <c r="FB407" s="191"/>
      <c r="FC407" s="191"/>
      <c r="FD407" s="191"/>
      <c r="FE407" s="191"/>
      <c r="FF407" s="192"/>
      <c r="FG407" s="145"/>
      <c r="FH407" s="191"/>
      <c r="FI407" s="191"/>
      <c r="FJ407" s="191"/>
      <c r="FK407" s="191"/>
      <c r="FL407" s="191"/>
      <c r="FM407" s="191"/>
      <c r="FN407" s="192"/>
      <c r="FO407" s="145"/>
      <c r="FP407" s="191"/>
      <c r="FQ407" s="191"/>
      <c r="FR407" s="191"/>
      <c r="FS407" s="191"/>
      <c r="FT407" s="191"/>
      <c r="FU407" s="191"/>
      <c r="FV407" s="192"/>
      <c r="FW407" s="191"/>
      <c r="FX407" s="191"/>
      <c r="FY407" s="191"/>
      <c r="FZ407" s="191"/>
      <c r="GA407" s="191"/>
      <c r="GB407" s="191"/>
      <c r="GC407" s="191"/>
      <c r="GD407" s="210"/>
      <c r="GE407" s="145"/>
      <c r="GF407" s="191"/>
      <c r="GG407" s="191"/>
      <c r="GH407" s="191"/>
      <c r="GI407" s="191"/>
      <c r="GJ407" s="191"/>
      <c r="GK407" s="191"/>
      <c r="GL407" s="210"/>
      <c r="GM407" s="145"/>
      <c r="GN407" s="191"/>
      <c r="GO407" s="191"/>
      <c r="GP407" s="191"/>
      <c r="GQ407" s="191"/>
      <c r="GR407" s="191"/>
      <c r="GS407" s="191"/>
      <c r="GT407" s="210"/>
      <c r="GU407" s="145"/>
      <c r="GV407" s="191"/>
      <c r="GW407" s="191"/>
      <c r="GX407" s="191"/>
      <c r="GY407" s="191"/>
      <c r="GZ407" s="191"/>
      <c r="HA407" s="191"/>
      <c r="HB407" s="210"/>
      <c r="HC407" s="145"/>
      <c r="HD407" s="191"/>
      <c r="HE407" s="191"/>
      <c r="HF407" s="191"/>
      <c r="HG407" s="191"/>
      <c r="HH407" s="191"/>
      <c r="HI407" s="191"/>
      <c r="HJ407" s="210"/>
      <c r="HR407" s="310"/>
    </row>
    <row r="408" spans="1:226" s="309" customFormat="1" ht="14.45" customHeight="1" x14ac:dyDescent="0.25">
      <c r="A408" s="211" t="s">
        <v>431</v>
      </c>
      <c r="B408" s="194" t="s">
        <v>0</v>
      </c>
      <c r="C408" s="31">
        <f t="shared" si="309"/>
        <v>398</v>
      </c>
      <c r="D408" s="173" t="str">
        <f t="shared" si="273"/>
        <v>Dw_398</v>
      </c>
      <c r="E408" s="4">
        <v>619.45755194151172</v>
      </c>
      <c r="F408" s="195" t="s">
        <v>360</v>
      </c>
      <c r="G408" s="195">
        <v>17.5</v>
      </c>
      <c r="H408" s="3">
        <f t="shared" si="274"/>
        <v>53.055411754664505</v>
      </c>
      <c r="I408" s="196">
        <f t="shared" si="275"/>
        <v>183.37020861290969</v>
      </c>
      <c r="J408" s="1">
        <f t="shared" si="276"/>
        <v>0.3</v>
      </c>
      <c r="K408" s="280">
        <f t="shared" si="277"/>
        <v>0.71203081036847848</v>
      </c>
      <c r="L408" s="280">
        <f t="shared" si="278"/>
        <v>0.82123751336666362</v>
      </c>
      <c r="M408" s="225">
        <f t="shared" si="279"/>
        <v>1.0368605343834028</v>
      </c>
      <c r="N408" s="15" t="s">
        <v>432</v>
      </c>
      <c r="O408" s="197">
        <f t="shared" si="280"/>
        <v>0.61592813502499766</v>
      </c>
      <c r="P408" s="198">
        <f t="shared" si="281"/>
        <v>0</v>
      </c>
      <c r="Q408" s="198">
        <f t="shared" si="282"/>
        <v>0</v>
      </c>
      <c r="R408" s="198">
        <f t="shared" si="283"/>
        <v>0.72647266774717534</v>
      </c>
      <c r="S408" s="77">
        <f t="shared" si="284"/>
        <v>0.91097719729174864</v>
      </c>
      <c r="T408" s="199"/>
      <c r="U408" s="3">
        <f t="shared" si="285"/>
        <v>1.738306777153706</v>
      </c>
      <c r="V408" s="98">
        <f t="shared" si="286"/>
        <v>10.273815535094913</v>
      </c>
      <c r="W408" s="49">
        <f t="shared" si="287"/>
        <v>5.164139026385036</v>
      </c>
      <c r="X408" s="317">
        <f t="shared" si="269"/>
        <v>7.3869676376169729E-2</v>
      </c>
      <c r="Y408" s="318">
        <v>7.3869676376169729E-2</v>
      </c>
      <c r="Z408" s="200"/>
      <c r="AA408" s="66"/>
      <c r="AB408" s="66"/>
      <c r="AC408" s="66">
        <v>250</v>
      </c>
      <c r="AD408" s="66"/>
      <c r="AE408" s="66"/>
      <c r="AF408" s="66"/>
      <c r="AG408" s="66"/>
      <c r="AH408" s="195"/>
      <c r="AI408" s="34"/>
      <c r="AJ408" s="229">
        <v>180</v>
      </c>
      <c r="AK408" s="34"/>
      <c r="AL408" s="34"/>
      <c r="AM408" s="34"/>
      <c r="AN408" s="201"/>
      <c r="AO408" s="201"/>
      <c r="AP408" s="202">
        <v>240</v>
      </c>
      <c r="AQ408" s="18"/>
      <c r="AR408" s="18"/>
      <c r="AS408" s="18"/>
      <c r="AT408" s="51"/>
      <c r="AU408" s="17"/>
      <c r="AV408" s="18"/>
      <c r="AW408" s="112"/>
      <c r="AX408" s="103"/>
      <c r="AY408" s="18"/>
      <c r="AZ408" s="18"/>
      <c r="BA408" s="18"/>
      <c r="BB408" s="17"/>
      <c r="BC408" s="19"/>
      <c r="BD408" s="19"/>
      <c r="BE408" s="19"/>
      <c r="BF408" s="17"/>
      <c r="BG408" s="18"/>
      <c r="BH408" s="18"/>
      <c r="BI408" s="128"/>
      <c r="BJ408" s="331"/>
      <c r="BK408" s="332"/>
      <c r="BL408" s="332"/>
      <c r="BM408" s="332"/>
      <c r="BN408" s="333"/>
      <c r="BO408" s="203">
        <f t="shared" si="288"/>
        <v>6.9363999999999999</v>
      </c>
      <c r="BP408" s="285">
        <v>7.6488397085901196</v>
      </c>
      <c r="BQ408" s="204">
        <v>2.6485469778764763</v>
      </c>
      <c r="BR408" s="204"/>
      <c r="BS408" s="47"/>
      <c r="BT408" s="42"/>
      <c r="BU408" s="42"/>
      <c r="BV408" s="42"/>
      <c r="BW408" s="43"/>
      <c r="BX408" s="191"/>
      <c r="BY408" s="191"/>
      <c r="BZ408" s="205"/>
      <c r="CA408" s="191"/>
      <c r="CB408" s="206"/>
      <c r="CC408" s="191"/>
      <c r="CD408" s="207">
        <f t="shared" si="289"/>
        <v>55.011062583872906</v>
      </c>
      <c r="CE408" s="47" t="s">
        <v>356</v>
      </c>
      <c r="CF408" s="42">
        <v>31.8</v>
      </c>
      <c r="CG408" s="42" t="s">
        <v>353</v>
      </c>
      <c r="CH408" s="42">
        <v>175</v>
      </c>
      <c r="CI408" s="191"/>
      <c r="CJ408" s="192"/>
      <c r="CK408" s="191" t="s">
        <v>357</v>
      </c>
      <c r="CL408" s="191" t="s">
        <v>358</v>
      </c>
      <c r="CM408" s="208">
        <v>0.13</v>
      </c>
      <c r="CN408" s="191">
        <v>470</v>
      </c>
      <c r="CO408" s="205">
        <f t="shared" si="290"/>
        <v>67.287831252152813</v>
      </c>
      <c r="CP408" s="191">
        <f t="shared" si="291"/>
        <v>41.258296937904682</v>
      </c>
      <c r="CQ408" s="145" t="s">
        <v>353</v>
      </c>
      <c r="CR408" s="191">
        <v>175</v>
      </c>
      <c r="CS408" s="191"/>
      <c r="CT408" s="191"/>
      <c r="CU408" s="191"/>
      <c r="CV408" s="192"/>
      <c r="CW408" s="191" t="s">
        <v>357</v>
      </c>
      <c r="CX408" s="209" t="s">
        <v>358</v>
      </c>
      <c r="CY408" s="208">
        <v>0.13</v>
      </c>
      <c r="CZ408" s="191">
        <v>470</v>
      </c>
      <c r="DA408" s="191"/>
      <c r="DB408" s="191">
        <f t="shared" si="292"/>
        <v>53.055411754664505</v>
      </c>
      <c r="DC408" s="43">
        <f t="shared" si="293"/>
        <v>0</v>
      </c>
      <c r="DD408" s="191" t="s">
        <v>362</v>
      </c>
      <c r="DE408" s="191">
        <v>100</v>
      </c>
      <c r="DF408" s="191" t="s">
        <v>361</v>
      </c>
      <c r="DG408" s="191">
        <v>20</v>
      </c>
      <c r="DH408" s="191" t="s">
        <v>353</v>
      </c>
      <c r="DI408" s="192">
        <v>175</v>
      </c>
      <c r="DJ408" s="191"/>
      <c r="DK408" s="209"/>
      <c r="DL408" s="208"/>
      <c r="DM408" s="191"/>
      <c r="DN408" s="191">
        <f t="shared" si="294"/>
        <v>53.055411754664505</v>
      </c>
      <c r="DO408" s="192">
        <f t="shared" si="295"/>
        <v>0</v>
      </c>
      <c r="DP408" s="191">
        <v>1</v>
      </c>
      <c r="DQ408" s="191" t="s">
        <v>363</v>
      </c>
      <c r="DR408" s="191" t="s">
        <v>371</v>
      </c>
      <c r="DS408" s="208">
        <v>0.13400000000000001</v>
      </c>
      <c r="DT408" s="191">
        <v>580</v>
      </c>
      <c r="DU408" s="191">
        <f t="shared" si="296"/>
        <v>7.6488397085901196</v>
      </c>
      <c r="DV408" s="191">
        <v>0.375</v>
      </c>
      <c r="DW408" s="191">
        <v>0.45</v>
      </c>
      <c r="DX408" s="192">
        <f t="shared" si="297"/>
        <v>9.168510430645485</v>
      </c>
      <c r="DY408" s="191">
        <v>1</v>
      </c>
      <c r="DZ408" s="191" t="s">
        <v>363</v>
      </c>
      <c r="EA408" s="191" t="s">
        <v>371</v>
      </c>
      <c r="EB408" s="208">
        <v>0.13400000000000001</v>
      </c>
      <c r="EC408" s="191">
        <v>580</v>
      </c>
      <c r="ED408" s="191">
        <f t="shared" si="298"/>
        <v>2.6485469778764763</v>
      </c>
      <c r="EE408" s="191">
        <v>0.47499999999999998</v>
      </c>
      <c r="EF408" s="191">
        <v>0.47499999999999998</v>
      </c>
      <c r="EG408" s="191">
        <f t="shared" si="299"/>
        <v>4.5842552153227425</v>
      </c>
      <c r="EH408" s="166">
        <f t="shared" si="300"/>
        <v>2</v>
      </c>
      <c r="EI408" s="205">
        <f t="shared" si="301"/>
        <v>2.9551215211613</v>
      </c>
      <c r="EJ408" s="205">
        <f t="shared" si="270"/>
        <v>1.738306777153706</v>
      </c>
      <c r="EK408" s="51">
        <f t="shared" si="307"/>
        <v>0.66024020072277034</v>
      </c>
      <c r="EL408" s="220">
        <f t="shared" si="271"/>
        <v>0.25653923941934997</v>
      </c>
      <c r="EM408" s="221">
        <f t="shared" si="302"/>
        <v>5.1369077675474566</v>
      </c>
      <c r="EN408" s="191"/>
      <c r="EO408" s="313"/>
      <c r="EP408" s="192" t="s">
        <v>354</v>
      </c>
      <c r="EQ408" s="222">
        <f t="shared" si="303"/>
        <v>2.9551215211613</v>
      </c>
      <c r="ER408" s="191">
        <f t="shared" si="304"/>
        <v>1.738306777153706</v>
      </c>
      <c r="ES408" s="51">
        <f t="shared" si="305"/>
        <v>0.66024020072277034</v>
      </c>
      <c r="ET408" s="191">
        <f t="shared" si="308"/>
        <v>3.7247392394193497</v>
      </c>
      <c r="EU408" s="191">
        <f t="shared" si="306"/>
        <v>5.1369077675474566</v>
      </c>
      <c r="EV408" s="191"/>
      <c r="EW408" s="191"/>
      <c r="EX408" s="192" t="str">
        <f t="shared" si="272"/>
        <v>Front</v>
      </c>
      <c r="EY408" s="145"/>
      <c r="EZ408" s="191"/>
      <c r="FA408" s="191"/>
      <c r="FB408" s="191"/>
      <c r="FC408" s="191"/>
      <c r="FD408" s="191"/>
      <c r="FE408" s="191"/>
      <c r="FF408" s="192"/>
      <c r="FG408" s="145"/>
      <c r="FH408" s="191"/>
      <c r="FI408" s="191"/>
      <c r="FJ408" s="191"/>
      <c r="FK408" s="191"/>
      <c r="FL408" s="191"/>
      <c r="FM408" s="191"/>
      <c r="FN408" s="192"/>
      <c r="FO408" s="145"/>
      <c r="FP408" s="191"/>
      <c r="FQ408" s="191"/>
      <c r="FR408" s="191"/>
      <c r="FS408" s="191"/>
      <c r="FT408" s="191"/>
      <c r="FU408" s="191"/>
      <c r="FV408" s="192"/>
      <c r="FW408" s="191"/>
      <c r="FX408" s="191"/>
      <c r="FY408" s="191"/>
      <c r="FZ408" s="191"/>
      <c r="GA408" s="191"/>
      <c r="GB408" s="191"/>
      <c r="GC408" s="191"/>
      <c r="GD408" s="210"/>
      <c r="GE408" s="145"/>
      <c r="GF408" s="191"/>
      <c r="GG408" s="191"/>
      <c r="GH408" s="191"/>
      <c r="GI408" s="191"/>
      <c r="GJ408" s="191"/>
      <c r="GK408" s="191"/>
      <c r="GL408" s="210"/>
      <c r="GM408" s="145"/>
      <c r="GN408" s="191"/>
      <c r="GO408" s="191"/>
      <c r="GP408" s="191"/>
      <c r="GQ408" s="191"/>
      <c r="GR408" s="191"/>
      <c r="GS408" s="191"/>
      <c r="GT408" s="210"/>
      <c r="GU408" s="145"/>
      <c r="GV408" s="191"/>
      <c r="GW408" s="191"/>
      <c r="GX408" s="191"/>
      <c r="GY408" s="191"/>
      <c r="GZ408" s="191"/>
      <c r="HA408" s="191"/>
      <c r="HB408" s="210"/>
      <c r="HC408" s="145"/>
      <c r="HD408" s="191"/>
      <c r="HE408" s="191"/>
      <c r="HF408" s="191"/>
      <c r="HG408" s="191"/>
      <c r="HH408" s="191"/>
      <c r="HI408" s="191"/>
      <c r="HJ408" s="210"/>
      <c r="HR408" s="310"/>
    </row>
    <row r="409" spans="1:226" s="309" customFormat="1" ht="14.45" customHeight="1" x14ac:dyDescent="0.25">
      <c r="A409" s="211" t="s">
        <v>431</v>
      </c>
      <c r="B409" s="194" t="s">
        <v>0</v>
      </c>
      <c r="C409" s="31">
        <f t="shared" si="309"/>
        <v>399</v>
      </c>
      <c r="D409" s="173" t="str">
        <f t="shared" si="273"/>
        <v>Dw_399</v>
      </c>
      <c r="E409" s="4">
        <v>539.0453846435089</v>
      </c>
      <c r="F409" s="195" t="s">
        <v>360</v>
      </c>
      <c r="G409" s="195">
        <v>17.5</v>
      </c>
      <c r="H409" s="3">
        <f t="shared" si="274"/>
        <v>58.758077286273434</v>
      </c>
      <c r="I409" s="196">
        <f t="shared" si="275"/>
        <v>203.77918907508018</v>
      </c>
      <c r="J409" s="1">
        <f t="shared" si="276"/>
        <v>0.3</v>
      </c>
      <c r="K409" s="280">
        <f t="shared" si="277"/>
        <v>0.70869007883937496</v>
      </c>
      <c r="L409" s="280">
        <f t="shared" si="278"/>
        <v>0.87898086803644249</v>
      </c>
      <c r="M409" s="225">
        <f t="shared" si="279"/>
        <v>1.0404315380279743</v>
      </c>
      <c r="N409" s="15" t="s">
        <v>432</v>
      </c>
      <c r="O409" s="197">
        <f t="shared" si="280"/>
        <v>0.65923565102733184</v>
      </c>
      <c r="P409" s="198">
        <f t="shared" si="281"/>
        <v>0</v>
      </c>
      <c r="Q409" s="198">
        <f t="shared" si="282"/>
        <v>0</v>
      </c>
      <c r="R409" s="198">
        <f t="shared" si="283"/>
        <v>0.72897467882598399</v>
      </c>
      <c r="S409" s="77">
        <f t="shared" si="284"/>
        <v>0.9578117935742404</v>
      </c>
      <c r="T409" s="199"/>
      <c r="U409" s="3">
        <f t="shared" si="285"/>
        <v>2.2170667824559245</v>
      </c>
      <c r="V409" s="98">
        <f t="shared" si="286"/>
        <v>16.712309400756183</v>
      </c>
      <c r="W409" s="49">
        <f t="shared" si="287"/>
        <v>3.5158562396896986</v>
      </c>
      <c r="X409" s="317">
        <f t="shared" si="269"/>
        <v>0.1221141596650754</v>
      </c>
      <c r="Y409" s="318">
        <v>0.1221141596650754</v>
      </c>
      <c r="Z409" s="200"/>
      <c r="AA409" s="66"/>
      <c r="AB409" s="66"/>
      <c r="AC409" s="66">
        <v>250</v>
      </c>
      <c r="AD409" s="66"/>
      <c r="AE409" s="66"/>
      <c r="AF409" s="66"/>
      <c r="AG409" s="66"/>
      <c r="AH409" s="195"/>
      <c r="AI409" s="34"/>
      <c r="AJ409" s="229">
        <v>180</v>
      </c>
      <c r="AK409" s="34"/>
      <c r="AL409" s="34"/>
      <c r="AM409" s="34"/>
      <c r="AN409" s="201"/>
      <c r="AO409" s="201"/>
      <c r="AP409" s="202">
        <v>240</v>
      </c>
      <c r="AQ409" s="18"/>
      <c r="AR409" s="18"/>
      <c r="AS409" s="18"/>
      <c r="AT409" s="51"/>
      <c r="AU409" s="17"/>
      <c r="AV409" s="18"/>
      <c r="AW409" s="112"/>
      <c r="AX409" s="103"/>
      <c r="AY409" s="18"/>
      <c r="AZ409" s="18"/>
      <c r="BA409" s="18"/>
      <c r="BB409" s="17"/>
      <c r="BC409" s="19"/>
      <c r="BD409" s="19"/>
      <c r="BE409" s="19"/>
      <c r="BF409" s="17"/>
      <c r="BG409" s="18"/>
      <c r="BH409" s="18"/>
      <c r="BI409" s="128"/>
      <c r="BJ409" s="331"/>
      <c r="BK409" s="332"/>
      <c r="BL409" s="332"/>
      <c r="BM409" s="332"/>
      <c r="BN409" s="333"/>
      <c r="BO409" s="203">
        <f t="shared" si="288"/>
        <v>6.9363999999999999</v>
      </c>
      <c r="BP409" s="285">
        <v>8.4709759077148714</v>
      </c>
      <c r="BQ409" s="204">
        <v>2.7994070833093381</v>
      </c>
      <c r="BR409" s="204"/>
      <c r="BS409" s="47"/>
      <c r="BT409" s="42"/>
      <c r="BU409" s="42"/>
      <c r="BV409" s="42"/>
      <c r="BW409" s="43"/>
      <c r="BX409" s="191"/>
      <c r="BY409" s="191"/>
      <c r="BZ409" s="205"/>
      <c r="CA409" s="191"/>
      <c r="CB409" s="206"/>
      <c r="CC409" s="191"/>
      <c r="CD409" s="207">
        <f t="shared" si="289"/>
        <v>61.133756722524055</v>
      </c>
      <c r="CE409" s="47" t="s">
        <v>356</v>
      </c>
      <c r="CF409" s="42">
        <v>31.8</v>
      </c>
      <c r="CG409" s="42" t="s">
        <v>353</v>
      </c>
      <c r="CH409" s="42">
        <v>175</v>
      </c>
      <c r="CI409" s="191"/>
      <c r="CJ409" s="192"/>
      <c r="CK409" s="191" t="s">
        <v>357</v>
      </c>
      <c r="CL409" s="191" t="s">
        <v>358</v>
      </c>
      <c r="CM409" s="208">
        <v>0.13</v>
      </c>
      <c r="CN409" s="191">
        <v>470</v>
      </c>
      <c r="CO409" s="205">
        <f t="shared" si="290"/>
        <v>76.291480651105445</v>
      </c>
      <c r="CP409" s="191">
        <f t="shared" si="291"/>
        <v>45.850317541893041</v>
      </c>
      <c r="CQ409" s="145" t="s">
        <v>353</v>
      </c>
      <c r="CR409" s="191">
        <v>175</v>
      </c>
      <c r="CS409" s="191"/>
      <c r="CT409" s="191"/>
      <c r="CU409" s="191"/>
      <c r="CV409" s="192"/>
      <c r="CW409" s="191" t="s">
        <v>357</v>
      </c>
      <c r="CX409" s="209" t="s">
        <v>358</v>
      </c>
      <c r="CY409" s="208">
        <v>0.13</v>
      </c>
      <c r="CZ409" s="191">
        <v>470</v>
      </c>
      <c r="DA409" s="191"/>
      <c r="DB409" s="191">
        <f t="shared" si="292"/>
        <v>58.758077286273434</v>
      </c>
      <c r="DC409" s="43">
        <f t="shared" si="293"/>
        <v>0</v>
      </c>
      <c r="DD409" s="191" t="s">
        <v>362</v>
      </c>
      <c r="DE409" s="191">
        <v>100</v>
      </c>
      <c r="DF409" s="191" t="s">
        <v>361</v>
      </c>
      <c r="DG409" s="191">
        <v>20</v>
      </c>
      <c r="DH409" s="191" t="s">
        <v>353</v>
      </c>
      <c r="DI409" s="192">
        <v>175</v>
      </c>
      <c r="DJ409" s="191"/>
      <c r="DK409" s="209"/>
      <c r="DL409" s="208"/>
      <c r="DM409" s="191"/>
      <c r="DN409" s="191">
        <f t="shared" si="294"/>
        <v>58.758077286273434</v>
      </c>
      <c r="DO409" s="192">
        <f t="shared" si="295"/>
        <v>0</v>
      </c>
      <c r="DP409" s="191">
        <v>1</v>
      </c>
      <c r="DQ409" s="191" t="s">
        <v>363</v>
      </c>
      <c r="DR409" s="191" t="s">
        <v>371</v>
      </c>
      <c r="DS409" s="208">
        <v>0.13400000000000001</v>
      </c>
      <c r="DT409" s="191">
        <v>580</v>
      </c>
      <c r="DU409" s="191">
        <f t="shared" si="296"/>
        <v>8.4709759077148714</v>
      </c>
      <c r="DV409" s="191">
        <v>0.375</v>
      </c>
      <c r="DW409" s="191">
        <v>0.45</v>
      </c>
      <c r="DX409" s="192">
        <f t="shared" si="297"/>
        <v>10.188959453754009</v>
      </c>
      <c r="DY409" s="191">
        <v>1</v>
      </c>
      <c r="DZ409" s="191" t="s">
        <v>363</v>
      </c>
      <c r="EA409" s="191" t="s">
        <v>371</v>
      </c>
      <c r="EB409" s="208">
        <v>0.13400000000000001</v>
      </c>
      <c r="EC409" s="191">
        <v>580</v>
      </c>
      <c r="ED409" s="191">
        <f t="shared" si="298"/>
        <v>2.7994070833093381</v>
      </c>
      <c r="EE409" s="191">
        <v>0.47499999999999998</v>
      </c>
      <c r="EF409" s="191">
        <v>0.47499999999999998</v>
      </c>
      <c r="EG409" s="191">
        <f t="shared" si="299"/>
        <v>5.0944797268770046</v>
      </c>
      <c r="EH409" s="166">
        <f t="shared" si="300"/>
        <v>2</v>
      </c>
      <c r="EI409" s="205">
        <f t="shared" si="301"/>
        <v>3.7690135301750716</v>
      </c>
      <c r="EJ409" s="205">
        <f t="shared" si="270"/>
        <v>2.2170667824559245</v>
      </c>
      <c r="EK409" s="51">
        <f t="shared" si="307"/>
        <v>0.33234030085341359</v>
      </c>
      <c r="EL409" s="220">
        <f t="shared" si="271"/>
        <v>1.5836932349124642</v>
      </c>
      <c r="EM409" s="221">
        <f t="shared" si="302"/>
        <v>8.3561547003780916</v>
      </c>
      <c r="EN409" s="191"/>
      <c r="EO409" s="313"/>
      <c r="EP409" s="192" t="s">
        <v>354</v>
      </c>
      <c r="EQ409" s="222">
        <f t="shared" si="303"/>
        <v>3.7690135301750716</v>
      </c>
      <c r="ER409" s="191">
        <f t="shared" si="304"/>
        <v>2.2170667824559245</v>
      </c>
      <c r="ES409" s="51">
        <f t="shared" si="305"/>
        <v>0.33234030085341359</v>
      </c>
      <c r="ET409" s="191">
        <f t="shared" si="308"/>
        <v>1.5836932349124642</v>
      </c>
      <c r="EU409" s="191">
        <f t="shared" si="306"/>
        <v>8.3561547003780916</v>
      </c>
      <c r="EV409" s="191"/>
      <c r="EW409" s="191"/>
      <c r="EX409" s="192" t="str">
        <f t="shared" si="272"/>
        <v>Rear</v>
      </c>
      <c r="EY409" s="145"/>
      <c r="EZ409" s="191"/>
      <c r="FA409" s="191"/>
      <c r="FB409" s="191"/>
      <c r="FC409" s="191"/>
      <c r="FD409" s="191"/>
      <c r="FE409" s="191"/>
      <c r="FF409" s="192"/>
      <c r="FG409" s="145"/>
      <c r="FH409" s="191"/>
      <c r="FI409" s="191"/>
      <c r="FJ409" s="191"/>
      <c r="FK409" s="191"/>
      <c r="FL409" s="191"/>
      <c r="FM409" s="191"/>
      <c r="FN409" s="192"/>
      <c r="FO409" s="145"/>
      <c r="FP409" s="191"/>
      <c r="FQ409" s="191"/>
      <c r="FR409" s="191"/>
      <c r="FS409" s="191"/>
      <c r="FT409" s="191"/>
      <c r="FU409" s="191"/>
      <c r="FV409" s="192"/>
      <c r="FW409" s="191"/>
      <c r="FX409" s="191"/>
      <c r="FY409" s="191"/>
      <c r="FZ409" s="191"/>
      <c r="GA409" s="191"/>
      <c r="GB409" s="191"/>
      <c r="GC409" s="191"/>
      <c r="GD409" s="210"/>
      <c r="GE409" s="145"/>
      <c r="GF409" s="191"/>
      <c r="GG409" s="191"/>
      <c r="GH409" s="191"/>
      <c r="GI409" s="191"/>
      <c r="GJ409" s="191"/>
      <c r="GK409" s="191"/>
      <c r="GL409" s="210"/>
      <c r="GM409" s="145"/>
      <c r="GN409" s="191"/>
      <c r="GO409" s="191"/>
      <c r="GP409" s="191"/>
      <c r="GQ409" s="191"/>
      <c r="GR409" s="191"/>
      <c r="GS409" s="191"/>
      <c r="GT409" s="210"/>
      <c r="GU409" s="145"/>
      <c r="GV409" s="191"/>
      <c r="GW409" s="191"/>
      <c r="GX409" s="191"/>
      <c r="GY409" s="191"/>
      <c r="GZ409" s="191"/>
      <c r="HA409" s="191"/>
      <c r="HB409" s="210"/>
      <c r="HC409" s="145"/>
      <c r="HD409" s="191"/>
      <c r="HE409" s="191"/>
      <c r="HF409" s="191"/>
      <c r="HG409" s="191"/>
      <c r="HH409" s="191"/>
      <c r="HI409" s="191"/>
      <c r="HJ409" s="210"/>
      <c r="HR409" s="310"/>
    </row>
    <row r="410" spans="1:226" s="309" customFormat="1" ht="14.45" customHeight="1" x14ac:dyDescent="0.25">
      <c r="A410" s="211" t="s">
        <v>431</v>
      </c>
      <c r="B410" s="194" t="s">
        <v>0</v>
      </c>
      <c r="C410" s="31">
        <f t="shared" si="309"/>
        <v>400</v>
      </c>
      <c r="D410" s="173" t="str">
        <f t="shared" si="273"/>
        <v>Dw_400</v>
      </c>
      <c r="E410" s="4">
        <v>445.77649561917019</v>
      </c>
      <c r="F410" s="195" t="s">
        <v>360</v>
      </c>
      <c r="G410" s="195">
        <v>17.5</v>
      </c>
      <c r="H410" s="3">
        <f t="shared" si="274"/>
        <v>58.252018867492602</v>
      </c>
      <c r="I410" s="196">
        <f t="shared" si="275"/>
        <v>207.29867756823288</v>
      </c>
      <c r="J410" s="1">
        <f t="shared" si="276"/>
        <v>0.3</v>
      </c>
      <c r="K410" s="280">
        <f t="shared" si="277"/>
        <v>0.68494795931441022</v>
      </c>
      <c r="L410" s="280">
        <f t="shared" si="278"/>
        <v>0.92332339293347832</v>
      </c>
      <c r="M410" s="225">
        <f t="shared" si="279"/>
        <v>1.0675956727256817</v>
      </c>
      <c r="N410" s="15" t="s">
        <v>432</v>
      </c>
      <c r="O410" s="197">
        <f t="shared" si="280"/>
        <v>0.69249254470010879</v>
      </c>
      <c r="P410" s="198">
        <f t="shared" si="281"/>
        <v>0</v>
      </c>
      <c r="Q410" s="198">
        <f t="shared" si="282"/>
        <v>0</v>
      </c>
      <c r="R410" s="198">
        <f t="shared" si="283"/>
        <v>0.74800713376711292</v>
      </c>
      <c r="S410" s="77">
        <f t="shared" si="284"/>
        <v>0.92134026219885101</v>
      </c>
      <c r="T410" s="199"/>
      <c r="U410" s="3">
        <f t="shared" si="285"/>
        <v>2.6256961973976156</v>
      </c>
      <c r="V410" s="98">
        <f t="shared" si="286"/>
        <v>23.440553771496216</v>
      </c>
      <c r="W410" s="49">
        <f t="shared" si="287"/>
        <v>2.4850956780008855</v>
      </c>
      <c r="X410" s="317">
        <f t="shared" si="269"/>
        <v>0.18322873086986019</v>
      </c>
      <c r="Y410" s="318">
        <v>0.18322873086986011</v>
      </c>
      <c r="Z410" s="200"/>
      <c r="AA410" s="66"/>
      <c r="AB410" s="66"/>
      <c r="AC410" s="66">
        <v>250</v>
      </c>
      <c r="AD410" s="66"/>
      <c r="AE410" s="66"/>
      <c r="AF410" s="66"/>
      <c r="AG410" s="66"/>
      <c r="AH410" s="195"/>
      <c r="AI410" s="34"/>
      <c r="AJ410" s="229">
        <v>180</v>
      </c>
      <c r="AK410" s="34"/>
      <c r="AL410" s="34"/>
      <c r="AM410" s="34"/>
      <c r="AN410" s="201"/>
      <c r="AO410" s="201"/>
      <c r="AP410" s="202">
        <v>240</v>
      </c>
      <c r="AQ410" s="18"/>
      <c r="AR410" s="18"/>
      <c r="AS410" s="18"/>
      <c r="AT410" s="51"/>
      <c r="AU410" s="17"/>
      <c r="AV410" s="18"/>
      <c r="AW410" s="112"/>
      <c r="AX410" s="103"/>
      <c r="AY410" s="18"/>
      <c r="AZ410" s="18"/>
      <c r="BA410" s="18"/>
      <c r="BB410" s="17"/>
      <c r="BC410" s="19"/>
      <c r="BD410" s="19"/>
      <c r="BE410" s="19"/>
      <c r="BF410" s="17"/>
      <c r="BG410" s="18"/>
      <c r="BH410" s="18"/>
      <c r="BI410" s="128"/>
      <c r="BJ410" s="331"/>
      <c r="BK410" s="332"/>
      <c r="BL410" s="332"/>
      <c r="BM410" s="332"/>
      <c r="BN410" s="333"/>
      <c r="BO410" s="203">
        <f t="shared" si="288"/>
        <v>6.9363999999999999</v>
      </c>
      <c r="BP410" s="285">
        <v>8.3980189821078088</v>
      </c>
      <c r="BQ410" s="204">
        <v>2.9604851654042714</v>
      </c>
      <c r="BR410" s="204"/>
      <c r="BS410" s="47"/>
      <c r="BT410" s="42"/>
      <c r="BU410" s="42"/>
      <c r="BV410" s="42"/>
      <c r="BW410" s="43"/>
      <c r="BX410" s="191"/>
      <c r="BY410" s="191"/>
      <c r="BZ410" s="205"/>
      <c r="CA410" s="191"/>
      <c r="CB410" s="206"/>
      <c r="CC410" s="191"/>
      <c r="CD410" s="207">
        <f t="shared" si="289"/>
        <v>62.18960327046986</v>
      </c>
      <c r="CE410" s="47" t="s">
        <v>356</v>
      </c>
      <c r="CF410" s="42">
        <v>31.8</v>
      </c>
      <c r="CG410" s="42" t="s">
        <v>353</v>
      </c>
      <c r="CH410" s="42">
        <v>175</v>
      </c>
      <c r="CI410" s="191"/>
      <c r="CJ410" s="192"/>
      <c r="CK410" s="191" t="s">
        <v>357</v>
      </c>
      <c r="CL410" s="191" t="s">
        <v>358</v>
      </c>
      <c r="CM410" s="208">
        <v>0.13</v>
      </c>
      <c r="CN410" s="191">
        <v>470</v>
      </c>
      <c r="CO410" s="205">
        <f t="shared" si="290"/>
        <v>80.823085981819816</v>
      </c>
      <c r="CP410" s="191">
        <f t="shared" si="291"/>
        <v>46.642202452852395</v>
      </c>
      <c r="CQ410" s="145" t="s">
        <v>353</v>
      </c>
      <c r="CR410" s="191">
        <v>175</v>
      </c>
      <c r="CS410" s="191"/>
      <c r="CT410" s="191"/>
      <c r="CU410" s="191"/>
      <c r="CV410" s="192"/>
      <c r="CW410" s="191" t="s">
        <v>357</v>
      </c>
      <c r="CX410" s="209" t="s">
        <v>358</v>
      </c>
      <c r="CY410" s="208">
        <v>0.13</v>
      </c>
      <c r="CZ410" s="191">
        <v>470</v>
      </c>
      <c r="DA410" s="191"/>
      <c r="DB410" s="191">
        <f t="shared" si="292"/>
        <v>58.252018867492602</v>
      </c>
      <c r="DC410" s="43">
        <f t="shared" si="293"/>
        <v>0</v>
      </c>
      <c r="DD410" s="191" t="s">
        <v>362</v>
      </c>
      <c r="DE410" s="191">
        <v>100</v>
      </c>
      <c r="DF410" s="191" t="s">
        <v>361</v>
      </c>
      <c r="DG410" s="191">
        <v>20</v>
      </c>
      <c r="DH410" s="191" t="s">
        <v>353</v>
      </c>
      <c r="DI410" s="192">
        <v>175</v>
      </c>
      <c r="DJ410" s="191"/>
      <c r="DK410" s="209"/>
      <c r="DL410" s="208"/>
      <c r="DM410" s="191"/>
      <c r="DN410" s="191">
        <f t="shared" si="294"/>
        <v>58.252018867492602</v>
      </c>
      <c r="DO410" s="192">
        <f t="shared" si="295"/>
        <v>0</v>
      </c>
      <c r="DP410" s="191">
        <v>1</v>
      </c>
      <c r="DQ410" s="191" t="s">
        <v>363</v>
      </c>
      <c r="DR410" s="191" t="s">
        <v>371</v>
      </c>
      <c r="DS410" s="208">
        <v>0.13400000000000001</v>
      </c>
      <c r="DT410" s="191">
        <v>580</v>
      </c>
      <c r="DU410" s="191">
        <f t="shared" si="296"/>
        <v>8.3980189821078088</v>
      </c>
      <c r="DV410" s="191">
        <v>0.375</v>
      </c>
      <c r="DW410" s="191">
        <v>0.45</v>
      </c>
      <c r="DX410" s="192">
        <f t="shared" si="297"/>
        <v>10.364933878411644</v>
      </c>
      <c r="DY410" s="191">
        <v>1</v>
      </c>
      <c r="DZ410" s="191" t="s">
        <v>363</v>
      </c>
      <c r="EA410" s="191" t="s">
        <v>371</v>
      </c>
      <c r="EB410" s="208">
        <v>0.13400000000000001</v>
      </c>
      <c r="EC410" s="191">
        <v>580</v>
      </c>
      <c r="ED410" s="191">
        <f t="shared" si="298"/>
        <v>2.9604851654042714</v>
      </c>
      <c r="EE410" s="191">
        <v>0.47499999999999998</v>
      </c>
      <c r="EF410" s="191">
        <v>0.47499999999999998</v>
      </c>
      <c r="EG410" s="191">
        <f t="shared" si="299"/>
        <v>5.1824669392058222</v>
      </c>
      <c r="EH410" s="166">
        <f t="shared" si="300"/>
        <v>2</v>
      </c>
      <c r="EI410" s="205">
        <f t="shared" si="301"/>
        <v>4.4636835355759468</v>
      </c>
      <c r="EJ410" s="205">
        <f t="shared" si="270"/>
        <v>2.6256961973976156</v>
      </c>
      <c r="EK410" s="51">
        <f t="shared" si="307"/>
        <v>0.1673944840033279</v>
      </c>
      <c r="EL410" s="220">
        <f t="shared" si="271"/>
        <v>1.2363582322120266</v>
      </c>
      <c r="EM410" s="221">
        <f t="shared" si="302"/>
        <v>11.720276885748108</v>
      </c>
      <c r="EN410" s="191"/>
      <c r="EO410" s="313"/>
      <c r="EP410" s="192" t="s">
        <v>354</v>
      </c>
      <c r="EQ410" s="222">
        <f t="shared" si="303"/>
        <v>4.4636835355759468</v>
      </c>
      <c r="ER410" s="191">
        <f t="shared" si="304"/>
        <v>2.6256961973976156</v>
      </c>
      <c r="ES410" s="51">
        <f t="shared" si="305"/>
        <v>0.1673944840033279</v>
      </c>
      <c r="ET410" s="191">
        <f t="shared" si="308"/>
        <v>1.2363582322120266</v>
      </c>
      <c r="EU410" s="191">
        <f t="shared" si="306"/>
        <v>11.720276885748108</v>
      </c>
      <c r="EV410" s="191"/>
      <c r="EW410" s="191"/>
      <c r="EX410" s="192" t="str">
        <f t="shared" si="272"/>
        <v>Rear</v>
      </c>
      <c r="EY410" s="145"/>
      <c r="EZ410" s="191"/>
      <c r="FA410" s="191"/>
      <c r="FB410" s="191"/>
      <c r="FC410" s="191"/>
      <c r="FD410" s="191"/>
      <c r="FE410" s="191"/>
      <c r="FF410" s="192"/>
      <c r="FG410" s="145"/>
      <c r="FH410" s="191"/>
      <c r="FI410" s="191"/>
      <c r="FJ410" s="191"/>
      <c r="FK410" s="191"/>
      <c r="FL410" s="191"/>
      <c r="FM410" s="191"/>
      <c r="FN410" s="192"/>
      <c r="FO410" s="145"/>
      <c r="FP410" s="191"/>
      <c r="FQ410" s="191"/>
      <c r="FR410" s="191"/>
      <c r="FS410" s="191"/>
      <c r="FT410" s="191"/>
      <c r="FU410" s="191"/>
      <c r="FV410" s="192"/>
      <c r="FW410" s="191"/>
      <c r="FX410" s="191"/>
      <c r="FY410" s="191"/>
      <c r="FZ410" s="191"/>
      <c r="GA410" s="191"/>
      <c r="GB410" s="191"/>
      <c r="GC410" s="191"/>
      <c r="GD410" s="210"/>
      <c r="GE410" s="145"/>
      <c r="GF410" s="191"/>
      <c r="GG410" s="191"/>
      <c r="GH410" s="191"/>
      <c r="GI410" s="191"/>
      <c r="GJ410" s="191"/>
      <c r="GK410" s="191"/>
      <c r="GL410" s="210"/>
      <c r="GM410" s="145"/>
      <c r="GN410" s="191"/>
      <c r="GO410" s="191"/>
      <c r="GP410" s="191"/>
      <c r="GQ410" s="191"/>
      <c r="GR410" s="191"/>
      <c r="GS410" s="191"/>
      <c r="GT410" s="210"/>
      <c r="GU410" s="145"/>
      <c r="GV410" s="191"/>
      <c r="GW410" s="191"/>
      <c r="GX410" s="191"/>
      <c r="GY410" s="191"/>
      <c r="GZ410" s="191"/>
      <c r="HA410" s="191"/>
      <c r="HB410" s="210"/>
      <c r="HC410" s="145"/>
      <c r="HD410" s="191"/>
      <c r="HE410" s="191"/>
      <c r="HF410" s="191"/>
      <c r="HG410" s="191"/>
      <c r="HH410" s="191"/>
      <c r="HI410" s="191"/>
      <c r="HJ410" s="210"/>
      <c r="HR410" s="310"/>
    </row>
    <row r="411" spans="1:226" s="309" customFormat="1" ht="14.45" customHeight="1" x14ac:dyDescent="0.25">
      <c r="A411" s="211" t="s">
        <v>431</v>
      </c>
      <c r="B411" s="194" t="s">
        <v>0</v>
      </c>
      <c r="C411" s="31">
        <f t="shared" si="309"/>
        <v>401</v>
      </c>
      <c r="D411" s="173" t="str">
        <f t="shared" si="273"/>
        <v>Dw_401</v>
      </c>
      <c r="E411" s="4">
        <v>527.13889121784518</v>
      </c>
      <c r="F411" s="195" t="s">
        <v>360</v>
      </c>
      <c r="G411" s="195">
        <v>17.5</v>
      </c>
      <c r="H411" s="3">
        <f t="shared" si="274"/>
        <v>55.250267217270718</v>
      </c>
      <c r="I411" s="196">
        <f t="shared" si="275"/>
        <v>200.94262208270362</v>
      </c>
      <c r="J411" s="1">
        <f t="shared" si="276"/>
        <v>0.30000000000000004</v>
      </c>
      <c r="K411" s="280">
        <f t="shared" si="277"/>
        <v>0.66653466535760653</v>
      </c>
      <c r="L411" s="280">
        <f t="shared" si="278"/>
        <v>0.77455622658604539</v>
      </c>
      <c r="M411" s="225">
        <f t="shared" si="279"/>
        <v>1.0910858835804373</v>
      </c>
      <c r="N411" s="15" t="s">
        <v>432</v>
      </c>
      <c r="O411" s="197">
        <f t="shared" si="280"/>
        <v>0.58091716993953402</v>
      </c>
      <c r="P411" s="198">
        <f t="shared" si="281"/>
        <v>0</v>
      </c>
      <c r="Q411" s="198">
        <f t="shared" si="282"/>
        <v>0</v>
      </c>
      <c r="R411" s="198">
        <f t="shared" si="283"/>
        <v>0.76446546695629769</v>
      </c>
      <c r="S411" s="77">
        <f t="shared" si="284"/>
        <v>0.87126987624312646</v>
      </c>
      <c r="T411" s="199"/>
      <c r="U411" s="3">
        <f t="shared" si="285"/>
        <v>1.9260811495968364</v>
      </c>
      <c r="V411" s="98">
        <f t="shared" si="286"/>
        <v>12.613281222429723</v>
      </c>
      <c r="W411" s="49">
        <f t="shared" si="287"/>
        <v>4.3803246944991008</v>
      </c>
      <c r="X411" s="317">
        <f t="shared" si="269"/>
        <v>8.7115072853085812E-2</v>
      </c>
      <c r="Y411" s="318">
        <v>8.7115072853085798E-2</v>
      </c>
      <c r="Z411" s="200"/>
      <c r="AA411" s="66"/>
      <c r="AB411" s="66"/>
      <c r="AC411" s="66">
        <v>250</v>
      </c>
      <c r="AD411" s="66"/>
      <c r="AE411" s="66"/>
      <c r="AF411" s="66"/>
      <c r="AG411" s="66"/>
      <c r="AH411" s="195"/>
      <c r="AI411" s="34"/>
      <c r="AJ411" s="229">
        <v>180</v>
      </c>
      <c r="AK411" s="34"/>
      <c r="AL411" s="34"/>
      <c r="AM411" s="34"/>
      <c r="AN411" s="201"/>
      <c r="AO411" s="201"/>
      <c r="AP411" s="202">
        <v>240</v>
      </c>
      <c r="AQ411" s="18"/>
      <c r="AR411" s="18"/>
      <c r="AS411" s="18"/>
      <c r="AT411" s="51"/>
      <c r="AU411" s="17"/>
      <c r="AV411" s="18"/>
      <c r="AW411" s="112"/>
      <c r="AX411" s="103"/>
      <c r="AY411" s="18"/>
      <c r="AZ411" s="18"/>
      <c r="BA411" s="18"/>
      <c r="BB411" s="17"/>
      <c r="BC411" s="19"/>
      <c r="BD411" s="19"/>
      <c r="BE411" s="19"/>
      <c r="BF411" s="17"/>
      <c r="BG411" s="18"/>
      <c r="BH411" s="18"/>
      <c r="BI411" s="128"/>
      <c r="BJ411" s="331"/>
      <c r="BK411" s="332"/>
      <c r="BL411" s="332"/>
      <c r="BM411" s="332"/>
      <c r="BN411" s="333"/>
      <c r="BO411" s="203">
        <f t="shared" si="288"/>
        <v>6.9363999999999999</v>
      </c>
      <c r="BP411" s="285">
        <v>7.9652654427758947</v>
      </c>
      <c r="BQ411" s="204">
        <v>3.0346301893392442</v>
      </c>
      <c r="BR411" s="204"/>
      <c r="BS411" s="47"/>
      <c r="BT411" s="42"/>
      <c r="BU411" s="42"/>
      <c r="BV411" s="42"/>
      <c r="BW411" s="43"/>
      <c r="BX411" s="191"/>
      <c r="BY411" s="191"/>
      <c r="BZ411" s="205"/>
      <c r="CA411" s="191"/>
      <c r="CB411" s="206"/>
      <c r="CC411" s="191"/>
      <c r="CD411" s="207">
        <f t="shared" si="289"/>
        <v>60.282786624811095</v>
      </c>
      <c r="CE411" s="47" t="s">
        <v>356</v>
      </c>
      <c r="CF411" s="42">
        <v>31.8</v>
      </c>
      <c r="CG411" s="42" t="s">
        <v>353</v>
      </c>
      <c r="CH411" s="42">
        <v>175</v>
      </c>
      <c r="CI411" s="191"/>
      <c r="CJ411" s="192"/>
      <c r="CK411" s="191" t="s">
        <v>357</v>
      </c>
      <c r="CL411" s="191" t="s">
        <v>358</v>
      </c>
      <c r="CM411" s="208">
        <v>0.13</v>
      </c>
      <c r="CN411" s="191">
        <v>470</v>
      </c>
      <c r="CO411" s="205">
        <f t="shared" si="290"/>
        <v>80.470533796734316</v>
      </c>
      <c r="CP411" s="191">
        <f t="shared" si="291"/>
        <v>45.212089968608318</v>
      </c>
      <c r="CQ411" s="145" t="s">
        <v>353</v>
      </c>
      <c r="CR411" s="191">
        <v>175</v>
      </c>
      <c r="CS411" s="191"/>
      <c r="CT411" s="191"/>
      <c r="CU411" s="191"/>
      <c r="CV411" s="192"/>
      <c r="CW411" s="191" t="s">
        <v>357</v>
      </c>
      <c r="CX411" s="209" t="s">
        <v>358</v>
      </c>
      <c r="CY411" s="208">
        <v>0.13</v>
      </c>
      <c r="CZ411" s="191">
        <v>470</v>
      </c>
      <c r="DA411" s="191"/>
      <c r="DB411" s="191">
        <f t="shared" si="292"/>
        <v>55.250267217270718</v>
      </c>
      <c r="DC411" s="43">
        <f t="shared" si="293"/>
        <v>0</v>
      </c>
      <c r="DD411" s="191" t="s">
        <v>362</v>
      </c>
      <c r="DE411" s="191">
        <v>100</v>
      </c>
      <c r="DF411" s="191" t="s">
        <v>361</v>
      </c>
      <c r="DG411" s="191">
        <v>20</v>
      </c>
      <c r="DH411" s="191" t="s">
        <v>353</v>
      </c>
      <c r="DI411" s="192">
        <v>175</v>
      </c>
      <c r="DJ411" s="191"/>
      <c r="DK411" s="209"/>
      <c r="DL411" s="208"/>
      <c r="DM411" s="191"/>
      <c r="DN411" s="191">
        <f t="shared" si="294"/>
        <v>55.250267217270718</v>
      </c>
      <c r="DO411" s="192">
        <f t="shared" si="295"/>
        <v>0</v>
      </c>
      <c r="DP411" s="191">
        <v>1</v>
      </c>
      <c r="DQ411" s="191" t="s">
        <v>363</v>
      </c>
      <c r="DR411" s="191" t="s">
        <v>371</v>
      </c>
      <c r="DS411" s="208">
        <v>0.13400000000000001</v>
      </c>
      <c r="DT411" s="191">
        <v>580</v>
      </c>
      <c r="DU411" s="191">
        <f t="shared" si="296"/>
        <v>7.9652654427758947</v>
      </c>
      <c r="DV411" s="191">
        <v>0.375</v>
      </c>
      <c r="DW411" s="191">
        <v>0.45</v>
      </c>
      <c r="DX411" s="192">
        <f t="shared" si="297"/>
        <v>10.047131104135183</v>
      </c>
      <c r="DY411" s="191">
        <v>1</v>
      </c>
      <c r="DZ411" s="191" t="s">
        <v>363</v>
      </c>
      <c r="EA411" s="191" t="s">
        <v>371</v>
      </c>
      <c r="EB411" s="208">
        <v>0.13400000000000001</v>
      </c>
      <c r="EC411" s="191">
        <v>580</v>
      </c>
      <c r="ED411" s="191">
        <f t="shared" si="298"/>
        <v>3.0346301893392442</v>
      </c>
      <c r="EE411" s="191">
        <v>0.47499999999999998</v>
      </c>
      <c r="EF411" s="191">
        <v>0.47499999999999998</v>
      </c>
      <c r="EG411" s="191">
        <f t="shared" si="299"/>
        <v>5.0235655520675913</v>
      </c>
      <c r="EH411" s="166">
        <f t="shared" si="300"/>
        <v>2</v>
      </c>
      <c r="EI411" s="205">
        <f t="shared" si="301"/>
        <v>3.274337954314622</v>
      </c>
      <c r="EJ411" s="205">
        <f t="shared" si="270"/>
        <v>1.9260811495968366</v>
      </c>
      <c r="EK411" s="51">
        <f t="shared" si="307"/>
        <v>0.85854903974240759</v>
      </c>
      <c r="EL411" s="220">
        <f t="shared" si="271"/>
        <v>9.6931022842688952E-2</v>
      </c>
      <c r="EM411" s="221">
        <f t="shared" si="302"/>
        <v>6.3066406112148616</v>
      </c>
      <c r="EN411" s="191"/>
      <c r="EO411" s="313"/>
      <c r="EP411" s="192" t="s">
        <v>354</v>
      </c>
      <c r="EQ411" s="222">
        <f t="shared" si="303"/>
        <v>3.274337954314622</v>
      </c>
      <c r="ER411" s="191">
        <f t="shared" si="304"/>
        <v>1.9260811495968366</v>
      </c>
      <c r="ES411" s="51">
        <f t="shared" si="305"/>
        <v>0.85854903974240759</v>
      </c>
      <c r="ET411" s="191">
        <f t="shared" si="308"/>
        <v>3.5651310228426887</v>
      </c>
      <c r="EU411" s="191">
        <f t="shared" si="306"/>
        <v>6.3066406112148616</v>
      </c>
      <c r="EV411" s="191"/>
      <c r="EW411" s="191"/>
      <c r="EX411" s="192" t="str">
        <f t="shared" si="272"/>
        <v>Front</v>
      </c>
      <c r="EY411" s="145"/>
      <c r="EZ411" s="191"/>
      <c r="FA411" s="191"/>
      <c r="FB411" s="191"/>
      <c r="FC411" s="191"/>
      <c r="FD411" s="191"/>
      <c r="FE411" s="191"/>
      <c r="FF411" s="192"/>
      <c r="FG411" s="145"/>
      <c r="FH411" s="191"/>
      <c r="FI411" s="191"/>
      <c r="FJ411" s="191"/>
      <c r="FK411" s="191"/>
      <c r="FL411" s="191"/>
      <c r="FM411" s="191"/>
      <c r="FN411" s="192"/>
      <c r="FO411" s="145"/>
      <c r="FP411" s="191"/>
      <c r="FQ411" s="191"/>
      <c r="FR411" s="191"/>
      <c r="FS411" s="191"/>
      <c r="FT411" s="191"/>
      <c r="FU411" s="191"/>
      <c r="FV411" s="192"/>
      <c r="FW411" s="191"/>
      <c r="FX411" s="191"/>
      <c r="FY411" s="191"/>
      <c r="FZ411" s="191"/>
      <c r="GA411" s="191"/>
      <c r="GB411" s="191"/>
      <c r="GC411" s="191"/>
      <c r="GD411" s="210"/>
      <c r="GE411" s="145"/>
      <c r="GF411" s="191"/>
      <c r="GG411" s="191"/>
      <c r="GH411" s="191"/>
      <c r="GI411" s="191"/>
      <c r="GJ411" s="191"/>
      <c r="GK411" s="191"/>
      <c r="GL411" s="210"/>
      <c r="GM411" s="145"/>
      <c r="GN411" s="191"/>
      <c r="GO411" s="191"/>
      <c r="GP411" s="191"/>
      <c r="GQ411" s="191"/>
      <c r="GR411" s="191"/>
      <c r="GS411" s="191"/>
      <c r="GT411" s="210"/>
      <c r="GU411" s="145"/>
      <c r="GV411" s="191"/>
      <c r="GW411" s="191"/>
      <c r="GX411" s="191"/>
      <c r="GY411" s="191"/>
      <c r="GZ411" s="191"/>
      <c r="HA411" s="191"/>
      <c r="HB411" s="210"/>
      <c r="HC411" s="145"/>
      <c r="HD411" s="191"/>
      <c r="HE411" s="191"/>
      <c r="HF411" s="191"/>
      <c r="HG411" s="191"/>
      <c r="HH411" s="191"/>
      <c r="HI411" s="191"/>
      <c r="HJ411" s="210"/>
      <c r="HR411" s="310"/>
    </row>
    <row r="412" spans="1:226" s="309" customFormat="1" ht="14.45" customHeight="1" x14ac:dyDescent="0.25">
      <c r="A412" s="211" t="s">
        <v>431</v>
      </c>
      <c r="B412" s="194" t="s">
        <v>0</v>
      </c>
      <c r="C412" s="31">
        <f t="shared" si="309"/>
        <v>402</v>
      </c>
      <c r="D412" s="173" t="str">
        <f t="shared" si="273"/>
        <v>Dw_402</v>
      </c>
      <c r="E412" s="4">
        <v>406.32951618922817</v>
      </c>
      <c r="F412" s="195" t="s">
        <v>360</v>
      </c>
      <c r="G412" s="195">
        <v>17.5</v>
      </c>
      <c r="H412" s="3">
        <f t="shared" si="274"/>
        <v>48.546842884378037</v>
      </c>
      <c r="I412" s="196">
        <f t="shared" si="275"/>
        <v>182.21834853006408</v>
      </c>
      <c r="J412" s="1">
        <f t="shared" si="276"/>
        <v>0.3</v>
      </c>
      <c r="K412" s="280">
        <f t="shared" si="277"/>
        <v>0.64218174599179179</v>
      </c>
      <c r="L412" s="280">
        <f t="shared" si="278"/>
        <v>0.77456470131879285</v>
      </c>
      <c r="M412" s="225">
        <f t="shared" si="279"/>
        <v>1.1260362427524637</v>
      </c>
      <c r="N412" s="15" t="s">
        <v>432</v>
      </c>
      <c r="O412" s="197">
        <f t="shared" si="280"/>
        <v>0.58092352598909458</v>
      </c>
      <c r="P412" s="198">
        <f t="shared" si="281"/>
        <v>0</v>
      </c>
      <c r="Q412" s="198">
        <f t="shared" si="282"/>
        <v>0</v>
      </c>
      <c r="R412" s="198">
        <f t="shared" si="283"/>
        <v>0.78895331254830214</v>
      </c>
      <c r="S412" s="77">
        <f t="shared" si="284"/>
        <v>0.78499693015742367</v>
      </c>
      <c r="T412" s="199"/>
      <c r="U412" s="3">
        <f t="shared" si="285"/>
        <v>2.068594802035276</v>
      </c>
      <c r="V412" s="98">
        <f t="shared" si="286"/>
        <v>14.548887147025033</v>
      </c>
      <c r="W412" s="49">
        <f t="shared" si="287"/>
        <v>3.3368079904520349</v>
      </c>
      <c r="X412" s="317">
        <f t="shared" si="269"/>
        <v>0.11483529315790202</v>
      </c>
      <c r="Y412" s="318">
        <v>0.114835293157902</v>
      </c>
      <c r="Z412" s="200"/>
      <c r="AA412" s="66"/>
      <c r="AB412" s="66"/>
      <c r="AC412" s="66">
        <v>250</v>
      </c>
      <c r="AD412" s="66"/>
      <c r="AE412" s="66"/>
      <c r="AF412" s="66"/>
      <c r="AG412" s="66"/>
      <c r="AH412" s="195"/>
      <c r="AI412" s="34"/>
      <c r="AJ412" s="229">
        <v>180</v>
      </c>
      <c r="AK412" s="34"/>
      <c r="AL412" s="34"/>
      <c r="AM412" s="34"/>
      <c r="AN412" s="201"/>
      <c r="AO412" s="201"/>
      <c r="AP412" s="202">
        <v>240</v>
      </c>
      <c r="AQ412" s="18"/>
      <c r="AR412" s="18"/>
      <c r="AS412" s="18"/>
      <c r="AT412" s="51"/>
      <c r="AU412" s="17"/>
      <c r="AV412" s="18"/>
      <c r="AW412" s="112"/>
      <c r="AX412" s="103"/>
      <c r="AY412" s="18"/>
      <c r="AZ412" s="18"/>
      <c r="BA412" s="18"/>
      <c r="BB412" s="17"/>
      <c r="BC412" s="19"/>
      <c r="BD412" s="19"/>
      <c r="BE412" s="19"/>
      <c r="BF412" s="17"/>
      <c r="BG412" s="18"/>
      <c r="BH412" s="18"/>
      <c r="BI412" s="128"/>
      <c r="BJ412" s="331"/>
      <c r="BK412" s="332"/>
      <c r="BL412" s="332"/>
      <c r="BM412" s="332"/>
      <c r="BN412" s="333"/>
      <c r="BO412" s="203">
        <f t="shared" si="288"/>
        <v>6.9363999999999999</v>
      </c>
      <c r="BP412" s="285">
        <v>6.998852846487809</v>
      </c>
      <c r="BQ412" s="204">
        <v>3.0542920067202979</v>
      </c>
      <c r="BR412" s="204"/>
      <c r="BS412" s="47"/>
      <c r="BT412" s="42"/>
      <c r="BU412" s="42"/>
      <c r="BV412" s="42"/>
      <c r="BW412" s="43"/>
      <c r="BX412" s="191"/>
      <c r="BY412" s="191"/>
      <c r="BZ412" s="205"/>
      <c r="CA412" s="191"/>
      <c r="CB412" s="206"/>
      <c r="CC412" s="191"/>
      <c r="CD412" s="207">
        <f t="shared" si="289"/>
        <v>54.665504559019226</v>
      </c>
      <c r="CE412" s="47" t="s">
        <v>356</v>
      </c>
      <c r="CF412" s="42">
        <v>31.8</v>
      </c>
      <c r="CG412" s="42" t="s">
        <v>353</v>
      </c>
      <c r="CH412" s="42">
        <v>175</v>
      </c>
      <c r="CI412" s="191"/>
      <c r="CJ412" s="192"/>
      <c r="CK412" s="191" t="s">
        <v>357</v>
      </c>
      <c r="CL412" s="191" t="s">
        <v>358</v>
      </c>
      <c r="CM412" s="208">
        <v>0.13</v>
      </c>
      <c r="CN412" s="191">
        <v>470</v>
      </c>
      <c r="CO412" s="205">
        <f t="shared" si="290"/>
        <v>75.153108909880132</v>
      </c>
      <c r="CP412" s="191">
        <f t="shared" si="291"/>
        <v>40.999128419264416</v>
      </c>
      <c r="CQ412" s="145" t="s">
        <v>353</v>
      </c>
      <c r="CR412" s="191">
        <v>175</v>
      </c>
      <c r="CS412" s="191"/>
      <c r="CT412" s="191"/>
      <c r="CU412" s="191"/>
      <c r="CV412" s="192"/>
      <c r="CW412" s="191" t="s">
        <v>357</v>
      </c>
      <c r="CX412" s="209" t="s">
        <v>358</v>
      </c>
      <c r="CY412" s="208">
        <v>0.13</v>
      </c>
      <c r="CZ412" s="191">
        <v>470</v>
      </c>
      <c r="DA412" s="191"/>
      <c r="DB412" s="191">
        <f t="shared" si="292"/>
        <v>48.546842884378037</v>
      </c>
      <c r="DC412" s="43">
        <f t="shared" si="293"/>
        <v>0</v>
      </c>
      <c r="DD412" s="191" t="s">
        <v>362</v>
      </c>
      <c r="DE412" s="191">
        <v>100</v>
      </c>
      <c r="DF412" s="191" t="s">
        <v>361</v>
      </c>
      <c r="DG412" s="191">
        <v>20</v>
      </c>
      <c r="DH412" s="191" t="s">
        <v>353</v>
      </c>
      <c r="DI412" s="192">
        <v>175</v>
      </c>
      <c r="DJ412" s="191"/>
      <c r="DK412" s="209"/>
      <c r="DL412" s="208"/>
      <c r="DM412" s="191"/>
      <c r="DN412" s="191">
        <f t="shared" si="294"/>
        <v>48.546842884378037</v>
      </c>
      <c r="DO412" s="192">
        <f t="shared" si="295"/>
        <v>0</v>
      </c>
      <c r="DP412" s="191">
        <v>1</v>
      </c>
      <c r="DQ412" s="191" t="s">
        <v>363</v>
      </c>
      <c r="DR412" s="191" t="s">
        <v>371</v>
      </c>
      <c r="DS412" s="208">
        <v>0.13400000000000001</v>
      </c>
      <c r="DT412" s="191">
        <v>580</v>
      </c>
      <c r="DU412" s="191">
        <f t="shared" si="296"/>
        <v>6.998852846487809</v>
      </c>
      <c r="DV412" s="191">
        <v>0.375</v>
      </c>
      <c r="DW412" s="191">
        <v>0.45</v>
      </c>
      <c r="DX412" s="192">
        <f t="shared" si="297"/>
        <v>9.1109174265032049</v>
      </c>
      <c r="DY412" s="191">
        <v>1</v>
      </c>
      <c r="DZ412" s="191" t="s">
        <v>363</v>
      </c>
      <c r="EA412" s="191" t="s">
        <v>371</v>
      </c>
      <c r="EB412" s="208">
        <v>0.13400000000000001</v>
      </c>
      <c r="EC412" s="191">
        <v>580</v>
      </c>
      <c r="ED412" s="191">
        <f t="shared" si="298"/>
        <v>3.0542920067202979</v>
      </c>
      <c r="EE412" s="191">
        <v>0.47499999999999998</v>
      </c>
      <c r="EF412" s="191">
        <v>0.47499999999999998</v>
      </c>
      <c r="EG412" s="191">
        <f t="shared" si="299"/>
        <v>4.5554587132516025</v>
      </c>
      <c r="EH412" s="166">
        <f t="shared" si="300"/>
        <v>2</v>
      </c>
      <c r="EI412" s="205">
        <f t="shared" si="301"/>
        <v>3.5166111634599693</v>
      </c>
      <c r="EJ412" s="205">
        <f t="shared" si="270"/>
        <v>2.068594802035276</v>
      </c>
      <c r="EK412" s="51">
        <f t="shared" si="307"/>
        <v>0.73569720468502187</v>
      </c>
      <c r="EL412" s="220">
        <f t="shared" si="271"/>
        <v>1.7098944182700153</v>
      </c>
      <c r="EM412" s="221">
        <f t="shared" si="302"/>
        <v>7.2744435735125164</v>
      </c>
      <c r="EN412" s="191"/>
      <c r="EO412" s="313"/>
      <c r="EP412" s="192" t="s">
        <v>354</v>
      </c>
      <c r="EQ412" s="222">
        <f t="shared" si="303"/>
        <v>3.5166111634599693</v>
      </c>
      <c r="ER412" s="191">
        <f t="shared" si="304"/>
        <v>2.068594802035276</v>
      </c>
      <c r="ES412" s="51">
        <f t="shared" si="305"/>
        <v>0.73569720468502187</v>
      </c>
      <c r="ET412" s="191">
        <f t="shared" si="308"/>
        <v>1.7098944182700153</v>
      </c>
      <c r="EU412" s="191">
        <f t="shared" si="306"/>
        <v>7.2744435735125164</v>
      </c>
      <c r="EV412" s="191"/>
      <c r="EW412" s="191"/>
      <c r="EX412" s="192" t="str">
        <f t="shared" si="272"/>
        <v>Rear</v>
      </c>
      <c r="EY412" s="145"/>
      <c r="EZ412" s="191"/>
      <c r="FA412" s="191"/>
      <c r="FB412" s="191"/>
      <c r="FC412" s="191"/>
      <c r="FD412" s="191"/>
      <c r="FE412" s="191"/>
      <c r="FF412" s="192"/>
      <c r="FG412" s="145"/>
      <c r="FH412" s="191"/>
      <c r="FI412" s="191"/>
      <c r="FJ412" s="191"/>
      <c r="FK412" s="191"/>
      <c r="FL412" s="191"/>
      <c r="FM412" s="191"/>
      <c r="FN412" s="192"/>
      <c r="FO412" s="145"/>
      <c r="FP412" s="191"/>
      <c r="FQ412" s="191"/>
      <c r="FR412" s="191"/>
      <c r="FS412" s="191"/>
      <c r="FT412" s="191"/>
      <c r="FU412" s="191"/>
      <c r="FV412" s="192"/>
      <c r="FW412" s="191"/>
      <c r="FX412" s="191"/>
      <c r="FY412" s="191"/>
      <c r="FZ412" s="191"/>
      <c r="GA412" s="191"/>
      <c r="GB412" s="191"/>
      <c r="GC412" s="191"/>
      <c r="GD412" s="210"/>
      <c r="GE412" s="145"/>
      <c r="GF412" s="191"/>
      <c r="GG412" s="191"/>
      <c r="GH412" s="191"/>
      <c r="GI412" s="191"/>
      <c r="GJ412" s="191"/>
      <c r="GK412" s="191"/>
      <c r="GL412" s="210"/>
      <c r="GM412" s="145"/>
      <c r="GN412" s="191"/>
      <c r="GO412" s="191"/>
      <c r="GP412" s="191"/>
      <c r="GQ412" s="191"/>
      <c r="GR412" s="191"/>
      <c r="GS412" s="191"/>
      <c r="GT412" s="210"/>
      <c r="GU412" s="145"/>
      <c r="GV412" s="191"/>
      <c r="GW412" s="191"/>
      <c r="GX412" s="191"/>
      <c r="GY412" s="191"/>
      <c r="GZ412" s="191"/>
      <c r="HA412" s="191"/>
      <c r="HB412" s="210"/>
      <c r="HC412" s="145"/>
      <c r="HD412" s="191"/>
      <c r="HE412" s="191"/>
      <c r="HF412" s="191"/>
      <c r="HG412" s="191"/>
      <c r="HH412" s="191"/>
      <c r="HI412" s="191"/>
      <c r="HJ412" s="210"/>
      <c r="HR412" s="310"/>
    </row>
    <row r="413" spans="1:226" s="309" customFormat="1" ht="14.45" customHeight="1" x14ac:dyDescent="0.25">
      <c r="A413" s="211" t="s">
        <v>431</v>
      </c>
      <c r="B413" s="194" t="s">
        <v>0</v>
      </c>
      <c r="C413" s="31">
        <f t="shared" si="309"/>
        <v>403</v>
      </c>
      <c r="D413" s="173" t="str">
        <f t="shared" si="273"/>
        <v>Dw_403</v>
      </c>
      <c r="E413" s="4">
        <v>452.69513477547412</v>
      </c>
      <c r="F413" s="195" t="s">
        <v>360</v>
      </c>
      <c r="G413" s="195">
        <v>17.5</v>
      </c>
      <c r="H413" s="3">
        <f t="shared" si="274"/>
        <v>53.367021992593955</v>
      </c>
      <c r="I413" s="196">
        <f t="shared" si="275"/>
        <v>189.39402348873705</v>
      </c>
      <c r="J413" s="1">
        <f t="shared" si="276"/>
        <v>0.30000000000000004</v>
      </c>
      <c r="K413" s="280">
        <f t="shared" si="277"/>
        <v>0.68737262442923219</v>
      </c>
      <c r="L413" s="280">
        <f t="shared" si="278"/>
        <v>0.82458522156972458</v>
      </c>
      <c r="M413" s="225">
        <f t="shared" si="279"/>
        <v>1.0646688708713428</v>
      </c>
      <c r="N413" s="15" t="s">
        <v>432</v>
      </c>
      <c r="O413" s="197">
        <f t="shared" si="280"/>
        <v>0.61843891617729341</v>
      </c>
      <c r="P413" s="198">
        <f t="shared" si="281"/>
        <v>0</v>
      </c>
      <c r="Q413" s="198">
        <f t="shared" si="282"/>
        <v>0</v>
      </c>
      <c r="R413" s="198">
        <f t="shared" si="283"/>
        <v>0.74595648039514961</v>
      </c>
      <c r="S413" s="77">
        <f t="shared" si="284"/>
        <v>0.88213806712053167</v>
      </c>
      <c r="T413" s="199"/>
      <c r="U413" s="3">
        <f t="shared" si="285"/>
        <v>2.0113488751257416</v>
      </c>
      <c r="V413" s="98">
        <f t="shared" si="286"/>
        <v>13.754782611396591</v>
      </c>
      <c r="W413" s="49">
        <f t="shared" si="287"/>
        <v>3.8798884359231134</v>
      </c>
      <c r="X413" s="317">
        <f t="shared" si="269"/>
        <v>0.10299856264097208</v>
      </c>
      <c r="Y413" s="318">
        <v>0.1029985626409721</v>
      </c>
      <c r="Z413" s="200"/>
      <c r="AA413" s="66"/>
      <c r="AB413" s="66"/>
      <c r="AC413" s="66">
        <v>250</v>
      </c>
      <c r="AD413" s="66"/>
      <c r="AE413" s="66"/>
      <c r="AF413" s="66"/>
      <c r="AG413" s="66"/>
      <c r="AH413" s="195"/>
      <c r="AI413" s="34"/>
      <c r="AJ413" s="229">
        <v>180</v>
      </c>
      <c r="AK413" s="34"/>
      <c r="AL413" s="34"/>
      <c r="AM413" s="34"/>
      <c r="AN413" s="201"/>
      <c r="AO413" s="201"/>
      <c r="AP413" s="202">
        <v>240</v>
      </c>
      <c r="AQ413" s="18"/>
      <c r="AR413" s="18"/>
      <c r="AS413" s="18"/>
      <c r="AT413" s="51"/>
      <c r="AU413" s="17"/>
      <c r="AV413" s="18"/>
      <c r="AW413" s="112"/>
      <c r="AX413" s="103"/>
      <c r="AY413" s="18"/>
      <c r="AZ413" s="18"/>
      <c r="BA413" s="18"/>
      <c r="BB413" s="17"/>
      <c r="BC413" s="19"/>
      <c r="BD413" s="19"/>
      <c r="BE413" s="19"/>
      <c r="BF413" s="17"/>
      <c r="BG413" s="18"/>
      <c r="BH413" s="18"/>
      <c r="BI413" s="128"/>
      <c r="BJ413" s="331"/>
      <c r="BK413" s="332"/>
      <c r="BL413" s="332"/>
      <c r="BM413" s="332"/>
      <c r="BN413" s="333"/>
      <c r="BO413" s="203">
        <f t="shared" si="288"/>
        <v>6.9363999999999999</v>
      </c>
      <c r="BP413" s="285">
        <v>7.6937636227140818</v>
      </c>
      <c r="BQ413" s="204">
        <v>2.8249847928978484</v>
      </c>
      <c r="BR413" s="204"/>
      <c r="BS413" s="47"/>
      <c r="BT413" s="42"/>
      <c r="BU413" s="42"/>
      <c r="BV413" s="42"/>
      <c r="BW413" s="43"/>
      <c r="BX413" s="191"/>
      <c r="BY413" s="191"/>
      <c r="BZ413" s="205"/>
      <c r="CA413" s="191"/>
      <c r="CB413" s="206"/>
      <c r="CC413" s="191"/>
      <c r="CD413" s="207">
        <f t="shared" si="289"/>
        <v>56.818207046621119</v>
      </c>
      <c r="CE413" s="47" t="s">
        <v>356</v>
      </c>
      <c r="CF413" s="42">
        <v>31.8</v>
      </c>
      <c r="CG413" s="42" t="s">
        <v>353</v>
      </c>
      <c r="CH413" s="42">
        <v>175</v>
      </c>
      <c r="CI413" s="191"/>
      <c r="CJ413" s="192"/>
      <c r="CK413" s="191" t="s">
        <v>357</v>
      </c>
      <c r="CL413" s="191" t="s">
        <v>358</v>
      </c>
      <c r="CM413" s="208">
        <v>0.13</v>
      </c>
      <c r="CN413" s="191">
        <v>470</v>
      </c>
      <c r="CO413" s="205">
        <f t="shared" si="290"/>
        <v>72.688425652121282</v>
      </c>
      <c r="CP413" s="191">
        <f t="shared" si="291"/>
        <v>42.613655284965837</v>
      </c>
      <c r="CQ413" s="145" t="s">
        <v>353</v>
      </c>
      <c r="CR413" s="191">
        <v>175</v>
      </c>
      <c r="CS413" s="191"/>
      <c r="CT413" s="191"/>
      <c r="CU413" s="191"/>
      <c r="CV413" s="192"/>
      <c r="CW413" s="191" t="s">
        <v>357</v>
      </c>
      <c r="CX413" s="209" t="s">
        <v>358</v>
      </c>
      <c r="CY413" s="208">
        <v>0.13</v>
      </c>
      <c r="CZ413" s="191">
        <v>470</v>
      </c>
      <c r="DA413" s="191"/>
      <c r="DB413" s="191">
        <f t="shared" si="292"/>
        <v>53.367021992593955</v>
      </c>
      <c r="DC413" s="43">
        <f t="shared" si="293"/>
        <v>0</v>
      </c>
      <c r="DD413" s="191" t="s">
        <v>362</v>
      </c>
      <c r="DE413" s="191">
        <v>100</v>
      </c>
      <c r="DF413" s="191" t="s">
        <v>361</v>
      </c>
      <c r="DG413" s="191">
        <v>20</v>
      </c>
      <c r="DH413" s="191" t="s">
        <v>353</v>
      </c>
      <c r="DI413" s="192">
        <v>175</v>
      </c>
      <c r="DJ413" s="191"/>
      <c r="DK413" s="209"/>
      <c r="DL413" s="208"/>
      <c r="DM413" s="191"/>
      <c r="DN413" s="191">
        <f t="shared" si="294"/>
        <v>53.367021992593955</v>
      </c>
      <c r="DO413" s="192">
        <f t="shared" si="295"/>
        <v>0</v>
      </c>
      <c r="DP413" s="191">
        <v>1</v>
      </c>
      <c r="DQ413" s="191" t="s">
        <v>363</v>
      </c>
      <c r="DR413" s="191" t="s">
        <v>371</v>
      </c>
      <c r="DS413" s="208">
        <v>0.13400000000000001</v>
      </c>
      <c r="DT413" s="191">
        <v>580</v>
      </c>
      <c r="DU413" s="191">
        <f t="shared" si="296"/>
        <v>7.6937636227140818</v>
      </c>
      <c r="DV413" s="191">
        <v>0.375</v>
      </c>
      <c r="DW413" s="191">
        <v>0.45</v>
      </c>
      <c r="DX413" s="192">
        <f t="shared" si="297"/>
        <v>9.4697011744368531</v>
      </c>
      <c r="DY413" s="191">
        <v>1</v>
      </c>
      <c r="DZ413" s="191" t="s">
        <v>363</v>
      </c>
      <c r="EA413" s="191" t="s">
        <v>371</v>
      </c>
      <c r="EB413" s="208">
        <v>0.13400000000000001</v>
      </c>
      <c r="EC413" s="191">
        <v>580</v>
      </c>
      <c r="ED413" s="191">
        <f t="shared" si="298"/>
        <v>2.8249847928978484</v>
      </c>
      <c r="EE413" s="191">
        <v>0.47499999999999998</v>
      </c>
      <c r="EF413" s="191">
        <v>0.47499999999999998</v>
      </c>
      <c r="EG413" s="191">
        <f t="shared" si="299"/>
        <v>4.7348505872184266</v>
      </c>
      <c r="EH413" s="166">
        <f t="shared" si="300"/>
        <v>2</v>
      </c>
      <c r="EI413" s="205">
        <f t="shared" si="301"/>
        <v>3.4192930877137604</v>
      </c>
      <c r="EJ413" s="205">
        <f t="shared" si="270"/>
        <v>2.0113488751257416</v>
      </c>
      <c r="EK413" s="51">
        <f t="shared" si="307"/>
        <v>0.56363591777210686</v>
      </c>
      <c r="EL413" s="220">
        <f t="shared" si="271"/>
        <v>2.4453456143119778E-2</v>
      </c>
      <c r="EM413" s="221">
        <f t="shared" si="302"/>
        <v>6.8773913056982954</v>
      </c>
      <c r="EN413" s="191"/>
      <c r="EO413" s="313"/>
      <c r="EP413" s="192" t="s">
        <v>354</v>
      </c>
      <c r="EQ413" s="222">
        <f t="shared" si="303"/>
        <v>3.4192930877137604</v>
      </c>
      <c r="ER413" s="191">
        <f t="shared" si="304"/>
        <v>2.0113488751257416</v>
      </c>
      <c r="ES413" s="51">
        <f t="shared" si="305"/>
        <v>0.56363591777210686</v>
      </c>
      <c r="ET413" s="191">
        <f t="shared" si="308"/>
        <v>3.4926534561431195</v>
      </c>
      <c r="EU413" s="191">
        <f t="shared" si="306"/>
        <v>6.8773913056982954</v>
      </c>
      <c r="EV413" s="191"/>
      <c r="EW413" s="191"/>
      <c r="EX413" s="192" t="str">
        <f t="shared" si="272"/>
        <v>Front</v>
      </c>
      <c r="EY413" s="145"/>
      <c r="EZ413" s="191"/>
      <c r="FA413" s="191"/>
      <c r="FB413" s="191"/>
      <c r="FC413" s="191"/>
      <c r="FD413" s="191"/>
      <c r="FE413" s="191"/>
      <c r="FF413" s="192"/>
      <c r="FG413" s="145"/>
      <c r="FH413" s="191"/>
      <c r="FI413" s="191"/>
      <c r="FJ413" s="191"/>
      <c r="FK413" s="191"/>
      <c r="FL413" s="191"/>
      <c r="FM413" s="191"/>
      <c r="FN413" s="192"/>
      <c r="FO413" s="145"/>
      <c r="FP413" s="191"/>
      <c r="FQ413" s="191"/>
      <c r="FR413" s="191"/>
      <c r="FS413" s="191"/>
      <c r="FT413" s="191"/>
      <c r="FU413" s="191"/>
      <c r="FV413" s="192"/>
      <c r="FW413" s="191"/>
      <c r="FX413" s="191"/>
      <c r="FY413" s="191"/>
      <c r="FZ413" s="191"/>
      <c r="GA413" s="191"/>
      <c r="GB413" s="191"/>
      <c r="GC413" s="191"/>
      <c r="GD413" s="210"/>
      <c r="GE413" s="145"/>
      <c r="GF413" s="191"/>
      <c r="GG413" s="191"/>
      <c r="GH413" s="191"/>
      <c r="GI413" s="191"/>
      <c r="GJ413" s="191"/>
      <c r="GK413" s="191"/>
      <c r="GL413" s="210"/>
      <c r="GM413" s="145"/>
      <c r="GN413" s="191"/>
      <c r="GO413" s="191"/>
      <c r="GP413" s="191"/>
      <c r="GQ413" s="191"/>
      <c r="GR413" s="191"/>
      <c r="GS413" s="191"/>
      <c r="GT413" s="210"/>
      <c r="GU413" s="145"/>
      <c r="GV413" s="191"/>
      <c r="GW413" s="191"/>
      <c r="GX413" s="191"/>
      <c r="GY413" s="191"/>
      <c r="GZ413" s="191"/>
      <c r="HA413" s="191"/>
      <c r="HB413" s="210"/>
      <c r="HC413" s="145"/>
      <c r="HD413" s="191"/>
      <c r="HE413" s="191"/>
      <c r="HF413" s="191"/>
      <c r="HG413" s="191"/>
      <c r="HH413" s="191"/>
      <c r="HI413" s="191"/>
      <c r="HJ413" s="210"/>
      <c r="HR413" s="310"/>
    </row>
    <row r="414" spans="1:226" s="309" customFormat="1" ht="14.45" customHeight="1" x14ac:dyDescent="0.25">
      <c r="A414" s="211" t="s">
        <v>431</v>
      </c>
      <c r="B414" s="194" t="s">
        <v>0</v>
      </c>
      <c r="C414" s="31">
        <f t="shared" si="309"/>
        <v>404</v>
      </c>
      <c r="D414" s="173" t="str">
        <f t="shared" si="273"/>
        <v>Dw_404</v>
      </c>
      <c r="E414" s="4">
        <v>566.27662821575552</v>
      </c>
      <c r="F414" s="195" t="s">
        <v>360</v>
      </c>
      <c r="G414" s="195">
        <v>17.5</v>
      </c>
      <c r="H414" s="3">
        <f t="shared" si="274"/>
        <v>41.986293701285533</v>
      </c>
      <c r="I414" s="196">
        <f t="shared" si="275"/>
        <v>160.23040750277613</v>
      </c>
      <c r="J414" s="1">
        <f t="shared" si="276"/>
        <v>0.3</v>
      </c>
      <c r="K414" s="280">
        <f t="shared" si="277"/>
        <v>0.63035007016550659</v>
      </c>
      <c r="L414" s="280">
        <f t="shared" si="278"/>
        <v>0.71960054400842477</v>
      </c>
      <c r="M414" s="225">
        <f t="shared" si="279"/>
        <v>1.1448765302511343</v>
      </c>
      <c r="N414" s="15" t="s">
        <v>432</v>
      </c>
      <c r="O414" s="197">
        <f t="shared" si="280"/>
        <v>0.53970040800631858</v>
      </c>
      <c r="P414" s="198">
        <f t="shared" si="281"/>
        <v>0</v>
      </c>
      <c r="Q414" s="198">
        <f t="shared" si="282"/>
        <v>0</v>
      </c>
      <c r="R414" s="198">
        <f t="shared" si="283"/>
        <v>0.80215369337716869</v>
      </c>
      <c r="S414" s="77">
        <f t="shared" si="284"/>
        <v>0.71823624895983718</v>
      </c>
      <c r="T414" s="199"/>
      <c r="U414" s="3">
        <f t="shared" si="285"/>
        <v>1.6678702356248005</v>
      </c>
      <c r="V414" s="98">
        <f t="shared" si="286"/>
        <v>9.4580898178026338</v>
      </c>
      <c r="W414" s="49">
        <f t="shared" si="287"/>
        <v>4.4391938023527953</v>
      </c>
      <c r="X414" s="317">
        <f t="shared" si="269"/>
        <v>7.6232405830593E-2</v>
      </c>
      <c r="Y414" s="318">
        <v>7.6232405830592986E-2</v>
      </c>
      <c r="Z414" s="200"/>
      <c r="AA414" s="66"/>
      <c r="AB414" s="66"/>
      <c r="AC414" s="66">
        <v>250</v>
      </c>
      <c r="AD414" s="66"/>
      <c r="AE414" s="66"/>
      <c r="AF414" s="66"/>
      <c r="AG414" s="66"/>
      <c r="AH414" s="195"/>
      <c r="AI414" s="34"/>
      <c r="AJ414" s="229">
        <v>180</v>
      </c>
      <c r="AK414" s="34"/>
      <c r="AL414" s="34"/>
      <c r="AM414" s="34"/>
      <c r="AN414" s="201"/>
      <c r="AO414" s="201"/>
      <c r="AP414" s="202">
        <v>240</v>
      </c>
      <c r="AQ414" s="18"/>
      <c r="AR414" s="18"/>
      <c r="AS414" s="18"/>
      <c r="AT414" s="51"/>
      <c r="AU414" s="17"/>
      <c r="AV414" s="18"/>
      <c r="AW414" s="112"/>
      <c r="AX414" s="103"/>
      <c r="AY414" s="18"/>
      <c r="AZ414" s="18"/>
      <c r="BA414" s="18"/>
      <c r="BB414" s="17"/>
      <c r="BC414" s="19"/>
      <c r="BD414" s="19"/>
      <c r="BE414" s="19"/>
      <c r="BF414" s="17"/>
      <c r="BG414" s="18"/>
      <c r="BH414" s="18"/>
      <c r="BI414" s="128"/>
      <c r="BJ414" s="331"/>
      <c r="BK414" s="332"/>
      <c r="BL414" s="332"/>
      <c r="BM414" s="332"/>
      <c r="BN414" s="333"/>
      <c r="BO414" s="203">
        <f t="shared" si="288"/>
        <v>6.9363999999999999</v>
      </c>
      <c r="BP414" s="285">
        <v>6.0530381323576394</v>
      </c>
      <c r="BQ414" s="204">
        <v>2.935377932562043</v>
      </c>
      <c r="BR414" s="204"/>
      <c r="BS414" s="47"/>
      <c r="BT414" s="42"/>
      <c r="BU414" s="42"/>
      <c r="BV414" s="42"/>
      <c r="BW414" s="43"/>
      <c r="BX414" s="191"/>
      <c r="BY414" s="191"/>
      <c r="BZ414" s="205"/>
      <c r="CA414" s="191"/>
      <c r="CB414" s="206"/>
      <c r="CC414" s="191"/>
      <c r="CD414" s="207">
        <f t="shared" si="289"/>
        <v>48.069122250832841</v>
      </c>
      <c r="CE414" s="47" t="s">
        <v>356</v>
      </c>
      <c r="CF414" s="42">
        <v>31.8</v>
      </c>
      <c r="CG414" s="42" t="s">
        <v>353</v>
      </c>
      <c r="CH414" s="42">
        <v>175</v>
      </c>
      <c r="CI414" s="191"/>
      <c r="CJ414" s="192"/>
      <c r="CK414" s="191" t="s">
        <v>357</v>
      </c>
      <c r="CL414" s="191" t="s">
        <v>358</v>
      </c>
      <c r="CM414" s="208">
        <v>0.13</v>
      </c>
      <c r="CN414" s="191">
        <v>470</v>
      </c>
      <c r="CO414" s="205">
        <f t="shared" si="290"/>
        <v>66.286266248777196</v>
      </c>
      <c r="CP414" s="191">
        <f t="shared" si="291"/>
        <v>36.051841688124632</v>
      </c>
      <c r="CQ414" s="145" t="s">
        <v>353</v>
      </c>
      <c r="CR414" s="191">
        <v>175</v>
      </c>
      <c r="CS414" s="191"/>
      <c r="CT414" s="191"/>
      <c r="CU414" s="191"/>
      <c r="CV414" s="192"/>
      <c r="CW414" s="191" t="s">
        <v>357</v>
      </c>
      <c r="CX414" s="209" t="s">
        <v>358</v>
      </c>
      <c r="CY414" s="208">
        <v>0.13</v>
      </c>
      <c r="CZ414" s="191">
        <v>470</v>
      </c>
      <c r="DA414" s="191"/>
      <c r="DB414" s="191">
        <f t="shared" si="292"/>
        <v>41.986293701285533</v>
      </c>
      <c r="DC414" s="43">
        <f t="shared" si="293"/>
        <v>0</v>
      </c>
      <c r="DD414" s="191" t="s">
        <v>362</v>
      </c>
      <c r="DE414" s="191">
        <v>100</v>
      </c>
      <c r="DF414" s="191" t="s">
        <v>361</v>
      </c>
      <c r="DG414" s="191">
        <v>20</v>
      </c>
      <c r="DH414" s="191" t="s">
        <v>353</v>
      </c>
      <c r="DI414" s="192">
        <v>175</v>
      </c>
      <c r="DJ414" s="191"/>
      <c r="DK414" s="209"/>
      <c r="DL414" s="208"/>
      <c r="DM414" s="191"/>
      <c r="DN414" s="191">
        <f t="shared" si="294"/>
        <v>41.986293701285533</v>
      </c>
      <c r="DO414" s="192">
        <f t="shared" si="295"/>
        <v>0</v>
      </c>
      <c r="DP414" s="191">
        <v>1</v>
      </c>
      <c r="DQ414" s="191" t="s">
        <v>363</v>
      </c>
      <c r="DR414" s="191" t="s">
        <v>371</v>
      </c>
      <c r="DS414" s="208">
        <v>0.13400000000000001</v>
      </c>
      <c r="DT414" s="191">
        <v>580</v>
      </c>
      <c r="DU414" s="191">
        <f t="shared" si="296"/>
        <v>6.0530381323576394</v>
      </c>
      <c r="DV414" s="191">
        <v>0.375</v>
      </c>
      <c r="DW414" s="191">
        <v>0.45</v>
      </c>
      <c r="DX414" s="192">
        <f t="shared" si="297"/>
        <v>8.0115203751388062</v>
      </c>
      <c r="DY414" s="191">
        <v>1</v>
      </c>
      <c r="DZ414" s="191" t="s">
        <v>363</v>
      </c>
      <c r="EA414" s="191" t="s">
        <v>371</v>
      </c>
      <c r="EB414" s="208">
        <v>0.13400000000000001</v>
      </c>
      <c r="EC414" s="191">
        <v>580</v>
      </c>
      <c r="ED414" s="191">
        <f t="shared" si="298"/>
        <v>2.935377932562043</v>
      </c>
      <c r="EE414" s="191">
        <v>0.47499999999999998</v>
      </c>
      <c r="EF414" s="191">
        <v>0.47499999999999998</v>
      </c>
      <c r="EG414" s="191">
        <f t="shared" si="299"/>
        <v>4.0057601875694031</v>
      </c>
      <c r="EH414" s="166">
        <f t="shared" si="300"/>
        <v>2</v>
      </c>
      <c r="EI414" s="205">
        <f t="shared" si="301"/>
        <v>2.8353794005621609</v>
      </c>
      <c r="EJ414" s="205">
        <f t="shared" si="270"/>
        <v>1.6678702356248005</v>
      </c>
      <c r="EK414" s="51">
        <f t="shared" si="307"/>
        <v>1.0175076969372425</v>
      </c>
      <c r="EL414" s="220">
        <f t="shared" si="271"/>
        <v>0.31641029971891954</v>
      </c>
      <c r="EM414" s="221">
        <f t="shared" si="302"/>
        <v>4.7290449089013169</v>
      </c>
      <c r="EN414" s="191"/>
      <c r="EO414" s="313"/>
      <c r="EP414" s="192" t="s">
        <v>354</v>
      </c>
      <c r="EQ414" s="222">
        <f t="shared" si="303"/>
        <v>2.8353794005621609</v>
      </c>
      <c r="ER414" s="191">
        <f t="shared" si="304"/>
        <v>1.6678702356248005</v>
      </c>
      <c r="ES414" s="51">
        <f t="shared" si="305"/>
        <v>1.0175076969372425</v>
      </c>
      <c r="ET414" s="191">
        <f t="shared" si="308"/>
        <v>3.7846102997189197</v>
      </c>
      <c r="EU414" s="191">
        <f t="shared" si="306"/>
        <v>4.7290449089013169</v>
      </c>
      <c r="EV414" s="191"/>
      <c r="EW414" s="191"/>
      <c r="EX414" s="192" t="str">
        <f t="shared" si="272"/>
        <v>Front</v>
      </c>
      <c r="EY414" s="145"/>
      <c r="EZ414" s="191"/>
      <c r="FA414" s="191"/>
      <c r="FB414" s="191"/>
      <c r="FC414" s="191"/>
      <c r="FD414" s="191"/>
      <c r="FE414" s="191"/>
      <c r="FF414" s="192"/>
      <c r="FG414" s="145"/>
      <c r="FH414" s="191"/>
      <c r="FI414" s="191"/>
      <c r="FJ414" s="191"/>
      <c r="FK414" s="191"/>
      <c r="FL414" s="191"/>
      <c r="FM414" s="191"/>
      <c r="FN414" s="192"/>
      <c r="FO414" s="145"/>
      <c r="FP414" s="191"/>
      <c r="FQ414" s="191"/>
      <c r="FR414" s="191"/>
      <c r="FS414" s="191"/>
      <c r="FT414" s="191"/>
      <c r="FU414" s="191"/>
      <c r="FV414" s="192"/>
      <c r="FW414" s="191"/>
      <c r="FX414" s="191"/>
      <c r="FY414" s="191"/>
      <c r="FZ414" s="191"/>
      <c r="GA414" s="191"/>
      <c r="GB414" s="191"/>
      <c r="GC414" s="191"/>
      <c r="GD414" s="210"/>
      <c r="GE414" s="145"/>
      <c r="GF414" s="191"/>
      <c r="GG414" s="191"/>
      <c r="GH414" s="191"/>
      <c r="GI414" s="191"/>
      <c r="GJ414" s="191"/>
      <c r="GK414" s="191"/>
      <c r="GL414" s="210"/>
      <c r="GM414" s="145"/>
      <c r="GN414" s="191"/>
      <c r="GO414" s="191"/>
      <c r="GP414" s="191"/>
      <c r="GQ414" s="191"/>
      <c r="GR414" s="191"/>
      <c r="GS414" s="191"/>
      <c r="GT414" s="210"/>
      <c r="GU414" s="145"/>
      <c r="GV414" s="191"/>
      <c r="GW414" s="191"/>
      <c r="GX414" s="191"/>
      <c r="GY414" s="191"/>
      <c r="GZ414" s="191"/>
      <c r="HA414" s="191"/>
      <c r="HB414" s="210"/>
      <c r="HC414" s="145"/>
      <c r="HD414" s="191"/>
      <c r="HE414" s="191"/>
      <c r="HF414" s="191"/>
      <c r="HG414" s="191"/>
      <c r="HH414" s="191"/>
      <c r="HI414" s="191"/>
      <c r="HJ414" s="210"/>
      <c r="HR414" s="310"/>
    </row>
    <row r="415" spans="1:226" s="309" customFormat="1" ht="14.45" customHeight="1" x14ac:dyDescent="0.25">
      <c r="A415" s="211" t="s">
        <v>431</v>
      </c>
      <c r="B415" s="194" t="s">
        <v>0</v>
      </c>
      <c r="C415" s="31">
        <f t="shared" si="309"/>
        <v>405</v>
      </c>
      <c r="D415" s="173" t="str">
        <f t="shared" si="273"/>
        <v>Dw_405</v>
      </c>
      <c r="E415" s="4">
        <v>403.69435759471662</v>
      </c>
      <c r="F415" s="195" t="s">
        <v>360</v>
      </c>
      <c r="G415" s="195">
        <v>17.5</v>
      </c>
      <c r="H415" s="3">
        <f t="shared" si="274"/>
        <v>42.832982551927365</v>
      </c>
      <c r="I415" s="196">
        <f t="shared" si="275"/>
        <v>161.36608601948143</v>
      </c>
      <c r="J415" s="1">
        <f t="shared" si="276"/>
        <v>0.30000000000000004</v>
      </c>
      <c r="K415" s="280">
        <f t="shared" si="277"/>
        <v>0.63949469591733843</v>
      </c>
      <c r="L415" s="280">
        <f t="shared" si="278"/>
        <v>0.7371479763780322</v>
      </c>
      <c r="M415" s="225">
        <f t="shared" si="279"/>
        <v>1.1301997414528895</v>
      </c>
      <c r="N415" s="15" t="s">
        <v>432</v>
      </c>
      <c r="O415" s="197">
        <f t="shared" si="280"/>
        <v>0.55286098228352409</v>
      </c>
      <c r="P415" s="198">
        <f t="shared" si="281"/>
        <v>0</v>
      </c>
      <c r="Q415" s="198">
        <f t="shared" si="282"/>
        <v>0</v>
      </c>
      <c r="R415" s="198">
        <f t="shared" si="283"/>
        <v>0.79187045319331539</v>
      </c>
      <c r="S415" s="77">
        <f t="shared" si="284"/>
        <v>0.73550319728833791</v>
      </c>
      <c r="T415" s="199"/>
      <c r="U415" s="3">
        <f t="shared" si="285"/>
        <v>1.7174136399357385</v>
      </c>
      <c r="V415" s="98">
        <f t="shared" si="286"/>
        <v>10.028332676166899</v>
      </c>
      <c r="W415" s="49">
        <f t="shared" si="287"/>
        <v>4.2711968115819721</v>
      </c>
      <c r="X415" s="317">
        <f t="shared" ref="X415:X478" si="310">V415*SQRT(U415)/I415</f>
        <v>8.1443029738714409E-2</v>
      </c>
      <c r="Y415" s="318">
        <v>8.1443029738714395E-2</v>
      </c>
      <c r="Z415" s="200"/>
      <c r="AA415" s="66"/>
      <c r="AB415" s="66"/>
      <c r="AC415" s="66">
        <v>250</v>
      </c>
      <c r="AD415" s="66"/>
      <c r="AE415" s="66"/>
      <c r="AF415" s="66"/>
      <c r="AG415" s="66"/>
      <c r="AH415" s="195"/>
      <c r="AI415" s="34"/>
      <c r="AJ415" s="229">
        <v>180</v>
      </c>
      <c r="AK415" s="34"/>
      <c r="AL415" s="34"/>
      <c r="AM415" s="34"/>
      <c r="AN415" s="201"/>
      <c r="AO415" s="201"/>
      <c r="AP415" s="202">
        <v>240</v>
      </c>
      <c r="AQ415" s="18"/>
      <c r="AR415" s="18"/>
      <c r="AS415" s="18"/>
      <c r="AT415" s="51"/>
      <c r="AU415" s="17"/>
      <c r="AV415" s="18"/>
      <c r="AW415" s="112"/>
      <c r="AX415" s="103"/>
      <c r="AY415" s="18"/>
      <c r="AZ415" s="18"/>
      <c r="BA415" s="18"/>
      <c r="BB415" s="17"/>
      <c r="BC415" s="19"/>
      <c r="BD415" s="19"/>
      <c r="BE415" s="19"/>
      <c r="BF415" s="17"/>
      <c r="BG415" s="18"/>
      <c r="BH415" s="18"/>
      <c r="BI415" s="128"/>
      <c r="BJ415" s="331"/>
      <c r="BK415" s="332"/>
      <c r="BL415" s="332"/>
      <c r="BM415" s="332"/>
      <c r="BN415" s="333"/>
      <c r="BO415" s="203">
        <f t="shared" si="288"/>
        <v>6.9363999999999999</v>
      </c>
      <c r="BP415" s="285">
        <v>6.17510272647589</v>
      </c>
      <c r="BQ415" s="204">
        <v>2.8867827927445111</v>
      </c>
      <c r="BR415" s="204"/>
      <c r="BS415" s="47"/>
      <c r="BT415" s="42"/>
      <c r="BU415" s="42"/>
      <c r="BV415" s="42"/>
      <c r="BW415" s="43"/>
      <c r="BX415" s="191"/>
      <c r="BY415" s="191"/>
      <c r="BZ415" s="205"/>
      <c r="CA415" s="191"/>
      <c r="CB415" s="206"/>
      <c r="CC415" s="191"/>
      <c r="CD415" s="207">
        <f t="shared" si="289"/>
        <v>48.409825805844434</v>
      </c>
      <c r="CE415" s="47" t="s">
        <v>356</v>
      </c>
      <c r="CF415" s="42">
        <v>31.8</v>
      </c>
      <c r="CG415" s="42" t="s">
        <v>353</v>
      </c>
      <c r="CH415" s="42">
        <v>175</v>
      </c>
      <c r="CI415" s="191"/>
      <c r="CJ415" s="192"/>
      <c r="CK415" s="191" t="s">
        <v>357</v>
      </c>
      <c r="CL415" s="191" t="s">
        <v>358</v>
      </c>
      <c r="CM415" s="208">
        <v>0.13</v>
      </c>
      <c r="CN415" s="191">
        <v>470</v>
      </c>
      <c r="CO415" s="205">
        <f t="shared" si="290"/>
        <v>65.728567064198813</v>
      </c>
      <c r="CP415" s="191">
        <f t="shared" si="291"/>
        <v>36.307369354383326</v>
      </c>
      <c r="CQ415" s="145" t="s">
        <v>353</v>
      </c>
      <c r="CR415" s="191">
        <v>175</v>
      </c>
      <c r="CS415" s="191"/>
      <c r="CT415" s="191"/>
      <c r="CU415" s="191"/>
      <c r="CV415" s="192"/>
      <c r="CW415" s="191" t="s">
        <v>357</v>
      </c>
      <c r="CX415" s="209" t="s">
        <v>358</v>
      </c>
      <c r="CY415" s="208">
        <v>0.13</v>
      </c>
      <c r="CZ415" s="191">
        <v>470</v>
      </c>
      <c r="DA415" s="191"/>
      <c r="DB415" s="191">
        <f t="shared" si="292"/>
        <v>42.832982551927365</v>
      </c>
      <c r="DC415" s="43">
        <f t="shared" si="293"/>
        <v>0</v>
      </c>
      <c r="DD415" s="191" t="s">
        <v>362</v>
      </c>
      <c r="DE415" s="191">
        <v>100</v>
      </c>
      <c r="DF415" s="191" t="s">
        <v>361</v>
      </c>
      <c r="DG415" s="191">
        <v>20</v>
      </c>
      <c r="DH415" s="191" t="s">
        <v>353</v>
      </c>
      <c r="DI415" s="192">
        <v>175</v>
      </c>
      <c r="DJ415" s="191"/>
      <c r="DK415" s="209"/>
      <c r="DL415" s="208"/>
      <c r="DM415" s="191"/>
      <c r="DN415" s="191">
        <f t="shared" si="294"/>
        <v>42.832982551927365</v>
      </c>
      <c r="DO415" s="192">
        <f t="shared" si="295"/>
        <v>0</v>
      </c>
      <c r="DP415" s="191">
        <v>1</v>
      </c>
      <c r="DQ415" s="191" t="s">
        <v>363</v>
      </c>
      <c r="DR415" s="191" t="s">
        <v>371</v>
      </c>
      <c r="DS415" s="208">
        <v>0.13400000000000001</v>
      </c>
      <c r="DT415" s="191">
        <v>580</v>
      </c>
      <c r="DU415" s="191">
        <f t="shared" si="296"/>
        <v>6.17510272647589</v>
      </c>
      <c r="DV415" s="191">
        <v>0.375</v>
      </c>
      <c r="DW415" s="191">
        <v>0.45</v>
      </c>
      <c r="DX415" s="192">
        <f t="shared" si="297"/>
        <v>8.0683043009740718</v>
      </c>
      <c r="DY415" s="191">
        <v>1</v>
      </c>
      <c r="DZ415" s="191" t="s">
        <v>363</v>
      </c>
      <c r="EA415" s="191" t="s">
        <v>371</v>
      </c>
      <c r="EB415" s="208">
        <v>0.13400000000000001</v>
      </c>
      <c r="EC415" s="191">
        <v>580</v>
      </c>
      <c r="ED415" s="191">
        <f t="shared" si="298"/>
        <v>2.8867827927445111</v>
      </c>
      <c r="EE415" s="191">
        <v>0.47499999999999998</v>
      </c>
      <c r="EF415" s="191">
        <v>0.47499999999999998</v>
      </c>
      <c r="EG415" s="191">
        <f t="shared" si="299"/>
        <v>4.0341521504870359</v>
      </c>
      <c r="EH415" s="166">
        <f t="shared" si="300"/>
        <v>2</v>
      </c>
      <c r="EI415" s="205">
        <f t="shared" si="301"/>
        <v>2.9196031878907558</v>
      </c>
      <c r="EJ415" s="205">
        <f t="shared" ref="EJ415:EJ478" si="311">POWER(Y415*I415/(EH415*$EI$2),2/5)</f>
        <v>1.7174136399357387</v>
      </c>
      <c r="EK415" s="51">
        <f t="shared" si="307"/>
        <v>0.91936915280877241</v>
      </c>
      <c r="EL415" s="220">
        <f t="shared" ref="EL415:EL478" si="312">IF((BO415/2-($EI$2*POWER(Y415*I415/(EH415*$EI$2),2/5)))/2&gt;0,(BO415/2-($EI$2*POWER(Y415*I415/(EH415*$EI$2),2/5)))/2,(BO415-($EI$2*POWER(Y415*I415/(EH415*$EI$2),2/5)))/2)</f>
        <v>0.27429840605462208</v>
      </c>
      <c r="EM415" s="221">
        <f t="shared" si="302"/>
        <v>5.0141663380834496</v>
      </c>
      <c r="EN415" s="191"/>
      <c r="EO415" s="313"/>
      <c r="EP415" s="192" t="s">
        <v>354</v>
      </c>
      <c r="EQ415" s="222">
        <f t="shared" si="303"/>
        <v>2.9196031878907558</v>
      </c>
      <c r="ER415" s="191">
        <f t="shared" si="304"/>
        <v>1.7174136399357387</v>
      </c>
      <c r="ES415" s="51">
        <f t="shared" si="305"/>
        <v>0.91936915280877241</v>
      </c>
      <c r="ET415" s="191">
        <f t="shared" si="308"/>
        <v>3.7424984060546223</v>
      </c>
      <c r="EU415" s="191">
        <f t="shared" si="306"/>
        <v>5.0141663380834496</v>
      </c>
      <c r="EV415" s="191"/>
      <c r="EW415" s="191"/>
      <c r="EX415" s="192" t="str">
        <f t="shared" ref="EX415:EX478" si="313">IF((BO415/2-($EI$2*POWER(Y415*I415/(EH415*$EI$2),2/5)))/2&gt;0,"Front","Rear")</f>
        <v>Front</v>
      </c>
      <c r="EY415" s="145"/>
      <c r="EZ415" s="191"/>
      <c r="FA415" s="191"/>
      <c r="FB415" s="191"/>
      <c r="FC415" s="191"/>
      <c r="FD415" s="191"/>
      <c r="FE415" s="191"/>
      <c r="FF415" s="192"/>
      <c r="FG415" s="145"/>
      <c r="FH415" s="191"/>
      <c r="FI415" s="191"/>
      <c r="FJ415" s="191"/>
      <c r="FK415" s="191"/>
      <c r="FL415" s="191"/>
      <c r="FM415" s="191"/>
      <c r="FN415" s="192"/>
      <c r="FO415" s="145"/>
      <c r="FP415" s="191"/>
      <c r="FQ415" s="191"/>
      <c r="FR415" s="191"/>
      <c r="FS415" s="191"/>
      <c r="FT415" s="191"/>
      <c r="FU415" s="191"/>
      <c r="FV415" s="192"/>
      <c r="FW415" s="191"/>
      <c r="FX415" s="191"/>
      <c r="FY415" s="191"/>
      <c r="FZ415" s="191"/>
      <c r="GA415" s="191"/>
      <c r="GB415" s="191"/>
      <c r="GC415" s="191"/>
      <c r="GD415" s="210"/>
      <c r="GE415" s="145"/>
      <c r="GF415" s="191"/>
      <c r="GG415" s="191"/>
      <c r="GH415" s="191"/>
      <c r="GI415" s="191"/>
      <c r="GJ415" s="191"/>
      <c r="GK415" s="191"/>
      <c r="GL415" s="210"/>
      <c r="GM415" s="145"/>
      <c r="GN415" s="191"/>
      <c r="GO415" s="191"/>
      <c r="GP415" s="191"/>
      <c r="GQ415" s="191"/>
      <c r="GR415" s="191"/>
      <c r="GS415" s="191"/>
      <c r="GT415" s="210"/>
      <c r="GU415" s="145"/>
      <c r="GV415" s="191"/>
      <c r="GW415" s="191"/>
      <c r="GX415" s="191"/>
      <c r="GY415" s="191"/>
      <c r="GZ415" s="191"/>
      <c r="HA415" s="191"/>
      <c r="HB415" s="210"/>
      <c r="HC415" s="145"/>
      <c r="HD415" s="191"/>
      <c r="HE415" s="191"/>
      <c r="HF415" s="191"/>
      <c r="HG415" s="191"/>
      <c r="HH415" s="191"/>
      <c r="HI415" s="191"/>
      <c r="HJ415" s="210"/>
      <c r="HR415" s="310"/>
    </row>
    <row r="416" spans="1:226" s="309" customFormat="1" ht="14.45" customHeight="1" x14ac:dyDescent="0.25">
      <c r="A416" s="211" t="s">
        <v>431</v>
      </c>
      <c r="B416" s="194" t="s">
        <v>0</v>
      </c>
      <c r="C416" s="31">
        <f t="shared" si="309"/>
        <v>406</v>
      </c>
      <c r="D416" s="173" t="str">
        <f t="shared" si="273"/>
        <v>Dw_406</v>
      </c>
      <c r="E416" s="4">
        <v>536.795137551106</v>
      </c>
      <c r="F416" s="195" t="s">
        <v>360</v>
      </c>
      <c r="G416" s="195">
        <v>17.5</v>
      </c>
      <c r="H416" s="3">
        <f t="shared" si="274"/>
        <v>57.810454355021633</v>
      </c>
      <c r="I416" s="196">
        <f t="shared" si="275"/>
        <v>208.87775536637099</v>
      </c>
      <c r="J416" s="1">
        <f t="shared" si="276"/>
        <v>0.3</v>
      </c>
      <c r="K416" s="280">
        <f t="shared" si="277"/>
        <v>0.67194344283202745</v>
      </c>
      <c r="L416" s="280">
        <f t="shared" si="278"/>
        <v>0.77346566907599257</v>
      </c>
      <c r="M416" s="225">
        <f t="shared" si="279"/>
        <v>1.0839445444432512</v>
      </c>
      <c r="N416" s="15" t="s">
        <v>432</v>
      </c>
      <c r="O416" s="197">
        <f t="shared" si="280"/>
        <v>0.5800992518069944</v>
      </c>
      <c r="P416" s="198">
        <f t="shared" si="281"/>
        <v>0</v>
      </c>
      <c r="Q416" s="198">
        <f t="shared" si="282"/>
        <v>0</v>
      </c>
      <c r="R416" s="198">
        <f t="shared" si="283"/>
        <v>0.75946191293698673</v>
      </c>
      <c r="S416" s="77">
        <f t="shared" si="284"/>
        <v>0.90009535221538195</v>
      </c>
      <c r="T416" s="199"/>
      <c r="U416" s="3">
        <f t="shared" si="285"/>
        <v>1.8974089727940842</v>
      </c>
      <c r="V416" s="98">
        <f t="shared" si="286"/>
        <v>12.240546754134309</v>
      </c>
      <c r="W416" s="49">
        <f t="shared" si="287"/>
        <v>4.722865368370563</v>
      </c>
      <c r="X416" s="317">
        <f t="shared" si="310"/>
        <v>8.0721477082104559E-2</v>
      </c>
      <c r="Y416" s="318">
        <v>8.0721477082104573E-2</v>
      </c>
      <c r="Z416" s="200"/>
      <c r="AA416" s="66"/>
      <c r="AB416" s="66"/>
      <c r="AC416" s="66">
        <v>250</v>
      </c>
      <c r="AD416" s="66"/>
      <c r="AE416" s="66"/>
      <c r="AF416" s="66"/>
      <c r="AG416" s="66"/>
      <c r="AH416" s="195"/>
      <c r="AI416" s="34"/>
      <c r="AJ416" s="229">
        <v>180</v>
      </c>
      <c r="AK416" s="34"/>
      <c r="AL416" s="34"/>
      <c r="AM416" s="34"/>
      <c r="AN416" s="201"/>
      <c r="AO416" s="201"/>
      <c r="AP416" s="202">
        <v>240</v>
      </c>
      <c r="AQ416" s="18"/>
      <c r="AR416" s="18"/>
      <c r="AS416" s="18"/>
      <c r="AT416" s="51"/>
      <c r="AU416" s="17"/>
      <c r="AV416" s="18"/>
      <c r="AW416" s="112"/>
      <c r="AX416" s="103"/>
      <c r="AY416" s="18"/>
      <c r="AZ416" s="18"/>
      <c r="BA416" s="18"/>
      <c r="BB416" s="17"/>
      <c r="BC416" s="19"/>
      <c r="BD416" s="19"/>
      <c r="BE416" s="19"/>
      <c r="BF416" s="17"/>
      <c r="BG416" s="18"/>
      <c r="BH416" s="18"/>
      <c r="BI416" s="128"/>
      <c r="BJ416" s="331"/>
      <c r="BK416" s="332"/>
      <c r="BL416" s="332"/>
      <c r="BM416" s="332"/>
      <c r="BN416" s="333"/>
      <c r="BO416" s="203">
        <f t="shared" si="288"/>
        <v>6.9363999999999999</v>
      </c>
      <c r="BP416" s="285">
        <v>8.3343599496888352</v>
      </c>
      <c r="BQ416" s="204">
        <v>3.0534448502750506</v>
      </c>
      <c r="BR416" s="204"/>
      <c r="BS416" s="47"/>
      <c r="BT416" s="42"/>
      <c r="BU416" s="42"/>
      <c r="BV416" s="42"/>
      <c r="BW416" s="43"/>
      <c r="BX416" s="191"/>
      <c r="BY416" s="191"/>
      <c r="BZ416" s="205"/>
      <c r="CA416" s="191"/>
      <c r="CB416" s="206"/>
      <c r="CC416" s="191"/>
      <c r="CD416" s="207">
        <f t="shared" si="289"/>
        <v>62.663326609911294</v>
      </c>
      <c r="CE416" s="47" t="s">
        <v>356</v>
      </c>
      <c r="CF416" s="42">
        <v>31.8</v>
      </c>
      <c r="CG416" s="42" t="s">
        <v>353</v>
      </c>
      <c r="CH416" s="42">
        <v>175</v>
      </c>
      <c r="CI416" s="191"/>
      <c r="CJ416" s="192"/>
      <c r="CK416" s="191" t="s">
        <v>357</v>
      </c>
      <c r="CL416" s="191" t="s">
        <v>358</v>
      </c>
      <c r="CM416" s="208">
        <v>0.13</v>
      </c>
      <c r="CN416" s="191">
        <v>470</v>
      </c>
      <c r="CO416" s="205">
        <f t="shared" si="290"/>
        <v>83.285292804899854</v>
      </c>
      <c r="CP416" s="191">
        <f t="shared" si="291"/>
        <v>46.997494957433474</v>
      </c>
      <c r="CQ416" s="145" t="s">
        <v>353</v>
      </c>
      <c r="CR416" s="191">
        <v>175</v>
      </c>
      <c r="CS416" s="191"/>
      <c r="CT416" s="191"/>
      <c r="CU416" s="191"/>
      <c r="CV416" s="192"/>
      <c r="CW416" s="191" t="s">
        <v>357</v>
      </c>
      <c r="CX416" s="209" t="s">
        <v>358</v>
      </c>
      <c r="CY416" s="208">
        <v>0.13</v>
      </c>
      <c r="CZ416" s="191">
        <v>470</v>
      </c>
      <c r="DA416" s="191"/>
      <c r="DB416" s="191">
        <f t="shared" si="292"/>
        <v>57.810454355021633</v>
      </c>
      <c r="DC416" s="43">
        <f t="shared" si="293"/>
        <v>0</v>
      </c>
      <c r="DD416" s="191" t="s">
        <v>362</v>
      </c>
      <c r="DE416" s="191">
        <v>100</v>
      </c>
      <c r="DF416" s="191" t="s">
        <v>361</v>
      </c>
      <c r="DG416" s="191">
        <v>20</v>
      </c>
      <c r="DH416" s="191" t="s">
        <v>353</v>
      </c>
      <c r="DI416" s="192">
        <v>175</v>
      </c>
      <c r="DJ416" s="191"/>
      <c r="DK416" s="209"/>
      <c r="DL416" s="208"/>
      <c r="DM416" s="191"/>
      <c r="DN416" s="191">
        <f t="shared" si="294"/>
        <v>57.810454355021633</v>
      </c>
      <c r="DO416" s="192">
        <f t="shared" si="295"/>
        <v>0</v>
      </c>
      <c r="DP416" s="191">
        <v>1</v>
      </c>
      <c r="DQ416" s="191" t="s">
        <v>363</v>
      </c>
      <c r="DR416" s="191" t="s">
        <v>371</v>
      </c>
      <c r="DS416" s="208">
        <v>0.13400000000000001</v>
      </c>
      <c r="DT416" s="191">
        <v>580</v>
      </c>
      <c r="DU416" s="191">
        <f t="shared" si="296"/>
        <v>8.3343599496888352</v>
      </c>
      <c r="DV416" s="191">
        <v>0.375</v>
      </c>
      <c r="DW416" s="191">
        <v>0.45</v>
      </c>
      <c r="DX416" s="192">
        <f t="shared" si="297"/>
        <v>10.44388776831855</v>
      </c>
      <c r="DY416" s="191">
        <v>1</v>
      </c>
      <c r="DZ416" s="191" t="s">
        <v>363</v>
      </c>
      <c r="EA416" s="191" t="s">
        <v>371</v>
      </c>
      <c r="EB416" s="208">
        <v>0.13400000000000001</v>
      </c>
      <c r="EC416" s="191">
        <v>580</v>
      </c>
      <c r="ED416" s="191">
        <f t="shared" si="298"/>
        <v>3.0534448502750506</v>
      </c>
      <c r="EE416" s="191">
        <v>0.47499999999999998</v>
      </c>
      <c r="EF416" s="191">
        <v>0.47499999999999998</v>
      </c>
      <c r="EG416" s="191">
        <f t="shared" si="299"/>
        <v>5.2219438841592751</v>
      </c>
      <c r="EH416" s="166">
        <f t="shared" si="300"/>
        <v>2</v>
      </c>
      <c r="EI416" s="205">
        <f t="shared" si="301"/>
        <v>3.2255952537499435</v>
      </c>
      <c r="EJ416" s="205">
        <f t="shared" si="311"/>
        <v>1.8974089727940844</v>
      </c>
      <c r="EK416" s="51">
        <f t="shared" si="307"/>
        <v>0.90603587748096626</v>
      </c>
      <c r="EL416" s="220">
        <f t="shared" si="312"/>
        <v>0.12130237312502823</v>
      </c>
      <c r="EM416" s="221">
        <f t="shared" si="302"/>
        <v>6.1202733770671545</v>
      </c>
      <c r="EN416" s="191"/>
      <c r="EO416" s="313"/>
      <c r="EP416" s="192" t="s">
        <v>354</v>
      </c>
      <c r="EQ416" s="222">
        <f t="shared" si="303"/>
        <v>3.2255952537499435</v>
      </c>
      <c r="ER416" s="191">
        <f t="shared" si="304"/>
        <v>1.8974089727940844</v>
      </c>
      <c r="ES416" s="51">
        <f t="shared" si="305"/>
        <v>0.90603587748096626</v>
      </c>
      <c r="ET416" s="191">
        <f t="shared" si="308"/>
        <v>3.5895023731250282</v>
      </c>
      <c r="EU416" s="191">
        <f t="shared" si="306"/>
        <v>6.1202733770671545</v>
      </c>
      <c r="EV416" s="191"/>
      <c r="EW416" s="191"/>
      <c r="EX416" s="192" t="str">
        <f t="shared" si="313"/>
        <v>Front</v>
      </c>
      <c r="EY416" s="145"/>
      <c r="EZ416" s="191"/>
      <c r="FA416" s="191"/>
      <c r="FB416" s="191"/>
      <c r="FC416" s="191"/>
      <c r="FD416" s="191"/>
      <c r="FE416" s="191"/>
      <c r="FF416" s="192"/>
      <c r="FG416" s="145"/>
      <c r="FH416" s="191"/>
      <c r="FI416" s="191"/>
      <c r="FJ416" s="191"/>
      <c r="FK416" s="191"/>
      <c r="FL416" s="191"/>
      <c r="FM416" s="191"/>
      <c r="FN416" s="192"/>
      <c r="FO416" s="145"/>
      <c r="FP416" s="191"/>
      <c r="FQ416" s="191"/>
      <c r="FR416" s="191"/>
      <c r="FS416" s="191"/>
      <c r="FT416" s="191"/>
      <c r="FU416" s="191"/>
      <c r="FV416" s="192"/>
      <c r="FW416" s="191"/>
      <c r="FX416" s="191"/>
      <c r="FY416" s="191"/>
      <c r="FZ416" s="191"/>
      <c r="GA416" s="191"/>
      <c r="GB416" s="191"/>
      <c r="GC416" s="191"/>
      <c r="GD416" s="210"/>
      <c r="GE416" s="145"/>
      <c r="GF416" s="191"/>
      <c r="GG416" s="191"/>
      <c r="GH416" s="191"/>
      <c r="GI416" s="191"/>
      <c r="GJ416" s="191"/>
      <c r="GK416" s="191"/>
      <c r="GL416" s="210"/>
      <c r="GM416" s="145"/>
      <c r="GN416" s="191"/>
      <c r="GO416" s="191"/>
      <c r="GP416" s="191"/>
      <c r="GQ416" s="191"/>
      <c r="GR416" s="191"/>
      <c r="GS416" s="191"/>
      <c r="GT416" s="210"/>
      <c r="GU416" s="145"/>
      <c r="GV416" s="191"/>
      <c r="GW416" s="191"/>
      <c r="GX416" s="191"/>
      <c r="GY416" s="191"/>
      <c r="GZ416" s="191"/>
      <c r="HA416" s="191"/>
      <c r="HB416" s="210"/>
      <c r="HC416" s="145"/>
      <c r="HD416" s="191"/>
      <c r="HE416" s="191"/>
      <c r="HF416" s="191"/>
      <c r="HG416" s="191"/>
      <c r="HH416" s="191"/>
      <c r="HI416" s="191"/>
      <c r="HJ416" s="210"/>
      <c r="HR416" s="310"/>
    </row>
    <row r="417" spans="1:226" s="309" customFormat="1" ht="14.45" customHeight="1" x14ac:dyDescent="0.25">
      <c r="A417" s="211" t="s">
        <v>431</v>
      </c>
      <c r="B417" s="194" t="s">
        <v>0</v>
      </c>
      <c r="C417" s="31">
        <f t="shared" si="309"/>
        <v>407</v>
      </c>
      <c r="D417" s="173" t="str">
        <f t="shared" si="273"/>
        <v>Dw_407</v>
      </c>
      <c r="E417" s="4">
        <v>571.79155286381558</v>
      </c>
      <c r="F417" s="195" t="s">
        <v>360</v>
      </c>
      <c r="G417" s="195">
        <v>17.5</v>
      </c>
      <c r="H417" s="3">
        <f t="shared" si="274"/>
        <v>31.918446619006367</v>
      </c>
      <c r="I417" s="196">
        <f t="shared" si="275"/>
        <v>133.2780646026622</v>
      </c>
      <c r="J417" s="1">
        <f t="shared" si="276"/>
        <v>0.30000000000000004</v>
      </c>
      <c r="K417" s="280">
        <f t="shared" si="277"/>
        <v>0.57578837734227939</v>
      </c>
      <c r="L417" s="280">
        <f t="shared" si="278"/>
        <v>0.64796731195663104</v>
      </c>
      <c r="M417" s="225">
        <f t="shared" si="279"/>
        <v>1.252674350292156</v>
      </c>
      <c r="N417" s="15" t="s">
        <v>432</v>
      </c>
      <c r="O417" s="197">
        <f t="shared" si="280"/>
        <v>0.4859754839674732</v>
      </c>
      <c r="P417" s="198">
        <f t="shared" si="281"/>
        <v>0</v>
      </c>
      <c r="Q417" s="198">
        <f t="shared" si="282"/>
        <v>0</v>
      </c>
      <c r="R417" s="198">
        <f t="shared" si="283"/>
        <v>0.87768185488550599</v>
      </c>
      <c r="S417" s="77">
        <f t="shared" si="284"/>
        <v>0.5827577800303001</v>
      </c>
      <c r="T417" s="199"/>
      <c r="U417" s="3">
        <f t="shared" si="285"/>
        <v>1.508334780402844</v>
      </c>
      <c r="V417" s="98">
        <f t="shared" si="286"/>
        <v>7.7352509532278448</v>
      </c>
      <c r="W417" s="49">
        <f t="shared" si="287"/>
        <v>4.1263621325287589</v>
      </c>
      <c r="X417" s="317">
        <f t="shared" si="310"/>
        <v>7.1279493206932235E-2</v>
      </c>
      <c r="Y417" s="318">
        <v>7.1279493206932248E-2</v>
      </c>
      <c r="Z417" s="200"/>
      <c r="AA417" s="66"/>
      <c r="AB417" s="66"/>
      <c r="AC417" s="66">
        <v>250</v>
      </c>
      <c r="AD417" s="66"/>
      <c r="AE417" s="66"/>
      <c r="AF417" s="66"/>
      <c r="AG417" s="66"/>
      <c r="AH417" s="195"/>
      <c r="AI417" s="34"/>
      <c r="AJ417" s="229">
        <v>180</v>
      </c>
      <c r="AK417" s="34"/>
      <c r="AL417" s="34"/>
      <c r="AM417" s="34"/>
      <c r="AN417" s="201"/>
      <c r="AO417" s="201"/>
      <c r="AP417" s="202">
        <v>240</v>
      </c>
      <c r="AQ417" s="18"/>
      <c r="AR417" s="18"/>
      <c r="AS417" s="18"/>
      <c r="AT417" s="51"/>
      <c r="AU417" s="17"/>
      <c r="AV417" s="18"/>
      <c r="AW417" s="112"/>
      <c r="AX417" s="103"/>
      <c r="AY417" s="18"/>
      <c r="AZ417" s="18"/>
      <c r="BA417" s="18"/>
      <c r="BB417" s="17"/>
      <c r="BC417" s="19"/>
      <c r="BD417" s="19"/>
      <c r="BE417" s="19"/>
      <c r="BF417" s="17"/>
      <c r="BG417" s="18"/>
      <c r="BH417" s="18"/>
      <c r="BI417" s="128"/>
      <c r="BJ417" s="331"/>
      <c r="BK417" s="332"/>
      <c r="BL417" s="332"/>
      <c r="BM417" s="332"/>
      <c r="BN417" s="333"/>
      <c r="BO417" s="203">
        <f t="shared" si="288"/>
        <v>6.9363999999999999</v>
      </c>
      <c r="BP417" s="285">
        <v>4.6015867912759312</v>
      </c>
      <c r="BQ417" s="204">
        <v>3.0092412402983122</v>
      </c>
      <c r="BR417" s="204"/>
      <c r="BS417" s="47"/>
      <c r="BT417" s="42"/>
      <c r="BU417" s="42"/>
      <c r="BV417" s="42"/>
      <c r="BW417" s="43"/>
      <c r="BX417" s="191"/>
      <c r="BY417" s="191"/>
      <c r="BZ417" s="205"/>
      <c r="CA417" s="191"/>
      <c r="CB417" s="206"/>
      <c r="CC417" s="191"/>
      <c r="CD417" s="207">
        <f t="shared" si="289"/>
        <v>39.983419380798665</v>
      </c>
      <c r="CE417" s="47" t="s">
        <v>356</v>
      </c>
      <c r="CF417" s="42">
        <v>31.8</v>
      </c>
      <c r="CG417" s="42" t="s">
        <v>353</v>
      </c>
      <c r="CH417" s="42">
        <v>175</v>
      </c>
      <c r="CI417" s="191"/>
      <c r="CJ417" s="192"/>
      <c r="CK417" s="191" t="s">
        <v>357</v>
      </c>
      <c r="CL417" s="191" t="s">
        <v>358</v>
      </c>
      <c r="CM417" s="208">
        <v>0.13</v>
      </c>
      <c r="CN417" s="191">
        <v>470</v>
      </c>
      <c r="CO417" s="205">
        <f t="shared" si="290"/>
        <v>59.469617513221586</v>
      </c>
      <c r="CP417" s="191">
        <f t="shared" si="291"/>
        <v>29.987564535598995</v>
      </c>
      <c r="CQ417" s="145" t="s">
        <v>353</v>
      </c>
      <c r="CR417" s="191">
        <v>175</v>
      </c>
      <c r="CS417" s="191"/>
      <c r="CT417" s="191"/>
      <c r="CU417" s="191"/>
      <c r="CV417" s="192"/>
      <c r="CW417" s="191" t="s">
        <v>357</v>
      </c>
      <c r="CX417" s="209" t="s">
        <v>358</v>
      </c>
      <c r="CY417" s="208">
        <v>0.13</v>
      </c>
      <c r="CZ417" s="191">
        <v>470</v>
      </c>
      <c r="DA417" s="191"/>
      <c r="DB417" s="191">
        <f t="shared" si="292"/>
        <v>31.918446619006367</v>
      </c>
      <c r="DC417" s="43">
        <f t="shared" si="293"/>
        <v>0</v>
      </c>
      <c r="DD417" s="191" t="s">
        <v>362</v>
      </c>
      <c r="DE417" s="191">
        <v>100</v>
      </c>
      <c r="DF417" s="191" t="s">
        <v>361</v>
      </c>
      <c r="DG417" s="191">
        <v>20</v>
      </c>
      <c r="DH417" s="191" t="s">
        <v>353</v>
      </c>
      <c r="DI417" s="192">
        <v>175</v>
      </c>
      <c r="DJ417" s="191"/>
      <c r="DK417" s="209"/>
      <c r="DL417" s="208"/>
      <c r="DM417" s="191"/>
      <c r="DN417" s="191">
        <f t="shared" si="294"/>
        <v>31.918446619006367</v>
      </c>
      <c r="DO417" s="192">
        <f t="shared" si="295"/>
        <v>0</v>
      </c>
      <c r="DP417" s="191">
        <v>1</v>
      </c>
      <c r="DQ417" s="191" t="s">
        <v>363</v>
      </c>
      <c r="DR417" s="191" t="s">
        <v>371</v>
      </c>
      <c r="DS417" s="208">
        <v>0.13400000000000001</v>
      </c>
      <c r="DT417" s="191">
        <v>580</v>
      </c>
      <c r="DU417" s="191">
        <f t="shared" si="296"/>
        <v>4.6015867912759312</v>
      </c>
      <c r="DV417" s="191">
        <v>0.375</v>
      </c>
      <c r="DW417" s="191">
        <v>0.45</v>
      </c>
      <c r="DX417" s="192">
        <f t="shared" si="297"/>
        <v>6.6639032301331103</v>
      </c>
      <c r="DY417" s="191">
        <v>1</v>
      </c>
      <c r="DZ417" s="191" t="s">
        <v>363</v>
      </c>
      <c r="EA417" s="191" t="s">
        <v>371</v>
      </c>
      <c r="EB417" s="208">
        <v>0.13400000000000001</v>
      </c>
      <c r="EC417" s="191">
        <v>580</v>
      </c>
      <c r="ED417" s="191">
        <f t="shared" si="298"/>
        <v>3.0092412402983122</v>
      </c>
      <c r="EE417" s="191">
        <v>0.47499999999999998</v>
      </c>
      <c r="EF417" s="191">
        <v>0.47499999999999998</v>
      </c>
      <c r="EG417" s="191">
        <f t="shared" si="299"/>
        <v>3.3319516150665551</v>
      </c>
      <c r="EH417" s="166">
        <f t="shared" si="300"/>
        <v>2</v>
      </c>
      <c r="EI417" s="205">
        <f t="shared" si="301"/>
        <v>2.5641691266848348</v>
      </c>
      <c r="EJ417" s="205">
        <f t="shared" si="311"/>
        <v>1.508334780402844</v>
      </c>
      <c r="EK417" s="51">
        <f t="shared" si="307"/>
        <v>1.2509064598954682</v>
      </c>
      <c r="EL417" s="220">
        <f t="shared" si="312"/>
        <v>0.45201543665758259</v>
      </c>
      <c r="EM417" s="221">
        <f t="shared" si="302"/>
        <v>3.8676254766139224</v>
      </c>
      <c r="EN417" s="191"/>
      <c r="EO417" s="313"/>
      <c r="EP417" s="192" t="s">
        <v>354</v>
      </c>
      <c r="EQ417" s="222">
        <f t="shared" si="303"/>
        <v>2.5641691266848348</v>
      </c>
      <c r="ER417" s="191">
        <f t="shared" si="304"/>
        <v>1.508334780402844</v>
      </c>
      <c r="ES417" s="51">
        <f t="shared" si="305"/>
        <v>1.2509064598954682</v>
      </c>
      <c r="ET417" s="191">
        <f t="shared" si="308"/>
        <v>3.9202154366575828</v>
      </c>
      <c r="EU417" s="191">
        <f t="shared" si="306"/>
        <v>3.8676254766139224</v>
      </c>
      <c r="EV417" s="191"/>
      <c r="EW417" s="191"/>
      <c r="EX417" s="192" t="str">
        <f t="shared" si="313"/>
        <v>Front</v>
      </c>
      <c r="EY417" s="145"/>
      <c r="EZ417" s="191"/>
      <c r="FA417" s="191"/>
      <c r="FB417" s="191"/>
      <c r="FC417" s="191"/>
      <c r="FD417" s="191"/>
      <c r="FE417" s="191"/>
      <c r="FF417" s="192"/>
      <c r="FG417" s="145"/>
      <c r="FH417" s="191"/>
      <c r="FI417" s="191"/>
      <c r="FJ417" s="191"/>
      <c r="FK417" s="191"/>
      <c r="FL417" s="191"/>
      <c r="FM417" s="191"/>
      <c r="FN417" s="192"/>
      <c r="FO417" s="145"/>
      <c r="FP417" s="191"/>
      <c r="FQ417" s="191"/>
      <c r="FR417" s="191"/>
      <c r="FS417" s="191"/>
      <c r="FT417" s="191"/>
      <c r="FU417" s="191"/>
      <c r="FV417" s="192"/>
      <c r="FW417" s="191"/>
      <c r="FX417" s="191"/>
      <c r="FY417" s="191"/>
      <c r="FZ417" s="191"/>
      <c r="GA417" s="191"/>
      <c r="GB417" s="191"/>
      <c r="GC417" s="191"/>
      <c r="GD417" s="210"/>
      <c r="GE417" s="145"/>
      <c r="GF417" s="191"/>
      <c r="GG417" s="191"/>
      <c r="GH417" s="191"/>
      <c r="GI417" s="191"/>
      <c r="GJ417" s="191"/>
      <c r="GK417" s="191"/>
      <c r="GL417" s="210"/>
      <c r="GM417" s="145"/>
      <c r="GN417" s="191"/>
      <c r="GO417" s="191"/>
      <c r="GP417" s="191"/>
      <c r="GQ417" s="191"/>
      <c r="GR417" s="191"/>
      <c r="GS417" s="191"/>
      <c r="GT417" s="210"/>
      <c r="GU417" s="145"/>
      <c r="GV417" s="191"/>
      <c r="GW417" s="191"/>
      <c r="GX417" s="191"/>
      <c r="GY417" s="191"/>
      <c r="GZ417" s="191"/>
      <c r="HA417" s="191"/>
      <c r="HB417" s="210"/>
      <c r="HC417" s="145"/>
      <c r="HD417" s="191"/>
      <c r="HE417" s="191"/>
      <c r="HF417" s="191"/>
      <c r="HG417" s="191"/>
      <c r="HH417" s="191"/>
      <c r="HI417" s="191"/>
      <c r="HJ417" s="210"/>
      <c r="HR417" s="310"/>
    </row>
    <row r="418" spans="1:226" s="309" customFormat="1" ht="14.45" customHeight="1" x14ac:dyDescent="0.25">
      <c r="A418" s="211" t="s">
        <v>431</v>
      </c>
      <c r="B418" s="194" t="s">
        <v>0</v>
      </c>
      <c r="C418" s="31">
        <f t="shared" si="309"/>
        <v>408</v>
      </c>
      <c r="D418" s="173" t="str">
        <f t="shared" si="273"/>
        <v>Dw_408</v>
      </c>
      <c r="E418" s="4">
        <v>502.25266741513769</v>
      </c>
      <c r="F418" s="195" t="s">
        <v>360</v>
      </c>
      <c r="G418" s="195">
        <v>17.5</v>
      </c>
      <c r="H418" s="3">
        <f t="shared" si="274"/>
        <v>45.788735903153835</v>
      </c>
      <c r="I418" s="196">
        <f t="shared" si="275"/>
        <v>168.97524675104631</v>
      </c>
      <c r="J418" s="1">
        <f t="shared" si="276"/>
        <v>0.3</v>
      </c>
      <c r="K418" s="280">
        <f t="shared" si="277"/>
        <v>0.65496164536393942</v>
      </c>
      <c r="L418" s="280">
        <f t="shared" si="278"/>
        <v>0.76259157289572221</v>
      </c>
      <c r="M418" s="225">
        <f t="shared" si="279"/>
        <v>1.1070970409083141</v>
      </c>
      <c r="N418" s="15" t="s">
        <v>432</v>
      </c>
      <c r="O418" s="197">
        <f t="shared" si="280"/>
        <v>0.57194367967179172</v>
      </c>
      <c r="P418" s="198">
        <f t="shared" si="281"/>
        <v>0</v>
      </c>
      <c r="Q418" s="198">
        <f t="shared" si="282"/>
        <v>0</v>
      </c>
      <c r="R418" s="198">
        <f t="shared" si="283"/>
        <v>0.77568362773297272</v>
      </c>
      <c r="S418" s="77">
        <f t="shared" si="284"/>
        <v>0.7777741256362638</v>
      </c>
      <c r="T418" s="199"/>
      <c r="U418" s="3">
        <f t="shared" si="285"/>
        <v>1.7924427871709705</v>
      </c>
      <c r="V418" s="98">
        <f t="shared" si="286"/>
        <v>10.923693893956203</v>
      </c>
      <c r="W418" s="49">
        <f t="shared" si="287"/>
        <v>4.1916897660861361</v>
      </c>
      <c r="X418" s="317">
        <f t="shared" si="310"/>
        <v>8.6550400851221038E-2</v>
      </c>
      <c r="Y418" s="318">
        <v>8.655040085122101E-2</v>
      </c>
      <c r="Z418" s="200"/>
      <c r="AA418" s="66"/>
      <c r="AB418" s="66"/>
      <c r="AC418" s="66">
        <v>250</v>
      </c>
      <c r="AD418" s="66"/>
      <c r="AE418" s="66"/>
      <c r="AF418" s="66"/>
      <c r="AG418" s="66"/>
      <c r="AH418" s="195"/>
      <c r="AI418" s="34"/>
      <c r="AJ418" s="229">
        <v>180</v>
      </c>
      <c r="AK418" s="34"/>
      <c r="AL418" s="34"/>
      <c r="AM418" s="34"/>
      <c r="AN418" s="201"/>
      <c r="AO418" s="201"/>
      <c r="AP418" s="202">
        <v>240</v>
      </c>
      <c r="AQ418" s="18"/>
      <c r="AR418" s="18"/>
      <c r="AS418" s="18"/>
      <c r="AT418" s="51"/>
      <c r="AU418" s="17"/>
      <c r="AV418" s="18"/>
      <c r="AW418" s="112"/>
      <c r="AX418" s="103"/>
      <c r="AY418" s="18"/>
      <c r="AZ418" s="18"/>
      <c r="BA418" s="18"/>
      <c r="BB418" s="17"/>
      <c r="BC418" s="19"/>
      <c r="BD418" s="19"/>
      <c r="BE418" s="19"/>
      <c r="BF418" s="17"/>
      <c r="BG418" s="18"/>
      <c r="BH418" s="18"/>
      <c r="BI418" s="128"/>
      <c r="BJ418" s="331"/>
      <c r="BK418" s="332"/>
      <c r="BL418" s="332"/>
      <c r="BM418" s="332"/>
      <c r="BN418" s="333"/>
      <c r="BO418" s="203">
        <f t="shared" si="288"/>
        <v>6.9363999999999999</v>
      </c>
      <c r="BP418" s="285">
        <v>6.6012248288959459</v>
      </c>
      <c r="BQ418" s="204">
        <v>2.8586172213730481</v>
      </c>
      <c r="BR418" s="204"/>
      <c r="BS418" s="47"/>
      <c r="BT418" s="42"/>
      <c r="BU418" s="42"/>
      <c r="BV418" s="42"/>
      <c r="BW418" s="43"/>
      <c r="BX418" s="191"/>
      <c r="BY418" s="191"/>
      <c r="BZ418" s="205"/>
      <c r="CA418" s="191"/>
      <c r="CB418" s="206"/>
      <c r="CC418" s="191"/>
      <c r="CD418" s="207">
        <f t="shared" si="289"/>
        <v>50.692574025313895</v>
      </c>
      <c r="CE418" s="47" t="s">
        <v>356</v>
      </c>
      <c r="CF418" s="42">
        <v>31.8</v>
      </c>
      <c r="CG418" s="42" t="s">
        <v>353</v>
      </c>
      <c r="CH418" s="42">
        <v>175</v>
      </c>
      <c r="CI418" s="191"/>
      <c r="CJ418" s="192"/>
      <c r="CK418" s="191" t="s">
        <v>357</v>
      </c>
      <c r="CL418" s="191" t="s">
        <v>358</v>
      </c>
      <c r="CM418" s="208">
        <v>0.13</v>
      </c>
      <c r="CN418" s="191">
        <v>470</v>
      </c>
      <c r="CO418" s="205">
        <f t="shared" si="290"/>
        <v>67.426221093310772</v>
      </c>
      <c r="CP418" s="191">
        <f t="shared" si="291"/>
        <v>38.019430518985423</v>
      </c>
      <c r="CQ418" s="145" t="s">
        <v>353</v>
      </c>
      <c r="CR418" s="191">
        <v>175</v>
      </c>
      <c r="CS418" s="191"/>
      <c r="CT418" s="191"/>
      <c r="CU418" s="191"/>
      <c r="CV418" s="192"/>
      <c r="CW418" s="191" t="s">
        <v>357</v>
      </c>
      <c r="CX418" s="209" t="s">
        <v>358</v>
      </c>
      <c r="CY418" s="208">
        <v>0.13</v>
      </c>
      <c r="CZ418" s="191">
        <v>470</v>
      </c>
      <c r="DA418" s="191"/>
      <c r="DB418" s="191">
        <f t="shared" si="292"/>
        <v>45.788735903153835</v>
      </c>
      <c r="DC418" s="43">
        <f t="shared" si="293"/>
        <v>0</v>
      </c>
      <c r="DD418" s="191" t="s">
        <v>362</v>
      </c>
      <c r="DE418" s="191">
        <v>100</v>
      </c>
      <c r="DF418" s="191" t="s">
        <v>361</v>
      </c>
      <c r="DG418" s="191">
        <v>20</v>
      </c>
      <c r="DH418" s="191" t="s">
        <v>353</v>
      </c>
      <c r="DI418" s="192">
        <v>175</v>
      </c>
      <c r="DJ418" s="191"/>
      <c r="DK418" s="209"/>
      <c r="DL418" s="208"/>
      <c r="DM418" s="191"/>
      <c r="DN418" s="191">
        <f t="shared" si="294"/>
        <v>45.788735903153835</v>
      </c>
      <c r="DO418" s="192">
        <f t="shared" si="295"/>
        <v>0</v>
      </c>
      <c r="DP418" s="191">
        <v>1</v>
      </c>
      <c r="DQ418" s="191" t="s">
        <v>363</v>
      </c>
      <c r="DR418" s="191" t="s">
        <v>371</v>
      </c>
      <c r="DS418" s="208">
        <v>0.13400000000000001</v>
      </c>
      <c r="DT418" s="191">
        <v>580</v>
      </c>
      <c r="DU418" s="191">
        <f t="shared" si="296"/>
        <v>6.6012248288959459</v>
      </c>
      <c r="DV418" s="191">
        <v>0.375</v>
      </c>
      <c r="DW418" s="191">
        <v>0.45</v>
      </c>
      <c r="DX418" s="192">
        <f t="shared" si="297"/>
        <v>8.4487623375523153</v>
      </c>
      <c r="DY418" s="191">
        <v>1</v>
      </c>
      <c r="DZ418" s="191" t="s">
        <v>363</v>
      </c>
      <c r="EA418" s="191" t="s">
        <v>371</v>
      </c>
      <c r="EB418" s="208">
        <v>0.13400000000000001</v>
      </c>
      <c r="EC418" s="191">
        <v>580</v>
      </c>
      <c r="ED418" s="191">
        <f t="shared" si="298"/>
        <v>2.8586172213730481</v>
      </c>
      <c r="EE418" s="191">
        <v>0.47499999999999998</v>
      </c>
      <c r="EF418" s="191">
        <v>0.47499999999999998</v>
      </c>
      <c r="EG418" s="191">
        <f t="shared" si="299"/>
        <v>4.2243811687761577</v>
      </c>
      <c r="EH418" s="166">
        <f t="shared" si="300"/>
        <v>2</v>
      </c>
      <c r="EI418" s="205">
        <f t="shared" si="301"/>
        <v>3.0471527381906496</v>
      </c>
      <c r="EJ418" s="205">
        <f t="shared" si="311"/>
        <v>1.7924427871709703</v>
      </c>
      <c r="EK418" s="51">
        <f t="shared" si="307"/>
        <v>0.8161744342020778</v>
      </c>
      <c r="EL418" s="220">
        <f t="shared" si="312"/>
        <v>0.21052363090467519</v>
      </c>
      <c r="EM418" s="221">
        <f t="shared" si="302"/>
        <v>5.4618469469781017</v>
      </c>
      <c r="EN418" s="191"/>
      <c r="EO418" s="313"/>
      <c r="EP418" s="192" t="s">
        <v>354</v>
      </c>
      <c r="EQ418" s="222">
        <f t="shared" si="303"/>
        <v>3.0471527381906496</v>
      </c>
      <c r="ER418" s="191">
        <f t="shared" si="304"/>
        <v>1.7924427871709703</v>
      </c>
      <c r="ES418" s="51">
        <f t="shared" si="305"/>
        <v>0.8161744342020778</v>
      </c>
      <c r="ET418" s="191">
        <f t="shared" si="308"/>
        <v>3.6787236309046749</v>
      </c>
      <c r="EU418" s="191">
        <f t="shared" si="306"/>
        <v>5.4618469469781017</v>
      </c>
      <c r="EV418" s="191"/>
      <c r="EW418" s="191"/>
      <c r="EX418" s="192" t="str">
        <f t="shared" si="313"/>
        <v>Front</v>
      </c>
      <c r="EY418" s="145"/>
      <c r="EZ418" s="191"/>
      <c r="FA418" s="191"/>
      <c r="FB418" s="191"/>
      <c r="FC418" s="191"/>
      <c r="FD418" s="191"/>
      <c r="FE418" s="191"/>
      <c r="FF418" s="192"/>
      <c r="FG418" s="145"/>
      <c r="FH418" s="191"/>
      <c r="FI418" s="191"/>
      <c r="FJ418" s="191"/>
      <c r="FK418" s="191"/>
      <c r="FL418" s="191"/>
      <c r="FM418" s="191"/>
      <c r="FN418" s="192"/>
      <c r="FO418" s="145"/>
      <c r="FP418" s="191"/>
      <c r="FQ418" s="191"/>
      <c r="FR418" s="191"/>
      <c r="FS418" s="191"/>
      <c r="FT418" s="191"/>
      <c r="FU418" s="191"/>
      <c r="FV418" s="192"/>
      <c r="FW418" s="191"/>
      <c r="FX418" s="191"/>
      <c r="FY418" s="191"/>
      <c r="FZ418" s="191"/>
      <c r="GA418" s="191"/>
      <c r="GB418" s="191"/>
      <c r="GC418" s="191"/>
      <c r="GD418" s="210"/>
      <c r="GE418" s="145"/>
      <c r="GF418" s="191"/>
      <c r="GG418" s="191"/>
      <c r="GH418" s="191"/>
      <c r="GI418" s="191"/>
      <c r="GJ418" s="191"/>
      <c r="GK418" s="191"/>
      <c r="GL418" s="210"/>
      <c r="GM418" s="145"/>
      <c r="GN418" s="191"/>
      <c r="GO418" s="191"/>
      <c r="GP418" s="191"/>
      <c r="GQ418" s="191"/>
      <c r="GR418" s="191"/>
      <c r="GS418" s="191"/>
      <c r="GT418" s="210"/>
      <c r="GU418" s="145"/>
      <c r="GV418" s="191"/>
      <c r="GW418" s="191"/>
      <c r="GX418" s="191"/>
      <c r="GY418" s="191"/>
      <c r="GZ418" s="191"/>
      <c r="HA418" s="191"/>
      <c r="HB418" s="210"/>
      <c r="HC418" s="145"/>
      <c r="HD418" s="191"/>
      <c r="HE418" s="191"/>
      <c r="HF418" s="191"/>
      <c r="HG418" s="191"/>
      <c r="HH418" s="191"/>
      <c r="HI418" s="191"/>
      <c r="HJ418" s="210"/>
      <c r="HR418" s="310"/>
    </row>
    <row r="419" spans="1:226" s="309" customFormat="1" ht="14.45" customHeight="1" x14ac:dyDescent="0.25">
      <c r="A419" s="211" t="s">
        <v>431</v>
      </c>
      <c r="B419" s="194" t="s">
        <v>0</v>
      </c>
      <c r="C419" s="31">
        <f t="shared" si="309"/>
        <v>409</v>
      </c>
      <c r="D419" s="173" t="str">
        <f t="shared" si="273"/>
        <v>Dw_409</v>
      </c>
      <c r="E419" s="4">
        <v>432.89208662659632</v>
      </c>
      <c r="F419" s="195" t="s">
        <v>360</v>
      </c>
      <c r="G419" s="195">
        <v>17.5</v>
      </c>
      <c r="H419" s="3">
        <f t="shared" si="274"/>
        <v>56.770221348409535</v>
      </c>
      <c r="I419" s="196">
        <f t="shared" si="275"/>
        <v>197.74014093136279</v>
      </c>
      <c r="J419" s="1">
        <f t="shared" si="276"/>
        <v>0.30000000000000004</v>
      </c>
      <c r="K419" s="280">
        <f t="shared" si="277"/>
        <v>0.70453984424223759</v>
      </c>
      <c r="L419" s="280">
        <f t="shared" si="278"/>
        <v>0.83641517639097951</v>
      </c>
      <c r="M419" s="225">
        <f t="shared" si="279"/>
        <v>1.0449499908647228</v>
      </c>
      <c r="N419" s="15" t="s">
        <v>432</v>
      </c>
      <c r="O419" s="197">
        <f t="shared" si="280"/>
        <v>0.62731138229323458</v>
      </c>
      <c r="P419" s="198">
        <f t="shared" si="281"/>
        <v>0</v>
      </c>
      <c r="Q419" s="198">
        <f t="shared" si="282"/>
        <v>0</v>
      </c>
      <c r="R419" s="198">
        <f t="shared" si="283"/>
        <v>0.73214051683172365</v>
      </c>
      <c r="S419" s="77">
        <f t="shared" si="284"/>
        <v>0.9344913084047155</v>
      </c>
      <c r="T419" s="199"/>
      <c r="U419" s="3">
        <f t="shared" si="285"/>
        <v>1.9759986342489406</v>
      </c>
      <c r="V419" s="98">
        <f t="shared" si="286"/>
        <v>13.275540048682506</v>
      </c>
      <c r="W419" s="49">
        <f t="shared" si="287"/>
        <v>4.2763022174787935</v>
      </c>
      <c r="X419" s="317">
        <f t="shared" si="310"/>
        <v>9.437363386056373E-2</v>
      </c>
      <c r="Y419" s="318">
        <v>9.4373633860563744E-2</v>
      </c>
      <c r="Z419" s="200"/>
      <c r="AA419" s="66"/>
      <c r="AB419" s="66"/>
      <c r="AC419" s="66">
        <v>250</v>
      </c>
      <c r="AD419" s="66"/>
      <c r="AE419" s="66"/>
      <c r="AF419" s="66"/>
      <c r="AG419" s="66"/>
      <c r="AH419" s="195"/>
      <c r="AI419" s="34"/>
      <c r="AJ419" s="229">
        <v>180</v>
      </c>
      <c r="AK419" s="34"/>
      <c r="AL419" s="34"/>
      <c r="AM419" s="34"/>
      <c r="AN419" s="201"/>
      <c r="AO419" s="201"/>
      <c r="AP419" s="202">
        <v>240</v>
      </c>
      <c r="AQ419" s="18"/>
      <c r="AR419" s="18"/>
      <c r="AS419" s="18"/>
      <c r="AT419" s="51"/>
      <c r="AU419" s="17"/>
      <c r="AV419" s="18"/>
      <c r="AW419" s="112"/>
      <c r="AX419" s="103"/>
      <c r="AY419" s="18"/>
      <c r="AZ419" s="18"/>
      <c r="BA419" s="18"/>
      <c r="BB419" s="17"/>
      <c r="BC419" s="19"/>
      <c r="BD419" s="19"/>
      <c r="BE419" s="19"/>
      <c r="BF419" s="17"/>
      <c r="BG419" s="18"/>
      <c r="BH419" s="18"/>
      <c r="BI419" s="128"/>
      <c r="BJ419" s="331"/>
      <c r="BK419" s="332"/>
      <c r="BL419" s="332"/>
      <c r="BM419" s="332"/>
      <c r="BN419" s="333"/>
      <c r="BO419" s="203">
        <f t="shared" si="288"/>
        <v>6.9363999999999999</v>
      </c>
      <c r="BP419" s="285">
        <v>8.1843926746452826</v>
      </c>
      <c r="BQ419" s="204">
        <v>2.7842355902323401</v>
      </c>
      <c r="BR419" s="204"/>
      <c r="BS419" s="47"/>
      <c r="BT419" s="42"/>
      <c r="BU419" s="42"/>
      <c r="BV419" s="42"/>
      <c r="BW419" s="43"/>
      <c r="BX419" s="191"/>
      <c r="BY419" s="191"/>
      <c r="BZ419" s="205"/>
      <c r="CA419" s="191"/>
      <c r="CB419" s="206"/>
      <c r="CC419" s="191"/>
      <c r="CD419" s="207">
        <f t="shared" si="289"/>
        <v>59.322042279408841</v>
      </c>
      <c r="CE419" s="47" t="s">
        <v>356</v>
      </c>
      <c r="CF419" s="42">
        <v>31.8</v>
      </c>
      <c r="CG419" s="42" t="s">
        <v>353</v>
      </c>
      <c r="CH419" s="42">
        <v>175</v>
      </c>
      <c r="CI419" s="191"/>
      <c r="CJ419" s="192"/>
      <c r="CK419" s="191" t="s">
        <v>357</v>
      </c>
      <c r="CL419" s="191" t="s">
        <v>358</v>
      </c>
      <c r="CM419" s="208">
        <v>0.13</v>
      </c>
      <c r="CN419" s="191">
        <v>470</v>
      </c>
      <c r="CO419" s="205">
        <f t="shared" si="290"/>
        <v>74.228144383115847</v>
      </c>
      <c r="CP419" s="191">
        <f t="shared" si="291"/>
        <v>44.491531709556625</v>
      </c>
      <c r="CQ419" s="145" t="s">
        <v>353</v>
      </c>
      <c r="CR419" s="191">
        <v>175</v>
      </c>
      <c r="CS419" s="191"/>
      <c r="CT419" s="191"/>
      <c r="CU419" s="191"/>
      <c r="CV419" s="192"/>
      <c r="CW419" s="191" t="s">
        <v>357</v>
      </c>
      <c r="CX419" s="209" t="s">
        <v>358</v>
      </c>
      <c r="CY419" s="208">
        <v>0.13</v>
      </c>
      <c r="CZ419" s="191">
        <v>470</v>
      </c>
      <c r="DA419" s="191"/>
      <c r="DB419" s="191">
        <f t="shared" si="292"/>
        <v>56.770221348409535</v>
      </c>
      <c r="DC419" s="43">
        <f t="shared" si="293"/>
        <v>0</v>
      </c>
      <c r="DD419" s="191" t="s">
        <v>362</v>
      </c>
      <c r="DE419" s="191">
        <v>100</v>
      </c>
      <c r="DF419" s="191" t="s">
        <v>361</v>
      </c>
      <c r="DG419" s="191">
        <v>20</v>
      </c>
      <c r="DH419" s="191" t="s">
        <v>353</v>
      </c>
      <c r="DI419" s="192">
        <v>175</v>
      </c>
      <c r="DJ419" s="191"/>
      <c r="DK419" s="209"/>
      <c r="DL419" s="208"/>
      <c r="DM419" s="191"/>
      <c r="DN419" s="191">
        <f t="shared" si="294"/>
        <v>56.770221348409535</v>
      </c>
      <c r="DO419" s="192">
        <f t="shared" si="295"/>
        <v>0</v>
      </c>
      <c r="DP419" s="191">
        <v>1</v>
      </c>
      <c r="DQ419" s="191" t="s">
        <v>363</v>
      </c>
      <c r="DR419" s="191" t="s">
        <v>371</v>
      </c>
      <c r="DS419" s="208">
        <v>0.13400000000000001</v>
      </c>
      <c r="DT419" s="191">
        <v>580</v>
      </c>
      <c r="DU419" s="191">
        <f t="shared" si="296"/>
        <v>8.1843926746452826</v>
      </c>
      <c r="DV419" s="191">
        <v>0.375</v>
      </c>
      <c r="DW419" s="191">
        <v>0.45</v>
      </c>
      <c r="DX419" s="192">
        <f t="shared" si="297"/>
        <v>9.8870070465681401</v>
      </c>
      <c r="DY419" s="191">
        <v>1</v>
      </c>
      <c r="DZ419" s="191" t="s">
        <v>363</v>
      </c>
      <c r="EA419" s="191" t="s">
        <v>371</v>
      </c>
      <c r="EB419" s="208">
        <v>0.13400000000000001</v>
      </c>
      <c r="EC419" s="191">
        <v>580</v>
      </c>
      <c r="ED419" s="191">
        <f t="shared" si="298"/>
        <v>2.7842355902323401</v>
      </c>
      <c r="EE419" s="191">
        <v>0.47499999999999998</v>
      </c>
      <c r="EF419" s="191">
        <v>0.47499999999999998</v>
      </c>
      <c r="EG419" s="191">
        <f t="shared" si="299"/>
        <v>4.9435035232840701</v>
      </c>
      <c r="EH419" s="166">
        <f t="shared" si="300"/>
        <v>2</v>
      </c>
      <c r="EI419" s="205">
        <f t="shared" si="301"/>
        <v>3.3591976782231989</v>
      </c>
      <c r="EJ419" s="205">
        <f t="shared" si="311"/>
        <v>1.9759986342489406</v>
      </c>
      <c r="EK419" s="51">
        <f t="shared" si="307"/>
        <v>0.55823695598339951</v>
      </c>
      <c r="EL419" s="220">
        <f t="shared" si="312"/>
        <v>5.4501160888400513E-2</v>
      </c>
      <c r="EM419" s="221">
        <f t="shared" si="302"/>
        <v>6.6377700243412532</v>
      </c>
      <c r="EN419" s="191"/>
      <c r="EO419" s="313"/>
      <c r="EP419" s="192" t="s">
        <v>354</v>
      </c>
      <c r="EQ419" s="222">
        <f t="shared" si="303"/>
        <v>3.3591976782231989</v>
      </c>
      <c r="ER419" s="191">
        <f t="shared" si="304"/>
        <v>1.9759986342489406</v>
      </c>
      <c r="ES419" s="51">
        <f t="shared" si="305"/>
        <v>0.55823695598339951</v>
      </c>
      <c r="ET419" s="191">
        <f t="shared" si="308"/>
        <v>3.5227011608884005</v>
      </c>
      <c r="EU419" s="191">
        <f t="shared" si="306"/>
        <v>6.6377700243412532</v>
      </c>
      <c r="EV419" s="191"/>
      <c r="EW419" s="191"/>
      <c r="EX419" s="192" t="str">
        <f t="shared" si="313"/>
        <v>Front</v>
      </c>
      <c r="EY419" s="145"/>
      <c r="EZ419" s="191"/>
      <c r="FA419" s="191"/>
      <c r="FB419" s="191"/>
      <c r="FC419" s="191"/>
      <c r="FD419" s="191"/>
      <c r="FE419" s="191"/>
      <c r="FF419" s="192"/>
      <c r="FG419" s="145"/>
      <c r="FH419" s="191"/>
      <c r="FI419" s="191"/>
      <c r="FJ419" s="191"/>
      <c r="FK419" s="191"/>
      <c r="FL419" s="191"/>
      <c r="FM419" s="191"/>
      <c r="FN419" s="192"/>
      <c r="FO419" s="145"/>
      <c r="FP419" s="191"/>
      <c r="FQ419" s="191"/>
      <c r="FR419" s="191"/>
      <c r="FS419" s="191"/>
      <c r="FT419" s="191"/>
      <c r="FU419" s="191"/>
      <c r="FV419" s="192"/>
      <c r="FW419" s="191"/>
      <c r="FX419" s="191"/>
      <c r="FY419" s="191"/>
      <c r="FZ419" s="191"/>
      <c r="GA419" s="191"/>
      <c r="GB419" s="191"/>
      <c r="GC419" s="191"/>
      <c r="GD419" s="210"/>
      <c r="GE419" s="145"/>
      <c r="GF419" s="191"/>
      <c r="GG419" s="191"/>
      <c r="GH419" s="191"/>
      <c r="GI419" s="191"/>
      <c r="GJ419" s="191"/>
      <c r="GK419" s="191"/>
      <c r="GL419" s="210"/>
      <c r="GM419" s="145"/>
      <c r="GN419" s="191"/>
      <c r="GO419" s="191"/>
      <c r="GP419" s="191"/>
      <c r="GQ419" s="191"/>
      <c r="GR419" s="191"/>
      <c r="GS419" s="191"/>
      <c r="GT419" s="210"/>
      <c r="GU419" s="145"/>
      <c r="GV419" s="191"/>
      <c r="GW419" s="191"/>
      <c r="GX419" s="191"/>
      <c r="GY419" s="191"/>
      <c r="GZ419" s="191"/>
      <c r="HA419" s="191"/>
      <c r="HB419" s="210"/>
      <c r="HC419" s="145"/>
      <c r="HD419" s="191"/>
      <c r="HE419" s="191"/>
      <c r="HF419" s="191"/>
      <c r="HG419" s="191"/>
      <c r="HH419" s="191"/>
      <c r="HI419" s="191"/>
      <c r="HJ419" s="210"/>
      <c r="HR419" s="310"/>
    </row>
    <row r="420" spans="1:226" s="309" customFormat="1" ht="14.45" customHeight="1" x14ac:dyDescent="0.25">
      <c r="A420" s="211" t="s">
        <v>431</v>
      </c>
      <c r="B420" s="194" t="s">
        <v>0</v>
      </c>
      <c r="C420" s="31">
        <f t="shared" si="309"/>
        <v>410</v>
      </c>
      <c r="D420" s="173" t="str">
        <f t="shared" si="273"/>
        <v>Dw_410</v>
      </c>
      <c r="E420" s="4">
        <v>494.25042009197972</v>
      </c>
      <c r="F420" s="195" t="s">
        <v>360</v>
      </c>
      <c r="G420" s="195">
        <v>17.5</v>
      </c>
      <c r="H420" s="3">
        <f t="shared" si="274"/>
        <v>53.110364152907231</v>
      </c>
      <c r="I420" s="196">
        <f t="shared" si="275"/>
        <v>184.8250324953809</v>
      </c>
      <c r="J420" s="1">
        <f t="shared" si="276"/>
        <v>0.30000000000000004</v>
      </c>
      <c r="K420" s="280">
        <f t="shared" si="277"/>
        <v>0.70540042711775719</v>
      </c>
      <c r="L420" s="280">
        <f t="shared" si="278"/>
        <v>0.83351996571939191</v>
      </c>
      <c r="M420" s="225">
        <f t="shared" si="279"/>
        <v>1.0440054522875855</v>
      </c>
      <c r="N420" s="15" t="s">
        <v>432</v>
      </c>
      <c r="O420" s="197">
        <f t="shared" si="280"/>
        <v>0.62513997428954382</v>
      </c>
      <c r="P420" s="198">
        <f t="shared" si="281"/>
        <v>0</v>
      </c>
      <c r="Q420" s="198">
        <f t="shared" si="282"/>
        <v>0</v>
      </c>
      <c r="R420" s="198">
        <f t="shared" si="283"/>
        <v>0.73147872921693002</v>
      </c>
      <c r="S420" s="77">
        <f t="shared" si="284"/>
        <v>0.90298444998032901</v>
      </c>
      <c r="T420" s="199"/>
      <c r="U420" s="3">
        <f t="shared" si="285"/>
        <v>1.8850956215524344</v>
      </c>
      <c r="V420" s="98">
        <f t="shared" si="286"/>
        <v>12.082190708146939</v>
      </c>
      <c r="W420" s="49">
        <f t="shared" si="287"/>
        <v>4.3957561534842577</v>
      </c>
      <c r="X420" s="317">
        <f t="shared" si="310"/>
        <v>8.975354017278446E-2</v>
      </c>
      <c r="Y420" s="318">
        <v>8.975354017278446E-2</v>
      </c>
      <c r="Z420" s="200"/>
      <c r="AA420" s="66"/>
      <c r="AB420" s="66"/>
      <c r="AC420" s="66">
        <v>250</v>
      </c>
      <c r="AD420" s="66"/>
      <c r="AE420" s="66"/>
      <c r="AF420" s="66"/>
      <c r="AG420" s="66"/>
      <c r="AH420" s="195"/>
      <c r="AI420" s="34"/>
      <c r="AJ420" s="229">
        <v>180</v>
      </c>
      <c r="AK420" s="34"/>
      <c r="AL420" s="34"/>
      <c r="AM420" s="34"/>
      <c r="AN420" s="201"/>
      <c r="AO420" s="201"/>
      <c r="AP420" s="202">
        <v>240</v>
      </c>
      <c r="AQ420" s="18"/>
      <c r="AR420" s="18"/>
      <c r="AS420" s="18"/>
      <c r="AT420" s="51"/>
      <c r="AU420" s="17"/>
      <c r="AV420" s="18"/>
      <c r="AW420" s="112"/>
      <c r="AX420" s="103"/>
      <c r="AY420" s="18"/>
      <c r="AZ420" s="18"/>
      <c r="BA420" s="18"/>
      <c r="BB420" s="17"/>
      <c r="BC420" s="19"/>
      <c r="BD420" s="19"/>
      <c r="BE420" s="19"/>
      <c r="BF420" s="17"/>
      <c r="BG420" s="18"/>
      <c r="BH420" s="18"/>
      <c r="BI420" s="128"/>
      <c r="BJ420" s="331"/>
      <c r="BK420" s="332"/>
      <c r="BL420" s="332"/>
      <c r="BM420" s="332"/>
      <c r="BN420" s="333"/>
      <c r="BO420" s="203">
        <f t="shared" si="288"/>
        <v>6.9363999999999999</v>
      </c>
      <c r="BP420" s="285">
        <v>7.656762031155532</v>
      </c>
      <c r="BQ420" s="204">
        <v>2.6931895918701829</v>
      </c>
      <c r="BR420" s="204"/>
      <c r="BS420" s="47"/>
      <c r="BT420" s="42"/>
      <c r="BU420" s="42"/>
      <c r="BV420" s="42"/>
      <c r="BW420" s="43"/>
      <c r="BX420" s="191"/>
      <c r="BY420" s="191"/>
      <c r="BZ420" s="205"/>
      <c r="CA420" s="191"/>
      <c r="CB420" s="206"/>
      <c r="CC420" s="191"/>
      <c r="CD420" s="207">
        <f t="shared" si="289"/>
        <v>55.447509748614273</v>
      </c>
      <c r="CE420" s="47" t="s">
        <v>356</v>
      </c>
      <c r="CF420" s="42">
        <v>31.8</v>
      </c>
      <c r="CG420" s="42" t="s">
        <v>353</v>
      </c>
      <c r="CH420" s="42">
        <v>175</v>
      </c>
      <c r="CI420" s="191"/>
      <c r="CJ420" s="192"/>
      <c r="CK420" s="191" t="s">
        <v>357</v>
      </c>
      <c r="CL420" s="191" t="s">
        <v>358</v>
      </c>
      <c r="CM420" s="208">
        <v>0.13</v>
      </c>
      <c r="CN420" s="191">
        <v>470</v>
      </c>
      <c r="CO420" s="205">
        <f t="shared" si="290"/>
        <v>68.632750338138578</v>
      </c>
      <c r="CP420" s="191">
        <f t="shared" si="291"/>
        <v>41.585632311460699</v>
      </c>
      <c r="CQ420" s="145" t="s">
        <v>353</v>
      </c>
      <c r="CR420" s="191">
        <v>175</v>
      </c>
      <c r="CS420" s="191"/>
      <c r="CT420" s="191"/>
      <c r="CU420" s="191"/>
      <c r="CV420" s="192"/>
      <c r="CW420" s="191" t="s">
        <v>357</v>
      </c>
      <c r="CX420" s="209" t="s">
        <v>358</v>
      </c>
      <c r="CY420" s="208">
        <v>0.13</v>
      </c>
      <c r="CZ420" s="191">
        <v>470</v>
      </c>
      <c r="DA420" s="191"/>
      <c r="DB420" s="191">
        <f t="shared" si="292"/>
        <v>53.110364152907231</v>
      </c>
      <c r="DC420" s="43">
        <f t="shared" si="293"/>
        <v>0</v>
      </c>
      <c r="DD420" s="191" t="s">
        <v>362</v>
      </c>
      <c r="DE420" s="191">
        <v>100</v>
      </c>
      <c r="DF420" s="191" t="s">
        <v>361</v>
      </c>
      <c r="DG420" s="191">
        <v>20</v>
      </c>
      <c r="DH420" s="191" t="s">
        <v>353</v>
      </c>
      <c r="DI420" s="192">
        <v>175</v>
      </c>
      <c r="DJ420" s="191"/>
      <c r="DK420" s="209"/>
      <c r="DL420" s="208"/>
      <c r="DM420" s="191"/>
      <c r="DN420" s="191">
        <f t="shared" si="294"/>
        <v>53.110364152907231</v>
      </c>
      <c r="DO420" s="192">
        <f t="shared" si="295"/>
        <v>0</v>
      </c>
      <c r="DP420" s="191">
        <v>1</v>
      </c>
      <c r="DQ420" s="191" t="s">
        <v>363</v>
      </c>
      <c r="DR420" s="191" t="s">
        <v>371</v>
      </c>
      <c r="DS420" s="208">
        <v>0.13400000000000001</v>
      </c>
      <c r="DT420" s="191">
        <v>580</v>
      </c>
      <c r="DU420" s="191">
        <f t="shared" si="296"/>
        <v>7.656762031155532</v>
      </c>
      <c r="DV420" s="191">
        <v>0.375</v>
      </c>
      <c r="DW420" s="191">
        <v>0.45</v>
      </c>
      <c r="DX420" s="192">
        <f t="shared" si="297"/>
        <v>9.2412516247690455</v>
      </c>
      <c r="DY420" s="191">
        <v>1</v>
      </c>
      <c r="DZ420" s="191" t="s">
        <v>363</v>
      </c>
      <c r="EA420" s="191" t="s">
        <v>371</v>
      </c>
      <c r="EB420" s="208">
        <v>0.13400000000000001</v>
      </c>
      <c r="EC420" s="191">
        <v>580</v>
      </c>
      <c r="ED420" s="191">
        <f t="shared" si="298"/>
        <v>2.6931895918701829</v>
      </c>
      <c r="EE420" s="191">
        <v>0.47499999999999998</v>
      </c>
      <c r="EF420" s="191">
        <v>0.47499999999999998</v>
      </c>
      <c r="EG420" s="191">
        <f t="shared" si="299"/>
        <v>4.6206258123845227</v>
      </c>
      <c r="EH420" s="166">
        <f t="shared" si="300"/>
        <v>2</v>
      </c>
      <c r="EI420" s="205">
        <f t="shared" si="301"/>
        <v>3.2046625566391382</v>
      </c>
      <c r="EJ420" s="205">
        <f t="shared" si="311"/>
        <v>1.8850956215524344</v>
      </c>
      <c r="EK420" s="51">
        <f t="shared" si="307"/>
        <v>0.55809397031774854</v>
      </c>
      <c r="EL420" s="220">
        <f t="shared" si="312"/>
        <v>0.13176872168043086</v>
      </c>
      <c r="EM420" s="221">
        <f t="shared" si="302"/>
        <v>6.0410953540734695</v>
      </c>
      <c r="EN420" s="191"/>
      <c r="EO420" s="313"/>
      <c r="EP420" s="192" t="s">
        <v>354</v>
      </c>
      <c r="EQ420" s="222">
        <f t="shared" si="303"/>
        <v>3.2046625566391382</v>
      </c>
      <c r="ER420" s="191">
        <f t="shared" si="304"/>
        <v>1.8850956215524344</v>
      </c>
      <c r="ES420" s="51">
        <f t="shared" si="305"/>
        <v>0.55809397031774854</v>
      </c>
      <c r="ET420" s="191">
        <f t="shared" si="308"/>
        <v>3.5999687216804306</v>
      </c>
      <c r="EU420" s="191">
        <f t="shared" si="306"/>
        <v>6.0410953540734695</v>
      </c>
      <c r="EV420" s="191"/>
      <c r="EW420" s="191"/>
      <c r="EX420" s="192" t="str">
        <f t="shared" si="313"/>
        <v>Front</v>
      </c>
      <c r="EY420" s="145"/>
      <c r="EZ420" s="191"/>
      <c r="FA420" s="191"/>
      <c r="FB420" s="191"/>
      <c r="FC420" s="191"/>
      <c r="FD420" s="191"/>
      <c r="FE420" s="191"/>
      <c r="FF420" s="192"/>
      <c r="FG420" s="145"/>
      <c r="FH420" s="191"/>
      <c r="FI420" s="191"/>
      <c r="FJ420" s="191"/>
      <c r="FK420" s="191"/>
      <c r="FL420" s="191"/>
      <c r="FM420" s="191"/>
      <c r="FN420" s="192"/>
      <c r="FO420" s="145"/>
      <c r="FP420" s="191"/>
      <c r="FQ420" s="191"/>
      <c r="FR420" s="191"/>
      <c r="FS420" s="191"/>
      <c r="FT420" s="191"/>
      <c r="FU420" s="191"/>
      <c r="FV420" s="192"/>
      <c r="FW420" s="191"/>
      <c r="FX420" s="191"/>
      <c r="FY420" s="191"/>
      <c r="FZ420" s="191"/>
      <c r="GA420" s="191"/>
      <c r="GB420" s="191"/>
      <c r="GC420" s="191"/>
      <c r="GD420" s="210"/>
      <c r="GE420" s="145"/>
      <c r="GF420" s="191"/>
      <c r="GG420" s="191"/>
      <c r="GH420" s="191"/>
      <c r="GI420" s="191"/>
      <c r="GJ420" s="191"/>
      <c r="GK420" s="191"/>
      <c r="GL420" s="210"/>
      <c r="GM420" s="145"/>
      <c r="GN420" s="191"/>
      <c r="GO420" s="191"/>
      <c r="GP420" s="191"/>
      <c r="GQ420" s="191"/>
      <c r="GR420" s="191"/>
      <c r="GS420" s="191"/>
      <c r="GT420" s="210"/>
      <c r="GU420" s="145"/>
      <c r="GV420" s="191"/>
      <c r="GW420" s="191"/>
      <c r="GX420" s="191"/>
      <c r="GY420" s="191"/>
      <c r="GZ420" s="191"/>
      <c r="HA420" s="191"/>
      <c r="HB420" s="210"/>
      <c r="HC420" s="145"/>
      <c r="HD420" s="191"/>
      <c r="HE420" s="191"/>
      <c r="HF420" s="191"/>
      <c r="HG420" s="191"/>
      <c r="HH420" s="191"/>
      <c r="HI420" s="191"/>
      <c r="HJ420" s="210"/>
      <c r="HR420" s="310"/>
    </row>
    <row r="421" spans="1:226" s="309" customFormat="1" ht="14.45" customHeight="1" x14ac:dyDescent="0.25">
      <c r="A421" s="211" t="s">
        <v>431</v>
      </c>
      <c r="B421" s="194" t="s">
        <v>0</v>
      </c>
      <c r="C421" s="31">
        <f t="shared" si="309"/>
        <v>411</v>
      </c>
      <c r="D421" s="173" t="str">
        <f t="shared" si="273"/>
        <v>Dw_411</v>
      </c>
      <c r="E421" s="4">
        <v>553.11316050969401</v>
      </c>
      <c r="F421" s="195" t="s">
        <v>360</v>
      </c>
      <c r="G421" s="195">
        <v>17.5</v>
      </c>
      <c r="H421" s="3">
        <f t="shared" si="274"/>
        <v>32.683346497465244</v>
      </c>
      <c r="I421" s="196">
        <f t="shared" si="275"/>
        <v>128.10459753715085</v>
      </c>
      <c r="J421" s="1">
        <f t="shared" si="276"/>
        <v>0.30000000000000004</v>
      </c>
      <c r="K421" s="280">
        <f t="shared" si="277"/>
        <v>0.61257033593275834</v>
      </c>
      <c r="L421" s="280">
        <f t="shared" si="278"/>
        <v>0.72549782741045654</v>
      </c>
      <c r="M421" s="225">
        <f t="shared" si="279"/>
        <v>1.1758703859816131</v>
      </c>
      <c r="N421" s="15" t="s">
        <v>432</v>
      </c>
      <c r="O421" s="197">
        <f t="shared" si="280"/>
        <v>0.54412337055784243</v>
      </c>
      <c r="P421" s="198">
        <f t="shared" si="281"/>
        <v>0</v>
      </c>
      <c r="Q421" s="198">
        <f t="shared" si="282"/>
        <v>0</v>
      </c>
      <c r="R421" s="198">
        <f t="shared" si="283"/>
        <v>0.82386942882049097</v>
      </c>
      <c r="S421" s="77">
        <f t="shared" si="284"/>
        <v>0.62591040450043478</v>
      </c>
      <c r="T421" s="199"/>
      <c r="U421" s="3">
        <f t="shared" si="285"/>
        <v>1.6947565786586745</v>
      </c>
      <c r="V421" s="98">
        <f t="shared" si="286"/>
        <v>9.7654795270833095</v>
      </c>
      <c r="W421" s="49">
        <f t="shared" si="287"/>
        <v>3.3468245370667318</v>
      </c>
      <c r="X421" s="317">
        <f t="shared" si="310"/>
        <v>9.923903252124866E-2</v>
      </c>
      <c r="Y421" s="318">
        <v>9.923903252124866E-2</v>
      </c>
      <c r="Z421" s="200"/>
      <c r="AA421" s="66"/>
      <c r="AB421" s="66"/>
      <c r="AC421" s="66">
        <v>250</v>
      </c>
      <c r="AD421" s="66"/>
      <c r="AE421" s="66"/>
      <c r="AF421" s="66"/>
      <c r="AG421" s="66"/>
      <c r="AH421" s="195"/>
      <c r="AI421" s="34"/>
      <c r="AJ421" s="229">
        <v>180</v>
      </c>
      <c r="AK421" s="34"/>
      <c r="AL421" s="34"/>
      <c r="AM421" s="34"/>
      <c r="AN421" s="201"/>
      <c r="AO421" s="201"/>
      <c r="AP421" s="202">
        <v>240</v>
      </c>
      <c r="AQ421" s="18"/>
      <c r="AR421" s="18"/>
      <c r="AS421" s="18"/>
      <c r="AT421" s="51"/>
      <c r="AU421" s="17"/>
      <c r="AV421" s="18"/>
      <c r="AW421" s="112"/>
      <c r="AX421" s="103"/>
      <c r="AY421" s="18"/>
      <c r="AZ421" s="18"/>
      <c r="BA421" s="18"/>
      <c r="BB421" s="17"/>
      <c r="BC421" s="19"/>
      <c r="BD421" s="19"/>
      <c r="BE421" s="19"/>
      <c r="BF421" s="17"/>
      <c r="BG421" s="18"/>
      <c r="BH421" s="18"/>
      <c r="BI421" s="128"/>
      <c r="BJ421" s="331"/>
      <c r="BK421" s="332"/>
      <c r="BL421" s="332"/>
      <c r="BM421" s="332"/>
      <c r="BN421" s="333"/>
      <c r="BO421" s="203">
        <f t="shared" si="288"/>
        <v>6.9363999999999999</v>
      </c>
      <c r="BP421" s="285">
        <v>4.7118601143915066</v>
      </c>
      <c r="BQ421" s="204">
        <v>2.6930161211247015</v>
      </c>
      <c r="BR421" s="204"/>
      <c r="BS421" s="47"/>
      <c r="BT421" s="42"/>
      <c r="BU421" s="42"/>
      <c r="BV421" s="42"/>
      <c r="BW421" s="43"/>
      <c r="BX421" s="191"/>
      <c r="BY421" s="191"/>
      <c r="BZ421" s="205"/>
      <c r="CA421" s="191"/>
      <c r="CB421" s="206"/>
      <c r="CC421" s="191"/>
      <c r="CD421" s="207">
        <f t="shared" si="289"/>
        <v>38.43137926114526</v>
      </c>
      <c r="CE421" s="47" t="s">
        <v>356</v>
      </c>
      <c r="CF421" s="42">
        <v>31.8</v>
      </c>
      <c r="CG421" s="42" t="s">
        <v>353</v>
      </c>
      <c r="CH421" s="42">
        <v>175</v>
      </c>
      <c r="CI421" s="191"/>
      <c r="CJ421" s="192"/>
      <c r="CK421" s="191" t="s">
        <v>357</v>
      </c>
      <c r="CL421" s="191" t="s">
        <v>358</v>
      </c>
      <c r="CM421" s="208">
        <v>0.13</v>
      </c>
      <c r="CN421" s="191">
        <v>470</v>
      </c>
      <c r="CO421" s="205">
        <f t="shared" si="290"/>
        <v>52.766350690792507</v>
      </c>
      <c r="CP421" s="191">
        <f t="shared" si="291"/>
        <v>28.823534445858943</v>
      </c>
      <c r="CQ421" s="145" t="s">
        <v>353</v>
      </c>
      <c r="CR421" s="191">
        <v>175</v>
      </c>
      <c r="CS421" s="191"/>
      <c r="CT421" s="191"/>
      <c r="CU421" s="191"/>
      <c r="CV421" s="192"/>
      <c r="CW421" s="191" t="s">
        <v>357</v>
      </c>
      <c r="CX421" s="209" t="s">
        <v>358</v>
      </c>
      <c r="CY421" s="208">
        <v>0.13</v>
      </c>
      <c r="CZ421" s="191">
        <v>470</v>
      </c>
      <c r="DA421" s="191"/>
      <c r="DB421" s="191">
        <f t="shared" si="292"/>
        <v>32.683346497465244</v>
      </c>
      <c r="DC421" s="43">
        <f t="shared" si="293"/>
        <v>0</v>
      </c>
      <c r="DD421" s="191" t="s">
        <v>362</v>
      </c>
      <c r="DE421" s="191">
        <v>100</v>
      </c>
      <c r="DF421" s="191" t="s">
        <v>361</v>
      </c>
      <c r="DG421" s="191">
        <v>20</v>
      </c>
      <c r="DH421" s="191" t="s">
        <v>353</v>
      </c>
      <c r="DI421" s="192">
        <v>175</v>
      </c>
      <c r="DJ421" s="191"/>
      <c r="DK421" s="209"/>
      <c r="DL421" s="208"/>
      <c r="DM421" s="191"/>
      <c r="DN421" s="191">
        <f t="shared" si="294"/>
        <v>32.683346497465244</v>
      </c>
      <c r="DO421" s="192">
        <f t="shared" si="295"/>
        <v>0</v>
      </c>
      <c r="DP421" s="191">
        <v>1</v>
      </c>
      <c r="DQ421" s="191" t="s">
        <v>363</v>
      </c>
      <c r="DR421" s="191" t="s">
        <v>371</v>
      </c>
      <c r="DS421" s="208">
        <v>0.13400000000000001</v>
      </c>
      <c r="DT421" s="191">
        <v>580</v>
      </c>
      <c r="DU421" s="191">
        <f t="shared" si="296"/>
        <v>4.7118601143915066</v>
      </c>
      <c r="DV421" s="191">
        <v>0.375</v>
      </c>
      <c r="DW421" s="191">
        <v>0.45</v>
      </c>
      <c r="DX421" s="192">
        <f t="shared" si="297"/>
        <v>6.4052298768575433</v>
      </c>
      <c r="DY421" s="191">
        <v>1</v>
      </c>
      <c r="DZ421" s="191" t="s">
        <v>363</v>
      </c>
      <c r="EA421" s="191" t="s">
        <v>371</v>
      </c>
      <c r="EB421" s="208">
        <v>0.13400000000000001</v>
      </c>
      <c r="EC421" s="191">
        <v>580</v>
      </c>
      <c r="ED421" s="191">
        <f t="shared" si="298"/>
        <v>2.6930161211247015</v>
      </c>
      <c r="EE421" s="191">
        <v>0.47499999999999998</v>
      </c>
      <c r="EF421" s="191">
        <v>0.47499999999999998</v>
      </c>
      <c r="EG421" s="191">
        <f t="shared" si="299"/>
        <v>3.2026149384287717</v>
      </c>
      <c r="EH421" s="166">
        <f t="shared" si="300"/>
        <v>2</v>
      </c>
      <c r="EI421" s="205">
        <f t="shared" si="301"/>
        <v>2.8810861837197463</v>
      </c>
      <c r="EJ421" s="205">
        <f t="shared" si="311"/>
        <v>1.6947565786586745</v>
      </c>
      <c r="EK421" s="51">
        <f t="shared" si="307"/>
        <v>0.74825954246602699</v>
      </c>
      <c r="EL421" s="220">
        <f t="shared" si="312"/>
        <v>0.2935569081401268</v>
      </c>
      <c r="EM421" s="221">
        <f t="shared" si="302"/>
        <v>4.8827397635416547</v>
      </c>
      <c r="EN421" s="191"/>
      <c r="EO421" s="313"/>
      <c r="EP421" s="192" t="s">
        <v>354</v>
      </c>
      <c r="EQ421" s="222">
        <f t="shared" si="303"/>
        <v>2.8810861837197463</v>
      </c>
      <c r="ER421" s="191">
        <f t="shared" si="304"/>
        <v>1.6947565786586745</v>
      </c>
      <c r="ES421" s="51">
        <f t="shared" si="305"/>
        <v>0.74825954246602699</v>
      </c>
      <c r="ET421" s="191">
        <f t="shared" si="308"/>
        <v>3.7617569081401268</v>
      </c>
      <c r="EU421" s="191">
        <f t="shared" si="306"/>
        <v>4.8827397635416547</v>
      </c>
      <c r="EV421" s="191"/>
      <c r="EW421" s="191"/>
      <c r="EX421" s="192" t="str">
        <f t="shared" si="313"/>
        <v>Front</v>
      </c>
      <c r="EY421" s="145"/>
      <c r="EZ421" s="191"/>
      <c r="FA421" s="191"/>
      <c r="FB421" s="191"/>
      <c r="FC421" s="191"/>
      <c r="FD421" s="191"/>
      <c r="FE421" s="191"/>
      <c r="FF421" s="192"/>
      <c r="FG421" s="145"/>
      <c r="FH421" s="191"/>
      <c r="FI421" s="191"/>
      <c r="FJ421" s="191"/>
      <c r="FK421" s="191"/>
      <c r="FL421" s="191"/>
      <c r="FM421" s="191"/>
      <c r="FN421" s="192"/>
      <c r="FO421" s="145"/>
      <c r="FP421" s="191"/>
      <c r="FQ421" s="191"/>
      <c r="FR421" s="191"/>
      <c r="FS421" s="191"/>
      <c r="FT421" s="191"/>
      <c r="FU421" s="191"/>
      <c r="FV421" s="192"/>
      <c r="FW421" s="191"/>
      <c r="FX421" s="191"/>
      <c r="FY421" s="191"/>
      <c r="FZ421" s="191"/>
      <c r="GA421" s="191"/>
      <c r="GB421" s="191"/>
      <c r="GC421" s="191"/>
      <c r="GD421" s="210"/>
      <c r="GE421" s="145"/>
      <c r="GF421" s="191"/>
      <c r="GG421" s="191"/>
      <c r="GH421" s="191"/>
      <c r="GI421" s="191"/>
      <c r="GJ421" s="191"/>
      <c r="GK421" s="191"/>
      <c r="GL421" s="210"/>
      <c r="GM421" s="145"/>
      <c r="GN421" s="191"/>
      <c r="GO421" s="191"/>
      <c r="GP421" s="191"/>
      <c r="GQ421" s="191"/>
      <c r="GR421" s="191"/>
      <c r="GS421" s="191"/>
      <c r="GT421" s="210"/>
      <c r="GU421" s="145"/>
      <c r="GV421" s="191"/>
      <c r="GW421" s="191"/>
      <c r="GX421" s="191"/>
      <c r="GY421" s="191"/>
      <c r="GZ421" s="191"/>
      <c r="HA421" s="191"/>
      <c r="HB421" s="210"/>
      <c r="HC421" s="145"/>
      <c r="HD421" s="191"/>
      <c r="HE421" s="191"/>
      <c r="HF421" s="191"/>
      <c r="HG421" s="191"/>
      <c r="HH421" s="191"/>
      <c r="HI421" s="191"/>
      <c r="HJ421" s="210"/>
      <c r="HR421" s="310"/>
    </row>
    <row r="422" spans="1:226" s="309" customFormat="1" ht="14.45" customHeight="1" x14ac:dyDescent="0.25">
      <c r="A422" s="211" t="s">
        <v>431</v>
      </c>
      <c r="B422" s="194" t="s">
        <v>0</v>
      </c>
      <c r="C422" s="31">
        <f t="shared" si="309"/>
        <v>412</v>
      </c>
      <c r="D422" s="173" t="str">
        <f t="shared" si="273"/>
        <v>Dw_412</v>
      </c>
      <c r="E422" s="4">
        <v>471.796414738983</v>
      </c>
      <c r="F422" s="195" t="s">
        <v>360</v>
      </c>
      <c r="G422" s="195">
        <v>17.5</v>
      </c>
      <c r="H422" s="3">
        <f t="shared" si="274"/>
        <v>46.499286116856595</v>
      </c>
      <c r="I422" s="196">
        <f t="shared" si="275"/>
        <v>166.37873589252285</v>
      </c>
      <c r="J422" s="1">
        <f t="shared" si="276"/>
        <v>0.30000000000000004</v>
      </c>
      <c r="K422" s="280">
        <f t="shared" si="277"/>
        <v>0.68020590686928062</v>
      </c>
      <c r="L422" s="280">
        <f t="shared" si="278"/>
        <v>0.77968391343012788</v>
      </c>
      <c r="M422" s="225">
        <f t="shared" si="279"/>
        <v>1.0734276789179034</v>
      </c>
      <c r="N422" s="15" t="s">
        <v>432</v>
      </c>
      <c r="O422" s="197">
        <f t="shared" si="280"/>
        <v>0.58476293507259591</v>
      </c>
      <c r="P422" s="198">
        <f t="shared" si="281"/>
        <v>0</v>
      </c>
      <c r="Q422" s="198">
        <f t="shared" si="282"/>
        <v>0</v>
      </c>
      <c r="R422" s="198">
        <f t="shared" si="283"/>
        <v>0.75209330828748944</v>
      </c>
      <c r="S422" s="77">
        <f t="shared" si="284"/>
        <v>0.81386414339879509</v>
      </c>
      <c r="T422" s="199"/>
      <c r="U422" s="3">
        <f t="shared" si="285"/>
        <v>1.6594116298465211</v>
      </c>
      <c r="V422" s="98">
        <f t="shared" si="286"/>
        <v>9.3623996547176187</v>
      </c>
      <c r="W422" s="49">
        <f t="shared" si="287"/>
        <v>4.9665991446355395</v>
      </c>
      <c r="X422" s="317">
        <f t="shared" si="310"/>
        <v>7.2488050581514377E-2</v>
      </c>
      <c r="Y422" s="318">
        <v>7.2488050581514363E-2</v>
      </c>
      <c r="Z422" s="200"/>
      <c r="AA422" s="66"/>
      <c r="AB422" s="66"/>
      <c r="AC422" s="66">
        <v>250</v>
      </c>
      <c r="AD422" s="66"/>
      <c r="AE422" s="66"/>
      <c r="AF422" s="66"/>
      <c r="AG422" s="66"/>
      <c r="AH422" s="195"/>
      <c r="AI422" s="34"/>
      <c r="AJ422" s="229">
        <v>180</v>
      </c>
      <c r="AK422" s="34"/>
      <c r="AL422" s="34"/>
      <c r="AM422" s="34"/>
      <c r="AN422" s="201"/>
      <c r="AO422" s="201"/>
      <c r="AP422" s="202">
        <v>240</v>
      </c>
      <c r="AQ422" s="18"/>
      <c r="AR422" s="18"/>
      <c r="AS422" s="18"/>
      <c r="AT422" s="51"/>
      <c r="AU422" s="17"/>
      <c r="AV422" s="18"/>
      <c r="AW422" s="112"/>
      <c r="AX422" s="103"/>
      <c r="AY422" s="18"/>
      <c r="AZ422" s="18"/>
      <c r="BA422" s="18"/>
      <c r="BB422" s="17"/>
      <c r="BC422" s="19"/>
      <c r="BD422" s="19"/>
      <c r="BE422" s="19"/>
      <c r="BF422" s="17"/>
      <c r="BG422" s="18"/>
      <c r="BH422" s="18"/>
      <c r="BI422" s="128"/>
      <c r="BJ422" s="331"/>
      <c r="BK422" s="332"/>
      <c r="BL422" s="332"/>
      <c r="BM422" s="332"/>
      <c r="BN422" s="333"/>
      <c r="BO422" s="203">
        <f t="shared" si="288"/>
        <v>6.9363999999999999</v>
      </c>
      <c r="BP422" s="285">
        <v>6.7036627237265147</v>
      </c>
      <c r="BQ422" s="204">
        <v>2.6898763277373674</v>
      </c>
      <c r="BR422" s="204"/>
      <c r="BS422" s="47"/>
      <c r="BT422" s="42"/>
      <c r="BU422" s="42"/>
      <c r="BV422" s="42"/>
      <c r="BW422" s="43"/>
      <c r="BX422" s="191"/>
      <c r="BY422" s="191"/>
      <c r="BZ422" s="205"/>
      <c r="CA422" s="191"/>
      <c r="CB422" s="206"/>
      <c r="CC422" s="191"/>
      <c r="CD422" s="207">
        <f t="shared" si="289"/>
        <v>49.913620767756861</v>
      </c>
      <c r="CE422" s="47" t="s">
        <v>356</v>
      </c>
      <c r="CF422" s="42">
        <v>31.8</v>
      </c>
      <c r="CG422" s="42" t="s">
        <v>353</v>
      </c>
      <c r="CH422" s="42">
        <v>175</v>
      </c>
      <c r="CI422" s="191"/>
      <c r="CJ422" s="192"/>
      <c r="CK422" s="191" t="s">
        <v>357</v>
      </c>
      <c r="CL422" s="191" t="s">
        <v>358</v>
      </c>
      <c r="CM422" s="208">
        <v>0.13</v>
      </c>
      <c r="CN422" s="191">
        <v>470</v>
      </c>
      <c r="CO422" s="205">
        <f t="shared" si="290"/>
        <v>63.408609807381801</v>
      </c>
      <c r="CP422" s="191">
        <f t="shared" si="291"/>
        <v>37.435215575817644</v>
      </c>
      <c r="CQ422" s="145" t="s">
        <v>353</v>
      </c>
      <c r="CR422" s="191">
        <v>175</v>
      </c>
      <c r="CS422" s="191"/>
      <c r="CT422" s="191"/>
      <c r="CU422" s="191"/>
      <c r="CV422" s="192"/>
      <c r="CW422" s="191" t="s">
        <v>357</v>
      </c>
      <c r="CX422" s="209" t="s">
        <v>358</v>
      </c>
      <c r="CY422" s="208">
        <v>0.13</v>
      </c>
      <c r="CZ422" s="191">
        <v>470</v>
      </c>
      <c r="DA422" s="191"/>
      <c r="DB422" s="191">
        <f t="shared" si="292"/>
        <v>46.499286116856595</v>
      </c>
      <c r="DC422" s="43">
        <f t="shared" si="293"/>
        <v>0</v>
      </c>
      <c r="DD422" s="191" t="s">
        <v>362</v>
      </c>
      <c r="DE422" s="191">
        <v>100</v>
      </c>
      <c r="DF422" s="191" t="s">
        <v>361</v>
      </c>
      <c r="DG422" s="191">
        <v>20</v>
      </c>
      <c r="DH422" s="191" t="s">
        <v>353</v>
      </c>
      <c r="DI422" s="192">
        <v>175</v>
      </c>
      <c r="DJ422" s="191"/>
      <c r="DK422" s="209"/>
      <c r="DL422" s="208"/>
      <c r="DM422" s="191"/>
      <c r="DN422" s="191">
        <f t="shared" si="294"/>
        <v>46.499286116856595</v>
      </c>
      <c r="DO422" s="192">
        <f t="shared" si="295"/>
        <v>0</v>
      </c>
      <c r="DP422" s="191">
        <v>1</v>
      </c>
      <c r="DQ422" s="191" t="s">
        <v>363</v>
      </c>
      <c r="DR422" s="191" t="s">
        <v>371</v>
      </c>
      <c r="DS422" s="208">
        <v>0.13400000000000001</v>
      </c>
      <c r="DT422" s="191">
        <v>580</v>
      </c>
      <c r="DU422" s="191">
        <f t="shared" si="296"/>
        <v>6.7036627237265147</v>
      </c>
      <c r="DV422" s="191">
        <v>0.375</v>
      </c>
      <c r="DW422" s="191">
        <v>0.45</v>
      </c>
      <c r="DX422" s="192">
        <f t="shared" si="297"/>
        <v>8.3189367946261434</v>
      </c>
      <c r="DY422" s="191">
        <v>1</v>
      </c>
      <c r="DZ422" s="191" t="s">
        <v>363</v>
      </c>
      <c r="EA422" s="191" t="s">
        <v>371</v>
      </c>
      <c r="EB422" s="208">
        <v>0.13400000000000001</v>
      </c>
      <c r="EC422" s="191">
        <v>580</v>
      </c>
      <c r="ED422" s="191">
        <f t="shared" si="298"/>
        <v>2.6898763277373674</v>
      </c>
      <c r="EE422" s="191">
        <v>0.47499999999999998</v>
      </c>
      <c r="EF422" s="191">
        <v>0.47499999999999998</v>
      </c>
      <c r="EG422" s="191">
        <f t="shared" si="299"/>
        <v>4.1594683973130717</v>
      </c>
      <c r="EH422" s="166">
        <f t="shared" si="300"/>
        <v>2</v>
      </c>
      <c r="EI422" s="205">
        <f t="shared" si="301"/>
        <v>2.8209997707390859</v>
      </c>
      <c r="EJ422" s="205">
        <f t="shared" si="311"/>
        <v>1.6594116298465211</v>
      </c>
      <c r="EK422" s="51">
        <f t="shared" si="307"/>
        <v>0.78046469789084627</v>
      </c>
      <c r="EL422" s="220">
        <f t="shared" si="312"/>
        <v>0.32360011463045701</v>
      </c>
      <c r="EM422" s="221">
        <f t="shared" si="302"/>
        <v>4.6811998273588094</v>
      </c>
      <c r="EN422" s="191"/>
      <c r="EO422" s="313"/>
      <c r="EP422" s="192" t="s">
        <v>354</v>
      </c>
      <c r="EQ422" s="222">
        <f t="shared" si="303"/>
        <v>2.8209997707390859</v>
      </c>
      <c r="ER422" s="191">
        <f t="shared" si="304"/>
        <v>1.6594116298465211</v>
      </c>
      <c r="ES422" s="51">
        <f t="shared" si="305"/>
        <v>0.78046469789084627</v>
      </c>
      <c r="ET422" s="191">
        <f t="shared" si="308"/>
        <v>3.791800114630457</v>
      </c>
      <c r="EU422" s="191">
        <f t="shared" si="306"/>
        <v>4.6811998273588094</v>
      </c>
      <c r="EV422" s="191"/>
      <c r="EW422" s="191"/>
      <c r="EX422" s="192" t="str">
        <f t="shared" si="313"/>
        <v>Front</v>
      </c>
      <c r="EY422" s="145"/>
      <c r="EZ422" s="191"/>
      <c r="FA422" s="191"/>
      <c r="FB422" s="191"/>
      <c r="FC422" s="191"/>
      <c r="FD422" s="191"/>
      <c r="FE422" s="191"/>
      <c r="FF422" s="192"/>
      <c r="FG422" s="145"/>
      <c r="FH422" s="191"/>
      <c r="FI422" s="191"/>
      <c r="FJ422" s="191"/>
      <c r="FK422" s="191"/>
      <c r="FL422" s="191"/>
      <c r="FM422" s="191"/>
      <c r="FN422" s="192"/>
      <c r="FO422" s="145"/>
      <c r="FP422" s="191"/>
      <c r="FQ422" s="191"/>
      <c r="FR422" s="191"/>
      <c r="FS422" s="191"/>
      <c r="FT422" s="191"/>
      <c r="FU422" s="191"/>
      <c r="FV422" s="192"/>
      <c r="FW422" s="191"/>
      <c r="FX422" s="191"/>
      <c r="FY422" s="191"/>
      <c r="FZ422" s="191"/>
      <c r="GA422" s="191"/>
      <c r="GB422" s="191"/>
      <c r="GC422" s="191"/>
      <c r="GD422" s="210"/>
      <c r="GE422" s="145"/>
      <c r="GF422" s="191"/>
      <c r="GG422" s="191"/>
      <c r="GH422" s="191"/>
      <c r="GI422" s="191"/>
      <c r="GJ422" s="191"/>
      <c r="GK422" s="191"/>
      <c r="GL422" s="210"/>
      <c r="GM422" s="145"/>
      <c r="GN422" s="191"/>
      <c r="GO422" s="191"/>
      <c r="GP422" s="191"/>
      <c r="GQ422" s="191"/>
      <c r="GR422" s="191"/>
      <c r="GS422" s="191"/>
      <c r="GT422" s="210"/>
      <c r="GU422" s="145"/>
      <c r="GV422" s="191"/>
      <c r="GW422" s="191"/>
      <c r="GX422" s="191"/>
      <c r="GY422" s="191"/>
      <c r="GZ422" s="191"/>
      <c r="HA422" s="191"/>
      <c r="HB422" s="210"/>
      <c r="HC422" s="145"/>
      <c r="HD422" s="191"/>
      <c r="HE422" s="191"/>
      <c r="HF422" s="191"/>
      <c r="HG422" s="191"/>
      <c r="HH422" s="191"/>
      <c r="HI422" s="191"/>
      <c r="HJ422" s="210"/>
      <c r="HR422" s="310"/>
    </row>
    <row r="423" spans="1:226" s="309" customFormat="1" ht="14.45" customHeight="1" x14ac:dyDescent="0.25">
      <c r="A423" s="211" t="s">
        <v>431</v>
      </c>
      <c r="B423" s="194" t="s">
        <v>0</v>
      </c>
      <c r="C423" s="31">
        <f t="shared" si="309"/>
        <v>413</v>
      </c>
      <c r="D423" s="173" t="str">
        <f t="shared" si="273"/>
        <v>Dw_413</v>
      </c>
      <c r="E423" s="4">
        <v>619.71018710213821</v>
      </c>
      <c r="F423" s="195" t="s">
        <v>360</v>
      </c>
      <c r="G423" s="195">
        <v>17.5</v>
      </c>
      <c r="H423" s="3">
        <f t="shared" si="274"/>
        <v>57.386091847037932</v>
      </c>
      <c r="I423" s="196">
        <f t="shared" si="275"/>
        <v>204.18298585656814</v>
      </c>
      <c r="J423" s="1">
        <f t="shared" si="276"/>
        <v>0.3</v>
      </c>
      <c r="K423" s="280">
        <f t="shared" si="277"/>
        <v>0.68509502515868037</v>
      </c>
      <c r="L423" s="280">
        <f t="shared" si="278"/>
        <v>0.81954758650143378</v>
      </c>
      <c r="M423" s="225">
        <f t="shared" si="279"/>
        <v>1.0674171003009714</v>
      </c>
      <c r="N423" s="15" t="s">
        <v>432</v>
      </c>
      <c r="O423" s="197">
        <f t="shared" si="280"/>
        <v>0.61466068987607536</v>
      </c>
      <c r="P423" s="198">
        <f t="shared" si="281"/>
        <v>0</v>
      </c>
      <c r="Q423" s="198">
        <f t="shared" si="282"/>
        <v>0</v>
      </c>
      <c r="R423" s="198">
        <f t="shared" si="283"/>
        <v>0.74788201762905637</v>
      </c>
      <c r="S423" s="77">
        <f t="shared" si="284"/>
        <v>0.91403580655686478</v>
      </c>
      <c r="T423" s="199"/>
      <c r="U423" s="3">
        <f t="shared" si="285"/>
        <v>2.0770788775044555</v>
      </c>
      <c r="V423" s="98">
        <f t="shared" si="286"/>
        <v>14.668472655475574</v>
      </c>
      <c r="W423" s="49">
        <f t="shared" si="287"/>
        <v>3.9122063486014245</v>
      </c>
      <c r="X423" s="317">
        <f t="shared" si="310"/>
        <v>0.1035361090303929</v>
      </c>
      <c r="Y423" s="318">
        <v>0.1035361090303929</v>
      </c>
      <c r="Z423" s="200"/>
      <c r="AA423" s="66"/>
      <c r="AB423" s="66"/>
      <c r="AC423" s="66">
        <v>250</v>
      </c>
      <c r="AD423" s="66"/>
      <c r="AE423" s="66"/>
      <c r="AF423" s="66"/>
      <c r="AG423" s="66"/>
      <c r="AH423" s="195"/>
      <c r="AI423" s="34"/>
      <c r="AJ423" s="229">
        <v>180</v>
      </c>
      <c r="AK423" s="34"/>
      <c r="AL423" s="34"/>
      <c r="AM423" s="34"/>
      <c r="AN423" s="201"/>
      <c r="AO423" s="201"/>
      <c r="AP423" s="202">
        <v>240</v>
      </c>
      <c r="AQ423" s="18"/>
      <c r="AR423" s="18"/>
      <c r="AS423" s="18"/>
      <c r="AT423" s="51"/>
      <c r="AU423" s="17"/>
      <c r="AV423" s="18"/>
      <c r="AW423" s="112"/>
      <c r="AX423" s="103"/>
      <c r="AY423" s="18"/>
      <c r="AZ423" s="18"/>
      <c r="BA423" s="18"/>
      <c r="BB423" s="17"/>
      <c r="BC423" s="19"/>
      <c r="BD423" s="19"/>
      <c r="BE423" s="19"/>
      <c r="BF423" s="17"/>
      <c r="BG423" s="18"/>
      <c r="BH423" s="18"/>
      <c r="BI423" s="128"/>
      <c r="BJ423" s="331"/>
      <c r="BK423" s="332"/>
      <c r="BL423" s="332"/>
      <c r="BM423" s="332"/>
      <c r="BN423" s="333"/>
      <c r="BO423" s="203">
        <f t="shared" si="288"/>
        <v>6.9363999999999999</v>
      </c>
      <c r="BP423" s="285">
        <v>8.2731808787033518</v>
      </c>
      <c r="BQ423" s="204">
        <v>2.9392921105303569</v>
      </c>
      <c r="BR423" s="204"/>
      <c r="BS423" s="47"/>
      <c r="BT423" s="42"/>
      <c r="BU423" s="42"/>
      <c r="BV423" s="42"/>
      <c r="BW423" s="43"/>
      <c r="BX423" s="191"/>
      <c r="BY423" s="191"/>
      <c r="BZ423" s="205"/>
      <c r="CA423" s="191"/>
      <c r="CB423" s="206"/>
      <c r="CC423" s="191"/>
      <c r="CD423" s="207">
        <f t="shared" si="289"/>
        <v>61.254895756970441</v>
      </c>
      <c r="CE423" s="47" t="s">
        <v>356</v>
      </c>
      <c r="CF423" s="42">
        <v>31.8</v>
      </c>
      <c r="CG423" s="42" t="s">
        <v>353</v>
      </c>
      <c r="CH423" s="42">
        <v>175</v>
      </c>
      <c r="CI423" s="191"/>
      <c r="CJ423" s="192"/>
      <c r="CK423" s="191" t="s">
        <v>357</v>
      </c>
      <c r="CL423" s="191" t="s">
        <v>358</v>
      </c>
      <c r="CM423" s="208">
        <v>0.13</v>
      </c>
      <c r="CN423" s="191">
        <v>470</v>
      </c>
      <c r="CO423" s="205">
        <f t="shared" si="290"/>
        <v>79.439248311064404</v>
      </c>
      <c r="CP423" s="191">
        <f t="shared" si="291"/>
        <v>45.941171817727835</v>
      </c>
      <c r="CQ423" s="145" t="s">
        <v>353</v>
      </c>
      <c r="CR423" s="191">
        <v>175</v>
      </c>
      <c r="CS423" s="191"/>
      <c r="CT423" s="191"/>
      <c r="CU423" s="191"/>
      <c r="CV423" s="192"/>
      <c r="CW423" s="191" t="s">
        <v>357</v>
      </c>
      <c r="CX423" s="209" t="s">
        <v>358</v>
      </c>
      <c r="CY423" s="208">
        <v>0.13</v>
      </c>
      <c r="CZ423" s="191">
        <v>470</v>
      </c>
      <c r="DA423" s="191"/>
      <c r="DB423" s="191">
        <f t="shared" si="292"/>
        <v>57.386091847037932</v>
      </c>
      <c r="DC423" s="43">
        <f t="shared" si="293"/>
        <v>0</v>
      </c>
      <c r="DD423" s="191" t="s">
        <v>362</v>
      </c>
      <c r="DE423" s="191">
        <v>100</v>
      </c>
      <c r="DF423" s="191" t="s">
        <v>361</v>
      </c>
      <c r="DG423" s="191">
        <v>20</v>
      </c>
      <c r="DH423" s="191" t="s">
        <v>353</v>
      </c>
      <c r="DI423" s="192">
        <v>175</v>
      </c>
      <c r="DJ423" s="191"/>
      <c r="DK423" s="209"/>
      <c r="DL423" s="208"/>
      <c r="DM423" s="191"/>
      <c r="DN423" s="191">
        <f t="shared" si="294"/>
        <v>57.386091847037932</v>
      </c>
      <c r="DO423" s="192">
        <f t="shared" si="295"/>
        <v>0</v>
      </c>
      <c r="DP423" s="191">
        <v>1</v>
      </c>
      <c r="DQ423" s="191" t="s">
        <v>363</v>
      </c>
      <c r="DR423" s="191" t="s">
        <v>371</v>
      </c>
      <c r="DS423" s="208">
        <v>0.13400000000000001</v>
      </c>
      <c r="DT423" s="191">
        <v>580</v>
      </c>
      <c r="DU423" s="191">
        <f t="shared" si="296"/>
        <v>8.2731808787033518</v>
      </c>
      <c r="DV423" s="191">
        <v>0.375</v>
      </c>
      <c r="DW423" s="191">
        <v>0.45</v>
      </c>
      <c r="DX423" s="192">
        <f t="shared" si="297"/>
        <v>10.209149292828407</v>
      </c>
      <c r="DY423" s="191">
        <v>1</v>
      </c>
      <c r="DZ423" s="191" t="s">
        <v>363</v>
      </c>
      <c r="EA423" s="191" t="s">
        <v>371</v>
      </c>
      <c r="EB423" s="208">
        <v>0.13400000000000001</v>
      </c>
      <c r="EC423" s="191">
        <v>580</v>
      </c>
      <c r="ED423" s="191">
        <f t="shared" si="298"/>
        <v>2.9392921105303569</v>
      </c>
      <c r="EE423" s="191">
        <v>0.47499999999999998</v>
      </c>
      <c r="EF423" s="191">
        <v>0.47499999999999998</v>
      </c>
      <c r="EG423" s="191">
        <f t="shared" si="299"/>
        <v>5.1045746464142034</v>
      </c>
      <c r="EH423" s="166">
        <f t="shared" si="300"/>
        <v>2</v>
      </c>
      <c r="EI423" s="205">
        <f t="shared" si="301"/>
        <v>3.5310340917575744</v>
      </c>
      <c r="EJ423" s="205">
        <f t="shared" si="311"/>
        <v>2.0770788775044555</v>
      </c>
      <c r="EK423" s="51">
        <f t="shared" si="307"/>
        <v>0.61221323302590136</v>
      </c>
      <c r="EL423" s="220">
        <f t="shared" si="312"/>
        <v>1.7026829541212127</v>
      </c>
      <c r="EM423" s="221">
        <f t="shared" si="302"/>
        <v>7.3342363277377869</v>
      </c>
      <c r="EN423" s="191"/>
      <c r="EO423" s="313"/>
      <c r="EP423" s="192" t="s">
        <v>354</v>
      </c>
      <c r="EQ423" s="222">
        <f t="shared" si="303"/>
        <v>3.5310340917575744</v>
      </c>
      <c r="ER423" s="191">
        <f t="shared" si="304"/>
        <v>2.0770788775044555</v>
      </c>
      <c r="ES423" s="51">
        <f t="shared" si="305"/>
        <v>0.61221323302590136</v>
      </c>
      <c r="ET423" s="191">
        <f t="shared" si="308"/>
        <v>1.7026829541212127</v>
      </c>
      <c r="EU423" s="191">
        <f t="shared" si="306"/>
        <v>7.3342363277377869</v>
      </c>
      <c r="EV423" s="191"/>
      <c r="EW423" s="191"/>
      <c r="EX423" s="192" t="str">
        <f t="shared" si="313"/>
        <v>Rear</v>
      </c>
      <c r="EY423" s="145"/>
      <c r="EZ423" s="191"/>
      <c r="FA423" s="191"/>
      <c r="FB423" s="191"/>
      <c r="FC423" s="191"/>
      <c r="FD423" s="191"/>
      <c r="FE423" s="191"/>
      <c r="FF423" s="192"/>
      <c r="FG423" s="145"/>
      <c r="FH423" s="191"/>
      <c r="FI423" s="191"/>
      <c r="FJ423" s="191"/>
      <c r="FK423" s="191"/>
      <c r="FL423" s="191"/>
      <c r="FM423" s="191"/>
      <c r="FN423" s="192"/>
      <c r="FO423" s="145"/>
      <c r="FP423" s="191"/>
      <c r="FQ423" s="191"/>
      <c r="FR423" s="191"/>
      <c r="FS423" s="191"/>
      <c r="FT423" s="191"/>
      <c r="FU423" s="191"/>
      <c r="FV423" s="192"/>
      <c r="FW423" s="191"/>
      <c r="FX423" s="191"/>
      <c r="FY423" s="191"/>
      <c r="FZ423" s="191"/>
      <c r="GA423" s="191"/>
      <c r="GB423" s="191"/>
      <c r="GC423" s="191"/>
      <c r="GD423" s="210"/>
      <c r="GE423" s="145"/>
      <c r="GF423" s="191"/>
      <c r="GG423" s="191"/>
      <c r="GH423" s="191"/>
      <c r="GI423" s="191"/>
      <c r="GJ423" s="191"/>
      <c r="GK423" s="191"/>
      <c r="GL423" s="210"/>
      <c r="GM423" s="145"/>
      <c r="GN423" s="191"/>
      <c r="GO423" s="191"/>
      <c r="GP423" s="191"/>
      <c r="GQ423" s="191"/>
      <c r="GR423" s="191"/>
      <c r="GS423" s="191"/>
      <c r="GT423" s="210"/>
      <c r="GU423" s="145"/>
      <c r="GV423" s="191"/>
      <c r="GW423" s="191"/>
      <c r="GX423" s="191"/>
      <c r="GY423" s="191"/>
      <c r="GZ423" s="191"/>
      <c r="HA423" s="191"/>
      <c r="HB423" s="210"/>
      <c r="HC423" s="145"/>
      <c r="HD423" s="191"/>
      <c r="HE423" s="191"/>
      <c r="HF423" s="191"/>
      <c r="HG423" s="191"/>
      <c r="HH423" s="191"/>
      <c r="HI423" s="191"/>
      <c r="HJ423" s="210"/>
      <c r="HR423" s="310"/>
    </row>
    <row r="424" spans="1:226" s="309" customFormat="1" ht="14.45" customHeight="1" x14ac:dyDescent="0.25">
      <c r="A424" s="211" t="s">
        <v>431</v>
      </c>
      <c r="B424" s="194" t="s">
        <v>0</v>
      </c>
      <c r="C424" s="31">
        <f t="shared" si="309"/>
        <v>414</v>
      </c>
      <c r="D424" s="173" t="str">
        <f t="shared" si="273"/>
        <v>Dw_414</v>
      </c>
      <c r="E424" s="4">
        <v>442.436177529188</v>
      </c>
      <c r="F424" s="195" t="s">
        <v>360</v>
      </c>
      <c r="G424" s="195">
        <v>17.5</v>
      </c>
      <c r="H424" s="3">
        <f t="shared" si="274"/>
        <v>45.791991233457438</v>
      </c>
      <c r="I424" s="196">
        <f t="shared" si="275"/>
        <v>170.76787980831472</v>
      </c>
      <c r="J424" s="1">
        <f t="shared" si="276"/>
        <v>0.30000000000000004</v>
      </c>
      <c r="K424" s="280">
        <f t="shared" si="277"/>
        <v>0.64697957113193971</v>
      </c>
      <c r="L424" s="280">
        <f t="shared" si="278"/>
        <v>0.83839258384915716</v>
      </c>
      <c r="M424" s="225">
        <f t="shared" si="279"/>
        <v>1.1187625294849264</v>
      </c>
      <c r="N424" s="15" t="s">
        <v>432</v>
      </c>
      <c r="O424" s="197">
        <f t="shared" si="280"/>
        <v>0.62879443788686795</v>
      </c>
      <c r="P424" s="198">
        <f t="shared" si="281"/>
        <v>0</v>
      </c>
      <c r="Q424" s="198">
        <f t="shared" si="282"/>
        <v>0</v>
      </c>
      <c r="R424" s="198">
        <f t="shared" si="283"/>
        <v>0.78385701106254979</v>
      </c>
      <c r="S424" s="77">
        <f t="shared" si="284"/>
        <v>0.76832195971158324</v>
      </c>
      <c r="T424" s="199"/>
      <c r="U424" s="3">
        <f t="shared" si="285"/>
        <v>2.3059027836774622</v>
      </c>
      <c r="V424" s="98">
        <f t="shared" si="286"/>
        <v>18.078438002422995</v>
      </c>
      <c r="W424" s="49">
        <f t="shared" si="287"/>
        <v>2.5329617098180761</v>
      </c>
      <c r="X424" s="317">
        <f t="shared" si="310"/>
        <v>0.16075896987013849</v>
      </c>
      <c r="Y424" s="318">
        <v>0.16075896987013849</v>
      </c>
      <c r="Z424" s="200"/>
      <c r="AA424" s="66"/>
      <c r="AB424" s="66"/>
      <c r="AC424" s="66">
        <v>250</v>
      </c>
      <c r="AD424" s="66"/>
      <c r="AE424" s="66"/>
      <c r="AF424" s="66"/>
      <c r="AG424" s="66"/>
      <c r="AH424" s="195"/>
      <c r="AI424" s="34"/>
      <c r="AJ424" s="229">
        <v>180</v>
      </c>
      <c r="AK424" s="34"/>
      <c r="AL424" s="34"/>
      <c r="AM424" s="34"/>
      <c r="AN424" s="201"/>
      <c r="AO424" s="201"/>
      <c r="AP424" s="202">
        <v>240</v>
      </c>
      <c r="AQ424" s="18"/>
      <c r="AR424" s="18"/>
      <c r="AS424" s="18"/>
      <c r="AT424" s="51"/>
      <c r="AU424" s="17"/>
      <c r="AV424" s="18"/>
      <c r="AW424" s="112"/>
      <c r="AX424" s="103"/>
      <c r="AY424" s="18"/>
      <c r="AZ424" s="18"/>
      <c r="BA424" s="18"/>
      <c r="BB424" s="17"/>
      <c r="BC424" s="19"/>
      <c r="BD424" s="19"/>
      <c r="BE424" s="19"/>
      <c r="BF424" s="17"/>
      <c r="BG424" s="18"/>
      <c r="BH424" s="18"/>
      <c r="BI424" s="128"/>
      <c r="BJ424" s="331"/>
      <c r="BK424" s="332"/>
      <c r="BL424" s="332"/>
      <c r="BM424" s="332"/>
      <c r="BN424" s="333"/>
      <c r="BO424" s="203">
        <f t="shared" si="288"/>
        <v>6.9363999999999999</v>
      </c>
      <c r="BP424" s="285">
        <v>6.6016941401097746</v>
      </c>
      <c r="BQ424" s="204">
        <v>2.9244846623868206</v>
      </c>
      <c r="BR424" s="204"/>
      <c r="BS424" s="47"/>
      <c r="BT424" s="42"/>
      <c r="BU424" s="42"/>
      <c r="BV424" s="42"/>
      <c r="BW424" s="43"/>
      <c r="BX424" s="191"/>
      <c r="BY424" s="191"/>
      <c r="BZ424" s="205"/>
      <c r="CA424" s="191"/>
      <c r="CB424" s="206"/>
      <c r="CC424" s="191"/>
      <c r="CD424" s="207">
        <f t="shared" si="289"/>
        <v>51.230363942494421</v>
      </c>
      <c r="CE424" s="47" t="s">
        <v>356</v>
      </c>
      <c r="CF424" s="42">
        <v>31.8</v>
      </c>
      <c r="CG424" s="42" t="s">
        <v>353</v>
      </c>
      <c r="CH424" s="42">
        <v>175</v>
      </c>
      <c r="CI424" s="191"/>
      <c r="CJ424" s="192"/>
      <c r="CK424" s="191" t="s">
        <v>357</v>
      </c>
      <c r="CL424" s="191" t="s">
        <v>358</v>
      </c>
      <c r="CM424" s="208">
        <v>0.13</v>
      </c>
      <c r="CN424" s="191">
        <v>470</v>
      </c>
      <c r="CO424" s="205">
        <f t="shared" si="290"/>
        <v>69.212343489972</v>
      </c>
      <c r="CP424" s="191">
        <f t="shared" si="291"/>
        <v>38.422772956870816</v>
      </c>
      <c r="CQ424" s="145" t="s">
        <v>353</v>
      </c>
      <c r="CR424" s="191">
        <v>175</v>
      </c>
      <c r="CS424" s="191"/>
      <c r="CT424" s="191"/>
      <c r="CU424" s="191"/>
      <c r="CV424" s="192"/>
      <c r="CW424" s="191" t="s">
        <v>357</v>
      </c>
      <c r="CX424" s="209" t="s">
        <v>358</v>
      </c>
      <c r="CY424" s="208">
        <v>0.13</v>
      </c>
      <c r="CZ424" s="191">
        <v>470</v>
      </c>
      <c r="DA424" s="191"/>
      <c r="DB424" s="191">
        <f t="shared" si="292"/>
        <v>45.791991233457438</v>
      </c>
      <c r="DC424" s="43">
        <f t="shared" si="293"/>
        <v>0</v>
      </c>
      <c r="DD424" s="191" t="s">
        <v>362</v>
      </c>
      <c r="DE424" s="191">
        <v>100</v>
      </c>
      <c r="DF424" s="191" t="s">
        <v>361</v>
      </c>
      <c r="DG424" s="191">
        <v>20</v>
      </c>
      <c r="DH424" s="191" t="s">
        <v>353</v>
      </c>
      <c r="DI424" s="192">
        <v>175</v>
      </c>
      <c r="DJ424" s="191"/>
      <c r="DK424" s="209"/>
      <c r="DL424" s="208"/>
      <c r="DM424" s="191"/>
      <c r="DN424" s="191">
        <f t="shared" si="294"/>
        <v>45.791991233457438</v>
      </c>
      <c r="DO424" s="192">
        <f t="shared" si="295"/>
        <v>0</v>
      </c>
      <c r="DP424" s="191">
        <v>1</v>
      </c>
      <c r="DQ424" s="191" t="s">
        <v>363</v>
      </c>
      <c r="DR424" s="191" t="s">
        <v>371</v>
      </c>
      <c r="DS424" s="208">
        <v>0.13400000000000001</v>
      </c>
      <c r="DT424" s="191">
        <v>580</v>
      </c>
      <c r="DU424" s="191">
        <f t="shared" si="296"/>
        <v>6.6016941401097746</v>
      </c>
      <c r="DV424" s="191">
        <v>0.375</v>
      </c>
      <c r="DW424" s="191">
        <v>0.45</v>
      </c>
      <c r="DX424" s="192">
        <f t="shared" si="297"/>
        <v>8.5383939904157362</v>
      </c>
      <c r="DY424" s="191">
        <v>1</v>
      </c>
      <c r="DZ424" s="191" t="s">
        <v>363</v>
      </c>
      <c r="EA424" s="191" t="s">
        <v>371</v>
      </c>
      <c r="EB424" s="208">
        <v>0.13400000000000001</v>
      </c>
      <c r="EC424" s="191">
        <v>580</v>
      </c>
      <c r="ED424" s="191">
        <f t="shared" si="298"/>
        <v>2.9244846623868206</v>
      </c>
      <c r="EE424" s="191">
        <v>0.47499999999999998</v>
      </c>
      <c r="EF424" s="191">
        <v>0.47499999999999998</v>
      </c>
      <c r="EG424" s="191">
        <f t="shared" si="299"/>
        <v>4.2691969952078681</v>
      </c>
      <c r="EH424" s="166">
        <f t="shared" si="300"/>
        <v>2</v>
      </c>
      <c r="EI424" s="205">
        <f t="shared" si="301"/>
        <v>3.9200347322516857</v>
      </c>
      <c r="EJ424" s="205">
        <f t="shared" si="311"/>
        <v>2.3059027836774622</v>
      </c>
      <c r="EK424" s="51">
        <f t="shared" si="307"/>
        <v>0.36858187870935843</v>
      </c>
      <c r="EL424" s="220">
        <f t="shared" si="312"/>
        <v>1.5081826338741571</v>
      </c>
      <c r="EM424" s="221">
        <f t="shared" si="302"/>
        <v>9.0392190012114977</v>
      </c>
      <c r="EN424" s="191"/>
      <c r="EO424" s="313"/>
      <c r="EP424" s="192" t="s">
        <v>354</v>
      </c>
      <c r="EQ424" s="222">
        <f t="shared" si="303"/>
        <v>3.9200347322516857</v>
      </c>
      <c r="ER424" s="191">
        <f t="shared" si="304"/>
        <v>2.3059027836774622</v>
      </c>
      <c r="ES424" s="51">
        <f t="shared" si="305"/>
        <v>0.36858187870935843</v>
      </c>
      <c r="ET424" s="191">
        <f t="shared" si="308"/>
        <v>1.5081826338741571</v>
      </c>
      <c r="EU424" s="191">
        <f t="shared" si="306"/>
        <v>9.0392190012114977</v>
      </c>
      <c r="EV424" s="191"/>
      <c r="EW424" s="191"/>
      <c r="EX424" s="192" t="str">
        <f t="shared" si="313"/>
        <v>Rear</v>
      </c>
      <c r="EY424" s="145"/>
      <c r="EZ424" s="191"/>
      <c r="FA424" s="191"/>
      <c r="FB424" s="191"/>
      <c r="FC424" s="191"/>
      <c r="FD424" s="191"/>
      <c r="FE424" s="191"/>
      <c r="FF424" s="192"/>
      <c r="FG424" s="145"/>
      <c r="FH424" s="191"/>
      <c r="FI424" s="191"/>
      <c r="FJ424" s="191"/>
      <c r="FK424" s="191"/>
      <c r="FL424" s="191"/>
      <c r="FM424" s="191"/>
      <c r="FN424" s="192"/>
      <c r="FO424" s="145"/>
      <c r="FP424" s="191"/>
      <c r="FQ424" s="191"/>
      <c r="FR424" s="191"/>
      <c r="FS424" s="191"/>
      <c r="FT424" s="191"/>
      <c r="FU424" s="191"/>
      <c r="FV424" s="192"/>
      <c r="FW424" s="191"/>
      <c r="FX424" s="191"/>
      <c r="FY424" s="191"/>
      <c r="FZ424" s="191"/>
      <c r="GA424" s="191"/>
      <c r="GB424" s="191"/>
      <c r="GC424" s="191"/>
      <c r="GD424" s="210"/>
      <c r="GE424" s="145"/>
      <c r="GF424" s="191"/>
      <c r="GG424" s="191"/>
      <c r="GH424" s="191"/>
      <c r="GI424" s="191"/>
      <c r="GJ424" s="191"/>
      <c r="GK424" s="191"/>
      <c r="GL424" s="210"/>
      <c r="GM424" s="145"/>
      <c r="GN424" s="191"/>
      <c r="GO424" s="191"/>
      <c r="GP424" s="191"/>
      <c r="GQ424" s="191"/>
      <c r="GR424" s="191"/>
      <c r="GS424" s="191"/>
      <c r="GT424" s="210"/>
      <c r="GU424" s="145"/>
      <c r="GV424" s="191"/>
      <c r="GW424" s="191"/>
      <c r="GX424" s="191"/>
      <c r="GY424" s="191"/>
      <c r="GZ424" s="191"/>
      <c r="HA424" s="191"/>
      <c r="HB424" s="210"/>
      <c r="HC424" s="145"/>
      <c r="HD424" s="191"/>
      <c r="HE424" s="191"/>
      <c r="HF424" s="191"/>
      <c r="HG424" s="191"/>
      <c r="HH424" s="191"/>
      <c r="HI424" s="191"/>
      <c r="HJ424" s="210"/>
      <c r="HR424" s="310"/>
    </row>
    <row r="425" spans="1:226" s="309" customFormat="1" ht="14.45" customHeight="1" x14ac:dyDescent="0.25">
      <c r="A425" s="211" t="s">
        <v>431</v>
      </c>
      <c r="B425" s="194" t="s">
        <v>0</v>
      </c>
      <c r="C425" s="31">
        <f t="shared" si="309"/>
        <v>415</v>
      </c>
      <c r="D425" s="173" t="str">
        <f t="shared" si="273"/>
        <v>Dw_415</v>
      </c>
      <c r="E425" s="4">
        <v>564.25907324391926</v>
      </c>
      <c r="F425" s="195" t="s">
        <v>360</v>
      </c>
      <c r="G425" s="195">
        <v>17.5</v>
      </c>
      <c r="H425" s="3">
        <f t="shared" si="274"/>
        <v>44.744082249261972</v>
      </c>
      <c r="I425" s="196">
        <f t="shared" si="275"/>
        <v>169.09687657795024</v>
      </c>
      <c r="J425" s="1">
        <f t="shared" si="276"/>
        <v>0.3</v>
      </c>
      <c r="K425" s="280">
        <f t="shared" si="277"/>
        <v>0.63723004239501124</v>
      </c>
      <c r="L425" s="280">
        <f t="shared" si="278"/>
        <v>0.7536803515320013</v>
      </c>
      <c r="M425" s="225">
        <f t="shared" si="279"/>
        <v>1.1337602745047211</v>
      </c>
      <c r="N425" s="15" t="s">
        <v>432</v>
      </c>
      <c r="O425" s="197">
        <f t="shared" si="280"/>
        <v>0.56526026364900106</v>
      </c>
      <c r="P425" s="198">
        <f t="shared" si="281"/>
        <v>0</v>
      </c>
      <c r="Q425" s="198">
        <f t="shared" si="282"/>
        <v>0</v>
      </c>
      <c r="R425" s="198">
        <f t="shared" si="283"/>
        <v>0.79436512808833815</v>
      </c>
      <c r="S425" s="77">
        <f t="shared" si="284"/>
        <v>0.74829925233300654</v>
      </c>
      <c r="T425" s="199"/>
      <c r="U425" s="3">
        <f t="shared" si="285"/>
        <v>1.9020308935508503</v>
      </c>
      <c r="V425" s="98">
        <f t="shared" si="286"/>
        <v>12.300253168074278</v>
      </c>
      <c r="W425" s="49">
        <f t="shared" si="287"/>
        <v>3.6376553911424154</v>
      </c>
      <c r="X425" s="317">
        <f t="shared" si="310"/>
        <v>0.10031993634566062</v>
      </c>
      <c r="Y425" s="318">
        <v>0.1003199363456606</v>
      </c>
      <c r="Z425" s="200"/>
      <c r="AA425" s="66"/>
      <c r="AB425" s="66"/>
      <c r="AC425" s="66">
        <v>250</v>
      </c>
      <c r="AD425" s="66"/>
      <c r="AE425" s="66"/>
      <c r="AF425" s="66"/>
      <c r="AG425" s="66"/>
      <c r="AH425" s="195"/>
      <c r="AI425" s="34"/>
      <c r="AJ425" s="229">
        <v>180</v>
      </c>
      <c r="AK425" s="34"/>
      <c r="AL425" s="34"/>
      <c r="AM425" s="34"/>
      <c r="AN425" s="201"/>
      <c r="AO425" s="201"/>
      <c r="AP425" s="202">
        <v>240</v>
      </c>
      <c r="AQ425" s="18"/>
      <c r="AR425" s="18"/>
      <c r="AS425" s="18"/>
      <c r="AT425" s="51"/>
      <c r="AU425" s="17"/>
      <c r="AV425" s="18"/>
      <c r="AW425" s="112"/>
      <c r="AX425" s="103"/>
      <c r="AY425" s="18"/>
      <c r="AZ425" s="18"/>
      <c r="BA425" s="18"/>
      <c r="BB425" s="17"/>
      <c r="BC425" s="19"/>
      <c r="BD425" s="19"/>
      <c r="BE425" s="19"/>
      <c r="BF425" s="17"/>
      <c r="BG425" s="18"/>
      <c r="BH425" s="18"/>
      <c r="BI425" s="128"/>
      <c r="BJ425" s="331"/>
      <c r="BK425" s="332"/>
      <c r="BL425" s="332"/>
      <c r="BM425" s="332"/>
      <c r="BN425" s="333"/>
      <c r="BO425" s="203">
        <f t="shared" si="288"/>
        <v>6.9363999999999999</v>
      </c>
      <c r="BP425" s="285">
        <v>6.4506202423824996</v>
      </c>
      <c r="BQ425" s="204">
        <v>2.9733544372850771</v>
      </c>
      <c r="BR425" s="204"/>
      <c r="BS425" s="47"/>
      <c r="BT425" s="42"/>
      <c r="BU425" s="42"/>
      <c r="BV425" s="42"/>
      <c r="BW425" s="43"/>
      <c r="BX425" s="191"/>
      <c r="BY425" s="191"/>
      <c r="BZ425" s="205"/>
      <c r="CA425" s="191"/>
      <c r="CB425" s="206"/>
      <c r="CC425" s="191"/>
      <c r="CD425" s="207">
        <f t="shared" si="289"/>
        <v>50.729062973385069</v>
      </c>
      <c r="CE425" s="47" t="s">
        <v>356</v>
      </c>
      <c r="CF425" s="42">
        <v>31.8</v>
      </c>
      <c r="CG425" s="42" t="s">
        <v>353</v>
      </c>
      <c r="CH425" s="42">
        <v>175</v>
      </c>
      <c r="CI425" s="191"/>
      <c r="CJ425" s="192"/>
      <c r="CK425" s="191" t="s">
        <v>357</v>
      </c>
      <c r="CL425" s="191" t="s">
        <v>358</v>
      </c>
      <c r="CM425" s="208">
        <v>0.13</v>
      </c>
      <c r="CN425" s="191">
        <v>470</v>
      </c>
      <c r="CO425" s="205">
        <f t="shared" si="290"/>
        <v>69.637158227998441</v>
      </c>
      <c r="CP425" s="191">
        <f t="shared" si="291"/>
        <v>38.046797230038806</v>
      </c>
      <c r="CQ425" s="145" t="s">
        <v>353</v>
      </c>
      <c r="CR425" s="191">
        <v>175</v>
      </c>
      <c r="CS425" s="191"/>
      <c r="CT425" s="191"/>
      <c r="CU425" s="191"/>
      <c r="CV425" s="192"/>
      <c r="CW425" s="191" t="s">
        <v>357</v>
      </c>
      <c r="CX425" s="209" t="s">
        <v>358</v>
      </c>
      <c r="CY425" s="208">
        <v>0.13</v>
      </c>
      <c r="CZ425" s="191">
        <v>470</v>
      </c>
      <c r="DA425" s="191"/>
      <c r="DB425" s="191">
        <f t="shared" si="292"/>
        <v>44.744082249261972</v>
      </c>
      <c r="DC425" s="43">
        <f t="shared" si="293"/>
        <v>0</v>
      </c>
      <c r="DD425" s="191" t="s">
        <v>362</v>
      </c>
      <c r="DE425" s="191">
        <v>100</v>
      </c>
      <c r="DF425" s="191" t="s">
        <v>361</v>
      </c>
      <c r="DG425" s="191">
        <v>20</v>
      </c>
      <c r="DH425" s="191" t="s">
        <v>353</v>
      </c>
      <c r="DI425" s="192">
        <v>175</v>
      </c>
      <c r="DJ425" s="191"/>
      <c r="DK425" s="209"/>
      <c r="DL425" s="208"/>
      <c r="DM425" s="191"/>
      <c r="DN425" s="191">
        <f t="shared" si="294"/>
        <v>44.744082249261972</v>
      </c>
      <c r="DO425" s="192">
        <f t="shared" si="295"/>
        <v>0</v>
      </c>
      <c r="DP425" s="191">
        <v>1</v>
      </c>
      <c r="DQ425" s="191" t="s">
        <v>363</v>
      </c>
      <c r="DR425" s="191" t="s">
        <v>371</v>
      </c>
      <c r="DS425" s="208">
        <v>0.13400000000000001</v>
      </c>
      <c r="DT425" s="191">
        <v>580</v>
      </c>
      <c r="DU425" s="191">
        <f t="shared" si="296"/>
        <v>6.4506202423824996</v>
      </c>
      <c r="DV425" s="191">
        <v>0.375</v>
      </c>
      <c r="DW425" s="191">
        <v>0.45</v>
      </c>
      <c r="DX425" s="192">
        <f t="shared" si="297"/>
        <v>8.4548438288975127</v>
      </c>
      <c r="DY425" s="191">
        <v>1</v>
      </c>
      <c r="DZ425" s="191" t="s">
        <v>363</v>
      </c>
      <c r="EA425" s="191" t="s">
        <v>371</v>
      </c>
      <c r="EB425" s="208">
        <v>0.13400000000000001</v>
      </c>
      <c r="EC425" s="191">
        <v>580</v>
      </c>
      <c r="ED425" s="191">
        <f t="shared" si="298"/>
        <v>2.9733544372850771</v>
      </c>
      <c r="EE425" s="191">
        <v>0.47499999999999998</v>
      </c>
      <c r="EF425" s="191">
        <v>0.47499999999999998</v>
      </c>
      <c r="EG425" s="191">
        <f t="shared" si="299"/>
        <v>4.2274219144487564</v>
      </c>
      <c r="EH425" s="166">
        <f t="shared" si="300"/>
        <v>2</v>
      </c>
      <c r="EI425" s="205">
        <f t="shared" si="301"/>
        <v>3.2334525190364456</v>
      </c>
      <c r="EJ425" s="205">
        <f t="shared" si="311"/>
        <v>1.9020308935508503</v>
      </c>
      <c r="EK425" s="51">
        <f t="shared" si="307"/>
        <v>0.82132354373422678</v>
      </c>
      <c r="EL425" s="220">
        <f t="shared" si="312"/>
        <v>0.11737374048177718</v>
      </c>
      <c r="EM425" s="221">
        <f t="shared" si="302"/>
        <v>6.1501265840371389</v>
      </c>
      <c r="EN425" s="191"/>
      <c r="EO425" s="313"/>
      <c r="EP425" s="192" t="s">
        <v>354</v>
      </c>
      <c r="EQ425" s="222">
        <f t="shared" si="303"/>
        <v>3.2334525190364456</v>
      </c>
      <c r="ER425" s="191">
        <f t="shared" si="304"/>
        <v>1.9020308935508503</v>
      </c>
      <c r="ES425" s="51">
        <f t="shared" si="305"/>
        <v>0.82132354373422678</v>
      </c>
      <c r="ET425" s="191">
        <f t="shared" si="308"/>
        <v>3.5855737404817773</v>
      </c>
      <c r="EU425" s="191">
        <f t="shared" si="306"/>
        <v>6.1501265840371389</v>
      </c>
      <c r="EV425" s="191"/>
      <c r="EW425" s="191"/>
      <c r="EX425" s="192" t="str">
        <f t="shared" si="313"/>
        <v>Front</v>
      </c>
      <c r="EY425" s="145"/>
      <c r="EZ425" s="191"/>
      <c r="FA425" s="191"/>
      <c r="FB425" s="191"/>
      <c r="FC425" s="191"/>
      <c r="FD425" s="191"/>
      <c r="FE425" s="191"/>
      <c r="FF425" s="192"/>
      <c r="FG425" s="145"/>
      <c r="FH425" s="191"/>
      <c r="FI425" s="191"/>
      <c r="FJ425" s="191"/>
      <c r="FK425" s="191"/>
      <c r="FL425" s="191"/>
      <c r="FM425" s="191"/>
      <c r="FN425" s="192"/>
      <c r="FO425" s="145"/>
      <c r="FP425" s="191"/>
      <c r="FQ425" s="191"/>
      <c r="FR425" s="191"/>
      <c r="FS425" s="191"/>
      <c r="FT425" s="191"/>
      <c r="FU425" s="191"/>
      <c r="FV425" s="192"/>
      <c r="FW425" s="191"/>
      <c r="FX425" s="191"/>
      <c r="FY425" s="191"/>
      <c r="FZ425" s="191"/>
      <c r="GA425" s="191"/>
      <c r="GB425" s="191"/>
      <c r="GC425" s="191"/>
      <c r="GD425" s="210"/>
      <c r="GE425" s="145"/>
      <c r="GF425" s="191"/>
      <c r="GG425" s="191"/>
      <c r="GH425" s="191"/>
      <c r="GI425" s="191"/>
      <c r="GJ425" s="191"/>
      <c r="GK425" s="191"/>
      <c r="GL425" s="210"/>
      <c r="GM425" s="145"/>
      <c r="GN425" s="191"/>
      <c r="GO425" s="191"/>
      <c r="GP425" s="191"/>
      <c r="GQ425" s="191"/>
      <c r="GR425" s="191"/>
      <c r="GS425" s="191"/>
      <c r="GT425" s="210"/>
      <c r="GU425" s="145"/>
      <c r="GV425" s="191"/>
      <c r="GW425" s="191"/>
      <c r="GX425" s="191"/>
      <c r="GY425" s="191"/>
      <c r="GZ425" s="191"/>
      <c r="HA425" s="191"/>
      <c r="HB425" s="210"/>
      <c r="HC425" s="145"/>
      <c r="HD425" s="191"/>
      <c r="HE425" s="191"/>
      <c r="HF425" s="191"/>
      <c r="HG425" s="191"/>
      <c r="HH425" s="191"/>
      <c r="HI425" s="191"/>
      <c r="HJ425" s="210"/>
      <c r="HR425" s="310"/>
    </row>
    <row r="426" spans="1:226" s="309" customFormat="1" ht="14.45" customHeight="1" x14ac:dyDescent="0.25">
      <c r="A426" s="211" t="s">
        <v>431</v>
      </c>
      <c r="B426" s="194" t="s">
        <v>0</v>
      </c>
      <c r="C426" s="31">
        <f t="shared" si="309"/>
        <v>416</v>
      </c>
      <c r="D426" s="173" t="str">
        <f t="shared" si="273"/>
        <v>Dw_416</v>
      </c>
      <c r="E426" s="4">
        <v>526.08317069072461</v>
      </c>
      <c r="F426" s="195" t="s">
        <v>360</v>
      </c>
      <c r="G426" s="195">
        <v>17.5</v>
      </c>
      <c r="H426" s="3">
        <f t="shared" si="274"/>
        <v>55.040687698126071</v>
      </c>
      <c r="I426" s="196">
        <f t="shared" si="275"/>
        <v>197.65383254158183</v>
      </c>
      <c r="J426" s="1">
        <f t="shared" si="276"/>
        <v>0.30000000000000004</v>
      </c>
      <c r="K426" s="280">
        <f t="shared" si="277"/>
        <v>0.67710958097327822</v>
      </c>
      <c r="L426" s="280">
        <f t="shared" si="278"/>
        <v>0.76304842541072238</v>
      </c>
      <c r="M426" s="225">
        <f t="shared" si="279"/>
        <v>1.0773148418436889</v>
      </c>
      <c r="N426" s="15" t="s">
        <v>432</v>
      </c>
      <c r="O426" s="197">
        <f t="shared" si="280"/>
        <v>0.57228631905804184</v>
      </c>
      <c r="P426" s="198">
        <f t="shared" si="281"/>
        <v>0</v>
      </c>
      <c r="Q426" s="198">
        <f t="shared" si="282"/>
        <v>0</v>
      </c>
      <c r="R426" s="198">
        <f t="shared" si="283"/>
        <v>0.75481683524894583</v>
      </c>
      <c r="S426" s="77">
        <f t="shared" si="284"/>
        <v>0.88329841661281761</v>
      </c>
      <c r="T426" s="199"/>
      <c r="U426" s="3">
        <f t="shared" si="285"/>
        <v>1.7031896677823326</v>
      </c>
      <c r="V426" s="98">
        <f t="shared" si="286"/>
        <v>9.8629071510976711</v>
      </c>
      <c r="W426" s="49">
        <f t="shared" si="287"/>
        <v>5.5805744548655145</v>
      </c>
      <c r="X426" s="317">
        <f t="shared" si="310"/>
        <v>6.5122522105093145E-2</v>
      </c>
      <c r="Y426" s="318">
        <v>6.5122522105093145E-2</v>
      </c>
      <c r="Z426" s="200"/>
      <c r="AA426" s="66"/>
      <c r="AB426" s="66"/>
      <c r="AC426" s="66">
        <v>250</v>
      </c>
      <c r="AD426" s="66"/>
      <c r="AE426" s="66"/>
      <c r="AF426" s="66"/>
      <c r="AG426" s="66"/>
      <c r="AH426" s="195"/>
      <c r="AI426" s="34"/>
      <c r="AJ426" s="229">
        <v>180</v>
      </c>
      <c r="AK426" s="34"/>
      <c r="AL426" s="34"/>
      <c r="AM426" s="34"/>
      <c r="AN426" s="201"/>
      <c r="AO426" s="201"/>
      <c r="AP426" s="202">
        <v>240</v>
      </c>
      <c r="AQ426" s="18"/>
      <c r="AR426" s="18"/>
      <c r="AS426" s="18"/>
      <c r="AT426" s="51"/>
      <c r="AU426" s="17"/>
      <c r="AV426" s="18"/>
      <c r="AW426" s="112"/>
      <c r="AX426" s="103"/>
      <c r="AY426" s="18"/>
      <c r="AZ426" s="18"/>
      <c r="BA426" s="18"/>
      <c r="BB426" s="17"/>
      <c r="BC426" s="19"/>
      <c r="BD426" s="19"/>
      <c r="BE426" s="19"/>
      <c r="BF426" s="17"/>
      <c r="BG426" s="18"/>
      <c r="BH426" s="18"/>
      <c r="BI426" s="128"/>
      <c r="BJ426" s="331"/>
      <c r="BK426" s="332"/>
      <c r="BL426" s="332"/>
      <c r="BM426" s="332"/>
      <c r="BN426" s="333"/>
      <c r="BO426" s="203">
        <f t="shared" si="288"/>
        <v>6.9363999999999999</v>
      </c>
      <c r="BP426" s="285">
        <v>7.9350509915988221</v>
      </c>
      <c r="BQ426" s="204">
        <v>2.9443144853451462</v>
      </c>
      <c r="BR426" s="204"/>
      <c r="BS426" s="47"/>
      <c r="BT426" s="42"/>
      <c r="BU426" s="42"/>
      <c r="BV426" s="42"/>
      <c r="BW426" s="43"/>
      <c r="BX426" s="191"/>
      <c r="BY426" s="191"/>
      <c r="BZ426" s="205"/>
      <c r="CA426" s="191"/>
      <c r="CB426" s="206"/>
      <c r="CC426" s="191"/>
      <c r="CD426" s="207">
        <f t="shared" si="289"/>
        <v>59.296149762474556</v>
      </c>
      <c r="CE426" s="47" t="s">
        <v>356</v>
      </c>
      <c r="CF426" s="42">
        <v>31.8</v>
      </c>
      <c r="CG426" s="42" t="s">
        <v>353</v>
      </c>
      <c r="CH426" s="42">
        <v>175</v>
      </c>
      <c r="CI426" s="191"/>
      <c r="CJ426" s="192"/>
      <c r="CK426" s="191" t="s">
        <v>357</v>
      </c>
      <c r="CL426" s="191" t="s">
        <v>358</v>
      </c>
      <c r="CM426" s="208">
        <v>0.13</v>
      </c>
      <c r="CN426" s="191">
        <v>470</v>
      </c>
      <c r="CO426" s="205">
        <f t="shared" si="290"/>
        <v>77.600903293901837</v>
      </c>
      <c r="CP426" s="191">
        <f t="shared" si="291"/>
        <v>44.472112321855917</v>
      </c>
      <c r="CQ426" s="145" t="s">
        <v>353</v>
      </c>
      <c r="CR426" s="191">
        <v>175</v>
      </c>
      <c r="CS426" s="191"/>
      <c r="CT426" s="191"/>
      <c r="CU426" s="191"/>
      <c r="CV426" s="192"/>
      <c r="CW426" s="191" t="s">
        <v>357</v>
      </c>
      <c r="CX426" s="209" t="s">
        <v>358</v>
      </c>
      <c r="CY426" s="208">
        <v>0.13</v>
      </c>
      <c r="CZ426" s="191">
        <v>470</v>
      </c>
      <c r="DA426" s="191"/>
      <c r="DB426" s="191">
        <f t="shared" si="292"/>
        <v>55.040687698126071</v>
      </c>
      <c r="DC426" s="43">
        <f t="shared" si="293"/>
        <v>0</v>
      </c>
      <c r="DD426" s="191" t="s">
        <v>362</v>
      </c>
      <c r="DE426" s="191">
        <v>100</v>
      </c>
      <c r="DF426" s="191" t="s">
        <v>361</v>
      </c>
      <c r="DG426" s="191">
        <v>20</v>
      </c>
      <c r="DH426" s="191" t="s">
        <v>353</v>
      </c>
      <c r="DI426" s="192">
        <v>175</v>
      </c>
      <c r="DJ426" s="191"/>
      <c r="DK426" s="209"/>
      <c r="DL426" s="208"/>
      <c r="DM426" s="191"/>
      <c r="DN426" s="191">
        <f t="shared" si="294"/>
        <v>55.040687698126071</v>
      </c>
      <c r="DO426" s="192">
        <f t="shared" si="295"/>
        <v>0</v>
      </c>
      <c r="DP426" s="191">
        <v>1</v>
      </c>
      <c r="DQ426" s="191" t="s">
        <v>363</v>
      </c>
      <c r="DR426" s="191" t="s">
        <v>371</v>
      </c>
      <c r="DS426" s="208">
        <v>0.13400000000000001</v>
      </c>
      <c r="DT426" s="191">
        <v>580</v>
      </c>
      <c r="DU426" s="191">
        <f t="shared" si="296"/>
        <v>7.9350509915988221</v>
      </c>
      <c r="DV426" s="191">
        <v>0.375</v>
      </c>
      <c r="DW426" s="191">
        <v>0.45</v>
      </c>
      <c r="DX426" s="192">
        <f t="shared" si="297"/>
        <v>9.8826916270790921</v>
      </c>
      <c r="DY426" s="191">
        <v>1</v>
      </c>
      <c r="DZ426" s="191" t="s">
        <v>363</v>
      </c>
      <c r="EA426" s="191" t="s">
        <v>371</v>
      </c>
      <c r="EB426" s="208">
        <v>0.13400000000000001</v>
      </c>
      <c r="EC426" s="191">
        <v>580</v>
      </c>
      <c r="ED426" s="191">
        <f t="shared" si="298"/>
        <v>2.9443144853451462</v>
      </c>
      <c r="EE426" s="191">
        <v>0.47499999999999998</v>
      </c>
      <c r="EF426" s="191">
        <v>0.47499999999999998</v>
      </c>
      <c r="EG426" s="191">
        <f t="shared" si="299"/>
        <v>4.9413458135395461</v>
      </c>
      <c r="EH426" s="166">
        <f t="shared" si="300"/>
        <v>2</v>
      </c>
      <c r="EI426" s="205">
        <f t="shared" si="301"/>
        <v>2.8954224352299649</v>
      </c>
      <c r="EJ426" s="205">
        <f t="shared" si="311"/>
        <v>1.7031896677823324</v>
      </c>
      <c r="EK426" s="51">
        <f t="shared" si="307"/>
        <v>0.99112481756281379</v>
      </c>
      <c r="EL426" s="220">
        <f t="shared" si="312"/>
        <v>0.28638878238501753</v>
      </c>
      <c r="EM426" s="221">
        <f t="shared" si="302"/>
        <v>4.9314535755488356</v>
      </c>
      <c r="EN426" s="191"/>
      <c r="EO426" s="313"/>
      <c r="EP426" s="192" t="s">
        <v>354</v>
      </c>
      <c r="EQ426" s="222">
        <f t="shared" si="303"/>
        <v>2.8954224352299649</v>
      </c>
      <c r="ER426" s="191">
        <f t="shared" si="304"/>
        <v>1.7031896677823324</v>
      </c>
      <c r="ES426" s="51">
        <f t="shared" si="305"/>
        <v>0.99112481756281379</v>
      </c>
      <c r="ET426" s="191">
        <f t="shared" si="308"/>
        <v>3.7545887823850173</v>
      </c>
      <c r="EU426" s="191">
        <f t="shared" si="306"/>
        <v>4.9314535755488356</v>
      </c>
      <c r="EV426" s="191"/>
      <c r="EW426" s="191"/>
      <c r="EX426" s="192" t="str">
        <f t="shared" si="313"/>
        <v>Front</v>
      </c>
      <c r="EY426" s="145"/>
      <c r="EZ426" s="191"/>
      <c r="FA426" s="191"/>
      <c r="FB426" s="191"/>
      <c r="FC426" s="191"/>
      <c r="FD426" s="191"/>
      <c r="FE426" s="191"/>
      <c r="FF426" s="192"/>
      <c r="FG426" s="145"/>
      <c r="FH426" s="191"/>
      <c r="FI426" s="191"/>
      <c r="FJ426" s="191"/>
      <c r="FK426" s="191"/>
      <c r="FL426" s="191"/>
      <c r="FM426" s="191"/>
      <c r="FN426" s="192"/>
      <c r="FO426" s="145"/>
      <c r="FP426" s="191"/>
      <c r="FQ426" s="191"/>
      <c r="FR426" s="191"/>
      <c r="FS426" s="191"/>
      <c r="FT426" s="191"/>
      <c r="FU426" s="191"/>
      <c r="FV426" s="192"/>
      <c r="FW426" s="191"/>
      <c r="FX426" s="191"/>
      <c r="FY426" s="191"/>
      <c r="FZ426" s="191"/>
      <c r="GA426" s="191"/>
      <c r="GB426" s="191"/>
      <c r="GC426" s="191"/>
      <c r="GD426" s="210"/>
      <c r="GE426" s="145"/>
      <c r="GF426" s="191"/>
      <c r="GG426" s="191"/>
      <c r="GH426" s="191"/>
      <c r="GI426" s="191"/>
      <c r="GJ426" s="191"/>
      <c r="GK426" s="191"/>
      <c r="GL426" s="210"/>
      <c r="GM426" s="145"/>
      <c r="GN426" s="191"/>
      <c r="GO426" s="191"/>
      <c r="GP426" s="191"/>
      <c r="GQ426" s="191"/>
      <c r="GR426" s="191"/>
      <c r="GS426" s="191"/>
      <c r="GT426" s="210"/>
      <c r="GU426" s="145"/>
      <c r="GV426" s="191"/>
      <c r="GW426" s="191"/>
      <c r="GX426" s="191"/>
      <c r="GY426" s="191"/>
      <c r="GZ426" s="191"/>
      <c r="HA426" s="191"/>
      <c r="HB426" s="210"/>
      <c r="HC426" s="145"/>
      <c r="HD426" s="191"/>
      <c r="HE426" s="191"/>
      <c r="HF426" s="191"/>
      <c r="HG426" s="191"/>
      <c r="HH426" s="191"/>
      <c r="HI426" s="191"/>
      <c r="HJ426" s="210"/>
      <c r="HR426" s="310"/>
    </row>
    <row r="427" spans="1:226" s="309" customFormat="1" ht="14.45" customHeight="1" x14ac:dyDescent="0.25">
      <c r="A427" s="211" t="s">
        <v>431</v>
      </c>
      <c r="B427" s="194" t="s">
        <v>0</v>
      </c>
      <c r="C427" s="31">
        <f t="shared" si="309"/>
        <v>417</v>
      </c>
      <c r="D427" s="173" t="str">
        <f t="shared" si="273"/>
        <v>Dw_417</v>
      </c>
      <c r="E427" s="4">
        <v>494.73901114887269</v>
      </c>
      <c r="F427" s="195" t="s">
        <v>360</v>
      </c>
      <c r="G427" s="195">
        <v>17.5</v>
      </c>
      <c r="H427" s="3">
        <f t="shared" si="274"/>
        <v>57.938740370334699</v>
      </c>
      <c r="I427" s="196">
        <f t="shared" si="275"/>
        <v>201.88802107032069</v>
      </c>
      <c r="J427" s="1">
        <f t="shared" si="276"/>
        <v>0.3</v>
      </c>
      <c r="K427" s="280">
        <f t="shared" si="277"/>
        <v>0.7041742336342065</v>
      </c>
      <c r="L427" s="280">
        <f t="shared" si="278"/>
        <v>0.82065601052127402</v>
      </c>
      <c r="M427" s="225">
        <f t="shared" si="279"/>
        <v>1.0453524866775825</v>
      </c>
      <c r="N427" s="15" t="s">
        <v>432</v>
      </c>
      <c r="O427" s="197">
        <f t="shared" si="280"/>
        <v>0.61549200789095548</v>
      </c>
      <c r="P427" s="198">
        <f t="shared" si="281"/>
        <v>0</v>
      </c>
      <c r="Q427" s="198">
        <f t="shared" si="282"/>
        <v>0</v>
      </c>
      <c r="R427" s="198">
        <f t="shared" si="283"/>
        <v>0.73242252410003872</v>
      </c>
      <c r="S427" s="77">
        <f t="shared" si="284"/>
        <v>0.9444122028650791</v>
      </c>
      <c r="T427" s="199"/>
      <c r="U427" s="3">
        <f t="shared" si="285"/>
        <v>1.8948934547027465</v>
      </c>
      <c r="V427" s="98">
        <f t="shared" si="286"/>
        <v>12.208112095896054</v>
      </c>
      <c r="W427" s="49">
        <f t="shared" si="287"/>
        <v>4.7459213935143749</v>
      </c>
      <c r="X427" s="317">
        <f t="shared" si="310"/>
        <v>8.3239671022036998E-2</v>
      </c>
      <c r="Y427" s="318">
        <v>8.3239671022036985E-2</v>
      </c>
      <c r="Z427" s="200"/>
      <c r="AA427" s="66"/>
      <c r="AB427" s="66"/>
      <c r="AC427" s="66">
        <v>250</v>
      </c>
      <c r="AD427" s="66"/>
      <c r="AE427" s="66"/>
      <c r="AF427" s="66"/>
      <c r="AG427" s="66"/>
      <c r="AH427" s="195"/>
      <c r="AI427" s="34"/>
      <c r="AJ427" s="229">
        <v>180</v>
      </c>
      <c r="AK427" s="34"/>
      <c r="AL427" s="34"/>
      <c r="AM427" s="34"/>
      <c r="AN427" s="201"/>
      <c r="AO427" s="201"/>
      <c r="AP427" s="202">
        <v>240</v>
      </c>
      <c r="AQ427" s="18"/>
      <c r="AR427" s="18"/>
      <c r="AS427" s="18"/>
      <c r="AT427" s="51"/>
      <c r="AU427" s="17"/>
      <c r="AV427" s="18"/>
      <c r="AW427" s="112"/>
      <c r="AX427" s="103"/>
      <c r="AY427" s="18"/>
      <c r="AZ427" s="18"/>
      <c r="BA427" s="18"/>
      <c r="BB427" s="17"/>
      <c r="BC427" s="19"/>
      <c r="BD427" s="19"/>
      <c r="BE427" s="19"/>
      <c r="BF427" s="17"/>
      <c r="BG427" s="18"/>
      <c r="BH427" s="18"/>
      <c r="BI427" s="128"/>
      <c r="BJ427" s="331"/>
      <c r="BK427" s="332"/>
      <c r="BL427" s="332"/>
      <c r="BM427" s="332"/>
      <c r="BN427" s="333"/>
      <c r="BO427" s="203">
        <f t="shared" si="288"/>
        <v>6.9363999999999999</v>
      </c>
      <c r="BP427" s="285">
        <v>8.3528545600505595</v>
      </c>
      <c r="BQ427" s="204">
        <v>2.8127774310982128</v>
      </c>
      <c r="BR427" s="204"/>
      <c r="BS427" s="47"/>
      <c r="BT427" s="42"/>
      <c r="BU427" s="42"/>
      <c r="BV427" s="42"/>
      <c r="BW427" s="43"/>
      <c r="BX427" s="191"/>
      <c r="BY427" s="191"/>
      <c r="BZ427" s="205"/>
      <c r="CA427" s="191"/>
      <c r="CB427" s="206"/>
      <c r="CC427" s="191"/>
      <c r="CD427" s="207">
        <f t="shared" si="289"/>
        <v>60.56640632109621</v>
      </c>
      <c r="CE427" s="47" t="s">
        <v>356</v>
      </c>
      <c r="CF427" s="42">
        <v>31.8</v>
      </c>
      <c r="CG427" s="42" t="s">
        <v>353</v>
      </c>
      <c r="CH427" s="42">
        <v>175</v>
      </c>
      <c r="CI427" s="191"/>
      <c r="CJ427" s="192"/>
      <c r="CK427" s="191" t="s">
        <v>357</v>
      </c>
      <c r="CL427" s="191" t="s">
        <v>358</v>
      </c>
      <c r="CM427" s="208">
        <v>0.13</v>
      </c>
      <c r="CN427" s="191">
        <v>470</v>
      </c>
      <c r="CO427" s="205">
        <f t="shared" si="290"/>
        <v>76.038986478223421</v>
      </c>
      <c r="CP427" s="191">
        <f t="shared" si="291"/>
        <v>45.424804740822154</v>
      </c>
      <c r="CQ427" s="145" t="s">
        <v>353</v>
      </c>
      <c r="CR427" s="191">
        <v>175</v>
      </c>
      <c r="CS427" s="191"/>
      <c r="CT427" s="191"/>
      <c r="CU427" s="191"/>
      <c r="CV427" s="192"/>
      <c r="CW427" s="191" t="s">
        <v>357</v>
      </c>
      <c r="CX427" s="209" t="s">
        <v>358</v>
      </c>
      <c r="CY427" s="208">
        <v>0.13</v>
      </c>
      <c r="CZ427" s="191">
        <v>470</v>
      </c>
      <c r="DA427" s="191"/>
      <c r="DB427" s="191">
        <f t="shared" si="292"/>
        <v>57.938740370334699</v>
      </c>
      <c r="DC427" s="43">
        <f t="shared" si="293"/>
        <v>0</v>
      </c>
      <c r="DD427" s="191" t="s">
        <v>362</v>
      </c>
      <c r="DE427" s="191">
        <v>100</v>
      </c>
      <c r="DF427" s="191" t="s">
        <v>361</v>
      </c>
      <c r="DG427" s="191">
        <v>20</v>
      </c>
      <c r="DH427" s="191" t="s">
        <v>353</v>
      </c>
      <c r="DI427" s="192">
        <v>175</v>
      </c>
      <c r="DJ427" s="191"/>
      <c r="DK427" s="209"/>
      <c r="DL427" s="208"/>
      <c r="DM427" s="191"/>
      <c r="DN427" s="191">
        <f t="shared" si="294"/>
        <v>57.938740370334699</v>
      </c>
      <c r="DO427" s="192">
        <f t="shared" si="295"/>
        <v>0</v>
      </c>
      <c r="DP427" s="191">
        <v>1</v>
      </c>
      <c r="DQ427" s="191" t="s">
        <v>363</v>
      </c>
      <c r="DR427" s="191" t="s">
        <v>371</v>
      </c>
      <c r="DS427" s="208">
        <v>0.13400000000000001</v>
      </c>
      <c r="DT427" s="191">
        <v>580</v>
      </c>
      <c r="DU427" s="191">
        <f t="shared" si="296"/>
        <v>8.3528545600505595</v>
      </c>
      <c r="DV427" s="191">
        <v>0.375</v>
      </c>
      <c r="DW427" s="191">
        <v>0.45</v>
      </c>
      <c r="DX427" s="192">
        <f t="shared" si="297"/>
        <v>10.094401053516036</v>
      </c>
      <c r="DY427" s="191">
        <v>1</v>
      </c>
      <c r="DZ427" s="191" t="s">
        <v>363</v>
      </c>
      <c r="EA427" s="191" t="s">
        <v>371</v>
      </c>
      <c r="EB427" s="208">
        <v>0.13400000000000001</v>
      </c>
      <c r="EC427" s="191">
        <v>580</v>
      </c>
      <c r="ED427" s="191">
        <f t="shared" si="298"/>
        <v>2.8127774310982128</v>
      </c>
      <c r="EE427" s="191">
        <v>0.47499999999999998</v>
      </c>
      <c r="EF427" s="191">
        <v>0.47499999999999998</v>
      </c>
      <c r="EG427" s="191">
        <f t="shared" si="299"/>
        <v>5.0472005267580178</v>
      </c>
      <c r="EH427" s="166">
        <f t="shared" si="300"/>
        <v>2</v>
      </c>
      <c r="EI427" s="205">
        <f t="shared" si="301"/>
        <v>3.2213188729946691</v>
      </c>
      <c r="EJ427" s="205">
        <f t="shared" si="311"/>
        <v>1.8948934547027465</v>
      </c>
      <c r="EK427" s="51">
        <f t="shared" si="307"/>
        <v>0.66788397639546626</v>
      </c>
      <c r="EL427" s="220">
        <f t="shared" si="312"/>
        <v>0.12344056350266541</v>
      </c>
      <c r="EM427" s="221">
        <f t="shared" si="302"/>
        <v>6.1040560479480268</v>
      </c>
      <c r="EN427" s="191"/>
      <c r="EO427" s="313"/>
      <c r="EP427" s="192" t="s">
        <v>354</v>
      </c>
      <c r="EQ427" s="222">
        <f t="shared" si="303"/>
        <v>3.2213188729946691</v>
      </c>
      <c r="ER427" s="191">
        <f t="shared" si="304"/>
        <v>1.8948934547027465</v>
      </c>
      <c r="ES427" s="51">
        <f t="shared" si="305"/>
        <v>0.66788397639546626</v>
      </c>
      <c r="ET427" s="191">
        <f t="shared" si="308"/>
        <v>3.5916405635026654</v>
      </c>
      <c r="EU427" s="191">
        <f t="shared" si="306"/>
        <v>6.1040560479480268</v>
      </c>
      <c r="EV427" s="191"/>
      <c r="EW427" s="191"/>
      <c r="EX427" s="192" t="str">
        <f t="shared" si="313"/>
        <v>Front</v>
      </c>
      <c r="EY427" s="145"/>
      <c r="EZ427" s="191"/>
      <c r="FA427" s="191"/>
      <c r="FB427" s="191"/>
      <c r="FC427" s="191"/>
      <c r="FD427" s="191"/>
      <c r="FE427" s="191"/>
      <c r="FF427" s="192"/>
      <c r="FG427" s="145"/>
      <c r="FH427" s="191"/>
      <c r="FI427" s="191"/>
      <c r="FJ427" s="191"/>
      <c r="FK427" s="191"/>
      <c r="FL427" s="191"/>
      <c r="FM427" s="191"/>
      <c r="FN427" s="192"/>
      <c r="FO427" s="145"/>
      <c r="FP427" s="191"/>
      <c r="FQ427" s="191"/>
      <c r="FR427" s="191"/>
      <c r="FS427" s="191"/>
      <c r="FT427" s="191"/>
      <c r="FU427" s="191"/>
      <c r="FV427" s="192"/>
      <c r="FW427" s="191"/>
      <c r="FX427" s="191"/>
      <c r="FY427" s="191"/>
      <c r="FZ427" s="191"/>
      <c r="GA427" s="191"/>
      <c r="GB427" s="191"/>
      <c r="GC427" s="191"/>
      <c r="GD427" s="210"/>
      <c r="GE427" s="145"/>
      <c r="GF427" s="191"/>
      <c r="GG427" s="191"/>
      <c r="GH427" s="191"/>
      <c r="GI427" s="191"/>
      <c r="GJ427" s="191"/>
      <c r="GK427" s="191"/>
      <c r="GL427" s="210"/>
      <c r="GM427" s="145"/>
      <c r="GN427" s="191"/>
      <c r="GO427" s="191"/>
      <c r="GP427" s="191"/>
      <c r="GQ427" s="191"/>
      <c r="GR427" s="191"/>
      <c r="GS427" s="191"/>
      <c r="GT427" s="210"/>
      <c r="GU427" s="145"/>
      <c r="GV427" s="191"/>
      <c r="GW427" s="191"/>
      <c r="GX427" s="191"/>
      <c r="GY427" s="191"/>
      <c r="GZ427" s="191"/>
      <c r="HA427" s="191"/>
      <c r="HB427" s="210"/>
      <c r="HC427" s="145"/>
      <c r="HD427" s="191"/>
      <c r="HE427" s="191"/>
      <c r="HF427" s="191"/>
      <c r="HG427" s="191"/>
      <c r="HH427" s="191"/>
      <c r="HI427" s="191"/>
      <c r="HJ427" s="210"/>
      <c r="HR427" s="310"/>
    </row>
    <row r="428" spans="1:226" s="309" customFormat="1" ht="14.45" customHeight="1" x14ac:dyDescent="0.25">
      <c r="A428" s="211" t="s">
        <v>431</v>
      </c>
      <c r="B428" s="194" t="s">
        <v>0</v>
      </c>
      <c r="C428" s="31">
        <f t="shared" si="309"/>
        <v>418</v>
      </c>
      <c r="D428" s="173" t="str">
        <f t="shared" si="273"/>
        <v>Dw_418</v>
      </c>
      <c r="E428" s="4">
        <v>411.09231027320158</v>
      </c>
      <c r="F428" s="195" t="s">
        <v>360</v>
      </c>
      <c r="G428" s="195">
        <v>17.5</v>
      </c>
      <c r="H428" s="3">
        <f t="shared" si="274"/>
        <v>42.243145540775835</v>
      </c>
      <c r="I428" s="196">
        <f t="shared" si="275"/>
        <v>157.47074666430424</v>
      </c>
      <c r="J428" s="1">
        <f t="shared" si="276"/>
        <v>0.3</v>
      </c>
      <c r="K428" s="280">
        <f t="shared" si="277"/>
        <v>0.64727788433973255</v>
      </c>
      <c r="L428" s="280">
        <f t="shared" si="278"/>
        <v>0.74378934666242169</v>
      </c>
      <c r="M428" s="225">
        <f t="shared" si="279"/>
        <v>1.1183169102237183</v>
      </c>
      <c r="N428" s="15" t="s">
        <v>432</v>
      </c>
      <c r="O428" s="197">
        <f t="shared" si="280"/>
        <v>0.55784200999681632</v>
      </c>
      <c r="P428" s="198">
        <f t="shared" si="281"/>
        <v>0</v>
      </c>
      <c r="Q428" s="198">
        <f t="shared" si="282"/>
        <v>0</v>
      </c>
      <c r="R428" s="198">
        <f t="shared" si="283"/>
        <v>0.78354478950260598</v>
      </c>
      <c r="S428" s="77">
        <f t="shared" si="284"/>
        <v>0.73962670598974234</v>
      </c>
      <c r="T428" s="199"/>
      <c r="U428" s="3">
        <f t="shared" si="285"/>
        <v>1.6689379840922129</v>
      </c>
      <c r="V428" s="98">
        <f t="shared" si="286"/>
        <v>9.4702035821356496</v>
      </c>
      <c r="W428" s="49">
        <f t="shared" si="287"/>
        <v>4.4606375326991099</v>
      </c>
      <c r="X428" s="317">
        <f t="shared" si="310"/>
        <v>7.7692577195231913E-2</v>
      </c>
      <c r="Y428" s="318">
        <v>7.7692577195231927E-2</v>
      </c>
      <c r="Z428" s="200"/>
      <c r="AA428" s="66"/>
      <c r="AB428" s="66"/>
      <c r="AC428" s="66">
        <v>250</v>
      </c>
      <c r="AD428" s="66"/>
      <c r="AE428" s="66"/>
      <c r="AF428" s="66"/>
      <c r="AG428" s="66"/>
      <c r="AH428" s="195"/>
      <c r="AI428" s="34"/>
      <c r="AJ428" s="229">
        <v>180</v>
      </c>
      <c r="AK428" s="34"/>
      <c r="AL428" s="34"/>
      <c r="AM428" s="34"/>
      <c r="AN428" s="201"/>
      <c r="AO428" s="201"/>
      <c r="AP428" s="202">
        <v>240</v>
      </c>
      <c r="AQ428" s="18"/>
      <c r="AR428" s="18"/>
      <c r="AS428" s="18"/>
      <c r="AT428" s="51"/>
      <c r="AU428" s="17"/>
      <c r="AV428" s="18"/>
      <c r="AW428" s="112"/>
      <c r="AX428" s="103"/>
      <c r="AY428" s="18"/>
      <c r="AZ428" s="18"/>
      <c r="BA428" s="18"/>
      <c r="BB428" s="17"/>
      <c r="BC428" s="19"/>
      <c r="BD428" s="19"/>
      <c r="BE428" s="19"/>
      <c r="BF428" s="17"/>
      <c r="BG428" s="18"/>
      <c r="BH428" s="18"/>
      <c r="BI428" s="128"/>
      <c r="BJ428" s="331"/>
      <c r="BK428" s="332"/>
      <c r="BL428" s="332"/>
      <c r="BM428" s="332"/>
      <c r="BN428" s="333"/>
      <c r="BO428" s="203">
        <f t="shared" si="288"/>
        <v>6.9363999999999999</v>
      </c>
      <c r="BP428" s="285">
        <v>6.0900676922864649</v>
      </c>
      <c r="BQ428" s="204">
        <v>2.8013908799685514</v>
      </c>
      <c r="BR428" s="204"/>
      <c r="BS428" s="47"/>
      <c r="BT428" s="42"/>
      <c r="BU428" s="42"/>
      <c r="BV428" s="42"/>
      <c r="BW428" s="43"/>
      <c r="BX428" s="191"/>
      <c r="BY428" s="191"/>
      <c r="BZ428" s="205"/>
      <c r="CA428" s="191"/>
      <c r="CB428" s="206"/>
      <c r="CC428" s="191"/>
      <c r="CD428" s="207">
        <f t="shared" si="289"/>
        <v>47.241223999291272</v>
      </c>
      <c r="CE428" s="47" t="s">
        <v>356</v>
      </c>
      <c r="CF428" s="42">
        <v>31.8</v>
      </c>
      <c r="CG428" s="42" t="s">
        <v>353</v>
      </c>
      <c r="CH428" s="42">
        <v>175</v>
      </c>
      <c r="CI428" s="191"/>
      <c r="CJ428" s="192"/>
      <c r="CK428" s="191" t="s">
        <v>357</v>
      </c>
      <c r="CL428" s="191" t="s">
        <v>358</v>
      </c>
      <c r="CM428" s="208">
        <v>0.13</v>
      </c>
      <c r="CN428" s="191">
        <v>470</v>
      </c>
      <c r="CO428" s="205">
        <f t="shared" si="290"/>
        <v>63.01290173132471</v>
      </c>
      <c r="CP428" s="191">
        <f t="shared" si="291"/>
        <v>35.430917999468456</v>
      </c>
      <c r="CQ428" s="145" t="s">
        <v>353</v>
      </c>
      <c r="CR428" s="191">
        <v>175</v>
      </c>
      <c r="CS428" s="191"/>
      <c r="CT428" s="191"/>
      <c r="CU428" s="191"/>
      <c r="CV428" s="192"/>
      <c r="CW428" s="191" t="s">
        <v>357</v>
      </c>
      <c r="CX428" s="209" t="s">
        <v>358</v>
      </c>
      <c r="CY428" s="208">
        <v>0.13</v>
      </c>
      <c r="CZ428" s="191">
        <v>470</v>
      </c>
      <c r="DA428" s="191"/>
      <c r="DB428" s="191">
        <f t="shared" si="292"/>
        <v>42.243145540775835</v>
      </c>
      <c r="DC428" s="43">
        <f t="shared" si="293"/>
        <v>0</v>
      </c>
      <c r="DD428" s="191" t="s">
        <v>362</v>
      </c>
      <c r="DE428" s="191">
        <v>100</v>
      </c>
      <c r="DF428" s="191" t="s">
        <v>361</v>
      </c>
      <c r="DG428" s="191">
        <v>20</v>
      </c>
      <c r="DH428" s="191" t="s">
        <v>353</v>
      </c>
      <c r="DI428" s="192">
        <v>175</v>
      </c>
      <c r="DJ428" s="191"/>
      <c r="DK428" s="209"/>
      <c r="DL428" s="208"/>
      <c r="DM428" s="191"/>
      <c r="DN428" s="191">
        <f t="shared" si="294"/>
        <v>42.243145540775835</v>
      </c>
      <c r="DO428" s="192">
        <f t="shared" si="295"/>
        <v>0</v>
      </c>
      <c r="DP428" s="191">
        <v>1</v>
      </c>
      <c r="DQ428" s="191" t="s">
        <v>363</v>
      </c>
      <c r="DR428" s="191" t="s">
        <v>371</v>
      </c>
      <c r="DS428" s="208">
        <v>0.13400000000000001</v>
      </c>
      <c r="DT428" s="191">
        <v>580</v>
      </c>
      <c r="DU428" s="191">
        <f t="shared" si="296"/>
        <v>6.0900676922864649</v>
      </c>
      <c r="DV428" s="191">
        <v>0.375</v>
      </c>
      <c r="DW428" s="191">
        <v>0.45</v>
      </c>
      <c r="DX428" s="192">
        <f t="shared" si="297"/>
        <v>7.8735373332152125</v>
      </c>
      <c r="DY428" s="191">
        <v>1</v>
      </c>
      <c r="DZ428" s="191" t="s">
        <v>363</v>
      </c>
      <c r="EA428" s="191" t="s">
        <v>371</v>
      </c>
      <c r="EB428" s="208">
        <v>0.13400000000000001</v>
      </c>
      <c r="EC428" s="191">
        <v>580</v>
      </c>
      <c r="ED428" s="191">
        <f t="shared" si="298"/>
        <v>2.8013908799685514</v>
      </c>
      <c r="EE428" s="191">
        <v>0.47499999999999998</v>
      </c>
      <c r="EF428" s="191">
        <v>0.47499999999999998</v>
      </c>
      <c r="EG428" s="191">
        <f t="shared" si="299"/>
        <v>3.9367686666076063</v>
      </c>
      <c r="EH428" s="166">
        <f t="shared" si="300"/>
        <v>2</v>
      </c>
      <c r="EI428" s="205">
        <f t="shared" si="301"/>
        <v>2.8371945729567618</v>
      </c>
      <c r="EJ428" s="205">
        <f t="shared" si="311"/>
        <v>1.6689379840922129</v>
      </c>
      <c r="EK428" s="51">
        <f t="shared" si="307"/>
        <v>0.88245289587633846</v>
      </c>
      <c r="EL428" s="220">
        <f t="shared" si="312"/>
        <v>0.31550271352161907</v>
      </c>
      <c r="EM428" s="221">
        <f t="shared" si="302"/>
        <v>4.7351017910678248</v>
      </c>
      <c r="EN428" s="191"/>
      <c r="EO428" s="313"/>
      <c r="EP428" s="192" t="s">
        <v>354</v>
      </c>
      <c r="EQ428" s="222">
        <f t="shared" si="303"/>
        <v>2.8371945729567618</v>
      </c>
      <c r="ER428" s="191">
        <f t="shared" si="304"/>
        <v>1.6689379840922129</v>
      </c>
      <c r="ES428" s="51">
        <f t="shared" si="305"/>
        <v>0.88245289587633846</v>
      </c>
      <c r="ET428" s="191">
        <f t="shared" si="308"/>
        <v>3.783702713521619</v>
      </c>
      <c r="EU428" s="191">
        <f t="shared" si="306"/>
        <v>4.7351017910678248</v>
      </c>
      <c r="EV428" s="191"/>
      <c r="EW428" s="191"/>
      <c r="EX428" s="192" t="str">
        <f t="shared" si="313"/>
        <v>Front</v>
      </c>
      <c r="EY428" s="145"/>
      <c r="EZ428" s="191"/>
      <c r="FA428" s="191"/>
      <c r="FB428" s="191"/>
      <c r="FC428" s="191"/>
      <c r="FD428" s="191"/>
      <c r="FE428" s="191"/>
      <c r="FF428" s="192"/>
      <c r="FG428" s="145"/>
      <c r="FH428" s="191"/>
      <c r="FI428" s="191"/>
      <c r="FJ428" s="191"/>
      <c r="FK428" s="191"/>
      <c r="FL428" s="191"/>
      <c r="FM428" s="191"/>
      <c r="FN428" s="192"/>
      <c r="FO428" s="145"/>
      <c r="FP428" s="191"/>
      <c r="FQ428" s="191"/>
      <c r="FR428" s="191"/>
      <c r="FS428" s="191"/>
      <c r="FT428" s="191"/>
      <c r="FU428" s="191"/>
      <c r="FV428" s="192"/>
      <c r="FW428" s="191"/>
      <c r="FX428" s="191"/>
      <c r="FY428" s="191"/>
      <c r="FZ428" s="191"/>
      <c r="GA428" s="191"/>
      <c r="GB428" s="191"/>
      <c r="GC428" s="191"/>
      <c r="GD428" s="210"/>
      <c r="GE428" s="145"/>
      <c r="GF428" s="191"/>
      <c r="GG428" s="191"/>
      <c r="GH428" s="191"/>
      <c r="GI428" s="191"/>
      <c r="GJ428" s="191"/>
      <c r="GK428" s="191"/>
      <c r="GL428" s="210"/>
      <c r="GM428" s="145"/>
      <c r="GN428" s="191"/>
      <c r="GO428" s="191"/>
      <c r="GP428" s="191"/>
      <c r="GQ428" s="191"/>
      <c r="GR428" s="191"/>
      <c r="GS428" s="191"/>
      <c r="GT428" s="210"/>
      <c r="GU428" s="145"/>
      <c r="GV428" s="191"/>
      <c r="GW428" s="191"/>
      <c r="GX428" s="191"/>
      <c r="GY428" s="191"/>
      <c r="GZ428" s="191"/>
      <c r="HA428" s="191"/>
      <c r="HB428" s="210"/>
      <c r="HC428" s="145"/>
      <c r="HD428" s="191"/>
      <c r="HE428" s="191"/>
      <c r="HF428" s="191"/>
      <c r="HG428" s="191"/>
      <c r="HH428" s="191"/>
      <c r="HI428" s="191"/>
      <c r="HJ428" s="210"/>
      <c r="HR428" s="310"/>
    </row>
    <row r="429" spans="1:226" s="309" customFormat="1" ht="14.45" customHeight="1" x14ac:dyDescent="0.25">
      <c r="A429" s="211" t="s">
        <v>431</v>
      </c>
      <c r="B429" s="194" t="s">
        <v>0</v>
      </c>
      <c r="C429" s="31">
        <f t="shared" si="309"/>
        <v>419</v>
      </c>
      <c r="D429" s="173" t="str">
        <f t="shared" si="273"/>
        <v>Dw_419</v>
      </c>
      <c r="E429" s="4">
        <v>496.18579942086922</v>
      </c>
      <c r="F429" s="195" t="s">
        <v>360</v>
      </c>
      <c r="G429" s="195">
        <v>17.5</v>
      </c>
      <c r="H429" s="3">
        <f t="shared" si="274"/>
        <v>52.292007908536149</v>
      </c>
      <c r="I429" s="196">
        <f t="shared" si="275"/>
        <v>192.36616125812171</v>
      </c>
      <c r="J429" s="1">
        <f t="shared" si="276"/>
        <v>0.3</v>
      </c>
      <c r="K429" s="280">
        <f t="shared" si="277"/>
        <v>0.6574212567656128</v>
      </c>
      <c r="L429" s="280">
        <f t="shared" si="278"/>
        <v>0.76772681983008373</v>
      </c>
      <c r="M429" s="225">
        <f t="shared" si="279"/>
        <v>1.1036074284693123</v>
      </c>
      <c r="N429" s="15" t="s">
        <v>432</v>
      </c>
      <c r="O429" s="197">
        <f t="shared" si="280"/>
        <v>0.57579511487256274</v>
      </c>
      <c r="P429" s="198">
        <f t="shared" si="281"/>
        <v>0</v>
      </c>
      <c r="Q429" s="198">
        <f t="shared" si="282"/>
        <v>0</v>
      </c>
      <c r="R429" s="198">
        <f t="shared" si="283"/>
        <v>0.77323864311459978</v>
      </c>
      <c r="S429" s="77">
        <f t="shared" si="284"/>
        <v>0.83476248986031609</v>
      </c>
      <c r="T429" s="199"/>
      <c r="U429" s="3">
        <f t="shared" si="285"/>
        <v>1.9260119999101435</v>
      </c>
      <c r="V429" s="98">
        <f t="shared" si="286"/>
        <v>12.61237556091276</v>
      </c>
      <c r="W429" s="49">
        <f t="shared" si="287"/>
        <v>4.1460871233961072</v>
      </c>
      <c r="X429" s="317">
        <f t="shared" si="310"/>
        <v>9.0990847494604524E-2</v>
      </c>
      <c r="Y429" s="318">
        <v>9.0990847494604496E-2</v>
      </c>
      <c r="Z429" s="200"/>
      <c r="AA429" s="66"/>
      <c r="AB429" s="66"/>
      <c r="AC429" s="66">
        <v>250</v>
      </c>
      <c r="AD429" s="66"/>
      <c r="AE429" s="66"/>
      <c r="AF429" s="66"/>
      <c r="AG429" s="66"/>
      <c r="AH429" s="195"/>
      <c r="AI429" s="34"/>
      <c r="AJ429" s="229">
        <v>180</v>
      </c>
      <c r="AK429" s="34"/>
      <c r="AL429" s="34"/>
      <c r="AM429" s="34"/>
      <c r="AN429" s="201"/>
      <c r="AO429" s="201"/>
      <c r="AP429" s="202">
        <v>240</v>
      </c>
      <c r="AQ429" s="18"/>
      <c r="AR429" s="18"/>
      <c r="AS429" s="18"/>
      <c r="AT429" s="51"/>
      <c r="AU429" s="17"/>
      <c r="AV429" s="18"/>
      <c r="AW429" s="112"/>
      <c r="AX429" s="103"/>
      <c r="AY429" s="18"/>
      <c r="AZ429" s="18"/>
      <c r="BA429" s="18"/>
      <c r="BB429" s="17"/>
      <c r="BC429" s="19"/>
      <c r="BD429" s="19"/>
      <c r="BE429" s="19"/>
      <c r="BF429" s="17"/>
      <c r="BG429" s="18"/>
      <c r="BH429" s="18"/>
      <c r="BI429" s="128"/>
      <c r="BJ429" s="331"/>
      <c r="BK429" s="332"/>
      <c r="BL429" s="332"/>
      <c r="BM429" s="332"/>
      <c r="BN429" s="333"/>
      <c r="BO429" s="203">
        <f t="shared" si="288"/>
        <v>6.9363999999999999</v>
      </c>
      <c r="BP429" s="285">
        <v>7.5387820639721106</v>
      </c>
      <c r="BQ429" s="204">
        <v>3.0321603228581866</v>
      </c>
      <c r="BR429" s="204"/>
      <c r="BS429" s="47"/>
      <c r="BT429" s="42"/>
      <c r="BU429" s="42"/>
      <c r="BV429" s="42"/>
      <c r="BW429" s="43"/>
      <c r="BX429" s="191"/>
      <c r="BY429" s="191"/>
      <c r="BZ429" s="205"/>
      <c r="CA429" s="191"/>
      <c r="CB429" s="206"/>
      <c r="CC429" s="191"/>
      <c r="CD429" s="207">
        <f t="shared" si="289"/>
        <v>57.709848377436515</v>
      </c>
      <c r="CE429" s="47" t="s">
        <v>356</v>
      </c>
      <c r="CF429" s="42">
        <v>31.8</v>
      </c>
      <c r="CG429" s="42" t="s">
        <v>353</v>
      </c>
      <c r="CH429" s="42">
        <v>175</v>
      </c>
      <c r="CI429" s="191"/>
      <c r="CJ429" s="192"/>
      <c r="CK429" s="191" t="s">
        <v>357</v>
      </c>
      <c r="CL429" s="191" t="s">
        <v>358</v>
      </c>
      <c r="CM429" s="208">
        <v>0.13</v>
      </c>
      <c r="CN429" s="191">
        <v>470</v>
      </c>
      <c r="CO429" s="205">
        <f t="shared" si="290"/>
        <v>77.810591589621538</v>
      </c>
      <c r="CP429" s="191">
        <f t="shared" si="291"/>
        <v>43.282386283077386</v>
      </c>
      <c r="CQ429" s="145" t="s">
        <v>353</v>
      </c>
      <c r="CR429" s="191">
        <v>175</v>
      </c>
      <c r="CS429" s="191"/>
      <c r="CT429" s="191"/>
      <c r="CU429" s="191"/>
      <c r="CV429" s="192"/>
      <c r="CW429" s="191" t="s">
        <v>357</v>
      </c>
      <c r="CX429" s="209" t="s">
        <v>358</v>
      </c>
      <c r="CY429" s="208">
        <v>0.13</v>
      </c>
      <c r="CZ429" s="191">
        <v>470</v>
      </c>
      <c r="DA429" s="191"/>
      <c r="DB429" s="191">
        <f t="shared" si="292"/>
        <v>52.292007908536149</v>
      </c>
      <c r="DC429" s="43">
        <f t="shared" si="293"/>
        <v>0</v>
      </c>
      <c r="DD429" s="191" t="s">
        <v>362</v>
      </c>
      <c r="DE429" s="191">
        <v>100</v>
      </c>
      <c r="DF429" s="191" t="s">
        <v>361</v>
      </c>
      <c r="DG429" s="191">
        <v>20</v>
      </c>
      <c r="DH429" s="191" t="s">
        <v>353</v>
      </c>
      <c r="DI429" s="192">
        <v>175</v>
      </c>
      <c r="DJ429" s="191"/>
      <c r="DK429" s="209"/>
      <c r="DL429" s="208"/>
      <c r="DM429" s="191"/>
      <c r="DN429" s="191">
        <f t="shared" si="294"/>
        <v>52.292007908536149</v>
      </c>
      <c r="DO429" s="192">
        <f t="shared" si="295"/>
        <v>0</v>
      </c>
      <c r="DP429" s="191">
        <v>1</v>
      </c>
      <c r="DQ429" s="191" t="s">
        <v>363</v>
      </c>
      <c r="DR429" s="191" t="s">
        <v>371</v>
      </c>
      <c r="DS429" s="208">
        <v>0.13400000000000001</v>
      </c>
      <c r="DT429" s="191">
        <v>580</v>
      </c>
      <c r="DU429" s="191">
        <f t="shared" si="296"/>
        <v>7.5387820639721106</v>
      </c>
      <c r="DV429" s="191">
        <v>0.375</v>
      </c>
      <c r="DW429" s="191">
        <v>0.45</v>
      </c>
      <c r="DX429" s="192">
        <f t="shared" si="297"/>
        <v>9.6183080629060864</v>
      </c>
      <c r="DY429" s="191">
        <v>1</v>
      </c>
      <c r="DZ429" s="191" t="s">
        <v>363</v>
      </c>
      <c r="EA429" s="191" t="s">
        <v>371</v>
      </c>
      <c r="EB429" s="208">
        <v>0.13400000000000001</v>
      </c>
      <c r="EC429" s="191">
        <v>580</v>
      </c>
      <c r="ED429" s="191">
        <f t="shared" si="298"/>
        <v>3.0321603228581866</v>
      </c>
      <c r="EE429" s="191">
        <v>0.47499999999999998</v>
      </c>
      <c r="EF429" s="191">
        <v>0.47499999999999998</v>
      </c>
      <c r="EG429" s="191">
        <f t="shared" si="299"/>
        <v>4.8091540314530432</v>
      </c>
      <c r="EH429" s="166">
        <f t="shared" si="300"/>
        <v>2</v>
      </c>
      <c r="EI429" s="205">
        <f t="shared" si="301"/>
        <v>3.2742203998472439</v>
      </c>
      <c r="EJ429" s="205">
        <f t="shared" si="311"/>
        <v>1.9260119999101435</v>
      </c>
      <c r="EK429" s="51">
        <f t="shared" si="307"/>
        <v>0.85614832294804311</v>
      </c>
      <c r="EL429" s="220">
        <f t="shared" si="312"/>
        <v>9.698980007637803E-2</v>
      </c>
      <c r="EM429" s="221">
        <f t="shared" si="302"/>
        <v>6.30618778045638</v>
      </c>
      <c r="EN429" s="191"/>
      <c r="EO429" s="313"/>
      <c r="EP429" s="192" t="s">
        <v>354</v>
      </c>
      <c r="EQ429" s="222">
        <f t="shared" si="303"/>
        <v>3.2742203998472439</v>
      </c>
      <c r="ER429" s="191">
        <f t="shared" si="304"/>
        <v>1.9260119999101435</v>
      </c>
      <c r="ES429" s="51">
        <f t="shared" si="305"/>
        <v>0.85614832294804311</v>
      </c>
      <c r="ET429" s="191">
        <f t="shared" si="308"/>
        <v>3.5651898000763778</v>
      </c>
      <c r="EU429" s="191">
        <f t="shared" si="306"/>
        <v>6.30618778045638</v>
      </c>
      <c r="EV429" s="191"/>
      <c r="EW429" s="191"/>
      <c r="EX429" s="192" t="str">
        <f t="shared" si="313"/>
        <v>Front</v>
      </c>
      <c r="EY429" s="145"/>
      <c r="EZ429" s="191"/>
      <c r="FA429" s="191"/>
      <c r="FB429" s="191"/>
      <c r="FC429" s="191"/>
      <c r="FD429" s="191"/>
      <c r="FE429" s="191"/>
      <c r="FF429" s="192"/>
      <c r="FG429" s="145"/>
      <c r="FH429" s="191"/>
      <c r="FI429" s="191"/>
      <c r="FJ429" s="191"/>
      <c r="FK429" s="191"/>
      <c r="FL429" s="191"/>
      <c r="FM429" s="191"/>
      <c r="FN429" s="192"/>
      <c r="FO429" s="145"/>
      <c r="FP429" s="191"/>
      <c r="FQ429" s="191"/>
      <c r="FR429" s="191"/>
      <c r="FS429" s="191"/>
      <c r="FT429" s="191"/>
      <c r="FU429" s="191"/>
      <c r="FV429" s="192"/>
      <c r="FW429" s="191"/>
      <c r="FX429" s="191"/>
      <c r="FY429" s="191"/>
      <c r="FZ429" s="191"/>
      <c r="GA429" s="191"/>
      <c r="GB429" s="191"/>
      <c r="GC429" s="191"/>
      <c r="GD429" s="210"/>
      <c r="GE429" s="145"/>
      <c r="GF429" s="191"/>
      <c r="GG429" s="191"/>
      <c r="GH429" s="191"/>
      <c r="GI429" s="191"/>
      <c r="GJ429" s="191"/>
      <c r="GK429" s="191"/>
      <c r="GL429" s="210"/>
      <c r="GM429" s="145"/>
      <c r="GN429" s="191"/>
      <c r="GO429" s="191"/>
      <c r="GP429" s="191"/>
      <c r="GQ429" s="191"/>
      <c r="GR429" s="191"/>
      <c r="GS429" s="191"/>
      <c r="GT429" s="210"/>
      <c r="GU429" s="145"/>
      <c r="GV429" s="191"/>
      <c r="GW429" s="191"/>
      <c r="GX429" s="191"/>
      <c r="GY429" s="191"/>
      <c r="GZ429" s="191"/>
      <c r="HA429" s="191"/>
      <c r="HB429" s="210"/>
      <c r="HC429" s="145"/>
      <c r="HD429" s="191"/>
      <c r="HE429" s="191"/>
      <c r="HF429" s="191"/>
      <c r="HG429" s="191"/>
      <c r="HH429" s="191"/>
      <c r="HI429" s="191"/>
      <c r="HJ429" s="210"/>
      <c r="HR429" s="310"/>
    </row>
    <row r="430" spans="1:226" s="309" customFormat="1" ht="14.45" customHeight="1" x14ac:dyDescent="0.25">
      <c r="A430" s="211" t="s">
        <v>431</v>
      </c>
      <c r="B430" s="194" t="s">
        <v>0</v>
      </c>
      <c r="C430" s="31">
        <f t="shared" si="309"/>
        <v>420</v>
      </c>
      <c r="D430" s="173" t="str">
        <f t="shared" si="273"/>
        <v>Dw_420</v>
      </c>
      <c r="E430" s="4">
        <v>530.47016889987356</v>
      </c>
      <c r="F430" s="195" t="s">
        <v>360</v>
      </c>
      <c r="G430" s="195">
        <v>17.5</v>
      </c>
      <c r="H430" s="3">
        <f t="shared" si="274"/>
        <v>53.822659787501351</v>
      </c>
      <c r="I430" s="196">
        <f t="shared" si="275"/>
        <v>197.00073414471319</v>
      </c>
      <c r="J430" s="1">
        <f t="shared" si="276"/>
        <v>0.3</v>
      </c>
      <c r="K430" s="280">
        <f t="shared" si="277"/>
        <v>0.66140614452979807</v>
      </c>
      <c r="L430" s="280">
        <f t="shared" si="278"/>
        <v>0.82264067331160307</v>
      </c>
      <c r="M430" s="225">
        <f t="shared" si="279"/>
        <v>1.0980546200568511</v>
      </c>
      <c r="N430" s="15" t="s">
        <v>432</v>
      </c>
      <c r="O430" s="197">
        <f t="shared" si="280"/>
        <v>0.61698050498370238</v>
      </c>
      <c r="P430" s="198">
        <f t="shared" si="281"/>
        <v>0</v>
      </c>
      <c r="Q430" s="198">
        <f t="shared" si="282"/>
        <v>0</v>
      </c>
      <c r="R430" s="198">
        <f t="shared" si="283"/>
        <v>0.76934808753154971</v>
      </c>
      <c r="S430" s="77">
        <f t="shared" si="284"/>
        <v>0.852625133299586</v>
      </c>
      <c r="T430" s="199"/>
      <c r="U430" s="3">
        <f t="shared" si="285"/>
        <v>2.2695769691326562</v>
      </c>
      <c r="V430" s="98">
        <f t="shared" si="286"/>
        <v>17.513330703979069</v>
      </c>
      <c r="W430" s="49">
        <f t="shared" si="287"/>
        <v>3.0732395052228827</v>
      </c>
      <c r="X430" s="317">
        <f t="shared" si="310"/>
        <v>0.13392861010071433</v>
      </c>
      <c r="Y430" s="318">
        <v>0.1339286101007143</v>
      </c>
      <c r="Z430" s="200"/>
      <c r="AA430" s="66"/>
      <c r="AB430" s="66"/>
      <c r="AC430" s="66">
        <v>250</v>
      </c>
      <c r="AD430" s="66"/>
      <c r="AE430" s="66"/>
      <c r="AF430" s="66"/>
      <c r="AG430" s="66"/>
      <c r="AH430" s="195"/>
      <c r="AI430" s="34"/>
      <c r="AJ430" s="229">
        <v>180</v>
      </c>
      <c r="AK430" s="34"/>
      <c r="AL430" s="34"/>
      <c r="AM430" s="34"/>
      <c r="AN430" s="201"/>
      <c r="AO430" s="201"/>
      <c r="AP430" s="202">
        <v>240</v>
      </c>
      <c r="AQ430" s="18"/>
      <c r="AR430" s="18"/>
      <c r="AS430" s="18"/>
      <c r="AT430" s="51"/>
      <c r="AU430" s="17"/>
      <c r="AV430" s="18"/>
      <c r="AW430" s="112"/>
      <c r="AX430" s="103"/>
      <c r="AY430" s="18"/>
      <c r="AZ430" s="18"/>
      <c r="BA430" s="18"/>
      <c r="BB430" s="17"/>
      <c r="BC430" s="19"/>
      <c r="BD430" s="19"/>
      <c r="BE430" s="19"/>
      <c r="BF430" s="17"/>
      <c r="BG430" s="18"/>
      <c r="BH430" s="18"/>
      <c r="BI430" s="128"/>
      <c r="BJ430" s="331"/>
      <c r="BK430" s="332"/>
      <c r="BL430" s="332"/>
      <c r="BM430" s="332"/>
      <c r="BN430" s="333"/>
      <c r="BO430" s="203">
        <f t="shared" si="288"/>
        <v>6.9363999999999999</v>
      </c>
      <c r="BP430" s="285">
        <v>7.7594515580850807</v>
      </c>
      <c r="BQ430" s="204">
        <v>3.0401577688960337</v>
      </c>
      <c r="BR430" s="204"/>
      <c r="BS430" s="47"/>
      <c r="BT430" s="42"/>
      <c r="BU430" s="42"/>
      <c r="BV430" s="42"/>
      <c r="BW430" s="43"/>
      <c r="BX430" s="191"/>
      <c r="BY430" s="191"/>
      <c r="BZ430" s="205"/>
      <c r="CA430" s="191"/>
      <c r="CB430" s="206"/>
      <c r="CC430" s="191"/>
      <c r="CD430" s="207">
        <f t="shared" si="289"/>
        <v>59.100220243413958</v>
      </c>
      <c r="CE430" s="47" t="s">
        <v>356</v>
      </c>
      <c r="CF430" s="42">
        <v>31.8</v>
      </c>
      <c r="CG430" s="42" t="s">
        <v>353</v>
      </c>
      <c r="CH430" s="42">
        <v>175</v>
      </c>
      <c r="CI430" s="191"/>
      <c r="CJ430" s="192"/>
      <c r="CK430" s="191" t="s">
        <v>357</v>
      </c>
      <c r="CL430" s="191" t="s">
        <v>358</v>
      </c>
      <c r="CM430" s="208">
        <v>0.13</v>
      </c>
      <c r="CN430" s="191">
        <v>470</v>
      </c>
      <c r="CO430" s="205">
        <f t="shared" si="290"/>
        <v>79.383860718282619</v>
      </c>
      <c r="CP430" s="191">
        <f t="shared" si="291"/>
        <v>44.325165182560468</v>
      </c>
      <c r="CQ430" s="145" t="s">
        <v>353</v>
      </c>
      <c r="CR430" s="191">
        <v>175</v>
      </c>
      <c r="CS430" s="191"/>
      <c r="CT430" s="191"/>
      <c r="CU430" s="191"/>
      <c r="CV430" s="192"/>
      <c r="CW430" s="191" t="s">
        <v>357</v>
      </c>
      <c r="CX430" s="209" t="s">
        <v>358</v>
      </c>
      <c r="CY430" s="208">
        <v>0.13</v>
      </c>
      <c r="CZ430" s="191">
        <v>470</v>
      </c>
      <c r="DA430" s="191"/>
      <c r="DB430" s="191">
        <f t="shared" si="292"/>
        <v>53.822659787501351</v>
      </c>
      <c r="DC430" s="43">
        <f t="shared" si="293"/>
        <v>0</v>
      </c>
      <c r="DD430" s="191" t="s">
        <v>362</v>
      </c>
      <c r="DE430" s="191">
        <v>100</v>
      </c>
      <c r="DF430" s="191" t="s">
        <v>361</v>
      </c>
      <c r="DG430" s="191">
        <v>20</v>
      </c>
      <c r="DH430" s="191" t="s">
        <v>353</v>
      </c>
      <c r="DI430" s="192">
        <v>175</v>
      </c>
      <c r="DJ430" s="191"/>
      <c r="DK430" s="209"/>
      <c r="DL430" s="208"/>
      <c r="DM430" s="191"/>
      <c r="DN430" s="191">
        <f t="shared" si="294"/>
        <v>53.822659787501351</v>
      </c>
      <c r="DO430" s="192">
        <f t="shared" si="295"/>
        <v>0</v>
      </c>
      <c r="DP430" s="191">
        <v>1</v>
      </c>
      <c r="DQ430" s="191" t="s">
        <v>363</v>
      </c>
      <c r="DR430" s="191" t="s">
        <v>371</v>
      </c>
      <c r="DS430" s="208">
        <v>0.13400000000000001</v>
      </c>
      <c r="DT430" s="191">
        <v>580</v>
      </c>
      <c r="DU430" s="191">
        <f t="shared" si="296"/>
        <v>7.7594515580850807</v>
      </c>
      <c r="DV430" s="191">
        <v>0.375</v>
      </c>
      <c r="DW430" s="191">
        <v>0.45</v>
      </c>
      <c r="DX430" s="192">
        <f t="shared" si="297"/>
        <v>9.8500367072356596</v>
      </c>
      <c r="DY430" s="191">
        <v>1</v>
      </c>
      <c r="DZ430" s="191" t="s">
        <v>363</v>
      </c>
      <c r="EA430" s="191" t="s">
        <v>371</v>
      </c>
      <c r="EB430" s="208">
        <v>0.13400000000000001</v>
      </c>
      <c r="EC430" s="191">
        <v>580</v>
      </c>
      <c r="ED430" s="191">
        <f t="shared" si="298"/>
        <v>3.0401577688960337</v>
      </c>
      <c r="EE430" s="191">
        <v>0.47499999999999998</v>
      </c>
      <c r="EF430" s="191">
        <v>0.47499999999999998</v>
      </c>
      <c r="EG430" s="191">
        <f t="shared" si="299"/>
        <v>4.9250183536178298</v>
      </c>
      <c r="EH430" s="166">
        <f t="shared" si="300"/>
        <v>2</v>
      </c>
      <c r="EI430" s="205">
        <f t="shared" si="301"/>
        <v>3.8582808475255153</v>
      </c>
      <c r="EJ430" s="205">
        <f t="shared" si="311"/>
        <v>2.2695769691326562</v>
      </c>
      <c r="EK430" s="51">
        <f t="shared" si="307"/>
        <v>0.52058079976337757</v>
      </c>
      <c r="EL430" s="220">
        <f t="shared" si="312"/>
        <v>1.5390595762372423</v>
      </c>
      <c r="EM430" s="221">
        <f t="shared" si="302"/>
        <v>8.7566653519895343</v>
      </c>
      <c r="EN430" s="191"/>
      <c r="EO430" s="313"/>
      <c r="EP430" s="192" t="s">
        <v>354</v>
      </c>
      <c r="EQ430" s="222">
        <f t="shared" si="303"/>
        <v>3.8582808475255153</v>
      </c>
      <c r="ER430" s="191">
        <f t="shared" si="304"/>
        <v>2.2695769691326562</v>
      </c>
      <c r="ES430" s="51">
        <f t="shared" si="305"/>
        <v>0.52058079976337757</v>
      </c>
      <c r="ET430" s="191">
        <f t="shared" si="308"/>
        <v>1.5390595762372423</v>
      </c>
      <c r="EU430" s="191">
        <f t="shared" si="306"/>
        <v>8.7566653519895343</v>
      </c>
      <c r="EV430" s="191"/>
      <c r="EW430" s="191"/>
      <c r="EX430" s="192" t="str">
        <f t="shared" si="313"/>
        <v>Rear</v>
      </c>
      <c r="EY430" s="145"/>
      <c r="EZ430" s="191"/>
      <c r="FA430" s="191"/>
      <c r="FB430" s="191"/>
      <c r="FC430" s="191"/>
      <c r="FD430" s="191"/>
      <c r="FE430" s="191"/>
      <c r="FF430" s="192"/>
      <c r="FG430" s="145"/>
      <c r="FH430" s="191"/>
      <c r="FI430" s="191"/>
      <c r="FJ430" s="191"/>
      <c r="FK430" s="191"/>
      <c r="FL430" s="191"/>
      <c r="FM430" s="191"/>
      <c r="FN430" s="192"/>
      <c r="FO430" s="145"/>
      <c r="FP430" s="191"/>
      <c r="FQ430" s="191"/>
      <c r="FR430" s="191"/>
      <c r="FS430" s="191"/>
      <c r="FT430" s="191"/>
      <c r="FU430" s="191"/>
      <c r="FV430" s="192"/>
      <c r="FW430" s="191"/>
      <c r="FX430" s="191"/>
      <c r="FY430" s="191"/>
      <c r="FZ430" s="191"/>
      <c r="GA430" s="191"/>
      <c r="GB430" s="191"/>
      <c r="GC430" s="191"/>
      <c r="GD430" s="210"/>
      <c r="GE430" s="145"/>
      <c r="GF430" s="191"/>
      <c r="GG430" s="191"/>
      <c r="GH430" s="191"/>
      <c r="GI430" s="191"/>
      <c r="GJ430" s="191"/>
      <c r="GK430" s="191"/>
      <c r="GL430" s="210"/>
      <c r="GM430" s="145"/>
      <c r="GN430" s="191"/>
      <c r="GO430" s="191"/>
      <c r="GP430" s="191"/>
      <c r="GQ430" s="191"/>
      <c r="GR430" s="191"/>
      <c r="GS430" s="191"/>
      <c r="GT430" s="210"/>
      <c r="GU430" s="145"/>
      <c r="GV430" s="191"/>
      <c r="GW430" s="191"/>
      <c r="GX430" s="191"/>
      <c r="GY430" s="191"/>
      <c r="GZ430" s="191"/>
      <c r="HA430" s="191"/>
      <c r="HB430" s="210"/>
      <c r="HC430" s="145"/>
      <c r="HD430" s="191"/>
      <c r="HE430" s="191"/>
      <c r="HF430" s="191"/>
      <c r="HG430" s="191"/>
      <c r="HH430" s="191"/>
      <c r="HI430" s="191"/>
      <c r="HJ430" s="210"/>
      <c r="HR430" s="310"/>
    </row>
    <row r="431" spans="1:226" s="309" customFormat="1" ht="14.45" customHeight="1" x14ac:dyDescent="0.25">
      <c r="A431" s="211" t="s">
        <v>431</v>
      </c>
      <c r="B431" s="194" t="s">
        <v>0</v>
      </c>
      <c r="C431" s="31">
        <f t="shared" si="309"/>
        <v>421</v>
      </c>
      <c r="D431" s="173" t="str">
        <f t="shared" si="273"/>
        <v>Dw_421</v>
      </c>
      <c r="E431" s="4">
        <v>654.16215791622608</v>
      </c>
      <c r="F431" s="195" t="s">
        <v>360</v>
      </c>
      <c r="G431" s="195">
        <v>17.5</v>
      </c>
      <c r="H431" s="3">
        <f t="shared" si="274"/>
        <v>49.397276662956287</v>
      </c>
      <c r="I431" s="196">
        <f t="shared" si="275"/>
        <v>180.26545552897267</v>
      </c>
      <c r="J431" s="1">
        <f t="shared" si="276"/>
        <v>0.30000000000000004</v>
      </c>
      <c r="K431" s="280">
        <f t="shared" si="277"/>
        <v>0.66379081606218593</v>
      </c>
      <c r="L431" s="280">
        <f t="shared" si="278"/>
        <v>0.79668348432233327</v>
      </c>
      <c r="M431" s="225">
        <f t="shared" si="279"/>
        <v>1.0947898408992025</v>
      </c>
      <c r="N431" s="15" t="s">
        <v>432</v>
      </c>
      <c r="O431" s="197">
        <f t="shared" si="280"/>
        <v>0.59751261324174998</v>
      </c>
      <c r="P431" s="198">
        <f t="shared" si="281"/>
        <v>0</v>
      </c>
      <c r="Q431" s="198">
        <f t="shared" si="282"/>
        <v>0</v>
      </c>
      <c r="R431" s="198">
        <f t="shared" si="283"/>
        <v>0.76706063155689186</v>
      </c>
      <c r="S431" s="77">
        <f t="shared" si="284"/>
        <v>0.8185505783256547</v>
      </c>
      <c r="T431" s="199"/>
      <c r="U431" s="3">
        <f t="shared" si="285"/>
        <v>1.9992606030744122</v>
      </c>
      <c r="V431" s="98">
        <f t="shared" si="286"/>
        <v>13.589946060618571</v>
      </c>
      <c r="W431" s="49">
        <f t="shared" si="287"/>
        <v>3.6348397883713073</v>
      </c>
      <c r="X431" s="317">
        <f t="shared" si="310"/>
        <v>0.10659575908632593</v>
      </c>
      <c r="Y431" s="318">
        <v>0.1065957590863259</v>
      </c>
      <c r="Z431" s="200"/>
      <c r="AA431" s="66"/>
      <c r="AB431" s="66"/>
      <c r="AC431" s="66">
        <v>250</v>
      </c>
      <c r="AD431" s="66"/>
      <c r="AE431" s="66"/>
      <c r="AF431" s="66"/>
      <c r="AG431" s="66"/>
      <c r="AH431" s="195"/>
      <c r="AI431" s="34"/>
      <c r="AJ431" s="229">
        <v>180</v>
      </c>
      <c r="AK431" s="34"/>
      <c r="AL431" s="34"/>
      <c r="AM431" s="34"/>
      <c r="AN431" s="201"/>
      <c r="AO431" s="201"/>
      <c r="AP431" s="202">
        <v>240</v>
      </c>
      <c r="AQ431" s="18"/>
      <c r="AR431" s="18"/>
      <c r="AS431" s="18"/>
      <c r="AT431" s="51"/>
      <c r="AU431" s="17"/>
      <c r="AV431" s="18"/>
      <c r="AW431" s="112"/>
      <c r="AX431" s="103"/>
      <c r="AY431" s="18"/>
      <c r="AZ431" s="18"/>
      <c r="BA431" s="18"/>
      <c r="BB431" s="17"/>
      <c r="BC431" s="19"/>
      <c r="BD431" s="19"/>
      <c r="BE431" s="19"/>
      <c r="BF431" s="17"/>
      <c r="BG431" s="18"/>
      <c r="BH431" s="18"/>
      <c r="BI431" s="128"/>
      <c r="BJ431" s="331"/>
      <c r="BK431" s="332"/>
      <c r="BL431" s="332"/>
      <c r="BM431" s="332"/>
      <c r="BN431" s="333"/>
      <c r="BO431" s="203">
        <f t="shared" si="288"/>
        <v>6.9363999999999999</v>
      </c>
      <c r="BP431" s="285">
        <v>7.1214573356433144</v>
      </c>
      <c r="BQ431" s="204">
        <v>2.8976998506199392</v>
      </c>
      <c r="BR431" s="204"/>
      <c r="BS431" s="47"/>
      <c r="BT431" s="42"/>
      <c r="BU431" s="42"/>
      <c r="BV431" s="42"/>
      <c r="BW431" s="43"/>
      <c r="BX431" s="191"/>
      <c r="BY431" s="191"/>
      <c r="BZ431" s="205"/>
      <c r="CA431" s="191"/>
      <c r="CB431" s="206"/>
      <c r="CC431" s="191"/>
      <c r="CD431" s="207">
        <f t="shared" si="289"/>
        <v>54.079636658691804</v>
      </c>
      <c r="CE431" s="47" t="s">
        <v>356</v>
      </c>
      <c r="CF431" s="42">
        <v>31.8</v>
      </c>
      <c r="CG431" s="42" t="s">
        <v>353</v>
      </c>
      <c r="CH431" s="42">
        <v>175</v>
      </c>
      <c r="CI431" s="191"/>
      <c r="CJ431" s="192"/>
      <c r="CK431" s="191" t="s">
        <v>357</v>
      </c>
      <c r="CL431" s="191" t="s">
        <v>358</v>
      </c>
      <c r="CM431" s="208">
        <v>0.13</v>
      </c>
      <c r="CN431" s="191">
        <v>470</v>
      </c>
      <c r="CO431" s="205">
        <f t="shared" si="290"/>
        <v>71.499348351632221</v>
      </c>
      <c r="CP431" s="191">
        <f t="shared" si="291"/>
        <v>40.559727494018851</v>
      </c>
      <c r="CQ431" s="145" t="s">
        <v>353</v>
      </c>
      <c r="CR431" s="191">
        <v>175</v>
      </c>
      <c r="CS431" s="191"/>
      <c r="CT431" s="191"/>
      <c r="CU431" s="191"/>
      <c r="CV431" s="192"/>
      <c r="CW431" s="191" t="s">
        <v>357</v>
      </c>
      <c r="CX431" s="209" t="s">
        <v>358</v>
      </c>
      <c r="CY431" s="208">
        <v>0.13</v>
      </c>
      <c r="CZ431" s="191">
        <v>470</v>
      </c>
      <c r="DA431" s="191"/>
      <c r="DB431" s="191">
        <f t="shared" si="292"/>
        <v>49.397276662956287</v>
      </c>
      <c r="DC431" s="43">
        <f t="shared" si="293"/>
        <v>0</v>
      </c>
      <c r="DD431" s="191" t="s">
        <v>362</v>
      </c>
      <c r="DE431" s="191">
        <v>100</v>
      </c>
      <c r="DF431" s="191" t="s">
        <v>361</v>
      </c>
      <c r="DG431" s="191">
        <v>20</v>
      </c>
      <c r="DH431" s="191" t="s">
        <v>353</v>
      </c>
      <c r="DI431" s="192">
        <v>175</v>
      </c>
      <c r="DJ431" s="191"/>
      <c r="DK431" s="209"/>
      <c r="DL431" s="208"/>
      <c r="DM431" s="191"/>
      <c r="DN431" s="191">
        <f t="shared" si="294"/>
        <v>49.397276662956287</v>
      </c>
      <c r="DO431" s="192">
        <f t="shared" si="295"/>
        <v>0</v>
      </c>
      <c r="DP431" s="191">
        <v>1</v>
      </c>
      <c r="DQ431" s="191" t="s">
        <v>363</v>
      </c>
      <c r="DR431" s="191" t="s">
        <v>371</v>
      </c>
      <c r="DS431" s="208">
        <v>0.13400000000000001</v>
      </c>
      <c r="DT431" s="191">
        <v>580</v>
      </c>
      <c r="DU431" s="191">
        <f t="shared" si="296"/>
        <v>7.1214573356433144</v>
      </c>
      <c r="DV431" s="191">
        <v>0.375</v>
      </c>
      <c r="DW431" s="191">
        <v>0.45</v>
      </c>
      <c r="DX431" s="192">
        <f t="shared" si="297"/>
        <v>9.013272776448634</v>
      </c>
      <c r="DY431" s="191">
        <v>1</v>
      </c>
      <c r="DZ431" s="191" t="s">
        <v>363</v>
      </c>
      <c r="EA431" s="191" t="s">
        <v>371</v>
      </c>
      <c r="EB431" s="208">
        <v>0.13400000000000001</v>
      </c>
      <c r="EC431" s="191">
        <v>580</v>
      </c>
      <c r="ED431" s="191">
        <f t="shared" si="298"/>
        <v>2.8976998506199392</v>
      </c>
      <c r="EE431" s="191">
        <v>0.47499999999999998</v>
      </c>
      <c r="EF431" s="191">
        <v>0.47499999999999998</v>
      </c>
      <c r="EG431" s="191">
        <f t="shared" si="299"/>
        <v>4.506636388224317</v>
      </c>
      <c r="EH431" s="166">
        <f t="shared" si="300"/>
        <v>2</v>
      </c>
      <c r="EI431" s="205">
        <f t="shared" si="301"/>
        <v>3.3987430252265005</v>
      </c>
      <c r="EJ431" s="205">
        <f t="shared" si="311"/>
        <v>1.9992606030744122</v>
      </c>
      <c r="EK431" s="51">
        <f t="shared" si="307"/>
        <v>0.64843924754552695</v>
      </c>
      <c r="EL431" s="220">
        <f t="shared" si="312"/>
        <v>3.4728487386749718E-2</v>
      </c>
      <c r="EM431" s="221">
        <f t="shared" si="302"/>
        <v>6.7949730303092855</v>
      </c>
      <c r="EN431" s="191"/>
      <c r="EO431" s="313"/>
      <c r="EP431" s="192" t="s">
        <v>354</v>
      </c>
      <c r="EQ431" s="222">
        <f t="shared" si="303"/>
        <v>3.3987430252265005</v>
      </c>
      <c r="ER431" s="191">
        <f t="shared" si="304"/>
        <v>1.9992606030744122</v>
      </c>
      <c r="ES431" s="51">
        <f t="shared" si="305"/>
        <v>0.64843924754552695</v>
      </c>
      <c r="ET431" s="191">
        <f t="shared" si="308"/>
        <v>3.5029284873867494</v>
      </c>
      <c r="EU431" s="191">
        <f t="shared" si="306"/>
        <v>6.7949730303092855</v>
      </c>
      <c r="EV431" s="191"/>
      <c r="EW431" s="191"/>
      <c r="EX431" s="192" t="str">
        <f t="shared" si="313"/>
        <v>Front</v>
      </c>
      <c r="EY431" s="145"/>
      <c r="EZ431" s="191"/>
      <c r="FA431" s="191"/>
      <c r="FB431" s="191"/>
      <c r="FC431" s="191"/>
      <c r="FD431" s="191"/>
      <c r="FE431" s="191"/>
      <c r="FF431" s="192"/>
      <c r="FG431" s="145"/>
      <c r="FH431" s="191"/>
      <c r="FI431" s="191"/>
      <c r="FJ431" s="191"/>
      <c r="FK431" s="191"/>
      <c r="FL431" s="191"/>
      <c r="FM431" s="191"/>
      <c r="FN431" s="192"/>
      <c r="FO431" s="145"/>
      <c r="FP431" s="191"/>
      <c r="FQ431" s="191"/>
      <c r="FR431" s="191"/>
      <c r="FS431" s="191"/>
      <c r="FT431" s="191"/>
      <c r="FU431" s="191"/>
      <c r="FV431" s="192"/>
      <c r="FW431" s="191"/>
      <c r="FX431" s="191"/>
      <c r="FY431" s="191"/>
      <c r="FZ431" s="191"/>
      <c r="GA431" s="191"/>
      <c r="GB431" s="191"/>
      <c r="GC431" s="191"/>
      <c r="GD431" s="210"/>
      <c r="GE431" s="145"/>
      <c r="GF431" s="191"/>
      <c r="GG431" s="191"/>
      <c r="GH431" s="191"/>
      <c r="GI431" s="191"/>
      <c r="GJ431" s="191"/>
      <c r="GK431" s="191"/>
      <c r="GL431" s="210"/>
      <c r="GM431" s="145"/>
      <c r="GN431" s="191"/>
      <c r="GO431" s="191"/>
      <c r="GP431" s="191"/>
      <c r="GQ431" s="191"/>
      <c r="GR431" s="191"/>
      <c r="GS431" s="191"/>
      <c r="GT431" s="210"/>
      <c r="GU431" s="145"/>
      <c r="GV431" s="191"/>
      <c r="GW431" s="191"/>
      <c r="GX431" s="191"/>
      <c r="GY431" s="191"/>
      <c r="GZ431" s="191"/>
      <c r="HA431" s="191"/>
      <c r="HB431" s="210"/>
      <c r="HC431" s="145"/>
      <c r="HD431" s="191"/>
      <c r="HE431" s="191"/>
      <c r="HF431" s="191"/>
      <c r="HG431" s="191"/>
      <c r="HH431" s="191"/>
      <c r="HI431" s="191"/>
      <c r="HJ431" s="210"/>
      <c r="HR431" s="310"/>
    </row>
    <row r="432" spans="1:226" s="309" customFormat="1" ht="14.45" customHeight="1" x14ac:dyDescent="0.25">
      <c r="A432" s="211" t="s">
        <v>431</v>
      </c>
      <c r="B432" s="194" t="s">
        <v>0</v>
      </c>
      <c r="C432" s="31">
        <f t="shared" si="309"/>
        <v>422</v>
      </c>
      <c r="D432" s="173" t="str">
        <f t="shared" si="273"/>
        <v>Dw_422</v>
      </c>
      <c r="E432" s="4">
        <v>452.6206764885261</v>
      </c>
      <c r="F432" s="195" t="s">
        <v>360</v>
      </c>
      <c r="G432" s="195">
        <v>17.5</v>
      </c>
      <c r="H432" s="3">
        <f t="shared" si="274"/>
        <v>50.347131845126853</v>
      </c>
      <c r="I432" s="196">
        <f t="shared" si="275"/>
        <v>182.99392904432699</v>
      </c>
      <c r="J432" s="1">
        <f t="shared" si="276"/>
        <v>0.3</v>
      </c>
      <c r="K432" s="280">
        <f t="shared" si="277"/>
        <v>0.66705227144135637</v>
      </c>
      <c r="L432" s="280">
        <f t="shared" si="278"/>
        <v>0.76979744816851703</v>
      </c>
      <c r="M432" s="225">
        <f t="shared" si="279"/>
        <v>1.0903933690238949</v>
      </c>
      <c r="N432" s="15" t="s">
        <v>432</v>
      </c>
      <c r="O432" s="197">
        <f t="shared" si="280"/>
        <v>0.57734808612638777</v>
      </c>
      <c r="P432" s="198">
        <f t="shared" si="281"/>
        <v>0</v>
      </c>
      <c r="Q432" s="198">
        <f t="shared" si="282"/>
        <v>0</v>
      </c>
      <c r="R432" s="198">
        <f t="shared" si="283"/>
        <v>0.76398025908054001</v>
      </c>
      <c r="S432" s="77">
        <f t="shared" si="284"/>
        <v>0.83058511589181072</v>
      </c>
      <c r="T432" s="199"/>
      <c r="U432" s="3">
        <f t="shared" si="285"/>
        <v>1.7974303241254779</v>
      </c>
      <c r="V432" s="98">
        <f t="shared" si="286"/>
        <v>10.984569618291786</v>
      </c>
      <c r="W432" s="49">
        <f t="shared" si="287"/>
        <v>4.5834414633130027</v>
      </c>
      <c r="X432" s="317">
        <f t="shared" si="310"/>
        <v>8.0477114408881709E-2</v>
      </c>
      <c r="Y432" s="318">
        <v>8.0477114408881681E-2</v>
      </c>
      <c r="Z432" s="200"/>
      <c r="AA432" s="66"/>
      <c r="AB432" s="66"/>
      <c r="AC432" s="66">
        <v>250</v>
      </c>
      <c r="AD432" s="66"/>
      <c r="AE432" s="66"/>
      <c r="AF432" s="66"/>
      <c r="AG432" s="66"/>
      <c r="AH432" s="195"/>
      <c r="AI432" s="34"/>
      <c r="AJ432" s="229">
        <v>180</v>
      </c>
      <c r="AK432" s="34"/>
      <c r="AL432" s="34"/>
      <c r="AM432" s="34"/>
      <c r="AN432" s="201"/>
      <c r="AO432" s="201"/>
      <c r="AP432" s="202">
        <v>240</v>
      </c>
      <c r="AQ432" s="18"/>
      <c r="AR432" s="18"/>
      <c r="AS432" s="18"/>
      <c r="AT432" s="51"/>
      <c r="AU432" s="17"/>
      <c r="AV432" s="18"/>
      <c r="AW432" s="112"/>
      <c r="AX432" s="103"/>
      <c r="AY432" s="18"/>
      <c r="AZ432" s="18"/>
      <c r="BA432" s="18"/>
      <c r="BB432" s="17"/>
      <c r="BC432" s="19"/>
      <c r="BD432" s="19"/>
      <c r="BE432" s="19"/>
      <c r="BF432" s="17"/>
      <c r="BG432" s="18"/>
      <c r="BH432" s="18"/>
      <c r="BI432" s="128"/>
      <c r="BJ432" s="331"/>
      <c r="BK432" s="332"/>
      <c r="BL432" s="332"/>
      <c r="BM432" s="332"/>
      <c r="BN432" s="333"/>
      <c r="BO432" s="203">
        <f t="shared" si="288"/>
        <v>6.9363999999999999</v>
      </c>
      <c r="BP432" s="285">
        <v>7.2583951105943791</v>
      </c>
      <c r="BQ432" s="204">
        <v>2.8989381217855126</v>
      </c>
      <c r="BR432" s="204"/>
      <c r="BS432" s="47"/>
      <c r="BT432" s="42"/>
      <c r="BU432" s="42"/>
      <c r="BV432" s="42"/>
      <c r="BW432" s="43"/>
      <c r="BX432" s="191"/>
      <c r="BY432" s="191"/>
      <c r="BZ432" s="205"/>
      <c r="CA432" s="191"/>
      <c r="CB432" s="206"/>
      <c r="CC432" s="191"/>
      <c r="CD432" s="207">
        <f t="shared" si="289"/>
        <v>54.898178713298094</v>
      </c>
      <c r="CE432" s="47" t="s">
        <v>356</v>
      </c>
      <c r="CF432" s="42">
        <v>31.8</v>
      </c>
      <c r="CG432" s="42" t="s">
        <v>353</v>
      </c>
      <c r="CH432" s="42">
        <v>175</v>
      </c>
      <c r="CI432" s="191"/>
      <c r="CJ432" s="192"/>
      <c r="CK432" s="191" t="s">
        <v>357</v>
      </c>
      <c r="CL432" s="191" t="s">
        <v>358</v>
      </c>
      <c r="CM432" s="208">
        <v>0.13</v>
      </c>
      <c r="CN432" s="191">
        <v>470</v>
      </c>
      <c r="CO432" s="205">
        <f t="shared" si="290"/>
        <v>72.328111502645442</v>
      </c>
      <c r="CP432" s="191">
        <f t="shared" si="291"/>
        <v>41.173634034973574</v>
      </c>
      <c r="CQ432" s="145" t="s">
        <v>353</v>
      </c>
      <c r="CR432" s="191">
        <v>175</v>
      </c>
      <c r="CS432" s="191"/>
      <c r="CT432" s="191"/>
      <c r="CU432" s="191"/>
      <c r="CV432" s="192"/>
      <c r="CW432" s="191" t="s">
        <v>357</v>
      </c>
      <c r="CX432" s="209" t="s">
        <v>358</v>
      </c>
      <c r="CY432" s="208">
        <v>0.13</v>
      </c>
      <c r="CZ432" s="191">
        <v>470</v>
      </c>
      <c r="DA432" s="191"/>
      <c r="DB432" s="191">
        <f t="shared" si="292"/>
        <v>50.347131845126853</v>
      </c>
      <c r="DC432" s="43">
        <f t="shared" si="293"/>
        <v>0</v>
      </c>
      <c r="DD432" s="191" t="s">
        <v>362</v>
      </c>
      <c r="DE432" s="191">
        <v>100</v>
      </c>
      <c r="DF432" s="191" t="s">
        <v>361</v>
      </c>
      <c r="DG432" s="191">
        <v>20</v>
      </c>
      <c r="DH432" s="191" t="s">
        <v>353</v>
      </c>
      <c r="DI432" s="192">
        <v>175</v>
      </c>
      <c r="DJ432" s="191"/>
      <c r="DK432" s="209"/>
      <c r="DL432" s="208"/>
      <c r="DM432" s="191"/>
      <c r="DN432" s="191">
        <f t="shared" si="294"/>
        <v>50.347131845126853</v>
      </c>
      <c r="DO432" s="192">
        <f t="shared" si="295"/>
        <v>0</v>
      </c>
      <c r="DP432" s="191">
        <v>1</v>
      </c>
      <c r="DQ432" s="191" t="s">
        <v>363</v>
      </c>
      <c r="DR432" s="191" t="s">
        <v>371</v>
      </c>
      <c r="DS432" s="208">
        <v>0.13400000000000001</v>
      </c>
      <c r="DT432" s="191">
        <v>580</v>
      </c>
      <c r="DU432" s="191">
        <f t="shared" si="296"/>
        <v>7.2583951105943791</v>
      </c>
      <c r="DV432" s="191">
        <v>0.375</v>
      </c>
      <c r="DW432" s="191">
        <v>0.45</v>
      </c>
      <c r="DX432" s="192">
        <f t="shared" si="297"/>
        <v>9.1496964522163502</v>
      </c>
      <c r="DY432" s="191">
        <v>1</v>
      </c>
      <c r="DZ432" s="191" t="s">
        <v>363</v>
      </c>
      <c r="EA432" s="191" t="s">
        <v>371</v>
      </c>
      <c r="EB432" s="208">
        <v>0.13400000000000001</v>
      </c>
      <c r="EC432" s="191">
        <v>580</v>
      </c>
      <c r="ED432" s="191">
        <f t="shared" si="298"/>
        <v>2.8989381217855126</v>
      </c>
      <c r="EE432" s="191">
        <v>0.47499999999999998</v>
      </c>
      <c r="EF432" s="191">
        <v>0.47499999999999998</v>
      </c>
      <c r="EG432" s="191">
        <f t="shared" si="299"/>
        <v>4.5748482261081751</v>
      </c>
      <c r="EH432" s="166">
        <f t="shared" si="300"/>
        <v>2</v>
      </c>
      <c r="EI432" s="205">
        <f t="shared" si="301"/>
        <v>3.0556315510133119</v>
      </c>
      <c r="EJ432" s="205">
        <f t="shared" si="311"/>
        <v>1.7974303241254777</v>
      </c>
      <c r="EK432" s="51">
        <f t="shared" si="307"/>
        <v>0.85150779766003493</v>
      </c>
      <c r="EL432" s="220">
        <f t="shared" si="312"/>
        <v>0.20628422449334405</v>
      </c>
      <c r="EM432" s="221">
        <f t="shared" si="302"/>
        <v>5.4922848091458931</v>
      </c>
      <c r="EN432" s="191"/>
      <c r="EO432" s="313"/>
      <c r="EP432" s="192" t="s">
        <v>354</v>
      </c>
      <c r="EQ432" s="222">
        <f t="shared" si="303"/>
        <v>3.0556315510133119</v>
      </c>
      <c r="ER432" s="191">
        <f t="shared" si="304"/>
        <v>1.7974303241254777</v>
      </c>
      <c r="ES432" s="51">
        <f t="shared" si="305"/>
        <v>0.85150779766003493</v>
      </c>
      <c r="ET432" s="191">
        <f t="shared" si="308"/>
        <v>3.674484224493344</v>
      </c>
      <c r="EU432" s="191">
        <f t="shared" si="306"/>
        <v>5.4922848091458931</v>
      </c>
      <c r="EV432" s="191"/>
      <c r="EW432" s="191"/>
      <c r="EX432" s="192" t="str">
        <f t="shared" si="313"/>
        <v>Front</v>
      </c>
      <c r="EY432" s="145"/>
      <c r="EZ432" s="191"/>
      <c r="FA432" s="191"/>
      <c r="FB432" s="191"/>
      <c r="FC432" s="191"/>
      <c r="FD432" s="191"/>
      <c r="FE432" s="191"/>
      <c r="FF432" s="192"/>
      <c r="FG432" s="145"/>
      <c r="FH432" s="191"/>
      <c r="FI432" s="191"/>
      <c r="FJ432" s="191"/>
      <c r="FK432" s="191"/>
      <c r="FL432" s="191"/>
      <c r="FM432" s="191"/>
      <c r="FN432" s="192"/>
      <c r="FO432" s="145"/>
      <c r="FP432" s="191"/>
      <c r="FQ432" s="191"/>
      <c r="FR432" s="191"/>
      <c r="FS432" s="191"/>
      <c r="FT432" s="191"/>
      <c r="FU432" s="191"/>
      <c r="FV432" s="192"/>
      <c r="FW432" s="191"/>
      <c r="FX432" s="191"/>
      <c r="FY432" s="191"/>
      <c r="FZ432" s="191"/>
      <c r="GA432" s="191"/>
      <c r="GB432" s="191"/>
      <c r="GC432" s="191"/>
      <c r="GD432" s="210"/>
      <c r="GE432" s="145"/>
      <c r="GF432" s="191"/>
      <c r="GG432" s="191"/>
      <c r="GH432" s="191"/>
      <c r="GI432" s="191"/>
      <c r="GJ432" s="191"/>
      <c r="GK432" s="191"/>
      <c r="GL432" s="210"/>
      <c r="GM432" s="145"/>
      <c r="GN432" s="191"/>
      <c r="GO432" s="191"/>
      <c r="GP432" s="191"/>
      <c r="GQ432" s="191"/>
      <c r="GR432" s="191"/>
      <c r="GS432" s="191"/>
      <c r="GT432" s="210"/>
      <c r="GU432" s="145"/>
      <c r="GV432" s="191"/>
      <c r="GW432" s="191"/>
      <c r="GX432" s="191"/>
      <c r="GY432" s="191"/>
      <c r="GZ432" s="191"/>
      <c r="HA432" s="191"/>
      <c r="HB432" s="210"/>
      <c r="HC432" s="145"/>
      <c r="HD432" s="191"/>
      <c r="HE432" s="191"/>
      <c r="HF432" s="191"/>
      <c r="HG432" s="191"/>
      <c r="HH432" s="191"/>
      <c r="HI432" s="191"/>
      <c r="HJ432" s="210"/>
      <c r="HR432" s="310"/>
    </row>
    <row r="433" spans="1:226" s="309" customFormat="1" ht="14.45" customHeight="1" x14ac:dyDescent="0.25">
      <c r="A433" s="211" t="s">
        <v>431</v>
      </c>
      <c r="B433" s="194" t="s">
        <v>0</v>
      </c>
      <c r="C433" s="31">
        <f t="shared" si="309"/>
        <v>423</v>
      </c>
      <c r="D433" s="173" t="str">
        <f t="shared" si="273"/>
        <v>Dw_423</v>
      </c>
      <c r="E433" s="4">
        <v>542.00974922306978</v>
      </c>
      <c r="F433" s="195" t="s">
        <v>360</v>
      </c>
      <c r="G433" s="195">
        <v>17.5</v>
      </c>
      <c r="H433" s="3">
        <f t="shared" si="274"/>
        <v>35.891269154415099</v>
      </c>
      <c r="I433" s="196">
        <f t="shared" si="275"/>
        <v>143.32053375504185</v>
      </c>
      <c r="J433" s="1">
        <f t="shared" si="276"/>
        <v>0.3</v>
      </c>
      <c r="K433" s="280">
        <f t="shared" si="277"/>
        <v>0.6010255090085761</v>
      </c>
      <c r="L433" s="280">
        <f t="shared" si="278"/>
        <v>0.71085862703207947</v>
      </c>
      <c r="M433" s="225">
        <f t="shared" si="279"/>
        <v>1.1979559692227675</v>
      </c>
      <c r="N433" s="15" t="s">
        <v>432</v>
      </c>
      <c r="O433" s="197">
        <f t="shared" si="280"/>
        <v>0.53314397027405958</v>
      </c>
      <c r="P433" s="198">
        <f t="shared" si="281"/>
        <v>0</v>
      </c>
      <c r="Q433" s="198">
        <f t="shared" si="282"/>
        <v>0</v>
      </c>
      <c r="R433" s="198">
        <f t="shared" si="283"/>
        <v>0.83934361463806106</v>
      </c>
      <c r="S433" s="77">
        <f t="shared" si="284"/>
        <v>0.63849663995831363</v>
      </c>
      <c r="T433" s="199"/>
      <c r="U433" s="3">
        <f t="shared" si="285"/>
        <v>1.8030341897514186</v>
      </c>
      <c r="V433" s="98">
        <f t="shared" si="286"/>
        <v>11.053169784002682</v>
      </c>
      <c r="W433" s="49">
        <f t="shared" si="287"/>
        <v>3.2471471854490779</v>
      </c>
      <c r="X433" s="317">
        <f t="shared" si="310"/>
        <v>0.10355722524332082</v>
      </c>
      <c r="Y433" s="318">
        <v>0.1035572252433208</v>
      </c>
      <c r="Z433" s="200"/>
      <c r="AA433" s="66"/>
      <c r="AB433" s="66"/>
      <c r="AC433" s="66">
        <v>250</v>
      </c>
      <c r="AD433" s="66"/>
      <c r="AE433" s="66"/>
      <c r="AF433" s="66"/>
      <c r="AG433" s="66"/>
      <c r="AH433" s="195"/>
      <c r="AI433" s="34"/>
      <c r="AJ433" s="229">
        <v>180</v>
      </c>
      <c r="AK433" s="34"/>
      <c r="AL433" s="34"/>
      <c r="AM433" s="34"/>
      <c r="AN433" s="201"/>
      <c r="AO433" s="201"/>
      <c r="AP433" s="202">
        <v>240</v>
      </c>
      <c r="AQ433" s="18"/>
      <c r="AR433" s="18"/>
      <c r="AS433" s="18"/>
      <c r="AT433" s="51"/>
      <c r="AU433" s="17"/>
      <c r="AV433" s="18"/>
      <c r="AW433" s="112"/>
      <c r="AX433" s="103"/>
      <c r="AY433" s="18"/>
      <c r="AZ433" s="18"/>
      <c r="BA433" s="18"/>
      <c r="BB433" s="17"/>
      <c r="BC433" s="19"/>
      <c r="BD433" s="19"/>
      <c r="BE433" s="19"/>
      <c r="BF433" s="17"/>
      <c r="BG433" s="18"/>
      <c r="BH433" s="18"/>
      <c r="BI433" s="128"/>
      <c r="BJ433" s="331"/>
      <c r="BK433" s="332"/>
      <c r="BL433" s="332"/>
      <c r="BM433" s="332"/>
      <c r="BN433" s="333"/>
      <c r="BO433" s="203">
        <f t="shared" si="288"/>
        <v>6.9363999999999999</v>
      </c>
      <c r="BP433" s="285">
        <v>5.1743367098804995</v>
      </c>
      <c r="BQ433" s="204">
        <v>2.9534947856577403</v>
      </c>
      <c r="BR433" s="204"/>
      <c r="BS433" s="47"/>
      <c r="BT433" s="42"/>
      <c r="BU433" s="42"/>
      <c r="BV433" s="42"/>
      <c r="BW433" s="43"/>
      <c r="BX433" s="191"/>
      <c r="BY433" s="191"/>
      <c r="BZ433" s="205"/>
      <c r="CA433" s="191"/>
      <c r="CB433" s="206"/>
      <c r="CC433" s="191"/>
      <c r="CD433" s="207">
        <f t="shared" si="289"/>
        <v>42.996160126512557</v>
      </c>
      <c r="CE433" s="47" t="s">
        <v>356</v>
      </c>
      <c r="CF433" s="42">
        <v>31.8</v>
      </c>
      <c r="CG433" s="42" t="s">
        <v>353</v>
      </c>
      <c r="CH433" s="42">
        <v>175</v>
      </c>
      <c r="CI433" s="191"/>
      <c r="CJ433" s="192"/>
      <c r="CK433" s="191" t="s">
        <v>357</v>
      </c>
      <c r="CL433" s="191" t="s">
        <v>358</v>
      </c>
      <c r="CM433" s="208">
        <v>0.13</v>
      </c>
      <c r="CN433" s="191">
        <v>470</v>
      </c>
      <c r="CO433" s="205">
        <f t="shared" si="290"/>
        <v>61.56644159478379</v>
      </c>
      <c r="CP433" s="191">
        <f t="shared" si="291"/>
        <v>32.247120094884416</v>
      </c>
      <c r="CQ433" s="145" t="s">
        <v>353</v>
      </c>
      <c r="CR433" s="191">
        <v>175</v>
      </c>
      <c r="CS433" s="191"/>
      <c r="CT433" s="191"/>
      <c r="CU433" s="191"/>
      <c r="CV433" s="192"/>
      <c r="CW433" s="191" t="s">
        <v>357</v>
      </c>
      <c r="CX433" s="209" t="s">
        <v>358</v>
      </c>
      <c r="CY433" s="208">
        <v>0.13</v>
      </c>
      <c r="CZ433" s="191">
        <v>470</v>
      </c>
      <c r="DA433" s="191"/>
      <c r="DB433" s="191">
        <f t="shared" si="292"/>
        <v>35.891269154415099</v>
      </c>
      <c r="DC433" s="43">
        <f t="shared" si="293"/>
        <v>0</v>
      </c>
      <c r="DD433" s="191" t="s">
        <v>362</v>
      </c>
      <c r="DE433" s="191">
        <v>100</v>
      </c>
      <c r="DF433" s="191" t="s">
        <v>361</v>
      </c>
      <c r="DG433" s="191">
        <v>20</v>
      </c>
      <c r="DH433" s="191" t="s">
        <v>353</v>
      </c>
      <c r="DI433" s="192">
        <v>175</v>
      </c>
      <c r="DJ433" s="191"/>
      <c r="DK433" s="209"/>
      <c r="DL433" s="208"/>
      <c r="DM433" s="191"/>
      <c r="DN433" s="191">
        <f t="shared" si="294"/>
        <v>35.891269154415099</v>
      </c>
      <c r="DO433" s="192">
        <f t="shared" si="295"/>
        <v>0</v>
      </c>
      <c r="DP433" s="191">
        <v>1</v>
      </c>
      <c r="DQ433" s="191" t="s">
        <v>363</v>
      </c>
      <c r="DR433" s="191" t="s">
        <v>371</v>
      </c>
      <c r="DS433" s="208">
        <v>0.13400000000000001</v>
      </c>
      <c r="DT433" s="191">
        <v>580</v>
      </c>
      <c r="DU433" s="191">
        <f t="shared" si="296"/>
        <v>5.1743367098804995</v>
      </c>
      <c r="DV433" s="191">
        <v>0.375</v>
      </c>
      <c r="DW433" s="191">
        <v>0.45</v>
      </c>
      <c r="DX433" s="192">
        <f t="shared" si="297"/>
        <v>7.1660266877520931</v>
      </c>
      <c r="DY433" s="191">
        <v>1</v>
      </c>
      <c r="DZ433" s="191" t="s">
        <v>363</v>
      </c>
      <c r="EA433" s="191" t="s">
        <v>371</v>
      </c>
      <c r="EB433" s="208">
        <v>0.13400000000000001</v>
      </c>
      <c r="EC433" s="191">
        <v>580</v>
      </c>
      <c r="ED433" s="191">
        <f t="shared" si="298"/>
        <v>2.9534947856577403</v>
      </c>
      <c r="EE433" s="191">
        <v>0.47499999999999998</v>
      </c>
      <c r="EF433" s="191">
        <v>0.47499999999999998</v>
      </c>
      <c r="EG433" s="191">
        <f t="shared" si="299"/>
        <v>3.5830133438760465</v>
      </c>
      <c r="EH433" s="166">
        <f t="shared" si="300"/>
        <v>2</v>
      </c>
      <c r="EI433" s="205">
        <f t="shared" si="301"/>
        <v>3.0651581225774112</v>
      </c>
      <c r="EJ433" s="205">
        <f t="shared" si="311"/>
        <v>1.8030341897514184</v>
      </c>
      <c r="EK433" s="51">
        <f t="shared" si="307"/>
        <v>0.90046059590632188</v>
      </c>
      <c r="EL433" s="220">
        <f t="shared" si="312"/>
        <v>0.2015209387112944</v>
      </c>
      <c r="EM433" s="221">
        <f t="shared" si="302"/>
        <v>5.526584892001341</v>
      </c>
      <c r="EN433" s="191"/>
      <c r="EO433" s="313"/>
      <c r="EP433" s="192" t="s">
        <v>354</v>
      </c>
      <c r="EQ433" s="222">
        <f t="shared" si="303"/>
        <v>3.0651581225774112</v>
      </c>
      <c r="ER433" s="191">
        <f t="shared" si="304"/>
        <v>1.8030341897514184</v>
      </c>
      <c r="ES433" s="51">
        <f t="shared" si="305"/>
        <v>0.90046059590632188</v>
      </c>
      <c r="ET433" s="191">
        <f t="shared" si="308"/>
        <v>3.6697209387112943</v>
      </c>
      <c r="EU433" s="191">
        <f t="shared" si="306"/>
        <v>5.526584892001341</v>
      </c>
      <c r="EV433" s="191"/>
      <c r="EW433" s="191"/>
      <c r="EX433" s="192" t="str">
        <f t="shared" si="313"/>
        <v>Front</v>
      </c>
      <c r="EY433" s="145"/>
      <c r="EZ433" s="191"/>
      <c r="FA433" s="191"/>
      <c r="FB433" s="191"/>
      <c r="FC433" s="191"/>
      <c r="FD433" s="191"/>
      <c r="FE433" s="191"/>
      <c r="FF433" s="192"/>
      <c r="FG433" s="145"/>
      <c r="FH433" s="191"/>
      <c r="FI433" s="191"/>
      <c r="FJ433" s="191"/>
      <c r="FK433" s="191"/>
      <c r="FL433" s="191"/>
      <c r="FM433" s="191"/>
      <c r="FN433" s="192"/>
      <c r="FO433" s="145"/>
      <c r="FP433" s="191"/>
      <c r="FQ433" s="191"/>
      <c r="FR433" s="191"/>
      <c r="FS433" s="191"/>
      <c r="FT433" s="191"/>
      <c r="FU433" s="191"/>
      <c r="FV433" s="192"/>
      <c r="FW433" s="191"/>
      <c r="FX433" s="191"/>
      <c r="FY433" s="191"/>
      <c r="FZ433" s="191"/>
      <c r="GA433" s="191"/>
      <c r="GB433" s="191"/>
      <c r="GC433" s="191"/>
      <c r="GD433" s="210"/>
      <c r="GE433" s="145"/>
      <c r="GF433" s="191"/>
      <c r="GG433" s="191"/>
      <c r="GH433" s="191"/>
      <c r="GI433" s="191"/>
      <c r="GJ433" s="191"/>
      <c r="GK433" s="191"/>
      <c r="GL433" s="210"/>
      <c r="GM433" s="145"/>
      <c r="GN433" s="191"/>
      <c r="GO433" s="191"/>
      <c r="GP433" s="191"/>
      <c r="GQ433" s="191"/>
      <c r="GR433" s="191"/>
      <c r="GS433" s="191"/>
      <c r="GT433" s="210"/>
      <c r="GU433" s="145"/>
      <c r="GV433" s="191"/>
      <c r="GW433" s="191"/>
      <c r="GX433" s="191"/>
      <c r="GY433" s="191"/>
      <c r="GZ433" s="191"/>
      <c r="HA433" s="191"/>
      <c r="HB433" s="210"/>
      <c r="HC433" s="145"/>
      <c r="HD433" s="191"/>
      <c r="HE433" s="191"/>
      <c r="HF433" s="191"/>
      <c r="HG433" s="191"/>
      <c r="HH433" s="191"/>
      <c r="HI433" s="191"/>
      <c r="HJ433" s="210"/>
      <c r="HR433" s="310"/>
    </row>
    <row r="434" spans="1:226" s="309" customFormat="1" ht="14.45" customHeight="1" x14ac:dyDescent="0.25">
      <c r="A434" s="211" t="s">
        <v>431</v>
      </c>
      <c r="B434" s="194" t="s">
        <v>0</v>
      </c>
      <c r="C434" s="31">
        <f t="shared" si="309"/>
        <v>424</v>
      </c>
      <c r="D434" s="173" t="str">
        <f t="shared" ref="D434:D497" si="314">CONCATENATE(A434,"_",C434)</f>
        <v>Dw_424</v>
      </c>
      <c r="E434" s="4">
        <v>505.00105139043649</v>
      </c>
      <c r="F434" s="195" t="s">
        <v>360</v>
      </c>
      <c r="G434" s="195">
        <v>17.5</v>
      </c>
      <c r="H434" s="3">
        <f t="shared" ref="H434:H497" si="315">BO434*BP434</f>
        <v>48.743954642665443</v>
      </c>
      <c r="I434" s="196">
        <f t="shared" ref="I434:I497" si="316">2*H434+2*(BO434+BP434)*BQ434</f>
        <v>177.49345263565684</v>
      </c>
      <c r="J434" s="1">
        <f t="shared" ref="J434:J497" si="317">CD434/I434</f>
        <v>0.3</v>
      </c>
      <c r="K434" s="280">
        <f t="shared" ref="K434:K497" si="318">CD434/(2*(BO434+BP434)*BQ434)</f>
        <v>0.66555432987357011</v>
      </c>
      <c r="L434" s="280">
        <f t="shared" ref="L434:L497" si="319">CD434/(2*(BO434+BP434)*BQ434 - V434)</f>
        <v>0.77599985565646723</v>
      </c>
      <c r="M434" s="225">
        <f t="shared" ref="M434:M497" si="320">CD434/H434</f>
        <v>1.0924028667975414</v>
      </c>
      <c r="N434" s="15" t="s">
        <v>432</v>
      </c>
      <c r="O434" s="197">
        <f t="shared" ref="O434:O497" si="321">CP434/(2*(BO434+BP434)*BQ434-V434)</f>
        <v>0.58199989174235034</v>
      </c>
      <c r="P434" s="198">
        <f t="shared" ref="P434:P497" si="322">DC434/H434</f>
        <v>0</v>
      </c>
      <c r="Q434" s="198">
        <f t="shared" ref="Q434:Q497" si="323">DO434/H434</f>
        <v>0</v>
      </c>
      <c r="R434" s="198">
        <f t="shared" ref="R434:R497" si="324">DX434/(DU434*2*(DV434+DW434))</f>
        <v>0.76538820659136009</v>
      </c>
      <c r="S434" s="77">
        <f t="shared" ref="S434:S497" si="325">EG434/(ED434*2*(EE434+EF434))</f>
        <v>0.81522639779665484</v>
      </c>
      <c r="T434" s="199"/>
      <c r="U434" s="3">
        <f t="shared" ref="U434:U497" si="326">(EJ434*(EN434+1)*EM434+ER434*(EV434+1)*EU434+EZ434*(FD434+1)*FC434+FH434*(FL434+1)*FK434+FP434*(FT434+1)*FS434+FX434*(GB434+1)*GA434+GF434*(GJ434+1)*GI434+GN434*(GR434+1)*GQ434+GV434*(GZ434+1)*GY434+HD434*(HH434+1)*HG434)/V434</f>
        <v>1.8300536606994495</v>
      </c>
      <c r="V434" s="98">
        <f t="shared" ref="V434:V497" si="327">(EN434+1)*EM434+(EV434+1)*EU434+(FD434+1)*FC434+(FL434+1)*FK434+(FT434+1)*FS434+(GB434+1)*GA434+(GJ434+1)*GI434+(GR434+1)*GQ434+(GZ434+1)*GY434+(HH434+1)*HG434</f>
        <v>11.386927763534148</v>
      </c>
      <c r="W434" s="49">
        <f t="shared" ref="W434:W497" si="328">H434/V434</f>
        <v>4.2806941130130465</v>
      </c>
      <c r="X434" s="317">
        <f t="shared" si="310"/>
        <v>8.6787292567224103E-2</v>
      </c>
      <c r="Y434" s="318">
        <v>8.6787292567224075E-2</v>
      </c>
      <c r="Z434" s="200"/>
      <c r="AA434" s="66"/>
      <c r="AB434" s="66"/>
      <c r="AC434" s="66">
        <v>250</v>
      </c>
      <c r="AD434" s="66"/>
      <c r="AE434" s="66"/>
      <c r="AF434" s="66"/>
      <c r="AG434" s="66"/>
      <c r="AH434" s="195"/>
      <c r="AI434" s="34"/>
      <c r="AJ434" s="229">
        <v>180</v>
      </c>
      <c r="AK434" s="34"/>
      <c r="AL434" s="34"/>
      <c r="AM434" s="34"/>
      <c r="AN434" s="201"/>
      <c r="AO434" s="201"/>
      <c r="AP434" s="202">
        <v>240</v>
      </c>
      <c r="AQ434" s="18"/>
      <c r="AR434" s="18"/>
      <c r="AS434" s="18"/>
      <c r="AT434" s="51"/>
      <c r="AU434" s="17"/>
      <c r="AV434" s="18"/>
      <c r="AW434" s="112"/>
      <c r="AX434" s="103"/>
      <c r="AY434" s="18"/>
      <c r="AZ434" s="18"/>
      <c r="BA434" s="18"/>
      <c r="BB434" s="17"/>
      <c r="BC434" s="19"/>
      <c r="BD434" s="19"/>
      <c r="BE434" s="19"/>
      <c r="BF434" s="17"/>
      <c r="BG434" s="18"/>
      <c r="BH434" s="18"/>
      <c r="BI434" s="128"/>
      <c r="BJ434" s="331"/>
      <c r="BK434" s="332"/>
      <c r="BL434" s="332"/>
      <c r="BM434" s="332"/>
      <c r="BN434" s="333"/>
      <c r="BO434" s="203">
        <f t="shared" ref="BO434:BO497" si="329">7-2*CF434/1000</f>
        <v>6.9363999999999999</v>
      </c>
      <c r="BP434" s="285">
        <v>7.0272698579472701</v>
      </c>
      <c r="BQ434" s="204">
        <v>2.8647749540136713</v>
      </c>
      <c r="BR434" s="204"/>
      <c r="BS434" s="47"/>
      <c r="BT434" s="42"/>
      <c r="BU434" s="42"/>
      <c r="BV434" s="42"/>
      <c r="BW434" s="43"/>
      <c r="BX434" s="191"/>
      <c r="BY434" s="191"/>
      <c r="BZ434" s="205"/>
      <c r="CA434" s="191"/>
      <c r="CB434" s="206"/>
      <c r="CC434" s="191"/>
      <c r="CD434" s="207">
        <f t="shared" ref="CD434:CD497" si="330">CP434+DC434+IF(ISNUMBER(DO434),DO434,0)+DX434+EG434</f>
        <v>53.248035790697053</v>
      </c>
      <c r="CE434" s="47" t="s">
        <v>356</v>
      </c>
      <c r="CF434" s="42">
        <v>31.8</v>
      </c>
      <c r="CG434" s="42" t="s">
        <v>353</v>
      </c>
      <c r="CH434" s="42">
        <v>175</v>
      </c>
      <c r="CI434" s="191"/>
      <c r="CJ434" s="192"/>
      <c r="CK434" s="191" t="s">
        <v>357</v>
      </c>
      <c r="CL434" s="191" t="s">
        <v>358</v>
      </c>
      <c r="CM434" s="208">
        <v>0.13</v>
      </c>
      <c r="CN434" s="191">
        <v>470</v>
      </c>
      <c r="CO434" s="205">
        <f t="shared" ref="CO434:CO497" si="331">2*(BO434+BP434)*BQ434-$V$54</f>
        <v>70.03398949889808</v>
      </c>
      <c r="CP434" s="191">
        <f t="shared" ref="CP434:CP497" si="332">$CP$2*I434</f>
        <v>39.936026843022788</v>
      </c>
      <c r="CQ434" s="145" t="s">
        <v>353</v>
      </c>
      <c r="CR434" s="191">
        <v>175</v>
      </c>
      <c r="CS434" s="191"/>
      <c r="CT434" s="191"/>
      <c r="CU434" s="191"/>
      <c r="CV434" s="192"/>
      <c r="CW434" s="191" t="s">
        <v>357</v>
      </c>
      <c r="CX434" s="209" t="s">
        <v>358</v>
      </c>
      <c r="CY434" s="208">
        <v>0.13</v>
      </c>
      <c r="CZ434" s="191">
        <v>470</v>
      </c>
      <c r="DA434" s="191"/>
      <c r="DB434" s="191">
        <f t="shared" ref="DB434:DB497" si="333">BO434*BP434</f>
        <v>48.743954642665443</v>
      </c>
      <c r="DC434" s="43">
        <f t="shared" ref="DC434:DC497" si="334">$DC$2*I434</f>
        <v>0</v>
      </c>
      <c r="DD434" s="191" t="s">
        <v>362</v>
      </c>
      <c r="DE434" s="191">
        <v>100</v>
      </c>
      <c r="DF434" s="191" t="s">
        <v>361</v>
      </c>
      <c r="DG434" s="191">
        <v>20</v>
      </c>
      <c r="DH434" s="191" t="s">
        <v>353</v>
      </c>
      <c r="DI434" s="192">
        <v>175</v>
      </c>
      <c r="DJ434" s="191"/>
      <c r="DK434" s="209"/>
      <c r="DL434" s="208"/>
      <c r="DM434" s="191"/>
      <c r="DN434" s="191">
        <f t="shared" ref="DN434:DN497" si="335">BO434*BP434</f>
        <v>48.743954642665443</v>
      </c>
      <c r="DO434" s="192">
        <f t="shared" ref="DO434:DO497" si="336">I434*$DO$2</f>
        <v>0</v>
      </c>
      <c r="DP434" s="191">
        <v>1</v>
      </c>
      <c r="DQ434" s="191" t="s">
        <v>363</v>
      </c>
      <c r="DR434" s="191" t="s">
        <v>371</v>
      </c>
      <c r="DS434" s="208">
        <v>0.13400000000000001</v>
      </c>
      <c r="DT434" s="191">
        <v>580</v>
      </c>
      <c r="DU434" s="191">
        <f t="shared" ref="DU434:DU497" si="337">BP434</f>
        <v>7.0272698579472701</v>
      </c>
      <c r="DV434" s="191">
        <v>0.375</v>
      </c>
      <c r="DW434" s="191">
        <v>0.45</v>
      </c>
      <c r="DX434" s="192">
        <f t="shared" ref="DX434:DX497" si="338">I434*$DX$2</f>
        <v>8.8746726317828415</v>
      </c>
      <c r="DY434" s="191">
        <v>1</v>
      </c>
      <c r="DZ434" s="191" t="s">
        <v>363</v>
      </c>
      <c r="EA434" s="191" t="s">
        <v>371</v>
      </c>
      <c r="EB434" s="208">
        <v>0.13400000000000001</v>
      </c>
      <c r="EC434" s="191">
        <v>580</v>
      </c>
      <c r="ED434" s="191">
        <f t="shared" ref="ED434:ED497" si="339">BQ434</f>
        <v>2.8647749540136713</v>
      </c>
      <c r="EE434" s="191">
        <v>0.47499999999999998</v>
      </c>
      <c r="EF434" s="191">
        <v>0.47499999999999998</v>
      </c>
      <c r="EG434" s="191">
        <f t="shared" ref="EG434:EG497" si="340">I434*$EG$2</f>
        <v>4.4373363158914207</v>
      </c>
      <c r="EH434" s="166">
        <f t="shared" ref="EH434:EH497" si="341">EN434+1+EV434+1</f>
        <v>2</v>
      </c>
      <c r="EI434" s="205">
        <f t="shared" ref="EI434:EI497" si="342">$EI$2*EJ434</f>
        <v>3.1110912231890637</v>
      </c>
      <c r="EJ434" s="205">
        <f t="shared" si="311"/>
        <v>1.8300536606994493</v>
      </c>
      <c r="EK434" s="51">
        <f t="shared" si="307"/>
        <v>0.78472129331422202</v>
      </c>
      <c r="EL434" s="220">
        <f t="shared" si="312"/>
        <v>0.17855438840546811</v>
      </c>
      <c r="EM434" s="221">
        <f t="shared" ref="EM434:EM497" si="343">EI434*EJ434</f>
        <v>5.693463881767074</v>
      </c>
      <c r="EN434" s="191"/>
      <c r="EO434" s="313"/>
      <c r="EP434" s="192" t="s">
        <v>354</v>
      </c>
      <c r="EQ434" s="222">
        <f t="shared" ref="EQ434:EQ497" si="344">EI434</f>
        <v>3.1110912231890637</v>
      </c>
      <c r="ER434" s="191">
        <f t="shared" ref="ER434:ER497" si="345">EJ434</f>
        <v>1.8300536606994493</v>
      </c>
      <c r="ES434" s="51">
        <f t="shared" ref="ES434:ES497" si="346">EK434</f>
        <v>0.78472129331422202</v>
      </c>
      <c r="ET434" s="191">
        <f t="shared" si="308"/>
        <v>3.6467543884054683</v>
      </c>
      <c r="EU434" s="191">
        <f t="shared" ref="EU434:EU497" si="347">EM434</f>
        <v>5.693463881767074</v>
      </c>
      <c r="EV434" s="191"/>
      <c r="EW434" s="191"/>
      <c r="EX434" s="192" t="str">
        <f t="shared" si="313"/>
        <v>Front</v>
      </c>
      <c r="EY434" s="145"/>
      <c r="EZ434" s="191"/>
      <c r="FA434" s="191"/>
      <c r="FB434" s="191"/>
      <c r="FC434" s="191"/>
      <c r="FD434" s="191"/>
      <c r="FE434" s="191"/>
      <c r="FF434" s="192"/>
      <c r="FG434" s="145"/>
      <c r="FH434" s="191"/>
      <c r="FI434" s="191"/>
      <c r="FJ434" s="191"/>
      <c r="FK434" s="191"/>
      <c r="FL434" s="191"/>
      <c r="FM434" s="191"/>
      <c r="FN434" s="192"/>
      <c r="FO434" s="145"/>
      <c r="FP434" s="191"/>
      <c r="FQ434" s="191"/>
      <c r="FR434" s="191"/>
      <c r="FS434" s="191"/>
      <c r="FT434" s="191"/>
      <c r="FU434" s="191"/>
      <c r="FV434" s="192"/>
      <c r="FW434" s="191"/>
      <c r="FX434" s="191"/>
      <c r="FY434" s="191"/>
      <c r="FZ434" s="191"/>
      <c r="GA434" s="191"/>
      <c r="GB434" s="191"/>
      <c r="GC434" s="191"/>
      <c r="GD434" s="210"/>
      <c r="GE434" s="145"/>
      <c r="GF434" s="191"/>
      <c r="GG434" s="191"/>
      <c r="GH434" s="191"/>
      <c r="GI434" s="191"/>
      <c r="GJ434" s="191"/>
      <c r="GK434" s="191"/>
      <c r="GL434" s="210"/>
      <c r="GM434" s="145"/>
      <c r="GN434" s="191"/>
      <c r="GO434" s="191"/>
      <c r="GP434" s="191"/>
      <c r="GQ434" s="191"/>
      <c r="GR434" s="191"/>
      <c r="GS434" s="191"/>
      <c r="GT434" s="210"/>
      <c r="GU434" s="145"/>
      <c r="GV434" s="191"/>
      <c r="GW434" s="191"/>
      <c r="GX434" s="191"/>
      <c r="GY434" s="191"/>
      <c r="GZ434" s="191"/>
      <c r="HA434" s="191"/>
      <c r="HB434" s="210"/>
      <c r="HC434" s="145"/>
      <c r="HD434" s="191"/>
      <c r="HE434" s="191"/>
      <c r="HF434" s="191"/>
      <c r="HG434" s="191"/>
      <c r="HH434" s="191"/>
      <c r="HI434" s="191"/>
      <c r="HJ434" s="210"/>
      <c r="HR434" s="310"/>
    </row>
    <row r="435" spans="1:226" s="309" customFormat="1" ht="14.45" customHeight="1" x14ac:dyDescent="0.25">
      <c r="A435" s="211" t="s">
        <v>431</v>
      </c>
      <c r="B435" s="194" t="s">
        <v>0</v>
      </c>
      <c r="C435" s="31">
        <f t="shared" si="309"/>
        <v>425</v>
      </c>
      <c r="D435" s="173" t="str">
        <f t="shared" si="314"/>
        <v>Dw_425</v>
      </c>
      <c r="E435" s="4">
        <v>442.72407575108662</v>
      </c>
      <c r="F435" s="195" t="s">
        <v>360</v>
      </c>
      <c r="G435" s="195">
        <v>17.5</v>
      </c>
      <c r="H435" s="3">
        <f t="shared" si="315"/>
        <v>33.155554984124009</v>
      </c>
      <c r="I435" s="196">
        <f t="shared" si="316"/>
        <v>133.40843671053571</v>
      </c>
      <c r="J435" s="1">
        <f t="shared" si="317"/>
        <v>0.30000000000000004</v>
      </c>
      <c r="K435" s="280">
        <f t="shared" si="318"/>
        <v>0.5964847327954238</v>
      </c>
      <c r="L435" s="280">
        <f t="shared" si="319"/>
        <v>0.67735253710504151</v>
      </c>
      <c r="M435" s="225">
        <f t="shared" si="320"/>
        <v>1.2071138918448159</v>
      </c>
      <c r="N435" s="15" t="s">
        <v>432</v>
      </c>
      <c r="O435" s="197">
        <f t="shared" si="321"/>
        <v>0.50801440282878119</v>
      </c>
      <c r="P435" s="198">
        <f t="shared" si="322"/>
        <v>0</v>
      </c>
      <c r="Q435" s="198">
        <f t="shared" si="323"/>
        <v>0</v>
      </c>
      <c r="R435" s="198">
        <f t="shared" si="324"/>
        <v>0.84576008074670517</v>
      </c>
      <c r="S435" s="77">
        <f t="shared" si="325"/>
        <v>0.61303650375755703</v>
      </c>
      <c r="T435" s="199"/>
      <c r="U435" s="3">
        <f t="shared" si="326"/>
        <v>1.534947744730029</v>
      </c>
      <c r="V435" s="98">
        <f t="shared" si="327"/>
        <v>8.0106195687761286</v>
      </c>
      <c r="W435" s="49">
        <f t="shared" si="328"/>
        <v>4.1389501398066706</v>
      </c>
      <c r="X435" s="317">
        <f t="shared" si="310"/>
        <v>7.4392578108863724E-2</v>
      </c>
      <c r="Y435" s="318">
        <v>7.4392578108863711E-2</v>
      </c>
      <c r="Z435" s="200"/>
      <c r="AA435" s="66"/>
      <c r="AB435" s="66"/>
      <c r="AC435" s="66">
        <v>250</v>
      </c>
      <c r="AD435" s="66"/>
      <c r="AE435" s="66"/>
      <c r="AF435" s="66"/>
      <c r="AG435" s="66"/>
      <c r="AH435" s="195"/>
      <c r="AI435" s="34"/>
      <c r="AJ435" s="229">
        <v>180</v>
      </c>
      <c r="AK435" s="34"/>
      <c r="AL435" s="34"/>
      <c r="AM435" s="34"/>
      <c r="AN435" s="201"/>
      <c r="AO435" s="201"/>
      <c r="AP435" s="202">
        <v>240</v>
      </c>
      <c r="AQ435" s="18"/>
      <c r="AR435" s="18"/>
      <c r="AS435" s="18"/>
      <c r="AT435" s="51"/>
      <c r="AU435" s="17"/>
      <c r="AV435" s="18"/>
      <c r="AW435" s="112"/>
      <c r="AX435" s="103"/>
      <c r="AY435" s="18"/>
      <c r="AZ435" s="18"/>
      <c r="BA435" s="18"/>
      <c r="BB435" s="17"/>
      <c r="BC435" s="19"/>
      <c r="BD435" s="19"/>
      <c r="BE435" s="19"/>
      <c r="BF435" s="17"/>
      <c r="BG435" s="18"/>
      <c r="BH435" s="18"/>
      <c r="BI435" s="128"/>
      <c r="BJ435" s="331"/>
      <c r="BK435" s="332"/>
      <c r="BL435" s="332"/>
      <c r="BM435" s="332"/>
      <c r="BN435" s="333"/>
      <c r="BO435" s="203">
        <f t="shared" si="329"/>
        <v>6.9363999999999999</v>
      </c>
      <c r="BP435" s="285">
        <v>4.7799369967308705</v>
      </c>
      <c r="BQ435" s="204">
        <v>2.8634088777494795</v>
      </c>
      <c r="BR435" s="204"/>
      <c r="BS435" s="47"/>
      <c r="BT435" s="42"/>
      <c r="BU435" s="42"/>
      <c r="BV435" s="42"/>
      <c r="BW435" s="43"/>
      <c r="BX435" s="191"/>
      <c r="BY435" s="191"/>
      <c r="BZ435" s="205"/>
      <c r="CA435" s="191"/>
      <c r="CB435" s="206"/>
      <c r="CC435" s="191"/>
      <c r="CD435" s="207">
        <f t="shared" si="330"/>
        <v>40.022531013160716</v>
      </c>
      <c r="CE435" s="47" t="s">
        <v>356</v>
      </c>
      <c r="CF435" s="42">
        <v>31.8</v>
      </c>
      <c r="CG435" s="42" t="s">
        <v>353</v>
      </c>
      <c r="CH435" s="42">
        <v>175</v>
      </c>
      <c r="CI435" s="191"/>
      <c r="CJ435" s="192"/>
      <c r="CK435" s="191" t="s">
        <v>357</v>
      </c>
      <c r="CL435" s="191" t="s">
        <v>358</v>
      </c>
      <c r="CM435" s="208">
        <v>0.13</v>
      </c>
      <c r="CN435" s="191">
        <v>470</v>
      </c>
      <c r="CO435" s="205">
        <f t="shared" si="331"/>
        <v>57.125772890859828</v>
      </c>
      <c r="CP435" s="191">
        <f t="shared" si="332"/>
        <v>30.016898259870537</v>
      </c>
      <c r="CQ435" s="145" t="s">
        <v>353</v>
      </c>
      <c r="CR435" s="191">
        <v>175</v>
      </c>
      <c r="CS435" s="191"/>
      <c r="CT435" s="191"/>
      <c r="CU435" s="191"/>
      <c r="CV435" s="192"/>
      <c r="CW435" s="191" t="s">
        <v>357</v>
      </c>
      <c r="CX435" s="209" t="s">
        <v>358</v>
      </c>
      <c r="CY435" s="208">
        <v>0.13</v>
      </c>
      <c r="CZ435" s="191">
        <v>470</v>
      </c>
      <c r="DA435" s="191"/>
      <c r="DB435" s="191">
        <f t="shared" si="333"/>
        <v>33.155554984124009</v>
      </c>
      <c r="DC435" s="43">
        <f t="shared" si="334"/>
        <v>0</v>
      </c>
      <c r="DD435" s="191" t="s">
        <v>362</v>
      </c>
      <c r="DE435" s="191">
        <v>100</v>
      </c>
      <c r="DF435" s="191" t="s">
        <v>361</v>
      </c>
      <c r="DG435" s="191">
        <v>20</v>
      </c>
      <c r="DH435" s="191" t="s">
        <v>353</v>
      </c>
      <c r="DI435" s="192">
        <v>175</v>
      </c>
      <c r="DJ435" s="191"/>
      <c r="DK435" s="209"/>
      <c r="DL435" s="208"/>
      <c r="DM435" s="191"/>
      <c r="DN435" s="191">
        <f t="shared" si="335"/>
        <v>33.155554984124009</v>
      </c>
      <c r="DO435" s="192">
        <f t="shared" si="336"/>
        <v>0</v>
      </c>
      <c r="DP435" s="191">
        <v>1</v>
      </c>
      <c r="DQ435" s="191" t="s">
        <v>363</v>
      </c>
      <c r="DR435" s="191" t="s">
        <v>371</v>
      </c>
      <c r="DS435" s="208">
        <v>0.13400000000000001</v>
      </c>
      <c r="DT435" s="191">
        <v>580</v>
      </c>
      <c r="DU435" s="191">
        <f t="shared" si="337"/>
        <v>4.7799369967308705</v>
      </c>
      <c r="DV435" s="191">
        <v>0.375</v>
      </c>
      <c r="DW435" s="191">
        <v>0.45</v>
      </c>
      <c r="DX435" s="192">
        <f t="shared" si="338"/>
        <v>6.6704218355267857</v>
      </c>
      <c r="DY435" s="191">
        <v>1</v>
      </c>
      <c r="DZ435" s="191" t="s">
        <v>363</v>
      </c>
      <c r="EA435" s="191" t="s">
        <v>371</v>
      </c>
      <c r="EB435" s="208">
        <v>0.13400000000000001</v>
      </c>
      <c r="EC435" s="191">
        <v>580</v>
      </c>
      <c r="ED435" s="191">
        <f t="shared" si="339"/>
        <v>2.8634088777494795</v>
      </c>
      <c r="EE435" s="191">
        <v>0.47499999999999998</v>
      </c>
      <c r="EF435" s="191">
        <v>0.47499999999999998</v>
      </c>
      <c r="EG435" s="191">
        <f t="shared" si="340"/>
        <v>3.3352109177633928</v>
      </c>
      <c r="EH435" s="166">
        <f t="shared" si="341"/>
        <v>2</v>
      </c>
      <c r="EI435" s="205">
        <f t="shared" si="342"/>
        <v>2.6094111660410495</v>
      </c>
      <c r="EJ435" s="205">
        <f t="shared" si="311"/>
        <v>1.534947744730029</v>
      </c>
      <c r="EK435" s="51">
        <f t="shared" si="307"/>
        <v>1.0784611330194505</v>
      </c>
      <c r="EL435" s="220">
        <f t="shared" si="312"/>
        <v>0.42939441697947522</v>
      </c>
      <c r="EM435" s="221">
        <f t="shared" si="343"/>
        <v>4.0053097843880643</v>
      </c>
      <c r="EN435" s="191"/>
      <c r="EO435" s="313"/>
      <c r="EP435" s="192" t="s">
        <v>354</v>
      </c>
      <c r="EQ435" s="222">
        <f t="shared" si="344"/>
        <v>2.6094111660410495</v>
      </c>
      <c r="ER435" s="191">
        <f t="shared" si="345"/>
        <v>1.534947744730029</v>
      </c>
      <c r="ES435" s="51">
        <f t="shared" si="346"/>
        <v>1.0784611330194505</v>
      </c>
      <c r="ET435" s="191">
        <f t="shared" si="308"/>
        <v>3.8975944169794752</v>
      </c>
      <c r="EU435" s="191">
        <f t="shared" si="347"/>
        <v>4.0053097843880643</v>
      </c>
      <c r="EV435" s="191"/>
      <c r="EW435" s="191"/>
      <c r="EX435" s="192" t="str">
        <f t="shared" si="313"/>
        <v>Front</v>
      </c>
      <c r="EY435" s="145"/>
      <c r="EZ435" s="191"/>
      <c r="FA435" s="191"/>
      <c r="FB435" s="191"/>
      <c r="FC435" s="191"/>
      <c r="FD435" s="191"/>
      <c r="FE435" s="191"/>
      <c r="FF435" s="192"/>
      <c r="FG435" s="145"/>
      <c r="FH435" s="191"/>
      <c r="FI435" s="191"/>
      <c r="FJ435" s="191"/>
      <c r="FK435" s="191"/>
      <c r="FL435" s="191"/>
      <c r="FM435" s="191"/>
      <c r="FN435" s="192"/>
      <c r="FO435" s="145"/>
      <c r="FP435" s="191"/>
      <c r="FQ435" s="191"/>
      <c r="FR435" s="191"/>
      <c r="FS435" s="191"/>
      <c r="FT435" s="191"/>
      <c r="FU435" s="191"/>
      <c r="FV435" s="192"/>
      <c r="FW435" s="191"/>
      <c r="FX435" s="191"/>
      <c r="FY435" s="191"/>
      <c r="FZ435" s="191"/>
      <c r="GA435" s="191"/>
      <c r="GB435" s="191"/>
      <c r="GC435" s="191"/>
      <c r="GD435" s="210"/>
      <c r="GE435" s="145"/>
      <c r="GF435" s="191"/>
      <c r="GG435" s="191"/>
      <c r="GH435" s="191"/>
      <c r="GI435" s="191"/>
      <c r="GJ435" s="191"/>
      <c r="GK435" s="191"/>
      <c r="GL435" s="210"/>
      <c r="GM435" s="145"/>
      <c r="GN435" s="191"/>
      <c r="GO435" s="191"/>
      <c r="GP435" s="191"/>
      <c r="GQ435" s="191"/>
      <c r="GR435" s="191"/>
      <c r="GS435" s="191"/>
      <c r="GT435" s="210"/>
      <c r="GU435" s="145"/>
      <c r="GV435" s="191"/>
      <c r="GW435" s="191"/>
      <c r="GX435" s="191"/>
      <c r="GY435" s="191"/>
      <c r="GZ435" s="191"/>
      <c r="HA435" s="191"/>
      <c r="HB435" s="210"/>
      <c r="HC435" s="145"/>
      <c r="HD435" s="191"/>
      <c r="HE435" s="191"/>
      <c r="HF435" s="191"/>
      <c r="HG435" s="191"/>
      <c r="HH435" s="191"/>
      <c r="HI435" s="191"/>
      <c r="HJ435" s="210"/>
      <c r="HR435" s="310"/>
    </row>
    <row r="436" spans="1:226" s="309" customFormat="1" ht="14.45" customHeight="1" x14ac:dyDescent="0.25">
      <c r="A436" s="211" t="s">
        <v>431</v>
      </c>
      <c r="B436" s="194" t="s">
        <v>0</v>
      </c>
      <c r="C436" s="31">
        <f t="shared" si="309"/>
        <v>426</v>
      </c>
      <c r="D436" s="173" t="str">
        <f t="shared" si="314"/>
        <v>Dw_426</v>
      </c>
      <c r="E436" s="4">
        <v>468.55879620530101</v>
      </c>
      <c r="F436" s="195" t="s">
        <v>360</v>
      </c>
      <c r="G436" s="195">
        <v>17.5</v>
      </c>
      <c r="H436" s="3">
        <f t="shared" si="315"/>
        <v>55.645970966005272</v>
      </c>
      <c r="I436" s="196">
        <f t="shared" si="316"/>
        <v>198.60586540948964</v>
      </c>
      <c r="J436" s="1">
        <f t="shared" si="317"/>
        <v>0.30000000000000004</v>
      </c>
      <c r="K436" s="280">
        <f t="shared" si="318"/>
        <v>0.68238554917549721</v>
      </c>
      <c r="L436" s="280">
        <f t="shared" si="319"/>
        <v>0.77592257463438619</v>
      </c>
      <c r="M436" s="225">
        <f t="shared" si="320"/>
        <v>1.0707290858352716</v>
      </c>
      <c r="N436" s="15" t="s">
        <v>432</v>
      </c>
      <c r="O436" s="197">
        <f t="shared" si="321"/>
        <v>0.58194193097578961</v>
      </c>
      <c r="P436" s="198">
        <f t="shared" si="322"/>
        <v>0</v>
      </c>
      <c r="Q436" s="198">
        <f t="shared" si="323"/>
        <v>0</v>
      </c>
      <c r="R436" s="198">
        <f t="shared" si="324"/>
        <v>0.75020254858462421</v>
      </c>
      <c r="S436" s="77">
        <f t="shared" si="325"/>
        <v>0.89540434160075177</v>
      </c>
      <c r="T436" s="199"/>
      <c r="U436" s="3">
        <f t="shared" si="326"/>
        <v>1.759482198195208</v>
      </c>
      <c r="V436" s="98">
        <f t="shared" si="327"/>
        <v>10.525643859603857</v>
      </c>
      <c r="W436" s="49">
        <f t="shared" si="328"/>
        <v>5.2867047097772089</v>
      </c>
      <c r="X436" s="317">
        <f t="shared" si="310"/>
        <v>7.0298982577203073E-2</v>
      </c>
      <c r="Y436" s="318">
        <v>7.0298982577203087E-2</v>
      </c>
      <c r="Z436" s="200"/>
      <c r="AA436" s="66"/>
      <c r="AB436" s="66"/>
      <c r="AC436" s="66">
        <v>250</v>
      </c>
      <c r="AD436" s="66"/>
      <c r="AE436" s="66"/>
      <c r="AF436" s="66"/>
      <c r="AG436" s="66"/>
      <c r="AH436" s="195"/>
      <c r="AI436" s="34"/>
      <c r="AJ436" s="229">
        <v>180</v>
      </c>
      <c r="AK436" s="34"/>
      <c r="AL436" s="34"/>
      <c r="AM436" s="34"/>
      <c r="AN436" s="201"/>
      <c r="AO436" s="201"/>
      <c r="AP436" s="202">
        <v>240</v>
      </c>
      <c r="AQ436" s="18"/>
      <c r="AR436" s="18"/>
      <c r="AS436" s="18"/>
      <c r="AT436" s="51"/>
      <c r="AU436" s="17"/>
      <c r="AV436" s="18"/>
      <c r="AW436" s="112"/>
      <c r="AX436" s="103"/>
      <c r="AY436" s="18"/>
      <c r="AZ436" s="18"/>
      <c r="BA436" s="18"/>
      <c r="BB436" s="17"/>
      <c r="BC436" s="19"/>
      <c r="BD436" s="19"/>
      <c r="BE436" s="19"/>
      <c r="BF436" s="17"/>
      <c r="BG436" s="18"/>
      <c r="BH436" s="18"/>
      <c r="BI436" s="128"/>
      <c r="BJ436" s="331"/>
      <c r="BK436" s="332"/>
      <c r="BL436" s="332"/>
      <c r="BM436" s="332"/>
      <c r="BN436" s="333"/>
      <c r="BO436" s="203">
        <f t="shared" si="329"/>
        <v>6.9363999999999999</v>
      </c>
      <c r="BP436" s="285">
        <v>8.0223128663291146</v>
      </c>
      <c r="BQ436" s="204">
        <v>2.91849720820619</v>
      </c>
      <c r="BR436" s="204"/>
      <c r="BS436" s="47"/>
      <c r="BT436" s="42"/>
      <c r="BU436" s="42"/>
      <c r="BV436" s="42"/>
      <c r="BW436" s="43"/>
      <c r="BX436" s="191"/>
      <c r="BY436" s="191"/>
      <c r="BZ436" s="205"/>
      <c r="CA436" s="191"/>
      <c r="CB436" s="206"/>
      <c r="CC436" s="191"/>
      <c r="CD436" s="207">
        <f t="shared" si="330"/>
        <v>59.581759622846896</v>
      </c>
      <c r="CE436" s="47" t="s">
        <v>356</v>
      </c>
      <c r="CF436" s="42">
        <v>31.8</v>
      </c>
      <c r="CG436" s="42" t="s">
        <v>353</v>
      </c>
      <c r="CH436" s="42">
        <v>175</v>
      </c>
      <c r="CI436" s="191"/>
      <c r="CJ436" s="192"/>
      <c r="CK436" s="191" t="s">
        <v>357</v>
      </c>
      <c r="CL436" s="191" t="s">
        <v>358</v>
      </c>
      <c r="CM436" s="208">
        <v>0.13</v>
      </c>
      <c r="CN436" s="191">
        <v>470</v>
      </c>
      <c r="CO436" s="205">
        <f t="shared" si="331"/>
        <v>77.342369626051209</v>
      </c>
      <c r="CP436" s="191">
        <f t="shared" si="332"/>
        <v>44.68631971713517</v>
      </c>
      <c r="CQ436" s="145" t="s">
        <v>353</v>
      </c>
      <c r="CR436" s="191">
        <v>175</v>
      </c>
      <c r="CS436" s="191"/>
      <c r="CT436" s="191"/>
      <c r="CU436" s="191"/>
      <c r="CV436" s="192"/>
      <c r="CW436" s="191" t="s">
        <v>357</v>
      </c>
      <c r="CX436" s="209" t="s">
        <v>358</v>
      </c>
      <c r="CY436" s="208">
        <v>0.13</v>
      </c>
      <c r="CZ436" s="191">
        <v>470</v>
      </c>
      <c r="DA436" s="191"/>
      <c r="DB436" s="191">
        <f t="shared" si="333"/>
        <v>55.645970966005272</v>
      </c>
      <c r="DC436" s="43">
        <f t="shared" si="334"/>
        <v>0</v>
      </c>
      <c r="DD436" s="191" t="s">
        <v>362</v>
      </c>
      <c r="DE436" s="191">
        <v>100</v>
      </c>
      <c r="DF436" s="191" t="s">
        <v>361</v>
      </c>
      <c r="DG436" s="191">
        <v>20</v>
      </c>
      <c r="DH436" s="191" t="s">
        <v>353</v>
      </c>
      <c r="DI436" s="192">
        <v>175</v>
      </c>
      <c r="DJ436" s="191"/>
      <c r="DK436" s="209"/>
      <c r="DL436" s="208"/>
      <c r="DM436" s="191"/>
      <c r="DN436" s="191">
        <f t="shared" si="335"/>
        <v>55.645970966005272</v>
      </c>
      <c r="DO436" s="192">
        <f t="shared" si="336"/>
        <v>0</v>
      </c>
      <c r="DP436" s="191">
        <v>1</v>
      </c>
      <c r="DQ436" s="191" t="s">
        <v>363</v>
      </c>
      <c r="DR436" s="191" t="s">
        <v>371</v>
      </c>
      <c r="DS436" s="208">
        <v>0.13400000000000001</v>
      </c>
      <c r="DT436" s="191">
        <v>580</v>
      </c>
      <c r="DU436" s="191">
        <f t="shared" si="337"/>
        <v>8.0223128663291146</v>
      </c>
      <c r="DV436" s="191">
        <v>0.375</v>
      </c>
      <c r="DW436" s="191">
        <v>0.45</v>
      </c>
      <c r="DX436" s="192">
        <f t="shared" si="338"/>
        <v>9.9302932704744826</v>
      </c>
      <c r="DY436" s="191">
        <v>1</v>
      </c>
      <c r="DZ436" s="191" t="s">
        <v>363</v>
      </c>
      <c r="EA436" s="191" t="s">
        <v>371</v>
      </c>
      <c r="EB436" s="208">
        <v>0.13400000000000001</v>
      </c>
      <c r="EC436" s="191">
        <v>580</v>
      </c>
      <c r="ED436" s="191">
        <f t="shared" si="339"/>
        <v>2.91849720820619</v>
      </c>
      <c r="EE436" s="191">
        <v>0.47499999999999998</v>
      </c>
      <c r="EF436" s="191">
        <v>0.47499999999999998</v>
      </c>
      <c r="EG436" s="191">
        <f t="shared" si="340"/>
        <v>4.9651466352372413</v>
      </c>
      <c r="EH436" s="166">
        <f t="shared" si="341"/>
        <v>2</v>
      </c>
      <c r="EI436" s="205">
        <f t="shared" si="342"/>
        <v>2.9911197369318532</v>
      </c>
      <c r="EJ436" s="205">
        <f t="shared" si="311"/>
        <v>1.7594821981952078</v>
      </c>
      <c r="EK436" s="51">
        <f t="shared" si="307"/>
        <v>0.90901501001098217</v>
      </c>
      <c r="EL436" s="220">
        <f t="shared" si="312"/>
        <v>0.23854013153407339</v>
      </c>
      <c r="EM436" s="221">
        <f t="shared" si="343"/>
        <v>5.2628219298019285</v>
      </c>
      <c r="EN436" s="191"/>
      <c r="EO436" s="313"/>
      <c r="EP436" s="192" t="s">
        <v>354</v>
      </c>
      <c r="EQ436" s="222">
        <f t="shared" si="344"/>
        <v>2.9911197369318532</v>
      </c>
      <c r="ER436" s="191">
        <f t="shared" si="345"/>
        <v>1.7594821981952078</v>
      </c>
      <c r="ES436" s="51">
        <f t="shared" si="346"/>
        <v>0.90901501001098217</v>
      </c>
      <c r="ET436" s="191">
        <f t="shared" si="308"/>
        <v>3.7067401315340733</v>
      </c>
      <c r="EU436" s="191">
        <f t="shared" si="347"/>
        <v>5.2628219298019285</v>
      </c>
      <c r="EV436" s="191"/>
      <c r="EW436" s="191"/>
      <c r="EX436" s="192" t="str">
        <f t="shared" si="313"/>
        <v>Front</v>
      </c>
      <c r="EY436" s="145"/>
      <c r="EZ436" s="191"/>
      <c r="FA436" s="191"/>
      <c r="FB436" s="191"/>
      <c r="FC436" s="191"/>
      <c r="FD436" s="191"/>
      <c r="FE436" s="191"/>
      <c r="FF436" s="192"/>
      <c r="FG436" s="145"/>
      <c r="FH436" s="191"/>
      <c r="FI436" s="191"/>
      <c r="FJ436" s="191"/>
      <c r="FK436" s="191"/>
      <c r="FL436" s="191"/>
      <c r="FM436" s="191"/>
      <c r="FN436" s="192"/>
      <c r="FO436" s="145"/>
      <c r="FP436" s="191"/>
      <c r="FQ436" s="191"/>
      <c r="FR436" s="191"/>
      <c r="FS436" s="191"/>
      <c r="FT436" s="191"/>
      <c r="FU436" s="191"/>
      <c r="FV436" s="192"/>
      <c r="FW436" s="191"/>
      <c r="FX436" s="191"/>
      <c r="FY436" s="191"/>
      <c r="FZ436" s="191"/>
      <c r="GA436" s="191"/>
      <c r="GB436" s="191"/>
      <c r="GC436" s="191"/>
      <c r="GD436" s="210"/>
      <c r="GE436" s="145"/>
      <c r="GF436" s="191"/>
      <c r="GG436" s="191"/>
      <c r="GH436" s="191"/>
      <c r="GI436" s="191"/>
      <c r="GJ436" s="191"/>
      <c r="GK436" s="191"/>
      <c r="GL436" s="210"/>
      <c r="GM436" s="145"/>
      <c r="GN436" s="191"/>
      <c r="GO436" s="191"/>
      <c r="GP436" s="191"/>
      <c r="GQ436" s="191"/>
      <c r="GR436" s="191"/>
      <c r="GS436" s="191"/>
      <c r="GT436" s="210"/>
      <c r="GU436" s="145"/>
      <c r="GV436" s="191"/>
      <c r="GW436" s="191"/>
      <c r="GX436" s="191"/>
      <c r="GY436" s="191"/>
      <c r="GZ436" s="191"/>
      <c r="HA436" s="191"/>
      <c r="HB436" s="210"/>
      <c r="HC436" s="145"/>
      <c r="HD436" s="191"/>
      <c r="HE436" s="191"/>
      <c r="HF436" s="191"/>
      <c r="HG436" s="191"/>
      <c r="HH436" s="191"/>
      <c r="HI436" s="191"/>
      <c r="HJ436" s="210"/>
      <c r="HR436" s="310"/>
    </row>
    <row r="437" spans="1:226" s="309" customFormat="1" ht="14.45" customHeight="1" x14ac:dyDescent="0.25">
      <c r="A437" s="211" t="s">
        <v>431</v>
      </c>
      <c r="B437" s="194" t="s">
        <v>0</v>
      </c>
      <c r="C437" s="31">
        <f t="shared" si="309"/>
        <v>427</v>
      </c>
      <c r="D437" s="173" t="str">
        <f t="shared" si="314"/>
        <v>Dw_427</v>
      </c>
      <c r="E437" s="4">
        <v>447.67430913260768</v>
      </c>
      <c r="F437" s="195" t="s">
        <v>360</v>
      </c>
      <c r="G437" s="195">
        <v>17.5</v>
      </c>
      <c r="H437" s="3">
        <f t="shared" si="315"/>
        <v>61.10355465618342</v>
      </c>
      <c r="I437" s="196">
        <f t="shared" si="316"/>
        <v>222.13767725808097</v>
      </c>
      <c r="J437" s="1">
        <f t="shared" si="317"/>
        <v>0.3</v>
      </c>
      <c r="K437" s="280">
        <f t="shared" si="318"/>
        <v>0.66687605752052004</v>
      </c>
      <c r="L437" s="280">
        <f t="shared" si="319"/>
        <v>0.81470529372116163</v>
      </c>
      <c r="M437" s="225">
        <f t="shared" si="320"/>
        <v>1.0906289094374393</v>
      </c>
      <c r="N437" s="15" t="s">
        <v>432</v>
      </c>
      <c r="O437" s="197">
        <f t="shared" si="321"/>
        <v>0.61102897029087133</v>
      </c>
      <c r="P437" s="198">
        <f t="shared" si="322"/>
        <v>0</v>
      </c>
      <c r="Q437" s="198">
        <f t="shared" si="323"/>
        <v>0</v>
      </c>
      <c r="R437" s="198">
        <f t="shared" si="324"/>
        <v>0.7641452896385712</v>
      </c>
      <c r="S437" s="77">
        <f t="shared" si="325"/>
        <v>0.92107963751700994</v>
      </c>
      <c r="T437" s="199"/>
      <c r="U437" s="3">
        <f t="shared" si="326"/>
        <v>2.3093492453814393</v>
      </c>
      <c r="V437" s="98">
        <f t="shared" si="327"/>
        <v>18.132519386288998</v>
      </c>
      <c r="W437" s="49">
        <f t="shared" si="328"/>
        <v>3.3698325839037682</v>
      </c>
      <c r="X437" s="317">
        <f t="shared" si="310"/>
        <v>0.12404541956473129</v>
      </c>
      <c r="Y437" s="318">
        <v>0.12404541956473129</v>
      </c>
      <c r="Z437" s="200"/>
      <c r="AA437" s="66"/>
      <c r="AB437" s="66"/>
      <c r="AC437" s="66">
        <v>250</v>
      </c>
      <c r="AD437" s="66"/>
      <c r="AE437" s="66"/>
      <c r="AF437" s="66"/>
      <c r="AG437" s="66"/>
      <c r="AH437" s="195"/>
      <c r="AI437" s="34"/>
      <c r="AJ437" s="229">
        <v>180</v>
      </c>
      <c r="AK437" s="34"/>
      <c r="AL437" s="34"/>
      <c r="AM437" s="34"/>
      <c r="AN437" s="201"/>
      <c r="AO437" s="201"/>
      <c r="AP437" s="202">
        <v>240</v>
      </c>
      <c r="AQ437" s="18"/>
      <c r="AR437" s="18"/>
      <c r="AS437" s="18"/>
      <c r="AT437" s="51"/>
      <c r="AU437" s="17"/>
      <c r="AV437" s="18"/>
      <c r="AW437" s="112"/>
      <c r="AX437" s="103"/>
      <c r="AY437" s="18"/>
      <c r="AZ437" s="18"/>
      <c r="BA437" s="18"/>
      <c r="BB437" s="17"/>
      <c r="BC437" s="19"/>
      <c r="BD437" s="19"/>
      <c r="BE437" s="19"/>
      <c r="BF437" s="17"/>
      <c r="BG437" s="18"/>
      <c r="BH437" s="18"/>
      <c r="BI437" s="128"/>
      <c r="BJ437" s="331"/>
      <c r="BK437" s="332"/>
      <c r="BL437" s="332"/>
      <c r="BM437" s="332"/>
      <c r="BN437" s="333"/>
      <c r="BO437" s="203">
        <f t="shared" si="329"/>
        <v>6.9363999999999999</v>
      </c>
      <c r="BP437" s="285">
        <v>8.8091163508712622</v>
      </c>
      <c r="BQ437" s="204">
        <v>3.1733023458511278</v>
      </c>
      <c r="BR437" s="204"/>
      <c r="BS437" s="47"/>
      <c r="BT437" s="42"/>
      <c r="BU437" s="42"/>
      <c r="BV437" s="42"/>
      <c r="BW437" s="43"/>
      <c r="BX437" s="191"/>
      <c r="BY437" s="191"/>
      <c r="BZ437" s="205"/>
      <c r="CA437" s="191"/>
      <c r="CB437" s="206"/>
      <c r="CC437" s="191"/>
      <c r="CD437" s="207">
        <f t="shared" si="330"/>
        <v>66.641303177424291</v>
      </c>
      <c r="CE437" s="47" t="s">
        <v>356</v>
      </c>
      <c r="CF437" s="42">
        <v>31.8</v>
      </c>
      <c r="CG437" s="42" t="s">
        <v>353</v>
      </c>
      <c r="CH437" s="42">
        <v>175</v>
      </c>
      <c r="CI437" s="191"/>
      <c r="CJ437" s="192"/>
      <c r="CK437" s="191" t="s">
        <v>357</v>
      </c>
      <c r="CL437" s="191" t="s">
        <v>358</v>
      </c>
      <c r="CM437" s="208">
        <v>0.13</v>
      </c>
      <c r="CN437" s="191">
        <v>470</v>
      </c>
      <c r="CO437" s="205">
        <f t="shared" si="331"/>
        <v>89.95901409428626</v>
      </c>
      <c r="CP437" s="191">
        <f t="shared" si="332"/>
        <v>49.980977383068222</v>
      </c>
      <c r="CQ437" s="145" t="s">
        <v>353</v>
      </c>
      <c r="CR437" s="191">
        <v>175</v>
      </c>
      <c r="CS437" s="191"/>
      <c r="CT437" s="191"/>
      <c r="CU437" s="191"/>
      <c r="CV437" s="192"/>
      <c r="CW437" s="191" t="s">
        <v>357</v>
      </c>
      <c r="CX437" s="209" t="s">
        <v>358</v>
      </c>
      <c r="CY437" s="208">
        <v>0.13</v>
      </c>
      <c r="CZ437" s="191">
        <v>470</v>
      </c>
      <c r="DA437" s="191"/>
      <c r="DB437" s="191">
        <f t="shared" si="333"/>
        <v>61.10355465618342</v>
      </c>
      <c r="DC437" s="43">
        <f t="shared" si="334"/>
        <v>0</v>
      </c>
      <c r="DD437" s="191" t="s">
        <v>362</v>
      </c>
      <c r="DE437" s="191">
        <v>100</v>
      </c>
      <c r="DF437" s="191" t="s">
        <v>361</v>
      </c>
      <c r="DG437" s="191">
        <v>20</v>
      </c>
      <c r="DH437" s="191" t="s">
        <v>353</v>
      </c>
      <c r="DI437" s="192">
        <v>175</v>
      </c>
      <c r="DJ437" s="191"/>
      <c r="DK437" s="209"/>
      <c r="DL437" s="208"/>
      <c r="DM437" s="191"/>
      <c r="DN437" s="191">
        <f t="shared" si="335"/>
        <v>61.10355465618342</v>
      </c>
      <c r="DO437" s="192">
        <f t="shared" si="336"/>
        <v>0</v>
      </c>
      <c r="DP437" s="191">
        <v>1</v>
      </c>
      <c r="DQ437" s="191" t="s">
        <v>363</v>
      </c>
      <c r="DR437" s="191" t="s">
        <v>371</v>
      </c>
      <c r="DS437" s="208">
        <v>0.13400000000000001</v>
      </c>
      <c r="DT437" s="191">
        <v>580</v>
      </c>
      <c r="DU437" s="191">
        <f t="shared" si="337"/>
        <v>8.8091163508712622</v>
      </c>
      <c r="DV437" s="191">
        <v>0.375</v>
      </c>
      <c r="DW437" s="191">
        <v>0.45</v>
      </c>
      <c r="DX437" s="192">
        <f t="shared" si="338"/>
        <v>11.106883862904048</v>
      </c>
      <c r="DY437" s="191">
        <v>1</v>
      </c>
      <c r="DZ437" s="191" t="s">
        <v>363</v>
      </c>
      <c r="EA437" s="191" t="s">
        <v>371</v>
      </c>
      <c r="EB437" s="208">
        <v>0.13400000000000001</v>
      </c>
      <c r="EC437" s="191">
        <v>580</v>
      </c>
      <c r="ED437" s="191">
        <f t="shared" si="339"/>
        <v>3.1733023458511278</v>
      </c>
      <c r="EE437" s="191">
        <v>0.47499999999999998</v>
      </c>
      <c r="EF437" s="191">
        <v>0.47499999999999998</v>
      </c>
      <c r="EG437" s="191">
        <f t="shared" si="340"/>
        <v>5.5534419314520242</v>
      </c>
      <c r="EH437" s="166">
        <f t="shared" si="341"/>
        <v>2</v>
      </c>
      <c r="EI437" s="205">
        <f t="shared" si="342"/>
        <v>3.9258937171484467</v>
      </c>
      <c r="EJ437" s="205">
        <f t="shared" si="311"/>
        <v>2.3093492453814393</v>
      </c>
      <c r="EK437" s="51">
        <f t="shared" si="307"/>
        <v>0.61395310046968854</v>
      </c>
      <c r="EL437" s="220">
        <f t="shared" si="312"/>
        <v>1.5052531414257766</v>
      </c>
      <c r="EM437" s="221">
        <f t="shared" si="343"/>
        <v>9.0662596931444988</v>
      </c>
      <c r="EN437" s="191"/>
      <c r="EO437" s="313"/>
      <c r="EP437" s="192" t="s">
        <v>354</v>
      </c>
      <c r="EQ437" s="222">
        <f t="shared" si="344"/>
        <v>3.9258937171484467</v>
      </c>
      <c r="ER437" s="191">
        <f t="shared" si="345"/>
        <v>2.3093492453814393</v>
      </c>
      <c r="ES437" s="51">
        <f t="shared" si="346"/>
        <v>0.61395310046968854</v>
      </c>
      <c r="ET437" s="191">
        <f t="shared" si="308"/>
        <v>1.5052531414257766</v>
      </c>
      <c r="EU437" s="191">
        <f t="shared" si="347"/>
        <v>9.0662596931444988</v>
      </c>
      <c r="EV437" s="191"/>
      <c r="EW437" s="191"/>
      <c r="EX437" s="192" t="str">
        <f t="shared" si="313"/>
        <v>Rear</v>
      </c>
      <c r="EY437" s="145"/>
      <c r="EZ437" s="191"/>
      <c r="FA437" s="191"/>
      <c r="FB437" s="191"/>
      <c r="FC437" s="191"/>
      <c r="FD437" s="191"/>
      <c r="FE437" s="191"/>
      <c r="FF437" s="192"/>
      <c r="FG437" s="145"/>
      <c r="FH437" s="191"/>
      <c r="FI437" s="191"/>
      <c r="FJ437" s="191"/>
      <c r="FK437" s="191"/>
      <c r="FL437" s="191"/>
      <c r="FM437" s="191"/>
      <c r="FN437" s="192"/>
      <c r="FO437" s="145"/>
      <c r="FP437" s="191"/>
      <c r="FQ437" s="191"/>
      <c r="FR437" s="191"/>
      <c r="FS437" s="191"/>
      <c r="FT437" s="191"/>
      <c r="FU437" s="191"/>
      <c r="FV437" s="192"/>
      <c r="FW437" s="191"/>
      <c r="FX437" s="191"/>
      <c r="FY437" s="191"/>
      <c r="FZ437" s="191"/>
      <c r="GA437" s="191"/>
      <c r="GB437" s="191"/>
      <c r="GC437" s="191"/>
      <c r="GD437" s="210"/>
      <c r="GE437" s="145"/>
      <c r="GF437" s="191"/>
      <c r="GG437" s="191"/>
      <c r="GH437" s="191"/>
      <c r="GI437" s="191"/>
      <c r="GJ437" s="191"/>
      <c r="GK437" s="191"/>
      <c r="GL437" s="210"/>
      <c r="GM437" s="145"/>
      <c r="GN437" s="191"/>
      <c r="GO437" s="191"/>
      <c r="GP437" s="191"/>
      <c r="GQ437" s="191"/>
      <c r="GR437" s="191"/>
      <c r="GS437" s="191"/>
      <c r="GT437" s="210"/>
      <c r="GU437" s="145"/>
      <c r="GV437" s="191"/>
      <c r="GW437" s="191"/>
      <c r="GX437" s="191"/>
      <c r="GY437" s="191"/>
      <c r="GZ437" s="191"/>
      <c r="HA437" s="191"/>
      <c r="HB437" s="210"/>
      <c r="HC437" s="145"/>
      <c r="HD437" s="191"/>
      <c r="HE437" s="191"/>
      <c r="HF437" s="191"/>
      <c r="HG437" s="191"/>
      <c r="HH437" s="191"/>
      <c r="HI437" s="191"/>
      <c r="HJ437" s="210"/>
      <c r="HR437" s="310"/>
    </row>
    <row r="438" spans="1:226" s="309" customFormat="1" ht="14.45" customHeight="1" x14ac:dyDescent="0.25">
      <c r="A438" s="211" t="s">
        <v>431</v>
      </c>
      <c r="B438" s="194" t="s">
        <v>0</v>
      </c>
      <c r="C438" s="31">
        <f t="shared" si="309"/>
        <v>428</v>
      </c>
      <c r="D438" s="173" t="str">
        <f t="shared" si="314"/>
        <v>Dw_428</v>
      </c>
      <c r="E438" s="4">
        <v>484.98375628534808</v>
      </c>
      <c r="F438" s="195" t="s">
        <v>360</v>
      </c>
      <c r="G438" s="195">
        <v>17.5</v>
      </c>
      <c r="H438" s="3">
        <f t="shared" si="315"/>
        <v>50.293482892365574</v>
      </c>
      <c r="I438" s="196">
        <f t="shared" si="316"/>
        <v>184.96137036896846</v>
      </c>
      <c r="J438" s="1">
        <f t="shared" si="317"/>
        <v>0.30000000000000004</v>
      </c>
      <c r="K438" s="280">
        <f t="shared" si="318"/>
        <v>0.65764506883473506</v>
      </c>
      <c r="L438" s="280">
        <f t="shared" si="319"/>
        <v>0.77684492906750324</v>
      </c>
      <c r="M438" s="225">
        <f t="shared" si="320"/>
        <v>1.1032922740594995</v>
      </c>
      <c r="N438" s="15" t="s">
        <v>432</v>
      </c>
      <c r="O438" s="197">
        <f t="shared" si="321"/>
        <v>0.58263369680062738</v>
      </c>
      <c r="P438" s="198">
        <f t="shared" si="322"/>
        <v>0</v>
      </c>
      <c r="Q438" s="198">
        <f t="shared" si="323"/>
        <v>0</v>
      </c>
      <c r="R438" s="198">
        <f t="shared" si="324"/>
        <v>0.77301783129154666</v>
      </c>
      <c r="S438" s="77">
        <f t="shared" si="325"/>
        <v>0.81842548349436461</v>
      </c>
      <c r="T438" s="199"/>
      <c r="U438" s="3">
        <f t="shared" si="326"/>
        <v>1.9513564467109619</v>
      </c>
      <c r="V438" s="98">
        <f t="shared" si="327"/>
        <v>12.946492739209464</v>
      </c>
      <c r="W438" s="49">
        <f t="shared" si="328"/>
        <v>3.8847187346769085</v>
      </c>
      <c r="X438" s="317">
        <f t="shared" si="310"/>
        <v>9.7777606385819782E-2</v>
      </c>
      <c r="Y438" s="318">
        <v>9.7777606385819754E-2</v>
      </c>
      <c r="Z438" s="200"/>
      <c r="AA438" s="66"/>
      <c r="AB438" s="66"/>
      <c r="AC438" s="66">
        <v>250</v>
      </c>
      <c r="AD438" s="66"/>
      <c r="AE438" s="66"/>
      <c r="AF438" s="66"/>
      <c r="AG438" s="66"/>
      <c r="AH438" s="195"/>
      <c r="AI438" s="34"/>
      <c r="AJ438" s="229">
        <v>180</v>
      </c>
      <c r="AK438" s="34"/>
      <c r="AL438" s="34"/>
      <c r="AM438" s="34"/>
      <c r="AN438" s="201"/>
      <c r="AO438" s="201"/>
      <c r="AP438" s="202">
        <v>240</v>
      </c>
      <c r="AQ438" s="18"/>
      <c r="AR438" s="18"/>
      <c r="AS438" s="18"/>
      <c r="AT438" s="51"/>
      <c r="AU438" s="17"/>
      <c r="AV438" s="18"/>
      <c r="AW438" s="112"/>
      <c r="AX438" s="103"/>
      <c r="AY438" s="18"/>
      <c r="AZ438" s="18"/>
      <c r="BA438" s="18"/>
      <c r="BB438" s="17"/>
      <c r="BC438" s="19"/>
      <c r="BD438" s="19"/>
      <c r="BE438" s="19"/>
      <c r="BF438" s="17"/>
      <c r="BG438" s="18"/>
      <c r="BH438" s="18"/>
      <c r="BI438" s="128"/>
      <c r="BJ438" s="331"/>
      <c r="BK438" s="332"/>
      <c r="BL438" s="332"/>
      <c r="BM438" s="332"/>
      <c r="BN438" s="333"/>
      <c r="BO438" s="203">
        <f t="shared" si="329"/>
        <v>6.9363999999999999</v>
      </c>
      <c r="BP438" s="285">
        <v>7.250660701857675</v>
      </c>
      <c r="BQ438" s="204">
        <v>2.9736393731362978</v>
      </c>
      <c r="BR438" s="204"/>
      <c r="BS438" s="47"/>
      <c r="BT438" s="42"/>
      <c r="BU438" s="42"/>
      <c r="BV438" s="42"/>
      <c r="BW438" s="43"/>
      <c r="BX438" s="191"/>
      <c r="BY438" s="191"/>
      <c r="BZ438" s="205"/>
      <c r="CA438" s="191"/>
      <c r="CB438" s="206"/>
      <c r="CC438" s="191"/>
      <c r="CD438" s="207">
        <f t="shared" si="330"/>
        <v>55.488411110690542</v>
      </c>
      <c r="CE438" s="47" t="s">
        <v>356</v>
      </c>
      <c r="CF438" s="42">
        <v>31.8</v>
      </c>
      <c r="CG438" s="42" t="s">
        <v>353</v>
      </c>
      <c r="CH438" s="42">
        <v>175</v>
      </c>
      <c r="CI438" s="191"/>
      <c r="CJ438" s="192"/>
      <c r="CK438" s="191" t="s">
        <v>357</v>
      </c>
      <c r="CL438" s="191" t="s">
        <v>358</v>
      </c>
      <c r="CM438" s="208">
        <v>0.13</v>
      </c>
      <c r="CN438" s="191">
        <v>470</v>
      </c>
      <c r="CO438" s="205">
        <f t="shared" si="331"/>
        <v>74.402850732809469</v>
      </c>
      <c r="CP438" s="191">
        <f t="shared" si="332"/>
        <v>41.616308333017905</v>
      </c>
      <c r="CQ438" s="145" t="s">
        <v>353</v>
      </c>
      <c r="CR438" s="191">
        <v>175</v>
      </c>
      <c r="CS438" s="191"/>
      <c r="CT438" s="191"/>
      <c r="CU438" s="191"/>
      <c r="CV438" s="192"/>
      <c r="CW438" s="191" t="s">
        <v>357</v>
      </c>
      <c r="CX438" s="209" t="s">
        <v>358</v>
      </c>
      <c r="CY438" s="208">
        <v>0.13</v>
      </c>
      <c r="CZ438" s="191">
        <v>470</v>
      </c>
      <c r="DA438" s="191"/>
      <c r="DB438" s="191">
        <f t="shared" si="333"/>
        <v>50.293482892365574</v>
      </c>
      <c r="DC438" s="43">
        <f t="shared" si="334"/>
        <v>0</v>
      </c>
      <c r="DD438" s="191" t="s">
        <v>362</v>
      </c>
      <c r="DE438" s="191">
        <v>100</v>
      </c>
      <c r="DF438" s="191" t="s">
        <v>361</v>
      </c>
      <c r="DG438" s="191">
        <v>20</v>
      </c>
      <c r="DH438" s="191" t="s">
        <v>353</v>
      </c>
      <c r="DI438" s="192">
        <v>175</v>
      </c>
      <c r="DJ438" s="191"/>
      <c r="DK438" s="209"/>
      <c r="DL438" s="208"/>
      <c r="DM438" s="191"/>
      <c r="DN438" s="191">
        <f t="shared" si="335"/>
        <v>50.293482892365574</v>
      </c>
      <c r="DO438" s="192">
        <f t="shared" si="336"/>
        <v>0</v>
      </c>
      <c r="DP438" s="191">
        <v>1</v>
      </c>
      <c r="DQ438" s="191" t="s">
        <v>363</v>
      </c>
      <c r="DR438" s="191" t="s">
        <v>371</v>
      </c>
      <c r="DS438" s="208">
        <v>0.13400000000000001</v>
      </c>
      <c r="DT438" s="191">
        <v>580</v>
      </c>
      <c r="DU438" s="191">
        <f t="shared" si="337"/>
        <v>7.250660701857675</v>
      </c>
      <c r="DV438" s="191">
        <v>0.375</v>
      </c>
      <c r="DW438" s="191">
        <v>0.45</v>
      </c>
      <c r="DX438" s="192">
        <f t="shared" si="338"/>
        <v>9.2480685184484237</v>
      </c>
      <c r="DY438" s="191">
        <v>1</v>
      </c>
      <c r="DZ438" s="191" t="s">
        <v>363</v>
      </c>
      <c r="EA438" s="191" t="s">
        <v>371</v>
      </c>
      <c r="EB438" s="208">
        <v>0.13400000000000001</v>
      </c>
      <c r="EC438" s="191">
        <v>580</v>
      </c>
      <c r="ED438" s="191">
        <f t="shared" si="339"/>
        <v>2.9736393731362978</v>
      </c>
      <c r="EE438" s="191">
        <v>0.47499999999999998</v>
      </c>
      <c r="EF438" s="191">
        <v>0.47499999999999998</v>
      </c>
      <c r="EG438" s="191">
        <f t="shared" si="340"/>
        <v>4.6240342592242119</v>
      </c>
      <c r="EH438" s="166">
        <f t="shared" si="341"/>
        <v>2</v>
      </c>
      <c r="EI438" s="205">
        <f t="shared" si="342"/>
        <v>3.3173059594086349</v>
      </c>
      <c r="EJ438" s="205">
        <f t="shared" si="311"/>
        <v>1.9513564467109619</v>
      </c>
      <c r="EK438" s="51">
        <f t="shared" si="307"/>
        <v>0.77228292642533591</v>
      </c>
      <c r="EL438" s="220">
        <f t="shared" si="312"/>
        <v>7.544702029568251E-2</v>
      </c>
      <c r="EM438" s="221">
        <f t="shared" si="343"/>
        <v>6.4732463696047322</v>
      </c>
      <c r="EN438" s="191"/>
      <c r="EO438" s="313"/>
      <c r="EP438" s="192" t="s">
        <v>354</v>
      </c>
      <c r="EQ438" s="222">
        <f t="shared" si="344"/>
        <v>3.3173059594086349</v>
      </c>
      <c r="ER438" s="191">
        <f t="shared" si="345"/>
        <v>1.9513564467109619</v>
      </c>
      <c r="ES438" s="51">
        <f t="shared" si="346"/>
        <v>0.77228292642533591</v>
      </c>
      <c r="ET438" s="191">
        <f t="shared" si="308"/>
        <v>3.5436470202956825</v>
      </c>
      <c r="EU438" s="191">
        <f t="shared" si="347"/>
        <v>6.4732463696047322</v>
      </c>
      <c r="EV438" s="191"/>
      <c r="EW438" s="191"/>
      <c r="EX438" s="192" t="str">
        <f t="shared" si="313"/>
        <v>Front</v>
      </c>
      <c r="EY438" s="145"/>
      <c r="EZ438" s="191"/>
      <c r="FA438" s="191"/>
      <c r="FB438" s="191"/>
      <c r="FC438" s="191"/>
      <c r="FD438" s="191"/>
      <c r="FE438" s="191"/>
      <c r="FF438" s="192"/>
      <c r="FG438" s="145"/>
      <c r="FH438" s="191"/>
      <c r="FI438" s="191"/>
      <c r="FJ438" s="191"/>
      <c r="FK438" s="191"/>
      <c r="FL438" s="191"/>
      <c r="FM438" s="191"/>
      <c r="FN438" s="192"/>
      <c r="FO438" s="145"/>
      <c r="FP438" s="191"/>
      <c r="FQ438" s="191"/>
      <c r="FR438" s="191"/>
      <c r="FS438" s="191"/>
      <c r="FT438" s="191"/>
      <c r="FU438" s="191"/>
      <c r="FV438" s="192"/>
      <c r="FW438" s="191"/>
      <c r="FX438" s="191"/>
      <c r="FY438" s="191"/>
      <c r="FZ438" s="191"/>
      <c r="GA438" s="191"/>
      <c r="GB438" s="191"/>
      <c r="GC438" s="191"/>
      <c r="GD438" s="210"/>
      <c r="GE438" s="145"/>
      <c r="GF438" s="191"/>
      <c r="GG438" s="191"/>
      <c r="GH438" s="191"/>
      <c r="GI438" s="191"/>
      <c r="GJ438" s="191"/>
      <c r="GK438" s="191"/>
      <c r="GL438" s="210"/>
      <c r="GM438" s="145"/>
      <c r="GN438" s="191"/>
      <c r="GO438" s="191"/>
      <c r="GP438" s="191"/>
      <c r="GQ438" s="191"/>
      <c r="GR438" s="191"/>
      <c r="GS438" s="191"/>
      <c r="GT438" s="210"/>
      <c r="GU438" s="145"/>
      <c r="GV438" s="191"/>
      <c r="GW438" s="191"/>
      <c r="GX438" s="191"/>
      <c r="GY438" s="191"/>
      <c r="GZ438" s="191"/>
      <c r="HA438" s="191"/>
      <c r="HB438" s="210"/>
      <c r="HC438" s="145"/>
      <c r="HD438" s="191"/>
      <c r="HE438" s="191"/>
      <c r="HF438" s="191"/>
      <c r="HG438" s="191"/>
      <c r="HH438" s="191"/>
      <c r="HI438" s="191"/>
      <c r="HJ438" s="210"/>
      <c r="HR438" s="310"/>
    </row>
    <row r="439" spans="1:226" s="309" customFormat="1" ht="14.45" customHeight="1" x14ac:dyDescent="0.25">
      <c r="A439" s="211" t="s">
        <v>431</v>
      </c>
      <c r="B439" s="194" t="s">
        <v>0</v>
      </c>
      <c r="C439" s="31">
        <f t="shared" si="309"/>
        <v>429</v>
      </c>
      <c r="D439" s="173" t="str">
        <f t="shared" si="314"/>
        <v>Dw_429</v>
      </c>
      <c r="E439" s="4">
        <v>623.06490271836924</v>
      </c>
      <c r="F439" s="195" t="s">
        <v>360</v>
      </c>
      <c r="G439" s="195">
        <v>17.5</v>
      </c>
      <c r="H439" s="3">
        <f t="shared" si="315"/>
        <v>44.708515549344121</v>
      </c>
      <c r="I439" s="196">
        <f t="shared" si="316"/>
        <v>167.08710061667085</v>
      </c>
      <c r="J439" s="1">
        <f t="shared" si="317"/>
        <v>0.30000000000000004</v>
      </c>
      <c r="K439" s="280">
        <f t="shared" si="318"/>
        <v>0.64537254177937586</v>
      </c>
      <c r="L439" s="280">
        <f t="shared" si="319"/>
        <v>0.78435419974258258</v>
      </c>
      <c r="M439" s="225">
        <f t="shared" si="320"/>
        <v>1.1211763479303578</v>
      </c>
      <c r="N439" s="15" t="s">
        <v>432</v>
      </c>
      <c r="O439" s="197">
        <f t="shared" si="321"/>
        <v>0.58826564980693685</v>
      </c>
      <c r="P439" s="198">
        <f t="shared" si="322"/>
        <v>0</v>
      </c>
      <c r="Q439" s="198">
        <f t="shared" si="323"/>
        <v>0</v>
      </c>
      <c r="R439" s="198">
        <f t="shared" si="324"/>
        <v>0.78554824442263982</v>
      </c>
      <c r="S439" s="77">
        <f t="shared" si="325"/>
        <v>0.75757071089721228</v>
      </c>
      <c r="T439" s="199"/>
      <c r="U439" s="3">
        <f t="shared" si="326"/>
        <v>2.0119168105390379</v>
      </c>
      <c r="V439" s="98">
        <f t="shared" si="327"/>
        <v>13.762551458600555</v>
      </c>
      <c r="W439" s="49">
        <f t="shared" si="328"/>
        <v>3.2485630069273728</v>
      </c>
      <c r="X439" s="317">
        <f t="shared" si="310"/>
        <v>0.11683179319949864</v>
      </c>
      <c r="Y439" s="318">
        <v>0.1168317931994986</v>
      </c>
      <c r="Z439" s="200"/>
      <c r="AA439" s="66"/>
      <c r="AB439" s="66"/>
      <c r="AC439" s="66">
        <v>250</v>
      </c>
      <c r="AD439" s="66"/>
      <c r="AE439" s="66"/>
      <c r="AF439" s="66"/>
      <c r="AG439" s="66"/>
      <c r="AH439" s="195"/>
      <c r="AI439" s="34"/>
      <c r="AJ439" s="229">
        <v>180</v>
      </c>
      <c r="AK439" s="34"/>
      <c r="AL439" s="34"/>
      <c r="AM439" s="34"/>
      <c r="AN439" s="201"/>
      <c r="AO439" s="201"/>
      <c r="AP439" s="202">
        <v>240</v>
      </c>
      <c r="AQ439" s="18"/>
      <c r="AR439" s="18"/>
      <c r="AS439" s="18"/>
      <c r="AT439" s="51"/>
      <c r="AU439" s="17"/>
      <c r="AV439" s="18"/>
      <c r="AW439" s="112"/>
      <c r="AX439" s="103"/>
      <c r="AY439" s="18"/>
      <c r="AZ439" s="18"/>
      <c r="BA439" s="18"/>
      <c r="BB439" s="17"/>
      <c r="BC439" s="19"/>
      <c r="BD439" s="19"/>
      <c r="BE439" s="19"/>
      <c r="BF439" s="17"/>
      <c r="BG439" s="18"/>
      <c r="BH439" s="18"/>
      <c r="BI439" s="128"/>
      <c r="BJ439" s="331"/>
      <c r="BK439" s="332"/>
      <c r="BL439" s="332"/>
      <c r="BM439" s="332"/>
      <c r="BN439" s="333"/>
      <c r="BO439" s="203">
        <f t="shared" si="329"/>
        <v>6.9363999999999999</v>
      </c>
      <c r="BP439" s="285">
        <v>6.4454926978467393</v>
      </c>
      <c r="BQ439" s="204">
        <v>2.9020584483718208</v>
      </c>
      <c r="BR439" s="204"/>
      <c r="BS439" s="47"/>
      <c r="BT439" s="42"/>
      <c r="BU439" s="42"/>
      <c r="BV439" s="42"/>
      <c r="BW439" s="43"/>
      <c r="BX439" s="191"/>
      <c r="BY439" s="191"/>
      <c r="BZ439" s="205"/>
      <c r="CA439" s="191"/>
      <c r="CB439" s="206"/>
      <c r="CC439" s="191"/>
      <c r="CD439" s="207">
        <f t="shared" si="330"/>
        <v>50.126130185001259</v>
      </c>
      <c r="CE439" s="47" t="s">
        <v>356</v>
      </c>
      <c r="CF439" s="42">
        <v>31.8</v>
      </c>
      <c r="CG439" s="42" t="s">
        <v>353</v>
      </c>
      <c r="CH439" s="42">
        <v>175</v>
      </c>
      <c r="CI439" s="191"/>
      <c r="CJ439" s="192"/>
      <c r="CK439" s="191" t="s">
        <v>357</v>
      </c>
      <c r="CL439" s="191" t="s">
        <v>358</v>
      </c>
      <c r="CM439" s="208">
        <v>0.13</v>
      </c>
      <c r="CN439" s="191">
        <v>470</v>
      </c>
      <c r="CO439" s="205">
        <f t="shared" si="331"/>
        <v>67.698515666554755</v>
      </c>
      <c r="CP439" s="191">
        <f t="shared" si="332"/>
        <v>37.59459763875094</v>
      </c>
      <c r="CQ439" s="145" t="s">
        <v>353</v>
      </c>
      <c r="CR439" s="191">
        <v>175</v>
      </c>
      <c r="CS439" s="191"/>
      <c r="CT439" s="191"/>
      <c r="CU439" s="191"/>
      <c r="CV439" s="192"/>
      <c r="CW439" s="191" t="s">
        <v>357</v>
      </c>
      <c r="CX439" s="209" t="s">
        <v>358</v>
      </c>
      <c r="CY439" s="208">
        <v>0.13</v>
      </c>
      <c r="CZ439" s="191">
        <v>470</v>
      </c>
      <c r="DA439" s="191"/>
      <c r="DB439" s="191">
        <f t="shared" si="333"/>
        <v>44.708515549344121</v>
      </c>
      <c r="DC439" s="43">
        <f t="shared" si="334"/>
        <v>0</v>
      </c>
      <c r="DD439" s="191" t="s">
        <v>362</v>
      </c>
      <c r="DE439" s="191">
        <v>100</v>
      </c>
      <c r="DF439" s="191" t="s">
        <v>361</v>
      </c>
      <c r="DG439" s="191">
        <v>20</v>
      </c>
      <c r="DH439" s="191" t="s">
        <v>353</v>
      </c>
      <c r="DI439" s="192">
        <v>175</v>
      </c>
      <c r="DJ439" s="191"/>
      <c r="DK439" s="209"/>
      <c r="DL439" s="208"/>
      <c r="DM439" s="191"/>
      <c r="DN439" s="191">
        <f t="shared" si="335"/>
        <v>44.708515549344121</v>
      </c>
      <c r="DO439" s="192">
        <f t="shared" si="336"/>
        <v>0</v>
      </c>
      <c r="DP439" s="191">
        <v>1</v>
      </c>
      <c r="DQ439" s="191" t="s">
        <v>363</v>
      </c>
      <c r="DR439" s="191" t="s">
        <v>371</v>
      </c>
      <c r="DS439" s="208">
        <v>0.13400000000000001</v>
      </c>
      <c r="DT439" s="191">
        <v>580</v>
      </c>
      <c r="DU439" s="191">
        <f t="shared" si="337"/>
        <v>6.4454926978467393</v>
      </c>
      <c r="DV439" s="191">
        <v>0.375</v>
      </c>
      <c r="DW439" s="191">
        <v>0.45</v>
      </c>
      <c r="DX439" s="192">
        <f t="shared" si="338"/>
        <v>8.3543550308335437</v>
      </c>
      <c r="DY439" s="191">
        <v>1</v>
      </c>
      <c r="DZ439" s="191" t="s">
        <v>363</v>
      </c>
      <c r="EA439" s="191" t="s">
        <v>371</v>
      </c>
      <c r="EB439" s="208">
        <v>0.13400000000000001</v>
      </c>
      <c r="EC439" s="191">
        <v>580</v>
      </c>
      <c r="ED439" s="191">
        <f t="shared" si="339"/>
        <v>2.9020584483718208</v>
      </c>
      <c r="EE439" s="191">
        <v>0.47499999999999998</v>
      </c>
      <c r="EF439" s="191">
        <v>0.47499999999999998</v>
      </c>
      <c r="EG439" s="191">
        <f t="shared" si="340"/>
        <v>4.1771775154167718</v>
      </c>
      <c r="EH439" s="166">
        <f t="shared" si="341"/>
        <v>2</v>
      </c>
      <c r="EI439" s="205">
        <f t="shared" si="342"/>
        <v>3.4202585779163646</v>
      </c>
      <c r="EJ439" s="205">
        <f t="shared" si="311"/>
        <v>2.0119168105390379</v>
      </c>
      <c r="EK439" s="51">
        <f t="shared" si="307"/>
        <v>0.64014163783278288</v>
      </c>
      <c r="EL439" s="220">
        <f t="shared" si="312"/>
        <v>2.3970711041817694E-2</v>
      </c>
      <c r="EM439" s="221">
        <f t="shared" si="343"/>
        <v>6.8812757293002775</v>
      </c>
      <c r="EN439" s="191"/>
      <c r="EO439" s="313"/>
      <c r="EP439" s="192" t="s">
        <v>354</v>
      </c>
      <c r="EQ439" s="222">
        <f t="shared" si="344"/>
        <v>3.4202585779163646</v>
      </c>
      <c r="ER439" s="191">
        <f t="shared" si="345"/>
        <v>2.0119168105390379</v>
      </c>
      <c r="ES439" s="51">
        <f t="shared" si="346"/>
        <v>0.64014163783278288</v>
      </c>
      <c r="ET439" s="191">
        <f t="shared" si="308"/>
        <v>3.4921707110418176</v>
      </c>
      <c r="EU439" s="191">
        <f t="shared" si="347"/>
        <v>6.8812757293002775</v>
      </c>
      <c r="EV439" s="191"/>
      <c r="EW439" s="191"/>
      <c r="EX439" s="192" t="str">
        <f t="shared" si="313"/>
        <v>Front</v>
      </c>
      <c r="EY439" s="145"/>
      <c r="EZ439" s="191"/>
      <c r="FA439" s="191"/>
      <c r="FB439" s="191"/>
      <c r="FC439" s="191"/>
      <c r="FD439" s="191"/>
      <c r="FE439" s="191"/>
      <c r="FF439" s="192"/>
      <c r="FG439" s="145"/>
      <c r="FH439" s="191"/>
      <c r="FI439" s="191"/>
      <c r="FJ439" s="191"/>
      <c r="FK439" s="191"/>
      <c r="FL439" s="191"/>
      <c r="FM439" s="191"/>
      <c r="FN439" s="192"/>
      <c r="FO439" s="145"/>
      <c r="FP439" s="191"/>
      <c r="FQ439" s="191"/>
      <c r="FR439" s="191"/>
      <c r="FS439" s="191"/>
      <c r="FT439" s="191"/>
      <c r="FU439" s="191"/>
      <c r="FV439" s="192"/>
      <c r="FW439" s="191"/>
      <c r="FX439" s="191"/>
      <c r="FY439" s="191"/>
      <c r="FZ439" s="191"/>
      <c r="GA439" s="191"/>
      <c r="GB439" s="191"/>
      <c r="GC439" s="191"/>
      <c r="GD439" s="210"/>
      <c r="GE439" s="145"/>
      <c r="GF439" s="191"/>
      <c r="GG439" s="191"/>
      <c r="GH439" s="191"/>
      <c r="GI439" s="191"/>
      <c r="GJ439" s="191"/>
      <c r="GK439" s="191"/>
      <c r="GL439" s="210"/>
      <c r="GM439" s="145"/>
      <c r="GN439" s="191"/>
      <c r="GO439" s="191"/>
      <c r="GP439" s="191"/>
      <c r="GQ439" s="191"/>
      <c r="GR439" s="191"/>
      <c r="GS439" s="191"/>
      <c r="GT439" s="210"/>
      <c r="GU439" s="145"/>
      <c r="GV439" s="191"/>
      <c r="GW439" s="191"/>
      <c r="GX439" s="191"/>
      <c r="GY439" s="191"/>
      <c r="GZ439" s="191"/>
      <c r="HA439" s="191"/>
      <c r="HB439" s="210"/>
      <c r="HC439" s="145"/>
      <c r="HD439" s="191"/>
      <c r="HE439" s="191"/>
      <c r="HF439" s="191"/>
      <c r="HG439" s="191"/>
      <c r="HH439" s="191"/>
      <c r="HI439" s="191"/>
      <c r="HJ439" s="210"/>
      <c r="HR439" s="310"/>
    </row>
    <row r="440" spans="1:226" s="309" customFormat="1" ht="14.45" customHeight="1" x14ac:dyDescent="0.25">
      <c r="A440" s="211" t="s">
        <v>431</v>
      </c>
      <c r="B440" s="194" t="s">
        <v>0</v>
      </c>
      <c r="C440" s="31">
        <f t="shared" si="309"/>
        <v>430</v>
      </c>
      <c r="D440" s="173" t="str">
        <f t="shared" si="314"/>
        <v>Dw_430</v>
      </c>
      <c r="E440" s="4">
        <v>422.65585349504232</v>
      </c>
      <c r="F440" s="195" t="s">
        <v>360</v>
      </c>
      <c r="G440" s="195">
        <v>17.5</v>
      </c>
      <c r="H440" s="3">
        <f t="shared" si="315"/>
        <v>46.207018232887457</v>
      </c>
      <c r="I440" s="196">
        <f t="shared" si="316"/>
        <v>162.79668944215808</v>
      </c>
      <c r="J440" s="1">
        <f t="shared" si="317"/>
        <v>0.30000000000000004</v>
      </c>
      <c r="K440" s="280">
        <f t="shared" si="318"/>
        <v>0.6939068757330773</v>
      </c>
      <c r="L440" s="280">
        <f t="shared" si="319"/>
        <v>1.0179392416688362</v>
      </c>
      <c r="M440" s="225">
        <f t="shared" si="320"/>
        <v>1.0569607973077708</v>
      </c>
      <c r="N440" s="15" t="s">
        <v>432</v>
      </c>
      <c r="O440" s="197">
        <f t="shared" si="321"/>
        <v>0.76345443125162704</v>
      </c>
      <c r="P440" s="198">
        <f t="shared" si="322"/>
        <v>0</v>
      </c>
      <c r="Q440" s="198">
        <f t="shared" si="323"/>
        <v>0</v>
      </c>
      <c r="R440" s="198">
        <f t="shared" si="324"/>
        <v>0.74055584590359824</v>
      </c>
      <c r="S440" s="77">
        <f t="shared" si="325"/>
        <v>0.82769256808031766</v>
      </c>
      <c r="T440" s="199"/>
      <c r="U440" s="3">
        <f t="shared" si="326"/>
        <v>2.5670044732214663</v>
      </c>
      <c r="V440" s="98">
        <f t="shared" si="327"/>
        <v>22.404340682832657</v>
      </c>
      <c r="W440" s="49">
        <f t="shared" si="328"/>
        <v>2.0624136584520705</v>
      </c>
      <c r="X440" s="317">
        <f t="shared" si="310"/>
        <v>0.22049559195455856</v>
      </c>
      <c r="Y440" s="318">
        <v>0.22049559195455851</v>
      </c>
      <c r="Z440" s="200"/>
      <c r="AA440" s="66"/>
      <c r="AB440" s="66"/>
      <c r="AC440" s="66">
        <v>250</v>
      </c>
      <c r="AD440" s="66"/>
      <c r="AE440" s="66"/>
      <c r="AF440" s="66"/>
      <c r="AG440" s="66"/>
      <c r="AH440" s="195"/>
      <c r="AI440" s="34"/>
      <c r="AJ440" s="229">
        <v>180</v>
      </c>
      <c r="AK440" s="34"/>
      <c r="AL440" s="34"/>
      <c r="AM440" s="34"/>
      <c r="AN440" s="201"/>
      <c r="AO440" s="201"/>
      <c r="AP440" s="202">
        <v>240</v>
      </c>
      <c r="AQ440" s="18"/>
      <c r="AR440" s="18"/>
      <c r="AS440" s="18"/>
      <c r="AT440" s="51"/>
      <c r="AU440" s="17"/>
      <c r="AV440" s="18"/>
      <c r="AW440" s="112"/>
      <c r="AX440" s="103"/>
      <c r="AY440" s="18"/>
      <c r="AZ440" s="18"/>
      <c r="BA440" s="18"/>
      <c r="BB440" s="17"/>
      <c r="BC440" s="19"/>
      <c r="BD440" s="19"/>
      <c r="BE440" s="19"/>
      <c r="BF440" s="17"/>
      <c r="BG440" s="18"/>
      <c r="BH440" s="18"/>
      <c r="BI440" s="128"/>
      <c r="BJ440" s="331"/>
      <c r="BK440" s="332"/>
      <c r="BL440" s="332"/>
      <c r="BM440" s="332"/>
      <c r="BN440" s="333"/>
      <c r="BO440" s="203">
        <f t="shared" si="329"/>
        <v>6.9363999999999999</v>
      </c>
      <c r="BP440" s="285">
        <v>6.6615273388050653</v>
      </c>
      <c r="BQ440" s="204">
        <v>2.587991949902865</v>
      </c>
      <c r="BR440" s="204"/>
      <c r="BS440" s="47"/>
      <c r="BT440" s="42"/>
      <c r="BU440" s="42"/>
      <c r="BV440" s="42"/>
      <c r="BW440" s="43"/>
      <c r="BX440" s="191"/>
      <c r="BY440" s="191"/>
      <c r="BZ440" s="205"/>
      <c r="CA440" s="191"/>
      <c r="CB440" s="206"/>
      <c r="CC440" s="191"/>
      <c r="CD440" s="207">
        <f t="shared" si="330"/>
        <v>48.839006832647428</v>
      </c>
      <c r="CE440" s="47" t="s">
        <v>356</v>
      </c>
      <c r="CF440" s="42">
        <v>31.8</v>
      </c>
      <c r="CG440" s="42" t="s">
        <v>353</v>
      </c>
      <c r="CH440" s="42">
        <v>175</v>
      </c>
      <c r="CI440" s="191"/>
      <c r="CJ440" s="192"/>
      <c r="CK440" s="191" t="s">
        <v>357</v>
      </c>
      <c r="CL440" s="191" t="s">
        <v>358</v>
      </c>
      <c r="CM440" s="208">
        <v>0.13</v>
      </c>
      <c r="CN440" s="191">
        <v>470</v>
      </c>
      <c r="CO440" s="205">
        <f t="shared" si="331"/>
        <v>60.411099124955321</v>
      </c>
      <c r="CP440" s="191">
        <f t="shared" si="332"/>
        <v>36.629255124485567</v>
      </c>
      <c r="CQ440" s="145" t="s">
        <v>353</v>
      </c>
      <c r="CR440" s="191">
        <v>175</v>
      </c>
      <c r="CS440" s="191"/>
      <c r="CT440" s="191"/>
      <c r="CU440" s="191"/>
      <c r="CV440" s="192"/>
      <c r="CW440" s="191" t="s">
        <v>357</v>
      </c>
      <c r="CX440" s="209" t="s">
        <v>358</v>
      </c>
      <c r="CY440" s="208">
        <v>0.13</v>
      </c>
      <c r="CZ440" s="191">
        <v>470</v>
      </c>
      <c r="DA440" s="191"/>
      <c r="DB440" s="191">
        <f t="shared" si="333"/>
        <v>46.207018232887457</v>
      </c>
      <c r="DC440" s="43">
        <f t="shared" si="334"/>
        <v>0</v>
      </c>
      <c r="DD440" s="191" t="s">
        <v>362</v>
      </c>
      <c r="DE440" s="191">
        <v>100</v>
      </c>
      <c r="DF440" s="191" t="s">
        <v>361</v>
      </c>
      <c r="DG440" s="191">
        <v>20</v>
      </c>
      <c r="DH440" s="191" t="s">
        <v>353</v>
      </c>
      <c r="DI440" s="192">
        <v>175</v>
      </c>
      <c r="DJ440" s="191"/>
      <c r="DK440" s="209"/>
      <c r="DL440" s="208"/>
      <c r="DM440" s="191"/>
      <c r="DN440" s="191">
        <f t="shared" si="335"/>
        <v>46.207018232887457</v>
      </c>
      <c r="DO440" s="192">
        <f t="shared" si="336"/>
        <v>0</v>
      </c>
      <c r="DP440" s="191">
        <v>1</v>
      </c>
      <c r="DQ440" s="191" t="s">
        <v>363</v>
      </c>
      <c r="DR440" s="191" t="s">
        <v>371</v>
      </c>
      <c r="DS440" s="208">
        <v>0.13400000000000001</v>
      </c>
      <c r="DT440" s="191">
        <v>580</v>
      </c>
      <c r="DU440" s="191">
        <f t="shared" si="337"/>
        <v>6.6615273388050653</v>
      </c>
      <c r="DV440" s="191">
        <v>0.375</v>
      </c>
      <c r="DW440" s="191">
        <v>0.45</v>
      </c>
      <c r="DX440" s="192">
        <f t="shared" si="338"/>
        <v>8.1398344721079052</v>
      </c>
      <c r="DY440" s="191">
        <v>1</v>
      </c>
      <c r="DZ440" s="191" t="s">
        <v>363</v>
      </c>
      <c r="EA440" s="191" t="s">
        <v>371</v>
      </c>
      <c r="EB440" s="208">
        <v>0.13400000000000001</v>
      </c>
      <c r="EC440" s="191">
        <v>580</v>
      </c>
      <c r="ED440" s="191">
        <f t="shared" si="339"/>
        <v>2.587991949902865</v>
      </c>
      <c r="EE440" s="191">
        <v>0.47499999999999998</v>
      </c>
      <c r="EF440" s="191">
        <v>0.47499999999999998</v>
      </c>
      <c r="EG440" s="191">
        <f t="shared" si="340"/>
        <v>4.0699172360539526</v>
      </c>
      <c r="EH440" s="166">
        <f t="shared" si="341"/>
        <v>2</v>
      </c>
      <c r="EI440" s="205">
        <f t="shared" si="342"/>
        <v>4.3639076044764922</v>
      </c>
      <c r="EJ440" s="205">
        <f t="shared" si="311"/>
        <v>2.5670044732214663</v>
      </c>
      <c r="EK440" s="51">
        <f t="shared" si="307"/>
        <v>1.0493738340699332E-2</v>
      </c>
      <c r="EL440" s="220">
        <f t="shared" si="312"/>
        <v>1.2862461977617539</v>
      </c>
      <c r="EM440" s="221">
        <f t="shared" si="343"/>
        <v>11.202170341416329</v>
      </c>
      <c r="EN440" s="191"/>
      <c r="EO440" s="313"/>
      <c r="EP440" s="192" t="s">
        <v>354</v>
      </c>
      <c r="EQ440" s="222">
        <f t="shared" si="344"/>
        <v>4.3639076044764922</v>
      </c>
      <c r="ER440" s="191">
        <f t="shared" si="345"/>
        <v>2.5670044732214663</v>
      </c>
      <c r="ES440" s="51">
        <f t="shared" si="346"/>
        <v>1.0493738340699332E-2</v>
      </c>
      <c r="ET440" s="191">
        <f t="shared" si="308"/>
        <v>1.2862461977617539</v>
      </c>
      <c r="EU440" s="191">
        <f t="shared" si="347"/>
        <v>11.202170341416329</v>
      </c>
      <c r="EV440" s="191"/>
      <c r="EW440" s="191"/>
      <c r="EX440" s="192" t="str">
        <f t="shared" si="313"/>
        <v>Rear</v>
      </c>
      <c r="EY440" s="145"/>
      <c r="EZ440" s="191"/>
      <c r="FA440" s="191"/>
      <c r="FB440" s="191"/>
      <c r="FC440" s="191"/>
      <c r="FD440" s="191"/>
      <c r="FE440" s="191"/>
      <c r="FF440" s="192"/>
      <c r="FG440" s="145"/>
      <c r="FH440" s="191"/>
      <c r="FI440" s="191"/>
      <c r="FJ440" s="191"/>
      <c r="FK440" s="191"/>
      <c r="FL440" s="191"/>
      <c r="FM440" s="191"/>
      <c r="FN440" s="192"/>
      <c r="FO440" s="145"/>
      <c r="FP440" s="191"/>
      <c r="FQ440" s="191"/>
      <c r="FR440" s="191"/>
      <c r="FS440" s="191"/>
      <c r="FT440" s="191"/>
      <c r="FU440" s="191"/>
      <c r="FV440" s="192"/>
      <c r="FW440" s="191"/>
      <c r="FX440" s="191"/>
      <c r="FY440" s="191"/>
      <c r="FZ440" s="191"/>
      <c r="GA440" s="191"/>
      <c r="GB440" s="191"/>
      <c r="GC440" s="191"/>
      <c r="GD440" s="210"/>
      <c r="GE440" s="145"/>
      <c r="GF440" s="191"/>
      <c r="GG440" s="191"/>
      <c r="GH440" s="191"/>
      <c r="GI440" s="191"/>
      <c r="GJ440" s="191"/>
      <c r="GK440" s="191"/>
      <c r="GL440" s="210"/>
      <c r="GM440" s="145"/>
      <c r="GN440" s="191"/>
      <c r="GO440" s="191"/>
      <c r="GP440" s="191"/>
      <c r="GQ440" s="191"/>
      <c r="GR440" s="191"/>
      <c r="GS440" s="191"/>
      <c r="GT440" s="210"/>
      <c r="GU440" s="145"/>
      <c r="GV440" s="191"/>
      <c r="GW440" s="191"/>
      <c r="GX440" s="191"/>
      <c r="GY440" s="191"/>
      <c r="GZ440" s="191"/>
      <c r="HA440" s="191"/>
      <c r="HB440" s="210"/>
      <c r="HC440" s="145"/>
      <c r="HD440" s="191"/>
      <c r="HE440" s="191"/>
      <c r="HF440" s="191"/>
      <c r="HG440" s="191"/>
      <c r="HH440" s="191"/>
      <c r="HI440" s="191"/>
      <c r="HJ440" s="210"/>
      <c r="HR440" s="310"/>
    </row>
    <row r="441" spans="1:226" s="309" customFormat="1" ht="14.45" customHeight="1" x14ac:dyDescent="0.25">
      <c r="A441" s="211" t="s">
        <v>431</v>
      </c>
      <c r="B441" s="194" t="s">
        <v>0</v>
      </c>
      <c r="C441" s="31">
        <f t="shared" si="309"/>
        <v>431</v>
      </c>
      <c r="D441" s="173" t="str">
        <f t="shared" si="314"/>
        <v>Dw_431</v>
      </c>
      <c r="E441" s="4">
        <v>410.99721822573269</v>
      </c>
      <c r="F441" s="195" t="s">
        <v>360</v>
      </c>
      <c r="G441" s="195">
        <v>17.5</v>
      </c>
      <c r="H441" s="3">
        <f t="shared" si="315"/>
        <v>38.71205819988846</v>
      </c>
      <c r="I441" s="196">
        <f t="shared" si="316"/>
        <v>149.54718304577005</v>
      </c>
      <c r="J441" s="1">
        <f t="shared" si="317"/>
        <v>0.3</v>
      </c>
      <c r="K441" s="280">
        <f t="shared" si="318"/>
        <v>0.62205001811613192</v>
      </c>
      <c r="L441" s="280">
        <f t="shared" si="319"/>
        <v>0.71096494361344387</v>
      </c>
      <c r="M441" s="225">
        <f t="shared" si="320"/>
        <v>1.1589193910092923</v>
      </c>
      <c r="N441" s="15" t="s">
        <v>432</v>
      </c>
      <c r="O441" s="197">
        <f t="shared" si="321"/>
        <v>0.53322370771008287</v>
      </c>
      <c r="P441" s="198">
        <f t="shared" si="322"/>
        <v>0</v>
      </c>
      <c r="Q441" s="198">
        <f t="shared" si="323"/>
        <v>0</v>
      </c>
      <c r="R441" s="198">
        <f t="shared" si="324"/>
        <v>0.81199277412089454</v>
      </c>
      <c r="S441" s="77">
        <f t="shared" si="325"/>
        <v>0.68302191014139657</v>
      </c>
      <c r="T441" s="199"/>
      <c r="U441" s="3">
        <f t="shared" si="326"/>
        <v>1.6287741747202171</v>
      </c>
      <c r="V441" s="98">
        <f t="shared" si="327"/>
        <v>9.0198780616007816</v>
      </c>
      <c r="W441" s="49">
        <f t="shared" si="328"/>
        <v>4.2918604814285182</v>
      </c>
      <c r="X441" s="317">
        <f t="shared" si="310"/>
        <v>7.6975561743507101E-2</v>
      </c>
      <c r="Y441" s="318">
        <v>7.6975561743507101E-2</v>
      </c>
      <c r="Z441" s="200"/>
      <c r="AA441" s="66"/>
      <c r="AB441" s="66"/>
      <c r="AC441" s="66">
        <v>250</v>
      </c>
      <c r="AD441" s="66"/>
      <c r="AE441" s="66"/>
      <c r="AF441" s="66"/>
      <c r="AG441" s="66"/>
      <c r="AH441" s="195"/>
      <c r="AI441" s="34"/>
      <c r="AJ441" s="229">
        <v>180</v>
      </c>
      <c r="AK441" s="34"/>
      <c r="AL441" s="34"/>
      <c r="AM441" s="34"/>
      <c r="AN441" s="201"/>
      <c r="AO441" s="201"/>
      <c r="AP441" s="202">
        <v>240</v>
      </c>
      <c r="AQ441" s="18"/>
      <c r="AR441" s="18"/>
      <c r="AS441" s="18"/>
      <c r="AT441" s="51"/>
      <c r="AU441" s="17"/>
      <c r="AV441" s="18"/>
      <c r="AW441" s="112"/>
      <c r="AX441" s="103"/>
      <c r="AY441" s="18"/>
      <c r="AZ441" s="18"/>
      <c r="BA441" s="18"/>
      <c r="BB441" s="17"/>
      <c r="BC441" s="19"/>
      <c r="BD441" s="19"/>
      <c r="BE441" s="19"/>
      <c r="BF441" s="17"/>
      <c r="BG441" s="18"/>
      <c r="BH441" s="18"/>
      <c r="BI441" s="128"/>
      <c r="BJ441" s="331"/>
      <c r="BK441" s="332"/>
      <c r="BL441" s="332"/>
      <c r="BM441" s="332"/>
      <c r="BN441" s="333"/>
      <c r="BO441" s="203">
        <f t="shared" si="329"/>
        <v>6.9363999999999999</v>
      </c>
      <c r="BP441" s="285">
        <v>5.5810014128205498</v>
      </c>
      <c r="BQ441" s="204">
        <v>2.8809121105648718</v>
      </c>
      <c r="BR441" s="204"/>
      <c r="BS441" s="47"/>
      <c r="BT441" s="42"/>
      <c r="BU441" s="42"/>
      <c r="BV441" s="42"/>
      <c r="BW441" s="43"/>
      <c r="BX441" s="191"/>
      <c r="BY441" s="191"/>
      <c r="BZ441" s="205"/>
      <c r="CA441" s="191"/>
      <c r="CB441" s="206"/>
      <c r="CC441" s="191"/>
      <c r="CD441" s="207">
        <f t="shared" si="330"/>
        <v>44.864154913731014</v>
      </c>
      <c r="CE441" s="47" t="s">
        <v>356</v>
      </c>
      <c r="CF441" s="42">
        <v>31.8</v>
      </c>
      <c r="CG441" s="42" t="s">
        <v>353</v>
      </c>
      <c r="CH441" s="42">
        <v>175</v>
      </c>
      <c r="CI441" s="191"/>
      <c r="CJ441" s="192"/>
      <c r="CK441" s="191" t="s">
        <v>357</v>
      </c>
      <c r="CL441" s="191" t="s">
        <v>358</v>
      </c>
      <c r="CM441" s="208">
        <v>0.13</v>
      </c>
      <c r="CN441" s="191">
        <v>470</v>
      </c>
      <c r="CO441" s="205">
        <f t="shared" si="331"/>
        <v>62.151512794565257</v>
      </c>
      <c r="CP441" s="191">
        <f t="shared" si="332"/>
        <v>33.648116185298264</v>
      </c>
      <c r="CQ441" s="145" t="s">
        <v>353</v>
      </c>
      <c r="CR441" s="191">
        <v>175</v>
      </c>
      <c r="CS441" s="191"/>
      <c r="CT441" s="191"/>
      <c r="CU441" s="191"/>
      <c r="CV441" s="192"/>
      <c r="CW441" s="191" t="s">
        <v>357</v>
      </c>
      <c r="CX441" s="209" t="s">
        <v>358</v>
      </c>
      <c r="CY441" s="208">
        <v>0.13</v>
      </c>
      <c r="CZ441" s="191">
        <v>470</v>
      </c>
      <c r="DA441" s="191"/>
      <c r="DB441" s="191">
        <f t="shared" si="333"/>
        <v>38.71205819988846</v>
      </c>
      <c r="DC441" s="43">
        <f t="shared" si="334"/>
        <v>0</v>
      </c>
      <c r="DD441" s="191" t="s">
        <v>362</v>
      </c>
      <c r="DE441" s="191">
        <v>100</v>
      </c>
      <c r="DF441" s="191" t="s">
        <v>361</v>
      </c>
      <c r="DG441" s="191">
        <v>20</v>
      </c>
      <c r="DH441" s="191" t="s">
        <v>353</v>
      </c>
      <c r="DI441" s="192">
        <v>175</v>
      </c>
      <c r="DJ441" s="191"/>
      <c r="DK441" s="209"/>
      <c r="DL441" s="208"/>
      <c r="DM441" s="191"/>
      <c r="DN441" s="191">
        <f t="shared" si="335"/>
        <v>38.71205819988846</v>
      </c>
      <c r="DO441" s="192">
        <f t="shared" si="336"/>
        <v>0</v>
      </c>
      <c r="DP441" s="191">
        <v>1</v>
      </c>
      <c r="DQ441" s="191" t="s">
        <v>363</v>
      </c>
      <c r="DR441" s="191" t="s">
        <v>371</v>
      </c>
      <c r="DS441" s="208">
        <v>0.13400000000000001</v>
      </c>
      <c r="DT441" s="191">
        <v>580</v>
      </c>
      <c r="DU441" s="191">
        <f t="shared" si="337"/>
        <v>5.5810014128205498</v>
      </c>
      <c r="DV441" s="191">
        <v>0.375</v>
      </c>
      <c r="DW441" s="191">
        <v>0.45</v>
      </c>
      <c r="DX441" s="192">
        <f t="shared" si="338"/>
        <v>7.4773591522885035</v>
      </c>
      <c r="DY441" s="191">
        <v>1</v>
      </c>
      <c r="DZ441" s="191" t="s">
        <v>363</v>
      </c>
      <c r="EA441" s="191" t="s">
        <v>371</v>
      </c>
      <c r="EB441" s="208">
        <v>0.13400000000000001</v>
      </c>
      <c r="EC441" s="191">
        <v>580</v>
      </c>
      <c r="ED441" s="191">
        <f t="shared" si="339"/>
        <v>2.8809121105648718</v>
      </c>
      <c r="EE441" s="191">
        <v>0.47499999999999998</v>
      </c>
      <c r="EF441" s="191">
        <v>0.47499999999999998</v>
      </c>
      <c r="EG441" s="191">
        <f t="shared" si="340"/>
        <v>3.7386795761442517</v>
      </c>
      <c r="EH441" s="166">
        <f t="shared" si="341"/>
        <v>2</v>
      </c>
      <c r="EI441" s="205">
        <f t="shared" si="342"/>
        <v>2.7689160970243689</v>
      </c>
      <c r="EJ441" s="205">
        <f t="shared" si="311"/>
        <v>1.6287741747202171</v>
      </c>
      <c r="EK441" s="51">
        <f t="shared" si="307"/>
        <v>1.0021379358446547</v>
      </c>
      <c r="EL441" s="220">
        <f t="shared" si="312"/>
        <v>0.34964195148781552</v>
      </c>
      <c r="EM441" s="221">
        <f t="shared" si="343"/>
        <v>4.5099390308003908</v>
      </c>
      <c r="EN441" s="191"/>
      <c r="EO441" s="313"/>
      <c r="EP441" s="192" t="s">
        <v>354</v>
      </c>
      <c r="EQ441" s="222">
        <f t="shared" si="344"/>
        <v>2.7689160970243689</v>
      </c>
      <c r="ER441" s="191">
        <f t="shared" si="345"/>
        <v>1.6287741747202171</v>
      </c>
      <c r="ES441" s="51">
        <f t="shared" si="346"/>
        <v>1.0021379358446547</v>
      </c>
      <c r="ET441" s="191">
        <f t="shared" si="308"/>
        <v>3.8178419514878152</v>
      </c>
      <c r="EU441" s="191">
        <f t="shared" si="347"/>
        <v>4.5099390308003908</v>
      </c>
      <c r="EV441" s="191"/>
      <c r="EW441" s="191"/>
      <c r="EX441" s="192" t="str">
        <f t="shared" si="313"/>
        <v>Front</v>
      </c>
      <c r="EY441" s="145"/>
      <c r="EZ441" s="191"/>
      <c r="FA441" s="191"/>
      <c r="FB441" s="191"/>
      <c r="FC441" s="191"/>
      <c r="FD441" s="191"/>
      <c r="FE441" s="191"/>
      <c r="FF441" s="192"/>
      <c r="FG441" s="145"/>
      <c r="FH441" s="191"/>
      <c r="FI441" s="191"/>
      <c r="FJ441" s="191"/>
      <c r="FK441" s="191"/>
      <c r="FL441" s="191"/>
      <c r="FM441" s="191"/>
      <c r="FN441" s="192"/>
      <c r="FO441" s="145"/>
      <c r="FP441" s="191"/>
      <c r="FQ441" s="191"/>
      <c r="FR441" s="191"/>
      <c r="FS441" s="191"/>
      <c r="FT441" s="191"/>
      <c r="FU441" s="191"/>
      <c r="FV441" s="192"/>
      <c r="FW441" s="191"/>
      <c r="FX441" s="191"/>
      <c r="FY441" s="191"/>
      <c r="FZ441" s="191"/>
      <c r="GA441" s="191"/>
      <c r="GB441" s="191"/>
      <c r="GC441" s="191"/>
      <c r="GD441" s="210"/>
      <c r="GE441" s="145"/>
      <c r="GF441" s="191"/>
      <c r="GG441" s="191"/>
      <c r="GH441" s="191"/>
      <c r="GI441" s="191"/>
      <c r="GJ441" s="191"/>
      <c r="GK441" s="191"/>
      <c r="GL441" s="210"/>
      <c r="GM441" s="145"/>
      <c r="GN441" s="191"/>
      <c r="GO441" s="191"/>
      <c r="GP441" s="191"/>
      <c r="GQ441" s="191"/>
      <c r="GR441" s="191"/>
      <c r="GS441" s="191"/>
      <c r="GT441" s="210"/>
      <c r="GU441" s="145"/>
      <c r="GV441" s="191"/>
      <c r="GW441" s="191"/>
      <c r="GX441" s="191"/>
      <c r="GY441" s="191"/>
      <c r="GZ441" s="191"/>
      <c r="HA441" s="191"/>
      <c r="HB441" s="210"/>
      <c r="HC441" s="145"/>
      <c r="HD441" s="191"/>
      <c r="HE441" s="191"/>
      <c r="HF441" s="191"/>
      <c r="HG441" s="191"/>
      <c r="HH441" s="191"/>
      <c r="HI441" s="191"/>
      <c r="HJ441" s="210"/>
      <c r="HR441" s="310"/>
    </row>
    <row r="442" spans="1:226" s="309" customFormat="1" ht="14.45" customHeight="1" x14ac:dyDescent="0.25">
      <c r="A442" s="211" t="s">
        <v>431</v>
      </c>
      <c r="B442" s="194" t="s">
        <v>0</v>
      </c>
      <c r="C442" s="31">
        <f t="shared" si="309"/>
        <v>432</v>
      </c>
      <c r="D442" s="173" t="str">
        <f t="shared" si="314"/>
        <v>Dw_432</v>
      </c>
      <c r="E442" s="4">
        <v>503.86300979811739</v>
      </c>
      <c r="F442" s="195" t="s">
        <v>360</v>
      </c>
      <c r="G442" s="195">
        <v>17.5</v>
      </c>
      <c r="H442" s="3">
        <f t="shared" si="315"/>
        <v>49.280994009756135</v>
      </c>
      <c r="I442" s="196">
        <f t="shared" si="316"/>
        <v>178.89864775449416</v>
      </c>
      <c r="J442" s="1">
        <f t="shared" si="317"/>
        <v>0.30000000000000004</v>
      </c>
      <c r="K442" s="280">
        <f t="shared" si="318"/>
        <v>0.66805857379925782</v>
      </c>
      <c r="L442" s="280">
        <f t="shared" si="319"/>
        <v>0.79724733113361623</v>
      </c>
      <c r="M442" s="225">
        <f t="shared" si="320"/>
        <v>1.089052593292321</v>
      </c>
      <c r="N442" s="15" t="s">
        <v>432</v>
      </c>
      <c r="O442" s="197">
        <f t="shared" si="321"/>
        <v>0.5979354983502122</v>
      </c>
      <c r="P442" s="198">
        <f t="shared" si="322"/>
        <v>0</v>
      </c>
      <c r="Q442" s="198">
        <f t="shared" si="323"/>
        <v>0</v>
      </c>
      <c r="R442" s="198">
        <f t="shared" si="324"/>
        <v>0.76304084930432881</v>
      </c>
      <c r="S442" s="77">
        <f t="shared" si="325"/>
        <v>0.82283093922309791</v>
      </c>
      <c r="T442" s="199"/>
      <c r="U442" s="3">
        <f t="shared" si="326"/>
        <v>1.9567405725568034</v>
      </c>
      <c r="V442" s="98">
        <f t="shared" si="327"/>
        <v>13.018034472185752</v>
      </c>
      <c r="W442" s="49">
        <f t="shared" si="328"/>
        <v>3.7855940629938867</v>
      </c>
      <c r="X442" s="317">
        <f t="shared" si="310"/>
        <v>0.10178996954205465</v>
      </c>
      <c r="Y442" s="318">
        <v>0.1017899695420546</v>
      </c>
      <c r="Z442" s="200"/>
      <c r="AA442" s="66"/>
      <c r="AB442" s="66"/>
      <c r="AC442" s="66">
        <v>250</v>
      </c>
      <c r="AD442" s="66"/>
      <c r="AE442" s="66"/>
      <c r="AF442" s="66"/>
      <c r="AG442" s="66"/>
      <c r="AH442" s="195"/>
      <c r="AI442" s="34"/>
      <c r="AJ442" s="229">
        <v>180</v>
      </c>
      <c r="AK442" s="34"/>
      <c r="AL442" s="34"/>
      <c r="AM442" s="34"/>
      <c r="AN442" s="201"/>
      <c r="AO442" s="201"/>
      <c r="AP442" s="202">
        <v>240</v>
      </c>
      <c r="AQ442" s="18"/>
      <c r="AR442" s="18"/>
      <c r="AS442" s="18"/>
      <c r="AT442" s="51"/>
      <c r="AU442" s="17"/>
      <c r="AV442" s="18"/>
      <c r="AW442" s="112"/>
      <c r="AX442" s="103"/>
      <c r="AY442" s="18"/>
      <c r="AZ442" s="18"/>
      <c r="BA442" s="18"/>
      <c r="BB442" s="17"/>
      <c r="BC442" s="19"/>
      <c r="BD442" s="19"/>
      <c r="BE442" s="19"/>
      <c r="BF442" s="17"/>
      <c r="BG442" s="18"/>
      <c r="BH442" s="18"/>
      <c r="BI442" s="128"/>
      <c r="BJ442" s="331"/>
      <c r="BK442" s="332"/>
      <c r="BL442" s="332"/>
      <c r="BM442" s="332"/>
      <c r="BN442" s="333"/>
      <c r="BO442" s="203">
        <f t="shared" si="329"/>
        <v>6.9363999999999999</v>
      </c>
      <c r="BP442" s="285">
        <v>7.1046932140240093</v>
      </c>
      <c r="BQ442" s="204">
        <v>2.860769404149492</v>
      </c>
      <c r="BR442" s="204"/>
      <c r="BS442" s="47"/>
      <c r="BT442" s="42"/>
      <c r="BU442" s="42"/>
      <c r="BV442" s="42"/>
      <c r="BW442" s="43"/>
      <c r="BX442" s="191"/>
      <c r="BY442" s="191"/>
      <c r="BZ442" s="205"/>
      <c r="CA442" s="191"/>
      <c r="CB442" s="206"/>
      <c r="CC442" s="191"/>
      <c r="CD442" s="207">
        <f t="shared" si="330"/>
        <v>53.669594326348253</v>
      </c>
      <c r="CE442" s="47" t="s">
        <v>356</v>
      </c>
      <c r="CF442" s="42">
        <v>31.8</v>
      </c>
      <c r="CG442" s="42" t="s">
        <v>353</v>
      </c>
      <c r="CH442" s="42">
        <v>175</v>
      </c>
      <c r="CI442" s="191"/>
      <c r="CJ442" s="192"/>
      <c r="CK442" s="191" t="s">
        <v>357</v>
      </c>
      <c r="CL442" s="191" t="s">
        <v>358</v>
      </c>
      <c r="CM442" s="208">
        <v>0.13</v>
      </c>
      <c r="CN442" s="191">
        <v>470</v>
      </c>
      <c r="CO442" s="205">
        <f t="shared" si="331"/>
        <v>70.365105883554008</v>
      </c>
      <c r="CP442" s="191">
        <f t="shared" si="332"/>
        <v>40.252195744761188</v>
      </c>
      <c r="CQ442" s="145" t="s">
        <v>353</v>
      </c>
      <c r="CR442" s="191">
        <v>175</v>
      </c>
      <c r="CS442" s="191"/>
      <c r="CT442" s="191"/>
      <c r="CU442" s="191"/>
      <c r="CV442" s="192"/>
      <c r="CW442" s="191" t="s">
        <v>357</v>
      </c>
      <c r="CX442" s="209" t="s">
        <v>358</v>
      </c>
      <c r="CY442" s="208">
        <v>0.13</v>
      </c>
      <c r="CZ442" s="191">
        <v>470</v>
      </c>
      <c r="DA442" s="191"/>
      <c r="DB442" s="191">
        <f t="shared" si="333"/>
        <v>49.280994009756135</v>
      </c>
      <c r="DC442" s="43">
        <f t="shared" si="334"/>
        <v>0</v>
      </c>
      <c r="DD442" s="191" t="s">
        <v>362</v>
      </c>
      <c r="DE442" s="191">
        <v>100</v>
      </c>
      <c r="DF442" s="191" t="s">
        <v>361</v>
      </c>
      <c r="DG442" s="191">
        <v>20</v>
      </c>
      <c r="DH442" s="191" t="s">
        <v>353</v>
      </c>
      <c r="DI442" s="192">
        <v>175</v>
      </c>
      <c r="DJ442" s="191"/>
      <c r="DK442" s="209"/>
      <c r="DL442" s="208"/>
      <c r="DM442" s="191"/>
      <c r="DN442" s="191">
        <f t="shared" si="335"/>
        <v>49.280994009756135</v>
      </c>
      <c r="DO442" s="192">
        <f t="shared" si="336"/>
        <v>0</v>
      </c>
      <c r="DP442" s="191">
        <v>1</v>
      </c>
      <c r="DQ442" s="191" t="s">
        <v>363</v>
      </c>
      <c r="DR442" s="191" t="s">
        <v>371</v>
      </c>
      <c r="DS442" s="208">
        <v>0.13400000000000001</v>
      </c>
      <c r="DT442" s="191">
        <v>580</v>
      </c>
      <c r="DU442" s="191">
        <f t="shared" si="337"/>
        <v>7.1046932140240093</v>
      </c>
      <c r="DV442" s="191">
        <v>0.375</v>
      </c>
      <c r="DW442" s="191">
        <v>0.45</v>
      </c>
      <c r="DX442" s="192">
        <f t="shared" si="338"/>
        <v>8.9449323877247089</v>
      </c>
      <c r="DY442" s="191">
        <v>1</v>
      </c>
      <c r="DZ442" s="191" t="s">
        <v>363</v>
      </c>
      <c r="EA442" s="191" t="s">
        <v>371</v>
      </c>
      <c r="EB442" s="208">
        <v>0.13400000000000001</v>
      </c>
      <c r="EC442" s="191">
        <v>580</v>
      </c>
      <c r="ED442" s="191">
        <f t="shared" si="339"/>
        <v>2.860769404149492</v>
      </c>
      <c r="EE442" s="191">
        <v>0.47499999999999998</v>
      </c>
      <c r="EF442" s="191">
        <v>0.47499999999999998</v>
      </c>
      <c r="EG442" s="191">
        <f t="shared" si="340"/>
        <v>4.4724661938623544</v>
      </c>
      <c r="EH442" s="166">
        <f t="shared" si="341"/>
        <v>2</v>
      </c>
      <c r="EI442" s="205">
        <f t="shared" si="342"/>
        <v>3.3264589733465657</v>
      </c>
      <c r="EJ442" s="205">
        <f t="shared" si="311"/>
        <v>1.9567405725568034</v>
      </c>
      <c r="EK442" s="51">
        <f t="shared" si="307"/>
        <v>0.65402883159268854</v>
      </c>
      <c r="EL442" s="220">
        <f t="shared" si="312"/>
        <v>7.0870513326717122E-2</v>
      </c>
      <c r="EM442" s="221">
        <f t="shared" si="343"/>
        <v>6.509017236092876</v>
      </c>
      <c r="EN442" s="191"/>
      <c r="EO442" s="313"/>
      <c r="EP442" s="192" t="s">
        <v>354</v>
      </c>
      <c r="EQ442" s="222">
        <f t="shared" si="344"/>
        <v>3.3264589733465657</v>
      </c>
      <c r="ER442" s="191">
        <f t="shared" si="345"/>
        <v>1.9567405725568034</v>
      </c>
      <c r="ES442" s="51">
        <f t="shared" si="346"/>
        <v>0.65402883159268854</v>
      </c>
      <c r="ET442" s="191">
        <f t="shared" si="308"/>
        <v>3.5390705133267168</v>
      </c>
      <c r="EU442" s="191">
        <f t="shared" si="347"/>
        <v>6.509017236092876</v>
      </c>
      <c r="EV442" s="191"/>
      <c r="EW442" s="191"/>
      <c r="EX442" s="192" t="str">
        <f t="shared" si="313"/>
        <v>Front</v>
      </c>
      <c r="EY442" s="145"/>
      <c r="EZ442" s="191"/>
      <c r="FA442" s="191"/>
      <c r="FB442" s="191"/>
      <c r="FC442" s="191"/>
      <c r="FD442" s="191"/>
      <c r="FE442" s="191"/>
      <c r="FF442" s="192"/>
      <c r="FG442" s="145"/>
      <c r="FH442" s="191"/>
      <c r="FI442" s="191"/>
      <c r="FJ442" s="191"/>
      <c r="FK442" s="191"/>
      <c r="FL442" s="191"/>
      <c r="FM442" s="191"/>
      <c r="FN442" s="192"/>
      <c r="FO442" s="145"/>
      <c r="FP442" s="191"/>
      <c r="FQ442" s="191"/>
      <c r="FR442" s="191"/>
      <c r="FS442" s="191"/>
      <c r="FT442" s="191"/>
      <c r="FU442" s="191"/>
      <c r="FV442" s="192"/>
      <c r="FW442" s="191"/>
      <c r="FX442" s="191"/>
      <c r="FY442" s="191"/>
      <c r="FZ442" s="191"/>
      <c r="GA442" s="191"/>
      <c r="GB442" s="191"/>
      <c r="GC442" s="191"/>
      <c r="GD442" s="210"/>
      <c r="GE442" s="145"/>
      <c r="GF442" s="191"/>
      <c r="GG442" s="191"/>
      <c r="GH442" s="191"/>
      <c r="GI442" s="191"/>
      <c r="GJ442" s="191"/>
      <c r="GK442" s="191"/>
      <c r="GL442" s="210"/>
      <c r="GM442" s="145"/>
      <c r="GN442" s="191"/>
      <c r="GO442" s="191"/>
      <c r="GP442" s="191"/>
      <c r="GQ442" s="191"/>
      <c r="GR442" s="191"/>
      <c r="GS442" s="191"/>
      <c r="GT442" s="210"/>
      <c r="GU442" s="145"/>
      <c r="GV442" s="191"/>
      <c r="GW442" s="191"/>
      <c r="GX442" s="191"/>
      <c r="GY442" s="191"/>
      <c r="GZ442" s="191"/>
      <c r="HA442" s="191"/>
      <c r="HB442" s="210"/>
      <c r="HC442" s="145"/>
      <c r="HD442" s="191"/>
      <c r="HE442" s="191"/>
      <c r="HF442" s="191"/>
      <c r="HG442" s="191"/>
      <c r="HH442" s="191"/>
      <c r="HI442" s="191"/>
      <c r="HJ442" s="210"/>
      <c r="HR442" s="310"/>
    </row>
    <row r="443" spans="1:226" s="309" customFormat="1" ht="14.45" customHeight="1" x14ac:dyDescent="0.25">
      <c r="A443" s="211" t="s">
        <v>431</v>
      </c>
      <c r="B443" s="194" t="s">
        <v>0</v>
      </c>
      <c r="C443" s="31">
        <f t="shared" si="309"/>
        <v>433</v>
      </c>
      <c r="D443" s="173" t="str">
        <f t="shared" si="314"/>
        <v>Dw_433</v>
      </c>
      <c r="E443" s="4">
        <v>555.11323932568382</v>
      </c>
      <c r="F443" s="195" t="s">
        <v>360</v>
      </c>
      <c r="G443" s="195">
        <v>17.5</v>
      </c>
      <c r="H443" s="3">
        <f t="shared" si="315"/>
        <v>47.090232651432686</v>
      </c>
      <c r="I443" s="196">
        <f t="shared" si="316"/>
        <v>174.21123724376258</v>
      </c>
      <c r="J443" s="1">
        <f t="shared" si="317"/>
        <v>0.3</v>
      </c>
      <c r="K443" s="280">
        <f t="shared" si="318"/>
        <v>0.65304094794593903</v>
      </c>
      <c r="L443" s="280">
        <f t="shared" si="319"/>
        <v>0.78306290342362295</v>
      </c>
      <c r="M443" s="225">
        <f t="shared" si="320"/>
        <v>1.1098558709613575</v>
      </c>
      <c r="N443" s="15" t="s">
        <v>432</v>
      </c>
      <c r="O443" s="197">
        <f t="shared" si="321"/>
        <v>0.58729717756771727</v>
      </c>
      <c r="P443" s="198">
        <f t="shared" si="322"/>
        <v>0</v>
      </c>
      <c r="Q443" s="198">
        <f t="shared" si="323"/>
        <v>0</v>
      </c>
      <c r="R443" s="198">
        <f t="shared" si="324"/>
        <v>0.77761659225619806</v>
      </c>
      <c r="S443" s="77">
        <f t="shared" si="325"/>
        <v>0.78624169374855402</v>
      </c>
      <c r="T443" s="199"/>
      <c r="U443" s="3">
        <f t="shared" si="326"/>
        <v>1.976965388242627</v>
      </c>
      <c r="V443" s="98">
        <f t="shared" si="327"/>
        <v>13.288533297451691</v>
      </c>
      <c r="W443" s="49">
        <f t="shared" si="328"/>
        <v>3.543674203718409</v>
      </c>
      <c r="X443" s="317">
        <f t="shared" si="310"/>
        <v>0.1072507695004216</v>
      </c>
      <c r="Y443" s="318">
        <v>0.1072507695004216</v>
      </c>
      <c r="Z443" s="200"/>
      <c r="AA443" s="66"/>
      <c r="AB443" s="66"/>
      <c r="AC443" s="66">
        <v>250</v>
      </c>
      <c r="AD443" s="66"/>
      <c r="AE443" s="66"/>
      <c r="AF443" s="66"/>
      <c r="AG443" s="66"/>
      <c r="AH443" s="195"/>
      <c r="AI443" s="34"/>
      <c r="AJ443" s="229">
        <v>180</v>
      </c>
      <c r="AK443" s="34"/>
      <c r="AL443" s="34"/>
      <c r="AM443" s="34"/>
      <c r="AN443" s="201"/>
      <c r="AO443" s="201"/>
      <c r="AP443" s="202">
        <v>240</v>
      </c>
      <c r="AQ443" s="18"/>
      <c r="AR443" s="18"/>
      <c r="AS443" s="18"/>
      <c r="AT443" s="51"/>
      <c r="AU443" s="17"/>
      <c r="AV443" s="18"/>
      <c r="AW443" s="112"/>
      <c r="AX443" s="103"/>
      <c r="AY443" s="18"/>
      <c r="AZ443" s="18"/>
      <c r="BA443" s="18"/>
      <c r="BB443" s="17"/>
      <c r="BC443" s="19"/>
      <c r="BD443" s="19"/>
      <c r="BE443" s="19"/>
      <c r="BF443" s="17"/>
      <c r="BG443" s="18"/>
      <c r="BH443" s="18"/>
      <c r="BI443" s="128"/>
      <c r="BJ443" s="331"/>
      <c r="BK443" s="332"/>
      <c r="BL443" s="332"/>
      <c r="BM443" s="332"/>
      <c r="BN443" s="333"/>
      <c r="BO443" s="203">
        <f t="shared" si="329"/>
        <v>6.9363999999999999</v>
      </c>
      <c r="BP443" s="285">
        <v>6.7888577145828792</v>
      </c>
      <c r="BQ443" s="204">
        <v>2.9154560739455451</v>
      </c>
      <c r="BR443" s="204"/>
      <c r="BS443" s="47"/>
      <c r="BT443" s="42"/>
      <c r="BU443" s="42"/>
      <c r="BV443" s="42"/>
      <c r="BW443" s="43"/>
      <c r="BX443" s="191"/>
      <c r="BY443" s="191"/>
      <c r="BZ443" s="205"/>
      <c r="CA443" s="191"/>
      <c r="CB443" s="206"/>
      <c r="CC443" s="191"/>
      <c r="CD443" s="207">
        <f t="shared" si="330"/>
        <v>52.263371173128775</v>
      </c>
      <c r="CE443" s="47" t="s">
        <v>356</v>
      </c>
      <c r="CF443" s="42">
        <v>31.8</v>
      </c>
      <c r="CG443" s="42" t="s">
        <v>353</v>
      </c>
      <c r="CH443" s="42">
        <v>175</v>
      </c>
      <c r="CI443" s="191"/>
      <c r="CJ443" s="192"/>
      <c r="CK443" s="191" t="s">
        <v>357</v>
      </c>
      <c r="CL443" s="191" t="s">
        <v>358</v>
      </c>
      <c r="CM443" s="208">
        <v>0.13</v>
      </c>
      <c r="CN443" s="191">
        <v>470</v>
      </c>
      <c r="CO443" s="205">
        <f t="shared" si="331"/>
        <v>70.05921808946934</v>
      </c>
      <c r="CP443" s="191">
        <f t="shared" si="332"/>
        <v>39.197528379846581</v>
      </c>
      <c r="CQ443" s="145" t="s">
        <v>353</v>
      </c>
      <c r="CR443" s="191">
        <v>175</v>
      </c>
      <c r="CS443" s="191"/>
      <c r="CT443" s="191"/>
      <c r="CU443" s="191"/>
      <c r="CV443" s="192"/>
      <c r="CW443" s="191" t="s">
        <v>357</v>
      </c>
      <c r="CX443" s="209" t="s">
        <v>358</v>
      </c>
      <c r="CY443" s="208">
        <v>0.13</v>
      </c>
      <c r="CZ443" s="191">
        <v>470</v>
      </c>
      <c r="DA443" s="191"/>
      <c r="DB443" s="191">
        <f t="shared" si="333"/>
        <v>47.090232651432686</v>
      </c>
      <c r="DC443" s="43">
        <f t="shared" si="334"/>
        <v>0</v>
      </c>
      <c r="DD443" s="191" t="s">
        <v>362</v>
      </c>
      <c r="DE443" s="191">
        <v>100</v>
      </c>
      <c r="DF443" s="191" t="s">
        <v>361</v>
      </c>
      <c r="DG443" s="191">
        <v>20</v>
      </c>
      <c r="DH443" s="191" t="s">
        <v>353</v>
      </c>
      <c r="DI443" s="192">
        <v>175</v>
      </c>
      <c r="DJ443" s="191"/>
      <c r="DK443" s="209"/>
      <c r="DL443" s="208"/>
      <c r="DM443" s="191"/>
      <c r="DN443" s="191">
        <f t="shared" si="335"/>
        <v>47.090232651432686</v>
      </c>
      <c r="DO443" s="192">
        <f t="shared" si="336"/>
        <v>0</v>
      </c>
      <c r="DP443" s="191">
        <v>1</v>
      </c>
      <c r="DQ443" s="191" t="s">
        <v>363</v>
      </c>
      <c r="DR443" s="191" t="s">
        <v>371</v>
      </c>
      <c r="DS443" s="208">
        <v>0.13400000000000001</v>
      </c>
      <c r="DT443" s="191">
        <v>580</v>
      </c>
      <c r="DU443" s="191">
        <f t="shared" si="337"/>
        <v>6.7888577145828792</v>
      </c>
      <c r="DV443" s="191">
        <v>0.375</v>
      </c>
      <c r="DW443" s="191">
        <v>0.45</v>
      </c>
      <c r="DX443" s="192">
        <f t="shared" si="338"/>
        <v>8.7105618621881291</v>
      </c>
      <c r="DY443" s="191">
        <v>1</v>
      </c>
      <c r="DZ443" s="191" t="s">
        <v>363</v>
      </c>
      <c r="EA443" s="191" t="s">
        <v>371</v>
      </c>
      <c r="EB443" s="208">
        <v>0.13400000000000001</v>
      </c>
      <c r="EC443" s="191">
        <v>580</v>
      </c>
      <c r="ED443" s="191">
        <f t="shared" si="339"/>
        <v>2.9154560739455451</v>
      </c>
      <c r="EE443" s="191">
        <v>0.47499999999999998</v>
      </c>
      <c r="EF443" s="191">
        <v>0.47499999999999998</v>
      </c>
      <c r="EG443" s="191">
        <f t="shared" si="340"/>
        <v>4.3552809310940646</v>
      </c>
      <c r="EH443" s="166">
        <f t="shared" si="341"/>
        <v>2</v>
      </c>
      <c r="EI443" s="205">
        <f t="shared" si="342"/>
        <v>3.3608411600124657</v>
      </c>
      <c r="EJ443" s="205">
        <f t="shared" si="311"/>
        <v>1.976965388242627</v>
      </c>
      <c r="EK443" s="51">
        <f t="shared" si="307"/>
        <v>0.68849068570291805</v>
      </c>
      <c r="EL443" s="220">
        <f t="shared" si="312"/>
        <v>5.367941999376713E-2</v>
      </c>
      <c r="EM443" s="221">
        <f t="shared" si="343"/>
        <v>6.6442666487258455</v>
      </c>
      <c r="EN443" s="191"/>
      <c r="EO443" s="313"/>
      <c r="EP443" s="192" t="s">
        <v>354</v>
      </c>
      <c r="EQ443" s="222">
        <f t="shared" si="344"/>
        <v>3.3608411600124657</v>
      </c>
      <c r="ER443" s="191">
        <f t="shared" si="345"/>
        <v>1.976965388242627</v>
      </c>
      <c r="ES443" s="51">
        <f t="shared" si="346"/>
        <v>0.68849068570291805</v>
      </c>
      <c r="ET443" s="191">
        <f t="shared" si="308"/>
        <v>3.5218794199937671</v>
      </c>
      <c r="EU443" s="191">
        <f t="shared" si="347"/>
        <v>6.6442666487258455</v>
      </c>
      <c r="EV443" s="191"/>
      <c r="EW443" s="191"/>
      <c r="EX443" s="192" t="str">
        <f t="shared" si="313"/>
        <v>Front</v>
      </c>
      <c r="EY443" s="145"/>
      <c r="EZ443" s="191"/>
      <c r="FA443" s="191"/>
      <c r="FB443" s="191"/>
      <c r="FC443" s="191"/>
      <c r="FD443" s="191"/>
      <c r="FE443" s="191"/>
      <c r="FF443" s="192"/>
      <c r="FG443" s="145"/>
      <c r="FH443" s="191"/>
      <c r="FI443" s="191"/>
      <c r="FJ443" s="191"/>
      <c r="FK443" s="191"/>
      <c r="FL443" s="191"/>
      <c r="FM443" s="191"/>
      <c r="FN443" s="192"/>
      <c r="FO443" s="145"/>
      <c r="FP443" s="191"/>
      <c r="FQ443" s="191"/>
      <c r="FR443" s="191"/>
      <c r="FS443" s="191"/>
      <c r="FT443" s="191"/>
      <c r="FU443" s="191"/>
      <c r="FV443" s="192"/>
      <c r="FW443" s="191"/>
      <c r="FX443" s="191"/>
      <c r="FY443" s="191"/>
      <c r="FZ443" s="191"/>
      <c r="GA443" s="191"/>
      <c r="GB443" s="191"/>
      <c r="GC443" s="191"/>
      <c r="GD443" s="210"/>
      <c r="GE443" s="145"/>
      <c r="GF443" s="191"/>
      <c r="GG443" s="191"/>
      <c r="GH443" s="191"/>
      <c r="GI443" s="191"/>
      <c r="GJ443" s="191"/>
      <c r="GK443" s="191"/>
      <c r="GL443" s="210"/>
      <c r="GM443" s="145"/>
      <c r="GN443" s="191"/>
      <c r="GO443" s="191"/>
      <c r="GP443" s="191"/>
      <c r="GQ443" s="191"/>
      <c r="GR443" s="191"/>
      <c r="GS443" s="191"/>
      <c r="GT443" s="210"/>
      <c r="GU443" s="145"/>
      <c r="GV443" s="191"/>
      <c r="GW443" s="191"/>
      <c r="GX443" s="191"/>
      <c r="GY443" s="191"/>
      <c r="GZ443" s="191"/>
      <c r="HA443" s="191"/>
      <c r="HB443" s="210"/>
      <c r="HC443" s="145"/>
      <c r="HD443" s="191"/>
      <c r="HE443" s="191"/>
      <c r="HF443" s="191"/>
      <c r="HG443" s="191"/>
      <c r="HH443" s="191"/>
      <c r="HI443" s="191"/>
      <c r="HJ443" s="210"/>
      <c r="HR443" s="310"/>
    </row>
    <row r="444" spans="1:226" s="309" customFormat="1" ht="14.45" customHeight="1" x14ac:dyDescent="0.25">
      <c r="A444" s="211" t="s">
        <v>431</v>
      </c>
      <c r="B444" s="194" t="s">
        <v>0</v>
      </c>
      <c r="C444" s="31">
        <f t="shared" si="309"/>
        <v>434</v>
      </c>
      <c r="D444" s="173" t="str">
        <f t="shared" si="314"/>
        <v>Dw_434</v>
      </c>
      <c r="E444" s="4">
        <v>622.1442179252291</v>
      </c>
      <c r="F444" s="195" t="s">
        <v>360</v>
      </c>
      <c r="G444" s="195">
        <v>17.5</v>
      </c>
      <c r="H444" s="3">
        <f t="shared" si="315"/>
        <v>56.66909584381532</v>
      </c>
      <c r="I444" s="196">
        <f t="shared" si="316"/>
        <v>204.99809515775408</v>
      </c>
      <c r="J444" s="1">
        <f t="shared" si="317"/>
        <v>0.3</v>
      </c>
      <c r="K444" s="280">
        <f t="shared" si="318"/>
        <v>0.67095235996372149</v>
      </c>
      <c r="L444" s="280">
        <f t="shared" si="319"/>
        <v>0.77226234283843564</v>
      </c>
      <c r="M444" s="225">
        <f t="shared" si="320"/>
        <v>1.0852375114087527</v>
      </c>
      <c r="N444" s="15" t="s">
        <v>432</v>
      </c>
      <c r="O444" s="197">
        <f t="shared" si="321"/>
        <v>0.57919675712882668</v>
      </c>
      <c r="P444" s="198">
        <f t="shared" si="322"/>
        <v>0</v>
      </c>
      <c r="Q444" s="198">
        <f t="shared" si="323"/>
        <v>0</v>
      </c>
      <c r="R444" s="198">
        <f t="shared" si="324"/>
        <v>0.76036782567027006</v>
      </c>
      <c r="S444" s="77">
        <f t="shared" si="325"/>
        <v>0.88908331064330393</v>
      </c>
      <c r="T444" s="199"/>
      <c r="U444" s="3">
        <f t="shared" si="326"/>
        <v>1.8805891715421392</v>
      </c>
      <c r="V444" s="98">
        <f t="shared" si="327"/>
        <v>12.024493149213265</v>
      </c>
      <c r="W444" s="49">
        <f t="shared" si="328"/>
        <v>4.7128053665632503</v>
      </c>
      <c r="X444" s="317">
        <f t="shared" si="310"/>
        <v>8.0438491818654465E-2</v>
      </c>
      <c r="Y444" s="318">
        <v>8.0438491818654465E-2</v>
      </c>
      <c r="Z444" s="200"/>
      <c r="AA444" s="66"/>
      <c r="AB444" s="66"/>
      <c r="AC444" s="66">
        <v>250</v>
      </c>
      <c r="AD444" s="66"/>
      <c r="AE444" s="66"/>
      <c r="AF444" s="66"/>
      <c r="AG444" s="66"/>
      <c r="AH444" s="195"/>
      <c r="AI444" s="34"/>
      <c r="AJ444" s="229">
        <v>180</v>
      </c>
      <c r="AK444" s="34"/>
      <c r="AL444" s="34"/>
      <c r="AM444" s="34"/>
      <c r="AN444" s="201"/>
      <c r="AO444" s="201"/>
      <c r="AP444" s="202">
        <v>240</v>
      </c>
      <c r="AQ444" s="18"/>
      <c r="AR444" s="18"/>
      <c r="AS444" s="18"/>
      <c r="AT444" s="51"/>
      <c r="AU444" s="17"/>
      <c r="AV444" s="18"/>
      <c r="AW444" s="112"/>
      <c r="AX444" s="103"/>
      <c r="AY444" s="18"/>
      <c r="AZ444" s="18"/>
      <c r="BA444" s="18"/>
      <c r="BB444" s="17"/>
      <c r="BC444" s="19"/>
      <c r="BD444" s="19"/>
      <c r="BE444" s="19"/>
      <c r="BF444" s="17"/>
      <c r="BG444" s="18"/>
      <c r="BH444" s="18"/>
      <c r="BI444" s="128"/>
      <c r="BJ444" s="331"/>
      <c r="BK444" s="332"/>
      <c r="BL444" s="332"/>
      <c r="BM444" s="332"/>
      <c r="BN444" s="333"/>
      <c r="BO444" s="203">
        <f t="shared" si="329"/>
        <v>6.9363999999999999</v>
      </c>
      <c r="BP444" s="285">
        <v>8.1698137137153743</v>
      </c>
      <c r="BQ444" s="204">
        <v>3.0338477002646509</v>
      </c>
      <c r="BR444" s="204"/>
      <c r="BS444" s="47"/>
      <c r="BT444" s="42"/>
      <c r="BU444" s="42"/>
      <c r="BV444" s="42"/>
      <c r="BW444" s="43"/>
      <c r="BX444" s="191"/>
      <c r="BY444" s="191"/>
      <c r="BZ444" s="205"/>
      <c r="CA444" s="191"/>
      <c r="CB444" s="206"/>
      <c r="CC444" s="191"/>
      <c r="CD444" s="207">
        <f t="shared" si="330"/>
        <v>61.499428547326225</v>
      </c>
      <c r="CE444" s="47" t="s">
        <v>356</v>
      </c>
      <c r="CF444" s="42">
        <v>31.8</v>
      </c>
      <c r="CG444" s="42" t="s">
        <v>353</v>
      </c>
      <c r="CH444" s="42">
        <v>175</v>
      </c>
      <c r="CI444" s="191"/>
      <c r="CJ444" s="192"/>
      <c r="CK444" s="191" t="s">
        <v>357</v>
      </c>
      <c r="CL444" s="191" t="s">
        <v>358</v>
      </c>
      <c r="CM444" s="208">
        <v>0.13</v>
      </c>
      <c r="CN444" s="191">
        <v>470</v>
      </c>
      <c r="CO444" s="205">
        <f t="shared" si="331"/>
        <v>81.688349618695582</v>
      </c>
      <c r="CP444" s="191">
        <f t="shared" si="332"/>
        <v>46.124571410494667</v>
      </c>
      <c r="CQ444" s="145" t="s">
        <v>353</v>
      </c>
      <c r="CR444" s="191">
        <v>175</v>
      </c>
      <c r="CS444" s="191"/>
      <c r="CT444" s="191"/>
      <c r="CU444" s="191"/>
      <c r="CV444" s="192"/>
      <c r="CW444" s="191" t="s">
        <v>357</v>
      </c>
      <c r="CX444" s="209" t="s">
        <v>358</v>
      </c>
      <c r="CY444" s="208">
        <v>0.13</v>
      </c>
      <c r="CZ444" s="191">
        <v>470</v>
      </c>
      <c r="DA444" s="191"/>
      <c r="DB444" s="191">
        <f t="shared" si="333"/>
        <v>56.66909584381532</v>
      </c>
      <c r="DC444" s="43">
        <f t="shared" si="334"/>
        <v>0</v>
      </c>
      <c r="DD444" s="191" t="s">
        <v>362</v>
      </c>
      <c r="DE444" s="191">
        <v>100</v>
      </c>
      <c r="DF444" s="191" t="s">
        <v>361</v>
      </c>
      <c r="DG444" s="191">
        <v>20</v>
      </c>
      <c r="DH444" s="191" t="s">
        <v>353</v>
      </c>
      <c r="DI444" s="192">
        <v>175</v>
      </c>
      <c r="DJ444" s="191"/>
      <c r="DK444" s="209"/>
      <c r="DL444" s="208"/>
      <c r="DM444" s="191"/>
      <c r="DN444" s="191">
        <f t="shared" si="335"/>
        <v>56.66909584381532</v>
      </c>
      <c r="DO444" s="192">
        <f t="shared" si="336"/>
        <v>0</v>
      </c>
      <c r="DP444" s="191">
        <v>1</v>
      </c>
      <c r="DQ444" s="191" t="s">
        <v>363</v>
      </c>
      <c r="DR444" s="191" t="s">
        <v>371</v>
      </c>
      <c r="DS444" s="208">
        <v>0.13400000000000001</v>
      </c>
      <c r="DT444" s="191">
        <v>580</v>
      </c>
      <c r="DU444" s="191">
        <f t="shared" si="337"/>
        <v>8.1698137137153743</v>
      </c>
      <c r="DV444" s="191">
        <v>0.375</v>
      </c>
      <c r="DW444" s="191">
        <v>0.45</v>
      </c>
      <c r="DX444" s="192">
        <f t="shared" si="338"/>
        <v>10.249904757887705</v>
      </c>
      <c r="DY444" s="191">
        <v>1</v>
      </c>
      <c r="DZ444" s="191" t="s">
        <v>363</v>
      </c>
      <c r="EA444" s="191" t="s">
        <v>371</v>
      </c>
      <c r="EB444" s="208">
        <v>0.13400000000000001</v>
      </c>
      <c r="EC444" s="191">
        <v>580</v>
      </c>
      <c r="ED444" s="191">
        <f t="shared" si="339"/>
        <v>3.0338477002646509</v>
      </c>
      <c r="EE444" s="191">
        <v>0.47499999999999998</v>
      </c>
      <c r="EF444" s="191">
        <v>0.47499999999999998</v>
      </c>
      <c r="EG444" s="191">
        <f t="shared" si="340"/>
        <v>5.1249523789438527</v>
      </c>
      <c r="EH444" s="166">
        <f t="shared" si="341"/>
        <v>2</v>
      </c>
      <c r="EI444" s="205">
        <f t="shared" si="342"/>
        <v>3.1970015916216363</v>
      </c>
      <c r="EJ444" s="205">
        <f t="shared" si="311"/>
        <v>1.880589171542139</v>
      </c>
      <c r="EK444" s="51">
        <f t="shared" si="307"/>
        <v>0.90325852872251189</v>
      </c>
      <c r="EL444" s="220">
        <f t="shared" si="312"/>
        <v>0.13559920418918181</v>
      </c>
      <c r="EM444" s="221">
        <f t="shared" si="343"/>
        <v>6.0122465746066327</v>
      </c>
      <c r="EN444" s="191"/>
      <c r="EO444" s="313"/>
      <c r="EP444" s="192" t="s">
        <v>354</v>
      </c>
      <c r="EQ444" s="222">
        <f t="shared" si="344"/>
        <v>3.1970015916216363</v>
      </c>
      <c r="ER444" s="191">
        <f t="shared" si="345"/>
        <v>1.880589171542139</v>
      </c>
      <c r="ES444" s="51">
        <f t="shared" si="346"/>
        <v>0.90325852872251189</v>
      </c>
      <c r="ET444" s="191">
        <f t="shared" si="308"/>
        <v>3.6037992041891815</v>
      </c>
      <c r="EU444" s="191">
        <f t="shared" si="347"/>
        <v>6.0122465746066327</v>
      </c>
      <c r="EV444" s="191"/>
      <c r="EW444" s="191"/>
      <c r="EX444" s="192" t="str">
        <f t="shared" si="313"/>
        <v>Front</v>
      </c>
      <c r="EY444" s="145"/>
      <c r="EZ444" s="191"/>
      <c r="FA444" s="191"/>
      <c r="FB444" s="191"/>
      <c r="FC444" s="191"/>
      <c r="FD444" s="191"/>
      <c r="FE444" s="191"/>
      <c r="FF444" s="192"/>
      <c r="FG444" s="145"/>
      <c r="FH444" s="191"/>
      <c r="FI444" s="191"/>
      <c r="FJ444" s="191"/>
      <c r="FK444" s="191"/>
      <c r="FL444" s="191"/>
      <c r="FM444" s="191"/>
      <c r="FN444" s="192"/>
      <c r="FO444" s="145"/>
      <c r="FP444" s="191"/>
      <c r="FQ444" s="191"/>
      <c r="FR444" s="191"/>
      <c r="FS444" s="191"/>
      <c r="FT444" s="191"/>
      <c r="FU444" s="191"/>
      <c r="FV444" s="192"/>
      <c r="FW444" s="191"/>
      <c r="FX444" s="191"/>
      <c r="FY444" s="191"/>
      <c r="FZ444" s="191"/>
      <c r="GA444" s="191"/>
      <c r="GB444" s="191"/>
      <c r="GC444" s="191"/>
      <c r="GD444" s="210"/>
      <c r="GE444" s="145"/>
      <c r="GF444" s="191"/>
      <c r="GG444" s="191"/>
      <c r="GH444" s="191"/>
      <c r="GI444" s="191"/>
      <c r="GJ444" s="191"/>
      <c r="GK444" s="191"/>
      <c r="GL444" s="210"/>
      <c r="GM444" s="145"/>
      <c r="GN444" s="191"/>
      <c r="GO444" s="191"/>
      <c r="GP444" s="191"/>
      <c r="GQ444" s="191"/>
      <c r="GR444" s="191"/>
      <c r="GS444" s="191"/>
      <c r="GT444" s="210"/>
      <c r="GU444" s="145"/>
      <c r="GV444" s="191"/>
      <c r="GW444" s="191"/>
      <c r="GX444" s="191"/>
      <c r="GY444" s="191"/>
      <c r="GZ444" s="191"/>
      <c r="HA444" s="191"/>
      <c r="HB444" s="210"/>
      <c r="HC444" s="145"/>
      <c r="HD444" s="191"/>
      <c r="HE444" s="191"/>
      <c r="HF444" s="191"/>
      <c r="HG444" s="191"/>
      <c r="HH444" s="191"/>
      <c r="HI444" s="191"/>
      <c r="HJ444" s="210"/>
      <c r="HR444" s="310"/>
    </row>
    <row r="445" spans="1:226" s="309" customFormat="1" ht="14.45" customHeight="1" x14ac:dyDescent="0.25">
      <c r="A445" s="211" t="s">
        <v>431</v>
      </c>
      <c r="B445" s="194" t="s">
        <v>0</v>
      </c>
      <c r="C445" s="31">
        <f t="shared" si="309"/>
        <v>435</v>
      </c>
      <c r="D445" s="173" t="str">
        <f t="shared" si="314"/>
        <v>Dw_435</v>
      </c>
      <c r="E445" s="4">
        <v>407.84565406464981</v>
      </c>
      <c r="F445" s="195" t="s">
        <v>360</v>
      </c>
      <c r="G445" s="195">
        <v>17.5</v>
      </c>
      <c r="H445" s="3">
        <f t="shared" si="315"/>
        <v>59.911693131135465</v>
      </c>
      <c r="I445" s="196">
        <f t="shared" si="316"/>
        <v>213.72885019543415</v>
      </c>
      <c r="J445" s="1">
        <f t="shared" si="317"/>
        <v>0.30000000000000004</v>
      </c>
      <c r="K445" s="280">
        <f t="shared" si="318"/>
        <v>0.68280004563170482</v>
      </c>
      <c r="L445" s="280">
        <f t="shared" si="319"/>
        <v>0.96175051061595285</v>
      </c>
      <c r="M445" s="225">
        <f t="shared" si="320"/>
        <v>1.0702193796841384</v>
      </c>
      <c r="N445" s="15" t="s">
        <v>432</v>
      </c>
      <c r="O445" s="197">
        <f t="shared" si="321"/>
        <v>0.7213128829619645</v>
      </c>
      <c r="P445" s="198">
        <f t="shared" si="322"/>
        <v>0</v>
      </c>
      <c r="Q445" s="198">
        <f t="shared" si="323"/>
        <v>0</v>
      </c>
      <c r="R445" s="198">
        <f t="shared" si="324"/>
        <v>0.74984542477182403</v>
      </c>
      <c r="S445" s="77">
        <f t="shared" si="325"/>
        <v>0.93278208143270169</v>
      </c>
      <c r="T445" s="199"/>
      <c r="U445" s="3">
        <f t="shared" si="326"/>
        <v>2.8303380171080637</v>
      </c>
      <c r="V445" s="98">
        <f t="shared" si="327"/>
        <v>27.236765189696499</v>
      </c>
      <c r="W445" s="49">
        <f t="shared" si="328"/>
        <v>2.1996625779114067</v>
      </c>
      <c r="X445" s="317">
        <f t="shared" si="310"/>
        <v>0.21439345831255646</v>
      </c>
      <c r="Y445" s="318">
        <v>0.21439345831255649</v>
      </c>
      <c r="Z445" s="200"/>
      <c r="AA445" s="66"/>
      <c r="AB445" s="66"/>
      <c r="AC445" s="66">
        <v>250</v>
      </c>
      <c r="AD445" s="66"/>
      <c r="AE445" s="66"/>
      <c r="AF445" s="66"/>
      <c r="AG445" s="66"/>
      <c r="AH445" s="195"/>
      <c r="AI445" s="34"/>
      <c r="AJ445" s="229">
        <v>180</v>
      </c>
      <c r="AK445" s="34"/>
      <c r="AL445" s="34"/>
      <c r="AM445" s="34"/>
      <c r="AN445" s="201"/>
      <c r="AO445" s="201"/>
      <c r="AP445" s="202">
        <v>240</v>
      </c>
      <c r="AQ445" s="18"/>
      <c r="AR445" s="18"/>
      <c r="AS445" s="18"/>
      <c r="AT445" s="51"/>
      <c r="AU445" s="17"/>
      <c r="AV445" s="18"/>
      <c r="AW445" s="112"/>
      <c r="AX445" s="103"/>
      <c r="AY445" s="18"/>
      <c r="AZ445" s="18"/>
      <c r="BA445" s="18"/>
      <c r="BB445" s="17"/>
      <c r="BC445" s="19"/>
      <c r="BD445" s="19"/>
      <c r="BE445" s="19"/>
      <c r="BF445" s="17"/>
      <c r="BG445" s="18"/>
      <c r="BH445" s="18"/>
      <c r="BI445" s="128"/>
      <c r="BJ445" s="331"/>
      <c r="BK445" s="332"/>
      <c r="BL445" s="332"/>
      <c r="BM445" s="332"/>
      <c r="BN445" s="333"/>
      <c r="BO445" s="203">
        <f t="shared" si="329"/>
        <v>6.9363999999999999</v>
      </c>
      <c r="BP445" s="285">
        <v>8.6372892467469384</v>
      </c>
      <c r="BQ445" s="204">
        <v>3.0148753595034772</v>
      </c>
      <c r="BR445" s="204"/>
      <c r="BS445" s="47"/>
      <c r="BT445" s="42"/>
      <c r="BU445" s="42"/>
      <c r="BV445" s="42"/>
      <c r="BW445" s="43"/>
      <c r="BX445" s="191"/>
      <c r="BY445" s="191"/>
      <c r="BZ445" s="205"/>
      <c r="CA445" s="191"/>
      <c r="CB445" s="206"/>
      <c r="CC445" s="191"/>
      <c r="CD445" s="207">
        <f t="shared" si="330"/>
        <v>64.118655058630253</v>
      </c>
      <c r="CE445" s="47" t="s">
        <v>356</v>
      </c>
      <c r="CF445" s="42">
        <v>31.8</v>
      </c>
      <c r="CG445" s="42" t="s">
        <v>353</v>
      </c>
      <c r="CH445" s="42">
        <v>175</v>
      </c>
      <c r="CI445" s="191"/>
      <c r="CJ445" s="192"/>
      <c r="CK445" s="191" t="s">
        <v>357</v>
      </c>
      <c r="CL445" s="191" t="s">
        <v>358</v>
      </c>
      <c r="CM445" s="208">
        <v>0.13</v>
      </c>
      <c r="CN445" s="191">
        <v>470</v>
      </c>
      <c r="CO445" s="205">
        <f t="shared" si="331"/>
        <v>83.933910081735348</v>
      </c>
      <c r="CP445" s="191">
        <f t="shared" si="332"/>
        <v>48.088991293972683</v>
      </c>
      <c r="CQ445" s="145" t="s">
        <v>353</v>
      </c>
      <c r="CR445" s="191">
        <v>175</v>
      </c>
      <c r="CS445" s="191"/>
      <c r="CT445" s="191"/>
      <c r="CU445" s="191"/>
      <c r="CV445" s="192"/>
      <c r="CW445" s="191" t="s">
        <v>357</v>
      </c>
      <c r="CX445" s="209" t="s">
        <v>358</v>
      </c>
      <c r="CY445" s="208">
        <v>0.13</v>
      </c>
      <c r="CZ445" s="191">
        <v>470</v>
      </c>
      <c r="DA445" s="191"/>
      <c r="DB445" s="191">
        <f t="shared" si="333"/>
        <v>59.911693131135465</v>
      </c>
      <c r="DC445" s="43">
        <f t="shared" si="334"/>
        <v>0</v>
      </c>
      <c r="DD445" s="191" t="s">
        <v>362</v>
      </c>
      <c r="DE445" s="191">
        <v>100</v>
      </c>
      <c r="DF445" s="191" t="s">
        <v>361</v>
      </c>
      <c r="DG445" s="191">
        <v>20</v>
      </c>
      <c r="DH445" s="191" t="s">
        <v>353</v>
      </c>
      <c r="DI445" s="192">
        <v>175</v>
      </c>
      <c r="DJ445" s="191"/>
      <c r="DK445" s="209"/>
      <c r="DL445" s="208"/>
      <c r="DM445" s="191"/>
      <c r="DN445" s="191">
        <f t="shared" si="335"/>
        <v>59.911693131135465</v>
      </c>
      <c r="DO445" s="192">
        <f t="shared" si="336"/>
        <v>0</v>
      </c>
      <c r="DP445" s="191">
        <v>1</v>
      </c>
      <c r="DQ445" s="191" t="s">
        <v>363</v>
      </c>
      <c r="DR445" s="191" t="s">
        <v>371</v>
      </c>
      <c r="DS445" s="208">
        <v>0.13400000000000001</v>
      </c>
      <c r="DT445" s="191">
        <v>580</v>
      </c>
      <c r="DU445" s="191">
        <f t="shared" si="337"/>
        <v>8.6372892467469384</v>
      </c>
      <c r="DV445" s="191">
        <v>0.375</v>
      </c>
      <c r="DW445" s="191">
        <v>0.45</v>
      </c>
      <c r="DX445" s="192">
        <f t="shared" si="338"/>
        <v>10.686442509771709</v>
      </c>
      <c r="DY445" s="191">
        <v>1</v>
      </c>
      <c r="DZ445" s="191" t="s">
        <v>363</v>
      </c>
      <c r="EA445" s="191" t="s">
        <v>371</v>
      </c>
      <c r="EB445" s="208">
        <v>0.13400000000000001</v>
      </c>
      <c r="EC445" s="191">
        <v>580</v>
      </c>
      <c r="ED445" s="191">
        <f t="shared" si="339"/>
        <v>3.0148753595034772</v>
      </c>
      <c r="EE445" s="191">
        <v>0.47499999999999998</v>
      </c>
      <c r="EF445" s="191">
        <v>0.47499999999999998</v>
      </c>
      <c r="EG445" s="191">
        <f t="shared" si="340"/>
        <v>5.3432212548858544</v>
      </c>
      <c r="EH445" s="166">
        <f t="shared" si="341"/>
        <v>2</v>
      </c>
      <c r="EI445" s="205">
        <f t="shared" si="342"/>
        <v>4.811574629083708</v>
      </c>
      <c r="EJ445" s="205">
        <f t="shared" si="311"/>
        <v>2.8303380171080637</v>
      </c>
      <c r="EK445" s="51">
        <f t="shared" si="307"/>
        <v>9.2268671197706764E-2</v>
      </c>
      <c r="EL445" s="220">
        <f t="shared" si="312"/>
        <v>1.0624126854581459</v>
      </c>
      <c r="EM445" s="221">
        <f t="shared" si="343"/>
        <v>13.618382594848249</v>
      </c>
      <c r="EN445" s="191"/>
      <c r="EO445" s="313"/>
      <c r="EP445" s="192" t="s">
        <v>354</v>
      </c>
      <c r="EQ445" s="222">
        <f t="shared" si="344"/>
        <v>4.811574629083708</v>
      </c>
      <c r="ER445" s="191">
        <f t="shared" si="345"/>
        <v>2.8303380171080637</v>
      </c>
      <c r="ES445" s="51">
        <f t="shared" si="346"/>
        <v>9.2268671197706764E-2</v>
      </c>
      <c r="ET445" s="191">
        <f t="shared" si="308"/>
        <v>1.0624126854581459</v>
      </c>
      <c r="EU445" s="191">
        <f t="shared" si="347"/>
        <v>13.618382594848249</v>
      </c>
      <c r="EV445" s="191"/>
      <c r="EW445" s="191"/>
      <c r="EX445" s="192" t="str">
        <f t="shared" si="313"/>
        <v>Rear</v>
      </c>
      <c r="EY445" s="145"/>
      <c r="EZ445" s="191"/>
      <c r="FA445" s="191"/>
      <c r="FB445" s="191"/>
      <c r="FC445" s="191"/>
      <c r="FD445" s="191"/>
      <c r="FE445" s="191"/>
      <c r="FF445" s="192"/>
      <c r="FG445" s="145"/>
      <c r="FH445" s="191"/>
      <c r="FI445" s="191"/>
      <c r="FJ445" s="191"/>
      <c r="FK445" s="191"/>
      <c r="FL445" s="191"/>
      <c r="FM445" s="191"/>
      <c r="FN445" s="192"/>
      <c r="FO445" s="145"/>
      <c r="FP445" s="191"/>
      <c r="FQ445" s="191"/>
      <c r="FR445" s="191"/>
      <c r="FS445" s="191"/>
      <c r="FT445" s="191"/>
      <c r="FU445" s="191"/>
      <c r="FV445" s="192"/>
      <c r="FW445" s="191"/>
      <c r="FX445" s="191"/>
      <c r="FY445" s="191"/>
      <c r="FZ445" s="191"/>
      <c r="GA445" s="191"/>
      <c r="GB445" s="191"/>
      <c r="GC445" s="191"/>
      <c r="GD445" s="210"/>
      <c r="GE445" s="145"/>
      <c r="GF445" s="191"/>
      <c r="GG445" s="191"/>
      <c r="GH445" s="191"/>
      <c r="GI445" s="191"/>
      <c r="GJ445" s="191"/>
      <c r="GK445" s="191"/>
      <c r="GL445" s="210"/>
      <c r="GM445" s="145"/>
      <c r="GN445" s="191"/>
      <c r="GO445" s="191"/>
      <c r="GP445" s="191"/>
      <c r="GQ445" s="191"/>
      <c r="GR445" s="191"/>
      <c r="GS445" s="191"/>
      <c r="GT445" s="210"/>
      <c r="GU445" s="145"/>
      <c r="GV445" s="191"/>
      <c r="GW445" s="191"/>
      <c r="GX445" s="191"/>
      <c r="GY445" s="191"/>
      <c r="GZ445" s="191"/>
      <c r="HA445" s="191"/>
      <c r="HB445" s="210"/>
      <c r="HC445" s="145"/>
      <c r="HD445" s="191"/>
      <c r="HE445" s="191"/>
      <c r="HF445" s="191"/>
      <c r="HG445" s="191"/>
      <c r="HH445" s="191"/>
      <c r="HI445" s="191"/>
      <c r="HJ445" s="210"/>
      <c r="HR445" s="310"/>
    </row>
    <row r="446" spans="1:226" s="309" customFormat="1" ht="14.45" customHeight="1" x14ac:dyDescent="0.25">
      <c r="A446" s="211" t="s">
        <v>431</v>
      </c>
      <c r="B446" s="194" t="s">
        <v>0</v>
      </c>
      <c r="C446" s="31">
        <f t="shared" si="309"/>
        <v>436</v>
      </c>
      <c r="D446" s="173" t="str">
        <f t="shared" si="314"/>
        <v>Dw_436</v>
      </c>
      <c r="E446" s="4">
        <v>718.94463449078125</v>
      </c>
      <c r="F446" s="195" t="s">
        <v>360</v>
      </c>
      <c r="G446" s="195">
        <v>17.5</v>
      </c>
      <c r="H446" s="3">
        <f t="shared" si="315"/>
        <v>55.348590861097207</v>
      </c>
      <c r="I446" s="196">
        <f t="shared" si="316"/>
        <v>194.22456604369978</v>
      </c>
      <c r="J446" s="1">
        <f t="shared" si="317"/>
        <v>0.3</v>
      </c>
      <c r="K446" s="280">
        <f t="shared" si="318"/>
        <v>0.69758403530072155</v>
      </c>
      <c r="L446" s="280">
        <f t="shared" si="319"/>
        <v>0.82029557095678185</v>
      </c>
      <c r="M446" s="225">
        <f t="shared" si="320"/>
        <v>1.0527344762821098</v>
      </c>
      <c r="N446" s="15" t="s">
        <v>432</v>
      </c>
      <c r="O446" s="197">
        <f t="shared" si="321"/>
        <v>0.61522167821758633</v>
      </c>
      <c r="P446" s="198">
        <f t="shared" si="322"/>
        <v>0</v>
      </c>
      <c r="Q446" s="198">
        <f t="shared" si="323"/>
        <v>0</v>
      </c>
      <c r="R446" s="198">
        <f t="shared" si="324"/>
        <v>0.73759468901850778</v>
      </c>
      <c r="S446" s="77">
        <f t="shared" si="325"/>
        <v>0.91272387574164882</v>
      </c>
      <c r="T446" s="199"/>
      <c r="U446" s="3">
        <f t="shared" si="326"/>
        <v>1.9170458254889071</v>
      </c>
      <c r="V446" s="98">
        <f t="shared" si="327"/>
        <v>12.495219969883117</v>
      </c>
      <c r="W446" s="49">
        <f t="shared" si="328"/>
        <v>4.4295811513924832</v>
      </c>
      <c r="X446" s="317">
        <f t="shared" si="310"/>
        <v>8.9075033314333668E-2</v>
      </c>
      <c r="Y446" s="318">
        <v>8.9075033314333654E-2</v>
      </c>
      <c r="Z446" s="200"/>
      <c r="AA446" s="66"/>
      <c r="AB446" s="66"/>
      <c r="AC446" s="66">
        <v>250</v>
      </c>
      <c r="AD446" s="66"/>
      <c r="AE446" s="66"/>
      <c r="AF446" s="66"/>
      <c r="AG446" s="66"/>
      <c r="AH446" s="195"/>
      <c r="AI446" s="34"/>
      <c r="AJ446" s="229">
        <v>180</v>
      </c>
      <c r="AK446" s="34"/>
      <c r="AL446" s="34"/>
      <c r="AM446" s="34"/>
      <c r="AN446" s="201"/>
      <c r="AO446" s="201"/>
      <c r="AP446" s="202">
        <v>240</v>
      </c>
      <c r="AQ446" s="18"/>
      <c r="AR446" s="18"/>
      <c r="AS446" s="18"/>
      <c r="AT446" s="51"/>
      <c r="AU446" s="17"/>
      <c r="AV446" s="18"/>
      <c r="AW446" s="112"/>
      <c r="AX446" s="103"/>
      <c r="AY446" s="18"/>
      <c r="AZ446" s="18"/>
      <c r="BA446" s="18"/>
      <c r="BB446" s="17"/>
      <c r="BC446" s="19"/>
      <c r="BD446" s="19"/>
      <c r="BE446" s="19"/>
      <c r="BF446" s="17"/>
      <c r="BG446" s="18"/>
      <c r="BH446" s="18"/>
      <c r="BI446" s="128"/>
      <c r="BJ446" s="331"/>
      <c r="BK446" s="332"/>
      <c r="BL446" s="332"/>
      <c r="BM446" s="332"/>
      <c r="BN446" s="333"/>
      <c r="BO446" s="203">
        <f t="shared" si="329"/>
        <v>6.9363999999999999</v>
      </c>
      <c r="BP446" s="285">
        <v>7.9794404678359392</v>
      </c>
      <c r="BQ446" s="204">
        <v>2.7999556746943379</v>
      </c>
      <c r="BR446" s="204"/>
      <c r="BS446" s="47"/>
      <c r="BT446" s="42"/>
      <c r="BU446" s="42"/>
      <c r="BV446" s="42"/>
      <c r="BW446" s="43"/>
      <c r="BX446" s="191"/>
      <c r="BY446" s="191"/>
      <c r="BZ446" s="205"/>
      <c r="CA446" s="191"/>
      <c r="CB446" s="206"/>
      <c r="CC446" s="191"/>
      <c r="CD446" s="207">
        <f t="shared" si="330"/>
        <v>58.267369813109937</v>
      </c>
      <c r="CE446" s="47" t="s">
        <v>356</v>
      </c>
      <c r="CF446" s="42">
        <v>31.8</v>
      </c>
      <c r="CG446" s="42" t="s">
        <v>353</v>
      </c>
      <c r="CH446" s="42">
        <v>175</v>
      </c>
      <c r="CI446" s="191"/>
      <c r="CJ446" s="192"/>
      <c r="CK446" s="191" t="s">
        <v>357</v>
      </c>
      <c r="CL446" s="191" t="s">
        <v>358</v>
      </c>
      <c r="CM446" s="208">
        <v>0.13</v>
      </c>
      <c r="CN446" s="191">
        <v>470</v>
      </c>
      <c r="CO446" s="205">
        <f t="shared" si="331"/>
        <v>73.555830470077495</v>
      </c>
      <c r="CP446" s="191">
        <f t="shared" si="332"/>
        <v>43.700527359832449</v>
      </c>
      <c r="CQ446" s="145" t="s">
        <v>353</v>
      </c>
      <c r="CR446" s="191">
        <v>175</v>
      </c>
      <c r="CS446" s="191"/>
      <c r="CT446" s="191"/>
      <c r="CU446" s="191"/>
      <c r="CV446" s="192"/>
      <c r="CW446" s="191" t="s">
        <v>357</v>
      </c>
      <c r="CX446" s="209" t="s">
        <v>358</v>
      </c>
      <c r="CY446" s="208">
        <v>0.13</v>
      </c>
      <c r="CZ446" s="191">
        <v>470</v>
      </c>
      <c r="DA446" s="191"/>
      <c r="DB446" s="191">
        <f t="shared" si="333"/>
        <v>55.348590861097207</v>
      </c>
      <c r="DC446" s="43">
        <f t="shared" si="334"/>
        <v>0</v>
      </c>
      <c r="DD446" s="191" t="s">
        <v>362</v>
      </c>
      <c r="DE446" s="191">
        <v>100</v>
      </c>
      <c r="DF446" s="191" t="s">
        <v>361</v>
      </c>
      <c r="DG446" s="191">
        <v>20</v>
      </c>
      <c r="DH446" s="191" t="s">
        <v>353</v>
      </c>
      <c r="DI446" s="192">
        <v>175</v>
      </c>
      <c r="DJ446" s="191"/>
      <c r="DK446" s="209"/>
      <c r="DL446" s="208"/>
      <c r="DM446" s="191"/>
      <c r="DN446" s="191">
        <f t="shared" si="335"/>
        <v>55.348590861097207</v>
      </c>
      <c r="DO446" s="192">
        <f t="shared" si="336"/>
        <v>0</v>
      </c>
      <c r="DP446" s="191">
        <v>1</v>
      </c>
      <c r="DQ446" s="191" t="s">
        <v>363</v>
      </c>
      <c r="DR446" s="191" t="s">
        <v>371</v>
      </c>
      <c r="DS446" s="208">
        <v>0.13400000000000001</v>
      </c>
      <c r="DT446" s="191">
        <v>580</v>
      </c>
      <c r="DU446" s="191">
        <f t="shared" si="337"/>
        <v>7.9794404678359392</v>
      </c>
      <c r="DV446" s="191">
        <v>0.375</v>
      </c>
      <c r="DW446" s="191">
        <v>0.45</v>
      </c>
      <c r="DX446" s="192">
        <f t="shared" si="338"/>
        <v>9.7112283021849901</v>
      </c>
      <c r="DY446" s="191">
        <v>1</v>
      </c>
      <c r="DZ446" s="191" t="s">
        <v>363</v>
      </c>
      <c r="EA446" s="191" t="s">
        <v>371</v>
      </c>
      <c r="EB446" s="208">
        <v>0.13400000000000001</v>
      </c>
      <c r="EC446" s="191">
        <v>580</v>
      </c>
      <c r="ED446" s="191">
        <f t="shared" si="339"/>
        <v>2.7999556746943379</v>
      </c>
      <c r="EE446" s="191">
        <v>0.47499999999999998</v>
      </c>
      <c r="EF446" s="191">
        <v>0.47499999999999998</v>
      </c>
      <c r="EG446" s="191">
        <f t="shared" si="340"/>
        <v>4.8556141510924951</v>
      </c>
      <c r="EH446" s="166">
        <f t="shared" si="341"/>
        <v>2</v>
      </c>
      <c r="EI446" s="205">
        <f t="shared" si="342"/>
        <v>3.2589779033311426</v>
      </c>
      <c r="EJ446" s="205">
        <f t="shared" si="311"/>
        <v>1.9170458254889073</v>
      </c>
      <c r="EK446" s="51">
        <f t="shared" si="307"/>
        <v>0.63290984920543059</v>
      </c>
      <c r="EL446" s="220">
        <f t="shared" si="312"/>
        <v>0.10461104833442869</v>
      </c>
      <c r="EM446" s="221">
        <f t="shared" si="343"/>
        <v>6.2476099849415583</v>
      </c>
      <c r="EN446" s="191"/>
      <c r="EO446" s="313"/>
      <c r="EP446" s="192" t="s">
        <v>354</v>
      </c>
      <c r="EQ446" s="222">
        <f t="shared" si="344"/>
        <v>3.2589779033311426</v>
      </c>
      <c r="ER446" s="191">
        <f t="shared" si="345"/>
        <v>1.9170458254889073</v>
      </c>
      <c r="ES446" s="51">
        <f t="shared" si="346"/>
        <v>0.63290984920543059</v>
      </c>
      <c r="ET446" s="191">
        <f t="shared" si="308"/>
        <v>3.5728110483344286</v>
      </c>
      <c r="EU446" s="191">
        <f t="shared" si="347"/>
        <v>6.2476099849415583</v>
      </c>
      <c r="EV446" s="191"/>
      <c r="EW446" s="191"/>
      <c r="EX446" s="192" t="str">
        <f t="shared" si="313"/>
        <v>Front</v>
      </c>
      <c r="EY446" s="145"/>
      <c r="EZ446" s="191"/>
      <c r="FA446" s="191"/>
      <c r="FB446" s="191"/>
      <c r="FC446" s="191"/>
      <c r="FD446" s="191"/>
      <c r="FE446" s="191"/>
      <c r="FF446" s="192"/>
      <c r="FG446" s="145"/>
      <c r="FH446" s="191"/>
      <c r="FI446" s="191"/>
      <c r="FJ446" s="191"/>
      <c r="FK446" s="191"/>
      <c r="FL446" s="191"/>
      <c r="FM446" s="191"/>
      <c r="FN446" s="192"/>
      <c r="FO446" s="145"/>
      <c r="FP446" s="191"/>
      <c r="FQ446" s="191"/>
      <c r="FR446" s="191"/>
      <c r="FS446" s="191"/>
      <c r="FT446" s="191"/>
      <c r="FU446" s="191"/>
      <c r="FV446" s="192"/>
      <c r="FW446" s="191"/>
      <c r="FX446" s="191"/>
      <c r="FY446" s="191"/>
      <c r="FZ446" s="191"/>
      <c r="GA446" s="191"/>
      <c r="GB446" s="191"/>
      <c r="GC446" s="191"/>
      <c r="GD446" s="210"/>
      <c r="GE446" s="145"/>
      <c r="GF446" s="191"/>
      <c r="GG446" s="191"/>
      <c r="GH446" s="191"/>
      <c r="GI446" s="191"/>
      <c r="GJ446" s="191"/>
      <c r="GK446" s="191"/>
      <c r="GL446" s="210"/>
      <c r="GM446" s="145"/>
      <c r="GN446" s="191"/>
      <c r="GO446" s="191"/>
      <c r="GP446" s="191"/>
      <c r="GQ446" s="191"/>
      <c r="GR446" s="191"/>
      <c r="GS446" s="191"/>
      <c r="GT446" s="210"/>
      <c r="GU446" s="145"/>
      <c r="GV446" s="191"/>
      <c r="GW446" s="191"/>
      <c r="GX446" s="191"/>
      <c r="GY446" s="191"/>
      <c r="GZ446" s="191"/>
      <c r="HA446" s="191"/>
      <c r="HB446" s="210"/>
      <c r="HC446" s="145"/>
      <c r="HD446" s="191"/>
      <c r="HE446" s="191"/>
      <c r="HF446" s="191"/>
      <c r="HG446" s="191"/>
      <c r="HH446" s="191"/>
      <c r="HI446" s="191"/>
      <c r="HJ446" s="210"/>
      <c r="HR446" s="310"/>
    </row>
    <row r="447" spans="1:226" s="309" customFormat="1" ht="14.45" customHeight="1" x14ac:dyDescent="0.25">
      <c r="A447" s="211" t="s">
        <v>431</v>
      </c>
      <c r="B447" s="194" t="s">
        <v>0</v>
      </c>
      <c r="C447" s="31">
        <f t="shared" si="309"/>
        <v>437</v>
      </c>
      <c r="D447" s="173" t="str">
        <f t="shared" si="314"/>
        <v>Dw_437</v>
      </c>
      <c r="E447" s="4">
        <v>554.80085735365037</v>
      </c>
      <c r="F447" s="195" t="s">
        <v>360</v>
      </c>
      <c r="G447" s="195">
        <v>17.5</v>
      </c>
      <c r="H447" s="3">
        <f t="shared" si="315"/>
        <v>48.813143874398357</v>
      </c>
      <c r="I447" s="196">
        <f t="shared" si="316"/>
        <v>178.23858064532334</v>
      </c>
      <c r="J447" s="1">
        <f t="shared" si="317"/>
        <v>0.30000000000000004</v>
      </c>
      <c r="K447" s="280">
        <f t="shared" si="318"/>
        <v>0.66331786719220054</v>
      </c>
      <c r="L447" s="280">
        <f t="shared" si="319"/>
        <v>0.75184325406333508</v>
      </c>
      <c r="M447" s="225">
        <f t="shared" si="320"/>
        <v>1.0954339333517487</v>
      </c>
      <c r="N447" s="15" t="s">
        <v>432</v>
      </c>
      <c r="O447" s="197">
        <f t="shared" si="321"/>
        <v>0.56388244054750125</v>
      </c>
      <c r="P447" s="198">
        <f t="shared" si="322"/>
        <v>0</v>
      </c>
      <c r="Q447" s="198">
        <f t="shared" si="323"/>
        <v>0</v>
      </c>
      <c r="R447" s="198">
        <f t="shared" si="324"/>
        <v>0.76751191265667351</v>
      </c>
      <c r="S447" s="77">
        <f t="shared" si="325"/>
        <v>0.8130673837005028</v>
      </c>
      <c r="T447" s="199"/>
      <c r="U447" s="3">
        <f t="shared" si="326"/>
        <v>1.6708268341047301</v>
      </c>
      <c r="V447" s="98">
        <f t="shared" si="327"/>
        <v>9.4916518525190803</v>
      </c>
      <c r="W447" s="49">
        <f t="shared" si="328"/>
        <v>5.142744870213857</v>
      </c>
      <c r="X447" s="317">
        <f t="shared" si="310"/>
        <v>6.8834443533839343E-2</v>
      </c>
      <c r="Y447" s="318">
        <v>6.8834443533839329E-2</v>
      </c>
      <c r="Z447" s="200"/>
      <c r="AA447" s="66"/>
      <c r="AB447" s="66"/>
      <c r="AC447" s="66">
        <v>250</v>
      </c>
      <c r="AD447" s="66"/>
      <c r="AE447" s="66"/>
      <c r="AF447" s="66"/>
      <c r="AG447" s="66"/>
      <c r="AH447" s="195"/>
      <c r="AI447" s="34"/>
      <c r="AJ447" s="229">
        <v>180</v>
      </c>
      <c r="AK447" s="34"/>
      <c r="AL447" s="34"/>
      <c r="AM447" s="34"/>
      <c r="AN447" s="201"/>
      <c r="AO447" s="201"/>
      <c r="AP447" s="202">
        <v>240</v>
      </c>
      <c r="AQ447" s="18"/>
      <c r="AR447" s="18"/>
      <c r="AS447" s="18"/>
      <c r="AT447" s="51"/>
      <c r="AU447" s="17"/>
      <c r="AV447" s="18"/>
      <c r="AW447" s="112"/>
      <c r="AX447" s="103"/>
      <c r="AY447" s="18"/>
      <c r="AZ447" s="18"/>
      <c r="BA447" s="18"/>
      <c r="BB447" s="17"/>
      <c r="BC447" s="19"/>
      <c r="BD447" s="19"/>
      <c r="BE447" s="19"/>
      <c r="BF447" s="17"/>
      <c r="BG447" s="18"/>
      <c r="BH447" s="18"/>
      <c r="BI447" s="128"/>
      <c r="BJ447" s="331"/>
      <c r="BK447" s="332"/>
      <c r="BL447" s="332"/>
      <c r="BM447" s="332"/>
      <c r="BN447" s="333"/>
      <c r="BO447" s="203">
        <f t="shared" si="329"/>
        <v>6.9363999999999999</v>
      </c>
      <c r="BP447" s="285">
        <v>7.0372446621299751</v>
      </c>
      <c r="BQ447" s="204">
        <v>2.8844404894234317</v>
      </c>
      <c r="BR447" s="204"/>
      <c r="BS447" s="47"/>
      <c r="BT447" s="42"/>
      <c r="BU447" s="42"/>
      <c r="BV447" s="42"/>
      <c r="BW447" s="43"/>
      <c r="BX447" s="191"/>
      <c r="BY447" s="191"/>
      <c r="BZ447" s="205"/>
      <c r="CA447" s="191"/>
      <c r="CB447" s="206"/>
      <c r="CC447" s="191"/>
      <c r="CD447" s="207">
        <f t="shared" si="330"/>
        <v>53.471574193597007</v>
      </c>
      <c r="CE447" s="47" t="s">
        <v>356</v>
      </c>
      <c r="CF447" s="42">
        <v>31.8</v>
      </c>
      <c r="CG447" s="42" t="s">
        <v>353</v>
      </c>
      <c r="CH447" s="42">
        <v>175</v>
      </c>
      <c r="CI447" s="191"/>
      <c r="CJ447" s="192"/>
      <c r="CK447" s="191" t="s">
        <v>357</v>
      </c>
      <c r="CL447" s="191" t="s">
        <v>358</v>
      </c>
      <c r="CM447" s="208">
        <v>0.13</v>
      </c>
      <c r="CN447" s="191">
        <v>470</v>
      </c>
      <c r="CO447" s="205">
        <f t="shared" si="331"/>
        <v>70.640739045098741</v>
      </c>
      <c r="CP447" s="191">
        <f t="shared" si="332"/>
        <v>40.103680645197755</v>
      </c>
      <c r="CQ447" s="145" t="s">
        <v>353</v>
      </c>
      <c r="CR447" s="191">
        <v>175</v>
      </c>
      <c r="CS447" s="191"/>
      <c r="CT447" s="191"/>
      <c r="CU447" s="191"/>
      <c r="CV447" s="192"/>
      <c r="CW447" s="191" t="s">
        <v>357</v>
      </c>
      <c r="CX447" s="209" t="s">
        <v>358</v>
      </c>
      <c r="CY447" s="208">
        <v>0.13</v>
      </c>
      <c r="CZ447" s="191">
        <v>470</v>
      </c>
      <c r="DA447" s="191"/>
      <c r="DB447" s="191">
        <f t="shared" si="333"/>
        <v>48.813143874398357</v>
      </c>
      <c r="DC447" s="43">
        <f t="shared" si="334"/>
        <v>0</v>
      </c>
      <c r="DD447" s="191" t="s">
        <v>362</v>
      </c>
      <c r="DE447" s="191">
        <v>100</v>
      </c>
      <c r="DF447" s="191" t="s">
        <v>361</v>
      </c>
      <c r="DG447" s="191">
        <v>20</v>
      </c>
      <c r="DH447" s="191" t="s">
        <v>353</v>
      </c>
      <c r="DI447" s="192">
        <v>175</v>
      </c>
      <c r="DJ447" s="191"/>
      <c r="DK447" s="209"/>
      <c r="DL447" s="208"/>
      <c r="DM447" s="191"/>
      <c r="DN447" s="191">
        <f t="shared" si="335"/>
        <v>48.813143874398357</v>
      </c>
      <c r="DO447" s="192">
        <f t="shared" si="336"/>
        <v>0</v>
      </c>
      <c r="DP447" s="191">
        <v>1</v>
      </c>
      <c r="DQ447" s="191" t="s">
        <v>363</v>
      </c>
      <c r="DR447" s="191" t="s">
        <v>371</v>
      </c>
      <c r="DS447" s="208">
        <v>0.13400000000000001</v>
      </c>
      <c r="DT447" s="191">
        <v>580</v>
      </c>
      <c r="DU447" s="191">
        <f t="shared" si="337"/>
        <v>7.0372446621299751</v>
      </c>
      <c r="DV447" s="191">
        <v>0.375</v>
      </c>
      <c r="DW447" s="191">
        <v>0.45</v>
      </c>
      <c r="DX447" s="192">
        <f t="shared" si="338"/>
        <v>8.9119290322661673</v>
      </c>
      <c r="DY447" s="191">
        <v>1</v>
      </c>
      <c r="DZ447" s="191" t="s">
        <v>363</v>
      </c>
      <c r="EA447" s="191" t="s">
        <v>371</v>
      </c>
      <c r="EB447" s="208">
        <v>0.13400000000000001</v>
      </c>
      <c r="EC447" s="191">
        <v>580</v>
      </c>
      <c r="ED447" s="191">
        <f t="shared" si="339"/>
        <v>2.8844404894234317</v>
      </c>
      <c r="EE447" s="191">
        <v>0.47499999999999998</v>
      </c>
      <c r="EF447" s="191">
        <v>0.47499999999999998</v>
      </c>
      <c r="EG447" s="191">
        <f t="shared" si="340"/>
        <v>4.4559645161330836</v>
      </c>
      <c r="EH447" s="166">
        <f t="shared" si="341"/>
        <v>2</v>
      </c>
      <c r="EI447" s="205">
        <f t="shared" si="342"/>
        <v>2.8404056179780413</v>
      </c>
      <c r="EJ447" s="205">
        <f t="shared" si="311"/>
        <v>1.6708268341047301</v>
      </c>
      <c r="EK447" s="51">
        <f t="shared" si="307"/>
        <v>0.96361365531870158</v>
      </c>
      <c r="EL447" s="220">
        <f t="shared" si="312"/>
        <v>0.31389719101097935</v>
      </c>
      <c r="EM447" s="221">
        <f t="shared" si="343"/>
        <v>4.7458259262595401</v>
      </c>
      <c r="EN447" s="191"/>
      <c r="EO447" s="313"/>
      <c r="EP447" s="192" t="s">
        <v>354</v>
      </c>
      <c r="EQ447" s="222">
        <f t="shared" si="344"/>
        <v>2.8404056179780413</v>
      </c>
      <c r="ER447" s="191">
        <f t="shared" si="345"/>
        <v>1.6708268341047301</v>
      </c>
      <c r="ES447" s="51">
        <f t="shared" si="346"/>
        <v>0.96361365531870158</v>
      </c>
      <c r="ET447" s="191">
        <f t="shared" si="308"/>
        <v>3.7820971910109793</v>
      </c>
      <c r="EU447" s="191">
        <f t="shared" si="347"/>
        <v>4.7458259262595401</v>
      </c>
      <c r="EV447" s="191"/>
      <c r="EW447" s="191"/>
      <c r="EX447" s="192" t="str">
        <f t="shared" si="313"/>
        <v>Front</v>
      </c>
      <c r="EY447" s="145"/>
      <c r="EZ447" s="191"/>
      <c r="FA447" s="191"/>
      <c r="FB447" s="191"/>
      <c r="FC447" s="191"/>
      <c r="FD447" s="191"/>
      <c r="FE447" s="191"/>
      <c r="FF447" s="192"/>
      <c r="FG447" s="145"/>
      <c r="FH447" s="191"/>
      <c r="FI447" s="191"/>
      <c r="FJ447" s="191"/>
      <c r="FK447" s="191"/>
      <c r="FL447" s="191"/>
      <c r="FM447" s="191"/>
      <c r="FN447" s="192"/>
      <c r="FO447" s="145"/>
      <c r="FP447" s="191"/>
      <c r="FQ447" s="191"/>
      <c r="FR447" s="191"/>
      <c r="FS447" s="191"/>
      <c r="FT447" s="191"/>
      <c r="FU447" s="191"/>
      <c r="FV447" s="192"/>
      <c r="FW447" s="191"/>
      <c r="FX447" s="191"/>
      <c r="FY447" s="191"/>
      <c r="FZ447" s="191"/>
      <c r="GA447" s="191"/>
      <c r="GB447" s="191"/>
      <c r="GC447" s="191"/>
      <c r="GD447" s="210"/>
      <c r="GE447" s="145"/>
      <c r="GF447" s="191"/>
      <c r="GG447" s="191"/>
      <c r="GH447" s="191"/>
      <c r="GI447" s="191"/>
      <c r="GJ447" s="191"/>
      <c r="GK447" s="191"/>
      <c r="GL447" s="210"/>
      <c r="GM447" s="145"/>
      <c r="GN447" s="191"/>
      <c r="GO447" s="191"/>
      <c r="GP447" s="191"/>
      <c r="GQ447" s="191"/>
      <c r="GR447" s="191"/>
      <c r="GS447" s="191"/>
      <c r="GT447" s="210"/>
      <c r="GU447" s="145"/>
      <c r="GV447" s="191"/>
      <c r="GW447" s="191"/>
      <c r="GX447" s="191"/>
      <c r="GY447" s="191"/>
      <c r="GZ447" s="191"/>
      <c r="HA447" s="191"/>
      <c r="HB447" s="210"/>
      <c r="HC447" s="145"/>
      <c r="HD447" s="191"/>
      <c r="HE447" s="191"/>
      <c r="HF447" s="191"/>
      <c r="HG447" s="191"/>
      <c r="HH447" s="191"/>
      <c r="HI447" s="191"/>
      <c r="HJ447" s="210"/>
      <c r="HR447" s="310"/>
    </row>
    <row r="448" spans="1:226" s="309" customFormat="1" ht="14.45" customHeight="1" x14ac:dyDescent="0.25">
      <c r="A448" s="211" t="s">
        <v>431</v>
      </c>
      <c r="B448" s="194" t="s">
        <v>0</v>
      </c>
      <c r="C448" s="31">
        <f t="shared" si="309"/>
        <v>438</v>
      </c>
      <c r="D448" s="173" t="str">
        <f t="shared" si="314"/>
        <v>Dw_438</v>
      </c>
      <c r="E448" s="4">
        <v>693.62642209118428</v>
      </c>
      <c r="F448" s="195" t="s">
        <v>360</v>
      </c>
      <c r="G448" s="195">
        <v>17.5</v>
      </c>
      <c r="H448" s="3">
        <f t="shared" si="315"/>
        <v>45.710393455087726</v>
      </c>
      <c r="I448" s="196">
        <f t="shared" si="316"/>
        <v>166.7416844710211</v>
      </c>
      <c r="J448" s="1">
        <f t="shared" si="317"/>
        <v>0.30000000000000004</v>
      </c>
      <c r="K448" s="280">
        <f t="shared" si="318"/>
        <v>0.66412518917339247</v>
      </c>
      <c r="L448" s="280">
        <f t="shared" si="319"/>
        <v>0.74720932329441148</v>
      </c>
      <c r="M448" s="225">
        <f t="shared" si="320"/>
        <v>1.0943354795327989</v>
      </c>
      <c r="N448" s="15" t="s">
        <v>432</v>
      </c>
      <c r="O448" s="197">
        <f t="shared" si="321"/>
        <v>0.5604069924708085</v>
      </c>
      <c r="P448" s="198">
        <f t="shared" si="322"/>
        <v>0</v>
      </c>
      <c r="Q448" s="198">
        <f t="shared" si="323"/>
        <v>0</v>
      </c>
      <c r="R448" s="198">
        <f t="shared" si="324"/>
        <v>0.76674228487184914</v>
      </c>
      <c r="S448" s="77">
        <f t="shared" si="325"/>
        <v>0.78799796119317389</v>
      </c>
      <c r="T448" s="199"/>
      <c r="U448" s="3">
        <f t="shared" si="326"/>
        <v>1.5694814707063602</v>
      </c>
      <c r="V448" s="98">
        <f t="shared" si="327"/>
        <v>8.3751250954280394</v>
      </c>
      <c r="W448" s="49">
        <f t="shared" si="328"/>
        <v>5.457875904449585</v>
      </c>
      <c r="X448" s="317">
        <f t="shared" si="310"/>
        <v>6.2925288367158425E-2</v>
      </c>
      <c r="Y448" s="318">
        <v>6.2925288367158411E-2</v>
      </c>
      <c r="Z448" s="200"/>
      <c r="AA448" s="66"/>
      <c r="AB448" s="66"/>
      <c r="AC448" s="66">
        <v>250</v>
      </c>
      <c r="AD448" s="66"/>
      <c r="AE448" s="66"/>
      <c r="AF448" s="66"/>
      <c r="AG448" s="66"/>
      <c r="AH448" s="195"/>
      <c r="AI448" s="34"/>
      <c r="AJ448" s="229">
        <v>180</v>
      </c>
      <c r="AK448" s="34"/>
      <c r="AL448" s="34"/>
      <c r="AM448" s="34"/>
      <c r="AN448" s="201"/>
      <c r="AO448" s="201"/>
      <c r="AP448" s="202">
        <v>240</v>
      </c>
      <c r="AQ448" s="18"/>
      <c r="AR448" s="18"/>
      <c r="AS448" s="18"/>
      <c r="AT448" s="51"/>
      <c r="AU448" s="17"/>
      <c r="AV448" s="18"/>
      <c r="AW448" s="112"/>
      <c r="AX448" s="103"/>
      <c r="AY448" s="18"/>
      <c r="AZ448" s="18"/>
      <c r="BA448" s="18"/>
      <c r="BB448" s="17"/>
      <c r="BC448" s="19"/>
      <c r="BD448" s="19"/>
      <c r="BE448" s="19"/>
      <c r="BF448" s="17"/>
      <c r="BG448" s="18"/>
      <c r="BH448" s="18"/>
      <c r="BI448" s="128"/>
      <c r="BJ448" s="331"/>
      <c r="BK448" s="332"/>
      <c r="BL448" s="332"/>
      <c r="BM448" s="332"/>
      <c r="BN448" s="333"/>
      <c r="BO448" s="203">
        <f t="shared" si="329"/>
        <v>6.9363999999999999</v>
      </c>
      <c r="BP448" s="285">
        <v>6.589930432946157</v>
      </c>
      <c r="BQ448" s="204">
        <v>2.7842324987635276</v>
      </c>
      <c r="BR448" s="204"/>
      <c r="BS448" s="47"/>
      <c r="BT448" s="42"/>
      <c r="BU448" s="42"/>
      <c r="BV448" s="42"/>
      <c r="BW448" s="43"/>
      <c r="BX448" s="191"/>
      <c r="BY448" s="191"/>
      <c r="BZ448" s="205"/>
      <c r="CA448" s="191"/>
      <c r="CB448" s="206"/>
      <c r="CC448" s="191"/>
      <c r="CD448" s="207">
        <f t="shared" si="330"/>
        <v>50.022505341306335</v>
      </c>
      <c r="CE448" s="47" t="s">
        <v>356</v>
      </c>
      <c r="CF448" s="42">
        <v>31.8</v>
      </c>
      <c r="CG448" s="42" t="s">
        <v>353</v>
      </c>
      <c r="CH448" s="42">
        <v>175</v>
      </c>
      <c r="CI448" s="191"/>
      <c r="CJ448" s="192"/>
      <c r="CK448" s="191" t="s">
        <v>357</v>
      </c>
      <c r="CL448" s="191" t="s">
        <v>358</v>
      </c>
      <c r="CM448" s="208">
        <v>0.13</v>
      </c>
      <c r="CN448" s="191">
        <v>470</v>
      </c>
      <c r="CO448" s="205">
        <f t="shared" si="331"/>
        <v>65.349343709417781</v>
      </c>
      <c r="CP448" s="191">
        <f t="shared" si="332"/>
        <v>37.516879005979746</v>
      </c>
      <c r="CQ448" s="145" t="s">
        <v>353</v>
      </c>
      <c r="CR448" s="191">
        <v>175</v>
      </c>
      <c r="CS448" s="191"/>
      <c r="CT448" s="191"/>
      <c r="CU448" s="191"/>
      <c r="CV448" s="192"/>
      <c r="CW448" s="191" t="s">
        <v>357</v>
      </c>
      <c r="CX448" s="209" t="s">
        <v>358</v>
      </c>
      <c r="CY448" s="208">
        <v>0.13</v>
      </c>
      <c r="CZ448" s="191">
        <v>470</v>
      </c>
      <c r="DA448" s="191"/>
      <c r="DB448" s="191">
        <f t="shared" si="333"/>
        <v>45.710393455087726</v>
      </c>
      <c r="DC448" s="43">
        <f t="shared" si="334"/>
        <v>0</v>
      </c>
      <c r="DD448" s="191" t="s">
        <v>362</v>
      </c>
      <c r="DE448" s="191">
        <v>100</v>
      </c>
      <c r="DF448" s="191" t="s">
        <v>361</v>
      </c>
      <c r="DG448" s="191">
        <v>20</v>
      </c>
      <c r="DH448" s="191" t="s">
        <v>353</v>
      </c>
      <c r="DI448" s="192">
        <v>175</v>
      </c>
      <c r="DJ448" s="191"/>
      <c r="DK448" s="209"/>
      <c r="DL448" s="208"/>
      <c r="DM448" s="191"/>
      <c r="DN448" s="191">
        <f t="shared" si="335"/>
        <v>45.710393455087726</v>
      </c>
      <c r="DO448" s="192">
        <f t="shared" si="336"/>
        <v>0</v>
      </c>
      <c r="DP448" s="191">
        <v>1</v>
      </c>
      <c r="DQ448" s="191" t="s">
        <v>363</v>
      </c>
      <c r="DR448" s="191" t="s">
        <v>371</v>
      </c>
      <c r="DS448" s="208">
        <v>0.13400000000000001</v>
      </c>
      <c r="DT448" s="191">
        <v>580</v>
      </c>
      <c r="DU448" s="191">
        <f t="shared" si="337"/>
        <v>6.589930432946157</v>
      </c>
      <c r="DV448" s="191">
        <v>0.375</v>
      </c>
      <c r="DW448" s="191">
        <v>0.45</v>
      </c>
      <c r="DX448" s="192">
        <f t="shared" si="338"/>
        <v>8.3370842235510558</v>
      </c>
      <c r="DY448" s="191">
        <v>1</v>
      </c>
      <c r="DZ448" s="191" t="s">
        <v>363</v>
      </c>
      <c r="EA448" s="191" t="s">
        <v>371</v>
      </c>
      <c r="EB448" s="208">
        <v>0.13400000000000001</v>
      </c>
      <c r="EC448" s="191">
        <v>580</v>
      </c>
      <c r="ED448" s="191">
        <f t="shared" si="339"/>
        <v>2.7842324987635276</v>
      </c>
      <c r="EE448" s="191">
        <v>0.47499999999999998</v>
      </c>
      <c r="EF448" s="191">
        <v>0.47499999999999998</v>
      </c>
      <c r="EG448" s="191">
        <f t="shared" si="340"/>
        <v>4.1685421117755279</v>
      </c>
      <c r="EH448" s="166">
        <f t="shared" si="341"/>
        <v>2</v>
      </c>
      <c r="EI448" s="205">
        <f t="shared" si="342"/>
        <v>2.6681185002008125</v>
      </c>
      <c r="EJ448" s="205">
        <f t="shared" si="311"/>
        <v>1.5694814707063602</v>
      </c>
      <c r="EK448" s="51">
        <f t="shared" si="307"/>
        <v>0.96475102805716739</v>
      </c>
      <c r="EL448" s="220">
        <f t="shared" si="312"/>
        <v>0.40004074989959371</v>
      </c>
      <c r="EM448" s="221">
        <f t="shared" si="343"/>
        <v>4.1875625477140197</v>
      </c>
      <c r="EN448" s="191"/>
      <c r="EO448" s="313"/>
      <c r="EP448" s="192" t="s">
        <v>354</v>
      </c>
      <c r="EQ448" s="222">
        <f t="shared" si="344"/>
        <v>2.6681185002008125</v>
      </c>
      <c r="ER448" s="191">
        <f t="shared" si="345"/>
        <v>1.5694814707063602</v>
      </c>
      <c r="ES448" s="51">
        <f t="shared" si="346"/>
        <v>0.96475102805716739</v>
      </c>
      <c r="ET448" s="191">
        <f t="shared" si="308"/>
        <v>3.8682407498995937</v>
      </c>
      <c r="EU448" s="191">
        <f t="shared" si="347"/>
        <v>4.1875625477140197</v>
      </c>
      <c r="EV448" s="191"/>
      <c r="EW448" s="191"/>
      <c r="EX448" s="192" t="str">
        <f t="shared" si="313"/>
        <v>Front</v>
      </c>
      <c r="EY448" s="145"/>
      <c r="EZ448" s="191"/>
      <c r="FA448" s="191"/>
      <c r="FB448" s="191"/>
      <c r="FC448" s="191"/>
      <c r="FD448" s="191"/>
      <c r="FE448" s="191"/>
      <c r="FF448" s="192"/>
      <c r="FG448" s="145"/>
      <c r="FH448" s="191"/>
      <c r="FI448" s="191"/>
      <c r="FJ448" s="191"/>
      <c r="FK448" s="191"/>
      <c r="FL448" s="191"/>
      <c r="FM448" s="191"/>
      <c r="FN448" s="192"/>
      <c r="FO448" s="145"/>
      <c r="FP448" s="191"/>
      <c r="FQ448" s="191"/>
      <c r="FR448" s="191"/>
      <c r="FS448" s="191"/>
      <c r="FT448" s="191"/>
      <c r="FU448" s="191"/>
      <c r="FV448" s="192"/>
      <c r="FW448" s="191"/>
      <c r="FX448" s="191"/>
      <c r="FY448" s="191"/>
      <c r="FZ448" s="191"/>
      <c r="GA448" s="191"/>
      <c r="GB448" s="191"/>
      <c r="GC448" s="191"/>
      <c r="GD448" s="210"/>
      <c r="GE448" s="145"/>
      <c r="GF448" s="191"/>
      <c r="GG448" s="191"/>
      <c r="GH448" s="191"/>
      <c r="GI448" s="191"/>
      <c r="GJ448" s="191"/>
      <c r="GK448" s="191"/>
      <c r="GL448" s="210"/>
      <c r="GM448" s="145"/>
      <c r="GN448" s="191"/>
      <c r="GO448" s="191"/>
      <c r="GP448" s="191"/>
      <c r="GQ448" s="191"/>
      <c r="GR448" s="191"/>
      <c r="GS448" s="191"/>
      <c r="GT448" s="210"/>
      <c r="GU448" s="145"/>
      <c r="GV448" s="191"/>
      <c r="GW448" s="191"/>
      <c r="GX448" s="191"/>
      <c r="GY448" s="191"/>
      <c r="GZ448" s="191"/>
      <c r="HA448" s="191"/>
      <c r="HB448" s="210"/>
      <c r="HC448" s="145"/>
      <c r="HD448" s="191"/>
      <c r="HE448" s="191"/>
      <c r="HF448" s="191"/>
      <c r="HG448" s="191"/>
      <c r="HH448" s="191"/>
      <c r="HI448" s="191"/>
      <c r="HJ448" s="210"/>
      <c r="HR448" s="310"/>
    </row>
    <row r="449" spans="1:226" s="309" customFormat="1" ht="14.45" customHeight="1" x14ac:dyDescent="0.25">
      <c r="A449" s="211" t="s">
        <v>431</v>
      </c>
      <c r="B449" s="194" t="s">
        <v>0</v>
      </c>
      <c r="C449" s="31">
        <f t="shared" si="309"/>
        <v>439</v>
      </c>
      <c r="D449" s="173" t="str">
        <f t="shared" si="314"/>
        <v>Dw_439</v>
      </c>
      <c r="E449" s="4">
        <v>440.72212769161411</v>
      </c>
      <c r="F449" s="195" t="s">
        <v>360</v>
      </c>
      <c r="G449" s="195">
        <v>17.5</v>
      </c>
      <c r="H449" s="3">
        <f t="shared" si="315"/>
        <v>52.826620033390704</v>
      </c>
      <c r="I449" s="196">
        <f t="shared" si="316"/>
        <v>187.95366184547944</v>
      </c>
      <c r="J449" s="1">
        <f t="shared" si="317"/>
        <v>0.3</v>
      </c>
      <c r="K449" s="280">
        <f t="shared" si="318"/>
        <v>0.68512526831591947</v>
      </c>
      <c r="L449" s="280">
        <f t="shared" si="319"/>
        <v>0.82493856471288507</v>
      </c>
      <c r="M449" s="225">
        <f t="shared" si="320"/>
        <v>1.0673803949221672</v>
      </c>
      <c r="N449" s="15" t="s">
        <v>432</v>
      </c>
      <c r="O449" s="197">
        <f t="shared" si="321"/>
        <v>0.61870392353466386</v>
      </c>
      <c r="P449" s="198">
        <f t="shared" si="322"/>
        <v>0</v>
      </c>
      <c r="Q449" s="198">
        <f t="shared" si="323"/>
        <v>0</v>
      </c>
      <c r="R449" s="198">
        <f t="shared" si="324"/>
        <v>0.74785630013516369</v>
      </c>
      <c r="S449" s="77">
        <f t="shared" si="325"/>
        <v>0.87457174986211572</v>
      </c>
      <c r="T449" s="199"/>
      <c r="U449" s="3">
        <f t="shared" si="326"/>
        <v>2.0254662275858522</v>
      </c>
      <c r="V449" s="98">
        <f t="shared" si="327"/>
        <v>13.948545692908935</v>
      </c>
      <c r="W449" s="49">
        <f t="shared" si="328"/>
        <v>3.7872493087395007</v>
      </c>
      <c r="X449" s="317">
        <f t="shared" si="310"/>
        <v>0.10561865706923033</v>
      </c>
      <c r="Y449" s="318">
        <v>0.10561865706923031</v>
      </c>
      <c r="Z449" s="200"/>
      <c r="AA449" s="66"/>
      <c r="AB449" s="66"/>
      <c r="AC449" s="66">
        <v>250</v>
      </c>
      <c r="AD449" s="66"/>
      <c r="AE449" s="66"/>
      <c r="AF449" s="66"/>
      <c r="AG449" s="66"/>
      <c r="AH449" s="195"/>
      <c r="AI449" s="34"/>
      <c r="AJ449" s="229">
        <v>180</v>
      </c>
      <c r="AK449" s="34"/>
      <c r="AL449" s="34"/>
      <c r="AM449" s="34"/>
      <c r="AN449" s="201"/>
      <c r="AO449" s="201"/>
      <c r="AP449" s="202">
        <v>240</v>
      </c>
      <c r="AQ449" s="18"/>
      <c r="AR449" s="18"/>
      <c r="AS449" s="18"/>
      <c r="AT449" s="51"/>
      <c r="AU449" s="17"/>
      <c r="AV449" s="18"/>
      <c r="AW449" s="112"/>
      <c r="AX449" s="103"/>
      <c r="AY449" s="18"/>
      <c r="AZ449" s="18"/>
      <c r="BA449" s="18"/>
      <c r="BB449" s="17"/>
      <c r="BC449" s="19"/>
      <c r="BD449" s="19"/>
      <c r="BE449" s="19"/>
      <c r="BF449" s="17"/>
      <c r="BG449" s="18"/>
      <c r="BH449" s="18"/>
      <c r="BI449" s="128"/>
      <c r="BJ449" s="331"/>
      <c r="BK449" s="332"/>
      <c r="BL449" s="332"/>
      <c r="BM449" s="332"/>
      <c r="BN449" s="333"/>
      <c r="BO449" s="203">
        <f t="shared" si="329"/>
        <v>6.9363999999999999</v>
      </c>
      <c r="BP449" s="285">
        <v>7.6158554918099739</v>
      </c>
      <c r="BQ449" s="204">
        <v>2.8277548392761802</v>
      </c>
      <c r="BR449" s="204"/>
      <c r="BS449" s="47"/>
      <c r="BT449" s="42"/>
      <c r="BU449" s="42"/>
      <c r="BV449" s="42"/>
      <c r="BW449" s="43"/>
      <c r="BX449" s="191"/>
      <c r="BY449" s="191"/>
      <c r="BZ449" s="205"/>
      <c r="CA449" s="191"/>
      <c r="CB449" s="206"/>
      <c r="CC449" s="191"/>
      <c r="CD449" s="207">
        <f t="shared" si="330"/>
        <v>56.386098553643833</v>
      </c>
      <c r="CE449" s="47" t="s">
        <v>356</v>
      </c>
      <c r="CF449" s="42">
        <v>31.8</v>
      </c>
      <c r="CG449" s="42" t="s">
        <v>353</v>
      </c>
      <c r="CH449" s="42">
        <v>175</v>
      </c>
      <c r="CI449" s="191"/>
      <c r="CJ449" s="192"/>
      <c r="CK449" s="191" t="s">
        <v>357</v>
      </c>
      <c r="CL449" s="191" t="s">
        <v>358</v>
      </c>
      <c r="CM449" s="208">
        <v>0.13</v>
      </c>
      <c r="CN449" s="191">
        <v>470</v>
      </c>
      <c r="CO449" s="205">
        <f t="shared" si="331"/>
        <v>72.328867927270181</v>
      </c>
      <c r="CP449" s="191">
        <f t="shared" si="332"/>
        <v>42.289573915232879</v>
      </c>
      <c r="CQ449" s="145" t="s">
        <v>353</v>
      </c>
      <c r="CR449" s="191">
        <v>175</v>
      </c>
      <c r="CS449" s="191"/>
      <c r="CT449" s="191"/>
      <c r="CU449" s="191"/>
      <c r="CV449" s="192"/>
      <c r="CW449" s="191" t="s">
        <v>357</v>
      </c>
      <c r="CX449" s="209" t="s">
        <v>358</v>
      </c>
      <c r="CY449" s="208">
        <v>0.13</v>
      </c>
      <c r="CZ449" s="191">
        <v>470</v>
      </c>
      <c r="DA449" s="191"/>
      <c r="DB449" s="191">
        <f t="shared" si="333"/>
        <v>52.826620033390704</v>
      </c>
      <c r="DC449" s="43">
        <f t="shared" si="334"/>
        <v>0</v>
      </c>
      <c r="DD449" s="191" t="s">
        <v>362</v>
      </c>
      <c r="DE449" s="191">
        <v>100</v>
      </c>
      <c r="DF449" s="191" t="s">
        <v>361</v>
      </c>
      <c r="DG449" s="191">
        <v>20</v>
      </c>
      <c r="DH449" s="191" t="s">
        <v>353</v>
      </c>
      <c r="DI449" s="192">
        <v>175</v>
      </c>
      <c r="DJ449" s="191"/>
      <c r="DK449" s="209"/>
      <c r="DL449" s="208"/>
      <c r="DM449" s="191"/>
      <c r="DN449" s="191">
        <f t="shared" si="335"/>
        <v>52.826620033390704</v>
      </c>
      <c r="DO449" s="192">
        <f t="shared" si="336"/>
        <v>0</v>
      </c>
      <c r="DP449" s="191">
        <v>1</v>
      </c>
      <c r="DQ449" s="191" t="s">
        <v>363</v>
      </c>
      <c r="DR449" s="191" t="s">
        <v>371</v>
      </c>
      <c r="DS449" s="208">
        <v>0.13400000000000001</v>
      </c>
      <c r="DT449" s="191">
        <v>580</v>
      </c>
      <c r="DU449" s="191">
        <f t="shared" si="337"/>
        <v>7.6158554918099739</v>
      </c>
      <c r="DV449" s="191">
        <v>0.375</v>
      </c>
      <c r="DW449" s="191">
        <v>0.45</v>
      </c>
      <c r="DX449" s="192">
        <f t="shared" si="338"/>
        <v>9.3976830922739722</v>
      </c>
      <c r="DY449" s="191">
        <v>1</v>
      </c>
      <c r="DZ449" s="191" t="s">
        <v>363</v>
      </c>
      <c r="EA449" s="191" t="s">
        <v>371</v>
      </c>
      <c r="EB449" s="208">
        <v>0.13400000000000001</v>
      </c>
      <c r="EC449" s="191">
        <v>580</v>
      </c>
      <c r="ED449" s="191">
        <f t="shared" si="339"/>
        <v>2.8277548392761802</v>
      </c>
      <c r="EE449" s="191">
        <v>0.47499999999999998</v>
      </c>
      <c r="EF449" s="191">
        <v>0.47499999999999998</v>
      </c>
      <c r="EG449" s="191">
        <f t="shared" si="340"/>
        <v>4.6988415461369861</v>
      </c>
      <c r="EH449" s="166">
        <f t="shared" si="341"/>
        <v>2</v>
      </c>
      <c r="EI449" s="205">
        <f t="shared" si="342"/>
        <v>3.4432925868959487</v>
      </c>
      <c r="EJ449" s="205">
        <f t="shared" si="311"/>
        <v>2.0254662275858522</v>
      </c>
      <c r="EK449" s="51">
        <f t="shared" si="307"/>
        <v>0.55228861169032806</v>
      </c>
      <c r="EL449" s="220">
        <f t="shared" si="312"/>
        <v>1.2453706552025601E-2</v>
      </c>
      <c r="EM449" s="221">
        <f t="shared" si="343"/>
        <v>6.9742728464544674</v>
      </c>
      <c r="EN449" s="191"/>
      <c r="EO449" s="313"/>
      <c r="EP449" s="192" t="s">
        <v>354</v>
      </c>
      <c r="EQ449" s="222">
        <f t="shared" si="344"/>
        <v>3.4432925868959487</v>
      </c>
      <c r="ER449" s="191">
        <f t="shared" si="345"/>
        <v>2.0254662275858522</v>
      </c>
      <c r="ES449" s="51">
        <f t="shared" si="346"/>
        <v>0.55228861169032806</v>
      </c>
      <c r="ET449" s="191">
        <f t="shared" si="308"/>
        <v>3.4806537065520256</v>
      </c>
      <c r="EU449" s="191">
        <f t="shared" si="347"/>
        <v>6.9742728464544674</v>
      </c>
      <c r="EV449" s="191"/>
      <c r="EW449" s="191"/>
      <c r="EX449" s="192" t="str">
        <f t="shared" si="313"/>
        <v>Front</v>
      </c>
      <c r="EY449" s="145"/>
      <c r="EZ449" s="191"/>
      <c r="FA449" s="191"/>
      <c r="FB449" s="191"/>
      <c r="FC449" s="191"/>
      <c r="FD449" s="191"/>
      <c r="FE449" s="191"/>
      <c r="FF449" s="192"/>
      <c r="FG449" s="145"/>
      <c r="FH449" s="191"/>
      <c r="FI449" s="191"/>
      <c r="FJ449" s="191"/>
      <c r="FK449" s="191"/>
      <c r="FL449" s="191"/>
      <c r="FM449" s="191"/>
      <c r="FN449" s="192"/>
      <c r="FO449" s="145"/>
      <c r="FP449" s="191"/>
      <c r="FQ449" s="191"/>
      <c r="FR449" s="191"/>
      <c r="FS449" s="191"/>
      <c r="FT449" s="191"/>
      <c r="FU449" s="191"/>
      <c r="FV449" s="192"/>
      <c r="FW449" s="191"/>
      <c r="FX449" s="191"/>
      <c r="FY449" s="191"/>
      <c r="FZ449" s="191"/>
      <c r="GA449" s="191"/>
      <c r="GB449" s="191"/>
      <c r="GC449" s="191"/>
      <c r="GD449" s="210"/>
      <c r="GE449" s="145"/>
      <c r="GF449" s="191"/>
      <c r="GG449" s="191"/>
      <c r="GH449" s="191"/>
      <c r="GI449" s="191"/>
      <c r="GJ449" s="191"/>
      <c r="GK449" s="191"/>
      <c r="GL449" s="210"/>
      <c r="GM449" s="145"/>
      <c r="GN449" s="191"/>
      <c r="GO449" s="191"/>
      <c r="GP449" s="191"/>
      <c r="GQ449" s="191"/>
      <c r="GR449" s="191"/>
      <c r="GS449" s="191"/>
      <c r="GT449" s="210"/>
      <c r="GU449" s="145"/>
      <c r="GV449" s="191"/>
      <c r="GW449" s="191"/>
      <c r="GX449" s="191"/>
      <c r="GY449" s="191"/>
      <c r="GZ449" s="191"/>
      <c r="HA449" s="191"/>
      <c r="HB449" s="210"/>
      <c r="HC449" s="145"/>
      <c r="HD449" s="191"/>
      <c r="HE449" s="191"/>
      <c r="HF449" s="191"/>
      <c r="HG449" s="191"/>
      <c r="HH449" s="191"/>
      <c r="HI449" s="191"/>
      <c r="HJ449" s="210"/>
      <c r="HR449" s="310"/>
    </row>
    <row r="450" spans="1:226" s="309" customFormat="1" ht="14.45" customHeight="1" x14ac:dyDescent="0.25">
      <c r="A450" s="211" t="s">
        <v>431</v>
      </c>
      <c r="B450" s="194" t="s">
        <v>0</v>
      </c>
      <c r="C450" s="31">
        <f t="shared" si="309"/>
        <v>440</v>
      </c>
      <c r="D450" s="173" t="str">
        <f t="shared" si="314"/>
        <v>Dw_440</v>
      </c>
      <c r="E450" s="4">
        <v>452.67350249695608</v>
      </c>
      <c r="F450" s="195" t="s">
        <v>360</v>
      </c>
      <c r="G450" s="195">
        <v>17.5</v>
      </c>
      <c r="H450" s="3">
        <f t="shared" si="315"/>
        <v>41.31337883634616</v>
      </c>
      <c r="I450" s="196">
        <f t="shared" si="316"/>
        <v>154.31708095718665</v>
      </c>
      <c r="J450" s="1">
        <f t="shared" si="317"/>
        <v>0.30000000000000004</v>
      </c>
      <c r="K450" s="280">
        <f t="shared" si="318"/>
        <v>0.64576531623995392</v>
      </c>
      <c r="L450" s="280">
        <f t="shared" si="319"/>
        <v>0.73810971635418865</v>
      </c>
      <c r="M450" s="225">
        <f t="shared" si="320"/>
        <v>1.1205843141163525</v>
      </c>
      <c r="N450" s="15" t="s">
        <v>432</v>
      </c>
      <c r="O450" s="197">
        <f t="shared" si="321"/>
        <v>0.5535822872656414</v>
      </c>
      <c r="P450" s="198">
        <f t="shared" si="322"/>
        <v>0</v>
      </c>
      <c r="Q450" s="198">
        <f t="shared" si="323"/>
        <v>0</v>
      </c>
      <c r="R450" s="198">
        <f t="shared" si="324"/>
        <v>0.78513343802390589</v>
      </c>
      <c r="S450" s="77">
        <f t="shared" si="325"/>
        <v>0.73030540011965051</v>
      </c>
      <c r="T450" s="199"/>
      <c r="U450" s="3">
        <f t="shared" si="326"/>
        <v>1.6241855109426966</v>
      </c>
      <c r="V450" s="98">
        <f t="shared" si="327"/>
        <v>8.9691271514510404</v>
      </c>
      <c r="W450" s="49">
        <f t="shared" si="328"/>
        <v>4.6061760680538919</v>
      </c>
      <c r="X450" s="317">
        <f t="shared" si="310"/>
        <v>7.407198739203015E-2</v>
      </c>
      <c r="Y450" s="318">
        <v>7.407198739203015E-2</v>
      </c>
      <c r="Z450" s="200"/>
      <c r="AA450" s="66"/>
      <c r="AB450" s="66"/>
      <c r="AC450" s="66">
        <v>250</v>
      </c>
      <c r="AD450" s="66"/>
      <c r="AE450" s="66"/>
      <c r="AF450" s="66"/>
      <c r="AG450" s="66"/>
      <c r="AH450" s="195"/>
      <c r="AI450" s="34"/>
      <c r="AJ450" s="229">
        <v>180</v>
      </c>
      <c r="AK450" s="34"/>
      <c r="AL450" s="34"/>
      <c r="AM450" s="34"/>
      <c r="AN450" s="201"/>
      <c r="AO450" s="201"/>
      <c r="AP450" s="202">
        <v>240</v>
      </c>
      <c r="AQ450" s="18"/>
      <c r="AR450" s="18"/>
      <c r="AS450" s="18"/>
      <c r="AT450" s="51"/>
      <c r="AU450" s="17"/>
      <c r="AV450" s="18"/>
      <c r="AW450" s="112"/>
      <c r="AX450" s="103"/>
      <c r="AY450" s="18"/>
      <c r="AZ450" s="18"/>
      <c r="BA450" s="18"/>
      <c r="BB450" s="17"/>
      <c r="BC450" s="19"/>
      <c r="BD450" s="19"/>
      <c r="BE450" s="19"/>
      <c r="BF450" s="17"/>
      <c r="BG450" s="18"/>
      <c r="BH450" s="18"/>
      <c r="BI450" s="128"/>
      <c r="BJ450" s="331"/>
      <c r="BK450" s="332"/>
      <c r="BL450" s="332"/>
      <c r="BM450" s="332"/>
      <c r="BN450" s="333"/>
      <c r="BO450" s="203">
        <f t="shared" si="329"/>
        <v>6.9363999999999999</v>
      </c>
      <c r="BP450" s="285">
        <v>5.9560260129672686</v>
      </c>
      <c r="BQ450" s="204">
        <v>2.7803271165716916</v>
      </c>
      <c r="BR450" s="204"/>
      <c r="BS450" s="47"/>
      <c r="BT450" s="42"/>
      <c r="BU450" s="42"/>
      <c r="BV450" s="42"/>
      <c r="BW450" s="43"/>
      <c r="BX450" s="191"/>
      <c r="BY450" s="191"/>
      <c r="BZ450" s="205"/>
      <c r="CA450" s="191"/>
      <c r="CB450" s="206"/>
      <c r="CC450" s="191"/>
      <c r="CD450" s="207">
        <f t="shared" si="330"/>
        <v>46.295124287156</v>
      </c>
      <c r="CE450" s="47" t="s">
        <v>356</v>
      </c>
      <c r="CF450" s="42">
        <v>31.8</v>
      </c>
      <c r="CG450" s="42" t="s">
        <v>353</v>
      </c>
      <c r="CH450" s="42">
        <v>175</v>
      </c>
      <c r="CI450" s="191"/>
      <c r="CJ450" s="192"/>
      <c r="CK450" s="191" t="s">
        <v>357</v>
      </c>
      <c r="CL450" s="191" t="s">
        <v>358</v>
      </c>
      <c r="CM450" s="208">
        <v>0.13</v>
      </c>
      <c r="CN450" s="191">
        <v>470</v>
      </c>
      <c r="CO450" s="205">
        <f t="shared" si="331"/>
        <v>61.718769433066448</v>
      </c>
      <c r="CP450" s="191">
        <f t="shared" si="332"/>
        <v>34.721343215367</v>
      </c>
      <c r="CQ450" s="145" t="s">
        <v>353</v>
      </c>
      <c r="CR450" s="191">
        <v>175</v>
      </c>
      <c r="CS450" s="191"/>
      <c r="CT450" s="191"/>
      <c r="CU450" s="191"/>
      <c r="CV450" s="192"/>
      <c r="CW450" s="191" t="s">
        <v>357</v>
      </c>
      <c r="CX450" s="209" t="s">
        <v>358</v>
      </c>
      <c r="CY450" s="208">
        <v>0.13</v>
      </c>
      <c r="CZ450" s="191">
        <v>470</v>
      </c>
      <c r="DA450" s="191"/>
      <c r="DB450" s="191">
        <f t="shared" si="333"/>
        <v>41.31337883634616</v>
      </c>
      <c r="DC450" s="43">
        <f t="shared" si="334"/>
        <v>0</v>
      </c>
      <c r="DD450" s="191" t="s">
        <v>362</v>
      </c>
      <c r="DE450" s="191">
        <v>100</v>
      </c>
      <c r="DF450" s="191" t="s">
        <v>361</v>
      </c>
      <c r="DG450" s="191">
        <v>20</v>
      </c>
      <c r="DH450" s="191" t="s">
        <v>353</v>
      </c>
      <c r="DI450" s="192">
        <v>175</v>
      </c>
      <c r="DJ450" s="191"/>
      <c r="DK450" s="209"/>
      <c r="DL450" s="208"/>
      <c r="DM450" s="191"/>
      <c r="DN450" s="191">
        <f t="shared" si="335"/>
        <v>41.31337883634616</v>
      </c>
      <c r="DO450" s="192">
        <f t="shared" si="336"/>
        <v>0</v>
      </c>
      <c r="DP450" s="191">
        <v>1</v>
      </c>
      <c r="DQ450" s="191" t="s">
        <v>363</v>
      </c>
      <c r="DR450" s="191" t="s">
        <v>371</v>
      </c>
      <c r="DS450" s="208">
        <v>0.13400000000000001</v>
      </c>
      <c r="DT450" s="191">
        <v>580</v>
      </c>
      <c r="DU450" s="191">
        <f t="shared" si="337"/>
        <v>5.9560260129672686</v>
      </c>
      <c r="DV450" s="191">
        <v>0.375</v>
      </c>
      <c r="DW450" s="191">
        <v>0.45</v>
      </c>
      <c r="DX450" s="192">
        <f t="shared" si="338"/>
        <v>7.7158540478593327</v>
      </c>
      <c r="DY450" s="191">
        <v>1</v>
      </c>
      <c r="DZ450" s="191" t="s">
        <v>363</v>
      </c>
      <c r="EA450" s="191" t="s">
        <v>371</v>
      </c>
      <c r="EB450" s="208">
        <v>0.13400000000000001</v>
      </c>
      <c r="EC450" s="191">
        <v>580</v>
      </c>
      <c r="ED450" s="191">
        <f t="shared" si="339"/>
        <v>2.7803271165716916</v>
      </c>
      <c r="EE450" s="191">
        <v>0.47499999999999998</v>
      </c>
      <c r="EF450" s="191">
        <v>0.47499999999999998</v>
      </c>
      <c r="EG450" s="191">
        <f t="shared" si="340"/>
        <v>3.8579270239296664</v>
      </c>
      <c r="EH450" s="166">
        <f t="shared" si="341"/>
        <v>2</v>
      </c>
      <c r="EI450" s="205">
        <f t="shared" si="342"/>
        <v>2.7611153686025842</v>
      </c>
      <c r="EJ450" s="205">
        <f t="shared" si="311"/>
        <v>1.6241855109426966</v>
      </c>
      <c r="EK450" s="51">
        <f t="shared" si="307"/>
        <v>0.90614160562899504</v>
      </c>
      <c r="EL450" s="220">
        <f t="shared" si="312"/>
        <v>0.35354231569870787</v>
      </c>
      <c r="EM450" s="221">
        <f t="shared" si="343"/>
        <v>4.4845635757255202</v>
      </c>
      <c r="EN450" s="191"/>
      <c r="EO450" s="313"/>
      <c r="EP450" s="192" t="s">
        <v>354</v>
      </c>
      <c r="EQ450" s="222">
        <f t="shared" si="344"/>
        <v>2.7611153686025842</v>
      </c>
      <c r="ER450" s="191">
        <f t="shared" si="345"/>
        <v>1.6241855109426966</v>
      </c>
      <c r="ES450" s="51">
        <f t="shared" si="346"/>
        <v>0.90614160562899504</v>
      </c>
      <c r="ET450" s="191">
        <f t="shared" si="308"/>
        <v>3.8217423156987076</v>
      </c>
      <c r="EU450" s="191">
        <f t="shared" si="347"/>
        <v>4.4845635757255202</v>
      </c>
      <c r="EV450" s="191"/>
      <c r="EW450" s="191"/>
      <c r="EX450" s="192" t="str">
        <f t="shared" si="313"/>
        <v>Front</v>
      </c>
      <c r="EY450" s="145"/>
      <c r="EZ450" s="191"/>
      <c r="FA450" s="191"/>
      <c r="FB450" s="191"/>
      <c r="FC450" s="191"/>
      <c r="FD450" s="191"/>
      <c r="FE450" s="191"/>
      <c r="FF450" s="192"/>
      <c r="FG450" s="145"/>
      <c r="FH450" s="191"/>
      <c r="FI450" s="191"/>
      <c r="FJ450" s="191"/>
      <c r="FK450" s="191"/>
      <c r="FL450" s="191"/>
      <c r="FM450" s="191"/>
      <c r="FN450" s="192"/>
      <c r="FO450" s="145"/>
      <c r="FP450" s="191"/>
      <c r="FQ450" s="191"/>
      <c r="FR450" s="191"/>
      <c r="FS450" s="191"/>
      <c r="FT450" s="191"/>
      <c r="FU450" s="191"/>
      <c r="FV450" s="192"/>
      <c r="FW450" s="191"/>
      <c r="FX450" s="191"/>
      <c r="FY450" s="191"/>
      <c r="FZ450" s="191"/>
      <c r="GA450" s="191"/>
      <c r="GB450" s="191"/>
      <c r="GC450" s="191"/>
      <c r="GD450" s="210"/>
      <c r="GE450" s="145"/>
      <c r="GF450" s="191"/>
      <c r="GG450" s="191"/>
      <c r="GH450" s="191"/>
      <c r="GI450" s="191"/>
      <c r="GJ450" s="191"/>
      <c r="GK450" s="191"/>
      <c r="GL450" s="210"/>
      <c r="GM450" s="145"/>
      <c r="GN450" s="191"/>
      <c r="GO450" s="191"/>
      <c r="GP450" s="191"/>
      <c r="GQ450" s="191"/>
      <c r="GR450" s="191"/>
      <c r="GS450" s="191"/>
      <c r="GT450" s="210"/>
      <c r="GU450" s="145"/>
      <c r="GV450" s="191"/>
      <c r="GW450" s="191"/>
      <c r="GX450" s="191"/>
      <c r="GY450" s="191"/>
      <c r="GZ450" s="191"/>
      <c r="HA450" s="191"/>
      <c r="HB450" s="210"/>
      <c r="HC450" s="145"/>
      <c r="HD450" s="191"/>
      <c r="HE450" s="191"/>
      <c r="HF450" s="191"/>
      <c r="HG450" s="191"/>
      <c r="HH450" s="191"/>
      <c r="HI450" s="191"/>
      <c r="HJ450" s="210"/>
      <c r="HR450" s="310"/>
    </row>
    <row r="451" spans="1:226" s="309" customFormat="1" ht="14.45" customHeight="1" x14ac:dyDescent="0.25">
      <c r="A451" s="211" t="s">
        <v>431</v>
      </c>
      <c r="B451" s="194" t="s">
        <v>0</v>
      </c>
      <c r="C451" s="31">
        <f t="shared" si="309"/>
        <v>441</v>
      </c>
      <c r="D451" s="173" t="str">
        <f t="shared" si="314"/>
        <v>Dw_441</v>
      </c>
      <c r="E451" s="4">
        <v>515.90512081221254</v>
      </c>
      <c r="F451" s="195" t="s">
        <v>360</v>
      </c>
      <c r="G451" s="195">
        <v>17.5</v>
      </c>
      <c r="H451" s="3">
        <f t="shared" si="315"/>
        <v>55.793649531244739</v>
      </c>
      <c r="I451" s="196">
        <f t="shared" si="316"/>
        <v>197.67730403926976</v>
      </c>
      <c r="J451" s="1">
        <f t="shared" si="317"/>
        <v>0.3</v>
      </c>
      <c r="K451" s="280">
        <f t="shared" si="318"/>
        <v>0.68885106032664134</v>
      </c>
      <c r="L451" s="280">
        <f t="shared" si="319"/>
        <v>0.8944093672202289</v>
      </c>
      <c r="M451" s="225">
        <f t="shared" si="320"/>
        <v>1.0629021709463695</v>
      </c>
      <c r="N451" s="15" t="s">
        <v>432</v>
      </c>
      <c r="O451" s="197">
        <f t="shared" si="321"/>
        <v>0.67080702541517168</v>
      </c>
      <c r="P451" s="198">
        <f t="shared" si="322"/>
        <v>0</v>
      </c>
      <c r="Q451" s="198">
        <f t="shared" si="323"/>
        <v>0</v>
      </c>
      <c r="R451" s="198">
        <f t="shared" si="324"/>
        <v>0.744718648338626</v>
      </c>
      <c r="S451" s="77">
        <f t="shared" si="325"/>
        <v>0.90517465941135511</v>
      </c>
      <c r="T451" s="199"/>
      <c r="U451" s="3">
        <f t="shared" si="326"/>
        <v>2.4123274260480625</v>
      </c>
      <c r="V451" s="98">
        <f t="shared" si="327"/>
        <v>19.785700275576481</v>
      </c>
      <c r="W451" s="49">
        <f t="shared" si="328"/>
        <v>2.8198976409299279</v>
      </c>
      <c r="X451" s="317">
        <f t="shared" si="310"/>
        <v>0.15545788098418117</v>
      </c>
      <c r="Y451" s="318">
        <v>0.15545788098418109</v>
      </c>
      <c r="Z451" s="200"/>
      <c r="AA451" s="66"/>
      <c r="AB451" s="66"/>
      <c r="AC451" s="66">
        <v>250</v>
      </c>
      <c r="AD451" s="66"/>
      <c r="AE451" s="66"/>
      <c r="AF451" s="66"/>
      <c r="AG451" s="66"/>
      <c r="AH451" s="195"/>
      <c r="AI451" s="34"/>
      <c r="AJ451" s="229">
        <v>180</v>
      </c>
      <c r="AK451" s="34"/>
      <c r="AL451" s="34"/>
      <c r="AM451" s="34"/>
      <c r="AN451" s="201"/>
      <c r="AO451" s="201"/>
      <c r="AP451" s="202">
        <v>240</v>
      </c>
      <c r="AQ451" s="18"/>
      <c r="AR451" s="18"/>
      <c r="AS451" s="18"/>
      <c r="AT451" s="51"/>
      <c r="AU451" s="17"/>
      <c r="AV451" s="18"/>
      <c r="AW451" s="112"/>
      <c r="AX451" s="103"/>
      <c r="AY451" s="18"/>
      <c r="AZ451" s="18"/>
      <c r="BA451" s="18"/>
      <c r="BB451" s="17"/>
      <c r="BC451" s="19"/>
      <c r="BD451" s="19"/>
      <c r="BE451" s="19"/>
      <c r="BF451" s="17"/>
      <c r="BG451" s="18"/>
      <c r="BH451" s="18"/>
      <c r="BI451" s="128"/>
      <c r="BJ451" s="331"/>
      <c r="BK451" s="332"/>
      <c r="BL451" s="332"/>
      <c r="BM451" s="332"/>
      <c r="BN451" s="333"/>
      <c r="BO451" s="203">
        <f t="shared" si="329"/>
        <v>6.9363999999999999</v>
      </c>
      <c r="BP451" s="285">
        <v>8.0436032424953492</v>
      </c>
      <c r="BQ451" s="204">
        <v>2.8734975414611297</v>
      </c>
      <c r="BR451" s="204"/>
      <c r="BS451" s="47"/>
      <c r="BT451" s="42"/>
      <c r="BU451" s="42"/>
      <c r="BV451" s="42"/>
      <c r="BW451" s="43"/>
      <c r="BX451" s="191"/>
      <c r="BY451" s="191"/>
      <c r="BZ451" s="205"/>
      <c r="CA451" s="191"/>
      <c r="CB451" s="206"/>
      <c r="CC451" s="191"/>
      <c r="CD451" s="207">
        <f t="shared" si="330"/>
        <v>59.303191211780927</v>
      </c>
      <c r="CE451" s="47" t="s">
        <v>356</v>
      </c>
      <c r="CF451" s="42">
        <v>31.8</v>
      </c>
      <c r="CG451" s="42" t="s">
        <v>353</v>
      </c>
      <c r="CH451" s="42">
        <v>175</v>
      </c>
      <c r="CI451" s="191"/>
      <c r="CJ451" s="192"/>
      <c r="CK451" s="191" t="s">
        <v>357</v>
      </c>
      <c r="CL451" s="191" t="s">
        <v>358</v>
      </c>
      <c r="CM451" s="208">
        <v>0.13</v>
      </c>
      <c r="CN451" s="191">
        <v>470</v>
      </c>
      <c r="CO451" s="205">
        <f t="shared" si="331"/>
        <v>76.118451125352408</v>
      </c>
      <c r="CP451" s="191">
        <f t="shared" si="332"/>
        <v>44.477393408835695</v>
      </c>
      <c r="CQ451" s="145" t="s">
        <v>353</v>
      </c>
      <c r="CR451" s="191">
        <v>175</v>
      </c>
      <c r="CS451" s="191"/>
      <c r="CT451" s="191"/>
      <c r="CU451" s="191"/>
      <c r="CV451" s="192"/>
      <c r="CW451" s="191" t="s">
        <v>357</v>
      </c>
      <c r="CX451" s="209" t="s">
        <v>358</v>
      </c>
      <c r="CY451" s="208">
        <v>0.13</v>
      </c>
      <c r="CZ451" s="191">
        <v>470</v>
      </c>
      <c r="DA451" s="191"/>
      <c r="DB451" s="191">
        <f t="shared" si="333"/>
        <v>55.793649531244739</v>
      </c>
      <c r="DC451" s="43">
        <f t="shared" si="334"/>
        <v>0</v>
      </c>
      <c r="DD451" s="191" t="s">
        <v>362</v>
      </c>
      <c r="DE451" s="191">
        <v>100</v>
      </c>
      <c r="DF451" s="191" t="s">
        <v>361</v>
      </c>
      <c r="DG451" s="191">
        <v>20</v>
      </c>
      <c r="DH451" s="191" t="s">
        <v>353</v>
      </c>
      <c r="DI451" s="192">
        <v>175</v>
      </c>
      <c r="DJ451" s="191"/>
      <c r="DK451" s="209"/>
      <c r="DL451" s="208"/>
      <c r="DM451" s="191"/>
      <c r="DN451" s="191">
        <f t="shared" si="335"/>
        <v>55.793649531244739</v>
      </c>
      <c r="DO451" s="192">
        <f t="shared" si="336"/>
        <v>0</v>
      </c>
      <c r="DP451" s="191">
        <v>1</v>
      </c>
      <c r="DQ451" s="191" t="s">
        <v>363</v>
      </c>
      <c r="DR451" s="191" t="s">
        <v>371</v>
      </c>
      <c r="DS451" s="208">
        <v>0.13400000000000001</v>
      </c>
      <c r="DT451" s="191">
        <v>580</v>
      </c>
      <c r="DU451" s="191">
        <f t="shared" si="337"/>
        <v>8.0436032424953492</v>
      </c>
      <c r="DV451" s="191">
        <v>0.375</v>
      </c>
      <c r="DW451" s="191">
        <v>0.45</v>
      </c>
      <c r="DX451" s="192">
        <f t="shared" si="338"/>
        <v>9.8838652019634878</v>
      </c>
      <c r="DY451" s="191">
        <v>1</v>
      </c>
      <c r="DZ451" s="191" t="s">
        <v>363</v>
      </c>
      <c r="EA451" s="191" t="s">
        <v>371</v>
      </c>
      <c r="EB451" s="208">
        <v>0.13400000000000001</v>
      </c>
      <c r="EC451" s="191">
        <v>580</v>
      </c>
      <c r="ED451" s="191">
        <f t="shared" si="339"/>
        <v>2.8734975414611297</v>
      </c>
      <c r="EE451" s="191">
        <v>0.47499999999999998</v>
      </c>
      <c r="EF451" s="191">
        <v>0.47499999999999998</v>
      </c>
      <c r="EG451" s="191">
        <f t="shared" si="340"/>
        <v>4.9419326009817439</v>
      </c>
      <c r="EH451" s="166">
        <f t="shared" si="341"/>
        <v>2</v>
      </c>
      <c r="EI451" s="205">
        <f t="shared" si="342"/>
        <v>4.1009566242817064</v>
      </c>
      <c r="EJ451" s="205">
        <f t="shared" si="311"/>
        <v>2.4123274260480625</v>
      </c>
      <c r="EK451" s="51">
        <f t="shared" si="307"/>
        <v>0.23058505770653359</v>
      </c>
      <c r="EL451" s="220">
        <f t="shared" si="312"/>
        <v>1.4177216878591468</v>
      </c>
      <c r="EM451" s="221">
        <f t="shared" si="343"/>
        <v>9.8928501377882405</v>
      </c>
      <c r="EN451" s="191"/>
      <c r="EO451" s="313"/>
      <c r="EP451" s="192" t="s">
        <v>354</v>
      </c>
      <c r="EQ451" s="222">
        <f t="shared" si="344"/>
        <v>4.1009566242817064</v>
      </c>
      <c r="ER451" s="191">
        <f t="shared" si="345"/>
        <v>2.4123274260480625</v>
      </c>
      <c r="ES451" s="51">
        <f t="shared" si="346"/>
        <v>0.23058505770653359</v>
      </c>
      <c r="ET451" s="191">
        <f t="shared" si="308"/>
        <v>1.4177216878591468</v>
      </c>
      <c r="EU451" s="191">
        <f t="shared" si="347"/>
        <v>9.8928501377882405</v>
      </c>
      <c r="EV451" s="191"/>
      <c r="EW451" s="191"/>
      <c r="EX451" s="192" t="str">
        <f t="shared" si="313"/>
        <v>Rear</v>
      </c>
      <c r="EY451" s="145"/>
      <c r="EZ451" s="191"/>
      <c r="FA451" s="191"/>
      <c r="FB451" s="191"/>
      <c r="FC451" s="191"/>
      <c r="FD451" s="191"/>
      <c r="FE451" s="191"/>
      <c r="FF451" s="192"/>
      <c r="FG451" s="145"/>
      <c r="FH451" s="191"/>
      <c r="FI451" s="191"/>
      <c r="FJ451" s="191"/>
      <c r="FK451" s="191"/>
      <c r="FL451" s="191"/>
      <c r="FM451" s="191"/>
      <c r="FN451" s="192"/>
      <c r="FO451" s="145"/>
      <c r="FP451" s="191"/>
      <c r="FQ451" s="191"/>
      <c r="FR451" s="191"/>
      <c r="FS451" s="191"/>
      <c r="FT451" s="191"/>
      <c r="FU451" s="191"/>
      <c r="FV451" s="192"/>
      <c r="FW451" s="191"/>
      <c r="FX451" s="191"/>
      <c r="FY451" s="191"/>
      <c r="FZ451" s="191"/>
      <c r="GA451" s="191"/>
      <c r="GB451" s="191"/>
      <c r="GC451" s="191"/>
      <c r="GD451" s="210"/>
      <c r="GE451" s="145"/>
      <c r="GF451" s="191"/>
      <c r="GG451" s="191"/>
      <c r="GH451" s="191"/>
      <c r="GI451" s="191"/>
      <c r="GJ451" s="191"/>
      <c r="GK451" s="191"/>
      <c r="GL451" s="210"/>
      <c r="GM451" s="145"/>
      <c r="GN451" s="191"/>
      <c r="GO451" s="191"/>
      <c r="GP451" s="191"/>
      <c r="GQ451" s="191"/>
      <c r="GR451" s="191"/>
      <c r="GS451" s="191"/>
      <c r="GT451" s="210"/>
      <c r="GU451" s="145"/>
      <c r="GV451" s="191"/>
      <c r="GW451" s="191"/>
      <c r="GX451" s="191"/>
      <c r="GY451" s="191"/>
      <c r="GZ451" s="191"/>
      <c r="HA451" s="191"/>
      <c r="HB451" s="210"/>
      <c r="HC451" s="145"/>
      <c r="HD451" s="191"/>
      <c r="HE451" s="191"/>
      <c r="HF451" s="191"/>
      <c r="HG451" s="191"/>
      <c r="HH451" s="191"/>
      <c r="HI451" s="191"/>
      <c r="HJ451" s="210"/>
      <c r="HR451" s="310"/>
    </row>
    <row r="452" spans="1:226" s="309" customFormat="1" ht="14.45" customHeight="1" x14ac:dyDescent="0.25">
      <c r="A452" s="211" t="s">
        <v>431</v>
      </c>
      <c r="B452" s="194" t="s">
        <v>0</v>
      </c>
      <c r="C452" s="31">
        <f t="shared" si="309"/>
        <v>442</v>
      </c>
      <c r="D452" s="173" t="str">
        <f t="shared" si="314"/>
        <v>Dw_442</v>
      </c>
      <c r="E452" s="4">
        <v>482.73234108646938</v>
      </c>
      <c r="F452" s="195" t="s">
        <v>360</v>
      </c>
      <c r="G452" s="195">
        <v>17.5</v>
      </c>
      <c r="H452" s="3">
        <f t="shared" si="315"/>
        <v>49.696462087205255</v>
      </c>
      <c r="I452" s="196">
        <f t="shared" si="316"/>
        <v>180.95758738101387</v>
      </c>
      <c r="J452" s="1">
        <f t="shared" si="317"/>
        <v>0.3</v>
      </c>
      <c r="K452" s="280">
        <f t="shared" si="318"/>
        <v>0.6655734736106792</v>
      </c>
      <c r="L452" s="280">
        <f t="shared" si="319"/>
        <v>0.7475764284357882</v>
      </c>
      <c r="M452" s="225">
        <f t="shared" si="320"/>
        <v>1.0923770814719795</v>
      </c>
      <c r="N452" s="15" t="s">
        <v>432</v>
      </c>
      <c r="O452" s="197">
        <f t="shared" si="321"/>
        <v>0.56068232132684126</v>
      </c>
      <c r="P452" s="198">
        <f t="shared" si="322"/>
        <v>0</v>
      </c>
      <c r="Q452" s="198">
        <f t="shared" si="323"/>
        <v>0</v>
      </c>
      <c r="R452" s="198">
        <f t="shared" si="324"/>
        <v>0.7653701401941656</v>
      </c>
      <c r="S452" s="77">
        <f t="shared" si="325"/>
        <v>0.8232670962039158</v>
      </c>
      <c r="T452" s="199"/>
      <c r="U452" s="3">
        <f t="shared" si="326"/>
        <v>1.6221780338887766</v>
      </c>
      <c r="V452" s="98">
        <f t="shared" si="327"/>
        <v>8.9469693503462722</v>
      </c>
      <c r="W452" s="49">
        <f t="shared" si="328"/>
        <v>5.5545582130871907</v>
      </c>
      <c r="X452" s="317">
        <f t="shared" si="310"/>
        <v>6.2972133914166881E-2</v>
      </c>
      <c r="Y452" s="318">
        <v>6.2972133914166881E-2</v>
      </c>
      <c r="Z452" s="200"/>
      <c r="AA452" s="66"/>
      <c r="AB452" s="66"/>
      <c r="AC452" s="66">
        <v>250</v>
      </c>
      <c r="AD452" s="66"/>
      <c r="AE452" s="66"/>
      <c r="AF452" s="66"/>
      <c r="AG452" s="66"/>
      <c r="AH452" s="195"/>
      <c r="AI452" s="34"/>
      <c r="AJ452" s="229">
        <v>180</v>
      </c>
      <c r="AK452" s="34"/>
      <c r="AL452" s="34"/>
      <c r="AM452" s="34"/>
      <c r="AN452" s="201"/>
      <c r="AO452" s="201"/>
      <c r="AP452" s="202">
        <v>240</v>
      </c>
      <c r="AQ452" s="18"/>
      <c r="AR452" s="18"/>
      <c r="AS452" s="18"/>
      <c r="AT452" s="51"/>
      <c r="AU452" s="17"/>
      <c r="AV452" s="18"/>
      <c r="AW452" s="112"/>
      <c r="AX452" s="103"/>
      <c r="AY452" s="18"/>
      <c r="AZ452" s="18"/>
      <c r="BA452" s="18"/>
      <c r="BB452" s="17"/>
      <c r="BC452" s="19"/>
      <c r="BD452" s="19"/>
      <c r="BE452" s="19"/>
      <c r="BF452" s="17"/>
      <c r="BG452" s="18"/>
      <c r="BH452" s="18"/>
      <c r="BI452" s="128"/>
      <c r="BJ452" s="331"/>
      <c r="BK452" s="332"/>
      <c r="BL452" s="332"/>
      <c r="BM452" s="332"/>
      <c r="BN452" s="333"/>
      <c r="BO452" s="203">
        <f t="shared" si="329"/>
        <v>6.9363999999999999</v>
      </c>
      <c r="BP452" s="285">
        <v>7.1645900016154282</v>
      </c>
      <c r="BQ452" s="204">
        <v>2.8921608765504829</v>
      </c>
      <c r="BR452" s="204"/>
      <c r="BS452" s="47"/>
      <c r="BT452" s="42"/>
      <c r="BU452" s="42"/>
      <c r="BV452" s="42"/>
      <c r="BW452" s="43"/>
      <c r="BX452" s="191"/>
      <c r="BY452" s="191"/>
      <c r="BZ452" s="205"/>
      <c r="CA452" s="191"/>
      <c r="CB452" s="206"/>
      <c r="CC452" s="191"/>
      <c r="CD452" s="207">
        <f t="shared" si="330"/>
        <v>54.287276214304157</v>
      </c>
      <c r="CE452" s="47" t="s">
        <v>356</v>
      </c>
      <c r="CF452" s="42">
        <v>31.8</v>
      </c>
      <c r="CG452" s="42" t="s">
        <v>353</v>
      </c>
      <c r="CH452" s="42">
        <v>175</v>
      </c>
      <c r="CI452" s="191"/>
      <c r="CJ452" s="192"/>
      <c r="CK452" s="191" t="s">
        <v>357</v>
      </c>
      <c r="CL452" s="191" t="s">
        <v>358</v>
      </c>
      <c r="CM452" s="208">
        <v>0.13</v>
      </c>
      <c r="CN452" s="191">
        <v>470</v>
      </c>
      <c r="CO452" s="205">
        <f t="shared" si="331"/>
        <v>71.5931093551755</v>
      </c>
      <c r="CP452" s="191">
        <f t="shared" si="332"/>
        <v>40.715457160728121</v>
      </c>
      <c r="CQ452" s="145" t="s">
        <v>353</v>
      </c>
      <c r="CR452" s="191">
        <v>175</v>
      </c>
      <c r="CS452" s="191"/>
      <c r="CT452" s="191"/>
      <c r="CU452" s="191"/>
      <c r="CV452" s="192"/>
      <c r="CW452" s="191" t="s">
        <v>357</v>
      </c>
      <c r="CX452" s="209" t="s">
        <v>358</v>
      </c>
      <c r="CY452" s="208">
        <v>0.13</v>
      </c>
      <c r="CZ452" s="191">
        <v>470</v>
      </c>
      <c r="DA452" s="191"/>
      <c r="DB452" s="191">
        <f t="shared" si="333"/>
        <v>49.696462087205255</v>
      </c>
      <c r="DC452" s="43">
        <f t="shared" si="334"/>
        <v>0</v>
      </c>
      <c r="DD452" s="191" t="s">
        <v>362</v>
      </c>
      <c r="DE452" s="191">
        <v>100</v>
      </c>
      <c r="DF452" s="191" t="s">
        <v>361</v>
      </c>
      <c r="DG452" s="191">
        <v>20</v>
      </c>
      <c r="DH452" s="191" t="s">
        <v>353</v>
      </c>
      <c r="DI452" s="192">
        <v>175</v>
      </c>
      <c r="DJ452" s="191"/>
      <c r="DK452" s="209"/>
      <c r="DL452" s="208"/>
      <c r="DM452" s="191"/>
      <c r="DN452" s="191">
        <f t="shared" si="335"/>
        <v>49.696462087205255</v>
      </c>
      <c r="DO452" s="192">
        <f t="shared" si="336"/>
        <v>0</v>
      </c>
      <c r="DP452" s="191">
        <v>1</v>
      </c>
      <c r="DQ452" s="191" t="s">
        <v>363</v>
      </c>
      <c r="DR452" s="191" t="s">
        <v>371</v>
      </c>
      <c r="DS452" s="208">
        <v>0.13400000000000001</v>
      </c>
      <c r="DT452" s="191">
        <v>580</v>
      </c>
      <c r="DU452" s="191">
        <f t="shared" si="337"/>
        <v>7.1645900016154282</v>
      </c>
      <c r="DV452" s="191">
        <v>0.375</v>
      </c>
      <c r="DW452" s="191">
        <v>0.45</v>
      </c>
      <c r="DX452" s="192">
        <f t="shared" si="338"/>
        <v>9.047879369050694</v>
      </c>
      <c r="DY452" s="191">
        <v>1</v>
      </c>
      <c r="DZ452" s="191" t="s">
        <v>363</v>
      </c>
      <c r="EA452" s="191" t="s">
        <v>371</v>
      </c>
      <c r="EB452" s="208">
        <v>0.13400000000000001</v>
      </c>
      <c r="EC452" s="191">
        <v>580</v>
      </c>
      <c r="ED452" s="191">
        <f t="shared" si="339"/>
        <v>2.8921608765504829</v>
      </c>
      <c r="EE452" s="191">
        <v>0.47499999999999998</v>
      </c>
      <c r="EF452" s="191">
        <v>0.47499999999999998</v>
      </c>
      <c r="EG452" s="191">
        <f t="shared" si="340"/>
        <v>4.523939684525347</v>
      </c>
      <c r="EH452" s="166">
        <f t="shared" si="341"/>
        <v>2</v>
      </c>
      <c r="EI452" s="205">
        <f t="shared" si="342"/>
        <v>2.75770265761092</v>
      </c>
      <c r="EJ452" s="205">
        <f t="shared" si="311"/>
        <v>1.6221780338887766</v>
      </c>
      <c r="EK452" s="51">
        <f t="shared" si="307"/>
        <v>1.0199828426617064</v>
      </c>
      <c r="EL452" s="220">
        <f t="shared" si="312"/>
        <v>0.35524867119453996</v>
      </c>
      <c r="EM452" s="221">
        <f t="shared" si="343"/>
        <v>4.4734846751731361</v>
      </c>
      <c r="EN452" s="191"/>
      <c r="EO452" s="313"/>
      <c r="EP452" s="192" t="s">
        <v>354</v>
      </c>
      <c r="EQ452" s="222">
        <f t="shared" si="344"/>
        <v>2.75770265761092</v>
      </c>
      <c r="ER452" s="191">
        <f t="shared" si="345"/>
        <v>1.6221780338887766</v>
      </c>
      <c r="ES452" s="51">
        <f t="shared" si="346"/>
        <v>1.0199828426617064</v>
      </c>
      <c r="ET452" s="191">
        <f t="shared" si="308"/>
        <v>3.8234486711945399</v>
      </c>
      <c r="EU452" s="191">
        <f t="shared" si="347"/>
        <v>4.4734846751731361</v>
      </c>
      <c r="EV452" s="191"/>
      <c r="EW452" s="191"/>
      <c r="EX452" s="192" t="str">
        <f t="shared" si="313"/>
        <v>Front</v>
      </c>
      <c r="EY452" s="145"/>
      <c r="EZ452" s="191"/>
      <c r="FA452" s="191"/>
      <c r="FB452" s="191"/>
      <c r="FC452" s="191"/>
      <c r="FD452" s="191"/>
      <c r="FE452" s="191"/>
      <c r="FF452" s="192"/>
      <c r="FG452" s="145"/>
      <c r="FH452" s="191"/>
      <c r="FI452" s="191"/>
      <c r="FJ452" s="191"/>
      <c r="FK452" s="191"/>
      <c r="FL452" s="191"/>
      <c r="FM452" s="191"/>
      <c r="FN452" s="192"/>
      <c r="FO452" s="145"/>
      <c r="FP452" s="191"/>
      <c r="FQ452" s="191"/>
      <c r="FR452" s="191"/>
      <c r="FS452" s="191"/>
      <c r="FT452" s="191"/>
      <c r="FU452" s="191"/>
      <c r="FV452" s="192"/>
      <c r="FW452" s="191"/>
      <c r="FX452" s="191"/>
      <c r="FY452" s="191"/>
      <c r="FZ452" s="191"/>
      <c r="GA452" s="191"/>
      <c r="GB452" s="191"/>
      <c r="GC452" s="191"/>
      <c r="GD452" s="210"/>
      <c r="GE452" s="145"/>
      <c r="GF452" s="191"/>
      <c r="GG452" s="191"/>
      <c r="GH452" s="191"/>
      <c r="GI452" s="191"/>
      <c r="GJ452" s="191"/>
      <c r="GK452" s="191"/>
      <c r="GL452" s="210"/>
      <c r="GM452" s="145"/>
      <c r="GN452" s="191"/>
      <c r="GO452" s="191"/>
      <c r="GP452" s="191"/>
      <c r="GQ452" s="191"/>
      <c r="GR452" s="191"/>
      <c r="GS452" s="191"/>
      <c r="GT452" s="210"/>
      <c r="GU452" s="145"/>
      <c r="GV452" s="191"/>
      <c r="GW452" s="191"/>
      <c r="GX452" s="191"/>
      <c r="GY452" s="191"/>
      <c r="GZ452" s="191"/>
      <c r="HA452" s="191"/>
      <c r="HB452" s="210"/>
      <c r="HC452" s="145"/>
      <c r="HD452" s="191"/>
      <c r="HE452" s="191"/>
      <c r="HF452" s="191"/>
      <c r="HG452" s="191"/>
      <c r="HH452" s="191"/>
      <c r="HI452" s="191"/>
      <c r="HJ452" s="210"/>
      <c r="HR452" s="310"/>
    </row>
    <row r="453" spans="1:226" s="309" customFormat="1" ht="14.45" customHeight="1" x14ac:dyDescent="0.25">
      <c r="A453" s="211" t="s">
        <v>431</v>
      </c>
      <c r="B453" s="194" t="s">
        <v>0</v>
      </c>
      <c r="C453" s="31">
        <f t="shared" si="309"/>
        <v>443</v>
      </c>
      <c r="D453" s="173" t="str">
        <f t="shared" si="314"/>
        <v>Dw_443</v>
      </c>
      <c r="E453" s="4">
        <v>481.64223258960078</v>
      </c>
      <c r="F453" s="195" t="s">
        <v>360</v>
      </c>
      <c r="G453" s="195">
        <v>17.5</v>
      </c>
      <c r="H453" s="3">
        <f t="shared" si="315"/>
        <v>53.193472434294584</v>
      </c>
      <c r="I453" s="196">
        <f t="shared" si="316"/>
        <v>194.77425499637164</v>
      </c>
      <c r="J453" s="1">
        <f t="shared" si="317"/>
        <v>0.3</v>
      </c>
      <c r="K453" s="280">
        <f t="shared" si="318"/>
        <v>0.66109350329176586</v>
      </c>
      <c r="L453" s="280">
        <f t="shared" si="319"/>
        <v>0.73944558633189639</v>
      </c>
      <c r="M453" s="225">
        <f t="shared" si="320"/>
        <v>1.098485844688706</v>
      </c>
      <c r="N453" s="15" t="s">
        <v>432</v>
      </c>
      <c r="O453" s="197">
        <f t="shared" si="321"/>
        <v>0.55458418974892232</v>
      </c>
      <c r="P453" s="198">
        <f t="shared" si="322"/>
        <v>0</v>
      </c>
      <c r="Q453" s="198">
        <f t="shared" si="323"/>
        <v>0</v>
      </c>
      <c r="R453" s="198">
        <f t="shared" si="324"/>
        <v>0.76965022354532742</v>
      </c>
      <c r="S453" s="77">
        <f t="shared" si="325"/>
        <v>0.84696188460398092</v>
      </c>
      <c r="T453" s="199"/>
      <c r="U453" s="3">
        <f t="shared" si="326"/>
        <v>1.6596926208978082</v>
      </c>
      <c r="V453" s="98">
        <f t="shared" si="327"/>
        <v>9.3655706259329605</v>
      </c>
      <c r="W453" s="49">
        <f t="shared" si="328"/>
        <v>5.6796830176053117</v>
      </c>
      <c r="X453" s="317">
        <f t="shared" si="310"/>
        <v>6.1946464241867179E-2</v>
      </c>
      <c r="Y453" s="318">
        <v>6.1946464241867179E-2</v>
      </c>
      <c r="Z453" s="200"/>
      <c r="AA453" s="66"/>
      <c r="AB453" s="66"/>
      <c r="AC453" s="66">
        <v>250</v>
      </c>
      <c r="AD453" s="66"/>
      <c r="AE453" s="66"/>
      <c r="AF453" s="66"/>
      <c r="AG453" s="66"/>
      <c r="AH453" s="195"/>
      <c r="AI453" s="34"/>
      <c r="AJ453" s="229">
        <v>180</v>
      </c>
      <c r="AK453" s="34"/>
      <c r="AL453" s="34"/>
      <c r="AM453" s="34"/>
      <c r="AN453" s="201"/>
      <c r="AO453" s="201"/>
      <c r="AP453" s="202">
        <v>240</v>
      </c>
      <c r="AQ453" s="18"/>
      <c r="AR453" s="18"/>
      <c r="AS453" s="18"/>
      <c r="AT453" s="51"/>
      <c r="AU453" s="17"/>
      <c r="AV453" s="18"/>
      <c r="AW453" s="112"/>
      <c r="AX453" s="103"/>
      <c r="AY453" s="18"/>
      <c r="AZ453" s="18"/>
      <c r="BA453" s="18"/>
      <c r="BB453" s="17"/>
      <c r="BC453" s="19"/>
      <c r="BD453" s="19"/>
      <c r="BE453" s="19"/>
      <c r="BF453" s="17"/>
      <c r="BG453" s="18"/>
      <c r="BH453" s="18"/>
      <c r="BI453" s="128"/>
      <c r="BJ453" s="331"/>
      <c r="BK453" s="332"/>
      <c r="BL453" s="332"/>
      <c r="BM453" s="332"/>
      <c r="BN453" s="333"/>
      <c r="BO453" s="203">
        <f t="shared" si="329"/>
        <v>6.9363999999999999</v>
      </c>
      <c r="BP453" s="285">
        <v>7.6687435030123101</v>
      </c>
      <c r="BQ453" s="204">
        <v>3.0258966681687376</v>
      </c>
      <c r="BR453" s="204"/>
      <c r="BS453" s="47"/>
      <c r="BT453" s="42"/>
      <c r="BU453" s="42"/>
      <c r="BV453" s="42"/>
      <c r="BW453" s="43"/>
      <c r="BX453" s="191"/>
      <c r="BY453" s="191"/>
      <c r="BZ453" s="205"/>
      <c r="CA453" s="191"/>
      <c r="CB453" s="206"/>
      <c r="CC453" s="191"/>
      <c r="CD453" s="207">
        <f t="shared" si="330"/>
        <v>58.432276498911492</v>
      </c>
      <c r="CE453" s="47" t="s">
        <v>356</v>
      </c>
      <c r="CF453" s="42">
        <v>31.8</v>
      </c>
      <c r="CG453" s="42" t="s">
        <v>353</v>
      </c>
      <c r="CH453" s="42">
        <v>175</v>
      </c>
      <c r="CI453" s="191"/>
      <c r="CJ453" s="192"/>
      <c r="CK453" s="191" t="s">
        <v>357</v>
      </c>
      <c r="CL453" s="191" t="s">
        <v>358</v>
      </c>
      <c r="CM453" s="208">
        <v>0.13</v>
      </c>
      <c r="CN453" s="191">
        <v>470</v>
      </c>
      <c r="CO453" s="205">
        <f t="shared" si="331"/>
        <v>78.415756276354614</v>
      </c>
      <c r="CP453" s="191">
        <f t="shared" si="332"/>
        <v>43.824207374183622</v>
      </c>
      <c r="CQ453" s="145" t="s">
        <v>353</v>
      </c>
      <c r="CR453" s="191">
        <v>175</v>
      </c>
      <c r="CS453" s="191"/>
      <c r="CT453" s="191"/>
      <c r="CU453" s="191"/>
      <c r="CV453" s="192"/>
      <c r="CW453" s="191" t="s">
        <v>357</v>
      </c>
      <c r="CX453" s="209" t="s">
        <v>358</v>
      </c>
      <c r="CY453" s="208">
        <v>0.13</v>
      </c>
      <c r="CZ453" s="191">
        <v>470</v>
      </c>
      <c r="DA453" s="191"/>
      <c r="DB453" s="191">
        <f t="shared" si="333"/>
        <v>53.193472434294584</v>
      </c>
      <c r="DC453" s="43">
        <f t="shared" si="334"/>
        <v>0</v>
      </c>
      <c r="DD453" s="191" t="s">
        <v>362</v>
      </c>
      <c r="DE453" s="191">
        <v>100</v>
      </c>
      <c r="DF453" s="191" t="s">
        <v>361</v>
      </c>
      <c r="DG453" s="191">
        <v>20</v>
      </c>
      <c r="DH453" s="191" t="s">
        <v>353</v>
      </c>
      <c r="DI453" s="192">
        <v>175</v>
      </c>
      <c r="DJ453" s="191"/>
      <c r="DK453" s="209"/>
      <c r="DL453" s="208"/>
      <c r="DM453" s="191"/>
      <c r="DN453" s="191">
        <f t="shared" si="335"/>
        <v>53.193472434294584</v>
      </c>
      <c r="DO453" s="192">
        <f t="shared" si="336"/>
        <v>0</v>
      </c>
      <c r="DP453" s="191">
        <v>1</v>
      </c>
      <c r="DQ453" s="191" t="s">
        <v>363</v>
      </c>
      <c r="DR453" s="191" t="s">
        <v>371</v>
      </c>
      <c r="DS453" s="208">
        <v>0.13400000000000001</v>
      </c>
      <c r="DT453" s="191">
        <v>580</v>
      </c>
      <c r="DU453" s="191">
        <f t="shared" si="337"/>
        <v>7.6687435030123101</v>
      </c>
      <c r="DV453" s="191">
        <v>0.375</v>
      </c>
      <c r="DW453" s="191">
        <v>0.45</v>
      </c>
      <c r="DX453" s="192">
        <f t="shared" si="338"/>
        <v>9.7387127498185819</v>
      </c>
      <c r="DY453" s="191">
        <v>1</v>
      </c>
      <c r="DZ453" s="191" t="s">
        <v>363</v>
      </c>
      <c r="EA453" s="191" t="s">
        <v>371</v>
      </c>
      <c r="EB453" s="208">
        <v>0.13400000000000001</v>
      </c>
      <c r="EC453" s="191">
        <v>580</v>
      </c>
      <c r="ED453" s="191">
        <f t="shared" si="339"/>
        <v>3.0258966681687376</v>
      </c>
      <c r="EE453" s="191">
        <v>0.47499999999999998</v>
      </c>
      <c r="EF453" s="191">
        <v>0.47499999999999998</v>
      </c>
      <c r="EG453" s="191">
        <f t="shared" si="340"/>
        <v>4.869356374909291</v>
      </c>
      <c r="EH453" s="166">
        <f t="shared" si="341"/>
        <v>2</v>
      </c>
      <c r="EI453" s="205">
        <f t="shared" si="342"/>
        <v>2.8214774555262738</v>
      </c>
      <c r="EJ453" s="205">
        <f t="shared" si="311"/>
        <v>1.6596926208978082</v>
      </c>
      <c r="EK453" s="51">
        <f t="shared" si="307"/>
        <v>1.1162040472709294</v>
      </c>
      <c r="EL453" s="220">
        <f t="shared" si="312"/>
        <v>0.32336127223686306</v>
      </c>
      <c r="EM453" s="221">
        <f t="shared" si="343"/>
        <v>4.6827853129664803</v>
      </c>
      <c r="EN453" s="191"/>
      <c r="EO453" s="313"/>
      <c r="EP453" s="192" t="s">
        <v>354</v>
      </c>
      <c r="EQ453" s="222">
        <f t="shared" si="344"/>
        <v>2.8214774555262738</v>
      </c>
      <c r="ER453" s="191">
        <f t="shared" si="345"/>
        <v>1.6596926208978082</v>
      </c>
      <c r="ES453" s="51">
        <f t="shared" si="346"/>
        <v>1.1162040472709294</v>
      </c>
      <c r="ET453" s="191">
        <f t="shared" si="308"/>
        <v>3.791561272236863</v>
      </c>
      <c r="EU453" s="191">
        <f t="shared" si="347"/>
        <v>4.6827853129664803</v>
      </c>
      <c r="EV453" s="191"/>
      <c r="EW453" s="191"/>
      <c r="EX453" s="192" t="str">
        <f t="shared" si="313"/>
        <v>Front</v>
      </c>
      <c r="EY453" s="145"/>
      <c r="EZ453" s="191"/>
      <c r="FA453" s="191"/>
      <c r="FB453" s="191"/>
      <c r="FC453" s="191"/>
      <c r="FD453" s="191"/>
      <c r="FE453" s="191"/>
      <c r="FF453" s="192"/>
      <c r="FG453" s="145"/>
      <c r="FH453" s="191"/>
      <c r="FI453" s="191"/>
      <c r="FJ453" s="191"/>
      <c r="FK453" s="191"/>
      <c r="FL453" s="191"/>
      <c r="FM453" s="191"/>
      <c r="FN453" s="192"/>
      <c r="FO453" s="145"/>
      <c r="FP453" s="191"/>
      <c r="FQ453" s="191"/>
      <c r="FR453" s="191"/>
      <c r="FS453" s="191"/>
      <c r="FT453" s="191"/>
      <c r="FU453" s="191"/>
      <c r="FV453" s="192"/>
      <c r="FW453" s="191"/>
      <c r="FX453" s="191"/>
      <c r="FY453" s="191"/>
      <c r="FZ453" s="191"/>
      <c r="GA453" s="191"/>
      <c r="GB453" s="191"/>
      <c r="GC453" s="191"/>
      <c r="GD453" s="210"/>
      <c r="GE453" s="145"/>
      <c r="GF453" s="191"/>
      <c r="GG453" s="191"/>
      <c r="GH453" s="191"/>
      <c r="GI453" s="191"/>
      <c r="GJ453" s="191"/>
      <c r="GK453" s="191"/>
      <c r="GL453" s="210"/>
      <c r="GM453" s="145"/>
      <c r="GN453" s="191"/>
      <c r="GO453" s="191"/>
      <c r="GP453" s="191"/>
      <c r="GQ453" s="191"/>
      <c r="GR453" s="191"/>
      <c r="GS453" s="191"/>
      <c r="GT453" s="210"/>
      <c r="GU453" s="145"/>
      <c r="GV453" s="191"/>
      <c r="GW453" s="191"/>
      <c r="GX453" s="191"/>
      <c r="GY453" s="191"/>
      <c r="GZ453" s="191"/>
      <c r="HA453" s="191"/>
      <c r="HB453" s="210"/>
      <c r="HC453" s="145"/>
      <c r="HD453" s="191"/>
      <c r="HE453" s="191"/>
      <c r="HF453" s="191"/>
      <c r="HG453" s="191"/>
      <c r="HH453" s="191"/>
      <c r="HI453" s="191"/>
      <c r="HJ453" s="210"/>
      <c r="HR453" s="310"/>
    </row>
    <row r="454" spans="1:226" s="309" customFormat="1" ht="14.45" customHeight="1" x14ac:dyDescent="0.25">
      <c r="A454" s="211" t="s">
        <v>431</v>
      </c>
      <c r="B454" s="194" t="s">
        <v>0</v>
      </c>
      <c r="C454" s="31">
        <f t="shared" si="309"/>
        <v>444</v>
      </c>
      <c r="D454" s="173" t="str">
        <f t="shared" si="314"/>
        <v>Dw_444</v>
      </c>
      <c r="E454" s="4">
        <v>561.08244819238712</v>
      </c>
      <c r="F454" s="195" t="s">
        <v>360</v>
      </c>
      <c r="G454" s="195">
        <v>17.5</v>
      </c>
      <c r="H454" s="3">
        <f t="shared" si="315"/>
        <v>40.229498414758922</v>
      </c>
      <c r="I454" s="196">
        <f t="shared" si="316"/>
        <v>153.98263043740121</v>
      </c>
      <c r="J454" s="217">
        <f t="shared" si="317"/>
        <v>0.30000000000000004</v>
      </c>
      <c r="K454" s="280">
        <f t="shared" si="318"/>
        <v>0.62829850572384183</v>
      </c>
      <c r="L454" s="280">
        <f t="shared" si="319"/>
        <v>0.7269417184228073</v>
      </c>
      <c r="M454" s="225">
        <f t="shared" si="320"/>
        <v>1.1482815086323068</v>
      </c>
      <c r="N454" s="15" t="s">
        <v>432</v>
      </c>
      <c r="O454" s="197">
        <f t="shared" si="321"/>
        <v>0.54520628881710542</v>
      </c>
      <c r="P454" s="198">
        <f t="shared" si="322"/>
        <v>0</v>
      </c>
      <c r="Q454" s="198">
        <f t="shared" si="323"/>
        <v>0</v>
      </c>
      <c r="R454" s="198">
        <f t="shared" si="324"/>
        <v>0.80453937944213461</v>
      </c>
      <c r="S454" s="77">
        <f t="shared" si="325"/>
        <v>0.70193984256594177</v>
      </c>
      <c r="T454" s="199"/>
      <c r="U454" s="3">
        <f t="shared" si="326"/>
        <v>1.7130018424107829</v>
      </c>
      <c r="V454" s="98">
        <f t="shared" si="327"/>
        <v>9.976876061149305</v>
      </c>
      <c r="W454" s="49">
        <f t="shared" si="328"/>
        <v>4.0322740473258527</v>
      </c>
      <c r="X454" s="317">
        <f t="shared" si="310"/>
        <v>8.4801153147132519E-2</v>
      </c>
      <c r="Y454" s="318">
        <v>8.4801153147132519E-2</v>
      </c>
      <c r="Z454" s="200"/>
      <c r="AA454" s="66"/>
      <c r="AB454" s="66"/>
      <c r="AC454" s="66">
        <v>250</v>
      </c>
      <c r="AD454" s="66"/>
      <c r="AE454" s="66"/>
      <c r="AF454" s="66"/>
      <c r="AG454" s="66"/>
      <c r="AH454" s="195"/>
      <c r="AI454" s="34"/>
      <c r="AJ454" s="229">
        <v>180</v>
      </c>
      <c r="AK454" s="34"/>
      <c r="AL454" s="34"/>
      <c r="AM454" s="34"/>
      <c r="AN454" s="201"/>
      <c r="AO454" s="201"/>
      <c r="AP454" s="202">
        <v>240</v>
      </c>
      <c r="AQ454" s="18"/>
      <c r="AR454" s="18"/>
      <c r="AS454" s="18"/>
      <c r="AT454" s="51"/>
      <c r="AU454" s="17"/>
      <c r="AV454" s="18"/>
      <c r="AW454" s="112"/>
      <c r="AX454" s="103"/>
      <c r="AY454" s="18"/>
      <c r="AZ454" s="18"/>
      <c r="BA454" s="18"/>
      <c r="BB454" s="17"/>
      <c r="BC454" s="19"/>
      <c r="BD454" s="19"/>
      <c r="BE454" s="19"/>
      <c r="BF454" s="17"/>
      <c r="BG454" s="18"/>
      <c r="BH454" s="18"/>
      <c r="BI454" s="128"/>
      <c r="BJ454" s="331"/>
      <c r="BK454" s="332"/>
      <c r="BL454" s="332"/>
      <c r="BM454" s="332"/>
      <c r="BN454" s="333"/>
      <c r="BO454" s="203">
        <f t="shared" si="329"/>
        <v>6.9363999999999999</v>
      </c>
      <c r="BP454" s="285">
        <v>5.7997662209155934</v>
      </c>
      <c r="BQ454" s="204">
        <v>2.8864115124039986</v>
      </c>
      <c r="BR454" s="204"/>
      <c r="BS454" s="47"/>
      <c r="BT454" s="42"/>
      <c r="BU454" s="42"/>
      <c r="BV454" s="42"/>
      <c r="BW454" s="43"/>
      <c r="BX454" s="191"/>
      <c r="BY454" s="191"/>
      <c r="BZ454" s="205"/>
      <c r="CA454" s="191"/>
      <c r="CB454" s="206"/>
      <c r="CC454" s="191"/>
      <c r="CD454" s="207">
        <f t="shared" si="330"/>
        <v>46.194789131220368</v>
      </c>
      <c r="CE454" s="47" t="s">
        <v>356</v>
      </c>
      <c r="CF454" s="42">
        <v>31.8</v>
      </c>
      <c r="CG454" s="42" t="s">
        <v>353</v>
      </c>
      <c r="CH454" s="42">
        <v>175</v>
      </c>
      <c r="CI454" s="191"/>
      <c r="CJ454" s="192"/>
      <c r="CK454" s="191" t="s">
        <v>357</v>
      </c>
      <c r="CL454" s="191" t="s">
        <v>358</v>
      </c>
      <c r="CM454" s="208">
        <v>0.13</v>
      </c>
      <c r="CN454" s="191">
        <v>470</v>
      </c>
      <c r="CO454" s="205">
        <f t="shared" si="331"/>
        <v>63.55207975645552</v>
      </c>
      <c r="CP454" s="191">
        <f t="shared" si="332"/>
        <v>34.646091848415274</v>
      </c>
      <c r="CQ454" s="145" t="s">
        <v>353</v>
      </c>
      <c r="CR454" s="191">
        <v>175</v>
      </c>
      <c r="CS454" s="191"/>
      <c r="CT454" s="191"/>
      <c r="CU454" s="191"/>
      <c r="CV454" s="192"/>
      <c r="CW454" s="191" t="s">
        <v>357</v>
      </c>
      <c r="CX454" s="209" t="s">
        <v>358</v>
      </c>
      <c r="CY454" s="208">
        <v>0.13</v>
      </c>
      <c r="CZ454" s="191">
        <v>470</v>
      </c>
      <c r="DA454" s="191"/>
      <c r="DB454" s="191">
        <f t="shared" si="333"/>
        <v>40.229498414758922</v>
      </c>
      <c r="DC454" s="43">
        <f t="shared" si="334"/>
        <v>0</v>
      </c>
      <c r="DD454" s="191" t="s">
        <v>362</v>
      </c>
      <c r="DE454" s="191">
        <v>100</v>
      </c>
      <c r="DF454" s="191" t="s">
        <v>361</v>
      </c>
      <c r="DG454" s="191">
        <v>20</v>
      </c>
      <c r="DH454" s="191" t="s">
        <v>353</v>
      </c>
      <c r="DI454" s="192">
        <v>175</v>
      </c>
      <c r="DJ454" s="191"/>
      <c r="DK454" s="209"/>
      <c r="DL454" s="208"/>
      <c r="DM454" s="191"/>
      <c r="DN454" s="191">
        <f t="shared" si="335"/>
        <v>40.229498414758922</v>
      </c>
      <c r="DO454" s="192">
        <f t="shared" si="336"/>
        <v>0</v>
      </c>
      <c r="DP454" s="191">
        <v>1</v>
      </c>
      <c r="DQ454" s="191" t="s">
        <v>363</v>
      </c>
      <c r="DR454" s="191" t="s">
        <v>371</v>
      </c>
      <c r="DS454" s="208">
        <v>0.13400000000000001</v>
      </c>
      <c r="DT454" s="191">
        <v>580</v>
      </c>
      <c r="DU454" s="191">
        <f t="shared" si="337"/>
        <v>5.7997662209155934</v>
      </c>
      <c r="DV454" s="191">
        <v>0.375</v>
      </c>
      <c r="DW454" s="191">
        <v>0.45</v>
      </c>
      <c r="DX454" s="192">
        <f t="shared" si="338"/>
        <v>7.6991315218700613</v>
      </c>
      <c r="DY454" s="191">
        <v>1</v>
      </c>
      <c r="DZ454" s="191" t="s">
        <v>363</v>
      </c>
      <c r="EA454" s="191" t="s">
        <v>371</v>
      </c>
      <c r="EB454" s="208">
        <v>0.13400000000000001</v>
      </c>
      <c r="EC454" s="191">
        <v>580</v>
      </c>
      <c r="ED454" s="191">
        <f t="shared" si="339"/>
        <v>2.8864115124039986</v>
      </c>
      <c r="EE454" s="191">
        <v>0.47499999999999998</v>
      </c>
      <c r="EF454" s="191">
        <v>0.47499999999999998</v>
      </c>
      <c r="EG454" s="191">
        <f t="shared" si="340"/>
        <v>3.8495657609350307</v>
      </c>
      <c r="EH454" s="166">
        <f t="shared" si="341"/>
        <v>2</v>
      </c>
      <c r="EI454" s="205">
        <f t="shared" si="342"/>
        <v>2.912103132098331</v>
      </c>
      <c r="EJ454" s="205">
        <f t="shared" si="311"/>
        <v>1.7130018424107829</v>
      </c>
      <c r="EK454" s="51">
        <f t="shared" si="307"/>
        <v>0.92340966999321572</v>
      </c>
      <c r="EL454" s="220">
        <f t="shared" si="312"/>
        <v>0.27804843395083445</v>
      </c>
      <c r="EM454" s="221">
        <f t="shared" si="343"/>
        <v>4.9884380305746525</v>
      </c>
      <c r="EN454" s="191"/>
      <c r="EO454" s="313"/>
      <c r="EP454" s="192" t="s">
        <v>354</v>
      </c>
      <c r="EQ454" s="222">
        <f t="shared" si="344"/>
        <v>2.912103132098331</v>
      </c>
      <c r="ER454" s="191">
        <f t="shared" si="345"/>
        <v>1.7130018424107829</v>
      </c>
      <c r="ES454" s="51">
        <f t="shared" si="346"/>
        <v>0.92340966999321572</v>
      </c>
      <c r="ET454" s="191">
        <f t="shared" si="308"/>
        <v>3.7462484339508344</v>
      </c>
      <c r="EU454" s="191">
        <f t="shared" si="347"/>
        <v>4.9884380305746525</v>
      </c>
      <c r="EV454" s="191"/>
      <c r="EW454" s="191"/>
      <c r="EX454" s="192" t="str">
        <f t="shared" si="313"/>
        <v>Front</v>
      </c>
      <c r="EY454" s="145"/>
      <c r="EZ454" s="191"/>
      <c r="FA454" s="191"/>
      <c r="FB454" s="191"/>
      <c r="FC454" s="191"/>
      <c r="FD454" s="191"/>
      <c r="FE454" s="191"/>
      <c r="FF454" s="192"/>
      <c r="FG454" s="145"/>
      <c r="FH454" s="191"/>
      <c r="FI454" s="191"/>
      <c r="FJ454" s="191"/>
      <c r="FK454" s="191"/>
      <c r="FL454" s="191"/>
      <c r="FM454" s="191"/>
      <c r="FN454" s="192"/>
      <c r="FO454" s="145"/>
      <c r="FP454" s="191"/>
      <c r="FQ454" s="191"/>
      <c r="FR454" s="191"/>
      <c r="FS454" s="191"/>
      <c r="FT454" s="191"/>
      <c r="FU454" s="191"/>
      <c r="FV454" s="192"/>
      <c r="FW454" s="191"/>
      <c r="FX454" s="191"/>
      <c r="FY454" s="191"/>
      <c r="FZ454" s="191"/>
      <c r="GA454" s="191"/>
      <c r="GB454" s="191"/>
      <c r="GC454" s="191"/>
      <c r="GD454" s="210"/>
      <c r="GE454" s="145"/>
      <c r="GF454" s="191"/>
      <c r="GG454" s="191"/>
      <c r="GH454" s="191"/>
      <c r="GI454" s="191"/>
      <c r="GJ454" s="191"/>
      <c r="GK454" s="191"/>
      <c r="GL454" s="210"/>
      <c r="GM454" s="145"/>
      <c r="GN454" s="191"/>
      <c r="GO454" s="191"/>
      <c r="GP454" s="191"/>
      <c r="GQ454" s="191"/>
      <c r="GR454" s="191"/>
      <c r="GS454" s="191"/>
      <c r="GT454" s="210"/>
      <c r="GU454" s="145"/>
      <c r="GV454" s="191"/>
      <c r="GW454" s="191"/>
      <c r="GX454" s="191"/>
      <c r="GY454" s="191"/>
      <c r="GZ454" s="191"/>
      <c r="HA454" s="191"/>
      <c r="HB454" s="210"/>
      <c r="HC454" s="145"/>
      <c r="HD454" s="191"/>
      <c r="HE454" s="191"/>
      <c r="HF454" s="191"/>
      <c r="HG454" s="191"/>
      <c r="HH454" s="191"/>
      <c r="HI454" s="191"/>
      <c r="HJ454" s="210"/>
      <c r="HR454" s="310"/>
    </row>
    <row r="455" spans="1:226" s="309" customFormat="1" ht="14.45" customHeight="1" x14ac:dyDescent="0.25">
      <c r="A455" s="211" t="s">
        <v>431</v>
      </c>
      <c r="B455" s="194" t="s">
        <v>0</v>
      </c>
      <c r="C455" s="31">
        <f t="shared" si="309"/>
        <v>445</v>
      </c>
      <c r="D455" s="173" t="str">
        <f t="shared" si="314"/>
        <v>Dw_445</v>
      </c>
      <c r="E455" s="4">
        <v>669.04165802258979</v>
      </c>
      <c r="F455" s="195" t="s">
        <v>360</v>
      </c>
      <c r="G455" s="195">
        <v>17.5</v>
      </c>
      <c r="H455" s="3">
        <f t="shared" si="315"/>
        <v>43.512488937431883</v>
      </c>
      <c r="I455" s="196">
        <f t="shared" si="316"/>
        <v>163.85962348738082</v>
      </c>
      <c r="J455" s="217">
        <f t="shared" si="317"/>
        <v>0.3</v>
      </c>
      <c r="K455" s="280">
        <f t="shared" si="318"/>
        <v>0.6397880364298314</v>
      </c>
      <c r="L455" s="280">
        <f t="shared" si="319"/>
        <v>0.72402013222819106</v>
      </c>
      <c r="M455" s="225">
        <f t="shared" si="320"/>
        <v>1.1297420176745134</v>
      </c>
      <c r="N455" s="15" t="s">
        <v>432</v>
      </c>
      <c r="O455" s="197">
        <f t="shared" si="321"/>
        <v>0.54301509917114332</v>
      </c>
      <c r="P455" s="198">
        <f t="shared" si="322"/>
        <v>0</v>
      </c>
      <c r="Q455" s="198">
        <f t="shared" si="323"/>
        <v>0</v>
      </c>
      <c r="R455" s="198">
        <f t="shared" si="324"/>
        <v>0.79154975064621191</v>
      </c>
      <c r="S455" s="77">
        <f t="shared" si="325"/>
        <v>0.74133839956282965</v>
      </c>
      <c r="T455" s="199"/>
      <c r="U455" s="3">
        <f t="shared" si="326"/>
        <v>1.6214462992016767</v>
      </c>
      <c r="V455" s="98">
        <f t="shared" si="327"/>
        <v>8.938899544062366</v>
      </c>
      <c r="W455" s="49">
        <f t="shared" si="328"/>
        <v>4.8677679755708754</v>
      </c>
      <c r="X455" s="317">
        <f t="shared" si="310"/>
        <v>6.946457596361158E-2</v>
      </c>
      <c r="Y455" s="318">
        <v>6.946457596361158E-2</v>
      </c>
      <c r="Z455" s="200"/>
      <c r="AA455" s="66"/>
      <c r="AB455" s="66"/>
      <c r="AC455" s="66">
        <v>250</v>
      </c>
      <c r="AD455" s="66"/>
      <c r="AE455" s="66"/>
      <c r="AF455" s="66"/>
      <c r="AG455" s="66"/>
      <c r="AH455" s="195"/>
      <c r="AI455" s="34"/>
      <c r="AJ455" s="229">
        <v>180</v>
      </c>
      <c r="AK455" s="34"/>
      <c r="AL455" s="34"/>
      <c r="AM455" s="34"/>
      <c r="AN455" s="201"/>
      <c r="AO455" s="201"/>
      <c r="AP455" s="202">
        <v>240</v>
      </c>
      <c r="AQ455" s="18"/>
      <c r="AR455" s="18"/>
      <c r="AS455" s="18"/>
      <c r="AT455" s="51"/>
      <c r="AU455" s="17"/>
      <c r="AV455" s="18"/>
      <c r="AW455" s="112"/>
      <c r="AX455" s="103"/>
      <c r="AY455" s="18"/>
      <c r="AZ455" s="18"/>
      <c r="BA455" s="18"/>
      <c r="BB455" s="17"/>
      <c r="BC455" s="19"/>
      <c r="BD455" s="19"/>
      <c r="BE455" s="19"/>
      <c r="BF455" s="17"/>
      <c r="BG455" s="18"/>
      <c r="BH455" s="18"/>
      <c r="BI455" s="128"/>
      <c r="BJ455" s="331"/>
      <c r="BK455" s="332"/>
      <c r="BL455" s="332"/>
      <c r="BM455" s="332"/>
      <c r="BN455" s="333"/>
      <c r="BO455" s="203">
        <f t="shared" si="329"/>
        <v>6.9363999999999999</v>
      </c>
      <c r="BP455" s="285">
        <v>6.2730651256317227</v>
      </c>
      <c r="BQ455" s="204">
        <v>2.9083178191457071</v>
      </c>
      <c r="BR455" s="204"/>
      <c r="BS455" s="47"/>
      <c r="BT455" s="42"/>
      <c r="BU455" s="42"/>
      <c r="BV455" s="42"/>
      <c r="BW455" s="43"/>
      <c r="BX455" s="191"/>
      <c r="BY455" s="191"/>
      <c r="BZ455" s="205"/>
      <c r="CA455" s="191"/>
      <c r="CB455" s="206"/>
      <c r="CC455" s="191"/>
      <c r="CD455" s="207">
        <f t="shared" si="330"/>
        <v>49.157887046214242</v>
      </c>
      <c r="CE455" s="47" t="s">
        <v>356</v>
      </c>
      <c r="CF455" s="42">
        <v>31.8</v>
      </c>
      <c r="CG455" s="42" t="s">
        <v>353</v>
      </c>
      <c r="CH455" s="42">
        <v>175</v>
      </c>
      <c r="CI455" s="191"/>
      <c r="CJ455" s="192"/>
      <c r="CK455" s="191" t="s">
        <v>357</v>
      </c>
      <c r="CL455" s="191" t="s">
        <v>358</v>
      </c>
      <c r="CM455" s="208">
        <v>0.13</v>
      </c>
      <c r="CN455" s="191">
        <v>470</v>
      </c>
      <c r="CO455" s="205">
        <f t="shared" si="331"/>
        <v>66.86309176108918</v>
      </c>
      <c r="CP455" s="191">
        <f t="shared" si="332"/>
        <v>36.868415284660685</v>
      </c>
      <c r="CQ455" s="145" t="s">
        <v>353</v>
      </c>
      <c r="CR455" s="191">
        <v>175</v>
      </c>
      <c r="CS455" s="191"/>
      <c r="CT455" s="191"/>
      <c r="CU455" s="191"/>
      <c r="CV455" s="192"/>
      <c r="CW455" s="191" t="s">
        <v>357</v>
      </c>
      <c r="CX455" s="209" t="s">
        <v>358</v>
      </c>
      <c r="CY455" s="208">
        <v>0.13</v>
      </c>
      <c r="CZ455" s="191">
        <v>470</v>
      </c>
      <c r="DA455" s="191"/>
      <c r="DB455" s="191">
        <f t="shared" si="333"/>
        <v>43.512488937431883</v>
      </c>
      <c r="DC455" s="43">
        <f t="shared" si="334"/>
        <v>0</v>
      </c>
      <c r="DD455" s="191" t="s">
        <v>362</v>
      </c>
      <c r="DE455" s="191">
        <v>100</v>
      </c>
      <c r="DF455" s="191" t="s">
        <v>361</v>
      </c>
      <c r="DG455" s="191">
        <v>20</v>
      </c>
      <c r="DH455" s="191" t="s">
        <v>353</v>
      </c>
      <c r="DI455" s="192">
        <v>175</v>
      </c>
      <c r="DJ455" s="191"/>
      <c r="DK455" s="209"/>
      <c r="DL455" s="208"/>
      <c r="DM455" s="191"/>
      <c r="DN455" s="191">
        <f t="shared" si="335"/>
        <v>43.512488937431883</v>
      </c>
      <c r="DO455" s="192">
        <f t="shared" si="336"/>
        <v>0</v>
      </c>
      <c r="DP455" s="191">
        <v>1</v>
      </c>
      <c r="DQ455" s="191" t="s">
        <v>363</v>
      </c>
      <c r="DR455" s="191" t="s">
        <v>371</v>
      </c>
      <c r="DS455" s="208">
        <v>0.13400000000000001</v>
      </c>
      <c r="DT455" s="191">
        <v>580</v>
      </c>
      <c r="DU455" s="191">
        <f t="shared" si="337"/>
        <v>6.2730651256317227</v>
      </c>
      <c r="DV455" s="191">
        <v>0.375</v>
      </c>
      <c r="DW455" s="191">
        <v>0.45</v>
      </c>
      <c r="DX455" s="192">
        <f t="shared" si="338"/>
        <v>8.1929811743690415</v>
      </c>
      <c r="DY455" s="191">
        <v>1</v>
      </c>
      <c r="DZ455" s="191" t="s">
        <v>363</v>
      </c>
      <c r="EA455" s="191" t="s">
        <v>371</v>
      </c>
      <c r="EB455" s="208">
        <v>0.13400000000000001</v>
      </c>
      <c r="EC455" s="191">
        <v>580</v>
      </c>
      <c r="ED455" s="191">
        <f t="shared" si="339"/>
        <v>2.9083178191457071</v>
      </c>
      <c r="EE455" s="191">
        <v>0.47499999999999998</v>
      </c>
      <c r="EF455" s="191">
        <v>0.47499999999999998</v>
      </c>
      <c r="EG455" s="191">
        <f t="shared" si="340"/>
        <v>4.0964905871845207</v>
      </c>
      <c r="EH455" s="166">
        <f t="shared" si="341"/>
        <v>2</v>
      </c>
      <c r="EI455" s="205">
        <f t="shared" si="342"/>
        <v>2.7564587086428505</v>
      </c>
      <c r="EJ455" s="205">
        <f t="shared" si="311"/>
        <v>1.6214462992016767</v>
      </c>
      <c r="EK455" s="51">
        <f t="shared" si="307"/>
        <v>1.0368715199440304</v>
      </c>
      <c r="EL455" s="220">
        <f t="shared" si="312"/>
        <v>0.35587064567857474</v>
      </c>
      <c r="EM455" s="221">
        <f t="shared" si="343"/>
        <v>4.469449772031183</v>
      </c>
      <c r="EN455" s="191"/>
      <c r="EO455" s="313"/>
      <c r="EP455" s="192" t="s">
        <v>354</v>
      </c>
      <c r="EQ455" s="222">
        <f t="shared" si="344"/>
        <v>2.7564587086428505</v>
      </c>
      <c r="ER455" s="191">
        <f t="shared" si="345"/>
        <v>1.6214462992016767</v>
      </c>
      <c r="ES455" s="51">
        <f t="shared" si="346"/>
        <v>1.0368715199440304</v>
      </c>
      <c r="ET455" s="191">
        <f t="shared" si="308"/>
        <v>3.8240706456785745</v>
      </c>
      <c r="EU455" s="191">
        <f t="shared" si="347"/>
        <v>4.469449772031183</v>
      </c>
      <c r="EV455" s="191"/>
      <c r="EW455" s="191"/>
      <c r="EX455" s="192" t="str">
        <f t="shared" si="313"/>
        <v>Front</v>
      </c>
      <c r="EY455" s="145"/>
      <c r="EZ455" s="191"/>
      <c r="FA455" s="191"/>
      <c r="FB455" s="191"/>
      <c r="FC455" s="191"/>
      <c r="FD455" s="191"/>
      <c r="FE455" s="191"/>
      <c r="FF455" s="192"/>
      <c r="FG455" s="145"/>
      <c r="FH455" s="191"/>
      <c r="FI455" s="191"/>
      <c r="FJ455" s="191"/>
      <c r="FK455" s="191"/>
      <c r="FL455" s="191"/>
      <c r="FM455" s="191"/>
      <c r="FN455" s="192"/>
      <c r="FO455" s="145"/>
      <c r="FP455" s="191"/>
      <c r="FQ455" s="191"/>
      <c r="FR455" s="191"/>
      <c r="FS455" s="191"/>
      <c r="FT455" s="191"/>
      <c r="FU455" s="191"/>
      <c r="FV455" s="192"/>
      <c r="FW455" s="191"/>
      <c r="FX455" s="191"/>
      <c r="FY455" s="191"/>
      <c r="FZ455" s="191"/>
      <c r="GA455" s="191"/>
      <c r="GB455" s="191"/>
      <c r="GC455" s="191"/>
      <c r="GD455" s="210"/>
      <c r="GE455" s="145"/>
      <c r="GF455" s="191"/>
      <c r="GG455" s="191"/>
      <c r="GH455" s="191"/>
      <c r="GI455" s="191"/>
      <c r="GJ455" s="191"/>
      <c r="GK455" s="191"/>
      <c r="GL455" s="210"/>
      <c r="GM455" s="145"/>
      <c r="GN455" s="191"/>
      <c r="GO455" s="191"/>
      <c r="GP455" s="191"/>
      <c r="GQ455" s="191"/>
      <c r="GR455" s="191"/>
      <c r="GS455" s="191"/>
      <c r="GT455" s="210"/>
      <c r="GU455" s="145"/>
      <c r="GV455" s="191"/>
      <c r="GW455" s="191"/>
      <c r="GX455" s="191"/>
      <c r="GY455" s="191"/>
      <c r="GZ455" s="191"/>
      <c r="HA455" s="191"/>
      <c r="HB455" s="210"/>
      <c r="HC455" s="145"/>
      <c r="HD455" s="191"/>
      <c r="HE455" s="191"/>
      <c r="HF455" s="191"/>
      <c r="HG455" s="191"/>
      <c r="HH455" s="191"/>
      <c r="HI455" s="191"/>
      <c r="HJ455" s="210"/>
      <c r="HR455" s="310"/>
    </row>
    <row r="456" spans="1:226" s="309" customFormat="1" ht="14.45" customHeight="1" x14ac:dyDescent="0.25">
      <c r="A456" s="211" t="s">
        <v>431</v>
      </c>
      <c r="B456" s="194" t="s">
        <v>0</v>
      </c>
      <c r="C456" s="31">
        <f t="shared" si="309"/>
        <v>446</v>
      </c>
      <c r="D456" s="173" t="str">
        <f t="shared" si="314"/>
        <v>Dw_446</v>
      </c>
      <c r="E456" s="4">
        <v>513.26002438185333</v>
      </c>
      <c r="F456" s="195" t="s">
        <v>360</v>
      </c>
      <c r="G456" s="195">
        <v>17.5</v>
      </c>
      <c r="H456" s="3">
        <f t="shared" si="315"/>
        <v>49.083983550143223</v>
      </c>
      <c r="I456" s="196">
        <f t="shared" si="316"/>
        <v>181.05009567497791</v>
      </c>
      <c r="J456" s="1">
        <f t="shared" si="317"/>
        <v>0.30000000000000004</v>
      </c>
      <c r="K456" s="280">
        <f t="shared" si="318"/>
        <v>0.65532859298546997</v>
      </c>
      <c r="L456" s="280">
        <f t="shared" si="319"/>
        <v>0.77125129014557403</v>
      </c>
      <c r="M456" s="225">
        <f t="shared" si="320"/>
        <v>1.106573362103062</v>
      </c>
      <c r="N456" s="15" t="s">
        <v>432</v>
      </c>
      <c r="O456" s="197">
        <f t="shared" si="321"/>
        <v>0.5784384676091805</v>
      </c>
      <c r="P456" s="198">
        <f t="shared" si="322"/>
        <v>0</v>
      </c>
      <c r="Q456" s="198">
        <f t="shared" si="323"/>
        <v>0</v>
      </c>
      <c r="R456" s="198">
        <f t="shared" si="324"/>
        <v>0.77531671402946256</v>
      </c>
      <c r="S456" s="77">
        <f t="shared" si="325"/>
        <v>0.80551903071562159</v>
      </c>
      <c r="T456" s="199"/>
      <c r="U456" s="3">
        <f t="shared" si="326"/>
        <v>1.9141557679064984</v>
      </c>
      <c r="V456" s="98">
        <f t="shared" si="327"/>
        <v>12.457573832953036</v>
      </c>
      <c r="W456" s="49">
        <f t="shared" si="328"/>
        <v>3.9400917231817032</v>
      </c>
      <c r="X456" s="317">
        <f t="shared" si="310"/>
        <v>9.5197019053992513E-2</v>
      </c>
      <c r="Y456" s="318">
        <v>9.5197019053992513E-2</v>
      </c>
      <c r="Z456" s="200"/>
      <c r="AA456" s="66"/>
      <c r="AB456" s="66"/>
      <c r="AC456" s="66">
        <v>250</v>
      </c>
      <c r="AD456" s="66"/>
      <c r="AE456" s="66"/>
      <c r="AF456" s="66"/>
      <c r="AG456" s="66"/>
      <c r="AH456" s="195"/>
      <c r="AI456" s="34"/>
      <c r="AJ456" s="229">
        <v>180</v>
      </c>
      <c r="AK456" s="34"/>
      <c r="AL456" s="34"/>
      <c r="AM456" s="34"/>
      <c r="AN456" s="201"/>
      <c r="AO456" s="201"/>
      <c r="AP456" s="202">
        <v>240</v>
      </c>
      <c r="AQ456" s="18"/>
      <c r="AR456" s="18"/>
      <c r="AS456" s="18"/>
      <c r="AT456" s="51"/>
      <c r="AU456" s="17"/>
      <c r="AV456" s="18"/>
      <c r="AW456" s="112"/>
      <c r="AX456" s="103"/>
      <c r="AY456" s="18"/>
      <c r="AZ456" s="18"/>
      <c r="BA456" s="18"/>
      <c r="BB456" s="17"/>
      <c r="BC456" s="19"/>
      <c r="BD456" s="19"/>
      <c r="BE456" s="19"/>
      <c r="BF456" s="17"/>
      <c r="BG456" s="18"/>
      <c r="BH456" s="18"/>
      <c r="BI456" s="128"/>
      <c r="BJ456" s="331"/>
      <c r="BK456" s="332"/>
      <c r="BL456" s="332"/>
      <c r="BM456" s="332"/>
      <c r="BN456" s="333"/>
      <c r="BO456" s="203">
        <f t="shared" si="329"/>
        <v>6.9363999999999999</v>
      </c>
      <c r="BP456" s="285">
        <v>7.0762908064908636</v>
      </c>
      <c r="BQ456" s="204">
        <v>2.9573951826689626</v>
      </c>
      <c r="BR456" s="204"/>
      <c r="BS456" s="47"/>
      <c r="BT456" s="42"/>
      <c r="BU456" s="42"/>
      <c r="BV456" s="42"/>
      <c r="BW456" s="43"/>
      <c r="BX456" s="191"/>
      <c r="BY456" s="191"/>
      <c r="BZ456" s="205"/>
      <c r="CA456" s="191"/>
      <c r="CB456" s="206"/>
      <c r="CC456" s="191"/>
      <c r="CD456" s="207">
        <f t="shared" si="330"/>
        <v>54.315028702493379</v>
      </c>
      <c r="CE456" s="47" t="s">
        <v>356</v>
      </c>
      <c r="CF456" s="42">
        <v>31.8</v>
      </c>
      <c r="CG456" s="42" t="s">
        <v>353</v>
      </c>
      <c r="CH456" s="42">
        <v>175</v>
      </c>
      <c r="CI456" s="191"/>
      <c r="CJ456" s="192"/>
      <c r="CK456" s="191" t="s">
        <v>357</v>
      </c>
      <c r="CL456" s="191" t="s">
        <v>358</v>
      </c>
      <c r="CM456" s="208">
        <v>0.13</v>
      </c>
      <c r="CN456" s="191">
        <v>470</v>
      </c>
      <c r="CO456" s="205">
        <f t="shared" si="331"/>
        <v>72.910574723263608</v>
      </c>
      <c r="CP456" s="191">
        <f t="shared" si="332"/>
        <v>40.736271526870034</v>
      </c>
      <c r="CQ456" s="145" t="s">
        <v>353</v>
      </c>
      <c r="CR456" s="191">
        <v>175</v>
      </c>
      <c r="CS456" s="191"/>
      <c r="CT456" s="191"/>
      <c r="CU456" s="191"/>
      <c r="CV456" s="192"/>
      <c r="CW456" s="191" t="s">
        <v>357</v>
      </c>
      <c r="CX456" s="209" t="s">
        <v>358</v>
      </c>
      <c r="CY456" s="208">
        <v>0.13</v>
      </c>
      <c r="CZ456" s="191">
        <v>470</v>
      </c>
      <c r="DA456" s="191"/>
      <c r="DB456" s="191">
        <f t="shared" si="333"/>
        <v>49.083983550143223</v>
      </c>
      <c r="DC456" s="43">
        <f t="shared" si="334"/>
        <v>0</v>
      </c>
      <c r="DD456" s="191" t="s">
        <v>362</v>
      </c>
      <c r="DE456" s="191">
        <v>100</v>
      </c>
      <c r="DF456" s="191" t="s">
        <v>361</v>
      </c>
      <c r="DG456" s="191">
        <v>20</v>
      </c>
      <c r="DH456" s="191" t="s">
        <v>353</v>
      </c>
      <c r="DI456" s="192">
        <v>175</v>
      </c>
      <c r="DJ456" s="191"/>
      <c r="DK456" s="209"/>
      <c r="DL456" s="208"/>
      <c r="DM456" s="191"/>
      <c r="DN456" s="191">
        <f t="shared" si="335"/>
        <v>49.083983550143223</v>
      </c>
      <c r="DO456" s="192">
        <f t="shared" si="336"/>
        <v>0</v>
      </c>
      <c r="DP456" s="191">
        <v>1</v>
      </c>
      <c r="DQ456" s="191" t="s">
        <v>363</v>
      </c>
      <c r="DR456" s="191" t="s">
        <v>371</v>
      </c>
      <c r="DS456" s="208">
        <v>0.13400000000000001</v>
      </c>
      <c r="DT456" s="191">
        <v>580</v>
      </c>
      <c r="DU456" s="191">
        <f t="shared" si="337"/>
        <v>7.0762908064908636</v>
      </c>
      <c r="DV456" s="191">
        <v>0.375</v>
      </c>
      <c r="DW456" s="191">
        <v>0.45</v>
      </c>
      <c r="DX456" s="192">
        <f t="shared" si="338"/>
        <v>9.0525047837488959</v>
      </c>
      <c r="DY456" s="191">
        <v>1</v>
      </c>
      <c r="DZ456" s="191" t="s">
        <v>363</v>
      </c>
      <c r="EA456" s="191" t="s">
        <v>371</v>
      </c>
      <c r="EB456" s="208">
        <v>0.13400000000000001</v>
      </c>
      <c r="EC456" s="191">
        <v>580</v>
      </c>
      <c r="ED456" s="191">
        <f t="shared" si="339"/>
        <v>2.9573951826689626</v>
      </c>
      <c r="EE456" s="191">
        <v>0.47499999999999998</v>
      </c>
      <c r="EF456" s="191">
        <v>0.47499999999999998</v>
      </c>
      <c r="EG456" s="191">
        <f t="shared" si="340"/>
        <v>4.5262523918744479</v>
      </c>
      <c r="EH456" s="166">
        <f t="shared" si="341"/>
        <v>2</v>
      </c>
      <c r="EI456" s="205">
        <f t="shared" si="342"/>
        <v>3.2540648054410473</v>
      </c>
      <c r="EJ456" s="205">
        <f t="shared" si="311"/>
        <v>1.9141557679064984</v>
      </c>
      <c r="EK456" s="51">
        <f t="shared" si="307"/>
        <v>0.79323941476246418</v>
      </c>
      <c r="EL456" s="220">
        <f t="shared" si="312"/>
        <v>0.10706759727947635</v>
      </c>
      <c r="EM456" s="221">
        <f t="shared" si="343"/>
        <v>6.2287869164765182</v>
      </c>
      <c r="EN456" s="191"/>
      <c r="EO456" s="313"/>
      <c r="EP456" s="192" t="s">
        <v>354</v>
      </c>
      <c r="EQ456" s="222">
        <f t="shared" si="344"/>
        <v>3.2540648054410473</v>
      </c>
      <c r="ER456" s="191">
        <f t="shared" si="345"/>
        <v>1.9141557679064984</v>
      </c>
      <c r="ES456" s="51">
        <f t="shared" si="346"/>
        <v>0.79323941476246418</v>
      </c>
      <c r="ET456" s="191">
        <f t="shared" si="308"/>
        <v>3.5752675972794763</v>
      </c>
      <c r="EU456" s="191">
        <f t="shared" si="347"/>
        <v>6.2287869164765182</v>
      </c>
      <c r="EV456" s="191"/>
      <c r="EW456" s="191"/>
      <c r="EX456" s="192" t="str">
        <f t="shared" si="313"/>
        <v>Front</v>
      </c>
      <c r="EY456" s="145"/>
      <c r="EZ456" s="191"/>
      <c r="FA456" s="191"/>
      <c r="FB456" s="191"/>
      <c r="FC456" s="191"/>
      <c r="FD456" s="191"/>
      <c r="FE456" s="191"/>
      <c r="FF456" s="192"/>
      <c r="FG456" s="145"/>
      <c r="FH456" s="191"/>
      <c r="FI456" s="191"/>
      <c r="FJ456" s="191"/>
      <c r="FK456" s="191"/>
      <c r="FL456" s="191"/>
      <c r="FM456" s="191"/>
      <c r="FN456" s="192"/>
      <c r="FO456" s="145"/>
      <c r="FP456" s="191"/>
      <c r="FQ456" s="191"/>
      <c r="FR456" s="191"/>
      <c r="FS456" s="191"/>
      <c r="FT456" s="191"/>
      <c r="FU456" s="191"/>
      <c r="FV456" s="192"/>
      <c r="FW456" s="191"/>
      <c r="FX456" s="191"/>
      <c r="FY456" s="191"/>
      <c r="FZ456" s="191"/>
      <c r="GA456" s="191"/>
      <c r="GB456" s="191"/>
      <c r="GC456" s="191"/>
      <c r="GD456" s="210"/>
      <c r="GE456" s="145"/>
      <c r="GF456" s="191"/>
      <c r="GG456" s="191"/>
      <c r="GH456" s="191"/>
      <c r="GI456" s="191"/>
      <c r="GJ456" s="191"/>
      <c r="GK456" s="191"/>
      <c r="GL456" s="210"/>
      <c r="GM456" s="145"/>
      <c r="GN456" s="191"/>
      <c r="GO456" s="191"/>
      <c r="GP456" s="191"/>
      <c r="GQ456" s="191"/>
      <c r="GR456" s="191"/>
      <c r="GS456" s="191"/>
      <c r="GT456" s="210"/>
      <c r="GU456" s="145"/>
      <c r="GV456" s="191"/>
      <c r="GW456" s="191"/>
      <c r="GX456" s="191"/>
      <c r="GY456" s="191"/>
      <c r="GZ456" s="191"/>
      <c r="HA456" s="191"/>
      <c r="HB456" s="210"/>
      <c r="HC456" s="145"/>
      <c r="HD456" s="191"/>
      <c r="HE456" s="191"/>
      <c r="HF456" s="191"/>
      <c r="HG456" s="191"/>
      <c r="HH456" s="191"/>
      <c r="HI456" s="191"/>
      <c r="HJ456" s="210"/>
      <c r="HR456" s="310"/>
    </row>
    <row r="457" spans="1:226" s="309" customFormat="1" ht="14.45" customHeight="1" x14ac:dyDescent="0.25">
      <c r="A457" s="211" t="s">
        <v>431</v>
      </c>
      <c r="B457" s="194" t="s">
        <v>0</v>
      </c>
      <c r="C457" s="31">
        <f t="shared" si="309"/>
        <v>447</v>
      </c>
      <c r="D457" s="173" t="str">
        <f t="shared" si="314"/>
        <v>Dw_447</v>
      </c>
      <c r="E457" s="4">
        <v>600.5526195793359</v>
      </c>
      <c r="F457" s="195" t="s">
        <v>360</v>
      </c>
      <c r="G457" s="195">
        <v>17.5</v>
      </c>
      <c r="H457" s="3">
        <f t="shared" si="315"/>
        <v>46.997907162009888</v>
      </c>
      <c r="I457" s="196">
        <f t="shared" si="316"/>
        <v>171.18984551716889</v>
      </c>
      <c r="J457" s="1">
        <f t="shared" si="317"/>
        <v>0.3</v>
      </c>
      <c r="K457" s="280">
        <f t="shared" si="318"/>
        <v>0.66529695186729076</v>
      </c>
      <c r="L457" s="280">
        <f t="shared" si="319"/>
        <v>0.76876751083451733</v>
      </c>
      <c r="M457" s="225">
        <f t="shared" si="320"/>
        <v>1.092749800073318</v>
      </c>
      <c r="N457" s="15" t="s">
        <v>432</v>
      </c>
      <c r="O457" s="197">
        <f t="shared" si="321"/>
        <v>0.576575633125888</v>
      </c>
      <c r="P457" s="198">
        <f t="shared" si="322"/>
        <v>0</v>
      </c>
      <c r="Q457" s="198">
        <f t="shared" si="323"/>
        <v>0</v>
      </c>
      <c r="R457" s="198">
        <f t="shared" si="324"/>
        <v>0.76563128416450132</v>
      </c>
      <c r="S457" s="77">
        <f t="shared" si="325"/>
        <v>0.80022077423928029</v>
      </c>
      <c r="T457" s="199"/>
      <c r="U457" s="3">
        <f t="shared" si="326"/>
        <v>1.7480879899244519</v>
      </c>
      <c r="V457" s="98">
        <f t="shared" si="327"/>
        <v>10.389759509761577</v>
      </c>
      <c r="W457" s="49">
        <f t="shared" si="328"/>
        <v>4.5234836396216442</v>
      </c>
      <c r="X457" s="317">
        <f t="shared" si="310"/>
        <v>8.0243366315106562E-2</v>
      </c>
      <c r="Y457" s="318">
        <v>8.0243366315106535E-2</v>
      </c>
      <c r="Z457" s="200"/>
      <c r="AA457" s="66"/>
      <c r="AB457" s="66"/>
      <c r="AC457" s="66">
        <v>250</v>
      </c>
      <c r="AD457" s="66"/>
      <c r="AE457" s="66"/>
      <c r="AF457" s="66"/>
      <c r="AG457" s="66"/>
      <c r="AH457" s="195"/>
      <c r="AI457" s="34"/>
      <c r="AJ457" s="229">
        <v>180</v>
      </c>
      <c r="AK457" s="34"/>
      <c r="AL457" s="34"/>
      <c r="AM457" s="34"/>
      <c r="AN457" s="201"/>
      <c r="AO457" s="201"/>
      <c r="AP457" s="202">
        <v>240</v>
      </c>
      <c r="AQ457" s="18"/>
      <c r="AR457" s="18"/>
      <c r="AS457" s="18"/>
      <c r="AT457" s="51"/>
      <c r="AU457" s="17"/>
      <c r="AV457" s="18"/>
      <c r="AW457" s="112"/>
      <c r="AX457" s="103"/>
      <c r="AY457" s="18"/>
      <c r="AZ457" s="18"/>
      <c r="BA457" s="18"/>
      <c r="BB457" s="17"/>
      <c r="BC457" s="19"/>
      <c r="BD457" s="19"/>
      <c r="BE457" s="19"/>
      <c r="BF457" s="17"/>
      <c r="BG457" s="18"/>
      <c r="BH457" s="18"/>
      <c r="BI457" s="128"/>
      <c r="BJ457" s="331"/>
      <c r="BK457" s="332"/>
      <c r="BL457" s="332"/>
      <c r="BM457" s="332"/>
      <c r="BN457" s="333"/>
      <c r="BO457" s="203">
        <f t="shared" si="329"/>
        <v>6.9363999999999999</v>
      </c>
      <c r="BP457" s="285">
        <v>6.7755474254670851</v>
      </c>
      <c r="BQ457" s="204">
        <v>2.8148456524044607</v>
      </c>
      <c r="BR457" s="204"/>
      <c r="BS457" s="47"/>
      <c r="BT457" s="42"/>
      <c r="BU457" s="42"/>
      <c r="BV457" s="42"/>
      <c r="BW457" s="43"/>
      <c r="BX457" s="191"/>
      <c r="BY457" s="191"/>
      <c r="BZ457" s="205"/>
      <c r="CA457" s="191"/>
      <c r="CB457" s="206"/>
      <c r="CC457" s="191"/>
      <c r="CD457" s="207">
        <f t="shared" si="330"/>
        <v>51.356953655150669</v>
      </c>
      <c r="CE457" s="47" t="s">
        <v>356</v>
      </c>
      <c r="CF457" s="42">
        <v>31.8</v>
      </c>
      <c r="CG457" s="42" t="s">
        <v>353</v>
      </c>
      <c r="CH457" s="42">
        <v>175</v>
      </c>
      <c r="CI457" s="191"/>
      <c r="CJ457" s="192"/>
      <c r="CK457" s="191" t="s">
        <v>357</v>
      </c>
      <c r="CL457" s="191" t="s">
        <v>358</v>
      </c>
      <c r="CM457" s="208">
        <v>0.13</v>
      </c>
      <c r="CN457" s="191">
        <v>470</v>
      </c>
      <c r="CO457" s="205">
        <f t="shared" si="331"/>
        <v>67.222477341721259</v>
      </c>
      <c r="CP457" s="191">
        <f t="shared" si="332"/>
        <v>38.517715241363</v>
      </c>
      <c r="CQ457" s="145" t="s">
        <v>353</v>
      </c>
      <c r="CR457" s="191">
        <v>175</v>
      </c>
      <c r="CS457" s="191"/>
      <c r="CT457" s="191"/>
      <c r="CU457" s="191"/>
      <c r="CV457" s="192"/>
      <c r="CW457" s="191" t="s">
        <v>357</v>
      </c>
      <c r="CX457" s="209" t="s">
        <v>358</v>
      </c>
      <c r="CY457" s="208">
        <v>0.13</v>
      </c>
      <c r="CZ457" s="191">
        <v>470</v>
      </c>
      <c r="DA457" s="191"/>
      <c r="DB457" s="191">
        <f t="shared" si="333"/>
        <v>46.997907162009888</v>
      </c>
      <c r="DC457" s="43">
        <f t="shared" si="334"/>
        <v>0</v>
      </c>
      <c r="DD457" s="191" t="s">
        <v>362</v>
      </c>
      <c r="DE457" s="191">
        <v>100</v>
      </c>
      <c r="DF457" s="191" t="s">
        <v>361</v>
      </c>
      <c r="DG457" s="191">
        <v>20</v>
      </c>
      <c r="DH457" s="191" t="s">
        <v>353</v>
      </c>
      <c r="DI457" s="192">
        <v>175</v>
      </c>
      <c r="DJ457" s="191"/>
      <c r="DK457" s="209"/>
      <c r="DL457" s="208"/>
      <c r="DM457" s="191"/>
      <c r="DN457" s="191">
        <f t="shared" si="335"/>
        <v>46.997907162009888</v>
      </c>
      <c r="DO457" s="192">
        <f t="shared" si="336"/>
        <v>0</v>
      </c>
      <c r="DP457" s="191">
        <v>1</v>
      </c>
      <c r="DQ457" s="191" t="s">
        <v>363</v>
      </c>
      <c r="DR457" s="191" t="s">
        <v>371</v>
      </c>
      <c r="DS457" s="208">
        <v>0.13400000000000001</v>
      </c>
      <c r="DT457" s="191">
        <v>580</v>
      </c>
      <c r="DU457" s="191">
        <f t="shared" si="337"/>
        <v>6.7755474254670851</v>
      </c>
      <c r="DV457" s="191">
        <v>0.375</v>
      </c>
      <c r="DW457" s="191">
        <v>0.45</v>
      </c>
      <c r="DX457" s="192">
        <f t="shared" si="338"/>
        <v>8.5594922758584442</v>
      </c>
      <c r="DY457" s="191">
        <v>1</v>
      </c>
      <c r="DZ457" s="191" t="s">
        <v>363</v>
      </c>
      <c r="EA457" s="191" t="s">
        <v>371</v>
      </c>
      <c r="EB457" s="208">
        <v>0.13400000000000001</v>
      </c>
      <c r="EC457" s="191">
        <v>580</v>
      </c>
      <c r="ED457" s="191">
        <f t="shared" si="339"/>
        <v>2.8148456524044607</v>
      </c>
      <c r="EE457" s="191">
        <v>0.47499999999999998</v>
      </c>
      <c r="EF457" s="191">
        <v>0.47499999999999998</v>
      </c>
      <c r="EG457" s="191">
        <f t="shared" si="340"/>
        <v>4.2797461379292221</v>
      </c>
      <c r="EH457" s="166">
        <f t="shared" si="341"/>
        <v>2</v>
      </c>
      <c r="EI457" s="205">
        <f t="shared" si="342"/>
        <v>2.9717495828715683</v>
      </c>
      <c r="EJ457" s="205">
        <f t="shared" si="311"/>
        <v>1.7480879899244519</v>
      </c>
      <c r="EK457" s="51">
        <f t="shared" si="307"/>
        <v>0.81675766248000881</v>
      </c>
      <c r="EL457" s="220">
        <f t="shared" si="312"/>
        <v>0.24822520856421582</v>
      </c>
      <c r="EM457" s="221">
        <f t="shared" si="343"/>
        <v>5.1948797548807883</v>
      </c>
      <c r="EN457" s="191"/>
      <c r="EO457" s="313"/>
      <c r="EP457" s="192" t="s">
        <v>354</v>
      </c>
      <c r="EQ457" s="222">
        <f t="shared" si="344"/>
        <v>2.9717495828715683</v>
      </c>
      <c r="ER457" s="191">
        <f t="shared" si="345"/>
        <v>1.7480879899244519</v>
      </c>
      <c r="ES457" s="51">
        <f t="shared" si="346"/>
        <v>0.81675766248000881</v>
      </c>
      <c r="ET457" s="191">
        <f t="shared" si="308"/>
        <v>3.7164252085642158</v>
      </c>
      <c r="EU457" s="191">
        <f t="shared" si="347"/>
        <v>5.1948797548807883</v>
      </c>
      <c r="EV457" s="191"/>
      <c r="EW457" s="191"/>
      <c r="EX457" s="192" t="str">
        <f t="shared" si="313"/>
        <v>Front</v>
      </c>
      <c r="EY457" s="145"/>
      <c r="EZ457" s="191"/>
      <c r="FA457" s="191"/>
      <c r="FB457" s="191"/>
      <c r="FC457" s="191"/>
      <c r="FD457" s="191"/>
      <c r="FE457" s="191"/>
      <c r="FF457" s="192"/>
      <c r="FG457" s="145"/>
      <c r="FH457" s="191"/>
      <c r="FI457" s="191"/>
      <c r="FJ457" s="191"/>
      <c r="FK457" s="191"/>
      <c r="FL457" s="191"/>
      <c r="FM457" s="191"/>
      <c r="FN457" s="192"/>
      <c r="FO457" s="145"/>
      <c r="FP457" s="191"/>
      <c r="FQ457" s="191"/>
      <c r="FR457" s="191"/>
      <c r="FS457" s="191"/>
      <c r="FT457" s="191"/>
      <c r="FU457" s="191"/>
      <c r="FV457" s="192"/>
      <c r="FW457" s="191"/>
      <c r="FX457" s="191"/>
      <c r="FY457" s="191"/>
      <c r="FZ457" s="191"/>
      <c r="GA457" s="191"/>
      <c r="GB457" s="191"/>
      <c r="GC457" s="191"/>
      <c r="GD457" s="210"/>
      <c r="GE457" s="145"/>
      <c r="GF457" s="191"/>
      <c r="GG457" s="191"/>
      <c r="GH457" s="191"/>
      <c r="GI457" s="191"/>
      <c r="GJ457" s="191"/>
      <c r="GK457" s="191"/>
      <c r="GL457" s="210"/>
      <c r="GM457" s="145"/>
      <c r="GN457" s="191"/>
      <c r="GO457" s="191"/>
      <c r="GP457" s="191"/>
      <c r="GQ457" s="191"/>
      <c r="GR457" s="191"/>
      <c r="GS457" s="191"/>
      <c r="GT457" s="210"/>
      <c r="GU457" s="145"/>
      <c r="GV457" s="191"/>
      <c r="GW457" s="191"/>
      <c r="GX457" s="191"/>
      <c r="GY457" s="191"/>
      <c r="GZ457" s="191"/>
      <c r="HA457" s="191"/>
      <c r="HB457" s="210"/>
      <c r="HC457" s="145"/>
      <c r="HD457" s="191"/>
      <c r="HE457" s="191"/>
      <c r="HF457" s="191"/>
      <c r="HG457" s="191"/>
      <c r="HH457" s="191"/>
      <c r="HI457" s="191"/>
      <c r="HJ457" s="210"/>
      <c r="HR457" s="310"/>
    </row>
    <row r="458" spans="1:226" s="309" customFormat="1" ht="14.45" customHeight="1" x14ac:dyDescent="0.25">
      <c r="A458" s="211" t="s">
        <v>431</v>
      </c>
      <c r="B458" s="194" t="s">
        <v>0</v>
      </c>
      <c r="C458" s="31">
        <f t="shared" si="309"/>
        <v>448</v>
      </c>
      <c r="D458" s="173" t="str">
        <f t="shared" si="314"/>
        <v>Dw_448</v>
      </c>
      <c r="E458" s="4">
        <v>445.33993513322503</v>
      </c>
      <c r="F458" s="195" t="s">
        <v>360</v>
      </c>
      <c r="G458" s="195">
        <v>17.5</v>
      </c>
      <c r="H458" s="3">
        <f t="shared" si="315"/>
        <v>54.346413467897662</v>
      </c>
      <c r="I458" s="196">
        <f t="shared" si="316"/>
        <v>192.02948571291842</v>
      </c>
      <c r="J458" s="1">
        <f t="shared" si="317"/>
        <v>0.3</v>
      </c>
      <c r="K458" s="280">
        <f t="shared" si="318"/>
        <v>0.69127856287045975</v>
      </c>
      <c r="L458" s="280">
        <f t="shared" si="319"/>
        <v>0.81375095846705248</v>
      </c>
      <c r="M458" s="225">
        <f t="shared" si="320"/>
        <v>1.0600303136453517</v>
      </c>
      <c r="N458" s="15" t="s">
        <v>432</v>
      </c>
      <c r="O458" s="197">
        <f t="shared" si="321"/>
        <v>0.61031321885028933</v>
      </c>
      <c r="P458" s="198">
        <f t="shared" si="322"/>
        <v>0</v>
      </c>
      <c r="Q458" s="198">
        <f t="shared" si="323"/>
        <v>0</v>
      </c>
      <c r="R458" s="198">
        <f t="shared" si="324"/>
        <v>0.74270649167369873</v>
      </c>
      <c r="S458" s="77">
        <f t="shared" si="325"/>
        <v>0.8957126496385257</v>
      </c>
      <c r="T458" s="199"/>
      <c r="U458" s="3">
        <f t="shared" si="326"/>
        <v>1.9206663759487039</v>
      </c>
      <c r="V458" s="98">
        <f t="shared" si="327"/>
        <v>12.542461714179755</v>
      </c>
      <c r="W458" s="49">
        <f t="shared" si="328"/>
        <v>4.332994168637315</v>
      </c>
      <c r="X458" s="317">
        <f t="shared" si="310"/>
        <v>9.051922603544682E-2</v>
      </c>
      <c r="Y458" s="318">
        <v>9.051922603544682E-2</v>
      </c>
      <c r="Z458" s="200"/>
      <c r="AA458" s="66"/>
      <c r="AB458" s="66"/>
      <c r="AC458" s="66">
        <v>250</v>
      </c>
      <c r="AD458" s="66"/>
      <c r="AE458" s="66"/>
      <c r="AF458" s="66"/>
      <c r="AG458" s="66"/>
      <c r="AH458" s="195"/>
      <c r="AI458" s="34"/>
      <c r="AJ458" s="229">
        <v>180</v>
      </c>
      <c r="AK458" s="34"/>
      <c r="AL458" s="34"/>
      <c r="AM458" s="34"/>
      <c r="AN458" s="201"/>
      <c r="AO458" s="201"/>
      <c r="AP458" s="202">
        <v>240</v>
      </c>
      <c r="AQ458" s="18"/>
      <c r="AR458" s="18"/>
      <c r="AS458" s="18"/>
      <c r="AT458" s="51"/>
      <c r="AU458" s="17"/>
      <c r="AV458" s="18"/>
      <c r="AW458" s="112"/>
      <c r="AX458" s="103"/>
      <c r="AY458" s="18"/>
      <c r="AZ458" s="18"/>
      <c r="BA458" s="18"/>
      <c r="BB458" s="17"/>
      <c r="BC458" s="19"/>
      <c r="BD458" s="19"/>
      <c r="BE458" s="19"/>
      <c r="BF458" s="17"/>
      <c r="BG458" s="18"/>
      <c r="BH458" s="18"/>
      <c r="BI458" s="128"/>
      <c r="BJ458" s="331"/>
      <c r="BK458" s="332"/>
      <c r="BL458" s="332"/>
      <c r="BM458" s="332"/>
      <c r="BN458" s="333"/>
      <c r="BO458" s="203">
        <f t="shared" si="329"/>
        <v>6.9363999999999999</v>
      </c>
      <c r="BP458" s="285">
        <v>7.8349595565275454</v>
      </c>
      <c r="BQ458" s="204">
        <v>2.8208865425761078</v>
      </c>
      <c r="BR458" s="204"/>
      <c r="BS458" s="47"/>
      <c r="BT458" s="42"/>
      <c r="BU458" s="42"/>
      <c r="BV458" s="42"/>
      <c r="BW458" s="43"/>
      <c r="BX458" s="191"/>
      <c r="BY458" s="191"/>
      <c r="BZ458" s="205"/>
      <c r="CA458" s="191"/>
      <c r="CB458" s="206"/>
      <c r="CC458" s="191"/>
      <c r="CD458" s="207">
        <f t="shared" si="330"/>
        <v>57.608845713875525</v>
      </c>
      <c r="CE458" s="47" t="s">
        <v>356</v>
      </c>
      <c r="CF458" s="42">
        <v>31.8</v>
      </c>
      <c r="CG458" s="42" t="s">
        <v>353</v>
      </c>
      <c r="CH458" s="42">
        <v>175</v>
      </c>
      <c r="CI458" s="191"/>
      <c r="CJ458" s="192"/>
      <c r="CK458" s="191" t="s">
        <v>357</v>
      </c>
      <c r="CL458" s="191" t="s">
        <v>358</v>
      </c>
      <c r="CM458" s="208">
        <v>0.13</v>
      </c>
      <c r="CN458" s="191">
        <v>470</v>
      </c>
      <c r="CO458" s="205">
        <f t="shared" si="331"/>
        <v>73.365104925695221</v>
      </c>
      <c r="CP458" s="191">
        <f t="shared" si="332"/>
        <v>43.206634285406643</v>
      </c>
      <c r="CQ458" s="145" t="s">
        <v>353</v>
      </c>
      <c r="CR458" s="191">
        <v>175</v>
      </c>
      <c r="CS458" s="191"/>
      <c r="CT458" s="191"/>
      <c r="CU458" s="191"/>
      <c r="CV458" s="192"/>
      <c r="CW458" s="191" t="s">
        <v>357</v>
      </c>
      <c r="CX458" s="209" t="s">
        <v>358</v>
      </c>
      <c r="CY458" s="208">
        <v>0.13</v>
      </c>
      <c r="CZ458" s="191">
        <v>470</v>
      </c>
      <c r="DA458" s="191"/>
      <c r="DB458" s="191">
        <f t="shared" si="333"/>
        <v>54.346413467897662</v>
      </c>
      <c r="DC458" s="43">
        <f t="shared" si="334"/>
        <v>0</v>
      </c>
      <c r="DD458" s="191" t="s">
        <v>362</v>
      </c>
      <c r="DE458" s="191">
        <v>100</v>
      </c>
      <c r="DF458" s="191" t="s">
        <v>361</v>
      </c>
      <c r="DG458" s="191">
        <v>20</v>
      </c>
      <c r="DH458" s="191" t="s">
        <v>353</v>
      </c>
      <c r="DI458" s="192">
        <v>175</v>
      </c>
      <c r="DJ458" s="191"/>
      <c r="DK458" s="209"/>
      <c r="DL458" s="208"/>
      <c r="DM458" s="191"/>
      <c r="DN458" s="191">
        <f t="shared" si="335"/>
        <v>54.346413467897662</v>
      </c>
      <c r="DO458" s="192">
        <f t="shared" si="336"/>
        <v>0</v>
      </c>
      <c r="DP458" s="191">
        <v>1</v>
      </c>
      <c r="DQ458" s="191" t="s">
        <v>363</v>
      </c>
      <c r="DR458" s="191" t="s">
        <v>371</v>
      </c>
      <c r="DS458" s="208">
        <v>0.13400000000000001</v>
      </c>
      <c r="DT458" s="191">
        <v>580</v>
      </c>
      <c r="DU458" s="191">
        <f t="shared" si="337"/>
        <v>7.8349595565275454</v>
      </c>
      <c r="DV458" s="191">
        <v>0.375</v>
      </c>
      <c r="DW458" s="191">
        <v>0.45</v>
      </c>
      <c r="DX458" s="192">
        <f t="shared" si="338"/>
        <v>9.6014742856459208</v>
      </c>
      <c r="DY458" s="191">
        <v>1</v>
      </c>
      <c r="DZ458" s="191" t="s">
        <v>363</v>
      </c>
      <c r="EA458" s="191" t="s">
        <v>371</v>
      </c>
      <c r="EB458" s="208">
        <v>0.13400000000000001</v>
      </c>
      <c r="EC458" s="191">
        <v>580</v>
      </c>
      <c r="ED458" s="191">
        <f t="shared" si="339"/>
        <v>2.8208865425761078</v>
      </c>
      <c r="EE458" s="191">
        <v>0.47499999999999998</v>
      </c>
      <c r="EF458" s="191">
        <v>0.47499999999999998</v>
      </c>
      <c r="EG458" s="191">
        <f t="shared" si="340"/>
        <v>4.8007371428229604</v>
      </c>
      <c r="EH458" s="166">
        <f t="shared" si="341"/>
        <v>2</v>
      </c>
      <c r="EI458" s="205">
        <f t="shared" si="342"/>
        <v>3.2651328391127965</v>
      </c>
      <c r="EJ458" s="205">
        <f t="shared" si="311"/>
        <v>1.9206663759487039</v>
      </c>
      <c r="EK458" s="51">
        <f t="shared" si="307"/>
        <v>0.65022016662740389</v>
      </c>
      <c r="EL458" s="220">
        <f t="shared" si="312"/>
        <v>0.10153358044360172</v>
      </c>
      <c r="EM458" s="221">
        <f t="shared" si="343"/>
        <v>6.2712308570898774</v>
      </c>
      <c r="EN458" s="191"/>
      <c r="EO458" s="313"/>
      <c r="EP458" s="192" t="s">
        <v>354</v>
      </c>
      <c r="EQ458" s="222">
        <f t="shared" si="344"/>
        <v>3.2651328391127965</v>
      </c>
      <c r="ER458" s="191">
        <f t="shared" si="345"/>
        <v>1.9206663759487039</v>
      </c>
      <c r="ES458" s="51">
        <f t="shared" si="346"/>
        <v>0.65022016662740389</v>
      </c>
      <c r="ET458" s="191">
        <f t="shared" si="308"/>
        <v>3.5697335804436019</v>
      </c>
      <c r="EU458" s="191">
        <f t="shared" si="347"/>
        <v>6.2712308570898774</v>
      </c>
      <c r="EV458" s="191"/>
      <c r="EW458" s="191"/>
      <c r="EX458" s="192" t="str">
        <f t="shared" si="313"/>
        <v>Front</v>
      </c>
      <c r="EY458" s="145"/>
      <c r="EZ458" s="191"/>
      <c r="FA458" s="191"/>
      <c r="FB458" s="191"/>
      <c r="FC458" s="191"/>
      <c r="FD458" s="191"/>
      <c r="FE458" s="191"/>
      <c r="FF458" s="192"/>
      <c r="FG458" s="145"/>
      <c r="FH458" s="191"/>
      <c r="FI458" s="191"/>
      <c r="FJ458" s="191"/>
      <c r="FK458" s="191"/>
      <c r="FL458" s="191"/>
      <c r="FM458" s="191"/>
      <c r="FN458" s="192"/>
      <c r="FO458" s="145"/>
      <c r="FP458" s="191"/>
      <c r="FQ458" s="191"/>
      <c r="FR458" s="191"/>
      <c r="FS458" s="191"/>
      <c r="FT458" s="191"/>
      <c r="FU458" s="191"/>
      <c r="FV458" s="192"/>
      <c r="FW458" s="191"/>
      <c r="FX458" s="191"/>
      <c r="FY458" s="191"/>
      <c r="FZ458" s="191"/>
      <c r="GA458" s="191"/>
      <c r="GB458" s="191"/>
      <c r="GC458" s="191"/>
      <c r="GD458" s="210"/>
      <c r="GE458" s="145"/>
      <c r="GF458" s="191"/>
      <c r="GG458" s="191"/>
      <c r="GH458" s="191"/>
      <c r="GI458" s="191"/>
      <c r="GJ458" s="191"/>
      <c r="GK458" s="191"/>
      <c r="GL458" s="210"/>
      <c r="GM458" s="145"/>
      <c r="GN458" s="191"/>
      <c r="GO458" s="191"/>
      <c r="GP458" s="191"/>
      <c r="GQ458" s="191"/>
      <c r="GR458" s="191"/>
      <c r="GS458" s="191"/>
      <c r="GT458" s="210"/>
      <c r="GU458" s="145"/>
      <c r="GV458" s="191"/>
      <c r="GW458" s="191"/>
      <c r="GX458" s="191"/>
      <c r="GY458" s="191"/>
      <c r="GZ458" s="191"/>
      <c r="HA458" s="191"/>
      <c r="HB458" s="210"/>
      <c r="HC458" s="145"/>
      <c r="HD458" s="191"/>
      <c r="HE458" s="191"/>
      <c r="HF458" s="191"/>
      <c r="HG458" s="191"/>
      <c r="HH458" s="191"/>
      <c r="HI458" s="191"/>
      <c r="HJ458" s="210"/>
      <c r="HR458" s="310"/>
    </row>
    <row r="459" spans="1:226" s="309" customFormat="1" ht="14.45" customHeight="1" x14ac:dyDescent="0.25">
      <c r="A459" s="211" t="s">
        <v>431</v>
      </c>
      <c r="B459" s="194" t="s">
        <v>0</v>
      </c>
      <c r="C459" s="31">
        <f t="shared" si="309"/>
        <v>449</v>
      </c>
      <c r="D459" s="173" t="str">
        <f t="shared" si="314"/>
        <v>Dw_449</v>
      </c>
      <c r="E459" s="4">
        <v>535.75622149822607</v>
      </c>
      <c r="F459" s="195" t="s">
        <v>360</v>
      </c>
      <c r="G459" s="195">
        <v>17.5</v>
      </c>
      <c r="H459" s="3">
        <f t="shared" si="315"/>
        <v>44.513488251568091</v>
      </c>
      <c r="I459" s="196">
        <f t="shared" si="316"/>
        <v>161.53620583545649</v>
      </c>
      <c r="J459" s="1">
        <f t="shared" si="317"/>
        <v>0.30000000000000004</v>
      </c>
      <c r="K459" s="280">
        <f t="shared" si="318"/>
        <v>0.668340598802034</v>
      </c>
      <c r="L459" s="280">
        <f t="shared" si="319"/>
        <v>0.88559163694094056</v>
      </c>
      <c r="M459" s="225">
        <f t="shared" si="320"/>
        <v>1.0886781435047344</v>
      </c>
      <c r="N459" s="15" t="s">
        <v>432</v>
      </c>
      <c r="O459" s="197">
        <f t="shared" si="321"/>
        <v>0.66419372770570539</v>
      </c>
      <c r="P459" s="198">
        <f t="shared" si="322"/>
        <v>0</v>
      </c>
      <c r="Q459" s="198">
        <f t="shared" si="323"/>
        <v>0</v>
      </c>
      <c r="R459" s="198">
        <f t="shared" si="324"/>
        <v>0.7627784923844686</v>
      </c>
      <c r="S459" s="77">
        <f t="shared" si="325"/>
        <v>0.78288340172331639</v>
      </c>
      <c r="T459" s="199"/>
      <c r="U459" s="3">
        <f t="shared" si="326"/>
        <v>2.2872906937737549</v>
      </c>
      <c r="V459" s="98">
        <f t="shared" si="327"/>
        <v>17.787775640601687</v>
      </c>
      <c r="W459" s="49">
        <f t="shared" si="328"/>
        <v>2.502476372029526</v>
      </c>
      <c r="X459" s="317">
        <f t="shared" si="310"/>
        <v>0.16653765554943634</v>
      </c>
      <c r="Y459" s="318">
        <v>0.16653765554943631</v>
      </c>
      <c r="Z459" s="200"/>
      <c r="AA459" s="66"/>
      <c r="AB459" s="66"/>
      <c r="AC459" s="66">
        <v>250</v>
      </c>
      <c r="AD459" s="66"/>
      <c r="AE459" s="66"/>
      <c r="AF459" s="66"/>
      <c r="AG459" s="66"/>
      <c r="AH459" s="195"/>
      <c r="AI459" s="34"/>
      <c r="AJ459" s="229">
        <v>180</v>
      </c>
      <c r="AK459" s="34"/>
      <c r="AL459" s="34"/>
      <c r="AM459" s="34"/>
      <c r="AN459" s="201"/>
      <c r="AO459" s="201"/>
      <c r="AP459" s="202">
        <v>240</v>
      </c>
      <c r="AQ459" s="18"/>
      <c r="AR459" s="18"/>
      <c r="AS459" s="18"/>
      <c r="AT459" s="51"/>
      <c r="AU459" s="17"/>
      <c r="AV459" s="18"/>
      <c r="AW459" s="112"/>
      <c r="AX459" s="103"/>
      <c r="AY459" s="18"/>
      <c r="AZ459" s="18"/>
      <c r="BA459" s="18"/>
      <c r="BB459" s="17"/>
      <c r="BC459" s="19"/>
      <c r="BD459" s="19"/>
      <c r="BE459" s="19"/>
      <c r="BF459" s="17"/>
      <c r="BG459" s="18"/>
      <c r="BH459" s="18"/>
      <c r="BI459" s="128"/>
      <c r="BJ459" s="331"/>
      <c r="BK459" s="332"/>
      <c r="BL459" s="332"/>
      <c r="BM459" s="332"/>
      <c r="BN459" s="333"/>
      <c r="BO459" s="203">
        <f t="shared" si="329"/>
        <v>6.9363999999999999</v>
      </c>
      <c r="BP459" s="285">
        <v>6.4173761968121923</v>
      </c>
      <c r="BQ459" s="204">
        <v>2.7149335238084067</v>
      </c>
      <c r="BR459" s="204"/>
      <c r="BS459" s="47"/>
      <c r="BT459" s="42"/>
      <c r="BU459" s="42"/>
      <c r="BV459" s="42"/>
      <c r="BW459" s="43"/>
      <c r="BX459" s="191"/>
      <c r="BY459" s="191"/>
      <c r="BZ459" s="205"/>
      <c r="CA459" s="191"/>
      <c r="CB459" s="206"/>
      <c r="CC459" s="191"/>
      <c r="CD459" s="207">
        <f t="shared" si="330"/>
        <v>48.460861750636951</v>
      </c>
      <c r="CE459" s="47" t="s">
        <v>356</v>
      </c>
      <c r="CF459" s="42">
        <v>31.8</v>
      </c>
      <c r="CG459" s="42" t="s">
        <v>353</v>
      </c>
      <c r="CH459" s="42">
        <v>175</v>
      </c>
      <c r="CI459" s="191"/>
      <c r="CJ459" s="192"/>
      <c r="CK459" s="191" t="s">
        <v>357</v>
      </c>
      <c r="CL459" s="191" t="s">
        <v>358</v>
      </c>
      <c r="CM459" s="208">
        <v>0.13</v>
      </c>
      <c r="CN459" s="191">
        <v>470</v>
      </c>
      <c r="CO459" s="205">
        <f t="shared" si="331"/>
        <v>62.537675480892425</v>
      </c>
      <c r="CP459" s="191">
        <f t="shared" si="332"/>
        <v>36.345646312977713</v>
      </c>
      <c r="CQ459" s="145" t="s">
        <v>353</v>
      </c>
      <c r="CR459" s="191">
        <v>175</v>
      </c>
      <c r="CS459" s="191"/>
      <c r="CT459" s="191"/>
      <c r="CU459" s="191"/>
      <c r="CV459" s="192"/>
      <c r="CW459" s="191" t="s">
        <v>357</v>
      </c>
      <c r="CX459" s="209" t="s">
        <v>358</v>
      </c>
      <c r="CY459" s="208">
        <v>0.13</v>
      </c>
      <c r="CZ459" s="191">
        <v>470</v>
      </c>
      <c r="DA459" s="191"/>
      <c r="DB459" s="191">
        <f t="shared" si="333"/>
        <v>44.513488251568091</v>
      </c>
      <c r="DC459" s="43">
        <f t="shared" si="334"/>
        <v>0</v>
      </c>
      <c r="DD459" s="191" t="s">
        <v>362</v>
      </c>
      <c r="DE459" s="191">
        <v>100</v>
      </c>
      <c r="DF459" s="191" t="s">
        <v>361</v>
      </c>
      <c r="DG459" s="191">
        <v>20</v>
      </c>
      <c r="DH459" s="191" t="s">
        <v>353</v>
      </c>
      <c r="DI459" s="192">
        <v>175</v>
      </c>
      <c r="DJ459" s="191"/>
      <c r="DK459" s="209"/>
      <c r="DL459" s="208"/>
      <c r="DM459" s="191"/>
      <c r="DN459" s="191">
        <f t="shared" si="335"/>
        <v>44.513488251568091</v>
      </c>
      <c r="DO459" s="192">
        <f t="shared" si="336"/>
        <v>0</v>
      </c>
      <c r="DP459" s="191">
        <v>1</v>
      </c>
      <c r="DQ459" s="191" t="s">
        <v>363</v>
      </c>
      <c r="DR459" s="191" t="s">
        <v>371</v>
      </c>
      <c r="DS459" s="208">
        <v>0.13400000000000001</v>
      </c>
      <c r="DT459" s="191">
        <v>580</v>
      </c>
      <c r="DU459" s="191">
        <f t="shared" si="337"/>
        <v>6.4173761968121923</v>
      </c>
      <c r="DV459" s="191">
        <v>0.375</v>
      </c>
      <c r="DW459" s="191">
        <v>0.45</v>
      </c>
      <c r="DX459" s="192">
        <f t="shared" si="338"/>
        <v>8.0768102917728246</v>
      </c>
      <c r="DY459" s="191">
        <v>1</v>
      </c>
      <c r="DZ459" s="191" t="s">
        <v>363</v>
      </c>
      <c r="EA459" s="191" t="s">
        <v>371</v>
      </c>
      <c r="EB459" s="208">
        <v>0.13400000000000001</v>
      </c>
      <c r="EC459" s="191">
        <v>580</v>
      </c>
      <c r="ED459" s="191">
        <f t="shared" si="339"/>
        <v>2.7149335238084067</v>
      </c>
      <c r="EE459" s="191">
        <v>0.47499999999999998</v>
      </c>
      <c r="EF459" s="191">
        <v>0.47499999999999998</v>
      </c>
      <c r="EG459" s="191">
        <f t="shared" si="340"/>
        <v>4.0384051458864123</v>
      </c>
      <c r="EH459" s="166">
        <f t="shared" si="341"/>
        <v>2</v>
      </c>
      <c r="EI459" s="205">
        <f t="shared" si="342"/>
        <v>3.8883941794153833</v>
      </c>
      <c r="EJ459" s="205">
        <f t="shared" si="311"/>
        <v>2.2872906937737549</v>
      </c>
      <c r="EK459" s="51">
        <f t="shared" si="307"/>
        <v>0.21382141501732588</v>
      </c>
      <c r="EL459" s="220">
        <f t="shared" si="312"/>
        <v>1.5240029102923083</v>
      </c>
      <c r="EM459" s="221">
        <f t="shared" si="343"/>
        <v>8.8938878203008436</v>
      </c>
      <c r="EN459" s="191"/>
      <c r="EO459" s="313"/>
      <c r="EP459" s="192" t="s">
        <v>354</v>
      </c>
      <c r="EQ459" s="222">
        <f t="shared" si="344"/>
        <v>3.8883941794153833</v>
      </c>
      <c r="ER459" s="191">
        <f t="shared" si="345"/>
        <v>2.2872906937737549</v>
      </c>
      <c r="ES459" s="51">
        <f t="shared" si="346"/>
        <v>0.21382141501732588</v>
      </c>
      <c r="ET459" s="191">
        <f t="shared" si="308"/>
        <v>1.5240029102923083</v>
      </c>
      <c r="EU459" s="191">
        <f t="shared" si="347"/>
        <v>8.8938878203008436</v>
      </c>
      <c r="EV459" s="191"/>
      <c r="EW459" s="191"/>
      <c r="EX459" s="192" t="str">
        <f t="shared" si="313"/>
        <v>Rear</v>
      </c>
      <c r="EY459" s="145"/>
      <c r="EZ459" s="191"/>
      <c r="FA459" s="191"/>
      <c r="FB459" s="191"/>
      <c r="FC459" s="191"/>
      <c r="FD459" s="191"/>
      <c r="FE459" s="191"/>
      <c r="FF459" s="192"/>
      <c r="FG459" s="145"/>
      <c r="FH459" s="191"/>
      <c r="FI459" s="191"/>
      <c r="FJ459" s="191"/>
      <c r="FK459" s="191"/>
      <c r="FL459" s="191"/>
      <c r="FM459" s="191"/>
      <c r="FN459" s="192"/>
      <c r="FO459" s="145"/>
      <c r="FP459" s="191"/>
      <c r="FQ459" s="191"/>
      <c r="FR459" s="191"/>
      <c r="FS459" s="191"/>
      <c r="FT459" s="191"/>
      <c r="FU459" s="191"/>
      <c r="FV459" s="192"/>
      <c r="FW459" s="191"/>
      <c r="FX459" s="191"/>
      <c r="FY459" s="191"/>
      <c r="FZ459" s="191"/>
      <c r="GA459" s="191"/>
      <c r="GB459" s="191"/>
      <c r="GC459" s="191"/>
      <c r="GD459" s="210"/>
      <c r="GE459" s="145"/>
      <c r="GF459" s="191"/>
      <c r="GG459" s="191"/>
      <c r="GH459" s="191"/>
      <c r="GI459" s="191"/>
      <c r="GJ459" s="191"/>
      <c r="GK459" s="191"/>
      <c r="GL459" s="210"/>
      <c r="GM459" s="145"/>
      <c r="GN459" s="191"/>
      <c r="GO459" s="191"/>
      <c r="GP459" s="191"/>
      <c r="GQ459" s="191"/>
      <c r="GR459" s="191"/>
      <c r="GS459" s="191"/>
      <c r="GT459" s="210"/>
      <c r="GU459" s="145"/>
      <c r="GV459" s="191"/>
      <c r="GW459" s="191"/>
      <c r="GX459" s="191"/>
      <c r="GY459" s="191"/>
      <c r="GZ459" s="191"/>
      <c r="HA459" s="191"/>
      <c r="HB459" s="210"/>
      <c r="HC459" s="145"/>
      <c r="HD459" s="191"/>
      <c r="HE459" s="191"/>
      <c r="HF459" s="191"/>
      <c r="HG459" s="191"/>
      <c r="HH459" s="191"/>
      <c r="HI459" s="191"/>
      <c r="HJ459" s="210"/>
      <c r="HR459" s="310"/>
    </row>
    <row r="460" spans="1:226" s="309" customFormat="1" ht="14.45" customHeight="1" x14ac:dyDescent="0.25">
      <c r="A460" s="211" t="s">
        <v>431</v>
      </c>
      <c r="B460" s="194" t="s">
        <v>0</v>
      </c>
      <c r="C460" s="31">
        <f t="shared" si="309"/>
        <v>450</v>
      </c>
      <c r="D460" s="173" t="str">
        <f t="shared" si="314"/>
        <v>Dw_450</v>
      </c>
      <c r="E460" s="4">
        <v>584.68350489167835</v>
      </c>
      <c r="F460" s="195" t="s">
        <v>360</v>
      </c>
      <c r="G460" s="195">
        <v>17.5</v>
      </c>
      <c r="H460" s="3">
        <f t="shared" si="315"/>
        <v>43.316935339889753</v>
      </c>
      <c r="I460" s="196">
        <f t="shared" si="316"/>
        <v>165.68557926095605</v>
      </c>
      <c r="J460" s="1">
        <f t="shared" si="317"/>
        <v>0.3</v>
      </c>
      <c r="K460" s="280">
        <f t="shared" si="318"/>
        <v>0.62877418680008812</v>
      </c>
      <c r="L460" s="280">
        <f t="shared" si="319"/>
        <v>0.70950034890982361</v>
      </c>
      <c r="M460" s="225">
        <f t="shared" si="320"/>
        <v>1.1474882372971984</v>
      </c>
      <c r="N460" s="15" t="s">
        <v>432</v>
      </c>
      <c r="O460" s="197">
        <f t="shared" si="321"/>
        <v>0.53212526168236773</v>
      </c>
      <c r="P460" s="198">
        <f t="shared" si="322"/>
        <v>0</v>
      </c>
      <c r="Q460" s="198">
        <f t="shared" si="323"/>
        <v>0</v>
      </c>
      <c r="R460" s="198">
        <f t="shared" si="324"/>
        <v>0.80398357668568554</v>
      </c>
      <c r="S460" s="77">
        <f t="shared" si="325"/>
        <v>0.72702140825266737</v>
      </c>
      <c r="T460" s="199"/>
      <c r="U460" s="3">
        <f t="shared" si="326"/>
        <v>1.6264735988242174</v>
      </c>
      <c r="V460" s="98">
        <f t="shared" si="327"/>
        <v>8.9944156500854842</v>
      </c>
      <c r="W460" s="49">
        <f t="shared" si="328"/>
        <v>4.815981051473651</v>
      </c>
      <c r="X460" s="317">
        <f t="shared" si="310"/>
        <v>6.9232776991194414E-2</v>
      </c>
      <c r="Y460" s="318">
        <v>6.92327769911944E-2</v>
      </c>
      <c r="Z460" s="200"/>
      <c r="AA460" s="66"/>
      <c r="AB460" s="66"/>
      <c r="AC460" s="66">
        <v>250</v>
      </c>
      <c r="AD460" s="66"/>
      <c r="AE460" s="66"/>
      <c r="AF460" s="66"/>
      <c r="AG460" s="66"/>
      <c r="AH460" s="195"/>
      <c r="AI460" s="34"/>
      <c r="AJ460" s="229">
        <v>180</v>
      </c>
      <c r="AK460" s="34"/>
      <c r="AL460" s="34"/>
      <c r="AM460" s="34"/>
      <c r="AN460" s="201"/>
      <c r="AO460" s="201"/>
      <c r="AP460" s="202">
        <v>240</v>
      </c>
      <c r="AQ460" s="18"/>
      <c r="AR460" s="18"/>
      <c r="AS460" s="18"/>
      <c r="AT460" s="51"/>
      <c r="AU460" s="17"/>
      <c r="AV460" s="18"/>
      <c r="AW460" s="112"/>
      <c r="AX460" s="103"/>
      <c r="AY460" s="18"/>
      <c r="AZ460" s="18"/>
      <c r="BA460" s="18"/>
      <c r="BB460" s="17"/>
      <c r="BC460" s="19"/>
      <c r="BD460" s="19"/>
      <c r="BE460" s="19"/>
      <c r="BF460" s="17"/>
      <c r="BG460" s="18"/>
      <c r="BH460" s="18"/>
      <c r="BI460" s="128"/>
      <c r="BJ460" s="331"/>
      <c r="BK460" s="332"/>
      <c r="BL460" s="332"/>
      <c r="BM460" s="332"/>
      <c r="BN460" s="333"/>
      <c r="BO460" s="203">
        <f t="shared" si="329"/>
        <v>6.9363999999999999</v>
      </c>
      <c r="BP460" s="285">
        <v>6.2448727495371887</v>
      </c>
      <c r="BQ460" s="204">
        <v>2.998637160586489</v>
      </c>
      <c r="BR460" s="204"/>
      <c r="BS460" s="47"/>
      <c r="BT460" s="42"/>
      <c r="BU460" s="42"/>
      <c r="BV460" s="42"/>
      <c r="BW460" s="43"/>
      <c r="BX460" s="191"/>
      <c r="BY460" s="191"/>
      <c r="BZ460" s="205"/>
      <c r="CA460" s="191"/>
      <c r="CB460" s="206"/>
      <c r="CC460" s="191"/>
      <c r="CD460" s="207">
        <f t="shared" si="330"/>
        <v>49.705673778286815</v>
      </c>
      <c r="CE460" s="47" t="s">
        <v>356</v>
      </c>
      <c r="CF460" s="42">
        <v>31.8</v>
      </c>
      <c r="CG460" s="42" t="s">
        <v>353</v>
      </c>
      <c r="CH460" s="42">
        <v>175</v>
      </c>
      <c r="CI460" s="191"/>
      <c r="CJ460" s="192"/>
      <c r="CK460" s="191" t="s">
        <v>357</v>
      </c>
      <c r="CL460" s="191" t="s">
        <v>358</v>
      </c>
      <c r="CM460" s="208">
        <v>0.13</v>
      </c>
      <c r="CN460" s="191">
        <v>470</v>
      </c>
      <c r="CO460" s="205">
        <f t="shared" si="331"/>
        <v>69.080154729748671</v>
      </c>
      <c r="CP460" s="191">
        <f t="shared" si="332"/>
        <v>37.279255333715113</v>
      </c>
      <c r="CQ460" s="145" t="s">
        <v>353</v>
      </c>
      <c r="CR460" s="191">
        <v>175</v>
      </c>
      <c r="CS460" s="191"/>
      <c r="CT460" s="191"/>
      <c r="CU460" s="191"/>
      <c r="CV460" s="192"/>
      <c r="CW460" s="191" t="s">
        <v>357</v>
      </c>
      <c r="CX460" s="209" t="s">
        <v>358</v>
      </c>
      <c r="CY460" s="208">
        <v>0.13</v>
      </c>
      <c r="CZ460" s="191">
        <v>470</v>
      </c>
      <c r="DA460" s="191"/>
      <c r="DB460" s="191">
        <f t="shared" si="333"/>
        <v>43.316935339889753</v>
      </c>
      <c r="DC460" s="43">
        <f t="shared" si="334"/>
        <v>0</v>
      </c>
      <c r="DD460" s="191" t="s">
        <v>362</v>
      </c>
      <c r="DE460" s="191">
        <v>100</v>
      </c>
      <c r="DF460" s="191" t="s">
        <v>361</v>
      </c>
      <c r="DG460" s="191">
        <v>20</v>
      </c>
      <c r="DH460" s="191" t="s">
        <v>353</v>
      </c>
      <c r="DI460" s="192">
        <v>175</v>
      </c>
      <c r="DJ460" s="191"/>
      <c r="DK460" s="209"/>
      <c r="DL460" s="208"/>
      <c r="DM460" s="191"/>
      <c r="DN460" s="191">
        <f t="shared" si="335"/>
        <v>43.316935339889753</v>
      </c>
      <c r="DO460" s="192">
        <f t="shared" si="336"/>
        <v>0</v>
      </c>
      <c r="DP460" s="191">
        <v>1</v>
      </c>
      <c r="DQ460" s="191" t="s">
        <v>363</v>
      </c>
      <c r="DR460" s="191" t="s">
        <v>371</v>
      </c>
      <c r="DS460" s="208">
        <v>0.13400000000000001</v>
      </c>
      <c r="DT460" s="191">
        <v>580</v>
      </c>
      <c r="DU460" s="191">
        <f t="shared" si="337"/>
        <v>6.2448727495371887</v>
      </c>
      <c r="DV460" s="191">
        <v>0.375</v>
      </c>
      <c r="DW460" s="191">
        <v>0.45</v>
      </c>
      <c r="DX460" s="192">
        <f t="shared" si="338"/>
        <v>8.284278963047802</v>
      </c>
      <c r="DY460" s="191">
        <v>1</v>
      </c>
      <c r="DZ460" s="191" t="s">
        <v>363</v>
      </c>
      <c r="EA460" s="191" t="s">
        <v>371</v>
      </c>
      <c r="EB460" s="208">
        <v>0.13400000000000001</v>
      </c>
      <c r="EC460" s="191">
        <v>580</v>
      </c>
      <c r="ED460" s="191">
        <f t="shared" si="339"/>
        <v>2.998637160586489</v>
      </c>
      <c r="EE460" s="191">
        <v>0.47499999999999998</v>
      </c>
      <c r="EF460" s="191">
        <v>0.47499999999999998</v>
      </c>
      <c r="EG460" s="191">
        <f t="shared" si="340"/>
        <v>4.142139481523901</v>
      </c>
      <c r="EH460" s="166">
        <f t="shared" si="341"/>
        <v>2</v>
      </c>
      <c r="EI460" s="205">
        <f t="shared" si="342"/>
        <v>2.7650051180011697</v>
      </c>
      <c r="EJ460" s="205">
        <f t="shared" si="311"/>
        <v>1.6264735988242174</v>
      </c>
      <c r="EK460" s="51">
        <f t="shared" ref="EK460:EK523" si="348">IF((BQ460-EJ460)/2&gt;$EK$2,$EK$2,MAX(BQ460-EJ460-$EL$2,(BQ460-EJ460)/2))</f>
        <v>1.1221635617622716</v>
      </c>
      <c r="EL460" s="220">
        <f t="shared" si="312"/>
        <v>0.35159744099941515</v>
      </c>
      <c r="EM460" s="221">
        <f t="shared" si="343"/>
        <v>4.4972078250427421</v>
      </c>
      <c r="EN460" s="191"/>
      <c r="EO460" s="313"/>
      <c r="EP460" s="192" t="s">
        <v>354</v>
      </c>
      <c r="EQ460" s="222">
        <f t="shared" si="344"/>
        <v>2.7650051180011697</v>
      </c>
      <c r="ER460" s="191">
        <f t="shared" si="345"/>
        <v>1.6264735988242174</v>
      </c>
      <c r="ES460" s="51">
        <f t="shared" si="346"/>
        <v>1.1221635617622716</v>
      </c>
      <c r="ET460" s="191">
        <f t="shared" ref="ET460:ET523" si="349">IF((BO460/2-($EI$2*POWER(Y460*I460/(EH460*$EI$2),2/5)))/2&gt;0,BO460/2+EL460,EL460)</f>
        <v>3.8197974409994151</v>
      </c>
      <c r="EU460" s="191">
        <f t="shared" si="347"/>
        <v>4.4972078250427421</v>
      </c>
      <c r="EV460" s="191"/>
      <c r="EW460" s="191"/>
      <c r="EX460" s="192" t="str">
        <f t="shared" si="313"/>
        <v>Front</v>
      </c>
      <c r="EY460" s="145"/>
      <c r="EZ460" s="191"/>
      <c r="FA460" s="191"/>
      <c r="FB460" s="191"/>
      <c r="FC460" s="191"/>
      <c r="FD460" s="191"/>
      <c r="FE460" s="191"/>
      <c r="FF460" s="192"/>
      <c r="FG460" s="145"/>
      <c r="FH460" s="191"/>
      <c r="FI460" s="191"/>
      <c r="FJ460" s="191"/>
      <c r="FK460" s="191"/>
      <c r="FL460" s="191"/>
      <c r="FM460" s="191"/>
      <c r="FN460" s="192"/>
      <c r="FO460" s="145"/>
      <c r="FP460" s="191"/>
      <c r="FQ460" s="191"/>
      <c r="FR460" s="191"/>
      <c r="FS460" s="191"/>
      <c r="FT460" s="191"/>
      <c r="FU460" s="191"/>
      <c r="FV460" s="192"/>
      <c r="FW460" s="191"/>
      <c r="FX460" s="191"/>
      <c r="FY460" s="191"/>
      <c r="FZ460" s="191"/>
      <c r="GA460" s="191"/>
      <c r="GB460" s="191"/>
      <c r="GC460" s="191"/>
      <c r="GD460" s="210"/>
      <c r="GE460" s="145"/>
      <c r="GF460" s="191"/>
      <c r="GG460" s="191"/>
      <c r="GH460" s="191"/>
      <c r="GI460" s="191"/>
      <c r="GJ460" s="191"/>
      <c r="GK460" s="191"/>
      <c r="GL460" s="210"/>
      <c r="GM460" s="145"/>
      <c r="GN460" s="191"/>
      <c r="GO460" s="191"/>
      <c r="GP460" s="191"/>
      <c r="GQ460" s="191"/>
      <c r="GR460" s="191"/>
      <c r="GS460" s="191"/>
      <c r="GT460" s="210"/>
      <c r="GU460" s="145"/>
      <c r="GV460" s="191"/>
      <c r="GW460" s="191"/>
      <c r="GX460" s="191"/>
      <c r="GY460" s="191"/>
      <c r="GZ460" s="191"/>
      <c r="HA460" s="191"/>
      <c r="HB460" s="210"/>
      <c r="HC460" s="145"/>
      <c r="HD460" s="191"/>
      <c r="HE460" s="191"/>
      <c r="HF460" s="191"/>
      <c r="HG460" s="191"/>
      <c r="HH460" s="191"/>
      <c r="HI460" s="191"/>
      <c r="HJ460" s="210"/>
      <c r="HR460" s="310"/>
    </row>
    <row r="461" spans="1:226" s="309" customFormat="1" ht="14.45" customHeight="1" x14ac:dyDescent="0.25">
      <c r="A461" s="211" t="s">
        <v>431</v>
      </c>
      <c r="B461" s="194" t="s">
        <v>0</v>
      </c>
      <c r="C461" s="31">
        <f t="shared" ref="C461:C524" si="350">C460+1</f>
        <v>451</v>
      </c>
      <c r="D461" s="173" t="str">
        <f t="shared" si="314"/>
        <v>Dw_451</v>
      </c>
      <c r="E461" s="4">
        <v>552.68790811365943</v>
      </c>
      <c r="F461" s="195" t="s">
        <v>360</v>
      </c>
      <c r="G461" s="195">
        <v>17.5</v>
      </c>
      <c r="H461" s="3">
        <f t="shared" si="315"/>
        <v>44.509960860106659</v>
      </c>
      <c r="I461" s="196">
        <f t="shared" si="316"/>
        <v>162.28793587146478</v>
      </c>
      <c r="J461" s="1">
        <f t="shared" si="317"/>
        <v>0.30000000000000004</v>
      </c>
      <c r="K461" s="280">
        <f t="shared" si="318"/>
        <v>0.66449707045332607</v>
      </c>
      <c r="L461" s="280">
        <f t="shared" si="319"/>
        <v>0.79990940467536176</v>
      </c>
      <c r="M461" s="225">
        <f t="shared" si="320"/>
        <v>1.0938311294961398</v>
      </c>
      <c r="N461" s="15" t="s">
        <v>432</v>
      </c>
      <c r="O461" s="197">
        <f t="shared" si="321"/>
        <v>0.59993205350652135</v>
      </c>
      <c r="P461" s="198">
        <f t="shared" si="322"/>
        <v>0</v>
      </c>
      <c r="Q461" s="198">
        <f t="shared" si="323"/>
        <v>0</v>
      </c>
      <c r="R461" s="198">
        <f t="shared" si="324"/>
        <v>0.7663889138017197</v>
      </c>
      <c r="S461" s="77">
        <f t="shared" si="325"/>
        <v>0.77835151256838464</v>
      </c>
      <c r="T461" s="199"/>
      <c r="U461" s="3">
        <f t="shared" si="326"/>
        <v>1.9099696339437333</v>
      </c>
      <c r="V461" s="98">
        <f t="shared" si="327"/>
        <v>12.403145608796336</v>
      </c>
      <c r="W461" s="49">
        <f t="shared" si="328"/>
        <v>3.5886026225911678</v>
      </c>
      <c r="X461" s="317">
        <f t="shared" si="310"/>
        <v>0.10562308230358304</v>
      </c>
      <c r="Y461" s="318">
        <v>0.105623082303583</v>
      </c>
      <c r="Z461" s="200"/>
      <c r="AA461" s="66"/>
      <c r="AB461" s="66"/>
      <c r="AC461" s="66">
        <v>250</v>
      </c>
      <c r="AD461" s="66"/>
      <c r="AE461" s="66"/>
      <c r="AF461" s="66"/>
      <c r="AG461" s="66"/>
      <c r="AH461" s="195"/>
      <c r="AI461" s="34"/>
      <c r="AJ461" s="229">
        <v>180</v>
      </c>
      <c r="AK461" s="34"/>
      <c r="AL461" s="34"/>
      <c r="AM461" s="34"/>
      <c r="AN461" s="201"/>
      <c r="AO461" s="201"/>
      <c r="AP461" s="202">
        <v>240</v>
      </c>
      <c r="AQ461" s="18"/>
      <c r="AR461" s="18"/>
      <c r="AS461" s="18"/>
      <c r="AT461" s="51"/>
      <c r="AU461" s="17"/>
      <c r="AV461" s="18"/>
      <c r="AW461" s="112"/>
      <c r="AX461" s="103"/>
      <c r="AY461" s="18"/>
      <c r="AZ461" s="18"/>
      <c r="BA461" s="18"/>
      <c r="BB461" s="17"/>
      <c r="BC461" s="19"/>
      <c r="BD461" s="19"/>
      <c r="BE461" s="19"/>
      <c r="BF461" s="17"/>
      <c r="BG461" s="18"/>
      <c r="BH461" s="18"/>
      <c r="BI461" s="128"/>
      <c r="BJ461" s="331"/>
      <c r="BK461" s="332"/>
      <c r="BL461" s="332"/>
      <c r="BM461" s="332"/>
      <c r="BN461" s="333"/>
      <c r="BO461" s="203">
        <f t="shared" si="329"/>
        <v>6.9363999999999999</v>
      </c>
      <c r="BP461" s="285">
        <v>6.4168676633565909</v>
      </c>
      <c r="BQ461" s="204">
        <v>2.7434488695343879</v>
      </c>
      <c r="BR461" s="204"/>
      <c r="BS461" s="47"/>
      <c r="BT461" s="42"/>
      <c r="BU461" s="42"/>
      <c r="BV461" s="42"/>
      <c r="BW461" s="43"/>
      <c r="BX461" s="191"/>
      <c r="BY461" s="191"/>
      <c r="BZ461" s="205"/>
      <c r="CA461" s="191"/>
      <c r="CB461" s="206"/>
      <c r="CC461" s="191"/>
      <c r="CD461" s="207">
        <f t="shared" si="330"/>
        <v>48.686380761439437</v>
      </c>
      <c r="CE461" s="47" t="s">
        <v>356</v>
      </c>
      <c r="CF461" s="42">
        <v>31.8</v>
      </c>
      <c r="CG461" s="42" t="s">
        <v>353</v>
      </c>
      <c r="CH461" s="42">
        <v>175</v>
      </c>
      <c r="CI461" s="191"/>
      <c r="CJ461" s="192"/>
      <c r="CK461" s="191" t="s">
        <v>357</v>
      </c>
      <c r="CL461" s="191" t="s">
        <v>358</v>
      </c>
      <c r="CM461" s="208">
        <v>0.13</v>
      </c>
      <c r="CN461" s="191">
        <v>470</v>
      </c>
      <c r="CO461" s="205">
        <f t="shared" si="331"/>
        <v>63.2964602998236</v>
      </c>
      <c r="CP461" s="191">
        <f t="shared" si="332"/>
        <v>36.514785571079578</v>
      </c>
      <c r="CQ461" s="145" t="s">
        <v>353</v>
      </c>
      <c r="CR461" s="191">
        <v>175</v>
      </c>
      <c r="CS461" s="191"/>
      <c r="CT461" s="191"/>
      <c r="CU461" s="191"/>
      <c r="CV461" s="192"/>
      <c r="CW461" s="191" t="s">
        <v>357</v>
      </c>
      <c r="CX461" s="209" t="s">
        <v>358</v>
      </c>
      <c r="CY461" s="208">
        <v>0.13</v>
      </c>
      <c r="CZ461" s="191">
        <v>470</v>
      </c>
      <c r="DA461" s="191"/>
      <c r="DB461" s="191">
        <f t="shared" si="333"/>
        <v>44.509960860106659</v>
      </c>
      <c r="DC461" s="43">
        <f t="shared" si="334"/>
        <v>0</v>
      </c>
      <c r="DD461" s="191" t="s">
        <v>362</v>
      </c>
      <c r="DE461" s="191">
        <v>100</v>
      </c>
      <c r="DF461" s="191" t="s">
        <v>361</v>
      </c>
      <c r="DG461" s="191">
        <v>20</v>
      </c>
      <c r="DH461" s="191" t="s">
        <v>353</v>
      </c>
      <c r="DI461" s="192">
        <v>175</v>
      </c>
      <c r="DJ461" s="191"/>
      <c r="DK461" s="209"/>
      <c r="DL461" s="208"/>
      <c r="DM461" s="191"/>
      <c r="DN461" s="191">
        <f t="shared" si="335"/>
        <v>44.509960860106659</v>
      </c>
      <c r="DO461" s="192">
        <f t="shared" si="336"/>
        <v>0</v>
      </c>
      <c r="DP461" s="191">
        <v>1</v>
      </c>
      <c r="DQ461" s="191" t="s">
        <v>363</v>
      </c>
      <c r="DR461" s="191" t="s">
        <v>371</v>
      </c>
      <c r="DS461" s="208">
        <v>0.13400000000000001</v>
      </c>
      <c r="DT461" s="191">
        <v>580</v>
      </c>
      <c r="DU461" s="191">
        <f t="shared" si="337"/>
        <v>6.4168676633565909</v>
      </c>
      <c r="DV461" s="191">
        <v>0.375</v>
      </c>
      <c r="DW461" s="191">
        <v>0.45</v>
      </c>
      <c r="DX461" s="192">
        <f t="shared" si="338"/>
        <v>8.1143967935732402</v>
      </c>
      <c r="DY461" s="191">
        <v>1</v>
      </c>
      <c r="DZ461" s="191" t="s">
        <v>363</v>
      </c>
      <c r="EA461" s="191" t="s">
        <v>371</v>
      </c>
      <c r="EB461" s="208">
        <v>0.13400000000000001</v>
      </c>
      <c r="EC461" s="191">
        <v>580</v>
      </c>
      <c r="ED461" s="191">
        <f t="shared" si="339"/>
        <v>2.7434488695343879</v>
      </c>
      <c r="EE461" s="191">
        <v>0.47499999999999998</v>
      </c>
      <c r="EF461" s="191">
        <v>0.47499999999999998</v>
      </c>
      <c r="EG461" s="191">
        <f t="shared" si="340"/>
        <v>4.0571983967866201</v>
      </c>
      <c r="EH461" s="166">
        <f t="shared" si="341"/>
        <v>2</v>
      </c>
      <c r="EI461" s="205">
        <f t="shared" si="342"/>
        <v>3.2469483777043462</v>
      </c>
      <c r="EJ461" s="205">
        <f t="shared" si="311"/>
        <v>1.9099696339437331</v>
      </c>
      <c r="EK461" s="51">
        <f t="shared" si="348"/>
        <v>0.58347923559065484</v>
      </c>
      <c r="EL461" s="220">
        <f t="shared" si="312"/>
        <v>0.11062581114782688</v>
      </c>
      <c r="EM461" s="221">
        <f t="shared" si="343"/>
        <v>6.2015728043981682</v>
      </c>
      <c r="EN461" s="191"/>
      <c r="EO461" s="313"/>
      <c r="EP461" s="192" t="s">
        <v>354</v>
      </c>
      <c r="EQ461" s="222">
        <f t="shared" si="344"/>
        <v>3.2469483777043462</v>
      </c>
      <c r="ER461" s="191">
        <f t="shared" si="345"/>
        <v>1.9099696339437331</v>
      </c>
      <c r="ES461" s="51">
        <f t="shared" si="346"/>
        <v>0.58347923559065484</v>
      </c>
      <c r="ET461" s="191">
        <f t="shared" si="349"/>
        <v>3.5788258111478268</v>
      </c>
      <c r="EU461" s="191">
        <f t="shared" si="347"/>
        <v>6.2015728043981682</v>
      </c>
      <c r="EV461" s="191"/>
      <c r="EW461" s="191"/>
      <c r="EX461" s="192" t="str">
        <f t="shared" si="313"/>
        <v>Front</v>
      </c>
      <c r="EY461" s="145"/>
      <c r="EZ461" s="191"/>
      <c r="FA461" s="191"/>
      <c r="FB461" s="191"/>
      <c r="FC461" s="191"/>
      <c r="FD461" s="191"/>
      <c r="FE461" s="191"/>
      <c r="FF461" s="192"/>
      <c r="FG461" s="145"/>
      <c r="FH461" s="191"/>
      <c r="FI461" s="191"/>
      <c r="FJ461" s="191"/>
      <c r="FK461" s="191"/>
      <c r="FL461" s="191"/>
      <c r="FM461" s="191"/>
      <c r="FN461" s="192"/>
      <c r="FO461" s="145"/>
      <c r="FP461" s="191"/>
      <c r="FQ461" s="191"/>
      <c r="FR461" s="191"/>
      <c r="FS461" s="191"/>
      <c r="FT461" s="191"/>
      <c r="FU461" s="191"/>
      <c r="FV461" s="192"/>
      <c r="FW461" s="191"/>
      <c r="FX461" s="191"/>
      <c r="FY461" s="191"/>
      <c r="FZ461" s="191"/>
      <c r="GA461" s="191"/>
      <c r="GB461" s="191"/>
      <c r="GC461" s="191"/>
      <c r="GD461" s="210"/>
      <c r="GE461" s="145"/>
      <c r="GF461" s="191"/>
      <c r="GG461" s="191"/>
      <c r="GH461" s="191"/>
      <c r="GI461" s="191"/>
      <c r="GJ461" s="191"/>
      <c r="GK461" s="191"/>
      <c r="GL461" s="210"/>
      <c r="GM461" s="145"/>
      <c r="GN461" s="191"/>
      <c r="GO461" s="191"/>
      <c r="GP461" s="191"/>
      <c r="GQ461" s="191"/>
      <c r="GR461" s="191"/>
      <c r="GS461" s="191"/>
      <c r="GT461" s="210"/>
      <c r="GU461" s="145"/>
      <c r="GV461" s="191"/>
      <c r="GW461" s="191"/>
      <c r="GX461" s="191"/>
      <c r="GY461" s="191"/>
      <c r="GZ461" s="191"/>
      <c r="HA461" s="191"/>
      <c r="HB461" s="210"/>
      <c r="HC461" s="145"/>
      <c r="HD461" s="191"/>
      <c r="HE461" s="191"/>
      <c r="HF461" s="191"/>
      <c r="HG461" s="191"/>
      <c r="HH461" s="191"/>
      <c r="HI461" s="191"/>
      <c r="HJ461" s="210"/>
      <c r="HR461" s="310"/>
    </row>
    <row r="462" spans="1:226" s="309" customFormat="1" ht="14.45" customHeight="1" x14ac:dyDescent="0.25">
      <c r="A462" s="211" t="s">
        <v>431</v>
      </c>
      <c r="B462" s="194" t="s">
        <v>0</v>
      </c>
      <c r="C462" s="31">
        <f t="shared" si="350"/>
        <v>452</v>
      </c>
      <c r="D462" s="173" t="str">
        <f t="shared" si="314"/>
        <v>Dw_452</v>
      </c>
      <c r="E462" s="4">
        <v>438.40360077987219</v>
      </c>
      <c r="F462" s="195" t="s">
        <v>360</v>
      </c>
      <c r="G462" s="195">
        <v>17.5</v>
      </c>
      <c r="H462" s="3">
        <f t="shared" si="315"/>
        <v>50.147714079495287</v>
      </c>
      <c r="I462" s="196">
        <f t="shared" si="316"/>
        <v>183.35296253338896</v>
      </c>
      <c r="J462" s="1">
        <f t="shared" si="317"/>
        <v>0.3</v>
      </c>
      <c r="K462" s="280">
        <f t="shared" si="318"/>
        <v>0.66226248075300043</v>
      </c>
      <c r="L462" s="280">
        <f t="shared" si="319"/>
        <v>0.75780504131355786</v>
      </c>
      <c r="M462" s="225">
        <f t="shared" si="320"/>
        <v>1.0968772908136972</v>
      </c>
      <c r="N462" s="15" t="s">
        <v>432</v>
      </c>
      <c r="O462" s="197">
        <f t="shared" si="321"/>
        <v>0.56835378098516842</v>
      </c>
      <c r="P462" s="198">
        <f t="shared" si="322"/>
        <v>0</v>
      </c>
      <c r="Q462" s="198">
        <f t="shared" si="323"/>
        <v>0</v>
      </c>
      <c r="R462" s="198">
        <f t="shared" si="324"/>
        <v>0.76852319595960894</v>
      </c>
      <c r="S462" s="77">
        <f t="shared" si="325"/>
        <v>0.82295092403027981</v>
      </c>
      <c r="T462" s="199"/>
      <c r="U462" s="3">
        <f t="shared" si="326"/>
        <v>1.7549702221436816</v>
      </c>
      <c r="V462" s="98">
        <f t="shared" si="327"/>
        <v>10.471729634077548</v>
      </c>
      <c r="W462" s="49">
        <f t="shared" si="328"/>
        <v>4.7888663890158574</v>
      </c>
      <c r="X462" s="317">
        <f t="shared" si="310"/>
        <v>7.5659830714297799E-2</v>
      </c>
      <c r="Y462" s="318">
        <v>7.5659830714297799E-2</v>
      </c>
      <c r="Z462" s="200"/>
      <c r="AA462" s="66"/>
      <c r="AB462" s="66"/>
      <c r="AC462" s="66">
        <v>250</v>
      </c>
      <c r="AD462" s="66"/>
      <c r="AE462" s="66"/>
      <c r="AF462" s="66"/>
      <c r="AG462" s="66"/>
      <c r="AH462" s="195"/>
      <c r="AI462" s="34"/>
      <c r="AJ462" s="229">
        <v>180</v>
      </c>
      <c r="AK462" s="34"/>
      <c r="AL462" s="34"/>
      <c r="AM462" s="34"/>
      <c r="AN462" s="201"/>
      <c r="AO462" s="201"/>
      <c r="AP462" s="202">
        <v>240</v>
      </c>
      <c r="AQ462" s="18"/>
      <c r="AR462" s="18"/>
      <c r="AS462" s="18"/>
      <c r="AT462" s="51"/>
      <c r="AU462" s="17"/>
      <c r="AV462" s="18"/>
      <c r="AW462" s="112"/>
      <c r="AX462" s="103"/>
      <c r="AY462" s="18"/>
      <c r="AZ462" s="18"/>
      <c r="BA462" s="18"/>
      <c r="BB462" s="17"/>
      <c r="BC462" s="19"/>
      <c r="BD462" s="19"/>
      <c r="BE462" s="19"/>
      <c r="BF462" s="17"/>
      <c r="BG462" s="18"/>
      <c r="BH462" s="18"/>
      <c r="BI462" s="128"/>
      <c r="BJ462" s="331"/>
      <c r="BK462" s="332"/>
      <c r="BL462" s="332"/>
      <c r="BM462" s="332"/>
      <c r="BN462" s="333"/>
      <c r="BO462" s="203">
        <f t="shared" si="329"/>
        <v>6.9363999999999999</v>
      </c>
      <c r="BP462" s="285">
        <v>7.2296456489670851</v>
      </c>
      <c r="BQ462" s="204">
        <v>2.9315708996199135</v>
      </c>
      <c r="BR462" s="204"/>
      <c r="BS462" s="47"/>
      <c r="BT462" s="42"/>
      <c r="BU462" s="42"/>
      <c r="BV462" s="42"/>
      <c r="BW462" s="43"/>
      <c r="BX462" s="191"/>
      <c r="BY462" s="191"/>
      <c r="BZ462" s="205"/>
      <c r="CA462" s="191"/>
      <c r="CB462" s="206"/>
      <c r="CC462" s="191"/>
      <c r="CD462" s="207">
        <f t="shared" si="330"/>
        <v>55.005888760016688</v>
      </c>
      <c r="CE462" s="47" t="s">
        <v>356</v>
      </c>
      <c r="CF462" s="42">
        <v>31.8</v>
      </c>
      <c r="CG462" s="42" t="s">
        <v>353</v>
      </c>
      <c r="CH462" s="42">
        <v>175</v>
      </c>
      <c r="CI462" s="191"/>
      <c r="CJ462" s="192"/>
      <c r="CK462" s="191" t="s">
        <v>357</v>
      </c>
      <c r="CL462" s="191" t="s">
        <v>358</v>
      </c>
      <c r="CM462" s="208">
        <v>0.13</v>
      </c>
      <c r="CN462" s="191">
        <v>470</v>
      </c>
      <c r="CO462" s="205">
        <f t="shared" si="331"/>
        <v>73.085980522970544</v>
      </c>
      <c r="CP462" s="191">
        <f t="shared" si="332"/>
        <v>41.254416570012516</v>
      </c>
      <c r="CQ462" s="145" t="s">
        <v>353</v>
      </c>
      <c r="CR462" s="191">
        <v>175</v>
      </c>
      <c r="CS462" s="191"/>
      <c r="CT462" s="191"/>
      <c r="CU462" s="191"/>
      <c r="CV462" s="192"/>
      <c r="CW462" s="191" t="s">
        <v>357</v>
      </c>
      <c r="CX462" s="209" t="s">
        <v>358</v>
      </c>
      <c r="CY462" s="208">
        <v>0.13</v>
      </c>
      <c r="CZ462" s="191">
        <v>470</v>
      </c>
      <c r="DA462" s="191"/>
      <c r="DB462" s="191">
        <f t="shared" si="333"/>
        <v>50.147714079495287</v>
      </c>
      <c r="DC462" s="43">
        <f t="shared" si="334"/>
        <v>0</v>
      </c>
      <c r="DD462" s="191" t="s">
        <v>362</v>
      </c>
      <c r="DE462" s="191">
        <v>100</v>
      </c>
      <c r="DF462" s="191" t="s">
        <v>361</v>
      </c>
      <c r="DG462" s="191">
        <v>20</v>
      </c>
      <c r="DH462" s="191" t="s">
        <v>353</v>
      </c>
      <c r="DI462" s="192">
        <v>175</v>
      </c>
      <c r="DJ462" s="191"/>
      <c r="DK462" s="209"/>
      <c r="DL462" s="208"/>
      <c r="DM462" s="191"/>
      <c r="DN462" s="191">
        <f t="shared" si="335"/>
        <v>50.147714079495287</v>
      </c>
      <c r="DO462" s="192">
        <f t="shared" si="336"/>
        <v>0</v>
      </c>
      <c r="DP462" s="191">
        <v>1</v>
      </c>
      <c r="DQ462" s="191" t="s">
        <v>363</v>
      </c>
      <c r="DR462" s="191" t="s">
        <v>371</v>
      </c>
      <c r="DS462" s="208">
        <v>0.13400000000000001</v>
      </c>
      <c r="DT462" s="191">
        <v>580</v>
      </c>
      <c r="DU462" s="191">
        <f t="shared" si="337"/>
        <v>7.2296456489670851</v>
      </c>
      <c r="DV462" s="191">
        <v>0.375</v>
      </c>
      <c r="DW462" s="191">
        <v>0.45</v>
      </c>
      <c r="DX462" s="192">
        <f t="shared" si="338"/>
        <v>9.1676481266694481</v>
      </c>
      <c r="DY462" s="191">
        <v>1</v>
      </c>
      <c r="DZ462" s="191" t="s">
        <v>363</v>
      </c>
      <c r="EA462" s="191" t="s">
        <v>371</v>
      </c>
      <c r="EB462" s="208">
        <v>0.13400000000000001</v>
      </c>
      <c r="EC462" s="191">
        <v>580</v>
      </c>
      <c r="ED462" s="191">
        <f t="shared" si="339"/>
        <v>2.9315708996199135</v>
      </c>
      <c r="EE462" s="191">
        <v>0.47499999999999998</v>
      </c>
      <c r="EF462" s="191">
        <v>0.47499999999999998</v>
      </c>
      <c r="EG462" s="191">
        <f t="shared" si="340"/>
        <v>4.583824063334724</v>
      </c>
      <c r="EH462" s="166">
        <f t="shared" si="341"/>
        <v>2</v>
      </c>
      <c r="EI462" s="205">
        <f t="shared" si="342"/>
        <v>2.9834493776442588</v>
      </c>
      <c r="EJ462" s="205">
        <f t="shared" si="311"/>
        <v>1.7549702221436816</v>
      </c>
      <c r="EK462" s="51">
        <f t="shared" si="348"/>
        <v>0.92660067747623187</v>
      </c>
      <c r="EL462" s="220">
        <f t="shared" si="312"/>
        <v>0.24237531117787059</v>
      </c>
      <c r="EM462" s="221">
        <f t="shared" si="343"/>
        <v>5.2358648170387738</v>
      </c>
      <c r="EN462" s="191"/>
      <c r="EO462" s="313"/>
      <c r="EP462" s="192" t="s">
        <v>354</v>
      </c>
      <c r="EQ462" s="222">
        <f t="shared" si="344"/>
        <v>2.9834493776442588</v>
      </c>
      <c r="ER462" s="191">
        <f t="shared" si="345"/>
        <v>1.7549702221436816</v>
      </c>
      <c r="ES462" s="51">
        <f t="shared" si="346"/>
        <v>0.92660067747623187</v>
      </c>
      <c r="ET462" s="191">
        <f t="shared" si="349"/>
        <v>3.7105753111778705</v>
      </c>
      <c r="EU462" s="191">
        <f t="shared" si="347"/>
        <v>5.2358648170387738</v>
      </c>
      <c r="EV462" s="191"/>
      <c r="EW462" s="191"/>
      <c r="EX462" s="192" t="str">
        <f t="shared" si="313"/>
        <v>Front</v>
      </c>
      <c r="EY462" s="145"/>
      <c r="EZ462" s="191"/>
      <c r="FA462" s="191"/>
      <c r="FB462" s="191"/>
      <c r="FC462" s="191"/>
      <c r="FD462" s="191"/>
      <c r="FE462" s="191"/>
      <c r="FF462" s="192"/>
      <c r="FG462" s="145"/>
      <c r="FH462" s="191"/>
      <c r="FI462" s="191"/>
      <c r="FJ462" s="191"/>
      <c r="FK462" s="191"/>
      <c r="FL462" s="191"/>
      <c r="FM462" s="191"/>
      <c r="FN462" s="192"/>
      <c r="FO462" s="145"/>
      <c r="FP462" s="191"/>
      <c r="FQ462" s="191"/>
      <c r="FR462" s="191"/>
      <c r="FS462" s="191"/>
      <c r="FT462" s="191"/>
      <c r="FU462" s="191"/>
      <c r="FV462" s="192"/>
      <c r="FW462" s="191"/>
      <c r="FX462" s="191"/>
      <c r="FY462" s="191"/>
      <c r="FZ462" s="191"/>
      <c r="GA462" s="191"/>
      <c r="GB462" s="191"/>
      <c r="GC462" s="191"/>
      <c r="GD462" s="210"/>
      <c r="GE462" s="145"/>
      <c r="GF462" s="191"/>
      <c r="GG462" s="191"/>
      <c r="GH462" s="191"/>
      <c r="GI462" s="191"/>
      <c r="GJ462" s="191"/>
      <c r="GK462" s="191"/>
      <c r="GL462" s="210"/>
      <c r="GM462" s="145"/>
      <c r="GN462" s="191"/>
      <c r="GO462" s="191"/>
      <c r="GP462" s="191"/>
      <c r="GQ462" s="191"/>
      <c r="GR462" s="191"/>
      <c r="GS462" s="191"/>
      <c r="GT462" s="210"/>
      <c r="GU462" s="145"/>
      <c r="GV462" s="191"/>
      <c r="GW462" s="191"/>
      <c r="GX462" s="191"/>
      <c r="GY462" s="191"/>
      <c r="GZ462" s="191"/>
      <c r="HA462" s="191"/>
      <c r="HB462" s="210"/>
      <c r="HC462" s="145"/>
      <c r="HD462" s="191"/>
      <c r="HE462" s="191"/>
      <c r="HF462" s="191"/>
      <c r="HG462" s="191"/>
      <c r="HH462" s="191"/>
      <c r="HI462" s="191"/>
      <c r="HJ462" s="210"/>
      <c r="HR462" s="310"/>
    </row>
    <row r="463" spans="1:226" s="309" customFormat="1" ht="14.45" customHeight="1" x14ac:dyDescent="0.25">
      <c r="A463" s="211" t="s">
        <v>431</v>
      </c>
      <c r="B463" s="194" t="s">
        <v>0</v>
      </c>
      <c r="C463" s="31">
        <f t="shared" si="350"/>
        <v>453</v>
      </c>
      <c r="D463" s="173" t="str">
        <f t="shared" si="314"/>
        <v>Dw_453</v>
      </c>
      <c r="E463" s="4">
        <v>633.166834221096</v>
      </c>
      <c r="F463" s="195" t="s">
        <v>360</v>
      </c>
      <c r="G463" s="195">
        <v>17.5</v>
      </c>
      <c r="H463" s="3">
        <f t="shared" si="315"/>
        <v>44.51797864570235</v>
      </c>
      <c r="I463" s="196">
        <f t="shared" si="316"/>
        <v>167.39454095724085</v>
      </c>
      <c r="J463" s="1">
        <f t="shared" si="317"/>
        <v>0.3</v>
      </c>
      <c r="K463" s="280">
        <f t="shared" si="318"/>
        <v>0.64087889211130744</v>
      </c>
      <c r="L463" s="280">
        <f t="shared" si="319"/>
        <v>0.73032918118721657</v>
      </c>
      <c r="M463" s="225">
        <f t="shared" si="320"/>
        <v>1.1280467760415758</v>
      </c>
      <c r="N463" s="15" t="s">
        <v>432</v>
      </c>
      <c r="O463" s="197">
        <f t="shared" si="321"/>
        <v>0.54774688589041243</v>
      </c>
      <c r="P463" s="198">
        <f t="shared" si="322"/>
        <v>0</v>
      </c>
      <c r="Q463" s="198">
        <f t="shared" si="323"/>
        <v>0</v>
      </c>
      <c r="R463" s="198">
        <f t="shared" si="324"/>
        <v>0.79036198558937243</v>
      </c>
      <c r="S463" s="77">
        <f t="shared" si="325"/>
        <v>0.7507515945742389</v>
      </c>
      <c r="T463" s="199"/>
      <c r="U463" s="3">
        <f t="shared" si="326"/>
        <v>1.6801009506793065</v>
      </c>
      <c r="V463" s="98">
        <f t="shared" si="327"/>
        <v>9.5973132952099327</v>
      </c>
      <c r="W463" s="49">
        <f t="shared" si="328"/>
        <v>4.6385876209669528</v>
      </c>
      <c r="X463" s="317">
        <f t="shared" si="310"/>
        <v>7.4314929512161371E-2</v>
      </c>
      <c r="Y463" s="318">
        <v>7.4314929512161343E-2</v>
      </c>
      <c r="Z463" s="200"/>
      <c r="AA463" s="66"/>
      <c r="AB463" s="66"/>
      <c r="AC463" s="66">
        <v>250</v>
      </c>
      <c r="AD463" s="66"/>
      <c r="AE463" s="66"/>
      <c r="AF463" s="66"/>
      <c r="AG463" s="66"/>
      <c r="AH463" s="195"/>
      <c r="AI463" s="34"/>
      <c r="AJ463" s="229">
        <v>180</v>
      </c>
      <c r="AK463" s="34"/>
      <c r="AL463" s="34"/>
      <c r="AM463" s="34"/>
      <c r="AN463" s="201"/>
      <c r="AO463" s="201"/>
      <c r="AP463" s="202">
        <v>240</v>
      </c>
      <c r="AQ463" s="18"/>
      <c r="AR463" s="18"/>
      <c r="AS463" s="18"/>
      <c r="AT463" s="51"/>
      <c r="AU463" s="17"/>
      <c r="AV463" s="18"/>
      <c r="AW463" s="112"/>
      <c r="AX463" s="103"/>
      <c r="AY463" s="18"/>
      <c r="AZ463" s="18"/>
      <c r="BA463" s="18"/>
      <c r="BB463" s="17"/>
      <c r="BC463" s="19"/>
      <c r="BD463" s="19"/>
      <c r="BE463" s="19"/>
      <c r="BF463" s="17"/>
      <c r="BG463" s="18"/>
      <c r="BH463" s="18"/>
      <c r="BI463" s="128"/>
      <c r="BJ463" s="331"/>
      <c r="BK463" s="332"/>
      <c r="BL463" s="332"/>
      <c r="BM463" s="332"/>
      <c r="BN463" s="333"/>
      <c r="BO463" s="203">
        <f t="shared" si="329"/>
        <v>6.9363999999999999</v>
      </c>
      <c r="BP463" s="285">
        <v>6.4180235634770701</v>
      </c>
      <c r="BQ463" s="204">
        <v>2.9338062887318679</v>
      </c>
      <c r="BR463" s="204"/>
      <c r="BS463" s="47"/>
      <c r="BT463" s="42"/>
      <c r="BU463" s="42"/>
      <c r="BV463" s="42"/>
      <c r="BW463" s="43"/>
      <c r="BX463" s="191"/>
      <c r="BY463" s="191"/>
      <c r="BZ463" s="205"/>
      <c r="CA463" s="191"/>
      <c r="CB463" s="206"/>
      <c r="CC463" s="191"/>
      <c r="CD463" s="207">
        <f t="shared" si="330"/>
        <v>50.218362287172255</v>
      </c>
      <c r="CE463" s="47" t="s">
        <v>356</v>
      </c>
      <c r="CF463" s="42">
        <v>31.8</v>
      </c>
      <c r="CG463" s="42" t="s">
        <v>353</v>
      </c>
      <c r="CH463" s="42">
        <v>175</v>
      </c>
      <c r="CI463" s="191"/>
      <c r="CJ463" s="192"/>
      <c r="CK463" s="191" t="s">
        <v>357</v>
      </c>
      <c r="CL463" s="191" t="s">
        <v>358</v>
      </c>
      <c r="CM463" s="208">
        <v>0.13</v>
      </c>
      <c r="CN463" s="191">
        <v>470</v>
      </c>
      <c r="CO463" s="205">
        <f t="shared" si="331"/>
        <v>68.387029814408265</v>
      </c>
      <c r="CP463" s="191">
        <f t="shared" si="332"/>
        <v>37.663771715379191</v>
      </c>
      <c r="CQ463" s="145" t="s">
        <v>353</v>
      </c>
      <c r="CR463" s="191">
        <v>175</v>
      </c>
      <c r="CS463" s="191"/>
      <c r="CT463" s="191"/>
      <c r="CU463" s="191"/>
      <c r="CV463" s="192"/>
      <c r="CW463" s="191" t="s">
        <v>357</v>
      </c>
      <c r="CX463" s="209" t="s">
        <v>358</v>
      </c>
      <c r="CY463" s="208">
        <v>0.13</v>
      </c>
      <c r="CZ463" s="191">
        <v>470</v>
      </c>
      <c r="DA463" s="191"/>
      <c r="DB463" s="191">
        <f t="shared" si="333"/>
        <v>44.51797864570235</v>
      </c>
      <c r="DC463" s="43">
        <f t="shared" si="334"/>
        <v>0</v>
      </c>
      <c r="DD463" s="191" t="s">
        <v>362</v>
      </c>
      <c r="DE463" s="191">
        <v>100</v>
      </c>
      <c r="DF463" s="191" t="s">
        <v>361</v>
      </c>
      <c r="DG463" s="191">
        <v>20</v>
      </c>
      <c r="DH463" s="191" t="s">
        <v>353</v>
      </c>
      <c r="DI463" s="192">
        <v>175</v>
      </c>
      <c r="DJ463" s="191"/>
      <c r="DK463" s="209"/>
      <c r="DL463" s="208"/>
      <c r="DM463" s="191"/>
      <c r="DN463" s="191">
        <f t="shared" si="335"/>
        <v>44.51797864570235</v>
      </c>
      <c r="DO463" s="192">
        <f t="shared" si="336"/>
        <v>0</v>
      </c>
      <c r="DP463" s="191">
        <v>1</v>
      </c>
      <c r="DQ463" s="191" t="s">
        <v>363</v>
      </c>
      <c r="DR463" s="191" t="s">
        <v>371</v>
      </c>
      <c r="DS463" s="208">
        <v>0.13400000000000001</v>
      </c>
      <c r="DT463" s="191">
        <v>580</v>
      </c>
      <c r="DU463" s="191">
        <f t="shared" si="337"/>
        <v>6.4180235634770701</v>
      </c>
      <c r="DV463" s="191">
        <v>0.375</v>
      </c>
      <c r="DW463" s="191">
        <v>0.45</v>
      </c>
      <c r="DX463" s="192">
        <f t="shared" si="338"/>
        <v>8.3697270478620425</v>
      </c>
      <c r="DY463" s="191">
        <v>1</v>
      </c>
      <c r="DZ463" s="191" t="s">
        <v>363</v>
      </c>
      <c r="EA463" s="191" t="s">
        <v>371</v>
      </c>
      <c r="EB463" s="208">
        <v>0.13400000000000001</v>
      </c>
      <c r="EC463" s="191">
        <v>580</v>
      </c>
      <c r="ED463" s="191">
        <f t="shared" si="339"/>
        <v>2.9338062887318679</v>
      </c>
      <c r="EE463" s="191">
        <v>0.47499999999999998</v>
      </c>
      <c r="EF463" s="191">
        <v>0.47499999999999998</v>
      </c>
      <c r="EG463" s="191">
        <f t="shared" si="340"/>
        <v>4.1848635239310212</v>
      </c>
      <c r="EH463" s="166">
        <f t="shared" si="341"/>
        <v>2</v>
      </c>
      <c r="EI463" s="205">
        <f t="shared" si="342"/>
        <v>2.8561716161548212</v>
      </c>
      <c r="EJ463" s="205">
        <f t="shared" si="311"/>
        <v>1.6801009506793065</v>
      </c>
      <c r="EK463" s="51">
        <f t="shared" si="348"/>
        <v>1.0037053380525613</v>
      </c>
      <c r="EL463" s="220">
        <f t="shared" si="312"/>
        <v>0.30601419192258938</v>
      </c>
      <c r="EM463" s="221">
        <f t="shared" si="343"/>
        <v>4.7986566476049664</v>
      </c>
      <c r="EN463" s="191"/>
      <c r="EO463" s="313"/>
      <c r="EP463" s="192" t="s">
        <v>354</v>
      </c>
      <c r="EQ463" s="222">
        <f t="shared" si="344"/>
        <v>2.8561716161548212</v>
      </c>
      <c r="ER463" s="191">
        <f t="shared" si="345"/>
        <v>1.6801009506793065</v>
      </c>
      <c r="ES463" s="51">
        <f t="shared" si="346"/>
        <v>1.0037053380525613</v>
      </c>
      <c r="ET463" s="191">
        <f t="shared" si="349"/>
        <v>3.7742141919225896</v>
      </c>
      <c r="EU463" s="191">
        <f t="shared" si="347"/>
        <v>4.7986566476049664</v>
      </c>
      <c r="EV463" s="191"/>
      <c r="EW463" s="191"/>
      <c r="EX463" s="192" t="str">
        <f t="shared" si="313"/>
        <v>Front</v>
      </c>
      <c r="EY463" s="145"/>
      <c r="EZ463" s="191"/>
      <c r="FA463" s="191"/>
      <c r="FB463" s="191"/>
      <c r="FC463" s="191"/>
      <c r="FD463" s="191"/>
      <c r="FE463" s="191"/>
      <c r="FF463" s="192"/>
      <c r="FG463" s="145"/>
      <c r="FH463" s="191"/>
      <c r="FI463" s="191"/>
      <c r="FJ463" s="191"/>
      <c r="FK463" s="191"/>
      <c r="FL463" s="191"/>
      <c r="FM463" s="191"/>
      <c r="FN463" s="192"/>
      <c r="FO463" s="145"/>
      <c r="FP463" s="191"/>
      <c r="FQ463" s="191"/>
      <c r="FR463" s="191"/>
      <c r="FS463" s="191"/>
      <c r="FT463" s="191"/>
      <c r="FU463" s="191"/>
      <c r="FV463" s="192"/>
      <c r="FW463" s="191"/>
      <c r="FX463" s="191"/>
      <c r="FY463" s="191"/>
      <c r="FZ463" s="191"/>
      <c r="GA463" s="191"/>
      <c r="GB463" s="191"/>
      <c r="GC463" s="191"/>
      <c r="GD463" s="210"/>
      <c r="GE463" s="145"/>
      <c r="GF463" s="191"/>
      <c r="GG463" s="191"/>
      <c r="GH463" s="191"/>
      <c r="GI463" s="191"/>
      <c r="GJ463" s="191"/>
      <c r="GK463" s="191"/>
      <c r="GL463" s="210"/>
      <c r="GM463" s="145"/>
      <c r="GN463" s="191"/>
      <c r="GO463" s="191"/>
      <c r="GP463" s="191"/>
      <c r="GQ463" s="191"/>
      <c r="GR463" s="191"/>
      <c r="GS463" s="191"/>
      <c r="GT463" s="210"/>
      <c r="GU463" s="145"/>
      <c r="GV463" s="191"/>
      <c r="GW463" s="191"/>
      <c r="GX463" s="191"/>
      <c r="GY463" s="191"/>
      <c r="GZ463" s="191"/>
      <c r="HA463" s="191"/>
      <c r="HB463" s="210"/>
      <c r="HC463" s="145"/>
      <c r="HD463" s="191"/>
      <c r="HE463" s="191"/>
      <c r="HF463" s="191"/>
      <c r="HG463" s="191"/>
      <c r="HH463" s="191"/>
      <c r="HI463" s="191"/>
      <c r="HJ463" s="210"/>
      <c r="HR463" s="310"/>
    </row>
    <row r="464" spans="1:226" s="309" customFormat="1" ht="14.45" customHeight="1" x14ac:dyDescent="0.25">
      <c r="A464" s="211" t="s">
        <v>431</v>
      </c>
      <c r="B464" s="194" t="s">
        <v>0</v>
      </c>
      <c r="C464" s="31">
        <f t="shared" si="350"/>
        <v>454</v>
      </c>
      <c r="D464" s="173" t="str">
        <f t="shared" si="314"/>
        <v>Dw_454</v>
      </c>
      <c r="E464" s="4">
        <v>409.0697313147399</v>
      </c>
      <c r="F464" s="195" t="s">
        <v>360</v>
      </c>
      <c r="G464" s="195">
        <v>17.5</v>
      </c>
      <c r="H464" s="3">
        <f t="shared" si="315"/>
        <v>53.332395150731877</v>
      </c>
      <c r="I464" s="196">
        <f t="shared" si="316"/>
        <v>189.65114568716817</v>
      </c>
      <c r="J464" s="1">
        <f t="shared" si="317"/>
        <v>0.3</v>
      </c>
      <c r="K464" s="280">
        <f t="shared" si="318"/>
        <v>0.68559877634958155</v>
      </c>
      <c r="L464" s="280">
        <f t="shared" si="319"/>
        <v>0.86844547954259899</v>
      </c>
      <c r="M464" s="225">
        <f t="shared" si="320"/>
        <v>1.0668064606014545</v>
      </c>
      <c r="N464" s="15" t="s">
        <v>432</v>
      </c>
      <c r="O464" s="197">
        <f t="shared" si="321"/>
        <v>0.65133410965694927</v>
      </c>
      <c r="P464" s="198">
        <f t="shared" si="322"/>
        <v>0</v>
      </c>
      <c r="Q464" s="198">
        <f t="shared" si="323"/>
        <v>0</v>
      </c>
      <c r="R464" s="198">
        <f t="shared" si="324"/>
        <v>0.74745417508241718</v>
      </c>
      <c r="S464" s="77">
        <f t="shared" si="325"/>
        <v>0.87956138030835995</v>
      </c>
      <c r="T464" s="199"/>
      <c r="U464" s="3">
        <f t="shared" si="326"/>
        <v>2.2669199000271054</v>
      </c>
      <c r="V464" s="98">
        <f t="shared" si="327"/>
        <v>17.472347832672266</v>
      </c>
      <c r="W464" s="49">
        <f t="shared" si="328"/>
        <v>3.0523885891856746</v>
      </c>
      <c r="X464" s="317">
        <f t="shared" si="310"/>
        <v>0.13871195212621709</v>
      </c>
      <c r="Y464" s="318">
        <v>0.13871195212621709</v>
      </c>
      <c r="Z464" s="200"/>
      <c r="AA464" s="66"/>
      <c r="AB464" s="66"/>
      <c r="AC464" s="66">
        <v>250</v>
      </c>
      <c r="AD464" s="66"/>
      <c r="AE464" s="66"/>
      <c r="AF464" s="66"/>
      <c r="AG464" s="66"/>
      <c r="AH464" s="195"/>
      <c r="AI464" s="34"/>
      <c r="AJ464" s="229">
        <v>180</v>
      </c>
      <c r="AK464" s="34"/>
      <c r="AL464" s="34"/>
      <c r="AM464" s="34"/>
      <c r="AN464" s="201"/>
      <c r="AO464" s="201"/>
      <c r="AP464" s="202">
        <v>240</v>
      </c>
      <c r="AQ464" s="18"/>
      <c r="AR464" s="18"/>
      <c r="AS464" s="18"/>
      <c r="AT464" s="51"/>
      <c r="AU464" s="17"/>
      <c r="AV464" s="18"/>
      <c r="AW464" s="112"/>
      <c r="AX464" s="103"/>
      <c r="AY464" s="18"/>
      <c r="AZ464" s="18"/>
      <c r="BA464" s="18"/>
      <c r="BB464" s="17"/>
      <c r="BC464" s="19"/>
      <c r="BD464" s="19"/>
      <c r="BE464" s="19"/>
      <c r="BF464" s="17"/>
      <c r="BG464" s="18"/>
      <c r="BH464" s="18"/>
      <c r="BI464" s="128"/>
      <c r="BJ464" s="331"/>
      <c r="BK464" s="332"/>
      <c r="BL464" s="332"/>
      <c r="BM464" s="332"/>
      <c r="BN464" s="333"/>
      <c r="BO464" s="203">
        <f t="shared" si="329"/>
        <v>6.9363999999999999</v>
      </c>
      <c r="BP464" s="285">
        <v>7.6887715746975198</v>
      </c>
      <c r="BQ464" s="204">
        <v>2.8371070712522819</v>
      </c>
      <c r="BR464" s="204"/>
      <c r="BS464" s="47"/>
      <c r="BT464" s="42"/>
      <c r="BU464" s="42"/>
      <c r="BV464" s="42"/>
      <c r="BW464" s="43"/>
      <c r="BX464" s="191"/>
      <c r="BY464" s="191"/>
      <c r="BZ464" s="205"/>
      <c r="CA464" s="191"/>
      <c r="CB464" s="206"/>
      <c r="CC464" s="191"/>
      <c r="CD464" s="207">
        <f t="shared" si="330"/>
        <v>56.895343706150449</v>
      </c>
      <c r="CE464" s="47" t="s">
        <v>356</v>
      </c>
      <c r="CF464" s="42">
        <v>31.8</v>
      </c>
      <c r="CG464" s="42" t="s">
        <v>353</v>
      </c>
      <c r="CH464" s="42">
        <v>175</v>
      </c>
      <c r="CI464" s="191"/>
      <c r="CJ464" s="192"/>
      <c r="CK464" s="191" t="s">
        <v>357</v>
      </c>
      <c r="CL464" s="191" t="s">
        <v>358</v>
      </c>
      <c r="CM464" s="208">
        <v>0.13</v>
      </c>
      <c r="CN464" s="191">
        <v>470</v>
      </c>
      <c r="CO464" s="205">
        <f t="shared" si="331"/>
        <v>73.014801534276558</v>
      </c>
      <c r="CP464" s="191">
        <f t="shared" si="332"/>
        <v>42.671507779612838</v>
      </c>
      <c r="CQ464" s="145" t="s">
        <v>353</v>
      </c>
      <c r="CR464" s="191">
        <v>175</v>
      </c>
      <c r="CS464" s="191"/>
      <c r="CT464" s="191"/>
      <c r="CU464" s="191"/>
      <c r="CV464" s="192"/>
      <c r="CW464" s="191" t="s">
        <v>357</v>
      </c>
      <c r="CX464" s="209" t="s">
        <v>358</v>
      </c>
      <c r="CY464" s="208">
        <v>0.13</v>
      </c>
      <c r="CZ464" s="191">
        <v>470</v>
      </c>
      <c r="DA464" s="191"/>
      <c r="DB464" s="191">
        <f t="shared" si="333"/>
        <v>53.332395150731877</v>
      </c>
      <c r="DC464" s="43">
        <f t="shared" si="334"/>
        <v>0</v>
      </c>
      <c r="DD464" s="191" t="s">
        <v>362</v>
      </c>
      <c r="DE464" s="191">
        <v>100</v>
      </c>
      <c r="DF464" s="191" t="s">
        <v>361</v>
      </c>
      <c r="DG464" s="191">
        <v>20</v>
      </c>
      <c r="DH464" s="191" t="s">
        <v>353</v>
      </c>
      <c r="DI464" s="192">
        <v>175</v>
      </c>
      <c r="DJ464" s="191"/>
      <c r="DK464" s="209"/>
      <c r="DL464" s="208"/>
      <c r="DM464" s="191"/>
      <c r="DN464" s="191">
        <f t="shared" si="335"/>
        <v>53.332395150731877</v>
      </c>
      <c r="DO464" s="192">
        <f t="shared" si="336"/>
        <v>0</v>
      </c>
      <c r="DP464" s="191">
        <v>1</v>
      </c>
      <c r="DQ464" s="191" t="s">
        <v>363</v>
      </c>
      <c r="DR464" s="191" t="s">
        <v>371</v>
      </c>
      <c r="DS464" s="208">
        <v>0.13400000000000001</v>
      </c>
      <c r="DT464" s="191">
        <v>580</v>
      </c>
      <c r="DU464" s="191">
        <f t="shared" si="337"/>
        <v>7.6887715746975198</v>
      </c>
      <c r="DV464" s="191">
        <v>0.375</v>
      </c>
      <c r="DW464" s="191">
        <v>0.45</v>
      </c>
      <c r="DX464" s="192">
        <f t="shared" si="338"/>
        <v>9.4825572843584087</v>
      </c>
      <c r="DY464" s="191">
        <v>1</v>
      </c>
      <c r="DZ464" s="191" t="s">
        <v>363</v>
      </c>
      <c r="EA464" s="191" t="s">
        <v>371</v>
      </c>
      <c r="EB464" s="208">
        <v>0.13400000000000001</v>
      </c>
      <c r="EC464" s="191">
        <v>580</v>
      </c>
      <c r="ED464" s="191">
        <f t="shared" si="339"/>
        <v>2.8371070712522819</v>
      </c>
      <c r="EE464" s="191">
        <v>0.47499999999999998</v>
      </c>
      <c r="EF464" s="191">
        <v>0.47499999999999998</v>
      </c>
      <c r="EG464" s="191">
        <f t="shared" si="340"/>
        <v>4.7412786421792044</v>
      </c>
      <c r="EH464" s="166">
        <f t="shared" si="341"/>
        <v>2</v>
      </c>
      <c r="EI464" s="205">
        <f t="shared" si="342"/>
        <v>3.8537638300460793</v>
      </c>
      <c r="EJ464" s="205">
        <f t="shared" si="311"/>
        <v>2.2669199000271054</v>
      </c>
      <c r="EK464" s="51">
        <f t="shared" si="348"/>
        <v>0.32018717122517648</v>
      </c>
      <c r="EL464" s="220">
        <f t="shared" si="312"/>
        <v>1.5413180849769603</v>
      </c>
      <c r="EM464" s="221">
        <f t="shared" si="343"/>
        <v>8.7361739163361332</v>
      </c>
      <c r="EN464" s="191"/>
      <c r="EO464" s="313"/>
      <c r="EP464" s="192" t="s">
        <v>354</v>
      </c>
      <c r="EQ464" s="222">
        <f t="shared" si="344"/>
        <v>3.8537638300460793</v>
      </c>
      <c r="ER464" s="191">
        <f t="shared" si="345"/>
        <v>2.2669199000271054</v>
      </c>
      <c r="ES464" s="51">
        <f t="shared" si="346"/>
        <v>0.32018717122517648</v>
      </c>
      <c r="ET464" s="191">
        <f t="shared" si="349"/>
        <v>1.5413180849769603</v>
      </c>
      <c r="EU464" s="191">
        <f t="shared" si="347"/>
        <v>8.7361739163361332</v>
      </c>
      <c r="EV464" s="191"/>
      <c r="EW464" s="191"/>
      <c r="EX464" s="192" t="str">
        <f t="shared" si="313"/>
        <v>Rear</v>
      </c>
      <c r="EY464" s="145"/>
      <c r="EZ464" s="191"/>
      <c r="FA464" s="191"/>
      <c r="FB464" s="191"/>
      <c r="FC464" s="191"/>
      <c r="FD464" s="191"/>
      <c r="FE464" s="191"/>
      <c r="FF464" s="192"/>
      <c r="FG464" s="145"/>
      <c r="FH464" s="191"/>
      <c r="FI464" s="191"/>
      <c r="FJ464" s="191"/>
      <c r="FK464" s="191"/>
      <c r="FL464" s="191"/>
      <c r="FM464" s="191"/>
      <c r="FN464" s="192"/>
      <c r="FO464" s="145"/>
      <c r="FP464" s="191"/>
      <c r="FQ464" s="191"/>
      <c r="FR464" s="191"/>
      <c r="FS464" s="191"/>
      <c r="FT464" s="191"/>
      <c r="FU464" s="191"/>
      <c r="FV464" s="192"/>
      <c r="FW464" s="191"/>
      <c r="FX464" s="191"/>
      <c r="FY464" s="191"/>
      <c r="FZ464" s="191"/>
      <c r="GA464" s="191"/>
      <c r="GB464" s="191"/>
      <c r="GC464" s="191"/>
      <c r="GD464" s="210"/>
      <c r="GE464" s="145"/>
      <c r="GF464" s="191"/>
      <c r="GG464" s="191"/>
      <c r="GH464" s="191"/>
      <c r="GI464" s="191"/>
      <c r="GJ464" s="191"/>
      <c r="GK464" s="191"/>
      <c r="GL464" s="210"/>
      <c r="GM464" s="145"/>
      <c r="GN464" s="191"/>
      <c r="GO464" s="191"/>
      <c r="GP464" s="191"/>
      <c r="GQ464" s="191"/>
      <c r="GR464" s="191"/>
      <c r="GS464" s="191"/>
      <c r="GT464" s="210"/>
      <c r="GU464" s="145"/>
      <c r="GV464" s="191"/>
      <c r="GW464" s="191"/>
      <c r="GX464" s="191"/>
      <c r="GY464" s="191"/>
      <c r="GZ464" s="191"/>
      <c r="HA464" s="191"/>
      <c r="HB464" s="210"/>
      <c r="HC464" s="145"/>
      <c r="HD464" s="191"/>
      <c r="HE464" s="191"/>
      <c r="HF464" s="191"/>
      <c r="HG464" s="191"/>
      <c r="HH464" s="191"/>
      <c r="HI464" s="191"/>
      <c r="HJ464" s="210"/>
      <c r="HR464" s="310"/>
    </row>
    <row r="465" spans="1:226" s="309" customFormat="1" ht="14.45" customHeight="1" x14ac:dyDescent="0.25">
      <c r="A465" s="211" t="s">
        <v>431</v>
      </c>
      <c r="B465" s="194" t="s">
        <v>0</v>
      </c>
      <c r="C465" s="31">
        <f t="shared" si="350"/>
        <v>455</v>
      </c>
      <c r="D465" s="173" t="str">
        <f t="shared" si="314"/>
        <v>Dw_455</v>
      </c>
      <c r="E465" s="4">
        <v>813.844536299075</v>
      </c>
      <c r="F465" s="195" t="s">
        <v>360</v>
      </c>
      <c r="G465" s="195">
        <v>17.5</v>
      </c>
      <c r="H465" s="3">
        <f t="shared" si="315"/>
        <v>52.047634834425089</v>
      </c>
      <c r="I465" s="196">
        <f t="shared" si="316"/>
        <v>193.3868627608305</v>
      </c>
      <c r="J465" s="1">
        <f t="shared" si="317"/>
        <v>0.3</v>
      </c>
      <c r="K465" s="280">
        <f t="shared" si="318"/>
        <v>0.64973707847821827</v>
      </c>
      <c r="L465" s="280">
        <f t="shared" si="319"/>
        <v>0.73579033259161786</v>
      </c>
      <c r="M465" s="225">
        <f t="shared" si="320"/>
        <v>1.1146723383840769</v>
      </c>
      <c r="N465" s="15" t="s">
        <v>432</v>
      </c>
      <c r="O465" s="197">
        <f t="shared" si="321"/>
        <v>0.55184274944371337</v>
      </c>
      <c r="P465" s="198">
        <f t="shared" si="322"/>
        <v>0</v>
      </c>
      <c r="Q465" s="198">
        <f t="shared" si="323"/>
        <v>0</v>
      </c>
      <c r="R465" s="198">
        <f t="shared" si="324"/>
        <v>0.78099123312801133</v>
      </c>
      <c r="S465" s="77">
        <f t="shared" si="325"/>
        <v>0.82299753689751043</v>
      </c>
      <c r="T465" s="199"/>
      <c r="U465" s="3">
        <f t="shared" si="326"/>
        <v>1.7525581525986709</v>
      </c>
      <c r="V465" s="98">
        <f t="shared" si="327"/>
        <v>10.442964266016222</v>
      </c>
      <c r="W465" s="49">
        <f t="shared" si="328"/>
        <v>4.9839905134790046</v>
      </c>
      <c r="X465" s="317">
        <f t="shared" si="310"/>
        <v>7.1487982795049171E-2</v>
      </c>
      <c r="Y465" s="318">
        <v>7.1487982795049171E-2</v>
      </c>
      <c r="Z465" s="200"/>
      <c r="AA465" s="66"/>
      <c r="AB465" s="66"/>
      <c r="AC465" s="66">
        <v>250</v>
      </c>
      <c r="AD465" s="66"/>
      <c r="AE465" s="66"/>
      <c r="AF465" s="66"/>
      <c r="AG465" s="66"/>
      <c r="AH465" s="195"/>
      <c r="AI465" s="34"/>
      <c r="AJ465" s="229">
        <v>180</v>
      </c>
      <c r="AK465" s="34"/>
      <c r="AL465" s="34"/>
      <c r="AM465" s="34"/>
      <c r="AN465" s="201"/>
      <c r="AO465" s="201"/>
      <c r="AP465" s="202">
        <v>240</v>
      </c>
      <c r="AQ465" s="18"/>
      <c r="AR465" s="18"/>
      <c r="AS465" s="18"/>
      <c r="AT465" s="51"/>
      <c r="AU465" s="17"/>
      <c r="AV465" s="18"/>
      <c r="AW465" s="112"/>
      <c r="AX465" s="103"/>
      <c r="AY465" s="18"/>
      <c r="AZ465" s="18"/>
      <c r="BA465" s="18"/>
      <c r="BB465" s="17"/>
      <c r="BC465" s="19"/>
      <c r="BD465" s="19"/>
      <c r="BE465" s="19"/>
      <c r="BF465" s="17"/>
      <c r="BG465" s="18"/>
      <c r="BH465" s="18"/>
      <c r="BI465" s="128"/>
      <c r="BJ465" s="331"/>
      <c r="BK465" s="332"/>
      <c r="BL465" s="332"/>
      <c r="BM465" s="332"/>
      <c r="BN465" s="333"/>
      <c r="BO465" s="203">
        <f t="shared" si="329"/>
        <v>6.9363999999999999</v>
      </c>
      <c r="BP465" s="285">
        <v>7.5035515302498546</v>
      </c>
      <c r="BQ465" s="204">
        <v>3.0918245433485647</v>
      </c>
      <c r="BR465" s="204"/>
      <c r="BS465" s="47"/>
      <c r="BT465" s="42"/>
      <c r="BU465" s="42"/>
      <c r="BV465" s="42"/>
      <c r="BW465" s="43"/>
      <c r="BX465" s="191"/>
      <c r="BY465" s="191"/>
      <c r="BZ465" s="205"/>
      <c r="CA465" s="191"/>
      <c r="CB465" s="206"/>
      <c r="CC465" s="191"/>
      <c r="CD465" s="207">
        <f t="shared" si="330"/>
        <v>58.01605882824915</v>
      </c>
      <c r="CE465" s="47" t="s">
        <v>356</v>
      </c>
      <c r="CF465" s="42">
        <v>31.8</v>
      </c>
      <c r="CG465" s="42" t="s">
        <v>353</v>
      </c>
      <c r="CH465" s="42">
        <v>175</v>
      </c>
      <c r="CI465" s="191"/>
      <c r="CJ465" s="192"/>
      <c r="CK465" s="191" t="s">
        <v>357</v>
      </c>
      <c r="CL465" s="191" t="s">
        <v>358</v>
      </c>
      <c r="CM465" s="208">
        <v>0.13</v>
      </c>
      <c r="CN465" s="191">
        <v>470</v>
      </c>
      <c r="CO465" s="205">
        <f t="shared" si="331"/>
        <v>79.320039240552461</v>
      </c>
      <c r="CP465" s="191">
        <f t="shared" si="332"/>
        <v>43.512044121186861</v>
      </c>
      <c r="CQ465" s="145" t="s">
        <v>353</v>
      </c>
      <c r="CR465" s="191">
        <v>175</v>
      </c>
      <c r="CS465" s="191"/>
      <c r="CT465" s="191"/>
      <c r="CU465" s="191"/>
      <c r="CV465" s="192"/>
      <c r="CW465" s="191" t="s">
        <v>357</v>
      </c>
      <c r="CX465" s="209" t="s">
        <v>358</v>
      </c>
      <c r="CY465" s="208">
        <v>0.13</v>
      </c>
      <c r="CZ465" s="191">
        <v>470</v>
      </c>
      <c r="DA465" s="191"/>
      <c r="DB465" s="191">
        <f t="shared" si="333"/>
        <v>52.047634834425089</v>
      </c>
      <c r="DC465" s="43">
        <f t="shared" si="334"/>
        <v>0</v>
      </c>
      <c r="DD465" s="191" t="s">
        <v>362</v>
      </c>
      <c r="DE465" s="191">
        <v>100</v>
      </c>
      <c r="DF465" s="191" t="s">
        <v>361</v>
      </c>
      <c r="DG465" s="191">
        <v>20</v>
      </c>
      <c r="DH465" s="191" t="s">
        <v>353</v>
      </c>
      <c r="DI465" s="192">
        <v>175</v>
      </c>
      <c r="DJ465" s="191"/>
      <c r="DK465" s="209"/>
      <c r="DL465" s="208"/>
      <c r="DM465" s="191"/>
      <c r="DN465" s="191">
        <f t="shared" si="335"/>
        <v>52.047634834425089</v>
      </c>
      <c r="DO465" s="192">
        <f t="shared" si="336"/>
        <v>0</v>
      </c>
      <c r="DP465" s="191">
        <v>1</v>
      </c>
      <c r="DQ465" s="191" t="s">
        <v>363</v>
      </c>
      <c r="DR465" s="191" t="s">
        <v>371</v>
      </c>
      <c r="DS465" s="208">
        <v>0.13400000000000001</v>
      </c>
      <c r="DT465" s="191">
        <v>580</v>
      </c>
      <c r="DU465" s="191">
        <f t="shared" si="337"/>
        <v>7.5035515302498546</v>
      </c>
      <c r="DV465" s="191">
        <v>0.375</v>
      </c>
      <c r="DW465" s="191">
        <v>0.45</v>
      </c>
      <c r="DX465" s="192">
        <f t="shared" si="338"/>
        <v>9.6693431380415262</v>
      </c>
      <c r="DY465" s="191">
        <v>1</v>
      </c>
      <c r="DZ465" s="191" t="s">
        <v>363</v>
      </c>
      <c r="EA465" s="191" t="s">
        <v>371</v>
      </c>
      <c r="EB465" s="208">
        <v>0.13400000000000001</v>
      </c>
      <c r="EC465" s="191">
        <v>580</v>
      </c>
      <c r="ED465" s="191">
        <f t="shared" si="339"/>
        <v>3.0918245433485647</v>
      </c>
      <c r="EE465" s="191">
        <v>0.47499999999999998</v>
      </c>
      <c r="EF465" s="191">
        <v>0.47499999999999998</v>
      </c>
      <c r="EG465" s="191">
        <f t="shared" si="340"/>
        <v>4.8346715690207631</v>
      </c>
      <c r="EH465" s="166">
        <f t="shared" si="341"/>
        <v>2</v>
      </c>
      <c r="EI465" s="205">
        <f t="shared" si="342"/>
        <v>2.97934885941774</v>
      </c>
      <c r="EJ465" s="205">
        <f t="shared" si="311"/>
        <v>1.7525581525986706</v>
      </c>
      <c r="EK465" s="51">
        <f t="shared" si="348"/>
        <v>1.0892663907498941</v>
      </c>
      <c r="EL465" s="220">
        <f t="shared" si="312"/>
        <v>0.24442557029112999</v>
      </c>
      <c r="EM465" s="221">
        <f t="shared" si="343"/>
        <v>5.2214821330081111</v>
      </c>
      <c r="EN465" s="191"/>
      <c r="EO465" s="313"/>
      <c r="EP465" s="192" t="s">
        <v>354</v>
      </c>
      <c r="EQ465" s="222">
        <f t="shared" si="344"/>
        <v>2.97934885941774</v>
      </c>
      <c r="ER465" s="191">
        <f t="shared" si="345"/>
        <v>1.7525581525986706</v>
      </c>
      <c r="ES465" s="51">
        <f t="shared" si="346"/>
        <v>1.0892663907498941</v>
      </c>
      <c r="ET465" s="191">
        <f t="shared" si="349"/>
        <v>3.7126255702911299</v>
      </c>
      <c r="EU465" s="191">
        <f t="shared" si="347"/>
        <v>5.2214821330081111</v>
      </c>
      <c r="EV465" s="191"/>
      <c r="EW465" s="191"/>
      <c r="EX465" s="192" t="str">
        <f t="shared" si="313"/>
        <v>Front</v>
      </c>
      <c r="EY465" s="145"/>
      <c r="EZ465" s="191"/>
      <c r="FA465" s="191"/>
      <c r="FB465" s="191"/>
      <c r="FC465" s="191"/>
      <c r="FD465" s="191"/>
      <c r="FE465" s="191"/>
      <c r="FF465" s="192"/>
      <c r="FG465" s="145"/>
      <c r="FH465" s="191"/>
      <c r="FI465" s="191"/>
      <c r="FJ465" s="191"/>
      <c r="FK465" s="191"/>
      <c r="FL465" s="191"/>
      <c r="FM465" s="191"/>
      <c r="FN465" s="192"/>
      <c r="FO465" s="145"/>
      <c r="FP465" s="191"/>
      <c r="FQ465" s="191"/>
      <c r="FR465" s="191"/>
      <c r="FS465" s="191"/>
      <c r="FT465" s="191"/>
      <c r="FU465" s="191"/>
      <c r="FV465" s="192"/>
      <c r="FW465" s="191"/>
      <c r="FX465" s="191"/>
      <c r="FY465" s="191"/>
      <c r="FZ465" s="191"/>
      <c r="GA465" s="191"/>
      <c r="GB465" s="191"/>
      <c r="GC465" s="191"/>
      <c r="GD465" s="210"/>
      <c r="GE465" s="145"/>
      <c r="GF465" s="191"/>
      <c r="GG465" s="191"/>
      <c r="GH465" s="191"/>
      <c r="GI465" s="191"/>
      <c r="GJ465" s="191"/>
      <c r="GK465" s="191"/>
      <c r="GL465" s="210"/>
      <c r="GM465" s="145"/>
      <c r="GN465" s="191"/>
      <c r="GO465" s="191"/>
      <c r="GP465" s="191"/>
      <c r="GQ465" s="191"/>
      <c r="GR465" s="191"/>
      <c r="GS465" s="191"/>
      <c r="GT465" s="210"/>
      <c r="GU465" s="145"/>
      <c r="GV465" s="191"/>
      <c r="GW465" s="191"/>
      <c r="GX465" s="191"/>
      <c r="GY465" s="191"/>
      <c r="GZ465" s="191"/>
      <c r="HA465" s="191"/>
      <c r="HB465" s="210"/>
      <c r="HC465" s="145"/>
      <c r="HD465" s="191"/>
      <c r="HE465" s="191"/>
      <c r="HF465" s="191"/>
      <c r="HG465" s="191"/>
      <c r="HH465" s="191"/>
      <c r="HI465" s="191"/>
      <c r="HJ465" s="210"/>
      <c r="HR465" s="310"/>
    </row>
    <row r="466" spans="1:226" s="309" customFormat="1" ht="14.45" customHeight="1" x14ac:dyDescent="0.25">
      <c r="A466" s="211" t="s">
        <v>431</v>
      </c>
      <c r="B466" s="194" t="s">
        <v>0</v>
      </c>
      <c r="C466" s="31">
        <f t="shared" si="350"/>
        <v>456</v>
      </c>
      <c r="D466" s="173" t="str">
        <f t="shared" si="314"/>
        <v>Dw_456</v>
      </c>
      <c r="E466" s="4">
        <v>550.05190355747311</v>
      </c>
      <c r="F466" s="195" t="s">
        <v>360</v>
      </c>
      <c r="G466" s="195">
        <v>17.5</v>
      </c>
      <c r="H466" s="3">
        <f t="shared" si="315"/>
        <v>54.039109054523614</v>
      </c>
      <c r="I466" s="196">
        <f t="shared" si="316"/>
        <v>188.01119651860395</v>
      </c>
      <c r="J466" s="1">
        <f t="shared" si="317"/>
        <v>0.3</v>
      </c>
      <c r="K466" s="280">
        <f t="shared" si="318"/>
        <v>0.70563314514047482</v>
      </c>
      <c r="L466" s="280">
        <f t="shared" si="319"/>
        <v>0.80184927145096996</v>
      </c>
      <c r="M466" s="225">
        <f t="shared" si="320"/>
        <v>1.0437507194774829</v>
      </c>
      <c r="N466" s="15" t="s">
        <v>432</v>
      </c>
      <c r="O466" s="197">
        <f t="shared" si="321"/>
        <v>0.60138695358822747</v>
      </c>
      <c r="P466" s="198">
        <f t="shared" si="322"/>
        <v>0</v>
      </c>
      <c r="Q466" s="198">
        <f t="shared" si="323"/>
        <v>0</v>
      </c>
      <c r="R466" s="198">
        <f t="shared" si="324"/>
        <v>0.73130025157410239</v>
      </c>
      <c r="S466" s="77">
        <f t="shared" si="325"/>
        <v>0.91157009880282691</v>
      </c>
      <c r="T466" s="199"/>
      <c r="U466" s="3">
        <f t="shared" si="326"/>
        <v>1.6795815831264991</v>
      </c>
      <c r="V466" s="98">
        <f t="shared" si="327"/>
        <v>9.5913806008842357</v>
      </c>
      <c r="W466" s="49">
        <f t="shared" si="328"/>
        <v>5.6341324886577553</v>
      </c>
      <c r="X466" s="317">
        <f t="shared" si="310"/>
        <v>6.6114689618557251E-2</v>
      </c>
      <c r="Y466" s="318">
        <v>6.6114689618557237E-2</v>
      </c>
      <c r="Z466" s="200"/>
      <c r="AA466" s="66"/>
      <c r="AB466" s="66"/>
      <c r="AC466" s="66">
        <v>250</v>
      </c>
      <c r="AD466" s="66"/>
      <c r="AE466" s="66"/>
      <c r="AF466" s="66"/>
      <c r="AG466" s="66"/>
      <c r="AH466" s="195"/>
      <c r="AI466" s="34"/>
      <c r="AJ466" s="229">
        <v>180</v>
      </c>
      <c r="AK466" s="34"/>
      <c r="AL466" s="34"/>
      <c r="AM466" s="34"/>
      <c r="AN466" s="201"/>
      <c r="AO466" s="201"/>
      <c r="AP466" s="202">
        <v>240</v>
      </c>
      <c r="AQ466" s="18"/>
      <c r="AR466" s="18"/>
      <c r="AS466" s="18"/>
      <c r="AT466" s="51"/>
      <c r="AU466" s="17"/>
      <c r="AV466" s="18"/>
      <c r="AW466" s="112"/>
      <c r="AX466" s="103"/>
      <c r="AY466" s="18"/>
      <c r="AZ466" s="18"/>
      <c r="BA466" s="18"/>
      <c r="BB466" s="17"/>
      <c r="BC466" s="19"/>
      <c r="BD466" s="19"/>
      <c r="BE466" s="19"/>
      <c r="BF466" s="17"/>
      <c r="BG466" s="18"/>
      <c r="BH466" s="18"/>
      <c r="BI466" s="128"/>
      <c r="BJ466" s="331"/>
      <c r="BK466" s="332"/>
      <c r="BL466" s="332"/>
      <c r="BM466" s="332"/>
      <c r="BN466" s="333"/>
      <c r="BO466" s="203">
        <f t="shared" si="329"/>
        <v>6.9363999999999999</v>
      </c>
      <c r="BP466" s="285">
        <v>7.7906564002254219</v>
      </c>
      <c r="BQ466" s="204">
        <v>2.7138138212172942</v>
      </c>
      <c r="BR466" s="204"/>
      <c r="BS466" s="47"/>
      <c r="BT466" s="42"/>
      <c r="BU466" s="42"/>
      <c r="BV466" s="42"/>
      <c r="BW466" s="43"/>
      <c r="BX466" s="191"/>
      <c r="BY466" s="191"/>
      <c r="BZ466" s="205"/>
      <c r="CA466" s="191"/>
      <c r="CB466" s="206"/>
      <c r="CC466" s="191"/>
      <c r="CD466" s="207">
        <f t="shared" si="330"/>
        <v>56.403358955581183</v>
      </c>
      <c r="CE466" s="47" t="s">
        <v>356</v>
      </c>
      <c r="CF466" s="42">
        <v>31.8</v>
      </c>
      <c r="CG466" s="42" t="s">
        <v>353</v>
      </c>
      <c r="CH466" s="42">
        <v>175</v>
      </c>
      <c r="CI466" s="191"/>
      <c r="CJ466" s="192"/>
      <c r="CK466" s="191" t="s">
        <v>357</v>
      </c>
      <c r="CL466" s="191" t="s">
        <v>358</v>
      </c>
      <c r="CM466" s="208">
        <v>0.13</v>
      </c>
      <c r="CN466" s="191">
        <v>470</v>
      </c>
      <c r="CO466" s="205">
        <f t="shared" si="331"/>
        <v>69.961424558128869</v>
      </c>
      <c r="CP466" s="191">
        <f t="shared" si="332"/>
        <v>42.302519216685887</v>
      </c>
      <c r="CQ466" s="145" t="s">
        <v>353</v>
      </c>
      <c r="CR466" s="191">
        <v>175</v>
      </c>
      <c r="CS466" s="191"/>
      <c r="CT466" s="191"/>
      <c r="CU466" s="191"/>
      <c r="CV466" s="192"/>
      <c r="CW466" s="191" t="s">
        <v>357</v>
      </c>
      <c r="CX466" s="209" t="s">
        <v>358</v>
      </c>
      <c r="CY466" s="208">
        <v>0.13</v>
      </c>
      <c r="CZ466" s="191">
        <v>470</v>
      </c>
      <c r="DA466" s="191"/>
      <c r="DB466" s="191">
        <f t="shared" si="333"/>
        <v>54.039109054523614</v>
      </c>
      <c r="DC466" s="43">
        <f t="shared" si="334"/>
        <v>0</v>
      </c>
      <c r="DD466" s="191" t="s">
        <v>362</v>
      </c>
      <c r="DE466" s="191">
        <v>100</v>
      </c>
      <c r="DF466" s="191" t="s">
        <v>361</v>
      </c>
      <c r="DG466" s="191">
        <v>20</v>
      </c>
      <c r="DH466" s="191" t="s">
        <v>353</v>
      </c>
      <c r="DI466" s="192">
        <v>175</v>
      </c>
      <c r="DJ466" s="191"/>
      <c r="DK466" s="209"/>
      <c r="DL466" s="208"/>
      <c r="DM466" s="191"/>
      <c r="DN466" s="191">
        <f t="shared" si="335"/>
        <v>54.039109054523614</v>
      </c>
      <c r="DO466" s="192">
        <f t="shared" si="336"/>
        <v>0</v>
      </c>
      <c r="DP466" s="191">
        <v>1</v>
      </c>
      <c r="DQ466" s="191" t="s">
        <v>363</v>
      </c>
      <c r="DR466" s="191" t="s">
        <v>371</v>
      </c>
      <c r="DS466" s="208">
        <v>0.13400000000000001</v>
      </c>
      <c r="DT466" s="191">
        <v>580</v>
      </c>
      <c r="DU466" s="191">
        <f t="shared" si="337"/>
        <v>7.7906564002254219</v>
      </c>
      <c r="DV466" s="191">
        <v>0.375</v>
      </c>
      <c r="DW466" s="191">
        <v>0.45</v>
      </c>
      <c r="DX466" s="192">
        <f t="shared" si="338"/>
        <v>9.4005598259301983</v>
      </c>
      <c r="DY466" s="191">
        <v>1</v>
      </c>
      <c r="DZ466" s="191" t="s">
        <v>363</v>
      </c>
      <c r="EA466" s="191" t="s">
        <v>371</v>
      </c>
      <c r="EB466" s="208">
        <v>0.13400000000000001</v>
      </c>
      <c r="EC466" s="191">
        <v>580</v>
      </c>
      <c r="ED466" s="191">
        <f t="shared" si="339"/>
        <v>2.7138138212172942</v>
      </c>
      <c r="EE466" s="191">
        <v>0.47499999999999998</v>
      </c>
      <c r="EF466" s="191">
        <v>0.47499999999999998</v>
      </c>
      <c r="EG466" s="191">
        <f t="shared" si="340"/>
        <v>4.7002799129650992</v>
      </c>
      <c r="EH466" s="166">
        <f t="shared" si="341"/>
        <v>2</v>
      </c>
      <c r="EI466" s="205">
        <f t="shared" si="342"/>
        <v>2.8552886913150481</v>
      </c>
      <c r="EJ466" s="205">
        <f t="shared" si="311"/>
        <v>1.6795815831264989</v>
      </c>
      <c r="EK466" s="51">
        <f t="shared" si="348"/>
        <v>0.78423223809079534</v>
      </c>
      <c r="EL466" s="220">
        <f t="shared" si="312"/>
        <v>0.3064556543424759</v>
      </c>
      <c r="EM466" s="221">
        <f t="shared" si="343"/>
        <v>4.7956903004421179</v>
      </c>
      <c r="EN466" s="191"/>
      <c r="EO466" s="313"/>
      <c r="EP466" s="192" t="s">
        <v>354</v>
      </c>
      <c r="EQ466" s="222">
        <f t="shared" si="344"/>
        <v>2.8552886913150481</v>
      </c>
      <c r="ER466" s="191">
        <f t="shared" si="345"/>
        <v>1.6795815831264989</v>
      </c>
      <c r="ES466" s="51">
        <f t="shared" si="346"/>
        <v>0.78423223809079534</v>
      </c>
      <c r="ET466" s="191">
        <f t="shared" si="349"/>
        <v>3.7746556543424759</v>
      </c>
      <c r="EU466" s="191">
        <f t="shared" si="347"/>
        <v>4.7956903004421179</v>
      </c>
      <c r="EV466" s="191"/>
      <c r="EW466" s="191"/>
      <c r="EX466" s="192" t="str">
        <f t="shared" si="313"/>
        <v>Front</v>
      </c>
      <c r="EY466" s="145"/>
      <c r="EZ466" s="191"/>
      <c r="FA466" s="191"/>
      <c r="FB466" s="191"/>
      <c r="FC466" s="191"/>
      <c r="FD466" s="191"/>
      <c r="FE466" s="191"/>
      <c r="FF466" s="192"/>
      <c r="FG466" s="145"/>
      <c r="FH466" s="191"/>
      <c r="FI466" s="191"/>
      <c r="FJ466" s="191"/>
      <c r="FK466" s="191"/>
      <c r="FL466" s="191"/>
      <c r="FM466" s="191"/>
      <c r="FN466" s="192"/>
      <c r="FO466" s="145"/>
      <c r="FP466" s="191"/>
      <c r="FQ466" s="191"/>
      <c r="FR466" s="191"/>
      <c r="FS466" s="191"/>
      <c r="FT466" s="191"/>
      <c r="FU466" s="191"/>
      <c r="FV466" s="192"/>
      <c r="FW466" s="191"/>
      <c r="FX466" s="191"/>
      <c r="FY466" s="191"/>
      <c r="FZ466" s="191"/>
      <c r="GA466" s="191"/>
      <c r="GB466" s="191"/>
      <c r="GC466" s="191"/>
      <c r="GD466" s="210"/>
      <c r="GE466" s="145"/>
      <c r="GF466" s="191"/>
      <c r="GG466" s="191"/>
      <c r="GH466" s="191"/>
      <c r="GI466" s="191"/>
      <c r="GJ466" s="191"/>
      <c r="GK466" s="191"/>
      <c r="GL466" s="210"/>
      <c r="GM466" s="145"/>
      <c r="GN466" s="191"/>
      <c r="GO466" s="191"/>
      <c r="GP466" s="191"/>
      <c r="GQ466" s="191"/>
      <c r="GR466" s="191"/>
      <c r="GS466" s="191"/>
      <c r="GT466" s="210"/>
      <c r="GU466" s="145"/>
      <c r="GV466" s="191"/>
      <c r="GW466" s="191"/>
      <c r="GX466" s="191"/>
      <c r="GY466" s="191"/>
      <c r="GZ466" s="191"/>
      <c r="HA466" s="191"/>
      <c r="HB466" s="210"/>
      <c r="HC466" s="145"/>
      <c r="HD466" s="191"/>
      <c r="HE466" s="191"/>
      <c r="HF466" s="191"/>
      <c r="HG466" s="191"/>
      <c r="HH466" s="191"/>
      <c r="HI466" s="191"/>
      <c r="HJ466" s="210"/>
      <c r="HR466" s="310"/>
    </row>
    <row r="467" spans="1:226" s="309" customFormat="1" ht="14.45" customHeight="1" x14ac:dyDescent="0.25">
      <c r="A467" s="211" t="s">
        <v>431</v>
      </c>
      <c r="B467" s="194" t="s">
        <v>0</v>
      </c>
      <c r="C467" s="31">
        <f t="shared" si="350"/>
        <v>457</v>
      </c>
      <c r="D467" s="173" t="str">
        <f t="shared" si="314"/>
        <v>Dw_457</v>
      </c>
      <c r="E467" s="4">
        <v>463.93709072223669</v>
      </c>
      <c r="F467" s="195" t="s">
        <v>360</v>
      </c>
      <c r="G467" s="195">
        <v>17.5</v>
      </c>
      <c r="H467" s="3">
        <f t="shared" si="315"/>
        <v>44.725166940858585</v>
      </c>
      <c r="I467" s="196">
        <f t="shared" si="316"/>
        <v>166.49215876087283</v>
      </c>
      <c r="J467" s="1">
        <f t="shared" si="317"/>
        <v>0.3</v>
      </c>
      <c r="K467" s="280">
        <f t="shared" si="318"/>
        <v>0.64831859456350471</v>
      </c>
      <c r="L467" s="280">
        <f t="shared" si="319"/>
        <v>0.73157082698391995</v>
      </c>
      <c r="M467" s="225">
        <f t="shared" si="320"/>
        <v>1.1167682771158598</v>
      </c>
      <c r="N467" s="15" t="s">
        <v>432</v>
      </c>
      <c r="O467" s="197">
        <f t="shared" si="321"/>
        <v>0.54867812023794005</v>
      </c>
      <c r="P467" s="198">
        <f t="shared" si="322"/>
        <v>0</v>
      </c>
      <c r="Q467" s="198">
        <f t="shared" si="323"/>
        <v>0</v>
      </c>
      <c r="R467" s="198">
        <f t="shared" si="324"/>
        <v>0.7824597451905505</v>
      </c>
      <c r="S467" s="77">
        <f t="shared" si="325"/>
        <v>0.76116545683374637</v>
      </c>
      <c r="T467" s="199"/>
      <c r="U467" s="3">
        <f t="shared" si="326"/>
        <v>1.6058078505760538</v>
      </c>
      <c r="V467" s="98">
        <f t="shared" si="327"/>
        <v>8.7673041001037326</v>
      </c>
      <c r="W467" s="49">
        <f t="shared" si="328"/>
        <v>5.1013591441785859</v>
      </c>
      <c r="X467" s="317">
        <f t="shared" si="310"/>
        <v>6.6729684969567507E-2</v>
      </c>
      <c r="Y467" s="318">
        <v>6.6729684969567521E-2</v>
      </c>
      <c r="Z467" s="200"/>
      <c r="AA467" s="66"/>
      <c r="AB467" s="66"/>
      <c r="AC467" s="66">
        <v>250</v>
      </c>
      <c r="AD467" s="66"/>
      <c r="AE467" s="66"/>
      <c r="AF467" s="66"/>
      <c r="AG467" s="66"/>
      <c r="AH467" s="195"/>
      <c r="AI467" s="34"/>
      <c r="AJ467" s="229">
        <v>180</v>
      </c>
      <c r="AK467" s="34"/>
      <c r="AL467" s="34"/>
      <c r="AM467" s="34"/>
      <c r="AN467" s="201"/>
      <c r="AO467" s="201"/>
      <c r="AP467" s="202">
        <v>240</v>
      </c>
      <c r="AQ467" s="18"/>
      <c r="AR467" s="18"/>
      <c r="AS467" s="18"/>
      <c r="AT467" s="51"/>
      <c r="AU467" s="17"/>
      <c r="AV467" s="18"/>
      <c r="AW467" s="112"/>
      <c r="AX467" s="103"/>
      <c r="AY467" s="18"/>
      <c r="AZ467" s="18"/>
      <c r="BA467" s="18"/>
      <c r="BB467" s="17"/>
      <c r="BC467" s="19"/>
      <c r="BD467" s="19"/>
      <c r="BE467" s="19"/>
      <c r="BF467" s="17"/>
      <c r="BG467" s="18"/>
      <c r="BH467" s="18"/>
      <c r="BI467" s="128"/>
      <c r="BJ467" s="331"/>
      <c r="BK467" s="332"/>
      <c r="BL467" s="332"/>
      <c r="BM467" s="332"/>
      <c r="BN467" s="333"/>
      <c r="BO467" s="203">
        <f t="shared" si="329"/>
        <v>6.9363999999999999</v>
      </c>
      <c r="BP467" s="285">
        <v>6.4478932790580972</v>
      </c>
      <c r="BQ467" s="204">
        <v>2.8780684670030396</v>
      </c>
      <c r="BR467" s="204"/>
      <c r="BS467" s="47"/>
      <c r="BT467" s="42"/>
      <c r="BU467" s="42"/>
      <c r="BV467" s="42"/>
      <c r="BW467" s="43"/>
      <c r="BX467" s="191"/>
      <c r="BY467" s="191"/>
      <c r="BZ467" s="205"/>
      <c r="CA467" s="191"/>
      <c r="CB467" s="206"/>
      <c r="CC467" s="191"/>
      <c r="CD467" s="207">
        <f t="shared" si="330"/>
        <v>49.947647628261848</v>
      </c>
      <c r="CE467" s="47" t="s">
        <v>356</v>
      </c>
      <c r="CF467" s="42">
        <v>31.8</v>
      </c>
      <c r="CG467" s="42" t="s">
        <v>353</v>
      </c>
      <c r="CH467" s="42">
        <v>175</v>
      </c>
      <c r="CI467" s="191"/>
      <c r="CJ467" s="192"/>
      <c r="CK467" s="191" t="s">
        <v>357</v>
      </c>
      <c r="CL467" s="191" t="s">
        <v>358</v>
      </c>
      <c r="CM467" s="208">
        <v>0.13</v>
      </c>
      <c r="CN467" s="191">
        <v>470</v>
      </c>
      <c r="CO467" s="205">
        <f t="shared" si="331"/>
        <v>67.070271027727784</v>
      </c>
      <c r="CP467" s="191">
        <f t="shared" si="332"/>
        <v>37.460735721196386</v>
      </c>
      <c r="CQ467" s="145" t="s">
        <v>353</v>
      </c>
      <c r="CR467" s="191">
        <v>175</v>
      </c>
      <c r="CS467" s="191"/>
      <c r="CT467" s="191"/>
      <c r="CU467" s="191"/>
      <c r="CV467" s="192"/>
      <c r="CW467" s="191" t="s">
        <v>357</v>
      </c>
      <c r="CX467" s="209" t="s">
        <v>358</v>
      </c>
      <c r="CY467" s="208">
        <v>0.13</v>
      </c>
      <c r="CZ467" s="191">
        <v>470</v>
      </c>
      <c r="DA467" s="191"/>
      <c r="DB467" s="191">
        <f t="shared" si="333"/>
        <v>44.725166940858585</v>
      </c>
      <c r="DC467" s="43">
        <f t="shared" si="334"/>
        <v>0</v>
      </c>
      <c r="DD467" s="191" t="s">
        <v>362</v>
      </c>
      <c r="DE467" s="191">
        <v>100</v>
      </c>
      <c r="DF467" s="191" t="s">
        <v>361</v>
      </c>
      <c r="DG467" s="191">
        <v>20</v>
      </c>
      <c r="DH467" s="191" t="s">
        <v>353</v>
      </c>
      <c r="DI467" s="192">
        <v>175</v>
      </c>
      <c r="DJ467" s="191"/>
      <c r="DK467" s="209"/>
      <c r="DL467" s="208"/>
      <c r="DM467" s="191"/>
      <c r="DN467" s="191">
        <f t="shared" si="335"/>
        <v>44.725166940858585</v>
      </c>
      <c r="DO467" s="192">
        <f t="shared" si="336"/>
        <v>0</v>
      </c>
      <c r="DP467" s="191">
        <v>1</v>
      </c>
      <c r="DQ467" s="191" t="s">
        <v>363</v>
      </c>
      <c r="DR467" s="191" t="s">
        <v>371</v>
      </c>
      <c r="DS467" s="208">
        <v>0.13400000000000001</v>
      </c>
      <c r="DT467" s="191">
        <v>580</v>
      </c>
      <c r="DU467" s="191">
        <f t="shared" si="337"/>
        <v>6.4478932790580972</v>
      </c>
      <c r="DV467" s="191">
        <v>0.375</v>
      </c>
      <c r="DW467" s="191">
        <v>0.45</v>
      </c>
      <c r="DX467" s="192">
        <f t="shared" si="338"/>
        <v>8.3246079380436413</v>
      </c>
      <c r="DY467" s="191">
        <v>1</v>
      </c>
      <c r="DZ467" s="191" t="s">
        <v>363</v>
      </c>
      <c r="EA467" s="191" t="s">
        <v>371</v>
      </c>
      <c r="EB467" s="208">
        <v>0.13400000000000001</v>
      </c>
      <c r="EC467" s="191">
        <v>580</v>
      </c>
      <c r="ED467" s="191">
        <f t="shared" si="339"/>
        <v>2.8780684670030396</v>
      </c>
      <c r="EE467" s="191">
        <v>0.47499999999999998</v>
      </c>
      <c r="EF467" s="191">
        <v>0.47499999999999998</v>
      </c>
      <c r="EG467" s="191">
        <f t="shared" si="340"/>
        <v>4.1623039690218206</v>
      </c>
      <c r="EH467" s="166">
        <f t="shared" si="341"/>
        <v>2</v>
      </c>
      <c r="EI467" s="205">
        <f t="shared" si="342"/>
        <v>2.7298733459792914</v>
      </c>
      <c r="EJ467" s="205">
        <f t="shared" si="311"/>
        <v>1.6058078505760538</v>
      </c>
      <c r="EK467" s="51">
        <f t="shared" si="348"/>
        <v>1.0222606164269858</v>
      </c>
      <c r="EL467" s="220">
        <f t="shared" si="312"/>
        <v>0.36916332701035426</v>
      </c>
      <c r="EM467" s="221">
        <f t="shared" si="343"/>
        <v>4.3836520500518663</v>
      </c>
      <c r="EN467" s="191"/>
      <c r="EO467" s="313"/>
      <c r="EP467" s="192" t="s">
        <v>354</v>
      </c>
      <c r="EQ467" s="222">
        <f t="shared" si="344"/>
        <v>2.7298733459792914</v>
      </c>
      <c r="ER467" s="191">
        <f t="shared" si="345"/>
        <v>1.6058078505760538</v>
      </c>
      <c r="ES467" s="51">
        <f t="shared" si="346"/>
        <v>1.0222606164269858</v>
      </c>
      <c r="ET467" s="191">
        <f t="shared" si="349"/>
        <v>3.8373633270103542</v>
      </c>
      <c r="EU467" s="191">
        <f t="shared" si="347"/>
        <v>4.3836520500518663</v>
      </c>
      <c r="EV467" s="191"/>
      <c r="EW467" s="191"/>
      <c r="EX467" s="192" t="str">
        <f t="shared" si="313"/>
        <v>Front</v>
      </c>
      <c r="EY467" s="145"/>
      <c r="EZ467" s="191"/>
      <c r="FA467" s="191"/>
      <c r="FB467" s="191"/>
      <c r="FC467" s="191"/>
      <c r="FD467" s="191"/>
      <c r="FE467" s="191"/>
      <c r="FF467" s="192"/>
      <c r="FG467" s="145"/>
      <c r="FH467" s="191"/>
      <c r="FI467" s="191"/>
      <c r="FJ467" s="191"/>
      <c r="FK467" s="191"/>
      <c r="FL467" s="191"/>
      <c r="FM467" s="191"/>
      <c r="FN467" s="192"/>
      <c r="FO467" s="145"/>
      <c r="FP467" s="191"/>
      <c r="FQ467" s="191"/>
      <c r="FR467" s="191"/>
      <c r="FS467" s="191"/>
      <c r="FT467" s="191"/>
      <c r="FU467" s="191"/>
      <c r="FV467" s="192"/>
      <c r="FW467" s="191"/>
      <c r="FX467" s="191"/>
      <c r="FY467" s="191"/>
      <c r="FZ467" s="191"/>
      <c r="GA467" s="191"/>
      <c r="GB467" s="191"/>
      <c r="GC467" s="191"/>
      <c r="GD467" s="210"/>
      <c r="GE467" s="145"/>
      <c r="GF467" s="191"/>
      <c r="GG467" s="191"/>
      <c r="GH467" s="191"/>
      <c r="GI467" s="191"/>
      <c r="GJ467" s="191"/>
      <c r="GK467" s="191"/>
      <c r="GL467" s="210"/>
      <c r="GM467" s="145"/>
      <c r="GN467" s="191"/>
      <c r="GO467" s="191"/>
      <c r="GP467" s="191"/>
      <c r="GQ467" s="191"/>
      <c r="GR467" s="191"/>
      <c r="GS467" s="191"/>
      <c r="GT467" s="210"/>
      <c r="GU467" s="145"/>
      <c r="GV467" s="191"/>
      <c r="GW467" s="191"/>
      <c r="GX467" s="191"/>
      <c r="GY467" s="191"/>
      <c r="GZ467" s="191"/>
      <c r="HA467" s="191"/>
      <c r="HB467" s="210"/>
      <c r="HC467" s="145"/>
      <c r="HD467" s="191"/>
      <c r="HE467" s="191"/>
      <c r="HF467" s="191"/>
      <c r="HG467" s="191"/>
      <c r="HH467" s="191"/>
      <c r="HI467" s="191"/>
      <c r="HJ467" s="210"/>
      <c r="HR467" s="310"/>
    </row>
    <row r="468" spans="1:226" s="309" customFormat="1" ht="14.45" customHeight="1" x14ac:dyDescent="0.25">
      <c r="A468" s="211" t="s">
        <v>431</v>
      </c>
      <c r="B468" s="194" t="s">
        <v>0</v>
      </c>
      <c r="C468" s="31">
        <f t="shared" si="350"/>
        <v>458</v>
      </c>
      <c r="D468" s="173" t="str">
        <f t="shared" si="314"/>
        <v>Dw_458</v>
      </c>
      <c r="E468" s="4">
        <v>591.1432494598605</v>
      </c>
      <c r="F468" s="195" t="s">
        <v>360</v>
      </c>
      <c r="G468" s="195">
        <v>17.5</v>
      </c>
      <c r="H468" s="3">
        <f t="shared" si="315"/>
        <v>54.816027636958154</v>
      </c>
      <c r="I468" s="196">
        <f t="shared" si="316"/>
        <v>198.48944737947483</v>
      </c>
      <c r="J468" s="1">
        <f t="shared" si="317"/>
        <v>0.3</v>
      </c>
      <c r="K468" s="280">
        <f t="shared" si="318"/>
        <v>0.67013934128410535</v>
      </c>
      <c r="L468" s="280">
        <f t="shared" si="319"/>
        <v>0.77772465262023904</v>
      </c>
      <c r="M468" s="225">
        <f t="shared" si="320"/>
        <v>1.0863033455874624</v>
      </c>
      <c r="N468" s="15" t="s">
        <v>432</v>
      </c>
      <c r="O468" s="197">
        <f t="shared" si="321"/>
        <v>0.58329348946517934</v>
      </c>
      <c r="P468" s="198">
        <f t="shared" si="322"/>
        <v>0</v>
      </c>
      <c r="Q468" s="198">
        <f t="shared" si="323"/>
        <v>0</v>
      </c>
      <c r="R468" s="198">
        <f t="shared" si="324"/>
        <v>0.76111459861948239</v>
      </c>
      <c r="S468" s="77">
        <f t="shared" si="325"/>
        <v>0.87230171210600904</v>
      </c>
      <c r="T468" s="199"/>
      <c r="U468" s="3">
        <f t="shared" si="326"/>
        <v>1.9013885776470441</v>
      </c>
      <c r="V468" s="98">
        <f t="shared" si="327"/>
        <v>12.291946978902606</v>
      </c>
      <c r="W468" s="49">
        <f t="shared" si="328"/>
        <v>4.4595073287447571</v>
      </c>
      <c r="X468" s="317">
        <f t="shared" si="310"/>
        <v>8.5392297000812939E-2</v>
      </c>
      <c r="Y468" s="318">
        <v>8.5392297000812939E-2</v>
      </c>
      <c r="Z468" s="200"/>
      <c r="AA468" s="66"/>
      <c r="AB468" s="66"/>
      <c r="AC468" s="66">
        <v>250</v>
      </c>
      <c r="AD468" s="66"/>
      <c r="AE468" s="66"/>
      <c r="AF468" s="66"/>
      <c r="AG468" s="66"/>
      <c r="AH468" s="195"/>
      <c r="AI468" s="34"/>
      <c r="AJ468" s="229">
        <v>180</v>
      </c>
      <c r="AK468" s="34"/>
      <c r="AL468" s="34"/>
      <c r="AM468" s="34"/>
      <c r="AN468" s="201"/>
      <c r="AO468" s="201"/>
      <c r="AP468" s="202">
        <v>240</v>
      </c>
      <c r="AQ468" s="18"/>
      <c r="AR468" s="18"/>
      <c r="AS468" s="18"/>
      <c r="AT468" s="51"/>
      <c r="AU468" s="17"/>
      <c r="AV468" s="18"/>
      <c r="AW468" s="112"/>
      <c r="AX468" s="103"/>
      <c r="AY468" s="18"/>
      <c r="AZ468" s="18"/>
      <c r="BA468" s="18"/>
      <c r="BB468" s="17"/>
      <c r="BC468" s="19"/>
      <c r="BD468" s="19"/>
      <c r="BE468" s="19"/>
      <c r="BF468" s="17"/>
      <c r="BG468" s="18"/>
      <c r="BH468" s="18"/>
      <c r="BI468" s="128"/>
      <c r="BJ468" s="331"/>
      <c r="BK468" s="332"/>
      <c r="BL468" s="332"/>
      <c r="BM468" s="332"/>
      <c r="BN468" s="333"/>
      <c r="BO468" s="203">
        <f t="shared" si="329"/>
        <v>6.9363999999999999</v>
      </c>
      <c r="BP468" s="285">
        <v>7.9026624238737897</v>
      </c>
      <c r="BQ468" s="204">
        <v>2.9940366031010326</v>
      </c>
      <c r="BR468" s="204"/>
      <c r="BS468" s="47"/>
      <c r="BT468" s="42"/>
      <c r="BU468" s="42"/>
      <c r="BV468" s="42"/>
      <c r="BW468" s="43"/>
      <c r="BX468" s="191"/>
      <c r="BY468" s="191"/>
      <c r="BZ468" s="205"/>
      <c r="CA468" s="191"/>
      <c r="CB468" s="206"/>
      <c r="CC468" s="191"/>
      <c r="CD468" s="207">
        <f t="shared" si="330"/>
        <v>59.546834213842445</v>
      </c>
      <c r="CE468" s="47" t="s">
        <v>356</v>
      </c>
      <c r="CF468" s="42">
        <v>31.8</v>
      </c>
      <c r="CG468" s="42" t="s">
        <v>353</v>
      </c>
      <c r="CH468" s="42">
        <v>175</v>
      </c>
      <c r="CI468" s="191"/>
      <c r="CJ468" s="192"/>
      <c r="CK468" s="191" t="s">
        <v>357</v>
      </c>
      <c r="CL468" s="191" t="s">
        <v>358</v>
      </c>
      <c r="CM468" s="208">
        <v>0.13</v>
      </c>
      <c r="CN468" s="191">
        <v>470</v>
      </c>
      <c r="CO468" s="205">
        <f t="shared" si="331"/>
        <v>78.885838254130647</v>
      </c>
      <c r="CP468" s="191">
        <f t="shared" si="332"/>
        <v>44.660125660381837</v>
      </c>
      <c r="CQ468" s="145" t="s">
        <v>353</v>
      </c>
      <c r="CR468" s="191">
        <v>175</v>
      </c>
      <c r="CS468" s="191"/>
      <c r="CT468" s="191"/>
      <c r="CU468" s="191"/>
      <c r="CV468" s="192"/>
      <c r="CW468" s="191" t="s">
        <v>357</v>
      </c>
      <c r="CX468" s="209" t="s">
        <v>358</v>
      </c>
      <c r="CY468" s="208">
        <v>0.13</v>
      </c>
      <c r="CZ468" s="191">
        <v>470</v>
      </c>
      <c r="DA468" s="191"/>
      <c r="DB468" s="191">
        <f t="shared" si="333"/>
        <v>54.816027636958154</v>
      </c>
      <c r="DC468" s="43">
        <f t="shared" si="334"/>
        <v>0</v>
      </c>
      <c r="DD468" s="191" t="s">
        <v>362</v>
      </c>
      <c r="DE468" s="191">
        <v>100</v>
      </c>
      <c r="DF468" s="191" t="s">
        <v>361</v>
      </c>
      <c r="DG468" s="191">
        <v>20</v>
      </c>
      <c r="DH468" s="191" t="s">
        <v>353</v>
      </c>
      <c r="DI468" s="192">
        <v>175</v>
      </c>
      <c r="DJ468" s="191"/>
      <c r="DK468" s="209"/>
      <c r="DL468" s="208"/>
      <c r="DM468" s="191"/>
      <c r="DN468" s="191">
        <f t="shared" si="335"/>
        <v>54.816027636958154</v>
      </c>
      <c r="DO468" s="192">
        <f t="shared" si="336"/>
        <v>0</v>
      </c>
      <c r="DP468" s="191">
        <v>1</v>
      </c>
      <c r="DQ468" s="191" t="s">
        <v>363</v>
      </c>
      <c r="DR468" s="191" t="s">
        <v>371</v>
      </c>
      <c r="DS468" s="208">
        <v>0.13400000000000001</v>
      </c>
      <c r="DT468" s="191">
        <v>580</v>
      </c>
      <c r="DU468" s="191">
        <f t="shared" si="337"/>
        <v>7.9026624238737897</v>
      </c>
      <c r="DV468" s="191">
        <v>0.375</v>
      </c>
      <c r="DW468" s="191">
        <v>0.45</v>
      </c>
      <c r="DX468" s="192">
        <f t="shared" si="338"/>
        <v>9.924472368973742</v>
      </c>
      <c r="DY468" s="191">
        <v>1</v>
      </c>
      <c r="DZ468" s="191" t="s">
        <v>363</v>
      </c>
      <c r="EA468" s="191" t="s">
        <v>371</v>
      </c>
      <c r="EB468" s="208">
        <v>0.13400000000000001</v>
      </c>
      <c r="EC468" s="191">
        <v>580</v>
      </c>
      <c r="ED468" s="191">
        <f t="shared" si="339"/>
        <v>2.9940366031010326</v>
      </c>
      <c r="EE468" s="191">
        <v>0.47499999999999998</v>
      </c>
      <c r="EF468" s="191">
        <v>0.47499999999999998</v>
      </c>
      <c r="EG468" s="191">
        <f t="shared" si="340"/>
        <v>4.962236184486871</v>
      </c>
      <c r="EH468" s="166">
        <f t="shared" si="341"/>
        <v>2</v>
      </c>
      <c r="EI468" s="205">
        <f t="shared" si="342"/>
        <v>3.2323605819999748</v>
      </c>
      <c r="EJ468" s="205">
        <f t="shared" si="311"/>
        <v>1.9013885776470441</v>
      </c>
      <c r="EK468" s="51">
        <f t="shared" si="348"/>
        <v>0.84264802545398854</v>
      </c>
      <c r="EL468" s="220">
        <f t="shared" si="312"/>
        <v>0.11791970900001258</v>
      </c>
      <c r="EM468" s="221">
        <f t="shared" si="343"/>
        <v>6.1459734894513032</v>
      </c>
      <c r="EN468" s="191"/>
      <c r="EO468" s="313"/>
      <c r="EP468" s="192" t="s">
        <v>354</v>
      </c>
      <c r="EQ468" s="222">
        <f t="shared" si="344"/>
        <v>3.2323605819999748</v>
      </c>
      <c r="ER468" s="191">
        <f t="shared" si="345"/>
        <v>1.9013885776470441</v>
      </c>
      <c r="ES468" s="51">
        <f t="shared" si="346"/>
        <v>0.84264802545398854</v>
      </c>
      <c r="ET468" s="191">
        <f t="shared" si="349"/>
        <v>3.5861197090000125</v>
      </c>
      <c r="EU468" s="191">
        <f t="shared" si="347"/>
        <v>6.1459734894513032</v>
      </c>
      <c r="EV468" s="191"/>
      <c r="EW468" s="191"/>
      <c r="EX468" s="192" t="str">
        <f t="shared" si="313"/>
        <v>Front</v>
      </c>
      <c r="EY468" s="145"/>
      <c r="EZ468" s="191"/>
      <c r="FA468" s="191"/>
      <c r="FB468" s="191"/>
      <c r="FC468" s="191"/>
      <c r="FD468" s="191"/>
      <c r="FE468" s="191"/>
      <c r="FF468" s="192"/>
      <c r="FG468" s="145"/>
      <c r="FH468" s="191"/>
      <c r="FI468" s="191"/>
      <c r="FJ468" s="191"/>
      <c r="FK468" s="191"/>
      <c r="FL468" s="191"/>
      <c r="FM468" s="191"/>
      <c r="FN468" s="192"/>
      <c r="FO468" s="145"/>
      <c r="FP468" s="191"/>
      <c r="FQ468" s="191"/>
      <c r="FR468" s="191"/>
      <c r="FS468" s="191"/>
      <c r="FT468" s="191"/>
      <c r="FU468" s="191"/>
      <c r="FV468" s="192"/>
      <c r="FW468" s="191"/>
      <c r="FX468" s="191"/>
      <c r="FY468" s="191"/>
      <c r="FZ468" s="191"/>
      <c r="GA468" s="191"/>
      <c r="GB468" s="191"/>
      <c r="GC468" s="191"/>
      <c r="GD468" s="210"/>
      <c r="GE468" s="145"/>
      <c r="GF468" s="191"/>
      <c r="GG468" s="191"/>
      <c r="GH468" s="191"/>
      <c r="GI468" s="191"/>
      <c r="GJ468" s="191"/>
      <c r="GK468" s="191"/>
      <c r="GL468" s="210"/>
      <c r="GM468" s="145"/>
      <c r="GN468" s="191"/>
      <c r="GO468" s="191"/>
      <c r="GP468" s="191"/>
      <c r="GQ468" s="191"/>
      <c r="GR468" s="191"/>
      <c r="GS468" s="191"/>
      <c r="GT468" s="210"/>
      <c r="GU468" s="145"/>
      <c r="GV468" s="191"/>
      <c r="GW468" s="191"/>
      <c r="GX468" s="191"/>
      <c r="GY468" s="191"/>
      <c r="GZ468" s="191"/>
      <c r="HA468" s="191"/>
      <c r="HB468" s="210"/>
      <c r="HC468" s="145"/>
      <c r="HD468" s="191"/>
      <c r="HE468" s="191"/>
      <c r="HF468" s="191"/>
      <c r="HG468" s="191"/>
      <c r="HH468" s="191"/>
      <c r="HI468" s="191"/>
      <c r="HJ468" s="210"/>
      <c r="HR468" s="310"/>
    </row>
    <row r="469" spans="1:226" s="309" customFormat="1" ht="14.45" customHeight="1" x14ac:dyDescent="0.25">
      <c r="A469" s="211" t="s">
        <v>431</v>
      </c>
      <c r="B469" s="194" t="s">
        <v>0</v>
      </c>
      <c r="C469" s="31">
        <f t="shared" si="350"/>
        <v>459</v>
      </c>
      <c r="D469" s="173" t="str">
        <f t="shared" si="314"/>
        <v>Dw_459</v>
      </c>
      <c r="E469" s="4">
        <v>488.5518317475059</v>
      </c>
      <c r="F469" s="195" t="s">
        <v>360</v>
      </c>
      <c r="G469" s="195">
        <v>17.5</v>
      </c>
      <c r="H469" s="3">
        <f t="shared" si="315"/>
        <v>43.55911012167978</v>
      </c>
      <c r="I469" s="196">
        <f t="shared" si="316"/>
        <v>165.46490285869589</v>
      </c>
      <c r="J469" s="1">
        <f t="shared" si="317"/>
        <v>0.30000000000000004</v>
      </c>
      <c r="K469" s="280">
        <f t="shared" si="318"/>
        <v>0.63358739898824845</v>
      </c>
      <c r="L469" s="280">
        <f t="shared" si="319"/>
        <v>0.76101167609659903</v>
      </c>
      <c r="M469" s="225">
        <f t="shared" si="320"/>
        <v>1.139588727109986</v>
      </c>
      <c r="N469" s="15" t="s">
        <v>432</v>
      </c>
      <c r="O469" s="197">
        <f t="shared" si="321"/>
        <v>0.57075875707244916</v>
      </c>
      <c r="P469" s="198">
        <f t="shared" si="322"/>
        <v>0</v>
      </c>
      <c r="Q469" s="198">
        <f t="shared" si="323"/>
        <v>0</v>
      </c>
      <c r="R469" s="198">
        <f t="shared" si="324"/>
        <v>0.79844881280057656</v>
      </c>
      <c r="S469" s="77">
        <f t="shared" si="325"/>
        <v>0.73452711769045764</v>
      </c>
      <c r="T469" s="199"/>
      <c r="U469" s="3">
        <f t="shared" si="326"/>
        <v>1.9642704202987904</v>
      </c>
      <c r="V469" s="98">
        <f t="shared" si="327"/>
        <v>13.118418165806675</v>
      </c>
      <c r="W469" s="49">
        <f t="shared" si="328"/>
        <v>3.3204544611344344</v>
      </c>
      <c r="X469" s="317">
        <f t="shared" si="310"/>
        <v>0.11111590304142333</v>
      </c>
      <c r="Y469" s="318">
        <v>0.1111159030414233</v>
      </c>
      <c r="Z469" s="200"/>
      <c r="AA469" s="66"/>
      <c r="AB469" s="66"/>
      <c r="AC469" s="66">
        <v>250</v>
      </c>
      <c r="AD469" s="66"/>
      <c r="AE469" s="66"/>
      <c r="AF469" s="66"/>
      <c r="AG469" s="66"/>
      <c r="AH469" s="195"/>
      <c r="AI469" s="34"/>
      <c r="AJ469" s="229">
        <v>180</v>
      </c>
      <c r="AK469" s="34"/>
      <c r="AL469" s="34"/>
      <c r="AM469" s="34"/>
      <c r="AN469" s="201"/>
      <c r="AO469" s="201"/>
      <c r="AP469" s="202">
        <v>240</v>
      </c>
      <c r="AQ469" s="18"/>
      <c r="AR469" s="18"/>
      <c r="AS469" s="18"/>
      <c r="AT469" s="51"/>
      <c r="AU469" s="17"/>
      <c r="AV469" s="18"/>
      <c r="AW469" s="112"/>
      <c r="AX469" s="103"/>
      <c r="AY469" s="18"/>
      <c r="AZ469" s="18"/>
      <c r="BA469" s="18"/>
      <c r="BB469" s="17"/>
      <c r="BC469" s="19"/>
      <c r="BD469" s="19"/>
      <c r="BE469" s="19"/>
      <c r="BF469" s="17"/>
      <c r="BG469" s="18"/>
      <c r="BH469" s="18"/>
      <c r="BI469" s="128"/>
      <c r="BJ469" s="331"/>
      <c r="BK469" s="332"/>
      <c r="BL469" s="332"/>
      <c r="BM469" s="332"/>
      <c r="BN469" s="333"/>
      <c r="BO469" s="203">
        <f t="shared" si="329"/>
        <v>6.9363999999999999</v>
      </c>
      <c r="BP469" s="285">
        <v>6.27978636204368</v>
      </c>
      <c r="BQ469" s="204">
        <v>2.9640427453544635</v>
      </c>
      <c r="BR469" s="204"/>
      <c r="BS469" s="47"/>
      <c r="BT469" s="42"/>
      <c r="BU469" s="42"/>
      <c r="BV469" s="42"/>
      <c r="BW469" s="43"/>
      <c r="BX469" s="191"/>
      <c r="BY469" s="191"/>
      <c r="BZ469" s="205"/>
      <c r="CA469" s="191"/>
      <c r="CB469" s="206"/>
      <c r="CC469" s="191"/>
      <c r="CD469" s="207">
        <f t="shared" si="330"/>
        <v>49.639470857608771</v>
      </c>
      <c r="CE469" s="47" t="s">
        <v>356</v>
      </c>
      <c r="CF469" s="42">
        <v>31.8</v>
      </c>
      <c r="CG469" s="42" t="s">
        <v>353</v>
      </c>
      <c r="CH469" s="42">
        <v>175</v>
      </c>
      <c r="CI469" s="191"/>
      <c r="CJ469" s="192"/>
      <c r="CK469" s="191" t="s">
        <v>357</v>
      </c>
      <c r="CL469" s="191" t="s">
        <v>358</v>
      </c>
      <c r="CM469" s="208">
        <v>0.13</v>
      </c>
      <c r="CN469" s="191">
        <v>470</v>
      </c>
      <c r="CO469" s="205">
        <f t="shared" si="331"/>
        <v>68.375128763908464</v>
      </c>
      <c r="CP469" s="191">
        <f t="shared" si="332"/>
        <v>37.229603143206575</v>
      </c>
      <c r="CQ469" s="145" t="s">
        <v>353</v>
      </c>
      <c r="CR469" s="191">
        <v>175</v>
      </c>
      <c r="CS469" s="191"/>
      <c r="CT469" s="191"/>
      <c r="CU469" s="191"/>
      <c r="CV469" s="192"/>
      <c r="CW469" s="191" t="s">
        <v>357</v>
      </c>
      <c r="CX469" s="209" t="s">
        <v>358</v>
      </c>
      <c r="CY469" s="208">
        <v>0.13</v>
      </c>
      <c r="CZ469" s="191">
        <v>470</v>
      </c>
      <c r="DA469" s="191"/>
      <c r="DB469" s="191">
        <f t="shared" si="333"/>
        <v>43.55911012167978</v>
      </c>
      <c r="DC469" s="43">
        <f t="shared" si="334"/>
        <v>0</v>
      </c>
      <c r="DD469" s="191" t="s">
        <v>362</v>
      </c>
      <c r="DE469" s="191">
        <v>100</v>
      </c>
      <c r="DF469" s="191" t="s">
        <v>361</v>
      </c>
      <c r="DG469" s="191">
        <v>20</v>
      </c>
      <c r="DH469" s="191" t="s">
        <v>353</v>
      </c>
      <c r="DI469" s="192">
        <v>175</v>
      </c>
      <c r="DJ469" s="191"/>
      <c r="DK469" s="209"/>
      <c r="DL469" s="208"/>
      <c r="DM469" s="191"/>
      <c r="DN469" s="191">
        <f t="shared" si="335"/>
        <v>43.55911012167978</v>
      </c>
      <c r="DO469" s="192">
        <f t="shared" si="336"/>
        <v>0</v>
      </c>
      <c r="DP469" s="191">
        <v>1</v>
      </c>
      <c r="DQ469" s="191" t="s">
        <v>363</v>
      </c>
      <c r="DR469" s="191" t="s">
        <v>371</v>
      </c>
      <c r="DS469" s="208">
        <v>0.13400000000000001</v>
      </c>
      <c r="DT469" s="191">
        <v>580</v>
      </c>
      <c r="DU469" s="191">
        <f t="shared" si="337"/>
        <v>6.27978636204368</v>
      </c>
      <c r="DV469" s="191">
        <v>0.375</v>
      </c>
      <c r="DW469" s="191">
        <v>0.45</v>
      </c>
      <c r="DX469" s="192">
        <f t="shared" si="338"/>
        <v>8.2732451429347957</v>
      </c>
      <c r="DY469" s="191">
        <v>1</v>
      </c>
      <c r="DZ469" s="191" t="s">
        <v>363</v>
      </c>
      <c r="EA469" s="191" t="s">
        <v>371</v>
      </c>
      <c r="EB469" s="208">
        <v>0.13400000000000001</v>
      </c>
      <c r="EC469" s="191">
        <v>580</v>
      </c>
      <c r="ED469" s="191">
        <f t="shared" si="339"/>
        <v>2.9640427453544635</v>
      </c>
      <c r="EE469" s="191">
        <v>0.47499999999999998</v>
      </c>
      <c r="EF469" s="191">
        <v>0.47499999999999998</v>
      </c>
      <c r="EG469" s="191">
        <f t="shared" si="340"/>
        <v>4.1366225714673979</v>
      </c>
      <c r="EH469" s="166">
        <f t="shared" si="341"/>
        <v>2</v>
      </c>
      <c r="EI469" s="205">
        <f t="shared" si="342"/>
        <v>3.3392597145079437</v>
      </c>
      <c r="EJ469" s="205">
        <f t="shared" si="311"/>
        <v>1.9642704202987904</v>
      </c>
      <c r="EK469" s="51">
        <f t="shared" si="348"/>
        <v>0.74977232505567315</v>
      </c>
      <c r="EL469" s="220">
        <f t="shared" si="312"/>
        <v>6.4470142746028136E-2</v>
      </c>
      <c r="EM469" s="221">
        <f t="shared" si="343"/>
        <v>6.5592090829033376</v>
      </c>
      <c r="EN469" s="191"/>
      <c r="EO469" s="313"/>
      <c r="EP469" s="192" t="s">
        <v>354</v>
      </c>
      <c r="EQ469" s="222">
        <f t="shared" si="344"/>
        <v>3.3392597145079437</v>
      </c>
      <c r="ER469" s="191">
        <f t="shared" si="345"/>
        <v>1.9642704202987904</v>
      </c>
      <c r="ES469" s="51">
        <f t="shared" si="346"/>
        <v>0.74977232505567315</v>
      </c>
      <c r="ET469" s="191">
        <f t="shared" si="349"/>
        <v>3.5326701427460279</v>
      </c>
      <c r="EU469" s="191">
        <f t="shared" si="347"/>
        <v>6.5592090829033376</v>
      </c>
      <c r="EV469" s="191"/>
      <c r="EW469" s="191"/>
      <c r="EX469" s="192" t="str">
        <f t="shared" si="313"/>
        <v>Front</v>
      </c>
      <c r="EY469" s="145"/>
      <c r="EZ469" s="191"/>
      <c r="FA469" s="191"/>
      <c r="FB469" s="191"/>
      <c r="FC469" s="191"/>
      <c r="FD469" s="191"/>
      <c r="FE469" s="191"/>
      <c r="FF469" s="192"/>
      <c r="FG469" s="145"/>
      <c r="FH469" s="191"/>
      <c r="FI469" s="191"/>
      <c r="FJ469" s="191"/>
      <c r="FK469" s="191"/>
      <c r="FL469" s="191"/>
      <c r="FM469" s="191"/>
      <c r="FN469" s="192"/>
      <c r="FO469" s="145"/>
      <c r="FP469" s="191"/>
      <c r="FQ469" s="191"/>
      <c r="FR469" s="191"/>
      <c r="FS469" s="191"/>
      <c r="FT469" s="191"/>
      <c r="FU469" s="191"/>
      <c r="FV469" s="192"/>
      <c r="FW469" s="191"/>
      <c r="FX469" s="191"/>
      <c r="FY469" s="191"/>
      <c r="FZ469" s="191"/>
      <c r="GA469" s="191"/>
      <c r="GB469" s="191"/>
      <c r="GC469" s="191"/>
      <c r="GD469" s="210"/>
      <c r="GE469" s="145"/>
      <c r="GF469" s="191"/>
      <c r="GG469" s="191"/>
      <c r="GH469" s="191"/>
      <c r="GI469" s="191"/>
      <c r="GJ469" s="191"/>
      <c r="GK469" s="191"/>
      <c r="GL469" s="210"/>
      <c r="GM469" s="145"/>
      <c r="GN469" s="191"/>
      <c r="GO469" s="191"/>
      <c r="GP469" s="191"/>
      <c r="GQ469" s="191"/>
      <c r="GR469" s="191"/>
      <c r="GS469" s="191"/>
      <c r="GT469" s="210"/>
      <c r="GU469" s="145"/>
      <c r="GV469" s="191"/>
      <c r="GW469" s="191"/>
      <c r="GX469" s="191"/>
      <c r="GY469" s="191"/>
      <c r="GZ469" s="191"/>
      <c r="HA469" s="191"/>
      <c r="HB469" s="210"/>
      <c r="HC469" s="145"/>
      <c r="HD469" s="191"/>
      <c r="HE469" s="191"/>
      <c r="HF469" s="191"/>
      <c r="HG469" s="191"/>
      <c r="HH469" s="191"/>
      <c r="HI469" s="191"/>
      <c r="HJ469" s="210"/>
      <c r="HR469" s="310"/>
    </row>
    <row r="470" spans="1:226" s="309" customFormat="1" ht="14.45" customHeight="1" x14ac:dyDescent="0.25">
      <c r="A470" s="211" t="s">
        <v>431</v>
      </c>
      <c r="B470" s="194" t="s">
        <v>0</v>
      </c>
      <c r="C470" s="31">
        <f t="shared" si="350"/>
        <v>460</v>
      </c>
      <c r="D470" s="173" t="str">
        <f t="shared" si="314"/>
        <v>Dw_460</v>
      </c>
      <c r="E470" s="4">
        <v>402.73945608048012</v>
      </c>
      <c r="F470" s="195" t="s">
        <v>360</v>
      </c>
      <c r="G470" s="195">
        <v>17.5</v>
      </c>
      <c r="H470" s="3">
        <f t="shared" si="315"/>
        <v>48.832093368987202</v>
      </c>
      <c r="I470" s="196">
        <f t="shared" si="316"/>
        <v>180.60730395164964</v>
      </c>
      <c r="J470" s="1">
        <f t="shared" si="317"/>
        <v>0.3</v>
      </c>
      <c r="K470" s="280">
        <f t="shared" si="318"/>
        <v>0.65324517579816266</v>
      </c>
      <c r="L470" s="280">
        <f t="shared" si="319"/>
        <v>0.73315287370732296</v>
      </c>
      <c r="M470" s="225">
        <f t="shared" si="320"/>
        <v>1.1095610990108709</v>
      </c>
      <c r="N470" s="15" t="s">
        <v>432</v>
      </c>
      <c r="O470" s="197">
        <f t="shared" si="321"/>
        <v>0.54986465528049222</v>
      </c>
      <c r="P470" s="198">
        <f t="shared" si="322"/>
        <v>0</v>
      </c>
      <c r="Q470" s="198">
        <f t="shared" si="323"/>
        <v>0</v>
      </c>
      <c r="R470" s="198">
        <f t="shared" si="324"/>
        <v>0.77741006133121249</v>
      </c>
      <c r="S470" s="77">
        <f t="shared" si="325"/>
        <v>0.80087724201949539</v>
      </c>
      <c r="T470" s="199"/>
      <c r="U470" s="3">
        <f t="shared" si="326"/>
        <v>1.630601197917525</v>
      </c>
      <c r="V470" s="98">
        <f t="shared" si="327"/>
        <v>9.0401249066102292</v>
      </c>
      <c r="W470" s="49">
        <f t="shared" si="328"/>
        <v>5.4017056040100391</v>
      </c>
      <c r="X470" s="317">
        <f t="shared" si="310"/>
        <v>6.3916502138763112E-2</v>
      </c>
      <c r="Y470" s="318">
        <v>6.3916502138763126E-2</v>
      </c>
      <c r="Z470" s="200"/>
      <c r="AA470" s="66"/>
      <c r="AB470" s="66"/>
      <c r="AC470" s="66">
        <v>250</v>
      </c>
      <c r="AD470" s="66"/>
      <c r="AE470" s="66"/>
      <c r="AF470" s="66"/>
      <c r="AG470" s="66"/>
      <c r="AH470" s="195"/>
      <c r="AI470" s="34"/>
      <c r="AJ470" s="229">
        <v>180</v>
      </c>
      <c r="AK470" s="34"/>
      <c r="AL470" s="34"/>
      <c r="AM470" s="34"/>
      <c r="AN470" s="201"/>
      <c r="AO470" s="201"/>
      <c r="AP470" s="202">
        <v>240</v>
      </c>
      <c r="AQ470" s="18"/>
      <c r="AR470" s="18"/>
      <c r="AS470" s="18"/>
      <c r="AT470" s="51"/>
      <c r="AU470" s="17"/>
      <c r="AV470" s="18"/>
      <c r="AW470" s="112"/>
      <c r="AX470" s="103"/>
      <c r="AY470" s="18"/>
      <c r="AZ470" s="18"/>
      <c r="BA470" s="18"/>
      <c r="BB470" s="17"/>
      <c r="BC470" s="19"/>
      <c r="BD470" s="19"/>
      <c r="BE470" s="19"/>
      <c r="BF470" s="17"/>
      <c r="BG470" s="18"/>
      <c r="BH470" s="18"/>
      <c r="BI470" s="128"/>
      <c r="BJ470" s="331"/>
      <c r="BK470" s="332"/>
      <c r="BL470" s="332"/>
      <c r="BM470" s="332"/>
      <c r="BN470" s="333"/>
      <c r="BO470" s="203">
        <f t="shared" si="329"/>
        <v>6.9363999999999999</v>
      </c>
      <c r="BP470" s="285">
        <v>7.0399765539742809</v>
      </c>
      <c r="BQ470" s="204">
        <v>2.9672611099652215</v>
      </c>
      <c r="BR470" s="204"/>
      <c r="BS470" s="47"/>
      <c r="BT470" s="42"/>
      <c r="BU470" s="42"/>
      <c r="BV470" s="42"/>
      <c r="BW470" s="43"/>
      <c r="BX470" s="191"/>
      <c r="BY470" s="191"/>
      <c r="BZ470" s="205"/>
      <c r="CA470" s="191"/>
      <c r="CB470" s="206"/>
      <c r="CC470" s="191"/>
      <c r="CD470" s="207">
        <f t="shared" si="330"/>
        <v>54.182191185494894</v>
      </c>
      <c r="CE470" s="47" t="s">
        <v>356</v>
      </c>
      <c r="CF470" s="42">
        <v>31.8</v>
      </c>
      <c r="CG470" s="42" t="s">
        <v>353</v>
      </c>
      <c r="CH470" s="42">
        <v>175</v>
      </c>
      <c r="CI470" s="191"/>
      <c r="CJ470" s="192"/>
      <c r="CK470" s="191" t="s">
        <v>357</v>
      </c>
      <c r="CL470" s="191" t="s">
        <v>358</v>
      </c>
      <c r="CM470" s="208">
        <v>0.13</v>
      </c>
      <c r="CN470" s="191">
        <v>470</v>
      </c>
      <c r="CO470" s="205">
        <f t="shared" si="331"/>
        <v>72.971563362247366</v>
      </c>
      <c r="CP470" s="191">
        <f t="shared" si="332"/>
        <v>40.636643389121168</v>
      </c>
      <c r="CQ470" s="145" t="s">
        <v>353</v>
      </c>
      <c r="CR470" s="191">
        <v>175</v>
      </c>
      <c r="CS470" s="191"/>
      <c r="CT470" s="191"/>
      <c r="CU470" s="191"/>
      <c r="CV470" s="192"/>
      <c r="CW470" s="191" t="s">
        <v>357</v>
      </c>
      <c r="CX470" s="209" t="s">
        <v>358</v>
      </c>
      <c r="CY470" s="208">
        <v>0.13</v>
      </c>
      <c r="CZ470" s="191">
        <v>470</v>
      </c>
      <c r="DA470" s="191"/>
      <c r="DB470" s="191">
        <f t="shared" si="333"/>
        <v>48.832093368987202</v>
      </c>
      <c r="DC470" s="43">
        <f t="shared" si="334"/>
        <v>0</v>
      </c>
      <c r="DD470" s="191" t="s">
        <v>362</v>
      </c>
      <c r="DE470" s="191">
        <v>100</v>
      </c>
      <c r="DF470" s="191" t="s">
        <v>361</v>
      </c>
      <c r="DG470" s="191">
        <v>20</v>
      </c>
      <c r="DH470" s="191" t="s">
        <v>353</v>
      </c>
      <c r="DI470" s="192">
        <v>175</v>
      </c>
      <c r="DJ470" s="191"/>
      <c r="DK470" s="209"/>
      <c r="DL470" s="208"/>
      <c r="DM470" s="191"/>
      <c r="DN470" s="191">
        <f t="shared" si="335"/>
        <v>48.832093368987202</v>
      </c>
      <c r="DO470" s="192">
        <f t="shared" si="336"/>
        <v>0</v>
      </c>
      <c r="DP470" s="191">
        <v>1</v>
      </c>
      <c r="DQ470" s="191" t="s">
        <v>363</v>
      </c>
      <c r="DR470" s="191" t="s">
        <v>371</v>
      </c>
      <c r="DS470" s="208">
        <v>0.13400000000000001</v>
      </c>
      <c r="DT470" s="191">
        <v>580</v>
      </c>
      <c r="DU470" s="191">
        <f t="shared" si="337"/>
        <v>7.0399765539742809</v>
      </c>
      <c r="DV470" s="191">
        <v>0.375</v>
      </c>
      <c r="DW470" s="191">
        <v>0.45</v>
      </c>
      <c r="DX470" s="192">
        <f t="shared" si="338"/>
        <v>9.0303651975824817</v>
      </c>
      <c r="DY470" s="191">
        <v>1</v>
      </c>
      <c r="DZ470" s="191" t="s">
        <v>363</v>
      </c>
      <c r="EA470" s="191" t="s">
        <v>371</v>
      </c>
      <c r="EB470" s="208">
        <v>0.13400000000000001</v>
      </c>
      <c r="EC470" s="191">
        <v>580</v>
      </c>
      <c r="ED470" s="191">
        <f t="shared" si="339"/>
        <v>2.9672611099652215</v>
      </c>
      <c r="EE470" s="191">
        <v>0.47499999999999998</v>
      </c>
      <c r="EF470" s="191">
        <v>0.47499999999999998</v>
      </c>
      <c r="EG470" s="191">
        <f t="shared" si="340"/>
        <v>4.5151825987912408</v>
      </c>
      <c r="EH470" s="166">
        <f t="shared" si="341"/>
        <v>2</v>
      </c>
      <c r="EI470" s="205">
        <f t="shared" si="342"/>
        <v>2.7720220364597923</v>
      </c>
      <c r="EJ470" s="205">
        <f t="shared" si="311"/>
        <v>1.630601197917525</v>
      </c>
      <c r="EK470" s="51">
        <f t="shared" si="348"/>
        <v>1.0866599120476965</v>
      </c>
      <c r="EL470" s="220">
        <f t="shared" si="312"/>
        <v>0.34808898177010383</v>
      </c>
      <c r="EM470" s="221">
        <f t="shared" si="343"/>
        <v>4.5200624533051146</v>
      </c>
      <c r="EN470" s="191"/>
      <c r="EO470" s="313"/>
      <c r="EP470" s="192" t="s">
        <v>354</v>
      </c>
      <c r="EQ470" s="222">
        <f t="shared" si="344"/>
        <v>2.7720220364597923</v>
      </c>
      <c r="ER470" s="191">
        <f t="shared" si="345"/>
        <v>1.630601197917525</v>
      </c>
      <c r="ES470" s="51">
        <f t="shared" si="346"/>
        <v>1.0866599120476965</v>
      </c>
      <c r="ET470" s="191">
        <f t="shared" si="349"/>
        <v>3.8162889817701036</v>
      </c>
      <c r="EU470" s="191">
        <f t="shared" si="347"/>
        <v>4.5200624533051146</v>
      </c>
      <c r="EV470" s="191"/>
      <c r="EW470" s="191"/>
      <c r="EX470" s="192" t="str">
        <f t="shared" si="313"/>
        <v>Front</v>
      </c>
      <c r="EY470" s="145"/>
      <c r="EZ470" s="191"/>
      <c r="FA470" s="191"/>
      <c r="FB470" s="191"/>
      <c r="FC470" s="191"/>
      <c r="FD470" s="191"/>
      <c r="FE470" s="191"/>
      <c r="FF470" s="192"/>
      <c r="FG470" s="145"/>
      <c r="FH470" s="191"/>
      <c r="FI470" s="191"/>
      <c r="FJ470" s="191"/>
      <c r="FK470" s="191"/>
      <c r="FL470" s="191"/>
      <c r="FM470" s="191"/>
      <c r="FN470" s="192"/>
      <c r="FO470" s="145"/>
      <c r="FP470" s="191"/>
      <c r="FQ470" s="191"/>
      <c r="FR470" s="191"/>
      <c r="FS470" s="191"/>
      <c r="FT470" s="191"/>
      <c r="FU470" s="191"/>
      <c r="FV470" s="192"/>
      <c r="FW470" s="191"/>
      <c r="FX470" s="191"/>
      <c r="FY470" s="191"/>
      <c r="FZ470" s="191"/>
      <c r="GA470" s="191"/>
      <c r="GB470" s="191"/>
      <c r="GC470" s="191"/>
      <c r="GD470" s="210"/>
      <c r="GE470" s="145"/>
      <c r="GF470" s="191"/>
      <c r="GG470" s="191"/>
      <c r="GH470" s="191"/>
      <c r="GI470" s="191"/>
      <c r="GJ470" s="191"/>
      <c r="GK470" s="191"/>
      <c r="GL470" s="210"/>
      <c r="GM470" s="145"/>
      <c r="GN470" s="191"/>
      <c r="GO470" s="191"/>
      <c r="GP470" s="191"/>
      <c r="GQ470" s="191"/>
      <c r="GR470" s="191"/>
      <c r="GS470" s="191"/>
      <c r="GT470" s="210"/>
      <c r="GU470" s="145"/>
      <c r="GV470" s="191"/>
      <c r="GW470" s="191"/>
      <c r="GX470" s="191"/>
      <c r="GY470" s="191"/>
      <c r="GZ470" s="191"/>
      <c r="HA470" s="191"/>
      <c r="HB470" s="210"/>
      <c r="HC470" s="145"/>
      <c r="HD470" s="191"/>
      <c r="HE470" s="191"/>
      <c r="HF470" s="191"/>
      <c r="HG470" s="191"/>
      <c r="HH470" s="191"/>
      <c r="HI470" s="191"/>
      <c r="HJ470" s="210"/>
      <c r="HR470" s="310"/>
    </row>
    <row r="471" spans="1:226" s="309" customFormat="1" ht="14.45" customHeight="1" x14ac:dyDescent="0.25">
      <c r="A471" s="211" t="s">
        <v>431</v>
      </c>
      <c r="B471" s="194" t="s">
        <v>0</v>
      </c>
      <c r="C471" s="31">
        <f t="shared" si="350"/>
        <v>461</v>
      </c>
      <c r="D471" s="173" t="str">
        <f t="shared" si="314"/>
        <v>Dw_461</v>
      </c>
      <c r="E471" s="4">
        <v>445.25421496692718</v>
      </c>
      <c r="F471" s="195" t="s">
        <v>360</v>
      </c>
      <c r="G471" s="195">
        <v>17.5</v>
      </c>
      <c r="H471" s="3">
        <f t="shared" si="315"/>
        <v>54.247762570098899</v>
      </c>
      <c r="I471" s="196">
        <f t="shared" si="316"/>
        <v>197.82064781604709</v>
      </c>
      <c r="J471" s="1">
        <f t="shared" si="317"/>
        <v>0.30000000000000004</v>
      </c>
      <c r="K471" s="280">
        <f t="shared" si="318"/>
        <v>0.66438413479906122</v>
      </c>
      <c r="L471" s="280">
        <f t="shared" si="319"/>
        <v>0.74517959035660797</v>
      </c>
      <c r="M471" s="225">
        <f t="shared" si="320"/>
        <v>1.0939841853961634</v>
      </c>
      <c r="N471" s="15" t="s">
        <v>432</v>
      </c>
      <c r="O471" s="197">
        <f t="shared" si="321"/>
        <v>0.55888469276745589</v>
      </c>
      <c r="P471" s="198">
        <f t="shared" si="322"/>
        <v>0</v>
      </c>
      <c r="Q471" s="198">
        <f t="shared" si="323"/>
        <v>0</v>
      </c>
      <c r="R471" s="198">
        <f t="shared" si="324"/>
        <v>0.7664961518769644</v>
      </c>
      <c r="S471" s="77">
        <f t="shared" si="325"/>
        <v>0.8600357834983271</v>
      </c>
      <c r="T471" s="199"/>
      <c r="U471" s="3">
        <f t="shared" si="326"/>
        <v>1.6877586534600872</v>
      </c>
      <c r="V471" s="98">
        <f t="shared" si="327"/>
        <v>9.6849995259199826</v>
      </c>
      <c r="W471" s="49">
        <f t="shared" si="328"/>
        <v>5.6012147883864642</v>
      </c>
      <c r="X471" s="317">
        <f t="shared" si="310"/>
        <v>6.3603813540766968E-2</v>
      </c>
      <c r="Y471" s="318">
        <v>6.3603813540766968E-2</v>
      </c>
      <c r="Z471" s="200"/>
      <c r="AA471" s="66"/>
      <c r="AB471" s="66"/>
      <c r="AC471" s="66">
        <v>250</v>
      </c>
      <c r="AD471" s="66"/>
      <c r="AE471" s="66"/>
      <c r="AF471" s="66"/>
      <c r="AG471" s="66"/>
      <c r="AH471" s="195"/>
      <c r="AI471" s="34"/>
      <c r="AJ471" s="229">
        <v>180</v>
      </c>
      <c r="AK471" s="34"/>
      <c r="AL471" s="34"/>
      <c r="AM471" s="34"/>
      <c r="AN471" s="201"/>
      <c r="AO471" s="201"/>
      <c r="AP471" s="202">
        <v>240</v>
      </c>
      <c r="AQ471" s="18"/>
      <c r="AR471" s="18"/>
      <c r="AS471" s="18"/>
      <c r="AT471" s="51"/>
      <c r="AU471" s="17"/>
      <c r="AV471" s="18"/>
      <c r="AW471" s="112"/>
      <c r="AX471" s="103"/>
      <c r="AY471" s="18"/>
      <c r="AZ471" s="18"/>
      <c r="BA471" s="18"/>
      <c r="BB471" s="17"/>
      <c r="BC471" s="19"/>
      <c r="BD471" s="19"/>
      <c r="BE471" s="19"/>
      <c r="BF471" s="17"/>
      <c r="BG471" s="18"/>
      <c r="BH471" s="18"/>
      <c r="BI471" s="128"/>
      <c r="BJ471" s="331"/>
      <c r="BK471" s="332"/>
      <c r="BL471" s="332"/>
      <c r="BM471" s="332"/>
      <c r="BN471" s="333"/>
      <c r="BO471" s="203">
        <f t="shared" si="329"/>
        <v>6.9363999999999999</v>
      </c>
      <c r="BP471" s="285">
        <v>7.8207373522430803</v>
      </c>
      <c r="BQ471" s="204">
        <v>3.0265057695038631</v>
      </c>
      <c r="BR471" s="204"/>
      <c r="BS471" s="47"/>
      <c r="BT471" s="42"/>
      <c r="BU471" s="42"/>
      <c r="BV471" s="42"/>
      <c r="BW471" s="43"/>
      <c r="BX471" s="191"/>
      <c r="BY471" s="191"/>
      <c r="BZ471" s="205"/>
      <c r="CA471" s="191"/>
      <c r="CB471" s="206"/>
      <c r="CC471" s="191"/>
      <c r="CD471" s="207">
        <f t="shared" si="330"/>
        <v>59.34619434481413</v>
      </c>
      <c r="CE471" s="47" t="s">
        <v>356</v>
      </c>
      <c r="CF471" s="42">
        <v>31.8</v>
      </c>
      <c r="CG471" s="42" t="s">
        <v>353</v>
      </c>
      <c r="CH471" s="42">
        <v>175</v>
      </c>
      <c r="CI471" s="191"/>
      <c r="CJ471" s="192"/>
      <c r="CK471" s="191" t="s">
        <v>357</v>
      </c>
      <c r="CL471" s="191" t="s">
        <v>358</v>
      </c>
      <c r="CM471" s="208">
        <v>0.13</v>
      </c>
      <c r="CN471" s="191">
        <v>470</v>
      </c>
      <c r="CO471" s="205">
        <f t="shared" si="331"/>
        <v>79.353568824421416</v>
      </c>
      <c r="CP471" s="191">
        <f t="shared" si="332"/>
        <v>44.509645758610596</v>
      </c>
      <c r="CQ471" s="145" t="s">
        <v>353</v>
      </c>
      <c r="CR471" s="191">
        <v>175</v>
      </c>
      <c r="CS471" s="191"/>
      <c r="CT471" s="191"/>
      <c r="CU471" s="191"/>
      <c r="CV471" s="192"/>
      <c r="CW471" s="191" t="s">
        <v>357</v>
      </c>
      <c r="CX471" s="209" t="s">
        <v>358</v>
      </c>
      <c r="CY471" s="208">
        <v>0.13</v>
      </c>
      <c r="CZ471" s="191">
        <v>470</v>
      </c>
      <c r="DA471" s="191"/>
      <c r="DB471" s="191">
        <f t="shared" si="333"/>
        <v>54.247762570098899</v>
      </c>
      <c r="DC471" s="43">
        <f t="shared" si="334"/>
        <v>0</v>
      </c>
      <c r="DD471" s="191" t="s">
        <v>362</v>
      </c>
      <c r="DE471" s="191">
        <v>100</v>
      </c>
      <c r="DF471" s="191" t="s">
        <v>361</v>
      </c>
      <c r="DG471" s="191">
        <v>20</v>
      </c>
      <c r="DH471" s="191" t="s">
        <v>353</v>
      </c>
      <c r="DI471" s="192">
        <v>175</v>
      </c>
      <c r="DJ471" s="191"/>
      <c r="DK471" s="209"/>
      <c r="DL471" s="208"/>
      <c r="DM471" s="191"/>
      <c r="DN471" s="191">
        <f t="shared" si="335"/>
        <v>54.247762570098899</v>
      </c>
      <c r="DO471" s="192">
        <f t="shared" si="336"/>
        <v>0</v>
      </c>
      <c r="DP471" s="191">
        <v>1</v>
      </c>
      <c r="DQ471" s="191" t="s">
        <v>363</v>
      </c>
      <c r="DR471" s="191" t="s">
        <v>371</v>
      </c>
      <c r="DS471" s="208">
        <v>0.13400000000000001</v>
      </c>
      <c r="DT471" s="191">
        <v>580</v>
      </c>
      <c r="DU471" s="191">
        <f t="shared" si="337"/>
        <v>7.8207373522430803</v>
      </c>
      <c r="DV471" s="191">
        <v>0.375</v>
      </c>
      <c r="DW471" s="191">
        <v>0.45</v>
      </c>
      <c r="DX471" s="192">
        <f t="shared" si="338"/>
        <v>9.891032390802355</v>
      </c>
      <c r="DY471" s="191">
        <v>1</v>
      </c>
      <c r="DZ471" s="191" t="s">
        <v>363</v>
      </c>
      <c r="EA471" s="191" t="s">
        <v>371</v>
      </c>
      <c r="EB471" s="208">
        <v>0.13400000000000001</v>
      </c>
      <c r="EC471" s="191">
        <v>580</v>
      </c>
      <c r="ED471" s="191">
        <f t="shared" si="339"/>
        <v>3.0265057695038631</v>
      </c>
      <c r="EE471" s="191">
        <v>0.47499999999999998</v>
      </c>
      <c r="EF471" s="191">
        <v>0.47499999999999998</v>
      </c>
      <c r="EG471" s="191">
        <f t="shared" si="340"/>
        <v>4.9455161954011775</v>
      </c>
      <c r="EH471" s="166">
        <f t="shared" si="341"/>
        <v>2</v>
      </c>
      <c r="EI471" s="205">
        <f t="shared" si="342"/>
        <v>2.8691897108821482</v>
      </c>
      <c r="EJ471" s="205">
        <f t="shared" si="311"/>
        <v>1.6877586534600872</v>
      </c>
      <c r="EK471" s="51">
        <f t="shared" si="348"/>
        <v>1.0887471160437758</v>
      </c>
      <c r="EL471" s="220">
        <f t="shared" si="312"/>
        <v>0.29950514455892585</v>
      </c>
      <c r="EM471" s="221">
        <f t="shared" si="343"/>
        <v>4.8424997629599913</v>
      </c>
      <c r="EN471" s="191"/>
      <c r="EO471" s="313"/>
      <c r="EP471" s="192" t="s">
        <v>354</v>
      </c>
      <c r="EQ471" s="222">
        <f t="shared" si="344"/>
        <v>2.8691897108821482</v>
      </c>
      <c r="ER471" s="191">
        <f t="shared" si="345"/>
        <v>1.6877586534600872</v>
      </c>
      <c r="ES471" s="51">
        <f t="shared" si="346"/>
        <v>1.0887471160437758</v>
      </c>
      <c r="ET471" s="191">
        <f t="shared" si="349"/>
        <v>3.767705144558926</v>
      </c>
      <c r="EU471" s="191">
        <f t="shared" si="347"/>
        <v>4.8424997629599913</v>
      </c>
      <c r="EV471" s="191"/>
      <c r="EW471" s="191"/>
      <c r="EX471" s="192" t="str">
        <f t="shared" si="313"/>
        <v>Front</v>
      </c>
      <c r="EY471" s="145"/>
      <c r="EZ471" s="191"/>
      <c r="FA471" s="191"/>
      <c r="FB471" s="191"/>
      <c r="FC471" s="191"/>
      <c r="FD471" s="191"/>
      <c r="FE471" s="191"/>
      <c r="FF471" s="192"/>
      <c r="FG471" s="145"/>
      <c r="FH471" s="191"/>
      <c r="FI471" s="191"/>
      <c r="FJ471" s="191"/>
      <c r="FK471" s="191"/>
      <c r="FL471" s="191"/>
      <c r="FM471" s="191"/>
      <c r="FN471" s="192"/>
      <c r="FO471" s="145"/>
      <c r="FP471" s="191"/>
      <c r="FQ471" s="191"/>
      <c r="FR471" s="191"/>
      <c r="FS471" s="191"/>
      <c r="FT471" s="191"/>
      <c r="FU471" s="191"/>
      <c r="FV471" s="192"/>
      <c r="FW471" s="191"/>
      <c r="FX471" s="191"/>
      <c r="FY471" s="191"/>
      <c r="FZ471" s="191"/>
      <c r="GA471" s="191"/>
      <c r="GB471" s="191"/>
      <c r="GC471" s="191"/>
      <c r="GD471" s="210"/>
      <c r="GE471" s="145"/>
      <c r="GF471" s="191"/>
      <c r="GG471" s="191"/>
      <c r="GH471" s="191"/>
      <c r="GI471" s="191"/>
      <c r="GJ471" s="191"/>
      <c r="GK471" s="191"/>
      <c r="GL471" s="210"/>
      <c r="GM471" s="145"/>
      <c r="GN471" s="191"/>
      <c r="GO471" s="191"/>
      <c r="GP471" s="191"/>
      <c r="GQ471" s="191"/>
      <c r="GR471" s="191"/>
      <c r="GS471" s="191"/>
      <c r="GT471" s="210"/>
      <c r="GU471" s="145"/>
      <c r="GV471" s="191"/>
      <c r="GW471" s="191"/>
      <c r="GX471" s="191"/>
      <c r="GY471" s="191"/>
      <c r="GZ471" s="191"/>
      <c r="HA471" s="191"/>
      <c r="HB471" s="210"/>
      <c r="HC471" s="145"/>
      <c r="HD471" s="191"/>
      <c r="HE471" s="191"/>
      <c r="HF471" s="191"/>
      <c r="HG471" s="191"/>
      <c r="HH471" s="191"/>
      <c r="HI471" s="191"/>
      <c r="HJ471" s="210"/>
      <c r="HR471" s="310"/>
    </row>
    <row r="472" spans="1:226" s="309" customFormat="1" ht="14.45" customHeight="1" x14ac:dyDescent="0.25">
      <c r="A472" s="211" t="s">
        <v>431</v>
      </c>
      <c r="B472" s="194" t="s">
        <v>0</v>
      </c>
      <c r="C472" s="31">
        <f t="shared" si="350"/>
        <v>462</v>
      </c>
      <c r="D472" s="173" t="str">
        <f t="shared" si="314"/>
        <v>Dw_462</v>
      </c>
      <c r="E472" s="4">
        <v>503.04217430344698</v>
      </c>
      <c r="F472" s="195" t="s">
        <v>360</v>
      </c>
      <c r="G472" s="195">
        <v>17.5</v>
      </c>
      <c r="H472" s="3">
        <f t="shared" si="315"/>
        <v>59.344516796228788</v>
      </c>
      <c r="I472" s="196">
        <f t="shared" si="316"/>
        <v>207.6346961540803</v>
      </c>
      <c r="J472" s="1">
        <f t="shared" si="317"/>
        <v>0.30000000000000004</v>
      </c>
      <c r="K472" s="280">
        <f t="shared" si="318"/>
        <v>0.700319802588108</v>
      </c>
      <c r="L472" s="280">
        <f t="shared" si="319"/>
        <v>0.81337047215409275</v>
      </c>
      <c r="M472" s="225">
        <f t="shared" si="320"/>
        <v>1.0496405095033567</v>
      </c>
      <c r="N472" s="15" t="s">
        <v>432</v>
      </c>
      <c r="O472" s="197">
        <f t="shared" si="321"/>
        <v>0.61002785411556959</v>
      </c>
      <c r="P472" s="198">
        <f t="shared" si="322"/>
        <v>0</v>
      </c>
      <c r="Q472" s="198">
        <f t="shared" si="323"/>
        <v>0</v>
      </c>
      <c r="R472" s="198">
        <f t="shared" si="324"/>
        <v>0.73542691213324074</v>
      </c>
      <c r="S472" s="77">
        <f t="shared" si="325"/>
        <v>0.95169290793954386</v>
      </c>
      <c r="T472" s="199"/>
      <c r="U472" s="3">
        <f t="shared" si="326"/>
        <v>1.9068445818232014</v>
      </c>
      <c r="V472" s="98">
        <f t="shared" si="327"/>
        <v>12.362591281376895</v>
      </c>
      <c r="W472" s="49">
        <f t="shared" si="328"/>
        <v>4.800329918342106</v>
      </c>
      <c r="X472" s="317">
        <f t="shared" si="310"/>
        <v>8.2218061543216522E-2</v>
      </c>
      <c r="Y472" s="318">
        <v>8.2218061543216522E-2</v>
      </c>
      <c r="Z472" s="200"/>
      <c r="AA472" s="66"/>
      <c r="AB472" s="66"/>
      <c r="AC472" s="66">
        <v>250</v>
      </c>
      <c r="AD472" s="66"/>
      <c r="AE472" s="66"/>
      <c r="AF472" s="66"/>
      <c r="AG472" s="66"/>
      <c r="AH472" s="195"/>
      <c r="AI472" s="34"/>
      <c r="AJ472" s="229">
        <v>180</v>
      </c>
      <c r="AK472" s="34"/>
      <c r="AL472" s="34"/>
      <c r="AM472" s="34"/>
      <c r="AN472" s="201"/>
      <c r="AO472" s="201"/>
      <c r="AP472" s="202">
        <v>240</v>
      </c>
      <c r="AQ472" s="18"/>
      <c r="AR472" s="18"/>
      <c r="AS472" s="18"/>
      <c r="AT472" s="51"/>
      <c r="AU472" s="17"/>
      <c r="AV472" s="18"/>
      <c r="AW472" s="112"/>
      <c r="AX472" s="103"/>
      <c r="AY472" s="18"/>
      <c r="AZ472" s="18"/>
      <c r="BA472" s="18"/>
      <c r="BB472" s="17"/>
      <c r="BC472" s="19"/>
      <c r="BD472" s="19"/>
      <c r="BE472" s="19"/>
      <c r="BF472" s="17"/>
      <c r="BG472" s="18"/>
      <c r="BH472" s="18"/>
      <c r="BI472" s="128"/>
      <c r="BJ472" s="331"/>
      <c r="BK472" s="332"/>
      <c r="BL472" s="332"/>
      <c r="BM472" s="332"/>
      <c r="BN472" s="333"/>
      <c r="BO472" s="203">
        <f t="shared" si="329"/>
        <v>6.9363999999999999</v>
      </c>
      <c r="BP472" s="285">
        <v>8.5555211343389637</v>
      </c>
      <c r="BQ472" s="204">
        <v>2.8707111852147325</v>
      </c>
      <c r="BR472" s="204"/>
      <c r="BS472" s="47"/>
      <c r="BT472" s="42"/>
      <c r="BU472" s="42"/>
      <c r="BV472" s="42"/>
      <c r="BW472" s="43"/>
      <c r="BX472" s="191"/>
      <c r="BY472" s="191"/>
      <c r="BZ472" s="205"/>
      <c r="CA472" s="191"/>
      <c r="CB472" s="206"/>
      <c r="CC472" s="191"/>
      <c r="CD472" s="207">
        <f t="shared" si="330"/>
        <v>62.290408846224096</v>
      </c>
      <c r="CE472" s="47" t="s">
        <v>356</v>
      </c>
      <c r="CF472" s="42">
        <v>31.8</v>
      </c>
      <c r="CG472" s="42" t="s">
        <v>353</v>
      </c>
      <c r="CH472" s="42">
        <v>175</v>
      </c>
      <c r="CI472" s="191"/>
      <c r="CJ472" s="192"/>
      <c r="CK472" s="191" t="s">
        <v>357</v>
      </c>
      <c r="CL472" s="191" t="s">
        <v>358</v>
      </c>
      <c r="CM472" s="208">
        <v>0.13</v>
      </c>
      <c r="CN472" s="191">
        <v>470</v>
      </c>
      <c r="CO472" s="205">
        <f t="shared" si="331"/>
        <v>78.974108710194855</v>
      </c>
      <c r="CP472" s="191">
        <f t="shared" si="332"/>
        <v>46.717806634668072</v>
      </c>
      <c r="CQ472" s="145" t="s">
        <v>353</v>
      </c>
      <c r="CR472" s="191">
        <v>175</v>
      </c>
      <c r="CS472" s="191"/>
      <c r="CT472" s="191"/>
      <c r="CU472" s="191"/>
      <c r="CV472" s="192"/>
      <c r="CW472" s="191" t="s">
        <v>357</v>
      </c>
      <c r="CX472" s="209" t="s">
        <v>358</v>
      </c>
      <c r="CY472" s="208">
        <v>0.13</v>
      </c>
      <c r="CZ472" s="191">
        <v>470</v>
      </c>
      <c r="DA472" s="191"/>
      <c r="DB472" s="191">
        <f t="shared" si="333"/>
        <v>59.344516796228788</v>
      </c>
      <c r="DC472" s="43">
        <f t="shared" si="334"/>
        <v>0</v>
      </c>
      <c r="DD472" s="191" t="s">
        <v>362</v>
      </c>
      <c r="DE472" s="191">
        <v>100</v>
      </c>
      <c r="DF472" s="191" t="s">
        <v>361</v>
      </c>
      <c r="DG472" s="191">
        <v>20</v>
      </c>
      <c r="DH472" s="191" t="s">
        <v>353</v>
      </c>
      <c r="DI472" s="192">
        <v>175</v>
      </c>
      <c r="DJ472" s="191"/>
      <c r="DK472" s="209"/>
      <c r="DL472" s="208"/>
      <c r="DM472" s="191"/>
      <c r="DN472" s="191">
        <f t="shared" si="335"/>
        <v>59.344516796228788</v>
      </c>
      <c r="DO472" s="192">
        <f t="shared" si="336"/>
        <v>0</v>
      </c>
      <c r="DP472" s="191">
        <v>1</v>
      </c>
      <c r="DQ472" s="191" t="s">
        <v>363</v>
      </c>
      <c r="DR472" s="191" t="s">
        <v>371</v>
      </c>
      <c r="DS472" s="208">
        <v>0.13400000000000001</v>
      </c>
      <c r="DT472" s="191">
        <v>580</v>
      </c>
      <c r="DU472" s="191">
        <f t="shared" si="337"/>
        <v>8.5555211343389637</v>
      </c>
      <c r="DV472" s="191">
        <v>0.375</v>
      </c>
      <c r="DW472" s="191">
        <v>0.45</v>
      </c>
      <c r="DX472" s="192">
        <f t="shared" si="338"/>
        <v>10.381734807704015</v>
      </c>
      <c r="DY472" s="191">
        <v>1</v>
      </c>
      <c r="DZ472" s="191" t="s">
        <v>363</v>
      </c>
      <c r="EA472" s="191" t="s">
        <v>371</v>
      </c>
      <c r="EB472" s="208">
        <v>0.13400000000000001</v>
      </c>
      <c r="EC472" s="191">
        <v>580</v>
      </c>
      <c r="ED472" s="191">
        <f t="shared" si="339"/>
        <v>2.8707111852147325</v>
      </c>
      <c r="EE472" s="191">
        <v>0.47499999999999998</v>
      </c>
      <c r="EF472" s="191">
        <v>0.47499999999999998</v>
      </c>
      <c r="EG472" s="191">
        <f t="shared" si="340"/>
        <v>5.1908674038520077</v>
      </c>
      <c r="EH472" s="166">
        <f t="shared" si="341"/>
        <v>2</v>
      </c>
      <c r="EI472" s="205">
        <f t="shared" si="342"/>
        <v>3.2416357890994418</v>
      </c>
      <c r="EJ472" s="205">
        <f t="shared" si="311"/>
        <v>1.9068445818232012</v>
      </c>
      <c r="EK472" s="51">
        <f t="shared" si="348"/>
        <v>0.7138666033915313</v>
      </c>
      <c r="EL472" s="220">
        <f t="shared" si="312"/>
        <v>0.11328210545027906</v>
      </c>
      <c r="EM472" s="221">
        <f t="shared" si="343"/>
        <v>6.1812956406884476</v>
      </c>
      <c r="EN472" s="191"/>
      <c r="EO472" s="313"/>
      <c r="EP472" s="192" t="s">
        <v>354</v>
      </c>
      <c r="EQ472" s="222">
        <f t="shared" si="344"/>
        <v>3.2416357890994418</v>
      </c>
      <c r="ER472" s="191">
        <f t="shared" si="345"/>
        <v>1.9068445818232012</v>
      </c>
      <c r="ES472" s="51">
        <f t="shared" si="346"/>
        <v>0.7138666033915313</v>
      </c>
      <c r="ET472" s="191">
        <f t="shared" si="349"/>
        <v>3.581482105450279</v>
      </c>
      <c r="EU472" s="191">
        <f t="shared" si="347"/>
        <v>6.1812956406884476</v>
      </c>
      <c r="EV472" s="191"/>
      <c r="EW472" s="191"/>
      <c r="EX472" s="192" t="str">
        <f t="shared" si="313"/>
        <v>Front</v>
      </c>
      <c r="EY472" s="145"/>
      <c r="EZ472" s="191"/>
      <c r="FA472" s="191"/>
      <c r="FB472" s="191"/>
      <c r="FC472" s="191"/>
      <c r="FD472" s="191"/>
      <c r="FE472" s="191"/>
      <c r="FF472" s="192"/>
      <c r="FG472" s="145"/>
      <c r="FH472" s="191"/>
      <c r="FI472" s="191"/>
      <c r="FJ472" s="191"/>
      <c r="FK472" s="191"/>
      <c r="FL472" s="191"/>
      <c r="FM472" s="191"/>
      <c r="FN472" s="192"/>
      <c r="FO472" s="145"/>
      <c r="FP472" s="191"/>
      <c r="FQ472" s="191"/>
      <c r="FR472" s="191"/>
      <c r="FS472" s="191"/>
      <c r="FT472" s="191"/>
      <c r="FU472" s="191"/>
      <c r="FV472" s="192"/>
      <c r="FW472" s="191"/>
      <c r="FX472" s="191"/>
      <c r="FY472" s="191"/>
      <c r="FZ472" s="191"/>
      <c r="GA472" s="191"/>
      <c r="GB472" s="191"/>
      <c r="GC472" s="191"/>
      <c r="GD472" s="210"/>
      <c r="GE472" s="145"/>
      <c r="GF472" s="191"/>
      <c r="GG472" s="191"/>
      <c r="GH472" s="191"/>
      <c r="GI472" s="191"/>
      <c r="GJ472" s="191"/>
      <c r="GK472" s="191"/>
      <c r="GL472" s="210"/>
      <c r="GM472" s="145"/>
      <c r="GN472" s="191"/>
      <c r="GO472" s="191"/>
      <c r="GP472" s="191"/>
      <c r="GQ472" s="191"/>
      <c r="GR472" s="191"/>
      <c r="GS472" s="191"/>
      <c r="GT472" s="210"/>
      <c r="GU472" s="145"/>
      <c r="GV472" s="191"/>
      <c r="GW472" s="191"/>
      <c r="GX472" s="191"/>
      <c r="GY472" s="191"/>
      <c r="GZ472" s="191"/>
      <c r="HA472" s="191"/>
      <c r="HB472" s="210"/>
      <c r="HC472" s="145"/>
      <c r="HD472" s="191"/>
      <c r="HE472" s="191"/>
      <c r="HF472" s="191"/>
      <c r="HG472" s="191"/>
      <c r="HH472" s="191"/>
      <c r="HI472" s="191"/>
      <c r="HJ472" s="210"/>
      <c r="HR472" s="310"/>
    </row>
    <row r="473" spans="1:226" s="309" customFormat="1" ht="14.45" customHeight="1" x14ac:dyDescent="0.25">
      <c r="A473" s="211" t="s">
        <v>431</v>
      </c>
      <c r="B473" s="194" t="s">
        <v>0</v>
      </c>
      <c r="C473" s="31">
        <f t="shared" si="350"/>
        <v>463</v>
      </c>
      <c r="D473" s="173" t="str">
        <f t="shared" si="314"/>
        <v>Dw_463</v>
      </c>
      <c r="E473" s="4">
        <v>455.03620720288433</v>
      </c>
      <c r="F473" s="195" t="s">
        <v>360</v>
      </c>
      <c r="G473" s="195">
        <v>17.5</v>
      </c>
      <c r="H473" s="3">
        <f t="shared" si="315"/>
        <v>45.194787747769752</v>
      </c>
      <c r="I473" s="196">
        <f t="shared" si="316"/>
        <v>167.98244527099092</v>
      </c>
      <c r="J473" s="1">
        <f t="shared" si="317"/>
        <v>0.3</v>
      </c>
      <c r="K473" s="280">
        <f t="shared" si="318"/>
        <v>0.64947634656555786</v>
      </c>
      <c r="L473" s="280">
        <f t="shared" si="319"/>
        <v>0.74818977092976491</v>
      </c>
      <c r="M473" s="225">
        <f t="shared" si="320"/>
        <v>1.1150563171697632</v>
      </c>
      <c r="N473" s="15" t="s">
        <v>432</v>
      </c>
      <c r="O473" s="197">
        <f t="shared" si="321"/>
        <v>0.56114232819732368</v>
      </c>
      <c r="P473" s="198">
        <f t="shared" si="322"/>
        <v>0</v>
      </c>
      <c r="Q473" s="198">
        <f t="shared" si="323"/>
        <v>0</v>
      </c>
      <c r="R473" s="198">
        <f t="shared" si="324"/>
        <v>0.78126026650670166</v>
      </c>
      <c r="S473" s="77">
        <f t="shared" si="325"/>
        <v>0.76638192392130844</v>
      </c>
      <c r="T473" s="199"/>
      <c r="U473" s="3">
        <f t="shared" si="326"/>
        <v>1.7352165232473673</v>
      </c>
      <c r="V473" s="98">
        <f t="shared" si="327"/>
        <v>10.237319700672316</v>
      </c>
      <c r="W473" s="49">
        <f t="shared" si="328"/>
        <v>4.4147090321699798</v>
      </c>
      <c r="X473" s="317">
        <f t="shared" si="310"/>
        <v>8.0278491741602731E-2</v>
      </c>
      <c r="Y473" s="318">
        <v>8.0278491741602731E-2</v>
      </c>
      <c r="Z473" s="200"/>
      <c r="AA473" s="66"/>
      <c r="AB473" s="66"/>
      <c r="AC473" s="66">
        <v>250</v>
      </c>
      <c r="AD473" s="66"/>
      <c r="AE473" s="66"/>
      <c r="AF473" s="66"/>
      <c r="AG473" s="66"/>
      <c r="AH473" s="195"/>
      <c r="AI473" s="34"/>
      <c r="AJ473" s="229">
        <v>180</v>
      </c>
      <c r="AK473" s="34"/>
      <c r="AL473" s="34"/>
      <c r="AM473" s="34"/>
      <c r="AN473" s="201"/>
      <c r="AO473" s="201"/>
      <c r="AP473" s="202">
        <v>240</v>
      </c>
      <c r="AQ473" s="18"/>
      <c r="AR473" s="18"/>
      <c r="AS473" s="18"/>
      <c r="AT473" s="51"/>
      <c r="AU473" s="17"/>
      <c r="AV473" s="18"/>
      <c r="AW473" s="112"/>
      <c r="AX473" s="103"/>
      <c r="AY473" s="18"/>
      <c r="AZ473" s="18"/>
      <c r="BA473" s="18"/>
      <c r="BB473" s="17"/>
      <c r="BC473" s="19"/>
      <c r="BD473" s="19"/>
      <c r="BE473" s="19"/>
      <c r="BF473" s="17"/>
      <c r="BG473" s="18"/>
      <c r="BH473" s="18"/>
      <c r="BI473" s="128"/>
      <c r="BJ473" s="331"/>
      <c r="BK473" s="332"/>
      <c r="BL473" s="332"/>
      <c r="BM473" s="332"/>
      <c r="BN473" s="333"/>
      <c r="BO473" s="203">
        <f t="shared" si="329"/>
        <v>6.9363999999999999</v>
      </c>
      <c r="BP473" s="285">
        <v>6.5155971033633806</v>
      </c>
      <c r="BQ473" s="204">
        <v>2.8840650640658771</v>
      </c>
      <c r="BR473" s="204"/>
      <c r="BS473" s="47"/>
      <c r="BT473" s="42"/>
      <c r="BU473" s="42"/>
      <c r="BV473" s="42"/>
      <c r="BW473" s="43"/>
      <c r="BX473" s="191"/>
      <c r="BY473" s="191"/>
      <c r="BZ473" s="205"/>
      <c r="CA473" s="191"/>
      <c r="CB473" s="206"/>
      <c r="CC473" s="191"/>
      <c r="CD473" s="207">
        <f t="shared" si="330"/>
        <v>50.394733581297274</v>
      </c>
      <c r="CE473" s="47" t="s">
        <v>356</v>
      </c>
      <c r="CF473" s="42">
        <v>31.8</v>
      </c>
      <c r="CG473" s="42" t="s">
        <v>353</v>
      </c>
      <c r="CH473" s="42">
        <v>175</v>
      </c>
      <c r="CI473" s="191"/>
      <c r="CJ473" s="192"/>
      <c r="CK473" s="191" t="s">
        <v>357</v>
      </c>
      <c r="CL473" s="191" t="s">
        <v>358</v>
      </c>
      <c r="CM473" s="208">
        <v>0.13</v>
      </c>
      <c r="CN473" s="191">
        <v>470</v>
      </c>
      <c r="CO473" s="205">
        <f t="shared" si="331"/>
        <v>67.621315924023548</v>
      </c>
      <c r="CP473" s="191">
        <f t="shared" si="332"/>
        <v>37.796050185972959</v>
      </c>
      <c r="CQ473" s="145" t="s">
        <v>353</v>
      </c>
      <c r="CR473" s="191">
        <v>175</v>
      </c>
      <c r="CS473" s="191"/>
      <c r="CT473" s="191"/>
      <c r="CU473" s="191"/>
      <c r="CV473" s="192"/>
      <c r="CW473" s="191" t="s">
        <v>357</v>
      </c>
      <c r="CX473" s="209" t="s">
        <v>358</v>
      </c>
      <c r="CY473" s="208">
        <v>0.13</v>
      </c>
      <c r="CZ473" s="191">
        <v>470</v>
      </c>
      <c r="DA473" s="191"/>
      <c r="DB473" s="191">
        <f t="shared" si="333"/>
        <v>45.194787747769752</v>
      </c>
      <c r="DC473" s="43">
        <f t="shared" si="334"/>
        <v>0</v>
      </c>
      <c r="DD473" s="191" t="s">
        <v>362</v>
      </c>
      <c r="DE473" s="191">
        <v>100</v>
      </c>
      <c r="DF473" s="191" t="s">
        <v>361</v>
      </c>
      <c r="DG473" s="191">
        <v>20</v>
      </c>
      <c r="DH473" s="191" t="s">
        <v>353</v>
      </c>
      <c r="DI473" s="192">
        <v>175</v>
      </c>
      <c r="DJ473" s="191"/>
      <c r="DK473" s="209"/>
      <c r="DL473" s="208"/>
      <c r="DM473" s="191"/>
      <c r="DN473" s="191">
        <f t="shared" si="335"/>
        <v>45.194787747769752</v>
      </c>
      <c r="DO473" s="192">
        <f t="shared" si="336"/>
        <v>0</v>
      </c>
      <c r="DP473" s="191">
        <v>1</v>
      </c>
      <c r="DQ473" s="191" t="s">
        <v>363</v>
      </c>
      <c r="DR473" s="191" t="s">
        <v>371</v>
      </c>
      <c r="DS473" s="208">
        <v>0.13400000000000001</v>
      </c>
      <c r="DT473" s="191">
        <v>580</v>
      </c>
      <c r="DU473" s="191">
        <f t="shared" si="337"/>
        <v>6.5155971033633806</v>
      </c>
      <c r="DV473" s="191">
        <v>0.375</v>
      </c>
      <c r="DW473" s="191">
        <v>0.45</v>
      </c>
      <c r="DX473" s="192">
        <f t="shared" si="338"/>
        <v>8.3991222635495468</v>
      </c>
      <c r="DY473" s="191">
        <v>1</v>
      </c>
      <c r="DZ473" s="191" t="s">
        <v>363</v>
      </c>
      <c r="EA473" s="191" t="s">
        <v>371</v>
      </c>
      <c r="EB473" s="208">
        <v>0.13400000000000001</v>
      </c>
      <c r="EC473" s="191">
        <v>580</v>
      </c>
      <c r="ED473" s="191">
        <f t="shared" si="339"/>
        <v>2.8840650640658771</v>
      </c>
      <c r="EE473" s="191">
        <v>0.47499999999999998</v>
      </c>
      <c r="EF473" s="191">
        <v>0.47499999999999998</v>
      </c>
      <c r="EG473" s="191">
        <f t="shared" si="340"/>
        <v>4.1995611317747734</v>
      </c>
      <c r="EH473" s="166">
        <f t="shared" si="341"/>
        <v>2</v>
      </c>
      <c r="EI473" s="205">
        <f t="shared" si="342"/>
        <v>2.9498680895205243</v>
      </c>
      <c r="EJ473" s="205">
        <f t="shared" si="311"/>
        <v>1.7352165232473673</v>
      </c>
      <c r="EK473" s="51">
        <f t="shared" si="348"/>
        <v>0.89884854081850984</v>
      </c>
      <c r="EL473" s="220">
        <f t="shared" si="312"/>
        <v>0.25916595523973784</v>
      </c>
      <c r="EM473" s="221">
        <f t="shared" si="343"/>
        <v>5.118659850336158</v>
      </c>
      <c r="EN473" s="191"/>
      <c r="EO473" s="313"/>
      <c r="EP473" s="192" t="s">
        <v>354</v>
      </c>
      <c r="EQ473" s="222">
        <f t="shared" si="344"/>
        <v>2.9498680895205243</v>
      </c>
      <c r="ER473" s="191">
        <f t="shared" si="345"/>
        <v>1.7352165232473673</v>
      </c>
      <c r="ES473" s="51">
        <f t="shared" si="346"/>
        <v>0.89884854081850984</v>
      </c>
      <c r="ET473" s="191">
        <f t="shared" si="349"/>
        <v>3.7273659552397378</v>
      </c>
      <c r="EU473" s="191">
        <f t="shared" si="347"/>
        <v>5.118659850336158</v>
      </c>
      <c r="EV473" s="191"/>
      <c r="EW473" s="191"/>
      <c r="EX473" s="192" t="str">
        <f t="shared" si="313"/>
        <v>Front</v>
      </c>
      <c r="EY473" s="145"/>
      <c r="EZ473" s="191"/>
      <c r="FA473" s="191"/>
      <c r="FB473" s="191"/>
      <c r="FC473" s="191"/>
      <c r="FD473" s="191"/>
      <c r="FE473" s="191"/>
      <c r="FF473" s="192"/>
      <c r="FG473" s="145"/>
      <c r="FH473" s="191"/>
      <c r="FI473" s="191"/>
      <c r="FJ473" s="191"/>
      <c r="FK473" s="191"/>
      <c r="FL473" s="191"/>
      <c r="FM473" s="191"/>
      <c r="FN473" s="192"/>
      <c r="FO473" s="145"/>
      <c r="FP473" s="191"/>
      <c r="FQ473" s="191"/>
      <c r="FR473" s="191"/>
      <c r="FS473" s="191"/>
      <c r="FT473" s="191"/>
      <c r="FU473" s="191"/>
      <c r="FV473" s="192"/>
      <c r="FW473" s="191"/>
      <c r="FX473" s="191"/>
      <c r="FY473" s="191"/>
      <c r="FZ473" s="191"/>
      <c r="GA473" s="191"/>
      <c r="GB473" s="191"/>
      <c r="GC473" s="191"/>
      <c r="GD473" s="210"/>
      <c r="GE473" s="145"/>
      <c r="GF473" s="191"/>
      <c r="GG473" s="191"/>
      <c r="GH473" s="191"/>
      <c r="GI473" s="191"/>
      <c r="GJ473" s="191"/>
      <c r="GK473" s="191"/>
      <c r="GL473" s="210"/>
      <c r="GM473" s="145"/>
      <c r="GN473" s="191"/>
      <c r="GO473" s="191"/>
      <c r="GP473" s="191"/>
      <c r="GQ473" s="191"/>
      <c r="GR473" s="191"/>
      <c r="GS473" s="191"/>
      <c r="GT473" s="210"/>
      <c r="GU473" s="145"/>
      <c r="GV473" s="191"/>
      <c r="GW473" s="191"/>
      <c r="GX473" s="191"/>
      <c r="GY473" s="191"/>
      <c r="GZ473" s="191"/>
      <c r="HA473" s="191"/>
      <c r="HB473" s="210"/>
      <c r="HC473" s="145"/>
      <c r="HD473" s="191"/>
      <c r="HE473" s="191"/>
      <c r="HF473" s="191"/>
      <c r="HG473" s="191"/>
      <c r="HH473" s="191"/>
      <c r="HI473" s="191"/>
      <c r="HJ473" s="210"/>
      <c r="HR473" s="310"/>
    </row>
    <row r="474" spans="1:226" s="309" customFormat="1" ht="14.45" customHeight="1" x14ac:dyDescent="0.25">
      <c r="A474" s="211" t="s">
        <v>431</v>
      </c>
      <c r="B474" s="194" t="s">
        <v>0</v>
      </c>
      <c r="C474" s="31">
        <f t="shared" si="350"/>
        <v>464</v>
      </c>
      <c r="D474" s="173" t="str">
        <f t="shared" si="314"/>
        <v>Dw_464</v>
      </c>
      <c r="E474" s="4">
        <v>534.39931550906385</v>
      </c>
      <c r="F474" s="195" t="s">
        <v>360</v>
      </c>
      <c r="G474" s="195">
        <v>17.5</v>
      </c>
      <c r="H474" s="3">
        <f t="shared" si="315"/>
        <v>39.134659718837426</v>
      </c>
      <c r="I474" s="196">
        <f t="shared" si="316"/>
        <v>151.18659620850121</v>
      </c>
      <c r="J474" s="1">
        <f t="shared" si="317"/>
        <v>0.3</v>
      </c>
      <c r="K474" s="280">
        <f t="shared" si="318"/>
        <v>0.6220196484449203</v>
      </c>
      <c r="L474" s="280">
        <f t="shared" si="319"/>
        <v>0.6980069475358025</v>
      </c>
      <c r="M474" s="225">
        <f t="shared" si="320"/>
        <v>1.1589721026938766</v>
      </c>
      <c r="N474" s="15" t="s">
        <v>432</v>
      </c>
      <c r="O474" s="197">
        <f t="shared" si="321"/>
        <v>0.52350521065185196</v>
      </c>
      <c r="P474" s="198">
        <f t="shared" si="322"/>
        <v>0</v>
      </c>
      <c r="Q474" s="198">
        <f t="shared" si="323"/>
        <v>0</v>
      </c>
      <c r="R474" s="198">
        <f t="shared" si="324"/>
        <v>0.81202970637634408</v>
      </c>
      <c r="S474" s="77">
        <f t="shared" si="325"/>
        <v>0.68631283283286826</v>
      </c>
      <c r="T474" s="199"/>
      <c r="U474" s="3">
        <f t="shared" si="326"/>
        <v>1.5279755089993559</v>
      </c>
      <c r="V474" s="98">
        <f t="shared" si="327"/>
        <v>7.9380111307462577</v>
      </c>
      <c r="W474" s="49">
        <f t="shared" si="328"/>
        <v>4.9300333640573202</v>
      </c>
      <c r="X474" s="317">
        <f t="shared" si="310"/>
        <v>6.4901780405240694E-2</v>
      </c>
      <c r="Y474" s="318">
        <v>6.490178040524068E-2</v>
      </c>
      <c r="Z474" s="200"/>
      <c r="AA474" s="66"/>
      <c r="AB474" s="66"/>
      <c r="AC474" s="66">
        <v>250</v>
      </c>
      <c r="AD474" s="66"/>
      <c r="AE474" s="66"/>
      <c r="AF474" s="66"/>
      <c r="AG474" s="66"/>
      <c r="AH474" s="195"/>
      <c r="AI474" s="34"/>
      <c r="AJ474" s="229">
        <v>180</v>
      </c>
      <c r="AK474" s="34"/>
      <c r="AL474" s="34"/>
      <c r="AM474" s="34"/>
      <c r="AN474" s="201"/>
      <c r="AO474" s="201"/>
      <c r="AP474" s="202">
        <v>240</v>
      </c>
      <c r="AQ474" s="18"/>
      <c r="AR474" s="18"/>
      <c r="AS474" s="18"/>
      <c r="AT474" s="51"/>
      <c r="AU474" s="17"/>
      <c r="AV474" s="18"/>
      <c r="AW474" s="112"/>
      <c r="AX474" s="103"/>
      <c r="AY474" s="18"/>
      <c r="AZ474" s="18"/>
      <c r="BA474" s="18"/>
      <c r="BB474" s="17"/>
      <c r="BC474" s="19"/>
      <c r="BD474" s="19"/>
      <c r="BE474" s="19"/>
      <c r="BF474" s="17"/>
      <c r="BG474" s="18"/>
      <c r="BH474" s="18"/>
      <c r="BI474" s="128"/>
      <c r="BJ474" s="331"/>
      <c r="BK474" s="332"/>
      <c r="BL474" s="332"/>
      <c r="BM474" s="332"/>
      <c r="BN474" s="333"/>
      <c r="BO474" s="203">
        <f t="shared" si="329"/>
        <v>6.9363999999999999</v>
      </c>
      <c r="BP474" s="285">
        <v>5.6419266072944794</v>
      </c>
      <c r="BQ474" s="204">
        <v>2.8985285184334399</v>
      </c>
      <c r="BR474" s="204"/>
      <c r="BS474" s="47"/>
      <c r="BT474" s="42"/>
      <c r="BU474" s="42"/>
      <c r="BV474" s="42"/>
      <c r="BW474" s="43"/>
      <c r="BX474" s="191"/>
      <c r="BY474" s="191"/>
      <c r="BZ474" s="205"/>
      <c r="CA474" s="191"/>
      <c r="CB474" s="206"/>
      <c r="CC474" s="191"/>
      <c r="CD474" s="207">
        <f t="shared" si="330"/>
        <v>45.355978862550366</v>
      </c>
      <c r="CE474" s="47" t="s">
        <v>356</v>
      </c>
      <c r="CF474" s="42">
        <v>31.8</v>
      </c>
      <c r="CG474" s="42" t="s">
        <v>353</v>
      </c>
      <c r="CH474" s="42">
        <v>175</v>
      </c>
      <c r="CI474" s="191"/>
      <c r="CJ474" s="192"/>
      <c r="CK474" s="191" t="s">
        <v>357</v>
      </c>
      <c r="CL474" s="191" t="s">
        <v>358</v>
      </c>
      <c r="CM474" s="208">
        <v>0.13</v>
      </c>
      <c r="CN474" s="191">
        <v>470</v>
      </c>
      <c r="CO474" s="205">
        <f t="shared" si="331"/>
        <v>62.945722919398499</v>
      </c>
      <c r="CP474" s="191">
        <f t="shared" si="332"/>
        <v>34.016984146912776</v>
      </c>
      <c r="CQ474" s="145" t="s">
        <v>353</v>
      </c>
      <c r="CR474" s="191">
        <v>175</v>
      </c>
      <c r="CS474" s="191"/>
      <c r="CT474" s="191"/>
      <c r="CU474" s="191"/>
      <c r="CV474" s="192"/>
      <c r="CW474" s="191" t="s">
        <v>357</v>
      </c>
      <c r="CX474" s="209" t="s">
        <v>358</v>
      </c>
      <c r="CY474" s="208">
        <v>0.13</v>
      </c>
      <c r="CZ474" s="191">
        <v>470</v>
      </c>
      <c r="DA474" s="191"/>
      <c r="DB474" s="191">
        <f t="shared" si="333"/>
        <v>39.134659718837426</v>
      </c>
      <c r="DC474" s="43">
        <f t="shared" si="334"/>
        <v>0</v>
      </c>
      <c r="DD474" s="191" t="s">
        <v>362</v>
      </c>
      <c r="DE474" s="191">
        <v>100</v>
      </c>
      <c r="DF474" s="191" t="s">
        <v>361</v>
      </c>
      <c r="DG474" s="191">
        <v>20</v>
      </c>
      <c r="DH474" s="191" t="s">
        <v>353</v>
      </c>
      <c r="DI474" s="192">
        <v>175</v>
      </c>
      <c r="DJ474" s="191"/>
      <c r="DK474" s="209"/>
      <c r="DL474" s="208"/>
      <c r="DM474" s="191"/>
      <c r="DN474" s="191">
        <f t="shared" si="335"/>
        <v>39.134659718837426</v>
      </c>
      <c r="DO474" s="192">
        <f t="shared" si="336"/>
        <v>0</v>
      </c>
      <c r="DP474" s="191">
        <v>1</v>
      </c>
      <c r="DQ474" s="191" t="s">
        <v>363</v>
      </c>
      <c r="DR474" s="191" t="s">
        <v>371</v>
      </c>
      <c r="DS474" s="208">
        <v>0.13400000000000001</v>
      </c>
      <c r="DT474" s="191">
        <v>580</v>
      </c>
      <c r="DU474" s="191">
        <f t="shared" si="337"/>
        <v>5.6419266072944794</v>
      </c>
      <c r="DV474" s="191">
        <v>0.375</v>
      </c>
      <c r="DW474" s="191">
        <v>0.45</v>
      </c>
      <c r="DX474" s="192">
        <f t="shared" si="338"/>
        <v>7.5593298104250612</v>
      </c>
      <c r="DY474" s="191">
        <v>1</v>
      </c>
      <c r="DZ474" s="191" t="s">
        <v>363</v>
      </c>
      <c r="EA474" s="191" t="s">
        <v>371</v>
      </c>
      <c r="EB474" s="208">
        <v>0.13400000000000001</v>
      </c>
      <c r="EC474" s="191">
        <v>580</v>
      </c>
      <c r="ED474" s="191">
        <f t="shared" si="339"/>
        <v>2.8985285184334399</v>
      </c>
      <c r="EE474" s="191">
        <v>0.47499999999999998</v>
      </c>
      <c r="EF474" s="191">
        <v>0.47499999999999998</v>
      </c>
      <c r="EG474" s="191">
        <f t="shared" si="340"/>
        <v>3.7796649052125306</v>
      </c>
      <c r="EH474" s="166">
        <f t="shared" si="341"/>
        <v>2</v>
      </c>
      <c r="EI474" s="205">
        <f t="shared" si="342"/>
        <v>2.5975583652989047</v>
      </c>
      <c r="EJ474" s="205">
        <f t="shared" si="311"/>
        <v>1.5279755089993559</v>
      </c>
      <c r="EK474" s="51">
        <f t="shared" si="348"/>
        <v>1.1205530094340841</v>
      </c>
      <c r="EL474" s="220">
        <f t="shared" si="312"/>
        <v>0.43532081735054762</v>
      </c>
      <c r="EM474" s="221">
        <f t="shared" si="343"/>
        <v>3.9690055653731289</v>
      </c>
      <c r="EN474" s="191"/>
      <c r="EO474" s="313"/>
      <c r="EP474" s="192" t="s">
        <v>354</v>
      </c>
      <c r="EQ474" s="222">
        <f t="shared" si="344"/>
        <v>2.5975583652989047</v>
      </c>
      <c r="ER474" s="191">
        <f t="shared" si="345"/>
        <v>1.5279755089993559</v>
      </c>
      <c r="ES474" s="51">
        <f t="shared" si="346"/>
        <v>1.1205530094340841</v>
      </c>
      <c r="ET474" s="191">
        <f t="shared" si="349"/>
        <v>3.9035208173505476</v>
      </c>
      <c r="EU474" s="191">
        <f t="shared" si="347"/>
        <v>3.9690055653731289</v>
      </c>
      <c r="EV474" s="191"/>
      <c r="EW474" s="191"/>
      <c r="EX474" s="192" t="str">
        <f t="shared" si="313"/>
        <v>Front</v>
      </c>
      <c r="EY474" s="145"/>
      <c r="EZ474" s="191"/>
      <c r="FA474" s="191"/>
      <c r="FB474" s="191"/>
      <c r="FC474" s="191"/>
      <c r="FD474" s="191"/>
      <c r="FE474" s="191"/>
      <c r="FF474" s="192"/>
      <c r="FG474" s="145"/>
      <c r="FH474" s="191"/>
      <c r="FI474" s="191"/>
      <c r="FJ474" s="191"/>
      <c r="FK474" s="191"/>
      <c r="FL474" s="191"/>
      <c r="FM474" s="191"/>
      <c r="FN474" s="192"/>
      <c r="FO474" s="145"/>
      <c r="FP474" s="191"/>
      <c r="FQ474" s="191"/>
      <c r="FR474" s="191"/>
      <c r="FS474" s="191"/>
      <c r="FT474" s="191"/>
      <c r="FU474" s="191"/>
      <c r="FV474" s="192"/>
      <c r="FW474" s="191"/>
      <c r="FX474" s="191"/>
      <c r="FY474" s="191"/>
      <c r="FZ474" s="191"/>
      <c r="GA474" s="191"/>
      <c r="GB474" s="191"/>
      <c r="GC474" s="191"/>
      <c r="GD474" s="210"/>
      <c r="GE474" s="145"/>
      <c r="GF474" s="191"/>
      <c r="GG474" s="191"/>
      <c r="GH474" s="191"/>
      <c r="GI474" s="191"/>
      <c r="GJ474" s="191"/>
      <c r="GK474" s="191"/>
      <c r="GL474" s="210"/>
      <c r="GM474" s="145"/>
      <c r="GN474" s="191"/>
      <c r="GO474" s="191"/>
      <c r="GP474" s="191"/>
      <c r="GQ474" s="191"/>
      <c r="GR474" s="191"/>
      <c r="GS474" s="191"/>
      <c r="GT474" s="210"/>
      <c r="GU474" s="145"/>
      <c r="GV474" s="191"/>
      <c r="GW474" s="191"/>
      <c r="GX474" s="191"/>
      <c r="GY474" s="191"/>
      <c r="GZ474" s="191"/>
      <c r="HA474" s="191"/>
      <c r="HB474" s="210"/>
      <c r="HC474" s="145"/>
      <c r="HD474" s="191"/>
      <c r="HE474" s="191"/>
      <c r="HF474" s="191"/>
      <c r="HG474" s="191"/>
      <c r="HH474" s="191"/>
      <c r="HI474" s="191"/>
      <c r="HJ474" s="210"/>
      <c r="HR474" s="310"/>
    </row>
    <row r="475" spans="1:226" s="309" customFormat="1" ht="14.45" customHeight="1" x14ac:dyDescent="0.25">
      <c r="A475" s="211" t="s">
        <v>431</v>
      </c>
      <c r="B475" s="194" t="s">
        <v>0</v>
      </c>
      <c r="C475" s="31">
        <f t="shared" si="350"/>
        <v>465</v>
      </c>
      <c r="D475" s="173" t="str">
        <f t="shared" si="314"/>
        <v>Dw_465</v>
      </c>
      <c r="E475" s="4">
        <v>456.01749293451633</v>
      </c>
      <c r="F475" s="195" t="s">
        <v>360</v>
      </c>
      <c r="G475" s="195">
        <v>17.5</v>
      </c>
      <c r="H475" s="3">
        <f t="shared" si="315"/>
        <v>29.570408759995864</v>
      </c>
      <c r="I475" s="196">
        <f t="shared" si="316"/>
        <v>119.95037218926996</v>
      </c>
      <c r="J475" s="1">
        <f t="shared" si="317"/>
        <v>0.3</v>
      </c>
      <c r="K475" s="280">
        <f t="shared" si="318"/>
        <v>0.59176739333960504</v>
      </c>
      <c r="L475" s="280">
        <f t="shared" si="319"/>
        <v>0.67339979213675671</v>
      </c>
      <c r="M475" s="225">
        <f t="shared" si="320"/>
        <v>1.2169298013040393</v>
      </c>
      <c r="N475" s="15" t="s">
        <v>432</v>
      </c>
      <c r="O475" s="197">
        <f t="shared" si="321"/>
        <v>0.50504984410256759</v>
      </c>
      <c r="P475" s="198">
        <f t="shared" si="322"/>
        <v>0</v>
      </c>
      <c r="Q475" s="198">
        <f t="shared" si="323"/>
        <v>0</v>
      </c>
      <c r="R475" s="198">
        <f t="shared" si="324"/>
        <v>0.85263756300659965</v>
      </c>
      <c r="S475" s="77">
        <f t="shared" si="325"/>
        <v>0.58135837152413117</v>
      </c>
      <c r="T475" s="199"/>
      <c r="U475" s="3">
        <f t="shared" si="326"/>
        <v>1.4724523287931828</v>
      </c>
      <c r="V475" s="98">
        <f t="shared" si="327"/>
        <v>7.3715939259327881</v>
      </c>
      <c r="W475" s="49">
        <f t="shared" si="328"/>
        <v>4.0113995775010194</v>
      </c>
      <c r="X475" s="317">
        <f t="shared" si="310"/>
        <v>7.4572795764585309E-2</v>
      </c>
      <c r="Y475" s="318">
        <v>7.4572795764585323E-2</v>
      </c>
      <c r="Z475" s="200"/>
      <c r="AA475" s="66"/>
      <c r="AB475" s="66"/>
      <c r="AC475" s="66">
        <v>250</v>
      </c>
      <c r="AD475" s="66"/>
      <c r="AE475" s="66"/>
      <c r="AF475" s="66"/>
      <c r="AG475" s="66"/>
      <c r="AH475" s="195"/>
      <c r="AI475" s="34"/>
      <c r="AJ475" s="229">
        <v>180</v>
      </c>
      <c r="AK475" s="34"/>
      <c r="AL475" s="34"/>
      <c r="AM475" s="34"/>
      <c r="AN475" s="201"/>
      <c r="AO475" s="201"/>
      <c r="AP475" s="202">
        <v>240</v>
      </c>
      <c r="AQ475" s="18"/>
      <c r="AR475" s="18"/>
      <c r="AS475" s="18"/>
      <c r="AT475" s="51"/>
      <c r="AU475" s="17"/>
      <c r="AV475" s="18"/>
      <c r="AW475" s="112"/>
      <c r="AX475" s="103"/>
      <c r="AY475" s="18"/>
      <c r="AZ475" s="18"/>
      <c r="BA475" s="18"/>
      <c r="BB475" s="17"/>
      <c r="BC475" s="19"/>
      <c r="BD475" s="19"/>
      <c r="BE475" s="19"/>
      <c r="BF475" s="17"/>
      <c r="BG475" s="18"/>
      <c r="BH475" s="18"/>
      <c r="BI475" s="128"/>
      <c r="BJ475" s="331"/>
      <c r="BK475" s="332"/>
      <c r="BL475" s="332"/>
      <c r="BM475" s="332"/>
      <c r="BN475" s="333"/>
      <c r="BO475" s="203">
        <f t="shared" si="329"/>
        <v>6.9363999999999999</v>
      </c>
      <c r="BP475" s="285">
        <v>4.2630772100795609</v>
      </c>
      <c r="BQ475" s="204">
        <v>2.7148389843835505</v>
      </c>
      <c r="BR475" s="204"/>
      <c r="BS475" s="47"/>
      <c r="BT475" s="42"/>
      <c r="BU475" s="42"/>
      <c r="BV475" s="42"/>
      <c r="BW475" s="43"/>
      <c r="BX475" s="191"/>
      <c r="BY475" s="191"/>
      <c r="BZ475" s="205"/>
      <c r="CA475" s="191"/>
      <c r="CB475" s="206"/>
      <c r="CC475" s="191"/>
      <c r="CD475" s="207">
        <f t="shared" si="330"/>
        <v>35.985111656780987</v>
      </c>
      <c r="CE475" s="47" t="s">
        <v>356</v>
      </c>
      <c r="CF475" s="42">
        <v>31.8</v>
      </c>
      <c r="CG475" s="42" t="s">
        <v>353</v>
      </c>
      <c r="CH475" s="42">
        <v>175</v>
      </c>
      <c r="CI475" s="191"/>
      <c r="CJ475" s="192"/>
      <c r="CK475" s="191" t="s">
        <v>357</v>
      </c>
      <c r="CL475" s="191" t="s">
        <v>358</v>
      </c>
      <c r="CM475" s="208">
        <v>0.13</v>
      </c>
      <c r="CN475" s="191">
        <v>470</v>
      </c>
      <c r="CO475" s="205">
        <f t="shared" si="331"/>
        <v>50.838000817850364</v>
      </c>
      <c r="CP475" s="191">
        <f t="shared" si="332"/>
        <v>26.98883374258574</v>
      </c>
      <c r="CQ475" s="145" t="s">
        <v>353</v>
      </c>
      <c r="CR475" s="191">
        <v>175</v>
      </c>
      <c r="CS475" s="191"/>
      <c r="CT475" s="191"/>
      <c r="CU475" s="191"/>
      <c r="CV475" s="192"/>
      <c r="CW475" s="191" t="s">
        <v>357</v>
      </c>
      <c r="CX475" s="209" t="s">
        <v>358</v>
      </c>
      <c r="CY475" s="208">
        <v>0.13</v>
      </c>
      <c r="CZ475" s="191">
        <v>470</v>
      </c>
      <c r="DA475" s="191"/>
      <c r="DB475" s="191">
        <f t="shared" si="333"/>
        <v>29.570408759995864</v>
      </c>
      <c r="DC475" s="43">
        <f t="shared" si="334"/>
        <v>0</v>
      </c>
      <c r="DD475" s="191" t="s">
        <v>362</v>
      </c>
      <c r="DE475" s="191">
        <v>100</v>
      </c>
      <c r="DF475" s="191" t="s">
        <v>361</v>
      </c>
      <c r="DG475" s="191">
        <v>20</v>
      </c>
      <c r="DH475" s="191" t="s">
        <v>353</v>
      </c>
      <c r="DI475" s="192">
        <v>175</v>
      </c>
      <c r="DJ475" s="191"/>
      <c r="DK475" s="209"/>
      <c r="DL475" s="208"/>
      <c r="DM475" s="191"/>
      <c r="DN475" s="191">
        <f t="shared" si="335"/>
        <v>29.570408759995864</v>
      </c>
      <c r="DO475" s="192">
        <f t="shared" si="336"/>
        <v>0</v>
      </c>
      <c r="DP475" s="191">
        <v>1</v>
      </c>
      <c r="DQ475" s="191" t="s">
        <v>363</v>
      </c>
      <c r="DR475" s="191" t="s">
        <v>371</v>
      </c>
      <c r="DS475" s="208">
        <v>0.13400000000000001</v>
      </c>
      <c r="DT475" s="191">
        <v>580</v>
      </c>
      <c r="DU475" s="191">
        <f t="shared" si="337"/>
        <v>4.2630772100795609</v>
      </c>
      <c r="DV475" s="191">
        <v>0.375</v>
      </c>
      <c r="DW475" s="191">
        <v>0.45</v>
      </c>
      <c r="DX475" s="192">
        <f t="shared" si="338"/>
        <v>5.9975186094634978</v>
      </c>
      <c r="DY475" s="191">
        <v>1</v>
      </c>
      <c r="DZ475" s="191" t="s">
        <v>363</v>
      </c>
      <c r="EA475" s="191" t="s">
        <v>371</v>
      </c>
      <c r="EB475" s="208">
        <v>0.13400000000000001</v>
      </c>
      <c r="EC475" s="191">
        <v>580</v>
      </c>
      <c r="ED475" s="191">
        <f t="shared" si="339"/>
        <v>2.7148389843835505</v>
      </c>
      <c r="EE475" s="191">
        <v>0.47499999999999998</v>
      </c>
      <c r="EF475" s="191">
        <v>0.47499999999999998</v>
      </c>
      <c r="EG475" s="191">
        <f t="shared" si="340"/>
        <v>2.9987593047317489</v>
      </c>
      <c r="EH475" s="166">
        <f t="shared" si="341"/>
        <v>2</v>
      </c>
      <c r="EI475" s="205">
        <f t="shared" si="342"/>
        <v>2.5031689589484105</v>
      </c>
      <c r="EJ475" s="205">
        <f t="shared" si="311"/>
        <v>1.4724523287931828</v>
      </c>
      <c r="EK475" s="51">
        <f t="shared" si="348"/>
        <v>0.99238665559036776</v>
      </c>
      <c r="EL475" s="220">
        <f t="shared" si="312"/>
        <v>0.48251552052579472</v>
      </c>
      <c r="EM475" s="221">
        <f t="shared" si="343"/>
        <v>3.685796962966394</v>
      </c>
      <c r="EN475" s="191"/>
      <c r="EO475" s="313"/>
      <c r="EP475" s="192" t="s">
        <v>354</v>
      </c>
      <c r="EQ475" s="222">
        <f t="shared" si="344"/>
        <v>2.5031689589484105</v>
      </c>
      <c r="ER475" s="191">
        <f t="shared" si="345"/>
        <v>1.4724523287931828</v>
      </c>
      <c r="ES475" s="51">
        <f t="shared" si="346"/>
        <v>0.99238665559036776</v>
      </c>
      <c r="ET475" s="191">
        <f t="shared" si="349"/>
        <v>3.9507155205257947</v>
      </c>
      <c r="EU475" s="191">
        <f t="shared" si="347"/>
        <v>3.685796962966394</v>
      </c>
      <c r="EV475" s="191"/>
      <c r="EW475" s="191"/>
      <c r="EX475" s="192" t="str">
        <f t="shared" si="313"/>
        <v>Front</v>
      </c>
      <c r="EY475" s="145"/>
      <c r="EZ475" s="191"/>
      <c r="FA475" s="191"/>
      <c r="FB475" s="191"/>
      <c r="FC475" s="191"/>
      <c r="FD475" s="191"/>
      <c r="FE475" s="191"/>
      <c r="FF475" s="192"/>
      <c r="FG475" s="145"/>
      <c r="FH475" s="191"/>
      <c r="FI475" s="191"/>
      <c r="FJ475" s="191"/>
      <c r="FK475" s="191"/>
      <c r="FL475" s="191"/>
      <c r="FM475" s="191"/>
      <c r="FN475" s="192"/>
      <c r="FO475" s="145"/>
      <c r="FP475" s="191"/>
      <c r="FQ475" s="191"/>
      <c r="FR475" s="191"/>
      <c r="FS475" s="191"/>
      <c r="FT475" s="191"/>
      <c r="FU475" s="191"/>
      <c r="FV475" s="192"/>
      <c r="FW475" s="191"/>
      <c r="FX475" s="191"/>
      <c r="FY475" s="191"/>
      <c r="FZ475" s="191"/>
      <c r="GA475" s="191"/>
      <c r="GB475" s="191"/>
      <c r="GC475" s="191"/>
      <c r="GD475" s="210"/>
      <c r="GE475" s="145"/>
      <c r="GF475" s="191"/>
      <c r="GG475" s="191"/>
      <c r="GH475" s="191"/>
      <c r="GI475" s="191"/>
      <c r="GJ475" s="191"/>
      <c r="GK475" s="191"/>
      <c r="GL475" s="210"/>
      <c r="GM475" s="145"/>
      <c r="GN475" s="191"/>
      <c r="GO475" s="191"/>
      <c r="GP475" s="191"/>
      <c r="GQ475" s="191"/>
      <c r="GR475" s="191"/>
      <c r="GS475" s="191"/>
      <c r="GT475" s="210"/>
      <c r="GU475" s="145"/>
      <c r="GV475" s="191"/>
      <c r="GW475" s="191"/>
      <c r="GX475" s="191"/>
      <c r="GY475" s="191"/>
      <c r="GZ475" s="191"/>
      <c r="HA475" s="191"/>
      <c r="HB475" s="210"/>
      <c r="HC475" s="145"/>
      <c r="HD475" s="191"/>
      <c r="HE475" s="191"/>
      <c r="HF475" s="191"/>
      <c r="HG475" s="191"/>
      <c r="HH475" s="191"/>
      <c r="HI475" s="191"/>
      <c r="HJ475" s="210"/>
      <c r="HR475" s="310"/>
    </row>
    <row r="476" spans="1:226" s="309" customFormat="1" ht="14.45" customHeight="1" x14ac:dyDescent="0.25">
      <c r="A476" s="211" t="s">
        <v>431</v>
      </c>
      <c r="B476" s="194" t="s">
        <v>0</v>
      </c>
      <c r="C476" s="31">
        <f t="shared" si="350"/>
        <v>466</v>
      </c>
      <c r="D476" s="173" t="str">
        <f t="shared" si="314"/>
        <v>Dw_466</v>
      </c>
      <c r="E476" s="4">
        <v>549.53646101063055</v>
      </c>
      <c r="F476" s="195" t="s">
        <v>360</v>
      </c>
      <c r="G476" s="195">
        <v>17.5</v>
      </c>
      <c r="H476" s="3">
        <f t="shared" si="315"/>
        <v>48.104269938818327</v>
      </c>
      <c r="I476" s="196">
        <f t="shared" si="316"/>
        <v>177.63375168841276</v>
      </c>
      <c r="J476" s="1">
        <f t="shared" si="317"/>
        <v>0.3</v>
      </c>
      <c r="K476" s="280">
        <f t="shared" si="318"/>
        <v>0.65446714010845508</v>
      </c>
      <c r="L476" s="280">
        <f t="shared" si="319"/>
        <v>0.73176299317275439</v>
      </c>
      <c r="M476" s="225">
        <f t="shared" si="320"/>
        <v>1.1078044750351925</v>
      </c>
      <c r="N476" s="15" t="s">
        <v>432</v>
      </c>
      <c r="O476" s="197">
        <f t="shared" si="321"/>
        <v>0.54882224487956588</v>
      </c>
      <c r="P476" s="198">
        <f t="shared" si="322"/>
        <v>0</v>
      </c>
      <c r="Q476" s="198">
        <f t="shared" si="323"/>
        <v>0</v>
      </c>
      <c r="R476" s="198">
        <f t="shared" si="324"/>
        <v>0.77617928895294031</v>
      </c>
      <c r="S476" s="77">
        <f t="shared" si="325"/>
        <v>0.79635150736754534</v>
      </c>
      <c r="T476" s="199"/>
      <c r="U476" s="3">
        <f t="shared" si="326"/>
        <v>1.5904970429204981</v>
      </c>
      <c r="V476" s="98">
        <f t="shared" si="327"/>
        <v>8.6009148680320848</v>
      </c>
      <c r="W476" s="49">
        <f t="shared" si="328"/>
        <v>5.5929247849682211</v>
      </c>
      <c r="X476" s="317">
        <f t="shared" si="310"/>
        <v>6.1064048411207106E-2</v>
      </c>
      <c r="Y476" s="318">
        <v>6.1064048411207113E-2</v>
      </c>
      <c r="Z476" s="200"/>
      <c r="AA476" s="66"/>
      <c r="AB476" s="66"/>
      <c r="AC476" s="66">
        <v>250</v>
      </c>
      <c r="AD476" s="66"/>
      <c r="AE476" s="66"/>
      <c r="AF476" s="66"/>
      <c r="AG476" s="66"/>
      <c r="AH476" s="195"/>
      <c r="AI476" s="34"/>
      <c r="AJ476" s="229">
        <v>180</v>
      </c>
      <c r="AK476" s="34"/>
      <c r="AL476" s="34"/>
      <c r="AM476" s="34"/>
      <c r="AN476" s="201"/>
      <c r="AO476" s="201"/>
      <c r="AP476" s="202">
        <v>240</v>
      </c>
      <c r="AQ476" s="18"/>
      <c r="AR476" s="18"/>
      <c r="AS476" s="18"/>
      <c r="AT476" s="51"/>
      <c r="AU476" s="17"/>
      <c r="AV476" s="18"/>
      <c r="AW476" s="112"/>
      <c r="AX476" s="103"/>
      <c r="AY476" s="18"/>
      <c r="AZ476" s="18"/>
      <c r="BA476" s="18"/>
      <c r="BB476" s="17"/>
      <c r="BC476" s="19"/>
      <c r="BD476" s="19"/>
      <c r="BE476" s="19"/>
      <c r="BF476" s="17"/>
      <c r="BG476" s="18"/>
      <c r="BH476" s="18"/>
      <c r="BI476" s="128"/>
      <c r="BJ476" s="331"/>
      <c r="BK476" s="332"/>
      <c r="BL476" s="332"/>
      <c r="BM476" s="332"/>
      <c r="BN476" s="333"/>
      <c r="BO476" s="203">
        <f t="shared" si="329"/>
        <v>6.9363999999999999</v>
      </c>
      <c r="BP476" s="285">
        <v>6.9350484312926488</v>
      </c>
      <c r="BQ476" s="204">
        <v>2.9349931340655337</v>
      </c>
      <c r="BR476" s="204"/>
      <c r="BS476" s="47"/>
      <c r="BT476" s="42"/>
      <c r="BU476" s="42"/>
      <c r="BV476" s="42"/>
      <c r="BW476" s="43"/>
      <c r="BX476" s="191"/>
      <c r="BY476" s="191"/>
      <c r="BZ476" s="205"/>
      <c r="CA476" s="191"/>
      <c r="CB476" s="206"/>
      <c r="CC476" s="191"/>
      <c r="CD476" s="207">
        <f t="shared" si="330"/>
        <v>53.290125506523829</v>
      </c>
      <c r="CE476" s="47" t="s">
        <v>356</v>
      </c>
      <c r="CF476" s="42">
        <v>31.8</v>
      </c>
      <c r="CG476" s="42" t="s">
        <v>353</v>
      </c>
      <c r="CH476" s="42">
        <v>175</v>
      </c>
      <c r="CI476" s="191"/>
      <c r="CJ476" s="192"/>
      <c r="CK476" s="191" t="s">
        <v>357</v>
      </c>
      <c r="CL476" s="191" t="s">
        <v>358</v>
      </c>
      <c r="CM476" s="208">
        <v>0.13</v>
      </c>
      <c r="CN476" s="191">
        <v>470</v>
      </c>
      <c r="CO476" s="205">
        <f t="shared" si="331"/>
        <v>71.45365795934822</v>
      </c>
      <c r="CP476" s="191">
        <f t="shared" si="332"/>
        <v>39.967594129892873</v>
      </c>
      <c r="CQ476" s="145" t="s">
        <v>353</v>
      </c>
      <c r="CR476" s="191">
        <v>175</v>
      </c>
      <c r="CS476" s="191"/>
      <c r="CT476" s="191"/>
      <c r="CU476" s="191"/>
      <c r="CV476" s="192"/>
      <c r="CW476" s="191" t="s">
        <v>357</v>
      </c>
      <c r="CX476" s="209" t="s">
        <v>358</v>
      </c>
      <c r="CY476" s="208">
        <v>0.13</v>
      </c>
      <c r="CZ476" s="191">
        <v>470</v>
      </c>
      <c r="DA476" s="191"/>
      <c r="DB476" s="191">
        <f t="shared" si="333"/>
        <v>48.104269938818327</v>
      </c>
      <c r="DC476" s="43">
        <f t="shared" si="334"/>
        <v>0</v>
      </c>
      <c r="DD476" s="191" t="s">
        <v>362</v>
      </c>
      <c r="DE476" s="191">
        <v>100</v>
      </c>
      <c r="DF476" s="191" t="s">
        <v>361</v>
      </c>
      <c r="DG476" s="191">
        <v>20</v>
      </c>
      <c r="DH476" s="191" t="s">
        <v>353</v>
      </c>
      <c r="DI476" s="192">
        <v>175</v>
      </c>
      <c r="DJ476" s="191"/>
      <c r="DK476" s="209"/>
      <c r="DL476" s="208"/>
      <c r="DM476" s="191"/>
      <c r="DN476" s="191">
        <f t="shared" si="335"/>
        <v>48.104269938818327</v>
      </c>
      <c r="DO476" s="192">
        <f t="shared" si="336"/>
        <v>0</v>
      </c>
      <c r="DP476" s="191">
        <v>1</v>
      </c>
      <c r="DQ476" s="191" t="s">
        <v>363</v>
      </c>
      <c r="DR476" s="191" t="s">
        <v>371</v>
      </c>
      <c r="DS476" s="208">
        <v>0.13400000000000001</v>
      </c>
      <c r="DT476" s="191">
        <v>580</v>
      </c>
      <c r="DU476" s="191">
        <f t="shared" si="337"/>
        <v>6.9350484312926488</v>
      </c>
      <c r="DV476" s="191">
        <v>0.375</v>
      </c>
      <c r="DW476" s="191">
        <v>0.45</v>
      </c>
      <c r="DX476" s="192">
        <f t="shared" si="338"/>
        <v>8.8816875844206375</v>
      </c>
      <c r="DY476" s="191">
        <v>1</v>
      </c>
      <c r="DZ476" s="191" t="s">
        <v>363</v>
      </c>
      <c r="EA476" s="191" t="s">
        <v>371</v>
      </c>
      <c r="EB476" s="208">
        <v>0.13400000000000001</v>
      </c>
      <c r="EC476" s="191">
        <v>580</v>
      </c>
      <c r="ED476" s="191">
        <f t="shared" si="339"/>
        <v>2.9349931340655337</v>
      </c>
      <c r="EE476" s="191">
        <v>0.47499999999999998</v>
      </c>
      <c r="EF476" s="191">
        <v>0.47499999999999998</v>
      </c>
      <c r="EG476" s="191">
        <f t="shared" si="340"/>
        <v>4.4408437922103188</v>
      </c>
      <c r="EH476" s="166">
        <f t="shared" si="341"/>
        <v>2</v>
      </c>
      <c r="EI476" s="205">
        <f t="shared" si="342"/>
        <v>2.7038449729648466</v>
      </c>
      <c r="EJ476" s="205">
        <f t="shared" si="311"/>
        <v>1.5904970429204981</v>
      </c>
      <c r="EK476" s="51">
        <f t="shared" si="348"/>
        <v>1.0944960911450357</v>
      </c>
      <c r="EL476" s="220">
        <f t="shared" si="312"/>
        <v>0.38217751351757667</v>
      </c>
      <c r="EM476" s="221">
        <f t="shared" si="343"/>
        <v>4.3004574340160424</v>
      </c>
      <c r="EN476" s="191"/>
      <c r="EO476" s="313"/>
      <c r="EP476" s="192" t="s">
        <v>354</v>
      </c>
      <c r="EQ476" s="222">
        <f t="shared" si="344"/>
        <v>2.7038449729648466</v>
      </c>
      <c r="ER476" s="191">
        <f t="shared" si="345"/>
        <v>1.5904970429204981</v>
      </c>
      <c r="ES476" s="51">
        <f t="shared" si="346"/>
        <v>1.0944960911450357</v>
      </c>
      <c r="ET476" s="191">
        <f t="shared" si="349"/>
        <v>3.8503775135175768</v>
      </c>
      <c r="EU476" s="191">
        <f t="shared" si="347"/>
        <v>4.3004574340160424</v>
      </c>
      <c r="EV476" s="191"/>
      <c r="EW476" s="191"/>
      <c r="EX476" s="192" t="str">
        <f t="shared" si="313"/>
        <v>Front</v>
      </c>
      <c r="EY476" s="145"/>
      <c r="EZ476" s="191"/>
      <c r="FA476" s="191"/>
      <c r="FB476" s="191"/>
      <c r="FC476" s="191"/>
      <c r="FD476" s="191"/>
      <c r="FE476" s="191"/>
      <c r="FF476" s="192"/>
      <c r="FG476" s="145"/>
      <c r="FH476" s="191"/>
      <c r="FI476" s="191"/>
      <c r="FJ476" s="191"/>
      <c r="FK476" s="191"/>
      <c r="FL476" s="191"/>
      <c r="FM476" s="191"/>
      <c r="FN476" s="192"/>
      <c r="FO476" s="145"/>
      <c r="FP476" s="191"/>
      <c r="FQ476" s="191"/>
      <c r="FR476" s="191"/>
      <c r="FS476" s="191"/>
      <c r="FT476" s="191"/>
      <c r="FU476" s="191"/>
      <c r="FV476" s="192"/>
      <c r="FW476" s="191"/>
      <c r="FX476" s="191"/>
      <c r="FY476" s="191"/>
      <c r="FZ476" s="191"/>
      <c r="GA476" s="191"/>
      <c r="GB476" s="191"/>
      <c r="GC476" s="191"/>
      <c r="GD476" s="210"/>
      <c r="GE476" s="145"/>
      <c r="GF476" s="191"/>
      <c r="GG476" s="191"/>
      <c r="GH476" s="191"/>
      <c r="GI476" s="191"/>
      <c r="GJ476" s="191"/>
      <c r="GK476" s="191"/>
      <c r="GL476" s="210"/>
      <c r="GM476" s="145"/>
      <c r="GN476" s="191"/>
      <c r="GO476" s="191"/>
      <c r="GP476" s="191"/>
      <c r="GQ476" s="191"/>
      <c r="GR476" s="191"/>
      <c r="GS476" s="191"/>
      <c r="GT476" s="210"/>
      <c r="GU476" s="145"/>
      <c r="GV476" s="191"/>
      <c r="GW476" s="191"/>
      <c r="GX476" s="191"/>
      <c r="GY476" s="191"/>
      <c r="GZ476" s="191"/>
      <c r="HA476" s="191"/>
      <c r="HB476" s="210"/>
      <c r="HC476" s="145"/>
      <c r="HD476" s="191"/>
      <c r="HE476" s="191"/>
      <c r="HF476" s="191"/>
      <c r="HG476" s="191"/>
      <c r="HH476" s="191"/>
      <c r="HI476" s="191"/>
      <c r="HJ476" s="210"/>
      <c r="HR476" s="310"/>
    </row>
    <row r="477" spans="1:226" s="309" customFormat="1" ht="14.45" customHeight="1" x14ac:dyDescent="0.25">
      <c r="A477" s="211" t="s">
        <v>431</v>
      </c>
      <c r="B477" s="194" t="s">
        <v>0</v>
      </c>
      <c r="C477" s="31">
        <f t="shared" si="350"/>
        <v>467</v>
      </c>
      <c r="D477" s="173" t="str">
        <f t="shared" si="314"/>
        <v>Dw_467</v>
      </c>
      <c r="E477" s="4">
        <v>529.15283085128624</v>
      </c>
      <c r="F477" s="195" t="s">
        <v>360</v>
      </c>
      <c r="G477" s="195">
        <v>17.5</v>
      </c>
      <c r="H477" s="3">
        <f t="shared" si="315"/>
        <v>53.209360388191826</v>
      </c>
      <c r="I477" s="196">
        <f t="shared" si="316"/>
        <v>190.62974205241085</v>
      </c>
      <c r="J477" s="1">
        <f t="shared" si="317"/>
        <v>0.3</v>
      </c>
      <c r="K477" s="280">
        <f t="shared" si="318"/>
        <v>0.67911446446266466</v>
      </c>
      <c r="L477" s="280">
        <f t="shared" si="319"/>
        <v>0.80877821883970369</v>
      </c>
      <c r="M477" s="225">
        <f t="shared" si="320"/>
        <v>1.0747906420693336</v>
      </c>
      <c r="N477" s="15" t="s">
        <v>432</v>
      </c>
      <c r="O477" s="197">
        <f t="shared" si="321"/>
        <v>0.60658366412977771</v>
      </c>
      <c r="P477" s="198">
        <f t="shared" si="322"/>
        <v>0</v>
      </c>
      <c r="Q477" s="198">
        <f t="shared" si="323"/>
        <v>0</v>
      </c>
      <c r="R477" s="198">
        <f t="shared" si="324"/>
        <v>0.75304826360098243</v>
      </c>
      <c r="S477" s="77">
        <f t="shared" si="325"/>
        <v>0.87018594147610062</v>
      </c>
      <c r="T477" s="199"/>
      <c r="U477" s="3">
        <f t="shared" si="326"/>
        <v>1.9926892660687225</v>
      </c>
      <c r="V477" s="98">
        <f t="shared" si="327"/>
        <v>13.500755737758714</v>
      </c>
      <c r="W477" s="49">
        <f t="shared" si="328"/>
        <v>3.9412134714338007</v>
      </c>
      <c r="X477" s="317">
        <f t="shared" si="310"/>
        <v>9.9974032598218313E-2</v>
      </c>
      <c r="Y477" s="318">
        <v>9.9974032598218271E-2</v>
      </c>
      <c r="Z477" s="200"/>
      <c r="AA477" s="66"/>
      <c r="AB477" s="66"/>
      <c r="AC477" s="66">
        <v>250</v>
      </c>
      <c r="AD477" s="66"/>
      <c r="AE477" s="66"/>
      <c r="AF477" s="66"/>
      <c r="AG477" s="66"/>
      <c r="AH477" s="195"/>
      <c r="AI477" s="34"/>
      <c r="AJ477" s="229">
        <v>180</v>
      </c>
      <c r="AK477" s="34"/>
      <c r="AL477" s="34"/>
      <c r="AM477" s="34"/>
      <c r="AN477" s="201"/>
      <c r="AO477" s="201"/>
      <c r="AP477" s="202">
        <v>240</v>
      </c>
      <c r="AQ477" s="18"/>
      <c r="AR477" s="18"/>
      <c r="AS477" s="18"/>
      <c r="AT477" s="51"/>
      <c r="AU477" s="17"/>
      <c r="AV477" s="18"/>
      <c r="AW477" s="112"/>
      <c r="AX477" s="103"/>
      <c r="AY477" s="18"/>
      <c r="AZ477" s="18"/>
      <c r="BA477" s="18"/>
      <c r="BB477" s="17"/>
      <c r="BC477" s="19"/>
      <c r="BD477" s="19"/>
      <c r="BE477" s="19"/>
      <c r="BF477" s="17"/>
      <c r="BG477" s="18"/>
      <c r="BH477" s="18"/>
      <c r="BI477" s="128"/>
      <c r="BJ477" s="331"/>
      <c r="BK477" s="332"/>
      <c r="BL477" s="332"/>
      <c r="BM477" s="332"/>
      <c r="BN477" s="333"/>
      <c r="BO477" s="203">
        <f t="shared" si="329"/>
        <v>6.9363999999999999</v>
      </c>
      <c r="BP477" s="285">
        <v>7.6710340217103719</v>
      </c>
      <c r="BQ477" s="204">
        <v>2.8824713892552287</v>
      </c>
      <c r="BR477" s="204"/>
      <c r="BS477" s="47"/>
      <c r="BT477" s="42"/>
      <c r="BU477" s="42"/>
      <c r="BV477" s="42"/>
      <c r="BW477" s="43"/>
      <c r="BX477" s="191"/>
      <c r="BY477" s="191"/>
      <c r="BZ477" s="205"/>
      <c r="CA477" s="191"/>
      <c r="CB477" s="206"/>
      <c r="CC477" s="191"/>
      <c r="CD477" s="207">
        <f t="shared" si="330"/>
        <v>57.188922615723257</v>
      </c>
      <c r="CE477" s="47" t="s">
        <v>356</v>
      </c>
      <c r="CF477" s="42">
        <v>31.8</v>
      </c>
      <c r="CG477" s="42" t="s">
        <v>353</v>
      </c>
      <c r="CH477" s="42">
        <v>175</v>
      </c>
      <c r="CI477" s="191"/>
      <c r="CJ477" s="192"/>
      <c r="CK477" s="191" t="s">
        <v>357</v>
      </c>
      <c r="CL477" s="191" t="s">
        <v>358</v>
      </c>
      <c r="CM477" s="208">
        <v>0.13</v>
      </c>
      <c r="CN477" s="191">
        <v>470</v>
      </c>
      <c r="CO477" s="205">
        <f t="shared" si="331"/>
        <v>74.239467424599326</v>
      </c>
      <c r="CP477" s="191">
        <f t="shared" si="332"/>
        <v>42.891691961792439</v>
      </c>
      <c r="CQ477" s="145" t="s">
        <v>353</v>
      </c>
      <c r="CR477" s="191">
        <v>175</v>
      </c>
      <c r="CS477" s="191"/>
      <c r="CT477" s="191"/>
      <c r="CU477" s="191"/>
      <c r="CV477" s="192"/>
      <c r="CW477" s="191" t="s">
        <v>357</v>
      </c>
      <c r="CX477" s="209" t="s">
        <v>358</v>
      </c>
      <c r="CY477" s="208">
        <v>0.13</v>
      </c>
      <c r="CZ477" s="191">
        <v>470</v>
      </c>
      <c r="DA477" s="191"/>
      <c r="DB477" s="191">
        <f t="shared" si="333"/>
        <v>53.209360388191826</v>
      </c>
      <c r="DC477" s="43">
        <f t="shared" si="334"/>
        <v>0</v>
      </c>
      <c r="DD477" s="191" t="s">
        <v>362</v>
      </c>
      <c r="DE477" s="191">
        <v>100</v>
      </c>
      <c r="DF477" s="191" t="s">
        <v>361</v>
      </c>
      <c r="DG477" s="191">
        <v>20</v>
      </c>
      <c r="DH477" s="191" t="s">
        <v>353</v>
      </c>
      <c r="DI477" s="192">
        <v>175</v>
      </c>
      <c r="DJ477" s="191"/>
      <c r="DK477" s="209"/>
      <c r="DL477" s="208"/>
      <c r="DM477" s="191"/>
      <c r="DN477" s="191">
        <f t="shared" si="335"/>
        <v>53.209360388191826</v>
      </c>
      <c r="DO477" s="192">
        <f t="shared" si="336"/>
        <v>0</v>
      </c>
      <c r="DP477" s="191">
        <v>1</v>
      </c>
      <c r="DQ477" s="191" t="s">
        <v>363</v>
      </c>
      <c r="DR477" s="191" t="s">
        <v>371</v>
      </c>
      <c r="DS477" s="208">
        <v>0.13400000000000001</v>
      </c>
      <c r="DT477" s="191">
        <v>580</v>
      </c>
      <c r="DU477" s="191">
        <f t="shared" si="337"/>
        <v>7.6710340217103719</v>
      </c>
      <c r="DV477" s="191">
        <v>0.375</v>
      </c>
      <c r="DW477" s="191">
        <v>0.45</v>
      </c>
      <c r="DX477" s="192">
        <f t="shared" si="338"/>
        <v>9.5314871026205434</v>
      </c>
      <c r="DY477" s="191">
        <v>1</v>
      </c>
      <c r="DZ477" s="191" t="s">
        <v>363</v>
      </c>
      <c r="EA477" s="191" t="s">
        <v>371</v>
      </c>
      <c r="EB477" s="208">
        <v>0.13400000000000001</v>
      </c>
      <c r="EC477" s="191">
        <v>580</v>
      </c>
      <c r="ED477" s="191">
        <f t="shared" si="339"/>
        <v>2.8824713892552287</v>
      </c>
      <c r="EE477" s="191">
        <v>0.47499999999999998</v>
      </c>
      <c r="EF477" s="191">
        <v>0.47499999999999998</v>
      </c>
      <c r="EG477" s="191">
        <f t="shared" si="340"/>
        <v>4.7657435513102717</v>
      </c>
      <c r="EH477" s="166">
        <f t="shared" si="341"/>
        <v>2</v>
      </c>
      <c r="EI477" s="205">
        <f t="shared" si="342"/>
        <v>3.3875717523168283</v>
      </c>
      <c r="EJ477" s="205">
        <f t="shared" si="311"/>
        <v>1.9926892660687225</v>
      </c>
      <c r="EK477" s="51">
        <f t="shared" si="348"/>
        <v>0.63978212318650618</v>
      </c>
      <c r="EL477" s="220">
        <f t="shared" si="312"/>
        <v>4.0314123841585836E-2</v>
      </c>
      <c r="EM477" s="221">
        <f t="shared" si="343"/>
        <v>6.7503778688793572</v>
      </c>
      <c r="EN477" s="191"/>
      <c r="EO477" s="313"/>
      <c r="EP477" s="192" t="s">
        <v>354</v>
      </c>
      <c r="EQ477" s="222">
        <f t="shared" si="344"/>
        <v>3.3875717523168283</v>
      </c>
      <c r="ER477" s="191">
        <f t="shared" si="345"/>
        <v>1.9926892660687225</v>
      </c>
      <c r="ES477" s="51">
        <f t="shared" si="346"/>
        <v>0.63978212318650618</v>
      </c>
      <c r="ET477" s="191">
        <f t="shared" si="349"/>
        <v>3.5085141238415858</v>
      </c>
      <c r="EU477" s="191">
        <f t="shared" si="347"/>
        <v>6.7503778688793572</v>
      </c>
      <c r="EV477" s="191"/>
      <c r="EW477" s="191"/>
      <c r="EX477" s="192" t="str">
        <f t="shared" si="313"/>
        <v>Front</v>
      </c>
      <c r="EY477" s="145"/>
      <c r="EZ477" s="191"/>
      <c r="FA477" s="191"/>
      <c r="FB477" s="191"/>
      <c r="FC477" s="191"/>
      <c r="FD477" s="191"/>
      <c r="FE477" s="191"/>
      <c r="FF477" s="192"/>
      <c r="FG477" s="145"/>
      <c r="FH477" s="191"/>
      <c r="FI477" s="191"/>
      <c r="FJ477" s="191"/>
      <c r="FK477" s="191"/>
      <c r="FL477" s="191"/>
      <c r="FM477" s="191"/>
      <c r="FN477" s="192"/>
      <c r="FO477" s="145"/>
      <c r="FP477" s="191"/>
      <c r="FQ477" s="191"/>
      <c r="FR477" s="191"/>
      <c r="FS477" s="191"/>
      <c r="FT477" s="191"/>
      <c r="FU477" s="191"/>
      <c r="FV477" s="192"/>
      <c r="FW477" s="191"/>
      <c r="FX477" s="191"/>
      <c r="FY477" s="191"/>
      <c r="FZ477" s="191"/>
      <c r="GA477" s="191"/>
      <c r="GB477" s="191"/>
      <c r="GC477" s="191"/>
      <c r="GD477" s="210"/>
      <c r="GE477" s="145"/>
      <c r="GF477" s="191"/>
      <c r="GG477" s="191"/>
      <c r="GH477" s="191"/>
      <c r="GI477" s="191"/>
      <c r="GJ477" s="191"/>
      <c r="GK477" s="191"/>
      <c r="GL477" s="210"/>
      <c r="GM477" s="145"/>
      <c r="GN477" s="191"/>
      <c r="GO477" s="191"/>
      <c r="GP477" s="191"/>
      <c r="GQ477" s="191"/>
      <c r="GR477" s="191"/>
      <c r="GS477" s="191"/>
      <c r="GT477" s="210"/>
      <c r="GU477" s="145"/>
      <c r="GV477" s="191"/>
      <c r="GW477" s="191"/>
      <c r="GX477" s="191"/>
      <c r="GY477" s="191"/>
      <c r="GZ477" s="191"/>
      <c r="HA477" s="191"/>
      <c r="HB477" s="210"/>
      <c r="HC477" s="145"/>
      <c r="HD477" s="191"/>
      <c r="HE477" s="191"/>
      <c r="HF477" s="191"/>
      <c r="HG477" s="191"/>
      <c r="HH477" s="191"/>
      <c r="HI477" s="191"/>
      <c r="HJ477" s="210"/>
      <c r="HR477" s="310"/>
    </row>
    <row r="478" spans="1:226" s="309" customFormat="1" ht="14.45" customHeight="1" x14ac:dyDescent="0.25">
      <c r="A478" s="211" t="s">
        <v>431</v>
      </c>
      <c r="B478" s="194" t="s">
        <v>0</v>
      </c>
      <c r="C478" s="31">
        <f t="shared" si="350"/>
        <v>468</v>
      </c>
      <c r="D478" s="173" t="str">
        <f t="shared" si="314"/>
        <v>Dw_468</v>
      </c>
      <c r="E478" s="4">
        <v>435.65062273511438</v>
      </c>
      <c r="F478" s="195" t="s">
        <v>360</v>
      </c>
      <c r="G478" s="195">
        <v>17.5</v>
      </c>
      <c r="H478" s="3">
        <f t="shared" si="315"/>
        <v>54.102654587838103</v>
      </c>
      <c r="I478" s="196">
        <f t="shared" si="316"/>
        <v>192.77703693675284</v>
      </c>
      <c r="J478" s="1">
        <f t="shared" si="317"/>
        <v>0.3</v>
      </c>
      <c r="K478" s="280">
        <f t="shared" si="318"/>
        <v>0.6838350428929395</v>
      </c>
      <c r="L478" s="280">
        <f t="shared" si="319"/>
        <v>0.77366061774737016</v>
      </c>
      <c r="M478" s="225">
        <f t="shared" si="320"/>
        <v>1.0689514501942077</v>
      </c>
      <c r="N478" s="15" t="s">
        <v>432</v>
      </c>
      <c r="O478" s="197">
        <f t="shared" si="321"/>
        <v>0.58024546331052762</v>
      </c>
      <c r="P478" s="198">
        <f t="shared" si="322"/>
        <v>0</v>
      </c>
      <c r="Q478" s="198">
        <f t="shared" si="323"/>
        <v>0</v>
      </c>
      <c r="R478" s="198">
        <f t="shared" si="324"/>
        <v>0.74895705445728322</v>
      </c>
      <c r="S478" s="77">
        <f t="shared" si="325"/>
        <v>0.88395982224529024</v>
      </c>
      <c r="T478" s="199"/>
      <c r="U478" s="3">
        <f t="shared" si="326"/>
        <v>1.699408947677401</v>
      </c>
      <c r="V478" s="98">
        <f t="shared" si="327"/>
        <v>9.8191686229164379</v>
      </c>
      <c r="W478" s="49">
        <f t="shared" si="328"/>
        <v>5.5099017712732605</v>
      </c>
      <c r="X478" s="317">
        <f t="shared" si="310"/>
        <v>6.6400044089108518E-2</v>
      </c>
      <c r="Y478" s="318">
        <v>6.6400044089108518E-2</v>
      </c>
      <c r="Z478" s="200"/>
      <c r="AA478" s="66"/>
      <c r="AB478" s="66"/>
      <c r="AC478" s="66">
        <v>250</v>
      </c>
      <c r="AD478" s="66"/>
      <c r="AE478" s="66"/>
      <c r="AF478" s="66"/>
      <c r="AG478" s="66"/>
      <c r="AH478" s="195"/>
      <c r="AI478" s="34"/>
      <c r="AJ478" s="229">
        <v>180</v>
      </c>
      <c r="AK478" s="34"/>
      <c r="AL478" s="34"/>
      <c r="AM478" s="34"/>
      <c r="AN478" s="201"/>
      <c r="AO478" s="201"/>
      <c r="AP478" s="202">
        <v>240</v>
      </c>
      <c r="AQ478" s="18"/>
      <c r="AR478" s="18"/>
      <c r="AS478" s="18"/>
      <c r="AT478" s="51"/>
      <c r="AU478" s="17"/>
      <c r="AV478" s="18"/>
      <c r="AW478" s="112"/>
      <c r="AX478" s="103"/>
      <c r="AY478" s="18"/>
      <c r="AZ478" s="18"/>
      <c r="BA478" s="18"/>
      <c r="BB478" s="17"/>
      <c r="BC478" s="19"/>
      <c r="BD478" s="19"/>
      <c r="BE478" s="19"/>
      <c r="BF478" s="17"/>
      <c r="BG478" s="18"/>
      <c r="BH478" s="18"/>
      <c r="BI478" s="128"/>
      <c r="BJ478" s="331"/>
      <c r="BK478" s="332"/>
      <c r="BL478" s="332"/>
      <c r="BM478" s="332"/>
      <c r="BN478" s="333"/>
      <c r="BO478" s="203">
        <f t="shared" si="329"/>
        <v>6.9363999999999999</v>
      </c>
      <c r="BP478" s="285">
        <v>7.7998175693209886</v>
      </c>
      <c r="BQ478" s="204">
        <v>2.8695195141915075</v>
      </c>
      <c r="BR478" s="204"/>
      <c r="BS478" s="47"/>
      <c r="BT478" s="42"/>
      <c r="BU478" s="42"/>
      <c r="BV478" s="42"/>
      <c r="BW478" s="43"/>
      <c r="BX478" s="191"/>
      <c r="BY478" s="191"/>
      <c r="BZ478" s="205"/>
      <c r="CA478" s="191"/>
      <c r="CB478" s="206"/>
      <c r="CC478" s="191"/>
      <c r="CD478" s="207">
        <f t="shared" si="330"/>
        <v>57.833111081025848</v>
      </c>
      <c r="CE478" s="47" t="s">
        <v>356</v>
      </c>
      <c r="CF478" s="42">
        <v>31.8</v>
      </c>
      <c r="CG478" s="42" t="s">
        <v>353</v>
      </c>
      <c r="CH478" s="42">
        <v>175</v>
      </c>
      <c r="CI478" s="191"/>
      <c r="CJ478" s="192"/>
      <c r="CK478" s="191" t="s">
        <v>357</v>
      </c>
      <c r="CL478" s="191" t="s">
        <v>358</v>
      </c>
      <c r="CM478" s="208">
        <v>0.13</v>
      </c>
      <c r="CN478" s="191">
        <v>470</v>
      </c>
      <c r="CO478" s="205">
        <f t="shared" si="331"/>
        <v>74.600173909648788</v>
      </c>
      <c r="CP478" s="191">
        <f t="shared" si="332"/>
        <v>43.37483331076939</v>
      </c>
      <c r="CQ478" s="145" t="s">
        <v>353</v>
      </c>
      <c r="CR478" s="191">
        <v>175</v>
      </c>
      <c r="CS478" s="191"/>
      <c r="CT478" s="191"/>
      <c r="CU478" s="191"/>
      <c r="CV478" s="192"/>
      <c r="CW478" s="191" t="s">
        <v>357</v>
      </c>
      <c r="CX478" s="209" t="s">
        <v>358</v>
      </c>
      <c r="CY478" s="208">
        <v>0.13</v>
      </c>
      <c r="CZ478" s="191">
        <v>470</v>
      </c>
      <c r="DA478" s="191"/>
      <c r="DB478" s="191">
        <f t="shared" si="333"/>
        <v>54.102654587838103</v>
      </c>
      <c r="DC478" s="43">
        <f t="shared" si="334"/>
        <v>0</v>
      </c>
      <c r="DD478" s="191" t="s">
        <v>362</v>
      </c>
      <c r="DE478" s="191">
        <v>100</v>
      </c>
      <c r="DF478" s="191" t="s">
        <v>361</v>
      </c>
      <c r="DG478" s="191">
        <v>20</v>
      </c>
      <c r="DH478" s="191" t="s">
        <v>353</v>
      </c>
      <c r="DI478" s="192">
        <v>175</v>
      </c>
      <c r="DJ478" s="191"/>
      <c r="DK478" s="209"/>
      <c r="DL478" s="208"/>
      <c r="DM478" s="191"/>
      <c r="DN478" s="191">
        <f t="shared" si="335"/>
        <v>54.102654587838103</v>
      </c>
      <c r="DO478" s="192">
        <f t="shared" si="336"/>
        <v>0</v>
      </c>
      <c r="DP478" s="191">
        <v>1</v>
      </c>
      <c r="DQ478" s="191" t="s">
        <v>363</v>
      </c>
      <c r="DR478" s="191" t="s">
        <v>371</v>
      </c>
      <c r="DS478" s="208">
        <v>0.13400000000000001</v>
      </c>
      <c r="DT478" s="191">
        <v>580</v>
      </c>
      <c r="DU478" s="191">
        <f t="shared" si="337"/>
        <v>7.7998175693209886</v>
      </c>
      <c r="DV478" s="191">
        <v>0.375</v>
      </c>
      <c r="DW478" s="191">
        <v>0.45</v>
      </c>
      <c r="DX478" s="192">
        <f t="shared" si="338"/>
        <v>9.6388518468376425</v>
      </c>
      <c r="DY478" s="191">
        <v>1</v>
      </c>
      <c r="DZ478" s="191" t="s">
        <v>363</v>
      </c>
      <c r="EA478" s="191" t="s">
        <v>371</v>
      </c>
      <c r="EB478" s="208">
        <v>0.13400000000000001</v>
      </c>
      <c r="EC478" s="191">
        <v>580</v>
      </c>
      <c r="ED478" s="191">
        <f t="shared" si="339"/>
        <v>2.8695195141915075</v>
      </c>
      <c r="EE478" s="191">
        <v>0.47499999999999998</v>
      </c>
      <c r="EF478" s="191">
        <v>0.47499999999999998</v>
      </c>
      <c r="EG478" s="191">
        <f t="shared" si="340"/>
        <v>4.8194259234188213</v>
      </c>
      <c r="EH478" s="166">
        <f t="shared" si="341"/>
        <v>2</v>
      </c>
      <c r="EI478" s="205">
        <f t="shared" si="342"/>
        <v>2.8889952110515815</v>
      </c>
      <c r="EJ478" s="205">
        <f t="shared" si="311"/>
        <v>1.699408947677401</v>
      </c>
      <c r="EK478" s="51">
        <f t="shared" si="348"/>
        <v>0.9201105665141065</v>
      </c>
      <c r="EL478" s="220">
        <f t="shared" si="312"/>
        <v>0.28960239447420921</v>
      </c>
      <c r="EM478" s="221">
        <f t="shared" si="343"/>
        <v>4.9095843114582189</v>
      </c>
      <c r="EN478" s="191"/>
      <c r="EO478" s="313"/>
      <c r="EP478" s="192" t="s">
        <v>354</v>
      </c>
      <c r="EQ478" s="222">
        <f t="shared" si="344"/>
        <v>2.8889952110515815</v>
      </c>
      <c r="ER478" s="191">
        <f t="shared" si="345"/>
        <v>1.699408947677401</v>
      </c>
      <c r="ES478" s="51">
        <f t="shared" si="346"/>
        <v>0.9201105665141065</v>
      </c>
      <c r="ET478" s="191">
        <f t="shared" si="349"/>
        <v>3.7578023944742092</v>
      </c>
      <c r="EU478" s="191">
        <f t="shared" si="347"/>
        <v>4.9095843114582189</v>
      </c>
      <c r="EV478" s="191"/>
      <c r="EW478" s="191"/>
      <c r="EX478" s="192" t="str">
        <f t="shared" si="313"/>
        <v>Front</v>
      </c>
      <c r="EY478" s="145"/>
      <c r="EZ478" s="191"/>
      <c r="FA478" s="191"/>
      <c r="FB478" s="191"/>
      <c r="FC478" s="191"/>
      <c r="FD478" s="191"/>
      <c r="FE478" s="191"/>
      <c r="FF478" s="192"/>
      <c r="FG478" s="145"/>
      <c r="FH478" s="191"/>
      <c r="FI478" s="191"/>
      <c r="FJ478" s="191"/>
      <c r="FK478" s="191"/>
      <c r="FL478" s="191"/>
      <c r="FM478" s="191"/>
      <c r="FN478" s="192"/>
      <c r="FO478" s="145"/>
      <c r="FP478" s="191"/>
      <c r="FQ478" s="191"/>
      <c r="FR478" s="191"/>
      <c r="FS478" s="191"/>
      <c r="FT478" s="191"/>
      <c r="FU478" s="191"/>
      <c r="FV478" s="192"/>
      <c r="FW478" s="191"/>
      <c r="FX478" s="191"/>
      <c r="FY478" s="191"/>
      <c r="FZ478" s="191"/>
      <c r="GA478" s="191"/>
      <c r="GB478" s="191"/>
      <c r="GC478" s="191"/>
      <c r="GD478" s="210"/>
      <c r="GE478" s="145"/>
      <c r="GF478" s="191"/>
      <c r="GG478" s="191"/>
      <c r="GH478" s="191"/>
      <c r="GI478" s="191"/>
      <c r="GJ478" s="191"/>
      <c r="GK478" s="191"/>
      <c r="GL478" s="210"/>
      <c r="GM478" s="145"/>
      <c r="GN478" s="191"/>
      <c r="GO478" s="191"/>
      <c r="GP478" s="191"/>
      <c r="GQ478" s="191"/>
      <c r="GR478" s="191"/>
      <c r="GS478" s="191"/>
      <c r="GT478" s="210"/>
      <c r="GU478" s="145"/>
      <c r="GV478" s="191"/>
      <c r="GW478" s="191"/>
      <c r="GX478" s="191"/>
      <c r="GY478" s="191"/>
      <c r="GZ478" s="191"/>
      <c r="HA478" s="191"/>
      <c r="HB478" s="210"/>
      <c r="HC478" s="145"/>
      <c r="HD478" s="191"/>
      <c r="HE478" s="191"/>
      <c r="HF478" s="191"/>
      <c r="HG478" s="191"/>
      <c r="HH478" s="191"/>
      <c r="HI478" s="191"/>
      <c r="HJ478" s="210"/>
      <c r="HR478" s="310"/>
    </row>
    <row r="479" spans="1:226" s="309" customFormat="1" ht="14.45" customHeight="1" x14ac:dyDescent="0.25">
      <c r="A479" s="211" t="s">
        <v>431</v>
      </c>
      <c r="B479" s="194" t="s">
        <v>0</v>
      </c>
      <c r="C479" s="31">
        <f t="shared" si="350"/>
        <v>469</v>
      </c>
      <c r="D479" s="173" t="str">
        <f t="shared" si="314"/>
        <v>Dw_469</v>
      </c>
      <c r="E479" s="4">
        <v>488.22000531519319</v>
      </c>
      <c r="F479" s="195" t="s">
        <v>360</v>
      </c>
      <c r="G479" s="195">
        <v>17.5</v>
      </c>
      <c r="H479" s="3">
        <f t="shared" si="315"/>
        <v>54.391132370088719</v>
      </c>
      <c r="I479" s="196">
        <f t="shared" si="316"/>
        <v>196.68896339260351</v>
      </c>
      <c r="J479" s="1">
        <f t="shared" si="317"/>
        <v>0.3</v>
      </c>
      <c r="K479" s="280">
        <f t="shared" si="318"/>
        <v>0.67124223662507621</v>
      </c>
      <c r="L479" s="280">
        <f t="shared" si="319"/>
        <v>0.75834787508945001</v>
      </c>
      <c r="M479" s="225">
        <f t="shared" si="320"/>
        <v>1.084858623944196</v>
      </c>
      <c r="N479" s="15" t="s">
        <v>432</v>
      </c>
      <c r="O479" s="197">
        <f t="shared" si="321"/>
        <v>0.56876090631708753</v>
      </c>
      <c r="P479" s="198">
        <f t="shared" si="322"/>
        <v>0</v>
      </c>
      <c r="Q479" s="198">
        <f t="shared" si="323"/>
        <v>0</v>
      </c>
      <c r="R479" s="198">
        <f t="shared" si="324"/>
        <v>0.76010235950772942</v>
      </c>
      <c r="S479" s="77">
        <f t="shared" si="325"/>
        <v>0.87013051919095707</v>
      </c>
      <c r="T479" s="199"/>
      <c r="U479" s="3">
        <f t="shared" si="326"/>
        <v>1.7232981578097748</v>
      </c>
      <c r="V479" s="98">
        <f t="shared" si="327"/>
        <v>10.097172238415915</v>
      </c>
      <c r="W479" s="49">
        <f t="shared" si="328"/>
        <v>5.386768798807954</v>
      </c>
      <c r="X479" s="317">
        <f t="shared" ref="X479:X600" si="351">V479*SQRT(U479)/I479</f>
        <v>6.739070270920948E-2</v>
      </c>
      <c r="Y479" s="318">
        <v>6.739070270920948E-2</v>
      </c>
      <c r="Z479" s="200"/>
      <c r="AA479" s="66"/>
      <c r="AB479" s="66"/>
      <c r="AC479" s="66">
        <v>250</v>
      </c>
      <c r="AD479" s="66"/>
      <c r="AE479" s="66"/>
      <c r="AF479" s="66"/>
      <c r="AG479" s="66"/>
      <c r="AH479" s="195"/>
      <c r="AI479" s="34"/>
      <c r="AJ479" s="229">
        <v>180</v>
      </c>
      <c r="AK479" s="34"/>
      <c r="AL479" s="34"/>
      <c r="AM479" s="34"/>
      <c r="AN479" s="201"/>
      <c r="AO479" s="201"/>
      <c r="AP479" s="202">
        <v>240</v>
      </c>
      <c r="AQ479" s="18"/>
      <c r="AR479" s="18"/>
      <c r="AS479" s="18"/>
      <c r="AT479" s="51"/>
      <c r="AU479" s="17"/>
      <c r="AV479" s="18"/>
      <c r="AW479" s="112"/>
      <c r="AX479" s="103"/>
      <c r="AY479" s="18"/>
      <c r="AZ479" s="18"/>
      <c r="BA479" s="18"/>
      <c r="BB479" s="17"/>
      <c r="BC479" s="19"/>
      <c r="BD479" s="19"/>
      <c r="BE479" s="19"/>
      <c r="BF479" s="17"/>
      <c r="BG479" s="18"/>
      <c r="BH479" s="18"/>
      <c r="BI479" s="128"/>
      <c r="BJ479" s="331"/>
      <c r="BK479" s="332"/>
      <c r="BL479" s="332"/>
      <c r="BM479" s="332"/>
      <c r="BN479" s="333"/>
      <c r="BO479" s="203">
        <f t="shared" si="329"/>
        <v>6.9363999999999999</v>
      </c>
      <c r="BP479" s="285">
        <v>7.8414065466363994</v>
      </c>
      <c r="BQ479" s="204">
        <v>2.9742810062848832</v>
      </c>
      <c r="BR479" s="204"/>
      <c r="BS479" s="47"/>
      <c r="BT479" s="42"/>
      <c r="BU479" s="42"/>
      <c r="BV479" s="42"/>
      <c r="BW479" s="43"/>
      <c r="BX479" s="191"/>
      <c r="BY479" s="191"/>
      <c r="BZ479" s="205"/>
      <c r="CA479" s="191"/>
      <c r="CB479" s="206"/>
      <c r="CC479" s="191"/>
      <c r="CD479" s="207">
        <f t="shared" si="330"/>
        <v>59.006689017781056</v>
      </c>
      <c r="CE479" s="47" t="s">
        <v>356</v>
      </c>
      <c r="CF479" s="42">
        <v>31.8</v>
      </c>
      <c r="CG479" s="42" t="s">
        <v>353</v>
      </c>
      <c r="CH479" s="42">
        <v>175</v>
      </c>
      <c r="CI479" s="191"/>
      <c r="CJ479" s="192"/>
      <c r="CK479" s="191" t="s">
        <v>357</v>
      </c>
      <c r="CL479" s="191" t="s">
        <v>358</v>
      </c>
      <c r="CM479" s="208">
        <v>0.13</v>
      </c>
      <c r="CN479" s="191">
        <v>470</v>
      </c>
      <c r="CO479" s="205">
        <f t="shared" si="331"/>
        <v>77.935144800998216</v>
      </c>
      <c r="CP479" s="191">
        <f t="shared" si="332"/>
        <v>44.255016763335789</v>
      </c>
      <c r="CQ479" s="145" t="s">
        <v>353</v>
      </c>
      <c r="CR479" s="191">
        <v>175</v>
      </c>
      <c r="CS479" s="191"/>
      <c r="CT479" s="191"/>
      <c r="CU479" s="191"/>
      <c r="CV479" s="192"/>
      <c r="CW479" s="191" t="s">
        <v>357</v>
      </c>
      <c r="CX479" s="209" t="s">
        <v>358</v>
      </c>
      <c r="CY479" s="208">
        <v>0.13</v>
      </c>
      <c r="CZ479" s="191">
        <v>470</v>
      </c>
      <c r="DA479" s="191"/>
      <c r="DB479" s="191">
        <f t="shared" si="333"/>
        <v>54.391132370088719</v>
      </c>
      <c r="DC479" s="43">
        <f t="shared" si="334"/>
        <v>0</v>
      </c>
      <c r="DD479" s="191" t="s">
        <v>362</v>
      </c>
      <c r="DE479" s="191">
        <v>100</v>
      </c>
      <c r="DF479" s="191" t="s">
        <v>361</v>
      </c>
      <c r="DG479" s="191">
        <v>20</v>
      </c>
      <c r="DH479" s="191" t="s">
        <v>353</v>
      </c>
      <c r="DI479" s="192">
        <v>175</v>
      </c>
      <c r="DJ479" s="191"/>
      <c r="DK479" s="209"/>
      <c r="DL479" s="208"/>
      <c r="DM479" s="191"/>
      <c r="DN479" s="191">
        <f t="shared" si="335"/>
        <v>54.391132370088719</v>
      </c>
      <c r="DO479" s="192">
        <f t="shared" si="336"/>
        <v>0</v>
      </c>
      <c r="DP479" s="191">
        <v>1</v>
      </c>
      <c r="DQ479" s="191" t="s">
        <v>363</v>
      </c>
      <c r="DR479" s="191" t="s">
        <v>371</v>
      </c>
      <c r="DS479" s="208">
        <v>0.13400000000000001</v>
      </c>
      <c r="DT479" s="191">
        <v>580</v>
      </c>
      <c r="DU479" s="191">
        <f t="shared" si="337"/>
        <v>7.8414065466363994</v>
      </c>
      <c r="DV479" s="191">
        <v>0.375</v>
      </c>
      <c r="DW479" s="191">
        <v>0.45</v>
      </c>
      <c r="DX479" s="192">
        <f t="shared" si="338"/>
        <v>9.8344481696301767</v>
      </c>
      <c r="DY479" s="191">
        <v>1</v>
      </c>
      <c r="DZ479" s="191" t="s">
        <v>363</v>
      </c>
      <c r="EA479" s="191" t="s">
        <v>371</v>
      </c>
      <c r="EB479" s="208">
        <v>0.13400000000000001</v>
      </c>
      <c r="EC479" s="191">
        <v>580</v>
      </c>
      <c r="ED479" s="191">
        <f t="shared" si="339"/>
        <v>2.9742810062848832</v>
      </c>
      <c r="EE479" s="191">
        <v>0.47499999999999998</v>
      </c>
      <c r="EF479" s="191">
        <v>0.47499999999999998</v>
      </c>
      <c r="EG479" s="191">
        <f t="shared" si="340"/>
        <v>4.9172240848150883</v>
      </c>
      <c r="EH479" s="166">
        <f t="shared" si="341"/>
        <v>2</v>
      </c>
      <c r="EI479" s="205">
        <f t="shared" si="342"/>
        <v>2.929606868276617</v>
      </c>
      <c r="EJ479" s="205">
        <f t="shared" ref="EJ479:EJ600" si="352">POWER(Y479*I479/(EH479*$EI$2),2/5)</f>
        <v>1.7232981578097748</v>
      </c>
      <c r="EK479" s="51">
        <f t="shared" si="348"/>
        <v>1.0009828484751084</v>
      </c>
      <c r="EL479" s="220">
        <f t="shared" ref="EL479:EL600" si="353">IF((BO479/2-($EI$2*POWER(Y479*I479/(EH479*$EI$2),2/5)))/2&gt;0,(BO479/2-($EI$2*POWER(Y479*I479/(EH479*$EI$2),2/5)))/2,(BO479-($EI$2*POWER(Y479*I479/(EH479*$EI$2),2/5)))/2)</f>
        <v>0.26929656586169148</v>
      </c>
      <c r="EM479" s="221">
        <f t="shared" si="343"/>
        <v>5.0485861192079575</v>
      </c>
      <c r="EN479" s="191"/>
      <c r="EO479" s="313"/>
      <c r="EP479" s="192" t="s">
        <v>354</v>
      </c>
      <c r="EQ479" s="222">
        <f t="shared" si="344"/>
        <v>2.929606868276617</v>
      </c>
      <c r="ER479" s="191">
        <f t="shared" si="345"/>
        <v>1.7232981578097748</v>
      </c>
      <c r="ES479" s="51">
        <f t="shared" si="346"/>
        <v>1.0009828484751084</v>
      </c>
      <c r="ET479" s="191">
        <f t="shared" si="349"/>
        <v>3.7374965658616914</v>
      </c>
      <c r="EU479" s="191">
        <f t="shared" si="347"/>
        <v>5.0485861192079575</v>
      </c>
      <c r="EV479" s="191"/>
      <c r="EW479" s="191"/>
      <c r="EX479" s="192" t="str">
        <f t="shared" ref="EX479:EX600" si="354">IF((BO479/2-($EI$2*POWER(Y479*I479/(EH479*$EI$2),2/5)))/2&gt;0,"Front","Rear")</f>
        <v>Front</v>
      </c>
      <c r="EY479" s="145"/>
      <c r="EZ479" s="191"/>
      <c r="FA479" s="191"/>
      <c r="FB479" s="191"/>
      <c r="FC479" s="191"/>
      <c r="FD479" s="191"/>
      <c r="FE479" s="191"/>
      <c r="FF479" s="192"/>
      <c r="FG479" s="145"/>
      <c r="FH479" s="191"/>
      <c r="FI479" s="191"/>
      <c r="FJ479" s="191"/>
      <c r="FK479" s="191"/>
      <c r="FL479" s="191"/>
      <c r="FM479" s="191"/>
      <c r="FN479" s="192"/>
      <c r="FO479" s="145"/>
      <c r="FP479" s="191"/>
      <c r="FQ479" s="191"/>
      <c r="FR479" s="191"/>
      <c r="FS479" s="191"/>
      <c r="FT479" s="191"/>
      <c r="FU479" s="191"/>
      <c r="FV479" s="192"/>
      <c r="FW479" s="191"/>
      <c r="FX479" s="191"/>
      <c r="FY479" s="191"/>
      <c r="FZ479" s="191"/>
      <c r="GA479" s="191"/>
      <c r="GB479" s="191"/>
      <c r="GC479" s="191"/>
      <c r="GD479" s="210"/>
      <c r="GE479" s="145"/>
      <c r="GF479" s="191"/>
      <c r="GG479" s="191"/>
      <c r="GH479" s="191"/>
      <c r="GI479" s="191"/>
      <c r="GJ479" s="191"/>
      <c r="GK479" s="191"/>
      <c r="GL479" s="210"/>
      <c r="GM479" s="145"/>
      <c r="GN479" s="191"/>
      <c r="GO479" s="191"/>
      <c r="GP479" s="191"/>
      <c r="GQ479" s="191"/>
      <c r="GR479" s="191"/>
      <c r="GS479" s="191"/>
      <c r="GT479" s="210"/>
      <c r="GU479" s="145"/>
      <c r="GV479" s="191"/>
      <c r="GW479" s="191"/>
      <c r="GX479" s="191"/>
      <c r="GY479" s="191"/>
      <c r="GZ479" s="191"/>
      <c r="HA479" s="191"/>
      <c r="HB479" s="210"/>
      <c r="HC479" s="145"/>
      <c r="HD479" s="191"/>
      <c r="HE479" s="191"/>
      <c r="HF479" s="191"/>
      <c r="HG479" s="191"/>
      <c r="HH479" s="191"/>
      <c r="HI479" s="191"/>
      <c r="HJ479" s="210"/>
      <c r="HR479" s="310"/>
    </row>
    <row r="480" spans="1:226" s="309" customFormat="1" ht="14.45" customHeight="1" x14ac:dyDescent="0.25">
      <c r="A480" s="211" t="s">
        <v>431</v>
      </c>
      <c r="B480" s="194" t="s">
        <v>0</v>
      </c>
      <c r="C480" s="31">
        <f t="shared" si="350"/>
        <v>470</v>
      </c>
      <c r="D480" s="173" t="str">
        <f t="shared" si="314"/>
        <v>Dw_470</v>
      </c>
      <c r="E480" s="4">
        <v>452.86526832934061</v>
      </c>
      <c r="F480" s="195" t="s">
        <v>360</v>
      </c>
      <c r="G480" s="195">
        <v>17.5</v>
      </c>
      <c r="H480" s="3">
        <f t="shared" si="315"/>
        <v>56.842432558283271</v>
      </c>
      <c r="I480" s="196">
        <f t="shared" si="316"/>
        <v>197.14723810760259</v>
      </c>
      <c r="J480" s="1">
        <f t="shared" si="317"/>
        <v>0.3</v>
      </c>
      <c r="K480" s="280">
        <f t="shared" si="318"/>
        <v>0.70863275644742241</v>
      </c>
      <c r="L480" s="280">
        <f t="shared" si="319"/>
        <v>0.8440452225136974</v>
      </c>
      <c r="M480" s="225">
        <f t="shared" si="320"/>
        <v>1.040493321105451</v>
      </c>
      <c r="N480" s="15" t="s">
        <v>432</v>
      </c>
      <c r="O480" s="197">
        <f t="shared" si="321"/>
        <v>0.633033916885273</v>
      </c>
      <c r="P480" s="198">
        <f t="shared" si="322"/>
        <v>0</v>
      </c>
      <c r="Q480" s="198">
        <f t="shared" si="323"/>
        <v>0</v>
      </c>
      <c r="R480" s="198">
        <f t="shared" si="324"/>
        <v>0.72901796692079313</v>
      </c>
      <c r="S480" s="77">
        <f t="shared" si="325"/>
        <v>0.94056721012176847</v>
      </c>
      <c r="T480" s="199"/>
      <c r="U480" s="3">
        <f t="shared" si="326"/>
        <v>1.9845057944194522</v>
      </c>
      <c r="V480" s="98">
        <f t="shared" si="327"/>
        <v>13.390095043486896</v>
      </c>
      <c r="W480" s="49">
        <f t="shared" si="328"/>
        <v>4.2451104621495661</v>
      </c>
      <c r="X480" s="317">
        <f t="shared" si="351"/>
        <v>9.5679555276178968E-2</v>
      </c>
      <c r="Y480" s="318">
        <v>9.567955527617894E-2</v>
      </c>
      <c r="Z480" s="200"/>
      <c r="AA480" s="66"/>
      <c r="AB480" s="66"/>
      <c r="AC480" s="66">
        <v>250</v>
      </c>
      <c r="AD480" s="66"/>
      <c r="AE480" s="66"/>
      <c r="AF480" s="66"/>
      <c r="AG480" s="66"/>
      <c r="AH480" s="195"/>
      <c r="AI480" s="34"/>
      <c r="AJ480" s="229">
        <v>180</v>
      </c>
      <c r="AK480" s="34"/>
      <c r="AL480" s="34"/>
      <c r="AM480" s="34"/>
      <c r="AN480" s="201"/>
      <c r="AO480" s="201"/>
      <c r="AP480" s="202">
        <v>240</v>
      </c>
      <c r="AQ480" s="18"/>
      <c r="AR480" s="18"/>
      <c r="AS480" s="18"/>
      <c r="AT480" s="51"/>
      <c r="AU480" s="17"/>
      <c r="AV480" s="18"/>
      <c r="AW480" s="112"/>
      <c r="AX480" s="103"/>
      <c r="AY480" s="18"/>
      <c r="AZ480" s="18"/>
      <c r="BA480" s="18"/>
      <c r="BB480" s="17"/>
      <c r="BC480" s="19"/>
      <c r="BD480" s="19"/>
      <c r="BE480" s="19"/>
      <c r="BF480" s="17"/>
      <c r="BG480" s="18"/>
      <c r="BH480" s="18"/>
      <c r="BI480" s="128"/>
      <c r="BJ480" s="331"/>
      <c r="BK480" s="332"/>
      <c r="BL480" s="332"/>
      <c r="BM480" s="332"/>
      <c r="BN480" s="333"/>
      <c r="BO480" s="203">
        <f t="shared" si="329"/>
        <v>6.9363999999999999</v>
      </c>
      <c r="BP480" s="285">
        <v>8.1948031483598509</v>
      </c>
      <c r="BQ480" s="204">
        <v>2.7579556024955942</v>
      </c>
      <c r="BR480" s="204"/>
      <c r="BS480" s="47"/>
      <c r="BT480" s="42"/>
      <c r="BU480" s="42"/>
      <c r="BV480" s="42"/>
      <c r="BW480" s="43"/>
      <c r="BX480" s="191"/>
      <c r="BY480" s="191"/>
      <c r="BZ480" s="205"/>
      <c r="CA480" s="191"/>
      <c r="CB480" s="206"/>
      <c r="CC480" s="191"/>
      <c r="CD480" s="207">
        <f t="shared" si="330"/>
        <v>59.144171432280778</v>
      </c>
      <c r="CE480" s="47" t="s">
        <v>356</v>
      </c>
      <c r="CF480" s="42">
        <v>31.8</v>
      </c>
      <c r="CG480" s="42" t="s">
        <v>353</v>
      </c>
      <c r="CH480" s="42">
        <v>175</v>
      </c>
      <c r="CI480" s="191"/>
      <c r="CJ480" s="192"/>
      <c r="CK480" s="191" t="s">
        <v>357</v>
      </c>
      <c r="CL480" s="191" t="s">
        <v>358</v>
      </c>
      <c r="CM480" s="208">
        <v>0.13</v>
      </c>
      <c r="CN480" s="191">
        <v>470</v>
      </c>
      <c r="CO480" s="205">
        <f t="shared" si="331"/>
        <v>73.490819139608192</v>
      </c>
      <c r="CP480" s="191">
        <f t="shared" si="332"/>
        <v>44.358128574210582</v>
      </c>
      <c r="CQ480" s="145" t="s">
        <v>353</v>
      </c>
      <c r="CR480" s="191">
        <v>175</v>
      </c>
      <c r="CS480" s="191"/>
      <c r="CT480" s="191"/>
      <c r="CU480" s="191"/>
      <c r="CV480" s="192"/>
      <c r="CW480" s="191" t="s">
        <v>357</v>
      </c>
      <c r="CX480" s="209" t="s">
        <v>358</v>
      </c>
      <c r="CY480" s="208">
        <v>0.13</v>
      </c>
      <c r="CZ480" s="191">
        <v>470</v>
      </c>
      <c r="DA480" s="191"/>
      <c r="DB480" s="191">
        <f t="shared" si="333"/>
        <v>56.842432558283271</v>
      </c>
      <c r="DC480" s="43">
        <f t="shared" si="334"/>
        <v>0</v>
      </c>
      <c r="DD480" s="191" t="s">
        <v>362</v>
      </c>
      <c r="DE480" s="191">
        <v>100</v>
      </c>
      <c r="DF480" s="191" t="s">
        <v>361</v>
      </c>
      <c r="DG480" s="191">
        <v>20</v>
      </c>
      <c r="DH480" s="191" t="s">
        <v>353</v>
      </c>
      <c r="DI480" s="192">
        <v>175</v>
      </c>
      <c r="DJ480" s="191"/>
      <c r="DK480" s="209"/>
      <c r="DL480" s="208"/>
      <c r="DM480" s="191"/>
      <c r="DN480" s="191">
        <f t="shared" si="335"/>
        <v>56.842432558283271</v>
      </c>
      <c r="DO480" s="192">
        <f t="shared" si="336"/>
        <v>0</v>
      </c>
      <c r="DP480" s="191">
        <v>1</v>
      </c>
      <c r="DQ480" s="191" t="s">
        <v>363</v>
      </c>
      <c r="DR480" s="191" t="s">
        <v>371</v>
      </c>
      <c r="DS480" s="208">
        <v>0.13400000000000001</v>
      </c>
      <c r="DT480" s="191">
        <v>580</v>
      </c>
      <c r="DU480" s="191">
        <f t="shared" si="337"/>
        <v>8.1948031483598509</v>
      </c>
      <c r="DV480" s="191">
        <v>0.375</v>
      </c>
      <c r="DW480" s="191">
        <v>0.45</v>
      </c>
      <c r="DX480" s="192">
        <f t="shared" si="338"/>
        <v>9.8573619053801309</v>
      </c>
      <c r="DY480" s="191">
        <v>1</v>
      </c>
      <c r="DZ480" s="191" t="s">
        <v>363</v>
      </c>
      <c r="EA480" s="191" t="s">
        <v>371</v>
      </c>
      <c r="EB480" s="208">
        <v>0.13400000000000001</v>
      </c>
      <c r="EC480" s="191">
        <v>580</v>
      </c>
      <c r="ED480" s="191">
        <f t="shared" si="339"/>
        <v>2.7579556024955942</v>
      </c>
      <c r="EE480" s="191">
        <v>0.47499999999999998</v>
      </c>
      <c r="EF480" s="191">
        <v>0.47499999999999998</v>
      </c>
      <c r="EG480" s="191">
        <f t="shared" si="340"/>
        <v>4.9286809526900655</v>
      </c>
      <c r="EH480" s="166">
        <f t="shared" si="341"/>
        <v>2</v>
      </c>
      <c r="EI480" s="205">
        <f t="shared" si="342"/>
        <v>3.3736598505130688</v>
      </c>
      <c r="EJ480" s="205">
        <f t="shared" si="352"/>
        <v>1.9845057944194522</v>
      </c>
      <c r="EK480" s="51">
        <f t="shared" si="348"/>
        <v>0.52344980807614205</v>
      </c>
      <c r="EL480" s="220">
        <f t="shared" si="353"/>
        <v>4.7270074743465562E-2</v>
      </c>
      <c r="EM480" s="221">
        <f t="shared" si="343"/>
        <v>6.6950475217434482</v>
      </c>
      <c r="EN480" s="191"/>
      <c r="EO480" s="313"/>
      <c r="EP480" s="192" t="s">
        <v>354</v>
      </c>
      <c r="EQ480" s="222">
        <f t="shared" si="344"/>
        <v>3.3736598505130688</v>
      </c>
      <c r="ER480" s="191">
        <f t="shared" si="345"/>
        <v>1.9845057944194522</v>
      </c>
      <c r="ES480" s="51">
        <f t="shared" si="346"/>
        <v>0.52344980807614205</v>
      </c>
      <c r="ET480" s="191">
        <f t="shared" si="349"/>
        <v>3.5154700747434653</v>
      </c>
      <c r="EU480" s="191">
        <f t="shared" si="347"/>
        <v>6.6950475217434482</v>
      </c>
      <c r="EV480" s="191"/>
      <c r="EW480" s="191"/>
      <c r="EX480" s="192" t="str">
        <f t="shared" si="354"/>
        <v>Front</v>
      </c>
      <c r="EY480" s="145"/>
      <c r="EZ480" s="191"/>
      <c r="FA480" s="191"/>
      <c r="FB480" s="191"/>
      <c r="FC480" s="191"/>
      <c r="FD480" s="191"/>
      <c r="FE480" s="191"/>
      <c r="FF480" s="192"/>
      <c r="FG480" s="145"/>
      <c r="FH480" s="191"/>
      <c r="FI480" s="191"/>
      <c r="FJ480" s="191"/>
      <c r="FK480" s="191"/>
      <c r="FL480" s="191"/>
      <c r="FM480" s="191"/>
      <c r="FN480" s="192"/>
      <c r="FO480" s="145"/>
      <c r="FP480" s="191"/>
      <c r="FQ480" s="191"/>
      <c r="FR480" s="191"/>
      <c r="FS480" s="191"/>
      <c r="FT480" s="191"/>
      <c r="FU480" s="191"/>
      <c r="FV480" s="192"/>
      <c r="FW480" s="191"/>
      <c r="FX480" s="191"/>
      <c r="FY480" s="191"/>
      <c r="FZ480" s="191"/>
      <c r="GA480" s="191"/>
      <c r="GB480" s="191"/>
      <c r="GC480" s="191"/>
      <c r="GD480" s="210"/>
      <c r="GE480" s="145"/>
      <c r="GF480" s="191"/>
      <c r="GG480" s="191"/>
      <c r="GH480" s="191"/>
      <c r="GI480" s="191"/>
      <c r="GJ480" s="191"/>
      <c r="GK480" s="191"/>
      <c r="GL480" s="210"/>
      <c r="GM480" s="145"/>
      <c r="GN480" s="191"/>
      <c r="GO480" s="191"/>
      <c r="GP480" s="191"/>
      <c r="GQ480" s="191"/>
      <c r="GR480" s="191"/>
      <c r="GS480" s="191"/>
      <c r="GT480" s="210"/>
      <c r="GU480" s="145"/>
      <c r="GV480" s="191"/>
      <c r="GW480" s="191"/>
      <c r="GX480" s="191"/>
      <c r="GY480" s="191"/>
      <c r="GZ480" s="191"/>
      <c r="HA480" s="191"/>
      <c r="HB480" s="210"/>
      <c r="HC480" s="145"/>
      <c r="HD480" s="191"/>
      <c r="HE480" s="191"/>
      <c r="HF480" s="191"/>
      <c r="HG480" s="191"/>
      <c r="HH480" s="191"/>
      <c r="HI480" s="191"/>
      <c r="HJ480" s="210"/>
      <c r="HR480" s="310"/>
    </row>
    <row r="481" spans="1:226" s="309" customFormat="1" ht="14.45" customHeight="1" x14ac:dyDescent="0.25">
      <c r="A481" s="211" t="s">
        <v>431</v>
      </c>
      <c r="B481" s="194" t="s">
        <v>0</v>
      </c>
      <c r="C481" s="31">
        <f t="shared" si="350"/>
        <v>471</v>
      </c>
      <c r="D481" s="173" t="str">
        <f t="shared" si="314"/>
        <v>Dw_471</v>
      </c>
      <c r="E481" s="4">
        <v>521.06835869112842</v>
      </c>
      <c r="F481" s="195" t="s">
        <v>360</v>
      </c>
      <c r="G481" s="195">
        <v>17.5</v>
      </c>
      <c r="H481" s="3">
        <f t="shared" si="315"/>
        <v>55.368169495269214</v>
      </c>
      <c r="I481" s="196">
        <f t="shared" si="316"/>
        <v>194.09922146302438</v>
      </c>
      <c r="J481" s="1">
        <f t="shared" si="317"/>
        <v>0.30000000000000004</v>
      </c>
      <c r="K481" s="280">
        <f t="shared" si="318"/>
        <v>0.69850951300929576</v>
      </c>
      <c r="L481" s="280">
        <f t="shared" si="319"/>
        <v>0.78638498764478215</v>
      </c>
      <c r="M481" s="225">
        <f t="shared" si="320"/>
        <v>1.0516830693469577</v>
      </c>
      <c r="N481" s="15" t="s">
        <v>432</v>
      </c>
      <c r="O481" s="197">
        <f t="shared" si="321"/>
        <v>0.58978874073358656</v>
      </c>
      <c r="P481" s="198">
        <f t="shared" si="322"/>
        <v>0</v>
      </c>
      <c r="Q481" s="198">
        <f t="shared" si="323"/>
        <v>0</v>
      </c>
      <c r="R481" s="198">
        <f t="shared" si="324"/>
        <v>0.73685802446648851</v>
      </c>
      <c r="S481" s="77">
        <f t="shared" si="325"/>
        <v>0.91410772538447571</v>
      </c>
      <c r="T481" s="199"/>
      <c r="U481" s="3">
        <f t="shared" si="326"/>
        <v>1.6552482515939029</v>
      </c>
      <c r="V481" s="98">
        <f t="shared" si="327"/>
        <v>9.3154790329758868</v>
      </c>
      <c r="W481" s="49">
        <f t="shared" si="328"/>
        <v>5.9436738893696504</v>
      </c>
      <c r="X481" s="317">
        <f t="shared" si="351"/>
        <v>6.1746588548555428E-2</v>
      </c>
      <c r="Y481" s="318">
        <v>6.1746588548555442E-2</v>
      </c>
      <c r="Z481" s="200"/>
      <c r="AA481" s="66"/>
      <c r="AB481" s="66"/>
      <c r="AC481" s="66">
        <v>250</v>
      </c>
      <c r="AD481" s="66"/>
      <c r="AE481" s="66"/>
      <c r="AF481" s="66"/>
      <c r="AG481" s="66"/>
      <c r="AH481" s="195"/>
      <c r="AI481" s="34"/>
      <c r="AJ481" s="229">
        <v>180</v>
      </c>
      <c r="AK481" s="34"/>
      <c r="AL481" s="34"/>
      <c r="AM481" s="34"/>
      <c r="AN481" s="201"/>
      <c r="AO481" s="201"/>
      <c r="AP481" s="202">
        <v>240</v>
      </c>
      <c r="AQ481" s="18"/>
      <c r="AR481" s="18"/>
      <c r="AS481" s="18"/>
      <c r="AT481" s="51"/>
      <c r="AU481" s="17"/>
      <c r="AV481" s="18"/>
      <c r="AW481" s="112"/>
      <c r="AX481" s="103"/>
      <c r="AY481" s="18"/>
      <c r="AZ481" s="18"/>
      <c r="BA481" s="18"/>
      <c r="BB481" s="17"/>
      <c r="BC481" s="19"/>
      <c r="BD481" s="19"/>
      <c r="BE481" s="19"/>
      <c r="BF481" s="17"/>
      <c r="BG481" s="18"/>
      <c r="BH481" s="18"/>
      <c r="BI481" s="128"/>
      <c r="BJ481" s="331"/>
      <c r="BK481" s="332"/>
      <c r="BL481" s="332"/>
      <c r="BM481" s="332"/>
      <c r="BN481" s="333"/>
      <c r="BO481" s="203">
        <f t="shared" si="329"/>
        <v>6.9363999999999999</v>
      </c>
      <c r="BP481" s="285">
        <v>7.9822630608484539</v>
      </c>
      <c r="BQ481" s="204">
        <v>2.7939126358868558</v>
      </c>
      <c r="BR481" s="204"/>
      <c r="BS481" s="47"/>
      <c r="BT481" s="42"/>
      <c r="BU481" s="42"/>
      <c r="BV481" s="42"/>
      <c r="BW481" s="43"/>
      <c r="BX481" s="191"/>
      <c r="BY481" s="191"/>
      <c r="BZ481" s="205"/>
      <c r="CA481" s="191"/>
      <c r="CB481" s="206"/>
      <c r="CC481" s="191"/>
      <c r="CD481" s="207">
        <f t="shared" si="330"/>
        <v>58.229766438907319</v>
      </c>
      <c r="CE481" s="47" t="s">
        <v>356</v>
      </c>
      <c r="CF481" s="42">
        <v>31.8</v>
      </c>
      <c r="CG481" s="42" t="s">
        <v>353</v>
      </c>
      <c r="CH481" s="42">
        <v>175</v>
      </c>
      <c r="CI481" s="191"/>
      <c r="CJ481" s="192"/>
      <c r="CK481" s="191" t="s">
        <v>357</v>
      </c>
      <c r="CL481" s="191" t="s">
        <v>358</v>
      </c>
      <c r="CM481" s="208">
        <v>0.13</v>
      </c>
      <c r="CN481" s="191">
        <v>470</v>
      </c>
      <c r="CO481" s="205">
        <f t="shared" si="331"/>
        <v>73.391328621058079</v>
      </c>
      <c r="CP481" s="191">
        <f t="shared" si="332"/>
        <v>43.672324829180489</v>
      </c>
      <c r="CQ481" s="145" t="s">
        <v>353</v>
      </c>
      <c r="CR481" s="191">
        <v>175</v>
      </c>
      <c r="CS481" s="191"/>
      <c r="CT481" s="191"/>
      <c r="CU481" s="191"/>
      <c r="CV481" s="192"/>
      <c r="CW481" s="191" t="s">
        <v>357</v>
      </c>
      <c r="CX481" s="209" t="s">
        <v>358</v>
      </c>
      <c r="CY481" s="208">
        <v>0.13</v>
      </c>
      <c r="CZ481" s="191">
        <v>470</v>
      </c>
      <c r="DA481" s="191"/>
      <c r="DB481" s="191">
        <f t="shared" si="333"/>
        <v>55.368169495269214</v>
      </c>
      <c r="DC481" s="43">
        <f t="shared" si="334"/>
        <v>0</v>
      </c>
      <c r="DD481" s="191" t="s">
        <v>362</v>
      </c>
      <c r="DE481" s="191">
        <v>100</v>
      </c>
      <c r="DF481" s="191" t="s">
        <v>361</v>
      </c>
      <c r="DG481" s="191">
        <v>20</v>
      </c>
      <c r="DH481" s="191" t="s">
        <v>353</v>
      </c>
      <c r="DI481" s="192">
        <v>175</v>
      </c>
      <c r="DJ481" s="191"/>
      <c r="DK481" s="209"/>
      <c r="DL481" s="208"/>
      <c r="DM481" s="191"/>
      <c r="DN481" s="191">
        <f t="shared" si="335"/>
        <v>55.368169495269214</v>
      </c>
      <c r="DO481" s="192">
        <f t="shared" si="336"/>
        <v>0</v>
      </c>
      <c r="DP481" s="191">
        <v>1</v>
      </c>
      <c r="DQ481" s="191" t="s">
        <v>363</v>
      </c>
      <c r="DR481" s="191" t="s">
        <v>371</v>
      </c>
      <c r="DS481" s="208">
        <v>0.13400000000000001</v>
      </c>
      <c r="DT481" s="191">
        <v>580</v>
      </c>
      <c r="DU481" s="191">
        <f t="shared" si="337"/>
        <v>7.9822630608484539</v>
      </c>
      <c r="DV481" s="191">
        <v>0.375</v>
      </c>
      <c r="DW481" s="191">
        <v>0.45</v>
      </c>
      <c r="DX481" s="192">
        <f t="shared" si="338"/>
        <v>9.7049610731512193</v>
      </c>
      <c r="DY481" s="191">
        <v>1</v>
      </c>
      <c r="DZ481" s="191" t="s">
        <v>363</v>
      </c>
      <c r="EA481" s="191" t="s">
        <v>371</v>
      </c>
      <c r="EB481" s="208">
        <v>0.13400000000000001</v>
      </c>
      <c r="EC481" s="191">
        <v>580</v>
      </c>
      <c r="ED481" s="191">
        <f t="shared" si="339"/>
        <v>2.7939126358868558</v>
      </c>
      <c r="EE481" s="191">
        <v>0.47499999999999998</v>
      </c>
      <c r="EF481" s="191">
        <v>0.47499999999999998</v>
      </c>
      <c r="EG481" s="191">
        <f t="shared" si="340"/>
        <v>4.8524805365756096</v>
      </c>
      <c r="EH481" s="166">
        <f t="shared" si="341"/>
        <v>2</v>
      </c>
      <c r="EI481" s="205">
        <f t="shared" si="342"/>
        <v>2.8139220277096348</v>
      </c>
      <c r="EJ481" s="205">
        <f t="shared" si="352"/>
        <v>1.6552482515939029</v>
      </c>
      <c r="EK481" s="51">
        <f t="shared" si="348"/>
        <v>0.88866438429295291</v>
      </c>
      <c r="EL481" s="220">
        <f t="shared" si="353"/>
        <v>0.32713898614518255</v>
      </c>
      <c r="EM481" s="221">
        <f t="shared" si="343"/>
        <v>4.6577395164879434</v>
      </c>
      <c r="EN481" s="191"/>
      <c r="EO481" s="313"/>
      <c r="EP481" s="192" t="s">
        <v>354</v>
      </c>
      <c r="EQ481" s="222">
        <f t="shared" si="344"/>
        <v>2.8139220277096348</v>
      </c>
      <c r="ER481" s="191">
        <f t="shared" si="345"/>
        <v>1.6552482515939029</v>
      </c>
      <c r="ES481" s="51">
        <f t="shared" si="346"/>
        <v>0.88866438429295291</v>
      </c>
      <c r="ET481" s="191">
        <f t="shared" si="349"/>
        <v>3.7953389861451825</v>
      </c>
      <c r="EU481" s="191">
        <f t="shared" si="347"/>
        <v>4.6577395164879434</v>
      </c>
      <c r="EV481" s="191"/>
      <c r="EW481" s="191"/>
      <c r="EX481" s="192" t="str">
        <f t="shared" si="354"/>
        <v>Front</v>
      </c>
      <c r="EY481" s="145"/>
      <c r="EZ481" s="191"/>
      <c r="FA481" s="191"/>
      <c r="FB481" s="191"/>
      <c r="FC481" s="191"/>
      <c r="FD481" s="191"/>
      <c r="FE481" s="191"/>
      <c r="FF481" s="192"/>
      <c r="FG481" s="145"/>
      <c r="FH481" s="191"/>
      <c r="FI481" s="191"/>
      <c r="FJ481" s="191"/>
      <c r="FK481" s="191"/>
      <c r="FL481" s="191"/>
      <c r="FM481" s="191"/>
      <c r="FN481" s="192"/>
      <c r="FO481" s="145"/>
      <c r="FP481" s="191"/>
      <c r="FQ481" s="191"/>
      <c r="FR481" s="191"/>
      <c r="FS481" s="191"/>
      <c r="FT481" s="191"/>
      <c r="FU481" s="191"/>
      <c r="FV481" s="192"/>
      <c r="FW481" s="191"/>
      <c r="FX481" s="191"/>
      <c r="FY481" s="191"/>
      <c r="FZ481" s="191"/>
      <c r="GA481" s="191"/>
      <c r="GB481" s="191"/>
      <c r="GC481" s="191"/>
      <c r="GD481" s="210"/>
      <c r="GE481" s="145"/>
      <c r="GF481" s="191"/>
      <c r="GG481" s="191"/>
      <c r="GH481" s="191"/>
      <c r="GI481" s="191"/>
      <c r="GJ481" s="191"/>
      <c r="GK481" s="191"/>
      <c r="GL481" s="210"/>
      <c r="GM481" s="145"/>
      <c r="GN481" s="191"/>
      <c r="GO481" s="191"/>
      <c r="GP481" s="191"/>
      <c r="GQ481" s="191"/>
      <c r="GR481" s="191"/>
      <c r="GS481" s="191"/>
      <c r="GT481" s="210"/>
      <c r="GU481" s="145"/>
      <c r="GV481" s="191"/>
      <c r="GW481" s="191"/>
      <c r="GX481" s="191"/>
      <c r="GY481" s="191"/>
      <c r="GZ481" s="191"/>
      <c r="HA481" s="191"/>
      <c r="HB481" s="210"/>
      <c r="HC481" s="145"/>
      <c r="HD481" s="191"/>
      <c r="HE481" s="191"/>
      <c r="HF481" s="191"/>
      <c r="HG481" s="191"/>
      <c r="HH481" s="191"/>
      <c r="HI481" s="191"/>
      <c r="HJ481" s="210"/>
      <c r="HR481" s="310"/>
    </row>
    <row r="482" spans="1:226" s="309" customFormat="1" ht="14.45" customHeight="1" x14ac:dyDescent="0.25">
      <c r="A482" s="211" t="s">
        <v>431</v>
      </c>
      <c r="B482" s="194" t="s">
        <v>0</v>
      </c>
      <c r="C482" s="31">
        <f t="shared" si="350"/>
        <v>472</v>
      </c>
      <c r="D482" s="173" t="str">
        <f t="shared" si="314"/>
        <v>Dw_472</v>
      </c>
      <c r="E482" s="4">
        <v>509.22093619065947</v>
      </c>
      <c r="F482" s="195" t="s">
        <v>360</v>
      </c>
      <c r="G482" s="195">
        <v>17.5</v>
      </c>
      <c r="H482" s="3">
        <f t="shared" si="315"/>
        <v>40.989365160340171</v>
      </c>
      <c r="I482" s="196">
        <f t="shared" si="316"/>
        <v>151.68072682164376</v>
      </c>
      <c r="J482" s="1">
        <f t="shared" si="317"/>
        <v>0.3</v>
      </c>
      <c r="K482" s="280">
        <f t="shared" si="318"/>
        <v>0.65283952154604596</v>
      </c>
      <c r="L482" s="280">
        <f t="shared" si="319"/>
        <v>0.73129601465754623</v>
      </c>
      <c r="M482" s="225">
        <f t="shared" si="320"/>
        <v>1.1101469336861398</v>
      </c>
      <c r="N482" s="15" t="s">
        <v>432</v>
      </c>
      <c r="O482" s="197">
        <f t="shared" si="321"/>
        <v>0.54847201099315968</v>
      </c>
      <c r="P482" s="198">
        <f t="shared" si="322"/>
        <v>0</v>
      </c>
      <c r="Q482" s="198">
        <f t="shared" si="323"/>
        <v>0</v>
      </c>
      <c r="R482" s="198">
        <f t="shared" si="324"/>
        <v>0.77782052432530724</v>
      </c>
      <c r="S482" s="77">
        <f t="shared" si="325"/>
        <v>0.73563067872908661</v>
      </c>
      <c r="T482" s="199"/>
      <c r="U482" s="3">
        <f t="shared" si="326"/>
        <v>1.4830336083495368</v>
      </c>
      <c r="V482" s="98">
        <f t="shared" si="327"/>
        <v>7.4779215238804424</v>
      </c>
      <c r="W482" s="49">
        <f t="shared" si="328"/>
        <v>5.4813847710814132</v>
      </c>
      <c r="X482" s="317">
        <f t="shared" si="351"/>
        <v>6.0037969889754982E-2</v>
      </c>
      <c r="Y482" s="318">
        <v>6.0037969889754982E-2</v>
      </c>
      <c r="Z482" s="200"/>
      <c r="AA482" s="66"/>
      <c r="AB482" s="66"/>
      <c r="AC482" s="66">
        <v>250</v>
      </c>
      <c r="AD482" s="66"/>
      <c r="AE482" s="66"/>
      <c r="AF482" s="66"/>
      <c r="AG482" s="66"/>
      <c r="AH482" s="195"/>
      <c r="AI482" s="34"/>
      <c r="AJ482" s="229">
        <v>180</v>
      </c>
      <c r="AK482" s="34"/>
      <c r="AL482" s="34"/>
      <c r="AM482" s="34"/>
      <c r="AN482" s="201"/>
      <c r="AO482" s="201"/>
      <c r="AP482" s="202">
        <v>240</v>
      </c>
      <c r="AQ482" s="18"/>
      <c r="AR482" s="18"/>
      <c r="AS482" s="18"/>
      <c r="AT482" s="51"/>
      <c r="AU482" s="17"/>
      <c r="AV482" s="18"/>
      <c r="AW482" s="112"/>
      <c r="AX482" s="103"/>
      <c r="AY482" s="18"/>
      <c r="AZ482" s="18"/>
      <c r="BA482" s="18"/>
      <c r="BB482" s="17"/>
      <c r="BC482" s="19"/>
      <c r="BD482" s="19"/>
      <c r="BE482" s="19"/>
      <c r="BF482" s="17"/>
      <c r="BG482" s="18"/>
      <c r="BH482" s="18"/>
      <c r="BI482" s="128"/>
      <c r="BJ482" s="331"/>
      <c r="BK482" s="332"/>
      <c r="BL482" s="332"/>
      <c r="BM482" s="332"/>
      <c r="BN482" s="333"/>
      <c r="BO482" s="203">
        <f t="shared" si="329"/>
        <v>6.9363999999999999</v>
      </c>
      <c r="BP482" s="285">
        <v>5.9093139323482164</v>
      </c>
      <c r="BQ482" s="204">
        <v>2.7130448672626555</v>
      </c>
      <c r="BR482" s="204"/>
      <c r="BS482" s="47"/>
      <c r="BT482" s="42"/>
      <c r="BU482" s="42"/>
      <c r="BV482" s="42"/>
      <c r="BW482" s="43"/>
      <c r="BX482" s="191"/>
      <c r="BY482" s="191"/>
      <c r="BZ482" s="205"/>
      <c r="CA482" s="191"/>
      <c r="CB482" s="206"/>
      <c r="CC482" s="191"/>
      <c r="CD482" s="207">
        <f t="shared" si="330"/>
        <v>45.504218046493129</v>
      </c>
      <c r="CE482" s="47" t="s">
        <v>356</v>
      </c>
      <c r="CF482" s="42">
        <v>31.8</v>
      </c>
      <c r="CG482" s="42" t="s">
        <v>353</v>
      </c>
      <c r="CH482" s="42">
        <v>175</v>
      </c>
      <c r="CI482" s="191"/>
      <c r="CJ482" s="192"/>
      <c r="CK482" s="191" t="s">
        <v>357</v>
      </c>
      <c r="CL482" s="191" t="s">
        <v>358</v>
      </c>
      <c r="CM482" s="208">
        <v>0.13</v>
      </c>
      <c r="CN482" s="191">
        <v>470</v>
      </c>
      <c r="CO482" s="205">
        <f t="shared" si="331"/>
        <v>59.730442649535554</v>
      </c>
      <c r="CP482" s="191">
        <f t="shared" si="332"/>
        <v>34.128163534869849</v>
      </c>
      <c r="CQ482" s="145" t="s">
        <v>353</v>
      </c>
      <c r="CR482" s="191">
        <v>175</v>
      </c>
      <c r="CS482" s="191"/>
      <c r="CT482" s="191"/>
      <c r="CU482" s="191"/>
      <c r="CV482" s="192"/>
      <c r="CW482" s="191" t="s">
        <v>357</v>
      </c>
      <c r="CX482" s="209" t="s">
        <v>358</v>
      </c>
      <c r="CY482" s="208">
        <v>0.13</v>
      </c>
      <c r="CZ482" s="191">
        <v>470</v>
      </c>
      <c r="DA482" s="191"/>
      <c r="DB482" s="191">
        <f t="shared" si="333"/>
        <v>40.989365160340171</v>
      </c>
      <c r="DC482" s="43">
        <f t="shared" si="334"/>
        <v>0</v>
      </c>
      <c r="DD482" s="191" t="s">
        <v>362</v>
      </c>
      <c r="DE482" s="191">
        <v>100</v>
      </c>
      <c r="DF482" s="191" t="s">
        <v>361</v>
      </c>
      <c r="DG482" s="191">
        <v>20</v>
      </c>
      <c r="DH482" s="191" t="s">
        <v>353</v>
      </c>
      <c r="DI482" s="192">
        <v>175</v>
      </c>
      <c r="DJ482" s="191"/>
      <c r="DK482" s="209"/>
      <c r="DL482" s="208"/>
      <c r="DM482" s="191"/>
      <c r="DN482" s="191">
        <f t="shared" si="335"/>
        <v>40.989365160340171</v>
      </c>
      <c r="DO482" s="192">
        <f t="shared" si="336"/>
        <v>0</v>
      </c>
      <c r="DP482" s="191">
        <v>1</v>
      </c>
      <c r="DQ482" s="191" t="s">
        <v>363</v>
      </c>
      <c r="DR482" s="191" t="s">
        <v>371</v>
      </c>
      <c r="DS482" s="208">
        <v>0.13400000000000001</v>
      </c>
      <c r="DT482" s="191">
        <v>580</v>
      </c>
      <c r="DU482" s="191">
        <f t="shared" si="337"/>
        <v>5.9093139323482164</v>
      </c>
      <c r="DV482" s="191">
        <v>0.375</v>
      </c>
      <c r="DW482" s="191">
        <v>0.45</v>
      </c>
      <c r="DX482" s="192">
        <f t="shared" si="338"/>
        <v>7.5840363410821885</v>
      </c>
      <c r="DY482" s="191">
        <v>1</v>
      </c>
      <c r="DZ482" s="191" t="s">
        <v>363</v>
      </c>
      <c r="EA482" s="191" t="s">
        <v>371</v>
      </c>
      <c r="EB482" s="208">
        <v>0.13400000000000001</v>
      </c>
      <c r="EC482" s="191">
        <v>580</v>
      </c>
      <c r="ED482" s="191">
        <f t="shared" si="339"/>
        <v>2.7130448672626555</v>
      </c>
      <c r="EE482" s="191">
        <v>0.47499999999999998</v>
      </c>
      <c r="EF482" s="191">
        <v>0.47499999999999998</v>
      </c>
      <c r="EG482" s="191">
        <f t="shared" si="340"/>
        <v>3.7920181705410942</v>
      </c>
      <c r="EH482" s="166">
        <f t="shared" si="341"/>
        <v>2</v>
      </c>
      <c r="EI482" s="205">
        <f t="shared" si="342"/>
        <v>2.5211571341942127</v>
      </c>
      <c r="EJ482" s="205">
        <f t="shared" si="352"/>
        <v>1.483033608349537</v>
      </c>
      <c r="EK482" s="51">
        <f t="shared" si="348"/>
        <v>0.98001125891311847</v>
      </c>
      <c r="EL482" s="220">
        <f t="shared" si="353"/>
        <v>0.47352143290289361</v>
      </c>
      <c r="EM482" s="221">
        <f t="shared" si="343"/>
        <v>3.7389607619402212</v>
      </c>
      <c r="EN482" s="191"/>
      <c r="EO482" s="313"/>
      <c r="EP482" s="192" t="s">
        <v>354</v>
      </c>
      <c r="EQ482" s="222">
        <f t="shared" si="344"/>
        <v>2.5211571341942127</v>
      </c>
      <c r="ER482" s="191">
        <f t="shared" si="345"/>
        <v>1.483033608349537</v>
      </c>
      <c r="ES482" s="51">
        <f t="shared" si="346"/>
        <v>0.98001125891311847</v>
      </c>
      <c r="ET482" s="191">
        <f t="shared" si="349"/>
        <v>3.9417214329028933</v>
      </c>
      <c r="EU482" s="191">
        <f t="shared" si="347"/>
        <v>3.7389607619402212</v>
      </c>
      <c r="EV482" s="191"/>
      <c r="EW482" s="191"/>
      <c r="EX482" s="192" t="str">
        <f t="shared" si="354"/>
        <v>Front</v>
      </c>
      <c r="EY482" s="145"/>
      <c r="EZ482" s="191"/>
      <c r="FA482" s="191"/>
      <c r="FB482" s="191"/>
      <c r="FC482" s="191"/>
      <c r="FD482" s="191"/>
      <c r="FE482" s="191"/>
      <c r="FF482" s="192"/>
      <c r="FG482" s="145"/>
      <c r="FH482" s="191"/>
      <c r="FI482" s="191"/>
      <c r="FJ482" s="191"/>
      <c r="FK482" s="191"/>
      <c r="FL482" s="191"/>
      <c r="FM482" s="191"/>
      <c r="FN482" s="192"/>
      <c r="FO482" s="145"/>
      <c r="FP482" s="191"/>
      <c r="FQ482" s="191"/>
      <c r="FR482" s="191"/>
      <c r="FS482" s="191"/>
      <c r="FT482" s="191"/>
      <c r="FU482" s="191"/>
      <c r="FV482" s="192"/>
      <c r="FW482" s="191"/>
      <c r="FX482" s="191"/>
      <c r="FY482" s="191"/>
      <c r="FZ482" s="191"/>
      <c r="GA482" s="191"/>
      <c r="GB482" s="191"/>
      <c r="GC482" s="191"/>
      <c r="GD482" s="210"/>
      <c r="GE482" s="145"/>
      <c r="GF482" s="191"/>
      <c r="GG482" s="191"/>
      <c r="GH482" s="191"/>
      <c r="GI482" s="191"/>
      <c r="GJ482" s="191"/>
      <c r="GK482" s="191"/>
      <c r="GL482" s="210"/>
      <c r="GM482" s="145"/>
      <c r="GN482" s="191"/>
      <c r="GO482" s="191"/>
      <c r="GP482" s="191"/>
      <c r="GQ482" s="191"/>
      <c r="GR482" s="191"/>
      <c r="GS482" s="191"/>
      <c r="GT482" s="210"/>
      <c r="GU482" s="145"/>
      <c r="GV482" s="191"/>
      <c r="GW482" s="191"/>
      <c r="GX482" s="191"/>
      <c r="GY482" s="191"/>
      <c r="GZ482" s="191"/>
      <c r="HA482" s="191"/>
      <c r="HB482" s="210"/>
      <c r="HC482" s="145"/>
      <c r="HD482" s="191"/>
      <c r="HE482" s="191"/>
      <c r="HF482" s="191"/>
      <c r="HG482" s="191"/>
      <c r="HH482" s="191"/>
      <c r="HI482" s="191"/>
      <c r="HJ482" s="210"/>
      <c r="HR482" s="310"/>
    </row>
    <row r="483" spans="1:226" s="309" customFormat="1" ht="14.45" customHeight="1" x14ac:dyDescent="0.25">
      <c r="A483" s="211" t="s">
        <v>431</v>
      </c>
      <c r="B483" s="194" t="s">
        <v>0</v>
      </c>
      <c r="C483" s="31">
        <f t="shared" si="350"/>
        <v>473</v>
      </c>
      <c r="D483" s="173" t="str">
        <f t="shared" si="314"/>
        <v>Dw_473</v>
      </c>
      <c r="E483" s="4">
        <v>494.11811866979463</v>
      </c>
      <c r="F483" s="195" t="s">
        <v>360</v>
      </c>
      <c r="G483" s="195">
        <v>17.5</v>
      </c>
      <c r="H483" s="3">
        <f t="shared" si="315"/>
        <v>52.358490271578177</v>
      </c>
      <c r="I483" s="196">
        <f t="shared" si="316"/>
        <v>186.98380122522923</v>
      </c>
      <c r="J483" s="1">
        <f t="shared" si="317"/>
        <v>0.30000000000000004</v>
      </c>
      <c r="K483" s="280">
        <f t="shared" si="318"/>
        <v>0.68186833893038379</v>
      </c>
      <c r="L483" s="280">
        <f t="shared" si="319"/>
        <v>0.78267146126908427</v>
      </c>
      <c r="M483" s="225">
        <f t="shared" si="320"/>
        <v>1.0713666508833424</v>
      </c>
      <c r="N483" s="15" t="s">
        <v>432</v>
      </c>
      <c r="O483" s="197">
        <f t="shared" si="321"/>
        <v>0.58700359595181328</v>
      </c>
      <c r="P483" s="198">
        <f t="shared" si="322"/>
        <v>0</v>
      </c>
      <c r="Q483" s="198">
        <f t="shared" si="323"/>
        <v>0</v>
      </c>
      <c r="R483" s="198">
        <f t="shared" si="324"/>
        <v>0.75064925628153689</v>
      </c>
      <c r="S483" s="77">
        <f t="shared" si="325"/>
        <v>0.86637752278528002</v>
      </c>
      <c r="T483" s="199"/>
      <c r="U483" s="3">
        <f t="shared" si="326"/>
        <v>1.7653065856029957</v>
      </c>
      <c r="V483" s="98">
        <f t="shared" si="327"/>
        <v>10.595444959989242</v>
      </c>
      <c r="W483" s="49">
        <f t="shared" si="328"/>
        <v>4.9416037239866268</v>
      </c>
      <c r="X483" s="317">
        <f t="shared" si="351"/>
        <v>7.5287917777191793E-2</v>
      </c>
      <c r="Y483" s="318">
        <v>7.5287917777191793E-2</v>
      </c>
      <c r="Z483" s="200"/>
      <c r="AA483" s="66"/>
      <c r="AB483" s="66"/>
      <c r="AC483" s="66">
        <v>250</v>
      </c>
      <c r="AD483" s="66"/>
      <c r="AE483" s="66"/>
      <c r="AF483" s="66"/>
      <c r="AG483" s="66"/>
      <c r="AH483" s="195"/>
      <c r="AI483" s="34"/>
      <c r="AJ483" s="229">
        <v>180</v>
      </c>
      <c r="AK483" s="34"/>
      <c r="AL483" s="34"/>
      <c r="AM483" s="34"/>
      <c r="AN483" s="201"/>
      <c r="AO483" s="201"/>
      <c r="AP483" s="202">
        <v>240</v>
      </c>
      <c r="AQ483" s="18"/>
      <c r="AR483" s="18"/>
      <c r="AS483" s="18"/>
      <c r="AT483" s="51"/>
      <c r="AU483" s="17"/>
      <c r="AV483" s="18"/>
      <c r="AW483" s="112"/>
      <c r="AX483" s="103"/>
      <c r="AY483" s="18"/>
      <c r="AZ483" s="18"/>
      <c r="BA483" s="18"/>
      <c r="BB483" s="17"/>
      <c r="BC483" s="19"/>
      <c r="BD483" s="19"/>
      <c r="BE483" s="19"/>
      <c r="BF483" s="17"/>
      <c r="BG483" s="18"/>
      <c r="BH483" s="18"/>
      <c r="BI483" s="128"/>
      <c r="BJ483" s="331"/>
      <c r="BK483" s="332"/>
      <c r="BL483" s="332"/>
      <c r="BM483" s="332"/>
      <c r="BN483" s="333"/>
      <c r="BO483" s="203">
        <f t="shared" si="329"/>
        <v>6.9363999999999999</v>
      </c>
      <c r="BP483" s="285">
        <v>7.5483666270079839</v>
      </c>
      <c r="BQ483" s="204">
        <v>2.8397703187250505</v>
      </c>
      <c r="BR483" s="204"/>
      <c r="BS483" s="47"/>
      <c r="BT483" s="42"/>
      <c r="BU483" s="42"/>
      <c r="BV483" s="42"/>
      <c r="BW483" s="43"/>
      <c r="BX483" s="191"/>
      <c r="BY483" s="191"/>
      <c r="BZ483" s="205"/>
      <c r="CA483" s="191"/>
      <c r="CB483" s="206"/>
      <c r="CC483" s="191"/>
      <c r="CD483" s="207">
        <f t="shared" si="330"/>
        <v>56.095140367568774</v>
      </c>
      <c r="CE483" s="47" t="s">
        <v>356</v>
      </c>
      <c r="CF483" s="42">
        <v>31.8</v>
      </c>
      <c r="CG483" s="42" t="s">
        <v>353</v>
      </c>
      <c r="CH483" s="42">
        <v>175</v>
      </c>
      <c r="CI483" s="191"/>
      <c r="CJ483" s="192"/>
      <c r="CK483" s="191" t="s">
        <v>357</v>
      </c>
      <c r="CL483" s="191" t="s">
        <v>358</v>
      </c>
      <c r="CM483" s="208">
        <v>0.13</v>
      </c>
      <c r="CN483" s="191">
        <v>470</v>
      </c>
      <c r="CO483" s="205">
        <f t="shared" si="331"/>
        <v>72.295266830645005</v>
      </c>
      <c r="CP483" s="191">
        <f t="shared" si="332"/>
        <v>42.071355275676581</v>
      </c>
      <c r="CQ483" s="145" t="s">
        <v>353</v>
      </c>
      <c r="CR483" s="191">
        <v>175</v>
      </c>
      <c r="CS483" s="191"/>
      <c r="CT483" s="191"/>
      <c r="CU483" s="191"/>
      <c r="CV483" s="192"/>
      <c r="CW483" s="191" t="s">
        <v>357</v>
      </c>
      <c r="CX483" s="209" t="s">
        <v>358</v>
      </c>
      <c r="CY483" s="208">
        <v>0.13</v>
      </c>
      <c r="CZ483" s="191">
        <v>470</v>
      </c>
      <c r="DA483" s="191"/>
      <c r="DB483" s="191">
        <f t="shared" si="333"/>
        <v>52.358490271578177</v>
      </c>
      <c r="DC483" s="43">
        <f t="shared" si="334"/>
        <v>0</v>
      </c>
      <c r="DD483" s="191" t="s">
        <v>362</v>
      </c>
      <c r="DE483" s="191">
        <v>100</v>
      </c>
      <c r="DF483" s="191" t="s">
        <v>361</v>
      </c>
      <c r="DG483" s="191">
        <v>20</v>
      </c>
      <c r="DH483" s="191" t="s">
        <v>353</v>
      </c>
      <c r="DI483" s="192">
        <v>175</v>
      </c>
      <c r="DJ483" s="191"/>
      <c r="DK483" s="209"/>
      <c r="DL483" s="208"/>
      <c r="DM483" s="191"/>
      <c r="DN483" s="191">
        <f t="shared" si="335"/>
        <v>52.358490271578177</v>
      </c>
      <c r="DO483" s="192">
        <f t="shared" si="336"/>
        <v>0</v>
      </c>
      <c r="DP483" s="191">
        <v>1</v>
      </c>
      <c r="DQ483" s="191" t="s">
        <v>363</v>
      </c>
      <c r="DR483" s="191" t="s">
        <v>371</v>
      </c>
      <c r="DS483" s="208">
        <v>0.13400000000000001</v>
      </c>
      <c r="DT483" s="191">
        <v>580</v>
      </c>
      <c r="DU483" s="191">
        <f t="shared" si="337"/>
        <v>7.5483666270079839</v>
      </c>
      <c r="DV483" s="191">
        <v>0.375</v>
      </c>
      <c r="DW483" s="191">
        <v>0.45</v>
      </c>
      <c r="DX483" s="192">
        <f t="shared" si="338"/>
        <v>9.3491900612614618</v>
      </c>
      <c r="DY483" s="191">
        <v>1</v>
      </c>
      <c r="DZ483" s="191" t="s">
        <v>363</v>
      </c>
      <c r="EA483" s="191" t="s">
        <v>371</v>
      </c>
      <c r="EB483" s="208">
        <v>0.13400000000000001</v>
      </c>
      <c r="EC483" s="191">
        <v>580</v>
      </c>
      <c r="ED483" s="191">
        <f t="shared" si="339"/>
        <v>2.8397703187250505</v>
      </c>
      <c r="EE483" s="191">
        <v>0.47499999999999998</v>
      </c>
      <c r="EF483" s="191">
        <v>0.47499999999999998</v>
      </c>
      <c r="EG483" s="191">
        <f t="shared" si="340"/>
        <v>4.6745950306307309</v>
      </c>
      <c r="EH483" s="166">
        <f t="shared" si="341"/>
        <v>2</v>
      </c>
      <c r="EI483" s="205">
        <f t="shared" si="342"/>
        <v>3.0010211955250927</v>
      </c>
      <c r="EJ483" s="205">
        <f t="shared" si="352"/>
        <v>1.7653065856029957</v>
      </c>
      <c r="EK483" s="51">
        <f t="shared" si="348"/>
        <v>0.82446373312205479</v>
      </c>
      <c r="EL483" s="220">
        <f t="shared" si="353"/>
        <v>0.23358940223745361</v>
      </c>
      <c r="EM483" s="221">
        <f t="shared" si="343"/>
        <v>5.2977224799946212</v>
      </c>
      <c r="EN483" s="191"/>
      <c r="EO483" s="313"/>
      <c r="EP483" s="192" t="s">
        <v>354</v>
      </c>
      <c r="EQ483" s="222">
        <f t="shared" si="344"/>
        <v>3.0010211955250927</v>
      </c>
      <c r="ER483" s="191">
        <f t="shared" si="345"/>
        <v>1.7653065856029957</v>
      </c>
      <c r="ES483" s="51">
        <f t="shared" si="346"/>
        <v>0.82446373312205479</v>
      </c>
      <c r="ET483" s="191">
        <f t="shared" si="349"/>
        <v>3.7017894022374538</v>
      </c>
      <c r="EU483" s="191">
        <f t="shared" si="347"/>
        <v>5.2977224799946212</v>
      </c>
      <c r="EV483" s="191"/>
      <c r="EW483" s="191"/>
      <c r="EX483" s="192" t="str">
        <f t="shared" si="354"/>
        <v>Front</v>
      </c>
      <c r="EY483" s="145"/>
      <c r="EZ483" s="191"/>
      <c r="FA483" s="191"/>
      <c r="FB483" s="191"/>
      <c r="FC483" s="191"/>
      <c r="FD483" s="191"/>
      <c r="FE483" s="191"/>
      <c r="FF483" s="192"/>
      <c r="FG483" s="145"/>
      <c r="FH483" s="191"/>
      <c r="FI483" s="191"/>
      <c r="FJ483" s="191"/>
      <c r="FK483" s="191"/>
      <c r="FL483" s="191"/>
      <c r="FM483" s="191"/>
      <c r="FN483" s="192"/>
      <c r="FO483" s="145"/>
      <c r="FP483" s="191"/>
      <c r="FQ483" s="191"/>
      <c r="FR483" s="191"/>
      <c r="FS483" s="191"/>
      <c r="FT483" s="191"/>
      <c r="FU483" s="191"/>
      <c r="FV483" s="192"/>
      <c r="FW483" s="191"/>
      <c r="FX483" s="191"/>
      <c r="FY483" s="191"/>
      <c r="FZ483" s="191"/>
      <c r="GA483" s="191"/>
      <c r="GB483" s="191"/>
      <c r="GC483" s="191"/>
      <c r="GD483" s="210"/>
      <c r="GE483" s="145"/>
      <c r="GF483" s="191"/>
      <c r="GG483" s="191"/>
      <c r="GH483" s="191"/>
      <c r="GI483" s="191"/>
      <c r="GJ483" s="191"/>
      <c r="GK483" s="191"/>
      <c r="GL483" s="210"/>
      <c r="GM483" s="145"/>
      <c r="GN483" s="191"/>
      <c r="GO483" s="191"/>
      <c r="GP483" s="191"/>
      <c r="GQ483" s="191"/>
      <c r="GR483" s="191"/>
      <c r="GS483" s="191"/>
      <c r="GT483" s="210"/>
      <c r="GU483" s="145"/>
      <c r="GV483" s="191"/>
      <c r="GW483" s="191"/>
      <c r="GX483" s="191"/>
      <c r="GY483" s="191"/>
      <c r="GZ483" s="191"/>
      <c r="HA483" s="191"/>
      <c r="HB483" s="210"/>
      <c r="HC483" s="145"/>
      <c r="HD483" s="191"/>
      <c r="HE483" s="191"/>
      <c r="HF483" s="191"/>
      <c r="HG483" s="191"/>
      <c r="HH483" s="191"/>
      <c r="HI483" s="191"/>
      <c r="HJ483" s="210"/>
      <c r="HR483" s="310"/>
    </row>
    <row r="484" spans="1:226" s="309" customFormat="1" ht="14.45" customHeight="1" x14ac:dyDescent="0.25">
      <c r="A484" s="211" t="s">
        <v>431</v>
      </c>
      <c r="B484" s="194" t="s">
        <v>0</v>
      </c>
      <c r="C484" s="31">
        <f t="shared" si="350"/>
        <v>474</v>
      </c>
      <c r="D484" s="173" t="str">
        <f t="shared" si="314"/>
        <v>Dw_474</v>
      </c>
      <c r="E484" s="4">
        <v>410.41007729159071</v>
      </c>
      <c r="F484" s="195" t="s">
        <v>360</v>
      </c>
      <c r="G484" s="195">
        <v>17.5</v>
      </c>
      <c r="H484" s="3">
        <f t="shared" si="315"/>
        <v>59.731884441238861</v>
      </c>
      <c r="I484" s="196">
        <f t="shared" si="316"/>
        <v>213.36830170593399</v>
      </c>
      <c r="J484" s="1">
        <f t="shared" si="317"/>
        <v>0.30000000000000004</v>
      </c>
      <c r="K484" s="280">
        <f t="shared" si="318"/>
        <v>0.68165495942695453</v>
      </c>
      <c r="L484" s="280">
        <f t="shared" si="319"/>
        <v>0.78326125856889117</v>
      </c>
      <c r="M484" s="225">
        <f t="shared" si="320"/>
        <v>1.0716301873039082</v>
      </c>
      <c r="N484" s="15" t="s">
        <v>432</v>
      </c>
      <c r="O484" s="197">
        <f t="shared" si="321"/>
        <v>0.58744594392666827</v>
      </c>
      <c r="P484" s="198">
        <f t="shared" si="322"/>
        <v>0</v>
      </c>
      <c r="Q484" s="198">
        <f t="shared" si="323"/>
        <v>0</v>
      </c>
      <c r="R484" s="198">
        <f t="shared" si="324"/>
        <v>0.75083390214291212</v>
      </c>
      <c r="S484" s="77">
        <f t="shared" si="325"/>
        <v>0.92966774777223926</v>
      </c>
      <c r="T484" s="199"/>
      <c r="U484" s="3">
        <f t="shared" si="326"/>
        <v>1.8928265245364264</v>
      </c>
      <c r="V484" s="98">
        <f t="shared" si="327"/>
        <v>12.181493656761397</v>
      </c>
      <c r="W484" s="49">
        <f t="shared" si="328"/>
        <v>4.903494277820716</v>
      </c>
      <c r="X484" s="317">
        <f t="shared" si="351"/>
        <v>7.854635742456266E-2</v>
      </c>
      <c r="Y484" s="318">
        <v>7.8546357424562646E-2</v>
      </c>
      <c r="Z484" s="200"/>
      <c r="AA484" s="66"/>
      <c r="AB484" s="66"/>
      <c r="AC484" s="66">
        <v>250</v>
      </c>
      <c r="AD484" s="66"/>
      <c r="AE484" s="66"/>
      <c r="AF484" s="66"/>
      <c r="AG484" s="66"/>
      <c r="AH484" s="195"/>
      <c r="AI484" s="34"/>
      <c r="AJ484" s="229">
        <v>180</v>
      </c>
      <c r="AK484" s="34"/>
      <c r="AL484" s="34"/>
      <c r="AM484" s="34"/>
      <c r="AN484" s="201"/>
      <c r="AO484" s="201"/>
      <c r="AP484" s="202">
        <v>240</v>
      </c>
      <c r="AQ484" s="18"/>
      <c r="AR484" s="18"/>
      <c r="AS484" s="18"/>
      <c r="AT484" s="51"/>
      <c r="AU484" s="17"/>
      <c r="AV484" s="18"/>
      <c r="AW484" s="112"/>
      <c r="AX484" s="103"/>
      <c r="AY484" s="18"/>
      <c r="AZ484" s="18"/>
      <c r="BA484" s="18"/>
      <c r="BB484" s="17"/>
      <c r="BC484" s="19"/>
      <c r="BD484" s="19"/>
      <c r="BE484" s="19"/>
      <c r="BF484" s="17"/>
      <c r="BG484" s="18"/>
      <c r="BH484" s="18"/>
      <c r="BI484" s="128"/>
      <c r="BJ484" s="331"/>
      <c r="BK484" s="332"/>
      <c r="BL484" s="332"/>
      <c r="BM484" s="332"/>
      <c r="BN484" s="333"/>
      <c r="BO484" s="203">
        <f t="shared" si="329"/>
        <v>6.9363999999999999</v>
      </c>
      <c r="BP484" s="285">
        <v>8.6113667668010585</v>
      </c>
      <c r="BQ484" s="204">
        <v>3.0198720572516362</v>
      </c>
      <c r="BR484" s="204"/>
      <c r="BS484" s="47"/>
      <c r="BT484" s="42"/>
      <c r="BU484" s="42"/>
      <c r="BV484" s="42"/>
      <c r="BW484" s="43"/>
      <c r="BX484" s="191"/>
      <c r="BY484" s="191"/>
      <c r="BZ484" s="205"/>
      <c r="CA484" s="191"/>
      <c r="CB484" s="206"/>
      <c r="CC484" s="191"/>
      <c r="CD484" s="207">
        <f t="shared" si="330"/>
        <v>64.010490511780205</v>
      </c>
      <c r="CE484" s="47" t="s">
        <v>356</v>
      </c>
      <c r="CF484" s="42">
        <v>31.8</v>
      </c>
      <c r="CG484" s="42" t="s">
        <v>353</v>
      </c>
      <c r="CH484" s="42">
        <v>175</v>
      </c>
      <c r="CI484" s="191"/>
      <c r="CJ484" s="192"/>
      <c r="CK484" s="191" t="s">
        <v>357</v>
      </c>
      <c r="CL484" s="191" t="s">
        <v>358</v>
      </c>
      <c r="CM484" s="208">
        <v>0.13</v>
      </c>
      <c r="CN484" s="191">
        <v>470</v>
      </c>
      <c r="CO484" s="205">
        <f t="shared" si="331"/>
        <v>83.932978972028394</v>
      </c>
      <c r="CP484" s="191">
        <f t="shared" si="332"/>
        <v>48.007867883835146</v>
      </c>
      <c r="CQ484" s="145" t="s">
        <v>353</v>
      </c>
      <c r="CR484" s="191">
        <v>175</v>
      </c>
      <c r="CS484" s="191"/>
      <c r="CT484" s="191"/>
      <c r="CU484" s="191"/>
      <c r="CV484" s="192"/>
      <c r="CW484" s="191" t="s">
        <v>357</v>
      </c>
      <c r="CX484" s="209" t="s">
        <v>358</v>
      </c>
      <c r="CY484" s="208">
        <v>0.13</v>
      </c>
      <c r="CZ484" s="191">
        <v>470</v>
      </c>
      <c r="DA484" s="191"/>
      <c r="DB484" s="191">
        <f t="shared" si="333"/>
        <v>59.731884441238861</v>
      </c>
      <c r="DC484" s="43">
        <f t="shared" si="334"/>
        <v>0</v>
      </c>
      <c r="DD484" s="191" t="s">
        <v>362</v>
      </c>
      <c r="DE484" s="191">
        <v>100</v>
      </c>
      <c r="DF484" s="191" t="s">
        <v>361</v>
      </c>
      <c r="DG484" s="191">
        <v>20</v>
      </c>
      <c r="DH484" s="191" t="s">
        <v>353</v>
      </c>
      <c r="DI484" s="192">
        <v>175</v>
      </c>
      <c r="DJ484" s="191"/>
      <c r="DK484" s="209"/>
      <c r="DL484" s="208"/>
      <c r="DM484" s="191"/>
      <c r="DN484" s="191">
        <f t="shared" si="335"/>
        <v>59.731884441238861</v>
      </c>
      <c r="DO484" s="192">
        <f t="shared" si="336"/>
        <v>0</v>
      </c>
      <c r="DP484" s="191">
        <v>1</v>
      </c>
      <c r="DQ484" s="191" t="s">
        <v>363</v>
      </c>
      <c r="DR484" s="191" t="s">
        <v>371</v>
      </c>
      <c r="DS484" s="208">
        <v>0.13400000000000001</v>
      </c>
      <c r="DT484" s="191">
        <v>580</v>
      </c>
      <c r="DU484" s="191">
        <f t="shared" si="337"/>
        <v>8.6113667668010585</v>
      </c>
      <c r="DV484" s="191">
        <v>0.375</v>
      </c>
      <c r="DW484" s="191">
        <v>0.45</v>
      </c>
      <c r="DX484" s="192">
        <f t="shared" si="338"/>
        <v>10.668415085296701</v>
      </c>
      <c r="DY484" s="191">
        <v>1</v>
      </c>
      <c r="DZ484" s="191" t="s">
        <v>363</v>
      </c>
      <c r="EA484" s="191" t="s">
        <v>371</v>
      </c>
      <c r="EB484" s="208">
        <v>0.13400000000000001</v>
      </c>
      <c r="EC484" s="191">
        <v>580</v>
      </c>
      <c r="ED484" s="191">
        <f t="shared" si="339"/>
        <v>3.0198720572516362</v>
      </c>
      <c r="EE484" s="191">
        <v>0.47499999999999998</v>
      </c>
      <c r="EF484" s="191">
        <v>0.47499999999999998</v>
      </c>
      <c r="EG484" s="191">
        <f t="shared" si="340"/>
        <v>5.3342075426483504</v>
      </c>
      <c r="EH484" s="166">
        <f t="shared" si="341"/>
        <v>2</v>
      </c>
      <c r="EI484" s="205">
        <f t="shared" si="342"/>
        <v>3.2178050917119245</v>
      </c>
      <c r="EJ484" s="205">
        <f t="shared" si="352"/>
        <v>1.8928265245364262</v>
      </c>
      <c r="EK484" s="51">
        <f t="shared" si="348"/>
        <v>0.87704553271521002</v>
      </c>
      <c r="EL484" s="220">
        <f t="shared" si="353"/>
        <v>0.12519745414403771</v>
      </c>
      <c r="EM484" s="221">
        <f t="shared" si="343"/>
        <v>6.0907468283806985</v>
      </c>
      <c r="EN484" s="191"/>
      <c r="EO484" s="313"/>
      <c r="EP484" s="192" t="s">
        <v>354</v>
      </c>
      <c r="EQ484" s="222">
        <f t="shared" si="344"/>
        <v>3.2178050917119245</v>
      </c>
      <c r="ER484" s="191">
        <f t="shared" si="345"/>
        <v>1.8928265245364262</v>
      </c>
      <c r="ES484" s="51">
        <f t="shared" si="346"/>
        <v>0.87704553271521002</v>
      </c>
      <c r="ET484" s="191">
        <f t="shared" si="349"/>
        <v>3.5933974541440374</v>
      </c>
      <c r="EU484" s="191">
        <f t="shared" si="347"/>
        <v>6.0907468283806985</v>
      </c>
      <c r="EV484" s="191"/>
      <c r="EW484" s="191"/>
      <c r="EX484" s="192" t="str">
        <f t="shared" si="354"/>
        <v>Front</v>
      </c>
      <c r="EY484" s="145"/>
      <c r="EZ484" s="191"/>
      <c r="FA484" s="191"/>
      <c r="FB484" s="191"/>
      <c r="FC484" s="191"/>
      <c r="FD484" s="191"/>
      <c r="FE484" s="191"/>
      <c r="FF484" s="192"/>
      <c r="FG484" s="145"/>
      <c r="FH484" s="191"/>
      <c r="FI484" s="191"/>
      <c r="FJ484" s="191"/>
      <c r="FK484" s="191"/>
      <c r="FL484" s="191"/>
      <c r="FM484" s="191"/>
      <c r="FN484" s="192"/>
      <c r="FO484" s="145"/>
      <c r="FP484" s="191"/>
      <c r="FQ484" s="191"/>
      <c r="FR484" s="191"/>
      <c r="FS484" s="191"/>
      <c r="FT484" s="191"/>
      <c r="FU484" s="191"/>
      <c r="FV484" s="192"/>
      <c r="FW484" s="191"/>
      <c r="FX484" s="191"/>
      <c r="FY484" s="191"/>
      <c r="FZ484" s="191"/>
      <c r="GA484" s="191"/>
      <c r="GB484" s="191"/>
      <c r="GC484" s="191"/>
      <c r="GD484" s="210"/>
      <c r="GE484" s="145"/>
      <c r="GF484" s="191"/>
      <c r="GG484" s="191"/>
      <c r="GH484" s="191"/>
      <c r="GI484" s="191"/>
      <c r="GJ484" s="191"/>
      <c r="GK484" s="191"/>
      <c r="GL484" s="210"/>
      <c r="GM484" s="145"/>
      <c r="GN484" s="191"/>
      <c r="GO484" s="191"/>
      <c r="GP484" s="191"/>
      <c r="GQ484" s="191"/>
      <c r="GR484" s="191"/>
      <c r="GS484" s="191"/>
      <c r="GT484" s="210"/>
      <c r="GU484" s="145"/>
      <c r="GV484" s="191"/>
      <c r="GW484" s="191"/>
      <c r="GX484" s="191"/>
      <c r="GY484" s="191"/>
      <c r="GZ484" s="191"/>
      <c r="HA484" s="191"/>
      <c r="HB484" s="210"/>
      <c r="HC484" s="145"/>
      <c r="HD484" s="191"/>
      <c r="HE484" s="191"/>
      <c r="HF484" s="191"/>
      <c r="HG484" s="191"/>
      <c r="HH484" s="191"/>
      <c r="HI484" s="191"/>
      <c r="HJ484" s="210"/>
      <c r="HR484" s="310"/>
    </row>
    <row r="485" spans="1:226" s="309" customFormat="1" ht="14.45" customHeight="1" x14ac:dyDescent="0.25">
      <c r="A485" s="211" t="s">
        <v>431</v>
      </c>
      <c r="B485" s="194" t="s">
        <v>0</v>
      </c>
      <c r="C485" s="31">
        <f t="shared" si="350"/>
        <v>475</v>
      </c>
      <c r="D485" s="173" t="str">
        <f t="shared" si="314"/>
        <v>Dw_475</v>
      </c>
      <c r="E485" s="4">
        <v>470.94743085794909</v>
      </c>
      <c r="F485" s="195" t="s">
        <v>360</v>
      </c>
      <c r="G485" s="195">
        <v>17.5</v>
      </c>
      <c r="H485" s="3">
        <f t="shared" si="315"/>
        <v>27.325529611326612</v>
      </c>
      <c r="I485" s="196">
        <f t="shared" si="316"/>
        <v>118.13126253067163</v>
      </c>
      <c r="J485" s="1">
        <f t="shared" si="317"/>
        <v>0.3</v>
      </c>
      <c r="K485" s="280">
        <f t="shared" si="318"/>
        <v>0.5582744999609196</v>
      </c>
      <c r="L485" s="280">
        <f t="shared" si="319"/>
        <v>0.64762296714767953</v>
      </c>
      <c r="M485" s="225">
        <f t="shared" si="320"/>
        <v>1.2969329145046702</v>
      </c>
      <c r="N485" s="15" t="s">
        <v>432</v>
      </c>
      <c r="O485" s="197">
        <f t="shared" si="321"/>
        <v>0.48571722536075962</v>
      </c>
      <c r="P485" s="198">
        <f t="shared" si="322"/>
        <v>0</v>
      </c>
      <c r="Q485" s="198">
        <f t="shared" si="323"/>
        <v>0</v>
      </c>
      <c r="R485" s="198">
        <f t="shared" si="324"/>
        <v>0.90869146143133273</v>
      </c>
      <c r="S485" s="77">
        <f t="shared" si="325"/>
        <v>0.53260561195695688</v>
      </c>
      <c r="T485" s="199"/>
      <c r="U485" s="3">
        <f t="shared" si="326"/>
        <v>1.6049522950394102</v>
      </c>
      <c r="V485" s="98">
        <f t="shared" si="327"/>
        <v>8.7579643557977178</v>
      </c>
      <c r="W485" s="49">
        <f t="shared" si="328"/>
        <v>3.1200777373839483</v>
      </c>
      <c r="X485" s="317">
        <f t="shared" si="351"/>
        <v>9.3922445477746433E-2</v>
      </c>
      <c r="Y485" s="318">
        <v>9.3922445477746447E-2</v>
      </c>
      <c r="Z485" s="200"/>
      <c r="AA485" s="66"/>
      <c r="AB485" s="66"/>
      <c r="AC485" s="66">
        <v>250</v>
      </c>
      <c r="AD485" s="66"/>
      <c r="AE485" s="66"/>
      <c r="AF485" s="66"/>
      <c r="AG485" s="66"/>
      <c r="AH485" s="195"/>
      <c r="AI485" s="34"/>
      <c r="AJ485" s="229">
        <v>180</v>
      </c>
      <c r="AK485" s="34"/>
      <c r="AL485" s="34"/>
      <c r="AM485" s="34"/>
      <c r="AN485" s="201"/>
      <c r="AO485" s="201"/>
      <c r="AP485" s="202">
        <v>240</v>
      </c>
      <c r="AQ485" s="18"/>
      <c r="AR485" s="18"/>
      <c r="AS485" s="18"/>
      <c r="AT485" s="51"/>
      <c r="AU485" s="17"/>
      <c r="AV485" s="18"/>
      <c r="AW485" s="112"/>
      <c r="AX485" s="103"/>
      <c r="AY485" s="18"/>
      <c r="AZ485" s="18"/>
      <c r="BA485" s="18"/>
      <c r="BB485" s="17"/>
      <c r="BC485" s="19"/>
      <c r="BD485" s="19"/>
      <c r="BE485" s="19"/>
      <c r="BF485" s="17"/>
      <c r="BG485" s="18"/>
      <c r="BH485" s="18"/>
      <c r="BI485" s="128"/>
      <c r="BJ485" s="331"/>
      <c r="BK485" s="332"/>
      <c r="BL485" s="332"/>
      <c r="BM485" s="332"/>
      <c r="BN485" s="333"/>
      <c r="BO485" s="203">
        <f t="shared" si="329"/>
        <v>6.9363999999999999</v>
      </c>
      <c r="BP485" s="285">
        <v>3.9394397109922457</v>
      </c>
      <c r="BQ485" s="204">
        <v>2.9184046931042378</v>
      </c>
      <c r="BR485" s="204"/>
      <c r="BS485" s="47"/>
      <c r="BT485" s="42"/>
      <c r="BU485" s="42"/>
      <c r="BV485" s="42"/>
      <c r="BW485" s="43"/>
      <c r="BX485" s="191"/>
      <c r="BY485" s="191"/>
      <c r="BZ485" s="205"/>
      <c r="CA485" s="191"/>
      <c r="CB485" s="206"/>
      <c r="CC485" s="191"/>
      <c r="CD485" s="207">
        <f t="shared" si="330"/>
        <v>35.439378759201489</v>
      </c>
      <c r="CE485" s="47" t="s">
        <v>356</v>
      </c>
      <c r="CF485" s="42">
        <v>31.8</v>
      </c>
      <c r="CG485" s="42" t="s">
        <v>353</v>
      </c>
      <c r="CH485" s="42">
        <v>175</v>
      </c>
      <c r="CI485" s="191"/>
      <c r="CJ485" s="192"/>
      <c r="CK485" s="191" t="s">
        <v>357</v>
      </c>
      <c r="CL485" s="191" t="s">
        <v>358</v>
      </c>
      <c r="CM485" s="208">
        <v>0.13</v>
      </c>
      <c r="CN485" s="191">
        <v>470</v>
      </c>
      <c r="CO485" s="205">
        <f t="shared" si="331"/>
        <v>53.508649456590547</v>
      </c>
      <c r="CP485" s="191">
        <f t="shared" si="332"/>
        <v>26.579534069401117</v>
      </c>
      <c r="CQ485" s="145" t="s">
        <v>353</v>
      </c>
      <c r="CR485" s="191">
        <v>175</v>
      </c>
      <c r="CS485" s="191"/>
      <c r="CT485" s="191"/>
      <c r="CU485" s="191"/>
      <c r="CV485" s="192"/>
      <c r="CW485" s="191" t="s">
        <v>357</v>
      </c>
      <c r="CX485" s="209" t="s">
        <v>358</v>
      </c>
      <c r="CY485" s="208">
        <v>0.13</v>
      </c>
      <c r="CZ485" s="191">
        <v>470</v>
      </c>
      <c r="DA485" s="191"/>
      <c r="DB485" s="191">
        <f t="shared" si="333"/>
        <v>27.325529611326612</v>
      </c>
      <c r="DC485" s="43">
        <f t="shared" si="334"/>
        <v>0</v>
      </c>
      <c r="DD485" s="191" t="s">
        <v>362</v>
      </c>
      <c r="DE485" s="191">
        <v>100</v>
      </c>
      <c r="DF485" s="191" t="s">
        <v>361</v>
      </c>
      <c r="DG485" s="191">
        <v>20</v>
      </c>
      <c r="DH485" s="191" t="s">
        <v>353</v>
      </c>
      <c r="DI485" s="192">
        <v>175</v>
      </c>
      <c r="DJ485" s="191"/>
      <c r="DK485" s="209"/>
      <c r="DL485" s="208"/>
      <c r="DM485" s="191"/>
      <c r="DN485" s="191">
        <f t="shared" si="335"/>
        <v>27.325529611326612</v>
      </c>
      <c r="DO485" s="192">
        <f t="shared" si="336"/>
        <v>0</v>
      </c>
      <c r="DP485" s="191">
        <v>1</v>
      </c>
      <c r="DQ485" s="191" t="s">
        <v>363</v>
      </c>
      <c r="DR485" s="191" t="s">
        <v>371</v>
      </c>
      <c r="DS485" s="208">
        <v>0.13400000000000001</v>
      </c>
      <c r="DT485" s="191">
        <v>580</v>
      </c>
      <c r="DU485" s="191">
        <f t="shared" si="337"/>
        <v>3.9394397109922457</v>
      </c>
      <c r="DV485" s="191">
        <v>0.375</v>
      </c>
      <c r="DW485" s="191">
        <v>0.45</v>
      </c>
      <c r="DX485" s="192">
        <f t="shared" si="338"/>
        <v>5.9065631265335821</v>
      </c>
      <c r="DY485" s="191">
        <v>1</v>
      </c>
      <c r="DZ485" s="191" t="s">
        <v>363</v>
      </c>
      <c r="EA485" s="191" t="s">
        <v>371</v>
      </c>
      <c r="EB485" s="208">
        <v>0.13400000000000001</v>
      </c>
      <c r="EC485" s="191">
        <v>580</v>
      </c>
      <c r="ED485" s="191">
        <f t="shared" si="339"/>
        <v>2.9184046931042378</v>
      </c>
      <c r="EE485" s="191">
        <v>0.47499999999999998</v>
      </c>
      <c r="EF485" s="191">
        <v>0.47499999999999998</v>
      </c>
      <c r="EG485" s="191">
        <f t="shared" si="340"/>
        <v>2.953281563266791</v>
      </c>
      <c r="EH485" s="166">
        <f t="shared" si="341"/>
        <v>2</v>
      </c>
      <c r="EI485" s="205">
        <f t="shared" si="342"/>
        <v>2.7284189015669971</v>
      </c>
      <c r="EJ485" s="205">
        <f t="shared" si="352"/>
        <v>1.6049522950394102</v>
      </c>
      <c r="EK485" s="51">
        <f t="shared" si="348"/>
        <v>1.0634523980648276</v>
      </c>
      <c r="EL485" s="220">
        <f t="shared" si="353"/>
        <v>0.36989054921650144</v>
      </c>
      <c r="EM485" s="221">
        <f t="shared" si="343"/>
        <v>4.3789821778988589</v>
      </c>
      <c r="EN485" s="191"/>
      <c r="EO485" s="313"/>
      <c r="EP485" s="192" t="s">
        <v>354</v>
      </c>
      <c r="EQ485" s="222">
        <f t="shared" si="344"/>
        <v>2.7284189015669971</v>
      </c>
      <c r="ER485" s="191">
        <f t="shared" si="345"/>
        <v>1.6049522950394102</v>
      </c>
      <c r="ES485" s="51">
        <f t="shared" si="346"/>
        <v>1.0634523980648276</v>
      </c>
      <c r="ET485" s="191">
        <f t="shared" si="349"/>
        <v>3.8380905492165014</v>
      </c>
      <c r="EU485" s="191">
        <f t="shared" si="347"/>
        <v>4.3789821778988589</v>
      </c>
      <c r="EV485" s="191"/>
      <c r="EW485" s="191"/>
      <c r="EX485" s="192" t="str">
        <f t="shared" si="354"/>
        <v>Front</v>
      </c>
      <c r="EY485" s="145"/>
      <c r="EZ485" s="191"/>
      <c r="FA485" s="191"/>
      <c r="FB485" s="191"/>
      <c r="FC485" s="191"/>
      <c r="FD485" s="191"/>
      <c r="FE485" s="191"/>
      <c r="FF485" s="192"/>
      <c r="FG485" s="145"/>
      <c r="FH485" s="191"/>
      <c r="FI485" s="191"/>
      <c r="FJ485" s="191"/>
      <c r="FK485" s="191"/>
      <c r="FL485" s="191"/>
      <c r="FM485" s="191"/>
      <c r="FN485" s="192"/>
      <c r="FO485" s="145"/>
      <c r="FP485" s="191"/>
      <c r="FQ485" s="191"/>
      <c r="FR485" s="191"/>
      <c r="FS485" s="191"/>
      <c r="FT485" s="191"/>
      <c r="FU485" s="191"/>
      <c r="FV485" s="192"/>
      <c r="FW485" s="191"/>
      <c r="FX485" s="191"/>
      <c r="FY485" s="191"/>
      <c r="FZ485" s="191"/>
      <c r="GA485" s="191"/>
      <c r="GB485" s="191"/>
      <c r="GC485" s="191"/>
      <c r="GD485" s="210"/>
      <c r="GE485" s="145"/>
      <c r="GF485" s="191"/>
      <c r="GG485" s="191"/>
      <c r="GH485" s="191"/>
      <c r="GI485" s="191"/>
      <c r="GJ485" s="191"/>
      <c r="GK485" s="191"/>
      <c r="GL485" s="210"/>
      <c r="GM485" s="145"/>
      <c r="GN485" s="191"/>
      <c r="GO485" s="191"/>
      <c r="GP485" s="191"/>
      <c r="GQ485" s="191"/>
      <c r="GR485" s="191"/>
      <c r="GS485" s="191"/>
      <c r="GT485" s="210"/>
      <c r="GU485" s="145"/>
      <c r="GV485" s="191"/>
      <c r="GW485" s="191"/>
      <c r="GX485" s="191"/>
      <c r="GY485" s="191"/>
      <c r="GZ485" s="191"/>
      <c r="HA485" s="191"/>
      <c r="HB485" s="210"/>
      <c r="HC485" s="145"/>
      <c r="HD485" s="191"/>
      <c r="HE485" s="191"/>
      <c r="HF485" s="191"/>
      <c r="HG485" s="191"/>
      <c r="HH485" s="191"/>
      <c r="HI485" s="191"/>
      <c r="HJ485" s="210"/>
      <c r="HR485" s="310"/>
    </row>
    <row r="486" spans="1:226" s="309" customFormat="1" ht="14.45" customHeight="1" x14ac:dyDescent="0.25">
      <c r="A486" s="211" t="s">
        <v>431</v>
      </c>
      <c r="B486" s="194" t="s">
        <v>0</v>
      </c>
      <c r="C486" s="31">
        <f t="shared" si="350"/>
        <v>476</v>
      </c>
      <c r="D486" s="173" t="str">
        <f t="shared" si="314"/>
        <v>Dw_476</v>
      </c>
      <c r="E486" s="4">
        <v>537.32818626946619</v>
      </c>
      <c r="F486" s="195" t="s">
        <v>360</v>
      </c>
      <c r="G486" s="195">
        <v>17.5</v>
      </c>
      <c r="H486" s="3">
        <f t="shared" si="315"/>
        <v>61.224894373849381</v>
      </c>
      <c r="I486" s="196">
        <f t="shared" si="316"/>
        <v>213.56063879555995</v>
      </c>
      <c r="J486" s="1">
        <f t="shared" si="317"/>
        <v>0.30000000000000004</v>
      </c>
      <c r="K486" s="280">
        <f t="shared" si="318"/>
        <v>0.70318948407365889</v>
      </c>
      <c r="L486" s="280">
        <f t="shared" si="319"/>
        <v>0.82711880476673139</v>
      </c>
      <c r="M486" s="225">
        <f t="shared" si="320"/>
        <v>1.0464402151101637</v>
      </c>
      <c r="N486" s="15" t="s">
        <v>432</v>
      </c>
      <c r="O486" s="197">
        <f t="shared" si="321"/>
        <v>0.6203391035750484</v>
      </c>
      <c r="P486" s="198">
        <f t="shared" si="322"/>
        <v>0</v>
      </c>
      <c r="Q486" s="198">
        <f t="shared" si="323"/>
        <v>0</v>
      </c>
      <c r="R486" s="198">
        <f t="shared" si="324"/>
        <v>0.73318463718082205</v>
      </c>
      <c r="S486" s="77">
        <f t="shared" si="325"/>
        <v>0.97231425806016214</v>
      </c>
      <c r="T486" s="199"/>
      <c r="U486" s="3">
        <f t="shared" si="326"/>
        <v>2.0037737270921241</v>
      </c>
      <c r="V486" s="98">
        <f t="shared" si="327"/>
        <v>13.651371107907851</v>
      </c>
      <c r="W486" s="49">
        <f t="shared" si="328"/>
        <v>4.484889751358641</v>
      </c>
      <c r="X486" s="317">
        <f t="shared" si="351"/>
        <v>9.0485585460308535E-2</v>
      </c>
      <c r="Y486" s="318">
        <v>9.0485585460308507E-2</v>
      </c>
      <c r="Z486" s="200"/>
      <c r="AA486" s="66"/>
      <c r="AB486" s="66"/>
      <c r="AC486" s="66">
        <v>250</v>
      </c>
      <c r="AD486" s="66"/>
      <c r="AE486" s="66"/>
      <c r="AF486" s="66"/>
      <c r="AG486" s="66"/>
      <c r="AH486" s="195"/>
      <c r="AI486" s="34"/>
      <c r="AJ486" s="229">
        <v>180</v>
      </c>
      <c r="AK486" s="34"/>
      <c r="AL486" s="34"/>
      <c r="AM486" s="34"/>
      <c r="AN486" s="201"/>
      <c r="AO486" s="201"/>
      <c r="AP486" s="202">
        <v>240</v>
      </c>
      <c r="AQ486" s="18"/>
      <c r="AR486" s="18"/>
      <c r="AS486" s="18"/>
      <c r="AT486" s="51"/>
      <c r="AU486" s="17"/>
      <c r="AV486" s="18"/>
      <c r="AW486" s="112"/>
      <c r="AX486" s="103"/>
      <c r="AY486" s="18"/>
      <c r="AZ486" s="18"/>
      <c r="BA486" s="18"/>
      <c r="BB486" s="17"/>
      <c r="BC486" s="19"/>
      <c r="BD486" s="19"/>
      <c r="BE486" s="19"/>
      <c r="BF486" s="17"/>
      <c r="BG486" s="18"/>
      <c r="BH486" s="18"/>
      <c r="BI486" s="128"/>
      <c r="BJ486" s="331"/>
      <c r="BK486" s="332"/>
      <c r="BL486" s="332"/>
      <c r="BM486" s="332"/>
      <c r="BN486" s="333"/>
      <c r="BO486" s="203">
        <f t="shared" si="329"/>
        <v>6.9363999999999999</v>
      </c>
      <c r="BP486" s="285">
        <v>8.826609534318866</v>
      </c>
      <c r="BQ486" s="204">
        <v>2.8900207745702593</v>
      </c>
      <c r="BR486" s="204"/>
      <c r="BS486" s="47"/>
      <c r="BT486" s="42"/>
      <c r="BU486" s="42"/>
      <c r="BV486" s="42"/>
      <c r="BW486" s="43"/>
      <c r="BX486" s="191"/>
      <c r="BY486" s="191"/>
      <c r="BZ486" s="205"/>
      <c r="CA486" s="191"/>
      <c r="CB486" s="206"/>
      <c r="CC486" s="191"/>
      <c r="CD486" s="207">
        <f t="shared" si="330"/>
        <v>64.068191638667997</v>
      </c>
      <c r="CE486" s="47" t="s">
        <v>356</v>
      </c>
      <c r="CF486" s="42">
        <v>31.8</v>
      </c>
      <c r="CG486" s="42" t="s">
        <v>353</v>
      </c>
      <c r="CH486" s="42">
        <v>175</v>
      </c>
      <c r="CI486" s="191"/>
      <c r="CJ486" s="192"/>
      <c r="CK486" s="191" t="s">
        <v>357</v>
      </c>
      <c r="CL486" s="191" t="s">
        <v>358</v>
      </c>
      <c r="CM486" s="208">
        <v>0.13</v>
      </c>
      <c r="CN486" s="191">
        <v>470</v>
      </c>
      <c r="CO486" s="205">
        <f t="shared" si="331"/>
        <v>81.139296196433321</v>
      </c>
      <c r="CP486" s="191">
        <f t="shared" si="332"/>
        <v>48.051143729000991</v>
      </c>
      <c r="CQ486" s="145" t="s">
        <v>353</v>
      </c>
      <c r="CR486" s="191">
        <v>175</v>
      </c>
      <c r="CS486" s="191"/>
      <c r="CT486" s="191"/>
      <c r="CU486" s="191"/>
      <c r="CV486" s="192"/>
      <c r="CW486" s="191" t="s">
        <v>357</v>
      </c>
      <c r="CX486" s="209" t="s">
        <v>358</v>
      </c>
      <c r="CY486" s="208">
        <v>0.13</v>
      </c>
      <c r="CZ486" s="191">
        <v>470</v>
      </c>
      <c r="DA486" s="191"/>
      <c r="DB486" s="191">
        <f t="shared" si="333"/>
        <v>61.224894373849381</v>
      </c>
      <c r="DC486" s="43">
        <f t="shared" si="334"/>
        <v>0</v>
      </c>
      <c r="DD486" s="191" t="s">
        <v>362</v>
      </c>
      <c r="DE486" s="191">
        <v>100</v>
      </c>
      <c r="DF486" s="191" t="s">
        <v>361</v>
      </c>
      <c r="DG486" s="191">
        <v>20</v>
      </c>
      <c r="DH486" s="191" t="s">
        <v>353</v>
      </c>
      <c r="DI486" s="192">
        <v>175</v>
      </c>
      <c r="DJ486" s="191"/>
      <c r="DK486" s="209"/>
      <c r="DL486" s="208"/>
      <c r="DM486" s="191"/>
      <c r="DN486" s="191">
        <f t="shared" si="335"/>
        <v>61.224894373849381</v>
      </c>
      <c r="DO486" s="192">
        <f t="shared" si="336"/>
        <v>0</v>
      </c>
      <c r="DP486" s="191">
        <v>1</v>
      </c>
      <c r="DQ486" s="191" t="s">
        <v>363</v>
      </c>
      <c r="DR486" s="191" t="s">
        <v>371</v>
      </c>
      <c r="DS486" s="208">
        <v>0.13400000000000001</v>
      </c>
      <c r="DT486" s="191">
        <v>580</v>
      </c>
      <c r="DU486" s="191">
        <f t="shared" si="337"/>
        <v>8.826609534318866</v>
      </c>
      <c r="DV486" s="191">
        <v>0.375</v>
      </c>
      <c r="DW486" s="191">
        <v>0.45</v>
      </c>
      <c r="DX486" s="192">
        <f t="shared" si="338"/>
        <v>10.678031939777998</v>
      </c>
      <c r="DY486" s="191">
        <v>1</v>
      </c>
      <c r="DZ486" s="191" t="s">
        <v>363</v>
      </c>
      <c r="EA486" s="191" t="s">
        <v>371</v>
      </c>
      <c r="EB486" s="208">
        <v>0.13400000000000001</v>
      </c>
      <c r="EC486" s="191">
        <v>580</v>
      </c>
      <c r="ED486" s="191">
        <f t="shared" si="339"/>
        <v>2.8900207745702593</v>
      </c>
      <c r="EE486" s="191">
        <v>0.47499999999999998</v>
      </c>
      <c r="EF486" s="191">
        <v>0.47499999999999998</v>
      </c>
      <c r="EG486" s="191">
        <f t="shared" si="340"/>
        <v>5.3390159698889992</v>
      </c>
      <c r="EH486" s="166">
        <f t="shared" si="341"/>
        <v>2</v>
      </c>
      <c r="EI486" s="205">
        <f t="shared" si="342"/>
        <v>3.406415336056611</v>
      </c>
      <c r="EJ486" s="205">
        <f t="shared" si="352"/>
        <v>2.0037737270921241</v>
      </c>
      <c r="EK486" s="51">
        <f t="shared" si="348"/>
        <v>0.63624704747813521</v>
      </c>
      <c r="EL486" s="220">
        <f t="shared" si="353"/>
        <v>3.0892331971694498E-2</v>
      </c>
      <c r="EM486" s="221">
        <f t="shared" si="343"/>
        <v>6.8256855539539254</v>
      </c>
      <c r="EN486" s="191"/>
      <c r="EO486" s="313"/>
      <c r="EP486" s="192" t="s">
        <v>354</v>
      </c>
      <c r="EQ486" s="222">
        <f t="shared" si="344"/>
        <v>3.406415336056611</v>
      </c>
      <c r="ER486" s="191">
        <f t="shared" si="345"/>
        <v>2.0037737270921241</v>
      </c>
      <c r="ES486" s="51">
        <f t="shared" si="346"/>
        <v>0.63624704747813521</v>
      </c>
      <c r="ET486" s="191">
        <f t="shared" si="349"/>
        <v>3.4990923319716947</v>
      </c>
      <c r="EU486" s="191">
        <f t="shared" si="347"/>
        <v>6.8256855539539254</v>
      </c>
      <c r="EV486" s="191"/>
      <c r="EW486" s="191"/>
      <c r="EX486" s="192" t="str">
        <f t="shared" si="354"/>
        <v>Front</v>
      </c>
      <c r="EY486" s="145"/>
      <c r="EZ486" s="191"/>
      <c r="FA486" s="191"/>
      <c r="FB486" s="191"/>
      <c r="FC486" s="191"/>
      <c r="FD486" s="191"/>
      <c r="FE486" s="191"/>
      <c r="FF486" s="192"/>
      <c r="FG486" s="145"/>
      <c r="FH486" s="191"/>
      <c r="FI486" s="191"/>
      <c r="FJ486" s="191"/>
      <c r="FK486" s="191"/>
      <c r="FL486" s="191"/>
      <c r="FM486" s="191"/>
      <c r="FN486" s="192"/>
      <c r="FO486" s="145"/>
      <c r="FP486" s="191"/>
      <c r="FQ486" s="191"/>
      <c r="FR486" s="191"/>
      <c r="FS486" s="191"/>
      <c r="FT486" s="191"/>
      <c r="FU486" s="191"/>
      <c r="FV486" s="192"/>
      <c r="FW486" s="191"/>
      <c r="FX486" s="191"/>
      <c r="FY486" s="191"/>
      <c r="FZ486" s="191"/>
      <c r="GA486" s="191"/>
      <c r="GB486" s="191"/>
      <c r="GC486" s="191"/>
      <c r="GD486" s="210"/>
      <c r="GE486" s="145"/>
      <c r="GF486" s="191"/>
      <c r="GG486" s="191"/>
      <c r="GH486" s="191"/>
      <c r="GI486" s="191"/>
      <c r="GJ486" s="191"/>
      <c r="GK486" s="191"/>
      <c r="GL486" s="210"/>
      <c r="GM486" s="145"/>
      <c r="GN486" s="191"/>
      <c r="GO486" s="191"/>
      <c r="GP486" s="191"/>
      <c r="GQ486" s="191"/>
      <c r="GR486" s="191"/>
      <c r="GS486" s="191"/>
      <c r="GT486" s="210"/>
      <c r="GU486" s="145"/>
      <c r="GV486" s="191"/>
      <c r="GW486" s="191"/>
      <c r="GX486" s="191"/>
      <c r="GY486" s="191"/>
      <c r="GZ486" s="191"/>
      <c r="HA486" s="191"/>
      <c r="HB486" s="210"/>
      <c r="HC486" s="145"/>
      <c r="HD486" s="191"/>
      <c r="HE486" s="191"/>
      <c r="HF486" s="191"/>
      <c r="HG486" s="191"/>
      <c r="HH486" s="191"/>
      <c r="HI486" s="191"/>
      <c r="HJ486" s="210"/>
      <c r="HR486" s="310"/>
    </row>
    <row r="487" spans="1:226" s="309" customFormat="1" ht="14.45" customHeight="1" x14ac:dyDescent="0.25">
      <c r="A487" s="211" t="s">
        <v>431</v>
      </c>
      <c r="B487" s="194" t="s">
        <v>0</v>
      </c>
      <c r="C487" s="31">
        <f t="shared" si="350"/>
        <v>477</v>
      </c>
      <c r="D487" s="173" t="str">
        <f t="shared" si="314"/>
        <v>Dw_477</v>
      </c>
      <c r="E487" s="4">
        <v>586.34262620091886</v>
      </c>
      <c r="F487" s="195" t="s">
        <v>360</v>
      </c>
      <c r="G487" s="195">
        <v>17.5</v>
      </c>
      <c r="H487" s="3">
        <f t="shared" si="315"/>
        <v>55.088077254752093</v>
      </c>
      <c r="I487" s="196">
        <f t="shared" si="316"/>
        <v>196.82083010860265</v>
      </c>
      <c r="J487" s="1">
        <f t="shared" si="317"/>
        <v>0.30000000000000004</v>
      </c>
      <c r="K487" s="280">
        <f t="shared" si="318"/>
        <v>0.68147579322456575</v>
      </c>
      <c r="L487" s="280">
        <f t="shared" si="319"/>
        <v>0.80379218846430756</v>
      </c>
      <c r="M487" s="225">
        <f t="shared" si="320"/>
        <v>1.0718516959581714</v>
      </c>
      <c r="N487" s="15" t="s">
        <v>432</v>
      </c>
      <c r="O487" s="197">
        <f t="shared" si="321"/>
        <v>0.60284414134823061</v>
      </c>
      <c r="P487" s="198">
        <f t="shared" si="322"/>
        <v>0</v>
      </c>
      <c r="Q487" s="198">
        <f t="shared" si="323"/>
        <v>0</v>
      </c>
      <c r="R487" s="198">
        <f t="shared" si="324"/>
        <v>0.75098910139841024</v>
      </c>
      <c r="S487" s="77">
        <f t="shared" si="325"/>
        <v>0.88940260619087863</v>
      </c>
      <c r="T487" s="199"/>
      <c r="U487" s="3">
        <f t="shared" si="326"/>
        <v>1.969254867791788</v>
      </c>
      <c r="V487" s="98">
        <f t="shared" si="327"/>
        <v>13.185080096693618</v>
      </c>
      <c r="W487" s="49">
        <f t="shared" si="328"/>
        <v>4.1780616310830272</v>
      </c>
      <c r="X487" s="317">
        <f t="shared" si="351"/>
        <v>9.4007537599927971E-2</v>
      </c>
      <c r="Y487" s="318">
        <v>9.4007537599927998E-2</v>
      </c>
      <c r="Z487" s="200"/>
      <c r="AA487" s="66"/>
      <c r="AB487" s="66"/>
      <c r="AC487" s="66">
        <v>250</v>
      </c>
      <c r="AD487" s="66"/>
      <c r="AE487" s="66"/>
      <c r="AF487" s="66"/>
      <c r="AG487" s="66"/>
      <c r="AH487" s="195"/>
      <c r="AI487" s="34"/>
      <c r="AJ487" s="229">
        <v>180</v>
      </c>
      <c r="AK487" s="34"/>
      <c r="AL487" s="34"/>
      <c r="AM487" s="34"/>
      <c r="AN487" s="201"/>
      <c r="AO487" s="201"/>
      <c r="AP487" s="202">
        <v>240</v>
      </c>
      <c r="AQ487" s="18"/>
      <c r="AR487" s="18"/>
      <c r="AS487" s="18"/>
      <c r="AT487" s="51"/>
      <c r="AU487" s="17"/>
      <c r="AV487" s="18"/>
      <c r="AW487" s="112"/>
      <c r="AX487" s="103"/>
      <c r="AY487" s="18"/>
      <c r="AZ487" s="18"/>
      <c r="BA487" s="18"/>
      <c r="BB487" s="17"/>
      <c r="BC487" s="19"/>
      <c r="BD487" s="19"/>
      <c r="BE487" s="19"/>
      <c r="BF487" s="17"/>
      <c r="BG487" s="18"/>
      <c r="BH487" s="18"/>
      <c r="BI487" s="128"/>
      <c r="BJ487" s="331"/>
      <c r="BK487" s="332"/>
      <c r="BL487" s="332"/>
      <c r="BM487" s="332"/>
      <c r="BN487" s="333"/>
      <c r="BO487" s="203">
        <f t="shared" si="329"/>
        <v>6.9363999999999999</v>
      </c>
      <c r="BP487" s="285">
        <v>7.941883001953765</v>
      </c>
      <c r="BQ487" s="204">
        <v>2.91178342244601</v>
      </c>
      <c r="BR487" s="204"/>
      <c r="BS487" s="47"/>
      <c r="BT487" s="42"/>
      <c r="BU487" s="42"/>
      <c r="BV487" s="42"/>
      <c r="BW487" s="43"/>
      <c r="BX487" s="191"/>
      <c r="BY487" s="191"/>
      <c r="BZ487" s="205"/>
      <c r="CA487" s="191"/>
      <c r="CB487" s="206"/>
      <c r="CC487" s="191"/>
      <c r="CD487" s="207">
        <f t="shared" si="330"/>
        <v>59.046249032580803</v>
      </c>
      <c r="CE487" s="47" t="s">
        <v>356</v>
      </c>
      <c r="CF487" s="42">
        <v>31.8</v>
      </c>
      <c r="CG487" s="42" t="s">
        <v>353</v>
      </c>
      <c r="CH487" s="42">
        <v>175</v>
      </c>
      <c r="CI487" s="191"/>
      <c r="CJ487" s="192"/>
      <c r="CK487" s="191" t="s">
        <v>357</v>
      </c>
      <c r="CL487" s="191" t="s">
        <v>358</v>
      </c>
      <c r="CM487" s="208">
        <v>0.13</v>
      </c>
      <c r="CN487" s="191">
        <v>470</v>
      </c>
      <c r="CO487" s="205">
        <f t="shared" si="331"/>
        <v>76.673121747670592</v>
      </c>
      <c r="CP487" s="191">
        <f t="shared" si="332"/>
        <v>44.284686774435599</v>
      </c>
      <c r="CQ487" s="145" t="s">
        <v>353</v>
      </c>
      <c r="CR487" s="191">
        <v>175</v>
      </c>
      <c r="CS487" s="191"/>
      <c r="CT487" s="191"/>
      <c r="CU487" s="191"/>
      <c r="CV487" s="192"/>
      <c r="CW487" s="191" t="s">
        <v>357</v>
      </c>
      <c r="CX487" s="209" t="s">
        <v>358</v>
      </c>
      <c r="CY487" s="208">
        <v>0.13</v>
      </c>
      <c r="CZ487" s="191">
        <v>470</v>
      </c>
      <c r="DA487" s="191"/>
      <c r="DB487" s="191">
        <f t="shared" si="333"/>
        <v>55.088077254752093</v>
      </c>
      <c r="DC487" s="43">
        <f t="shared" si="334"/>
        <v>0</v>
      </c>
      <c r="DD487" s="191" t="s">
        <v>362</v>
      </c>
      <c r="DE487" s="191">
        <v>100</v>
      </c>
      <c r="DF487" s="191" t="s">
        <v>361</v>
      </c>
      <c r="DG487" s="191">
        <v>20</v>
      </c>
      <c r="DH487" s="191" t="s">
        <v>353</v>
      </c>
      <c r="DI487" s="192">
        <v>175</v>
      </c>
      <c r="DJ487" s="191"/>
      <c r="DK487" s="209"/>
      <c r="DL487" s="208"/>
      <c r="DM487" s="191"/>
      <c r="DN487" s="191">
        <f t="shared" si="335"/>
        <v>55.088077254752093</v>
      </c>
      <c r="DO487" s="192">
        <f t="shared" si="336"/>
        <v>0</v>
      </c>
      <c r="DP487" s="191">
        <v>1</v>
      </c>
      <c r="DQ487" s="191" t="s">
        <v>363</v>
      </c>
      <c r="DR487" s="191" t="s">
        <v>371</v>
      </c>
      <c r="DS487" s="208">
        <v>0.13400000000000001</v>
      </c>
      <c r="DT487" s="191">
        <v>580</v>
      </c>
      <c r="DU487" s="191">
        <f t="shared" si="337"/>
        <v>7.941883001953765</v>
      </c>
      <c r="DV487" s="191">
        <v>0.375</v>
      </c>
      <c r="DW487" s="191">
        <v>0.45</v>
      </c>
      <c r="DX487" s="192">
        <f t="shared" si="338"/>
        <v>9.8410415054301339</v>
      </c>
      <c r="DY487" s="191">
        <v>1</v>
      </c>
      <c r="DZ487" s="191" t="s">
        <v>363</v>
      </c>
      <c r="EA487" s="191" t="s">
        <v>371</v>
      </c>
      <c r="EB487" s="208">
        <v>0.13400000000000001</v>
      </c>
      <c r="EC487" s="191">
        <v>580</v>
      </c>
      <c r="ED487" s="191">
        <f t="shared" si="339"/>
        <v>2.91178342244601</v>
      </c>
      <c r="EE487" s="191">
        <v>0.47499999999999998</v>
      </c>
      <c r="EF487" s="191">
        <v>0.47499999999999998</v>
      </c>
      <c r="EG487" s="191">
        <f t="shared" si="340"/>
        <v>4.9205207527150669</v>
      </c>
      <c r="EH487" s="166">
        <f t="shared" si="341"/>
        <v>2</v>
      </c>
      <c r="EI487" s="205">
        <f t="shared" si="342"/>
        <v>3.3477332752460396</v>
      </c>
      <c r="EJ487" s="205">
        <f t="shared" si="352"/>
        <v>1.969254867791788</v>
      </c>
      <c r="EK487" s="51">
        <f t="shared" si="348"/>
        <v>0.69252855465422192</v>
      </c>
      <c r="EL487" s="220">
        <f t="shared" si="353"/>
        <v>6.0233362376980182E-2</v>
      </c>
      <c r="EM487" s="221">
        <f t="shared" si="343"/>
        <v>6.5925400483468088</v>
      </c>
      <c r="EN487" s="191"/>
      <c r="EO487" s="313"/>
      <c r="EP487" s="192" t="s">
        <v>354</v>
      </c>
      <c r="EQ487" s="222">
        <f t="shared" si="344"/>
        <v>3.3477332752460396</v>
      </c>
      <c r="ER487" s="191">
        <f t="shared" si="345"/>
        <v>1.969254867791788</v>
      </c>
      <c r="ES487" s="51">
        <f t="shared" si="346"/>
        <v>0.69252855465422192</v>
      </c>
      <c r="ET487" s="191">
        <f t="shared" si="349"/>
        <v>3.5284333623769801</v>
      </c>
      <c r="EU487" s="191">
        <f t="shared" si="347"/>
        <v>6.5925400483468088</v>
      </c>
      <c r="EV487" s="191"/>
      <c r="EW487" s="191"/>
      <c r="EX487" s="192" t="str">
        <f t="shared" si="354"/>
        <v>Front</v>
      </c>
      <c r="EY487" s="145"/>
      <c r="EZ487" s="191"/>
      <c r="FA487" s="191"/>
      <c r="FB487" s="191"/>
      <c r="FC487" s="191"/>
      <c r="FD487" s="191"/>
      <c r="FE487" s="191"/>
      <c r="FF487" s="192"/>
      <c r="FG487" s="145"/>
      <c r="FH487" s="191"/>
      <c r="FI487" s="191"/>
      <c r="FJ487" s="191"/>
      <c r="FK487" s="191"/>
      <c r="FL487" s="191"/>
      <c r="FM487" s="191"/>
      <c r="FN487" s="192"/>
      <c r="FO487" s="145"/>
      <c r="FP487" s="191"/>
      <c r="FQ487" s="191"/>
      <c r="FR487" s="191"/>
      <c r="FS487" s="191"/>
      <c r="FT487" s="191"/>
      <c r="FU487" s="191"/>
      <c r="FV487" s="192"/>
      <c r="FW487" s="191"/>
      <c r="FX487" s="191"/>
      <c r="FY487" s="191"/>
      <c r="FZ487" s="191"/>
      <c r="GA487" s="191"/>
      <c r="GB487" s="191"/>
      <c r="GC487" s="191"/>
      <c r="GD487" s="210"/>
      <c r="GE487" s="145"/>
      <c r="GF487" s="191"/>
      <c r="GG487" s="191"/>
      <c r="GH487" s="191"/>
      <c r="GI487" s="191"/>
      <c r="GJ487" s="191"/>
      <c r="GK487" s="191"/>
      <c r="GL487" s="210"/>
      <c r="GM487" s="145"/>
      <c r="GN487" s="191"/>
      <c r="GO487" s="191"/>
      <c r="GP487" s="191"/>
      <c r="GQ487" s="191"/>
      <c r="GR487" s="191"/>
      <c r="GS487" s="191"/>
      <c r="GT487" s="210"/>
      <c r="GU487" s="145"/>
      <c r="GV487" s="191"/>
      <c r="GW487" s="191"/>
      <c r="GX487" s="191"/>
      <c r="GY487" s="191"/>
      <c r="GZ487" s="191"/>
      <c r="HA487" s="191"/>
      <c r="HB487" s="210"/>
      <c r="HC487" s="145"/>
      <c r="HD487" s="191"/>
      <c r="HE487" s="191"/>
      <c r="HF487" s="191"/>
      <c r="HG487" s="191"/>
      <c r="HH487" s="191"/>
      <c r="HI487" s="191"/>
      <c r="HJ487" s="210"/>
      <c r="HR487" s="310"/>
    </row>
    <row r="488" spans="1:226" s="309" customFormat="1" ht="14.45" customHeight="1" x14ac:dyDescent="0.25">
      <c r="A488" s="211" t="s">
        <v>431</v>
      </c>
      <c r="B488" s="194" t="s">
        <v>0</v>
      </c>
      <c r="C488" s="31">
        <f t="shared" si="350"/>
        <v>478</v>
      </c>
      <c r="D488" s="173" t="str">
        <f t="shared" si="314"/>
        <v>Dw_478</v>
      </c>
      <c r="E488" s="4">
        <v>484.59366229694569</v>
      </c>
      <c r="F488" s="195" t="s">
        <v>360</v>
      </c>
      <c r="G488" s="195">
        <v>17.5</v>
      </c>
      <c r="H488" s="3">
        <f t="shared" si="315"/>
        <v>53.58298337724608</v>
      </c>
      <c r="I488" s="196">
        <f t="shared" si="316"/>
        <v>196.54109550548128</v>
      </c>
      <c r="J488" s="1">
        <f t="shared" si="317"/>
        <v>0.3</v>
      </c>
      <c r="K488" s="280">
        <f t="shared" si="318"/>
        <v>0.65971741216643387</v>
      </c>
      <c r="L488" s="280">
        <f t="shared" si="319"/>
        <v>0.74491612636693494</v>
      </c>
      <c r="M488" s="225">
        <f t="shared" si="320"/>
        <v>1.1003927914301732</v>
      </c>
      <c r="N488" s="15" t="s">
        <v>432</v>
      </c>
      <c r="O488" s="197">
        <f t="shared" si="321"/>
        <v>0.55868709477520118</v>
      </c>
      <c r="P488" s="198">
        <f t="shared" si="322"/>
        <v>0</v>
      </c>
      <c r="Q488" s="198">
        <f t="shared" si="323"/>
        <v>0</v>
      </c>
      <c r="R488" s="198">
        <f t="shared" si="324"/>
        <v>0.77098631903800541</v>
      </c>
      <c r="S488" s="77">
        <f t="shared" si="325"/>
        <v>0.84844856668532775</v>
      </c>
      <c r="T488" s="199"/>
      <c r="U488" s="3">
        <f t="shared" si="326"/>
        <v>1.733930611423893</v>
      </c>
      <c r="V488" s="98">
        <f t="shared" si="327"/>
        <v>10.22215224179164</v>
      </c>
      <c r="W488" s="49">
        <f t="shared" si="328"/>
        <v>5.2418494764909287</v>
      </c>
      <c r="X488" s="317">
        <f t="shared" si="351"/>
        <v>6.8486477459027639E-2</v>
      </c>
      <c r="Y488" s="318">
        <v>6.8486477459027625E-2</v>
      </c>
      <c r="Z488" s="200"/>
      <c r="AA488" s="66"/>
      <c r="AB488" s="66"/>
      <c r="AC488" s="66">
        <v>250</v>
      </c>
      <c r="AD488" s="66"/>
      <c r="AE488" s="66"/>
      <c r="AF488" s="66"/>
      <c r="AG488" s="66"/>
      <c r="AH488" s="195"/>
      <c r="AI488" s="34"/>
      <c r="AJ488" s="229">
        <v>180</v>
      </c>
      <c r="AK488" s="34"/>
      <c r="AL488" s="34"/>
      <c r="AM488" s="34"/>
      <c r="AN488" s="201"/>
      <c r="AO488" s="201"/>
      <c r="AP488" s="202">
        <v>240</v>
      </c>
      <c r="AQ488" s="18"/>
      <c r="AR488" s="18"/>
      <c r="AS488" s="18"/>
      <c r="AT488" s="51"/>
      <c r="AU488" s="17"/>
      <c r="AV488" s="18"/>
      <c r="AW488" s="112"/>
      <c r="AX488" s="103"/>
      <c r="AY488" s="18"/>
      <c r="AZ488" s="18"/>
      <c r="BA488" s="18"/>
      <c r="BB488" s="17"/>
      <c r="BC488" s="19"/>
      <c r="BD488" s="19"/>
      <c r="BE488" s="19"/>
      <c r="BF488" s="17"/>
      <c r="BG488" s="18"/>
      <c r="BH488" s="18"/>
      <c r="BI488" s="128"/>
      <c r="BJ488" s="331"/>
      <c r="BK488" s="332"/>
      <c r="BL488" s="332"/>
      <c r="BM488" s="332"/>
      <c r="BN488" s="333"/>
      <c r="BO488" s="203">
        <f t="shared" si="329"/>
        <v>6.9363999999999999</v>
      </c>
      <c r="BP488" s="285">
        <v>7.7248981283152762</v>
      </c>
      <c r="BQ488" s="204">
        <v>3.0479950673119274</v>
      </c>
      <c r="BR488" s="204"/>
      <c r="BS488" s="47"/>
      <c r="BT488" s="42"/>
      <c r="BU488" s="42"/>
      <c r="BV488" s="42"/>
      <c r="BW488" s="43"/>
      <c r="BX488" s="191"/>
      <c r="BY488" s="191"/>
      <c r="BZ488" s="205"/>
      <c r="CA488" s="191"/>
      <c r="CB488" s="206"/>
      <c r="CC488" s="191"/>
      <c r="CD488" s="207">
        <f t="shared" si="330"/>
        <v>58.962328651644384</v>
      </c>
      <c r="CE488" s="47" t="s">
        <v>356</v>
      </c>
      <c r="CF488" s="42">
        <v>31.8</v>
      </c>
      <c r="CG488" s="42" t="s">
        <v>353</v>
      </c>
      <c r="CH488" s="42">
        <v>175</v>
      </c>
      <c r="CI488" s="191"/>
      <c r="CJ488" s="192"/>
      <c r="CK488" s="191" t="s">
        <v>357</v>
      </c>
      <c r="CL488" s="191" t="s">
        <v>358</v>
      </c>
      <c r="CM488" s="208">
        <v>0.13</v>
      </c>
      <c r="CN488" s="191">
        <v>470</v>
      </c>
      <c r="CO488" s="205">
        <f t="shared" si="331"/>
        <v>79.403574899561249</v>
      </c>
      <c r="CP488" s="191">
        <f t="shared" si="332"/>
        <v>44.221746488733288</v>
      </c>
      <c r="CQ488" s="145" t="s">
        <v>353</v>
      </c>
      <c r="CR488" s="191">
        <v>175</v>
      </c>
      <c r="CS488" s="191"/>
      <c r="CT488" s="191"/>
      <c r="CU488" s="191"/>
      <c r="CV488" s="192"/>
      <c r="CW488" s="191" t="s">
        <v>357</v>
      </c>
      <c r="CX488" s="209" t="s">
        <v>358</v>
      </c>
      <c r="CY488" s="208">
        <v>0.13</v>
      </c>
      <c r="CZ488" s="191">
        <v>470</v>
      </c>
      <c r="DA488" s="191"/>
      <c r="DB488" s="191">
        <f t="shared" si="333"/>
        <v>53.58298337724608</v>
      </c>
      <c r="DC488" s="43">
        <f t="shared" si="334"/>
        <v>0</v>
      </c>
      <c r="DD488" s="191" t="s">
        <v>362</v>
      </c>
      <c r="DE488" s="191">
        <v>100</v>
      </c>
      <c r="DF488" s="191" t="s">
        <v>361</v>
      </c>
      <c r="DG488" s="191">
        <v>20</v>
      </c>
      <c r="DH488" s="191" t="s">
        <v>353</v>
      </c>
      <c r="DI488" s="192">
        <v>175</v>
      </c>
      <c r="DJ488" s="191"/>
      <c r="DK488" s="209"/>
      <c r="DL488" s="208"/>
      <c r="DM488" s="191"/>
      <c r="DN488" s="191">
        <f t="shared" si="335"/>
        <v>53.58298337724608</v>
      </c>
      <c r="DO488" s="192">
        <f t="shared" si="336"/>
        <v>0</v>
      </c>
      <c r="DP488" s="191">
        <v>1</v>
      </c>
      <c r="DQ488" s="191" t="s">
        <v>363</v>
      </c>
      <c r="DR488" s="191" t="s">
        <v>371</v>
      </c>
      <c r="DS488" s="208">
        <v>0.13400000000000001</v>
      </c>
      <c r="DT488" s="191">
        <v>580</v>
      </c>
      <c r="DU488" s="191">
        <f t="shared" si="337"/>
        <v>7.7248981283152762</v>
      </c>
      <c r="DV488" s="191">
        <v>0.375</v>
      </c>
      <c r="DW488" s="191">
        <v>0.45</v>
      </c>
      <c r="DX488" s="192">
        <f t="shared" si="338"/>
        <v>9.827054775274064</v>
      </c>
      <c r="DY488" s="191">
        <v>1</v>
      </c>
      <c r="DZ488" s="191" t="s">
        <v>363</v>
      </c>
      <c r="EA488" s="191" t="s">
        <v>371</v>
      </c>
      <c r="EB488" s="208">
        <v>0.13400000000000001</v>
      </c>
      <c r="EC488" s="191">
        <v>580</v>
      </c>
      <c r="ED488" s="191">
        <f t="shared" si="339"/>
        <v>3.0479950673119274</v>
      </c>
      <c r="EE488" s="191">
        <v>0.47499999999999998</v>
      </c>
      <c r="EF488" s="191">
        <v>0.47499999999999998</v>
      </c>
      <c r="EG488" s="191">
        <f t="shared" si="340"/>
        <v>4.913527387637032</v>
      </c>
      <c r="EH488" s="166">
        <f t="shared" si="341"/>
        <v>2</v>
      </c>
      <c r="EI488" s="205">
        <f t="shared" si="342"/>
        <v>2.9476820394206182</v>
      </c>
      <c r="EJ488" s="205">
        <f t="shared" si="352"/>
        <v>1.733930611423893</v>
      </c>
      <c r="EK488" s="51">
        <f t="shared" si="348"/>
        <v>1.0640644558880343</v>
      </c>
      <c r="EL488" s="220">
        <f t="shared" si="353"/>
        <v>0.26025898028969086</v>
      </c>
      <c r="EM488" s="221">
        <f t="shared" si="343"/>
        <v>5.1110761208958202</v>
      </c>
      <c r="EN488" s="191"/>
      <c r="EO488" s="313"/>
      <c r="EP488" s="192" t="s">
        <v>354</v>
      </c>
      <c r="EQ488" s="222">
        <f t="shared" si="344"/>
        <v>2.9476820394206182</v>
      </c>
      <c r="ER488" s="191">
        <f t="shared" si="345"/>
        <v>1.733930611423893</v>
      </c>
      <c r="ES488" s="51">
        <f t="shared" si="346"/>
        <v>1.0640644558880343</v>
      </c>
      <c r="ET488" s="191">
        <f t="shared" si="349"/>
        <v>3.728458980289691</v>
      </c>
      <c r="EU488" s="191">
        <f t="shared" si="347"/>
        <v>5.1110761208958202</v>
      </c>
      <c r="EV488" s="191"/>
      <c r="EW488" s="191"/>
      <c r="EX488" s="192" t="str">
        <f t="shared" si="354"/>
        <v>Front</v>
      </c>
      <c r="EY488" s="145"/>
      <c r="EZ488" s="191"/>
      <c r="FA488" s="191"/>
      <c r="FB488" s="191"/>
      <c r="FC488" s="191"/>
      <c r="FD488" s="191"/>
      <c r="FE488" s="191"/>
      <c r="FF488" s="192"/>
      <c r="FG488" s="145"/>
      <c r="FH488" s="191"/>
      <c r="FI488" s="191"/>
      <c r="FJ488" s="191"/>
      <c r="FK488" s="191"/>
      <c r="FL488" s="191"/>
      <c r="FM488" s="191"/>
      <c r="FN488" s="192"/>
      <c r="FO488" s="145"/>
      <c r="FP488" s="191"/>
      <c r="FQ488" s="191"/>
      <c r="FR488" s="191"/>
      <c r="FS488" s="191"/>
      <c r="FT488" s="191"/>
      <c r="FU488" s="191"/>
      <c r="FV488" s="192"/>
      <c r="FW488" s="191"/>
      <c r="FX488" s="191"/>
      <c r="FY488" s="191"/>
      <c r="FZ488" s="191"/>
      <c r="GA488" s="191"/>
      <c r="GB488" s="191"/>
      <c r="GC488" s="191"/>
      <c r="GD488" s="210"/>
      <c r="GE488" s="145"/>
      <c r="GF488" s="191"/>
      <c r="GG488" s="191"/>
      <c r="GH488" s="191"/>
      <c r="GI488" s="191"/>
      <c r="GJ488" s="191"/>
      <c r="GK488" s="191"/>
      <c r="GL488" s="210"/>
      <c r="GM488" s="145"/>
      <c r="GN488" s="191"/>
      <c r="GO488" s="191"/>
      <c r="GP488" s="191"/>
      <c r="GQ488" s="191"/>
      <c r="GR488" s="191"/>
      <c r="GS488" s="191"/>
      <c r="GT488" s="210"/>
      <c r="GU488" s="145"/>
      <c r="GV488" s="191"/>
      <c r="GW488" s="191"/>
      <c r="GX488" s="191"/>
      <c r="GY488" s="191"/>
      <c r="GZ488" s="191"/>
      <c r="HA488" s="191"/>
      <c r="HB488" s="210"/>
      <c r="HC488" s="145"/>
      <c r="HD488" s="191"/>
      <c r="HE488" s="191"/>
      <c r="HF488" s="191"/>
      <c r="HG488" s="191"/>
      <c r="HH488" s="191"/>
      <c r="HI488" s="191"/>
      <c r="HJ488" s="210"/>
      <c r="HR488" s="310"/>
    </row>
    <row r="489" spans="1:226" s="309" customFormat="1" ht="14.45" customHeight="1" x14ac:dyDescent="0.25">
      <c r="A489" s="211" t="s">
        <v>431</v>
      </c>
      <c r="B489" s="194" t="s">
        <v>0</v>
      </c>
      <c r="C489" s="31">
        <f t="shared" si="350"/>
        <v>479</v>
      </c>
      <c r="D489" s="173" t="str">
        <f t="shared" si="314"/>
        <v>Dw_479</v>
      </c>
      <c r="E489" s="4">
        <v>570.22947077785989</v>
      </c>
      <c r="F489" s="195" t="s">
        <v>360</v>
      </c>
      <c r="G489" s="195">
        <v>17.5</v>
      </c>
      <c r="H489" s="3">
        <f t="shared" si="315"/>
        <v>39.215649664343289</v>
      </c>
      <c r="I489" s="196">
        <f t="shared" si="316"/>
        <v>154.59603868564307</v>
      </c>
      <c r="J489" s="1">
        <f t="shared" si="317"/>
        <v>0.30000000000000004</v>
      </c>
      <c r="K489" s="280">
        <f t="shared" si="318"/>
        <v>0.60892759559423237</v>
      </c>
      <c r="L489" s="280">
        <f t="shared" si="319"/>
        <v>0.69339503096340682</v>
      </c>
      <c r="M489" s="225">
        <f t="shared" si="320"/>
        <v>1.1826608000290946</v>
      </c>
      <c r="N489" s="15" t="s">
        <v>432</v>
      </c>
      <c r="O489" s="197">
        <f t="shared" si="321"/>
        <v>0.52004627322255503</v>
      </c>
      <c r="P489" s="198">
        <f t="shared" si="322"/>
        <v>0</v>
      </c>
      <c r="Q489" s="198">
        <f t="shared" si="323"/>
        <v>0</v>
      </c>
      <c r="R489" s="198">
        <f t="shared" si="324"/>
        <v>0.82862710841634457</v>
      </c>
      <c r="S489" s="77">
        <f t="shared" si="325"/>
        <v>0.67249123364136609</v>
      </c>
      <c r="T489" s="199"/>
      <c r="U489" s="3">
        <f t="shared" si="326"/>
        <v>1.6519306575022668</v>
      </c>
      <c r="V489" s="98">
        <f t="shared" si="327"/>
        <v>9.2781746504659619</v>
      </c>
      <c r="W489" s="49">
        <f t="shared" si="328"/>
        <v>4.2266556883981297</v>
      </c>
      <c r="X489" s="317">
        <f t="shared" si="351"/>
        <v>7.7136528264406548E-2</v>
      </c>
      <c r="Y489" s="318">
        <v>7.7136528264406562E-2</v>
      </c>
      <c r="Z489" s="200"/>
      <c r="AA489" s="66"/>
      <c r="AB489" s="66"/>
      <c r="AC489" s="66">
        <v>250</v>
      </c>
      <c r="AD489" s="66"/>
      <c r="AE489" s="66"/>
      <c r="AF489" s="66"/>
      <c r="AG489" s="66"/>
      <c r="AH489" s="195"/>
      <c r="AI489" s="34"/>
      <c r="AJ489" s="229">
        <v>180</v>
      </c>
      <c r="AK489" s="34"/>
      <c r="AL489" s="34"/>
      <c r="AM489" s="34"/>
      <c r="AN489" s="201"/>
      <c r="AO489" s="201"/>
      <c r="AP489" s="202">
        <v>240</v>
      </c>
      <c r="AQ489" s="18"/>
      <c r="AR489" s="18"/>
      <c r="AS489" s="18"/>
      <c r="AT489" s="51"/>
      <c r="AU489" s="17"/>
      <c r="AV489" s="18"/>
      <c r="AW489" s="112"/>
      <c r="AX489" s="103"/>
      <c r="AY489" s="18"/>
      <c r="AZ489" s="18"/>
      <c r="BA489" s="18"/>
      <c r="BB489" s="17"/>
      <c r="BC489" s="19"/>
      <c r="BD489" s="19"/>
      <c r="BE489" s="19"/>
      <c r="BF489" s="17"/>
      <c r="BG489" s="18"/>
      <c r="BH489" s="18"/>
      <c r="BI489" s="128"/>
      <c r="BJ489" s="331"/>
      <c r="BK489" s="332"/>
      <c r="BL489" s="332"/>
      <c r="BM489" s="332"/>
      <c r="BN489" s="333"/>
      <c r="BO489" s="203">
        <f t="shared" si="329"/>
        <v>6.9363999999999999</v>
      </c>
      <c r="BP489" s="285">
        <v>5.6536026850157564</v>
      </c>
      <c r="BQ489" s="204">
        <v>3.0248102904539289</v>
      </c>
      <c r="BR489" s="204"/>
      <c r="BS489" s="47"/>
      <c r="BT489" s="42"/>
      <c r="BU489" s="42"/>
      <c r="BV489" s="42"/>
      <c r="BW489" s="43"/>
      <c r="BX489" s="191"/>
      <c r="BY489" s="191"/>
      <c r="BZ489" s="205"/>
      <c r="CA489" s="191"/>
      <c r="CB489" s="206"/>
      <c r="CC489" s="191"/>
      <c r="CD489" s="207">
        <f t="shared" si="330"/>
        <v>46.378811605692924</v>
      </c>
      <c r="CE489" s="47" t="s">
        <v>356</v>
      </c>
      <c r="CF489" s="42">
        <v>31.8</v>
      </c>
      <c r="CG489" s="42" t="s">
        <v>353</v>
      </c>
      <c r="CH489" s="42">
        <v>175</v>
      </c>
      <c r="CI489" s="191"/>
      <c r="CJ489" s="192"/>
      <c r="CK489" s="191" t="s">
        <v>357</v>
      </c>
      <c r="CL489" s="191" t="s">
        <v>358</v>
      </c>
      <c r="CM489" s="208">
        <v>0.13</v>
      </c>
      <c r="CN489" s="191">
        <v>470</v>
      </c>
      <c r="CO489" s="205">
        <f t="shared" si="331"/>
        <v>66.193185505528646</v>
      </c>
      <c r="CP489" s="191">
        <f t="shared" si="332"/>
        <v>34.784108704269691</v>
      </c>
      <c r="CQ489" s="145" t="s">
        <v>353</v>
      </c>
      <c r="CR489" s="191">
        <v>175</v>
      </c>
      <c r="CS489" s="191"/>
      <c r="CT489" s="191"/>
      <c r="CU489" s="191"/>
      <c r="CV489" s="192"/>
      <c r="CW489" s="191" t="s">
        <v>357</v>
      </c>
      <c r="CX489" s="209" t="s">
        <v>358</v>
      </c>
      <c r="CY489" s="208">
        <v>0.13</v>
      </c>
      <c r="CZ489" s="191">
        <v>470</v>
      </c>
      <c r="DA489" s="191"/>
      <c r="DB489" s="191">
        <f t="shared" si="333"/>
        <v>39.215649664343289</v>
      </c>
      <c r="DC489" s="43">
        <f t="shared" si="334"/>
        <v>0</v>
      </c>
      <c r="DD489" s="191" t="s">
        <v>362</v>
      </c>
      <c r="DE489" s="191">
        <v>100</v>
      </c>
      <c r="DF489" s="191" t="s">
        <v>361</v>
      </c>
      <c r="DG489" s="191">
        <v>20</v>
      </c>
      <c r="DH489" s="191" t="s">
        <v>353</v>
      </c>
      <c r="DI489" s="192">
        <v>175</v>
      </c>
      <c r="DJ489" s="191"/>
      <c r="DK489" s="209"/>
      <c r="DL489" s="208"/>
      <c r="DM489" s="191"/>
      <c r="DN489" s="191">
        <f t="shared" si="335"/>
        <v>39.215649664343289</v>
      </c>
      <c r="DO489" s="192">
        <f t="shared" si="336"/>
        <v>0</v>
      </c>
      <c r="DP489" s="191">
        <v>1</v>
      </c>
      <c r="DQ489" s="191" t="s">
        <v>363</v>
      </c>
      <c r="DR489" s="191" t="s">
        <v>371</v>
      </c>
      <c r="DS489" s="208">
        <v>0.13400000000000001</v>
      </c>
      <c r="DT489" s="191">
        <v>580</v>
      </c>
      <c r="DU489" s="191">
        <f t="shared" si="337"/>
        <v>5.6536026850157564</v>
      </c>
      <c r="DV489" s="191">
        <v>0.375</v>
      </c>
      <c r="DW489" s="191">
        <v>0.45</v>
      </c>
      <c r="DX489" s="192">
        <f t="shared" si="338"/>
        <v>7.729801934282154</v>
      </c>
      <c r="DY489" s="191">
        <v>1</v>
      </c>
      <c r="DZ489" s="191" t="s">
        <v>363</v>
      </c>
      <c r="EA489" s="191" t="s">
        <v>371</v>
      </c>
      <c r="EB489" s="208">
        <v>0.13400000000000001</v>
      </c>
      <c r="EC489" s="191">
        <v>580</v>
      </c>
      <c r="ED489" s="191">
        <f t="shared" si="339"/>
        <v>3.0248102904539289</v>
      </c>
      <c r="EE489" s="191">
        <v>0.47499999999999998</v>
      </c>
      <c r="EF489" s="191">
        <v>0.47499999999999998</v>
      </c>
      <c r="EG489" s="191">
        <f t="shared" si="340"/>
        <v>3.864900967141077</v>
      </c>
      <c r="EH489" s="166">
        <f t="shared" si="341"/>
        <v>2</v>
      </c>
      <c r="EI489" s="205">
        <f t="shared" si="342"/>
        <v>2.8082821177538535</v>
      </c>
      <c r="EJ489" s="205">
        <f t="shared" si="352"/>
        <v>1.6519306575022668</v>
      </c>
      <c r="EK489" s="51">
        <f t="shared" si="348"/>
        <v>1.1228796329516622</v>
      </c>
      <c r="EL489" s="220">
        <f t="shared" si="353"/>
        <v>0.32995894112307322</v>
      </c>
      <c r="EM489" s="221">
        <f t="shared" si="343"/>
        <v>4.639087325232981</v>
      </c>
      <c r="EN489" s="191"/>
      <c r="EO489" s="313"/>
      <c r="EP489" s="192" t="s">
        <v>354</v>
      </c>
      <c r="EQ489" s="222">
        <f t="shared" si="344"/>
        <v>2.8082821177538535</v>
      </c>
      <c r="ER489" s="191">
        <f t="shared" si="345"/>
        <v>1.6519306575022668</v>
      </c>
      <c r="ES489" s="51">
        <f t="shared" si="346"/>
        <v>1.1228796329516622</v>
      </c>
      <c r="ET489" s="191">
        <f t="shared" si="349"/>
        <v>3.7981589411230732</v>
      </c>
      <c r="EU489" s="191">
        <f t="shared" si="347"/>
        <v>4.639087325232981</v>
      </c>
      <c r="EV489" s="191"/>
      <c r="EW489" s="191"/>
      <c r="EX489" s="192" t="str">
        <f t="shared" si="354"/>
        <v>Front</v>
      </c>
      <c r="EY489" s="145"/>
      <c r="EZ489" s="191"/>
      <c r="FA489" s="191"/>
      <c r="FB489" s="191"/>
      <c r="FC489" s="191"/>
      <c r="FD489" s="191"/>
      <c r="FE489" s="191"/>
      <c r="FF489" s="192"/>
      <c r="FG489" s="145"/>
      <c r="FH489" s="191"/>
      <c r="FI489" s="191"/>
      <c r="FJ489" s="191"/>
      <c r="FK489" s="191"/>
      <c r="FL489" s="191"/>
      <c r="FM489" s="191"/>
      <c r="FN489" s="192"/>
      <c r="FO489" s="145"/>
      <c r="FP489" s="191"/>
      <c r="FQ489" s="191"/>
      <c r="FR489" s="191"/>
      <c r="FS489" s="191"/>
      <c r="FT489" s="191"/>
      <c r="FU489" s="191"/>
      <c r="FV489" s="192"/>
      <c r="FW489" s="191"/>
      <c r="FX489" s="191"/>
      <c r="FY489" s="191"/>
      <c r="FZ489" s="191"/>
      <c r="GA489" s="191"/>
      <c r="GB489" s="191"/>
      <c r="GC489" s="191"/>
      <c r="GD489" s="210"/>
      <c r="GE489" s="145"/>
      <c r="GF489" s="191"/>
      <c r="GG489" s="191"/>
      <c r="GH489" s="191"/>
      <c r="GI489" s="191"/>
      <c r="GJ489" s="191"/>
      <c r="GK489" s="191"/>
      <c r="GL489" s="210"/>
      <c r="GM489" s="145"/>
      <c r="GN489" s="191"/>
      <c r="GO489" s="191"/>
      <c r="GP489" s="191"/>
      <c r="GQ489" s="191"/>
      <c r="GR489" s="191"/>
      <c r="GS489" s="191"/>
      <c r="GT489" s="210"/>
      <c r="GU489" s="145"/>
      <c r="GV489" s="191"/>
      <c r="GW489" s="191"/>
      <c r="GX489" s="191"/>
      <c r="GY489" s="191"/>
      <c r="GZ489" s="191"/>
      <c r="HA489" s="191"/>
      <c r="HB489" s="210"/>
      <c r="HC489" s="145"/>
      <c r="HD489" s="191"/>
      <c r="HE489" s="191"/>
      <c r="HF489" s="191"/>
      <c r="HG489" s="191"/>
      <c r="HH489" s="191"/>
      <c r="HI489" s="191"/>
      <c r="HJ489" s="210"/>
      <c r="HR489" s="310"/>
    </row>
    <row r="490" spans="1:226" s="309" customFormat="1" ht="14.45" customHeight="1" x14ac:dyDescent="0.25">
      <c r="A490" s="211" t="s">
        <v>431</v>
      </c>
      <c r="B490" s="194" t="s">
        <v>0</v>
      </c>
      <c r="C490" s="31">
        <f t="shared" si="350"/>
        <v>480</v>
      </c>
      <c r="D490" s="173" t="str">
        <f t="shared" si="314"/>
        <v>Dw_480</v>
      </c>
      <c r="E490" s="4">
        <v>490.21198371093209</v>
      </c>
      <c r="F490" s="195" t="s">
        <v>360</v>
      </c>
      <c r="G490" s="195">
        <v>17.5</v>
      </c>
      <c r="H490" s="3">
        <f t="shared" si="315"/>
        <v>47.0090504835376</v>
      </c>
      <c r="I490" s="196">
        <f t="shared" si="316"/>
        <v>174.92711012134077</v>
      </c>
      <c r="J490" s="1">
        <f t="shared" si="317"/>
        <v>0.3</v>
      </c>
      <c r="K490" s="280">
        <f t="shared" si="318"/>
        <v>0.64860679403877664</v>
      </c>
      <c r="L490" s="280">
        <f t="shared" si="319"/>
        <v>0.90638295746871367</v>
      </c>
      <c r="M490" s="225">
        <f t="shared" si="320"/>
        <v>1.116341055533123</v>
      </c>
      <c r="N490" s="15" t="s">
        <v>432</v>
      </c>
      <c r="O490" s="197">
        <f t="shared" si="321"/>
        <v>0.67978721810153531</v>
      </c>
      <c r="P490" s="198">
        <f t="shared" si="322"/>
        <v>0</v>
      </c>
      <c r="Q490" s="198">
        <f t="shared" si="323"/>
        <v>0</v>
      </c>
      <c r="R490" s="198">
        <f t="shared" si="324"/>
        <v>0.78216041389898527</v>
      </c>
      <c r="S490" s="77">
        <f t="shared" si="325"/>
        <v>0.78023721456147266</v>
      </c>
      <c r="T490" s="199"/>
      <c r="U490" s="3">
        <f t="shared" si="326"/>
        <v>2.60150398290827</v>
      </c>
      <c r="V490" s="98">
        <f t="shared" si="327"/>
        <v>23.010598108497813</v>
      </c>
      <c r="W490" s="49">
        <f t="shared" si="328"/>
        <v>2.0429304037158929</v>
      </c>
      <c r="X490" s="317">
        <f t="shared" si="351"/>
        <v>0.21216953933548238</v>
      </c>
      <c r="Y490" s="318">
        <v>0.21216953933548241</v>
      </c>
      <c r="Z490" s="200"/>
      <c r="AA490" s="66"/>
      <c r="AB490" s="66"/>
      <c r="AC490" s="66">
        <v>250</v>
      </c>
      <c r="AD490" s="66"/>
      <c r="AE490" s="66"/>
      <c r="AF490" s="66"/>
      <c r="AG490" s="66"/>
      <c r="AH490" s="195"/>
      <c r="AI490" s="34"/>
      <c r="AJ490" s="229">
        <v>180</v>
      </c>
      <c r="AK490" s="34"/>
      <c r="AL490" s="34"/>
      <c r="AM490" s="34"/>
      <c r="AN490" s="201"/>
      <c r="AO490" s="201"/>
      <c r="AP490" s="202">
        <v>240</v>
      </c>
      <c r="AQ490" s="18"/>
      <c r="AR490" s="18"/>
      <c r="AS490" s="18"/>
      <c r="AT490" s="51"/>
      <c r="AU490" s="17"/>
      <c r="AV490" s="18"/>
      <c r="AW490" s="112"/>
      <c r="AX490" s="103"/>
      <c r="AY490" s="18"/>
      <c r="AZ490" s="18"/>
      <c r="BA490" s="18"/>
      <c r="BB490" s="17"/>
      <c r="BC490" s="19"/>
      <c r="BD490" s="19"/>
      <c r="BE490" s="19"/>
      <c r="BF490" s="17"/>
      <c r="BG490" s="18"/>
      <c r="BH490" s="18"/>
      <c r="BI490" s="128"/>
      <c r="BJ490" s="331"/>
      <c r="BK490" s="332"/>
      <c r="BL490" s="332"/>
      <c r="BM490" s="332"/>
      <c r="BN490" s="333"/>
      <c r="BO490" s="203">
        <f t="shared" si="329"/>
        <v>6.9363999999999999</v>
      </c>
      <c r="BP490" s="285">
        <v>6.7771539247358286</v>
      </c>
      <c r="BQ490" s="204">
        <v>2.9499650345314912</v>
      </c>
      <c r="BR490" s="204"/>
      <c r="BS490" s="47"/>
      <c r="BT490" s="42"/>
      <c r="BU490" s="42"/>
      <c r="BV490" s="42"/>
      <c r="BW490" s="43"/>
      <c r="BX490" s="191"/>
      <c r="BY490" s="191"/>
      <c r="BZ490" s="205"/>
      <c r="CA490" s="191"/>
      <c r="CB490" s="206"/>
      <c r="CC490" s="191"/>
      <c r="CD490" s="207">
        <f t="shared" si="330"/>
        <v>52.478133036402234</v>
      </c>
      <c r="CE490" s="47" t="s">
        <v>356</v>
      </c>
      <c r="CF490" s="42">
        <v>31.8</v>
      </c>
      <c r="CG490" s="42" t="s">
        <v>353</v>
      </c>
      <c r="CH490" s="42">
        <v>175</v>
      </c>
      <c r="CI490" s="191"/>
      <c r="CJ490" s="192"/>
      <c r="CK490" s="191" t="s">
        <v>357</v>
      </c>
      <c r="CL490" s="191" t="s">
        <v>358</v>
      </c>
      <c r="CM490" s="208">
        <v>0.13</v>
      </c>
      <c r="CN490" s="191">
        <v>470</v>
      </c>
      <c r="CO490" s="205">
        <f t="shared" si="331"/>
        <v>70.937455302837719</v>
      </c>
      <c r="CP490" s="191">
        <f t="shared" si="332"/>
        <v>39.358599777301677</v>
      </c>
      <c r="CQ490" s="145" t="s">
        <v>353</v>
      </c>
      <c r="CR490" s="191">
        <v>175</v>
      </c>
      <c r="CS490" s="191"/>
      <c r="CT490" s="191"/>
      <c r="CU490" s="191"/>
      <c r="CV490" s="192"/>
      <c r="CW490" s="191" t="s">
        <v>357</v>
      </c>
      <c r="CX490" s="209" t="s">
        <v>358</v>
      </c>
      <c r="CY490" s="208">
        <v>0.13</v>
      </c>
      <c r="CZ490" s="191">
        <v>470</v>
      </c>
      <c r="DA490" s="191"/>
      <c r="DB490" s="191">
        <f t="shared" si="333"/>
        <v>47.0090504835376</v>
      </c>
      <c r="DC490" s="43">
        <f t="shared" si="334"/>
        <v>0</v>
      </c>
      <c r="DD490" s="191" t="s">
        <v>362</v>
      </c>
      <c r="DE490" s="191">
        <v>100</v>
      </c>
      <c r="DF490" s="191" t="s">
        <v>361</v>
      </c>
      <c r="DG490" s="191">
        <v>20</v>
      </c>
      <c r="DH490" s="191" t="s">
        <v>353</v>
      </c>
      <c r="DI490" s="192">
        <v>175</v>
      </c>
      <c r="DJ490" s="191"/>
      <c r="DK490" s="209"/>
      <c r="DL490" s="208"/>
      <c r="DM490" s="191"/>
      <c r="DN490" s="191">
        <f t="shared" si="335"/>
        <v>47.0090504835376</v>
      </c>
      <c r="DO490" s="192">
        <f t="shared" si="336"/>
        <v>0</v>
      </c>
      <c r="DP490" s="191">
        <v>1</v>
      </c>
      <c r="DQ490" s="191" t="s">
        <v>363</v>
      </c>
      <c r="DR490" s="191" t="s">
        <v>371</v>
      </c>
      <c r="DS490" s="208">
        <v>0.13400000000000001</v>
      </c>
      <c r="DT490" s="191">
        <v>580</v>
      </c>
      <c r="DU490" s="191">
        <f t="shared" si="337"/>
        <v>6.7771539247358286</v>
      </c>
      <c r="DV490" s="191">
        <v>0.375</v>
      </c>
      <c r="DW490" s="191">
        <v>0.45</v>
      </c>
      <c r="DX490" s="192">
        <f t="shared" si="338"/>
        <v>8.7463555060670384</v>
      </c>
      <c r="DY490" s="191">
        <v>1</v>
      </c>
      <c r="DZ490" s="191" t="s">
        <v>363</v>
      </c>
      <c r="EA490" s="191" t="s">
        <v>371</v>
      </c>
      <c r="EB490" s="208">
        <v>0.13400000000000001</v>
      </c>
      <c r="EC490" s="191">
        <v>580</v>
      </c>
      <c r="ED490" s="191">
        <f t="shared" si="339"/>
        <v>2.9499650345314912</v>
      </c>
      <c r="EE490" s="191">
        <v>0.47499999999999998</v>
      </c>
      <c r="EF490" s="191">
        <v>0.47499999999999998</v>
      </c>
      <c r="EG490" s="191">
        <f t="shared" si="340"/>
        <v>4.3731777530335192</v>
      </c>
      <c r="EH490" s="166">
        <f t="shared" si="341"/>
        <v>2</v>
      </c>
      <c r="EI490" s="205">
        <f t="shared" si="342"/>
        <v>4.422556770944059</v>
      </c>
      <c r="EJ490" s="205">
        <f t="shared" si="352"/>
        <v>2.60150398290827</v>
      </c>
      <c r="EK490" s="51">
        <f t="shared" si="348"/>
        <v>0.17423052581161058</v>
      </c>
      <c r="EL490" s="220">
        <f t="shared" si="353"/>
        <v>1.2569216145279705</v>
      </c>
      <c r="EM490" s="221">
        <f t="shared" si="343"/>
        <v>11.505299054248907</v>
      </c>
      <c r="EN490" s="191"/>
      <c r="EO490" s="313"/>
      <c r="EP490" s="192" t="s">
        <v>354</v>
      </c>
      <c r="EQ490" s="222">
        <f t="shared" si="344"/>
        <v>4.422556770944059</v>
      </c>
      <c r="ER490" s="191">
        <f t="shared" si="345"/>
        <v>2.60150398290827</v>
      </c>
      <c r="ES490" s="51">
        <f t="shared" si="346"/>
        <v>0.17423052581161058</v>
      </c>
      <c r="ET490" s="191">
        <f t="shared" si="349"/>
        <v>1.2569216145279705</v>
      </c>
      <c r="EU490" s="191">
        <f t="shared" si="347"/>
        <v>11.505299054248907</v>
      </c>
      <c r="EV490" s="191"/>
      <c r="EW490" s="191"/>
      <c r="EX490" s="192" t="str">
        <f t="shared" si="354"/>
        <v>Rear</v>
      </c>
      <c r="EY490" s="145"/>
      <c r="EZ490" s="191"/>
      <c r="FA490" s="191"/>
      <c r="FB490" s="191"/>
      <c r="FC490" s="191"/>
      <c r="FD490" s="191"/>
      <c r="FE490" s="191"/>
      <c r="FF490" s="192"/>
      <c r="FG490" s="145"/>
      <c r="FH490" s="191"/>
      <c r="FI490" s="191"/>
      <c r="FJ490" s="191"/>
      <c r="FK490" s="191"/>
      <c r="FL490" s="191"/>
      <c r="FM490" s="191"/>
      <c r="FN490" s="192"/>
      <c r="FO490" s="145"/>
      <c r="FP490" s="191"/>
      <c r="FQ490" s="191"/>
      <c r="FR490" s="191"/>
      <c r="FS490" s="191"/>
      <c r="FT490" s="191"/>
      <c r="FU490" s="191"/>
      <c r="FV490" s="192"/>
      <c r="FW490" s="191"/>
      <c r="FX490" s="191"/>
      <c r="FY490" s="191"/>
      <c r="FZ490" s="191"/>
      <c r="GA490" s="191"/>
      <c r="GB490" s="191"/>
      <c r="GC490" s="191"/>
      <c r="GD490" s="210"/>
      <c r="GE490" s="145"/>
      <c r="GF490" s="191"/>
      <c r="GG490" s="191"/>
      <c r="GH490" s="191"/>
      <c r="GI490" s="191"/>
      <c r="GJ490" s="191"/>
      <c r="GK490" s="191"/>
      <c r="GL490" s="210"/>
      <c r="GM490" s="145"/>
      <c r="GN490" s="191"/>
      <c r="GO490" s="191"/>
      <c r="GP490" s="191"/>
      <c r="GQ490" s="191"/>
      <c r="GR490" s="191"/>
      <c r="GS490" s="191"/>
      <c r="GT490" s="210"/>
      <c r="GU490" s="145"/>
      <c r="GV490" s="191"/>
      <c r="GW490" s="191"/>
      <c r="GX490" s="191"/>
      <c r="GY490" s="191"/>
      <c r="GZ490" s="191"/>
      <c r="HA490" s="191"/>
      <c r="HB490" s="210"/>
      <c r="HC490" s="145"/>
      <c r="HD490" s="191"/>
      <c r="HE490" s="191"/>
      <c r="HF490" s="191"/>
      <c r="HG490" s="191"/>
      <c r="HH490" s="191"/>
      <c r="HI490" s="191"/>
      <c r="HJ490" s="210"/>
      <c r="HR490" s="310"/>
    </row>
    <row r="491" spans="1:226" s="309" customFormat="1" ht="14.45" customHeight="1" x14ac:dyDescent="0.25">
      <c r="A491" s="211" t="s">
        <v>431</v>
      </c>
      <c r="B491" s="194" t="s">
        <v>0</v>
      </c>
      <c r="C491" s="31">
        <f t="shared" si="350"/>
        <v>481</v>
      </c>
      <c r="D491" s="173" t="str">
        <f t="shared" si="314"/>
        <v>Dw_481</v>
      </c>
      <c r="E491" s="4">
        <v>575.88060959829954</v>
      </c>
      <c r="F491" s="195" t="s">
        <v>360</v>
      </c>
      <c r="G491" s="195">
        <v>17.5</v>
      </c>
      <c r="H491" s="3">
        <f t="shared" si="315"/>
        <v>65.586810553661081</v>
      </c>
      <c r="I491" s="196">
        <f t="shared" si="316"/>
        <v>225.54429897471923</v>
      </c>
      <c r="J491" s="1">
        <f t="shared" si="317"/>
        <v>0.30000000000000004</v>
      </c>
      <c r="K491" s="280">
        <f t="shared" si="318"/>
        <v>0.71699484650827028</v>
      </c>
      <c r="L491" s="280">
        <f t="shared" si="319"/>
        <v>0.81999099699965972</v>
      </c>
      <c r="M491" s="225">
        <f t="shared" si="320"/>
        <v>1.0316600109263703</v>
      </c>
      <c r="N491" s="15" t="s">
        <v>432</v>
      </c>
      <c r="O491" s="197">
        <f t="shared" si="321"/>
        <v>0.61499324774974473</v>
      </c>
      <c r="P491" s="198">
        <f t="shared" si="322"/>
        <v>0</v>
      </c>
      <c r="Q491" s="198">
        <f t="shared" si="323"/>
        <v>0</v>
      </c>
      <c r="R491" s="198">
        <f t="shared" si="324"/>
        <v>0.72282893937269443</v>
      </c>
      <c r="S491" s="77">
        <f t="shared" si="325"/>
        <v>1.0309539283856461</v>
      </c>
      <c r="T491" s="199"/>
      <c r="U491" s="3">
        <f t="shared" si="326"/>
        <v>1.8671750404626584</v>
      </c>
      <c r="V491" s="98">
        <f t="shared" si="327"/>
        <v>11.853564947870881</v>
      </c>
      <c r="W491" s="49">
        <f t="shared" si="328"/>
        <v>5.533087374312796</v>
      </c>
      <c r="X491" s="317">
        <f t="shared" si="351"/>
        <v>7.1814087455318726E-2</v>
      </c>
      <c r="Y491" s="318">
        <v>7.1814087455318726E-2</v>
      </c>
      <c r="Z491" s="200"/>
      <c r="AA491" s="66"/>
      <c r="AB491" s="66"/>
      <c r="AC491" s="66">
        <v>250</v>
      </c>
      <c r="AD491" s="66"/>
      <c r="AE491" s="66"/>
      <c r="AF491" s="66"/>
      <c r="AG491" s="66"/>
      <c r="AH491" s="195"/>
      <c r="AI491" s="34"/>
      <c r="AJ491" s="229">
        <v>180</v>
      </c>
      <c r="AK491" s="34"/>
      <c r="AL491" s="34"/>
      <c r="AM491" s="34"/>
      <c r="AN491" s="201"/>
      <c r="AO491" s="201"/>
      <c r="AP491" s="202">
        <v>240</v>
      </c>
      <c r="AQ491" s="18"/>
      <c r="AR491" s="18"/>
      <c r="AS491" s="18"/>
      <c r="AT491" s="51"/>
      <c r="AU491" s="17"/>
      <c r="AV491" s="18"/>
      <c r="AW491" s="112"/>
      <c r="AX491" s="103"/>
      <c r="AY491" s="18"/>
      <c r="AZ491" s="18"/>
      <c r="BA491" s="18"/>
      <c r="BB491" s="17"/>
      <c r="BC491" s="19"/>
      <c r="BD491" s="19"/>
      <c r="BE491" s="19"/>
      <c r="BF491" s="17"/>
      <c r="BG491" s="18"/>
      <c r="BH491" s="18"/>
      <c r="BI491" s="128"/>
      <c r="BJ491" s="331"/>
      <c r="BK491" s="332"/>
      <c r="BL491" s="332"/>
      <c r="BM491" s="332"/>
      <c r="BN491" s="333"/>
      <c r="BO491" s="203">
        <f t="shared" si="329"/>
        <v>6.9363999999999999</v>
      </c>
      <c r="BP491" s="285">
        <v>9.455453917545281</v>
      </c>
      <c r="BQ491" s="204">
        <v>2.8785846415574117</v>
      </c>
      <c r="BR491" s="204"/>
      <c r="BS491" s="47"/>
      <c r="BT491" s="42"/>
      <c r="BU491" s="42"/>
      <c r="BV491" s="42"/>
      <c r="BW491" s="43"/>
      <c r="BX491" s="191"/>
      <c r="BY491" s="191"/>
      <c r="BZ491" s="205"/>
      <c r="CA491" s="191"/>
      <c r="CB491" s="206"/>
      <c r="CC491" s="191"/>
      <c r="CD491" s="207">
        <f t="shared" si="330"/>
        <v>67.663289692415773</v>
      </c>
      <c r="CE491" s="47" t="s">
        <v>356</v>
      </c>
      <c r="CF491" s="42">
        <v>31.8</v>
      </c>
      <c r="CG491" s="42" t="s">
        <v>353</v>
      </c>
      <c r="CH491" s="42">
        <v>175</v>
      </c>
      <c r="CI491" s="191"/>
      <c r="CJ491" s="192"/>
      <c r="CK491" s="191" t="s">
        <v>357</v>
      </c>
      <c r="CL491" s="191" t="s">
        <v>358</v>
      </c>
      <c r="CM491" s="208">
        <v>0.13</v>
      </c>
      <c r="CN491" s="191">
        <v>470</v>
      </c>
      <c r="CO491" s="205">
        <f t="shared" si="331"/>
        <v>84.399124015969193</v>
      </c>
      <c r="CP491" s="191">
        <f t="shared" si="332"/>
        <v>50.747467269311826</v>
      </c>
      <c r="CQ491" s="145" t="s">
        <v>353</v>
      </c>
      <c r="CR491" s="191">
        <v>175</v>
      </c>
      <c r="CS491" s="191"/>
      <c r="CT491" s="191"/>
      <c r="CU491" s="191"/>
      <c r="CV491" s="192"/>
      <c r="CW491" s="191" t="s">
        <v>357</v>
      </c>
      <c r="CX491" s="209" t="s">
        <v>358</v>
      </c>
      <c r="CY491" s="208">
        <v>0.13</v>
      </c>
      <c r="CZ491" s="191">
        <v>470</v>
      </c>
      <c r="DA491" s="191"/>
      <c r="DB491" s="191">
        <f t="shared" si="333"/>
        <v>65.586810553661081</v>
      </c>
      <c r="DC491" s="43">
        <f t="shared" si="334"/>
        <v>0</v>
      </c>
      <c r="DD491" s="191" t="s">
        <v>362</v>
      </c>
      <c r="DE491" s="191">
        <v>100</v>
      </c>
      <c r="DF491" s="191" t="s">
        <v>361</v>
      </c>
      <c r="DG491" s="191">
        <v>20</v>
      </c>
      <c r="DH491" s="191" t="s">
        <v>353</v>
      </c>
      <c r="DI491" s="192">
        <v>175</v>
      </c>
      <c r="DJ491" s="191"/>
      <c r="DK491" s="209"/>
      <c r="DL491" s="208"/>
      <c r="DM491" s="191"/>
      <c r="DN491" s="191">
        <f t="shared" si="335"/>
        <v>65.586810553661081</v>
      </c>
      <c r="DO491" s="192">
        <f t="shared" si="336"/>
        <v>0</v>
      </c>
      <c r="DP491" s="191">
        <v>1</v>
      </c>
      <c r="DQ491" s="191" t="s">
        <v>363</v>
      </c>
      <c r="DR491" s="191" t="s">
        <v>371</v>
      </c>
      <c r="DS491" s="208">
        <v>0.13400000000000001</v>
      </c>
      <c r="DT491" s="191">
        <v>580</v>
      </c>
      <c r="DU491" s="191">
        <f t="shared" si="337"/>
        <v>9.455453917545281</v>
      </c>
      <c r="DV491" s="191">
        <v>0.375</v>
      </c>
      <c r="DW491" s="191">
        <v>0.45</v>
      </c>
      <c r="DX491" s="192">
        <f t="shared" si="338"/>
        <v>11.277214948735962</v>
      </c>
      <c r="DY491" s="191">
        <v>1</v>
      </c>
      <c r="DZ491" s="191" t="s">
        <v>363</v>
      </c>
      <c r="EA491" s="191" t="s">
        <v>371</v>
      </c>
      <c r="EB491" s="208">
        <v>0.13400000000000001</v>
      </c>
      <c r="EC491" s="191">
        <v>580</v>
      </c>
      <c r="ED491" s="191">
        <f t="shared" si="339"/>
        <v>2.8785846415574117</v>
      </c>
      <c r="EE491" s="191">
        <v>0.47499999999999998</v>
      </c>
      <c r="EF491" s="191">
        <v>0.47499999999999998</v>
      </c>
      <c r="EG491" s="191">
        <f t="shared" si="340"/>
        <v>5.6386074743679808</v>
      </c>
      <c r="EH491" s="166">
        <f t="shared" si="341"/>
        <v>2</v>
      </c>
      <c r="EI491" s="205">
        <f t="shared" si="342"/>
        <v>3.1741975687865192</v>
      </c>
      <c r="EJ491" s="205">
        <f t="shared" si="352"/>
        <v>1.8671750404626584</v>
      </c>
      <c r="EK491" s="51">
        <f t="shared" si="348"/>
        <v>0.76140960109475331</v>
      </c>
      <c r="EL491" s="220">
        <f t="shared" si="353"/>
        <v>0.1470012156067404</v>
      </c>
      <c r="EM491" s="221">
        <f t="shared" si="343"/>
        <v>5.9267824739354404</v>
      </c>
      <c r="EN491" s="191"/>
      <c r="EO491" s="313"/>
      <c r="EP491" s="192" t="s">
        <v>354</v>
      </c>
      <c r="EQ491" s="222">
        <f t="shared" si="344"/>
        <v>3.1741975687865192</v>
      </c>
      <c r="ER491" s="191">
        <f t="shared" si="345"/>
        <v>1.8671750404626584</v>
      </c>
      <c r="ES491" s="51">
        <f t="shared" si="346"/>
        <v>0.76140960109475331</v>
      </c>
      <c r="ET491" s="191">
        <f t="shared" si="349"/>
        <v>3.6152012156067403</v>
      </c>
      <c r="EU491" s="191">
        <f t="shared" si="347"/>
        <v>5.9267824739354404</v>
      </c>
      <c r="EV491" s="191"/>
      <c r="EW491" s="191"/>
      <c r="EX491" s="192" t="str">
        <f t="shared" si="354"/>
        <v>Front</v>
      </c>
      <c r="EY491" s="145"/>
      <c r="EZ491" s="191"/>
      <c r="FA491" s="191"/>
      <c r="FB491" s="191"/>
      <c r="FC491" s="191"/>
      <c r="FD491" s="191"/>
      <c r="FE491" s="191"/>
      <c r="FF491" s="192"/>
      <c r="FG491" s="145"/>
      <c r="FH491" s="191"/>
      <c r="FI491" s="191"/>
      <c r="FJ491" s="191"/>
      <c r="FK491" s="191"/>
      <c r="FL491" s="191"/>
      <c r="FM491" s="191"/>
      <c r="FN491" s="192"/>
      <c r="FO491" s="145"/>
      <c r="FP491" s="191"/>
      <c r="FQ491" s="191"/>
      <c r="FR491" s="191"/>
      <c r="FS491" s="191"/>
      <c r="FT491" s="191"/>
      <c r="FU491" s="191"/>
      <c r="FV491" s="192"/>
      <c r="FW491" s="191"/>
      <c r="FX491" s="191"/>
      <c r="FY491" s="191"/>
      <c r="FZ491" s="191"/>
      <c r="GA491" s="191"/>
      <c r="GB491" s="191"/>
      <c r="GC491" s="191"/>
      <c r="GD491" s="210"/>
      <c r="GE491" s="145"/>
      <c r="GF491" s="191"/>
      <c r="GG491" s="191"/>
      <c r="GH491" s="191"/>
      <c r="GI491" s="191"/>
      <c r="GJ491" s="191"/>
      <c r="GK491" s="191"/>
      <c r="GL491" s="210"/>
      <c r="GM491" s="145"/>
      <c r="GN491" s="191"/>
      <c r="GO491" s="191"/>
      <c r="GP491" s="191"/>
      <c r="GQ491" s="191"/>
      <c r="GR491" s="191"/>
      <c r="GS491" s="191"/>
      <c r="GT491" s="210"/>
      <c r="GU491" s="145"/>
      <c r="GV491" s="191"/>
      <c r="GW491" s="191"/>
      <c r="GX491" s="191"/>
      <c r="GY491" s="191"/>
      <c r="GZ491" s="191"/>
      <c r="HA491" s="191"/>
      <c r="HB491" s="210"/>
      <c r="HC491" s="145"/>
      <c r="HD491" s="191"/>
      <c r="HE491" s="191"/>
      <c r="HF491" s="191"/>
      <c r="HG491" s="191"/>
      <c r="HH491" s="191"/>
      <c r="HI491" s="191"/>
      <c r="HJ491" s="210"/>
      <c r="HR491" s="310"/>
    </row>
    <row r="492" spans="1:226" s="309" customFormat="1" ht="14.45" customHeight="1" x14ac:dyDescent="0.25">
      <c r="A492" s="211" t="s">
        <v>431</v>
      </c>
      <c r="B492" s="194" t="s">
        <v>0</v>
      </c>
      <c r="C492" s="31">
        <f t="shared" si="350"/>
        <v>482</v>
      </c>
      <c r="D492" s="173" t="str">
        <f t="shared" si="314"/>
        <v>Dw_482</v>
      </c>
      <c r="E492" s="4">
        <v>486.72411389910502</v>
      </c>
      <c r="F492" s="195" t="s">
        <v>360</v>
      </c>
      <c r="G492" s="195">
        <v>17.5</v>
      </c>
      <c r="H492" s="3">
        <f t="shared" si="315"/>
        <v>48.433615478832003</v>
      </c>
      <c r="I492" s="196">
        <f t="shared" si="316"/>
        <v>175.7341134402551</v>
      </c>
      <c r="J492" s="1">
        <f t="shared" si="317"/>
        <v>0.3</v>
      </c>
      <c r="K492" s="280">
        <f t="shared" si="318"/>
        <v>0.66847112973831413</v>
      </c>
      <c r="L492" s="280">
        <f t="shared" si="319"/>
        <v>0.75526841591934046</v>
      </c>
      <c r="M492" s="225">
        <f t="shared" si="320"/>
        <v>1.0885050292212441</v>
      </c>
      <c r="N492" s="15" t="s">
        <v>432</v>
      </c>
      <c r="O492" s="197">
        <f t="shared" si="321"/>
        <v>0.56645131193950526</v>
      </c>
      <c r="P492" s="198">
        <f t="shared" si="322"/>
        <v>0</v>
      </c>
      <c r="Q492" s="198">
        <f t="shared" si="323"/>
        <v>0</v>
      </c>
      <c r="R492" s="198">
        <f t="shared" si="324"/>
        <v>0.76265720047376151</v>
      </c>
      <c r="S492" s="77">
        <f t="shared" si="325"/>
        <v>0.81617564218414118</v>
      </c>
      <c r="T492" s="199"/>
      <c r="U492" s="3">
        <f t="shared" si="326"/>
        <v>1.6327146515534712</v>
      </c>
      <c r="V492" s="98">
        <f t="shared" si="327"/>
        <v>9.0635742535510673</v>
      </c>
      <c r="W492" s="49">
        <f t="shared" si="328"/>
        <v>5.3437655083871505</v>
      </c>
      <c r="X492" s="317">
        <f t="shared" si="351"/>
        <v>6.590199582848226E-2</v>
      </c>
      <c r="Y492" s="318">
        <v>6.590199582848226E-2</v>
      </c>
      <c r="Z492" s="200"/>
      <c r="AA492" s="66"/>
      <c r="AB492" s="66"/>
      <c r="AC492" s="66">
        <v>250</v>
      </c>
      <c r="AD492" s="66"/>
      <c r="AE492" s="66"/>
      <c r="AF492" s="66"/>
      <c r="AG492" s="66"/>
      <c r="AH492" s="195"/>
      <c r="AI492" s="34"/>
      <c r="AJ492" s="229">
        <v>180</v>
      </c>
      <c r="AK492" s="34"/>
      <c r="AL492" s="34"/>
      <c r="AM492" s="34"/>
      <c r="AN492" s="201"/>
      <c r="AO492" s="201"/>
      <c r="AP492" s="202">
        <v>240</v>
      </c>
      <c r="AQ492" s="18"/>
      <c r="AR492" s="18"/>
      <c r="AS492" s="18"/>
      <c r="AT492" s="51"/>
      <c r="AU492" s="17"/>
      <c r="AV492" s="18"/>
      <c r="AW492" s="112"/>
      <c r="AX492" s="103"/>
      <c r="AY492" s="18"/>
      <c r="AZ492" s="18"/>
      <c r="BA492" s="18"/>
      <c r="BB492" s="17"/>
      <c r="BC492" s="19"/>
      <c r="BD492" s="19"/>
      <c r="BE492" s="19"/>
      <c r="BF492" s="17"/>
      <c r="BG492" s="18"/>
      <c r="BH492" s="18"/>
      <c r="BI492" s="128"/>
      <c r="BJ492" s="331"/>
      <c r="BK492" s="332"/>
      <c r="BL492" s="332"/>
      <c r="BM492" s="332"/>
      <c r="BN492" s="333"/>
      <c r="BO492" s="203">
        <f t="shared" si="329"/>
        <v>6.9363999999999999</v>
      </c>
      <c r="BP492" s="285">
        <v>6.9825291907663924</v>
      </c>
      <c r="BQ492" s="204">
        <v>2.833080095518778</v>
      </c>
      <c r="BR492" s="204"/>
      <c r="BS492" s="47"/>
      <c r="BT492" s="42"/>
      <c r="BU492" s="42"/>
      <c r="BV492" s="42"/>
      <c r="BW492" s="43"/>
      <c r="BX492" s="191"/>
      <c r="BY492" s="191"/>
      <c r="BZ492" s="205"/>
      <c r="CA492" s="191"/>
      <c r="CB492" s="206"/>
      <c r="CC492" s="191"/>
      <c r="CD492" s="207">
        <f t="shared" si="330"/>
        <v>52.720234032076533</v>
      </c>
      <c r="CE492" s="47" t="s">
        <v>356</v>
      </c>
      <c r="CF492" s="42">
        <v>31.8</v>
      </c>
      <c r="CG492" s="42" t="s">
        <v>353</v>
      </c>
      <c r="CH492" s="42">
        <v>175</v>
      </c>
      <c r="CI492" s="191"/>
      <c r="CJ492" s="192"/>
      <c r="CK492" s="191" t="s">
        <v>357</v>
      </c>
      <c r="CL492" s="191" t="s">
        <v>358</v>
      </c>
      <c r="CM492" s="208">
        <v>0.13</v>
      </c>
      <c r="CN492" s="191">
        <v>470</v>
      </c>
      <c r="CO492" s="205">
        <f t="shared" si="331"/>
        <v>68.895328631163238</v>
      </c>
      <c r="CP492" s="191">
        <f t="shared" si="332"/>
        <v>39.540175524057396</v>
      </c>
      <c r="CQ492" s="145" t="s">
        <v>353</v>
      </c>
      <c r="CR492" s="191">
        <v>175</v>
      </c>
      <c r="CS492" s="191"/>
      <c r="CT492" s="191"/>
      <c r="CU492" s="191"/>
      <c r="CV492" s="192"/>
      <c r="CW492" s="191" t="s">
        <v>357</v>
      </c>
      <c r="CX492" s="209" t="s">
        <v>358</v>
      </c>
      <c r="CY492" s="208">
        <v>0.13</v>
      </c>
      <c r="CZ492" s="191">
        <v>470</v>
      </c>
      <c r="DA492" s="191"/>
      <c r="DB492" s="191">
        <f t="shared" si="333"/>
        <v>48.433615478832003</v>
      </c>
      <c r="DC492" s="43">
        <f t="shared" si="334"/>
        <v>0</v>
      </c>
      <c r="DD492" s="191" t="s">
        <v>362</v>
      </c>
      <c r="DE492" s="191">
        <v>100</v>
      </c>
      <c r="DF492" s="191" t="s">
        <v>361</v>
      </c>
      <c r="DG492" s="191">
        <v>20</v>
      </c>
      <c r="DH492" s="191" t="s">
        <v>353</v>
      </c>
      <c r="DI492" s="192">
        <v>175</v>
      </c>
      <c r="DJ492" s="191"/>
      <c r="DK492" s="209"/>
      <c r="DL492" s="208"/>
      <c r="DM492" s="191"/>
      <c r="DN492" s="191">
        <f t="shared" si="335"/>
        <v>48.433615478832003</v>
      </c>
      <c r="DO492" s="192">
        <f t="shared" si="336"/>
        <v>0</v>
      </c>
      <c r="DP492" s="191">
        <v>1</v>
      </c>
      <c r="DQ492" s="191" t="s">
        <v>363</v>
      </c>
      <c r="DR492" s="191" t="s">
        <v>371</v>
      </c>
      <c r="DS492" s="208">
        <v>0.13400000000000001</v>
      </c>
      <c r="DT492" s="191">
        <v>580</v>
      </c>
      <c r="DU492" s="191">
        <f t="shared" si="337"/>
        <v>6.9825291907663924</v>
      </c>
      <c r="DV492" s="191">
        <v>0.375</v>
      </c>
      <c r="DW492" s="191">
        <v>0.45</v>
      </c>
      <c r="DX492" s="192">
        <f t="shared" si="338"/>
        <v>8.7867056720127561</v>
      </c>
      <c r="DY492" s="191">
        <v>1</v>
      </c>
      <c r="DZ492" s="191" t="s">
        <v>363</v>
      </c>
      <c r="EA492" s="191" t="s">
        <v>371</v>
      </c>
      <c r="EB492" s="208">
        <v>0.13400000000000001</v>
      </c>
      <c r="EC492" s="191">
        <v>580</v>
      </c>
      <c r="ED492" s="191">
        <f t="shared" si="339"/>
        <v>2.833080095518778</v>
      </c>
      <c r="EE492" s="191">
        <v>0.47499999999999998</v>
      </c>
      <c r="EF492" s="191">
        <v>0.47499999999999998</v>
      </c>
      <c r="EG492" s="191">
        <f t="shared" si="340"/>
        <v>4.393352836006378</v>
      </c>
      <c r="EH492" s="166">
        <f t="shared" si="341"/>
        <v>2</v>
      </c>
      <c r="EI492" s="205">
        <f t="shared" si="342"/>
        <v>2.7756149076409011</v>
      </c>
      <c r="EJ492" s="205">
        <f t="shared" si="352"/>
        <v>1.6327146515534712</v>
      </c>
      <c r="EK492" s="51">
        <f t="shared" si="348"/>
        <v>0.95036544396530687</v>
      </c>
      <c r="EL492" s="220">
        <f t="shared" si="353"/>
        <v>0.34629254617954941</v>
      </c>
      <c r="EM492" s="221">
        <f t="shared" si="343"/>
        <v>4.5317871267755336</v>
      </c>
      <c r="EN492" s="191"/>
      <c r="EO492" s="313"/>
      <c r="EP492" s="192" t="s">
        <v>354</v>
      </c>
      <c r="EQ492" s="222">
        <f t="shared" si="344"/>
        <v>2.7756149076409011</v>
      </c>
      <c r="ER492" s="191">
        <f t="shared" si="345"/>
        <v>1.6327146515534712</v>
      </c>
      <c r="ES492" s="51">
        <f t="shared" si="346"/>
        <v>0.95036544396530687</v>
      </c>
      <c r="ET492" s="191">
        <f t="shared" si="349"/>
        <v>3.8144925461795491</v>
      </c>
      <c r="EU492" s="191">
        <f t="shared" si="347"/>
        <v>4.5317871267755336</v>
      </c>
      <c r="EV492" s="191"/>
      <c r="EW492" s="191"/>
      <c r="EX492" s="192" t="str">
        <f t="shared" si="354"/>
        <v>Front</v>
      </c>
      <c r="EY492" s="145"/>
      <c r="EZ492" s="191"/>
      <c r="FA492" s="191"/>
      <c r="FB492" s="191"/>
      <c r="FC492" s="191"/>
      <c r="FD492" s="191"/>
      <c r="FE492" s="191"/>
      <c r="FF492" s="192"/>
      <c r="FG492" s="145"/>
      <c r="FH492" s="191"/>
      <c r="FI492" s="191"/>
      <c r="FJ492" s="191"/>
      <c r="FK492" s="191"/>
      <c r="FL492" s="191"/>
      <c r="FM492" s="191"/>
      <c r="FN492" s="192"/>
      <c r="FO492" s="145"/>
      <c r="FP492" s="191"/>
      <c r="FQ492" s="191"/>
      <c r="FR492" s="191"/>
      <c r="FS492" s="191"/>
      <c r="FT492" s="191"/>
      <c r="FU492" s="191"/>
      <c r="FV492" s="192"/>
      <c r="FW492" s="191"/>
      <c r="FX492" s="191"/>
      <c r="FY492" s="191"/>
      <c r="FZ492" s="191"/>
      <c r="GA492" s="191"/>
      <c r="GB492" s="191"/>
      <c r="GC492" s="191"/>
      <c r="GD492" s="210"/>
      <c r="GE492" s="145"/>
      <c r="GF492" s="191"/>
      <c r="GG492" s="191"/>
      <c r="GH492" s="191"/>
      <c r="GI492" s="191"/>
      <c r="GJ492" s="191"/>
      <c r="GK492" s="191"/>
      <c r="GL492" s="210"/>
      <c r="GM492" s="145"/>
      <c r="GN492" s="191"/>
      <c r="GO492" s="191"/>
      <c r="GP492" s="191"/>
      <c r="GQ492" s="191"/>
      <c r="GR492" s="191"/>
      <c r="GS492" s="191"/>
      <c r="GT492" s="210"/>
      <c r="GU492" s="145"/>
      <c r="GV492" s="191"/>
      <c r="GW492" s="191"/>
      <c r="GX492" s="191"/>
      <c r="GY492" s="191"/>
      <c r="GZ492" s="191"/>
      <c r="HA492" s="191"/>
      <c r="HB492" s="210"/>
      <c r="HC492" s="145"/>
      <c r="HD492" s="191"/>
      <c r="HE492" s="191"/>
      <c r="HF492" s="191"/>
      <c r="HG492" s="191"/>
      <c r="HH492" s="191"/>
      <c r="HI492" s="191"/>
      <c r="HJ492" s="210"/>
      <c r="HR492" s="310"/>
    </row>
    <row r="493" spans="1:226" s="309" customFormat="1" ht="14.45" customHeight="1" x14ac:dyDescent="0.25">
      <c r="A493" s="211" t="s">
        <v>431</v>
      </c>
      <c r="B493" s="194" t="s">
        <v>0</v>
      </c>
      <c r="C493" s="31">
        <f t="shared" si="350"/>
        <v>483</v>
      </c>
      <c r="D493" s="173" t="str">
        <f t="shared" si="314"/>
        <v>Dw_483</v>
      </c>
      <c r="E493" s="4">
        <v>446.75683709108631</v>
      </c>
      <c r="F493" s="195" t="s">
        <v>360</v>
      </c>
      <c r="G493" s="195">
        <v>17.5</v>
      </c>
      <c r="H493" s="3">
        <f t="shared" si="315"/>
        <v>51.490481792745925</v>
      </c>
      <c r="I493" s="196">
        <f t="shared" si="316"/>
        <v>190.20319468162347</v>
      </c>
      <c r="J493" s="1">
        <f t="shared" si="317"/>
        <v>0.30000000000000004</v>
      </c>
      <c r="K493" s="280">
        <f t="shared" si="318"/>
        <v>0.65420200432155351</v>
      </c>
      <c r="L493" s="280">
        <f t="shared" si="319"/>
        <v>0.74872416718461343</v>
      </c>
      <c r="M493" s="225">
        <f t="shared" si="320"/>
        <v>1.1081845890307032</v>
      </c>
      <c r="N493" s="15" t="s">
        <v>432</v>
      </c>
      <c r="O493" s="197">
        <f t="shared" si="321"/>
        <v>0.56154312538846007</v>
      </c>
      <c r="P493" s="198">
        <f t="shared" si="322"/>
        <v>0</v>
      </c>
      <c r="Q493" s="198">
        <f t="shared" si="323"/>
        <v>0</v>
      </c>
      <c r="R493" s="198">
        <f t="shared" si="324"/>
        <v>0.77644561448005756</v>
      </c>
      <c r="S493" s="77">
        <f t="shared" si="325"/>
        <v>0.82404365883137276</v>
      </c>
      <c r="T493" s="199"/>
      <c r="U493" s="3">
        <f t="shared" si="326"/>
        <v>1.7996167918478159</v>
      </c>
      <c r="V493" s="98">
        <f t="shared" si="327"/>
        <v>11.011310031502125</v>
      </c>
      <c r="W493" s="49">
        <f t="shared" si="328"/>
        <v>4.676144949641543</v>
      </c>
      <c r="X493" s="317">
        <f t="shared" si="351"/>
        <v>7.7662470554960172E-2</v>
      </c>
      <c r="Y493" s="318">
        <v>7.7662470554960158E-2</v>
      </c>
      <c r="Z493" s="200"/>
      <c r="AA493" s="66"/>
      <c r="AB493" s="66"/>
      <c r="AC493" s="66">
        <v>250</v>
      </c>
      <c r="AD493" s="66"/>
      <c r="AE493" s="66"/>
      <c r="AF493" s="66"/>
      <c r="AG493" s="66"/>
      <c r="AH493" s="195"/>
      <c r="AI493" s="34"/>
      <c r="AJ493" s="229">
        <v>180</v>
      </c>
      <c r="AK493" s="34"/>
      <c r="AL493" s="34"/>
      <c r="AM493" s="34"/>
      <c r="AN493" s="201"/>
      <c r="AO493" s="201"/>
      <c r="AP493" s="202">
        <v>240</v>
      </c>
      <c r="AQ493" s="18"/>
      <c r="AR493" s="18"/>
      <c r="AS493" s="18"/>
      <c r="AT493" s="51"/>
      <c r="AU493" s="17"/>
      <c r="AV493" s="18"/>
      <c r="AW493" s="112"/>
      <c r="AX493" s="103"/>
      <c r="AY493" s="18"/>
      <c r="AZ493" s="18"/>
      <c r="BA493" s="18"/>
      <c r="BB493" s="17"/>
      <c r="BC493" s="19"/>
      <c r="BD493" s="19"/>
      <c r="BE493" s="19"/>
      <c r="BF493" s="17"/>
      <c r="BG493" s="18"/>
      <c r="BH493" s="18"/>
      <c r="BI493" s="128"/>
      <c r="BJ493" s="331"/>
      <c r="BK493" s="332"/>
      <c r="BL493" s="332"/>
      <c r="BM493" s="332"/>
      <c r="BN493" s="333"/>
      <c r="BO493" s="203">
        <f t="shared" si="329"/>
        <v>6.9363999999999999</v>
      </c>
      <c r="BP493" s="285">
        <v>7.4232284459872453</v>
      </c>
      <c r="BQ493" s="204">
        <v>3.0370643441162866</v>
      </c>
      <c r="BR493" s="204"/>
      <c r="BS493" s="47"/>
      <c r="BT493" s="42"/>
      <c r="BU493" s="42"/>
      <c r="BV493" s="42"/>
      <c r="BW493" s="43"/>
      <c r="BX493" s="191"/>
      <c r="BY493" s="191"/>
      <c r="BZ493" s="205"/>
      <c r="CA493" s="191"/>
      <c r="CB493" s="206"/>
      <c r="CC493" s="191"/>
      <c r="CD493" s="207">
        <f t="shared" si="330"/>
        <v>57.060958404487046</v>
      </c>
      <c r="CE493" s="47" t="s">
        <v>356</v>
      </c>
      <c r="CF493" s="42">
        <v>31.8</v>
      </c>
      <c r="CG493" s="42" t="s">
        <v>353</v>
      </c>
      <c r="CH493" s="42">
        <v>175</v>
      </c>
      <c r="CI493" s="191"/>
      <c r="CJ493" s="192"/>
      <c r="CK493" s="191" t="s">
        <v>357</v>
      </c>
      <c r="CL493" s="191" t="s">
        <v>358</v>
      </c>
      <c r="CM493" s="208">
        <v>0.13</v>
      </c>
      <c r="CN493" s="191">
        <v>470</v>
      </c>
      <c r="CO493" s="205">
        <f t="shared" si="331"/>
        <v>77.25067724470378</v>
      </c>
      <c r="CP493" s="191">
        <f t="shared" si="332"/>
        <v>42.795718803365283</v>
      </c>
      <c r="CQ493" s="145" t="s">
        <v>353</v>
      </c>
      <c r="CR493" s="191">
        <v>175</v>
      </c>
      <c r="CS493" s="191"/>
      <c r="CT493" s="191"/>
      <c r="CU493" s="191"/>
      <c r="CV493" s="192"/>
      <c r="CW493" s="191" t="s">
        <v>357</v>
      </c>
      <c r="CX493" s="209" t="s">
        <v>358</v>
      </c>
      <c r="CY493" s="208">
        <v>0.13</v>
      </c>
      <c r="CZ493" s="191">
        <v>470</v>
      </c>
      <c r="DA493" s="191"/>
      <c r="DB493" s="191">
        <f t="shared" si="333"/>
        <v>51.490481792745925</v>
      </c>
      <c r="DC493" s="43">
        <f t="shared" si="334"/>
        <v>0</v>
      </c>
      <c r="DD493" s="191" t="s">
        <v>362</v>
      </c>
      <c r="DE493" s="191">
        <v>100</v>
      </c>
      <c r="DF493" s="191" t="s">
        <v>361</v>
      </c>
      <c r="DG493" s="191">
        <v>20</v>
      </c>
      <c r="DH493" s="191" t="s">
        <v>353</v>
      </c>
      <c r="DI493" s="192">
        <v>175</v>
      </c>
      <c r="DJ493" s="191"/>
      <c r="DK493" s="209"/>
      <c r="DL493" s="208"/>
      <c r="DM493" s="191"/>
      <c r="DN493" s="191">
        <f t="shared" si="335"/>
        <v>51.490481792745925</v>
      </c>
      <c r="DO493" s="192">
        <f t="shared" si="336"/>
        <v>0</v>
      </c>
      <c r="DP493" s="191">
        <v>1</v>
      </c>
      <c r="DQ493" s="191" t="s">
        <v>363</v>
      </c>
      <c r="DR493" s="191" t="s">
        <v>371</v>
      </c>
      <c r="DS493" s="208">
        <v>0.13400000000000001</v>
      </c>
      <c r="DT493" s="191">
        <v>580</v>
      </c>
      <c r="DU493" s="191">
        <f t="shared" si="337"/>
        <v>7.4232284459872453</v>
      </c>
      <c r="DV493" s="191">
        <v>0.375</v>
      </c>
      <c r="DW493" s="191">
        <v>0.45</v>
      </c>
      <c r="DX493" s="192">
        <f t="shared" si="338"/>
        <v>9.5101597340811743</v>
      </c>
      <c r="DY493" s="191">
        <v>1</v>
      </c>
      <c r="DZ493" s="191" t="s">
        <v>363</v>
      </c>
      <c r="EA493" s="191" t="s">
        <v>371</v>
      </c>
      <c r="EB493" s="208">
        <v>0.13400000000000001</v>
      </c>
      <c r="EC493" s="191">
        <v>580</v>
      </c>
      <c r="ED493" s="191">
        <f t="shared" si="339"/>
        <v>3.0370643441162866</v>
      </c>
      <c r="EE493" s="191">
        <v>0.47499999999999998</v>
      </c>
      <c r="EF493" s="191">
        <v>0.47499999999999998</v>
      </c>
      <c r="EG493" s="191">
        <f t="shared" si="340"/>
        <v>4.7550798670405872</v>
      </c>
      <c r="EH493" s="166">
        <f t="shared" si="341"/>
        <v>2</v>
      </c>
      <c r="EI493" s="205">
        <f t="shared" si="342"/>
        <v>3.0593485461412868</v>
      </c>
      <c r="EJ493" s="205">
        <f t="shared" si="352"/>
        <v>1.7996167918478159</v>
      </c>
      <c r="EK493" s="51">
        <f t="shared" si="348"/>
        <v>0.9874475522684707</v>
      </c>
      <c r="EL493" s="220">
        <f t="shared" si="353"/>
        <v>0.20442572692935657</v>
      </c>
      <c r="EM493" s="221">
        <f t="shared" si="343"/>
        <v>5.5056550157510626</v>
      </c>
      <c r="EN493" s="191"/>
      <c r="EO493" s="313"/>
      <c r="EP493" s="192" t="s">
        <v>354</v>
      </c>
      <c r="EQ493" s="222">
        <f t="shared" si="344"/>
        <v>3.0593485461412868</v>
      </c>
      <c r="ER493" s="191">
        <f t="shared" si="345"/>
        <v>1.7996167918478159</v>
      </c>
      <c r="ES493" s="51">
        <f t="shared" si="346"/>
        <v>0.9874475522684707</v>
      </c>
      <c r="ET493" s="191">
        <f t="shared" si="349"/>
        <v>3.6726257269293567</v>
      </c>
      <c r="EU493" s="191">
        <f t="shared" si="347"/>
        <v>5.5056550157510626</v>
      </c>
      <c r="EV493" s="191"/>
      <c r="EW493" s="191"/>
      <c r="EX493" s="192" t="str">
        <f t="shared" si="354"/>
        <v>Front</v>
      </c>
      <c r="EY493" s="145"/>
      <c r="EZ493" s="191"/>
      <c r="FA493" s="191"/>
      <c r="FB493" s="191"/>
      <c r="FC493" s="191"/>
      <c r="FD493" s="191"/>
      <c r="FE493" s="191"/>
      <c r="FF493" s="192"/>
      <c r="FG493" s="145"/>
      <c r="FH493" s="191"/>
      <c r="FI493" s="191"/>
      <c r="FJ493" s="191"/>
      <c r="FK493" s="191"/>
      <c r="FL493" s="191"/>
      <c r="FM493" s="191"/>
      <c r="FN493" s="192"/>
      <c r="FO493" s="145"/>
      <c r="FP493" s="191"/>
      <c r="FQ493" s="191"/>
      <c r="FR493" s="191"/>
      <c r="FS493" s="191"/>
      <c r="FT493" s="191"/>
      <c r="FU493" s="191"/>
      <c r="FV493" s="192"/>
      <c r="FW493" s="191"/>
      <c r="FX493" s="191"/>
      <c r="FY493" s="191"/>
      <c r="FZ493" s="191"/>
      <c r="GA493" s="191"/>
      <c r="GB493" s="191"/>
      <c r="GC493" s="191"/>
      <c r="GD493" s="210"/>
      <c r="GE493" s="145"/>
      <c r="GF493" s="191"/>
      <c r="GG493" s="191"/>
      <c r="GH493" s="191"/>
      <c r="GI493" s="191"/>
      <c r="GJ493" s="191"/>
      <c r="GK493" s="191"/>
      <c r="GL493" s="210"/>
      <c r="GM493" s="145"/>
      <c r="GN493" s="191"/>
      <c r="GO493" s="191"/>
      <c r="GP493" s="191"/>
      <c r="GQ493" s="191"/>
      <c r="GR493" s="191"/>
      <c r="GS493" s="191"/>
      <c r="GT493" s="210"/>
      <c r="GU493" s="145"/>
      <c r="GV493" s="191"/>
      <c r="GW493" s="191"/>
      <c r="GX493" s="191"/>
      <c r="GY493" s="191"/>
      <c r="GZ493" s="191"/>
      <c r="HA493" s="191"/>
      <c r="HB493" s="210"/>
      <c r="HC493" s="145"/>
      <c r="HD493" s="191"/>
      <c r="HE493" s="191"/>
      <c r="HF493" s="191"/>
      <c r="HG493" s="191"/>
      <c r="HH493" s="191"/>
      <c r="HI493" s="191"/>
      <c r="HJ493" s="210"/>
      <c r="HR493" s="310"/>
    </row>
    <row r="494" spans="1:226" s="309" customFormat="1" ht="14.45" customHeight="1" x14ac:dyDescent="0.25">
      <c r="A494" s="211" t="s">
        <v>431</v>
      </c>
      <c r="B494" s="194" t="s">
        <v>0</v>
      </c>
      <c r="C494" s="31">
        <f t="shared" si="350"/>
        <v>484</v>
      </c>
      <c r="D494" s="173" t="str">
        <f t="shared" si="314"/>
        <v>Dw_484</v>
      </c>
      <c r="E494" s="4">
        <v>578.6760202039975</v>
      </c>
      <c r="F494" s="195" t="s">
        <v>360</v>
      </c>
      <c r="G494" s="195">
        <v>17.5</v>
      </c>
      <c r="H494" s="3">
        <f t="shared" si="315"/>
        <v>52.605267140129726</v>
      </c>
      <c r="I494" s="196">
        <f t="shared" si="316"/>
        <v>196.49780688480163</v>
      </c>
      <c r="J494" s="1">
        <f t="shared" si="317"/>
        <v>0.3</v>
      </c>
      <c r="K494" s="280">
        <f t="shared" si="318"/>
        <v>0.64575641689734686</v>
      </c>
      <c r="L494" s="280">
        <f t="shared" si="319"/>
        <v>0.74990403087796198</v>
      </c>
      <c r="M494" s="225">
        <f t="shared" si="320"/>
        <v>1.1205977133128406</v>
      </c>
      <c r="N494" s="15" t="s">
        <v>432</v>
      </c>
      <c r="O494" s="197">
        <f t="shared" si="321"/>
        <v>0.56242802315847162</v>
      </c>
      <c r="P494" s="198">
        <f t="shared" si="322"/>
        <v>0</v>
      </c>
      <c r="Q494" s="198">
        <f t="shared" si="323"/>
        <v>0</v>
      </c>
      <c r="R494" s="198">
        <f t="shared" si="324"/>
        <v>0.78514282612355446</v>
      </c>
      <c r="S494" s="77">
        <f t="shared" si="325"/>
        <v>0.82250922152320538</v>
      </c>
      <c r="T494" s="199"/>
      <c r="U494" s="3">
        <f t="shared" si="326"/>
        <v>1.9310231295853997</v>
      </c>
      <c r="V494" s="98">
        <f t="shared" si="327"/>
        <v>12.678091111778887</v>
      </c>
      <c r="W494" s="49">
        <f t="shared" si="328"/>
        <v>4.1493050236289539</v>
      </c>
      <c r="X494" s="317">
        <f t="shared" si="351"/>
        <v>8.9658175889924946E-2</v>
      </c>
      <c r="Y494" s="318">
        <v>8.9658175889924918E-2</v>
      </c>
      <c r="Z494" s="200"/>
      <c r="AA494" s="66"/>
      <c r="AB494" s="66"/>
      <c r="AC494" s="66">
        <v>250</v>
      </c>
      <c r="AD494" s="66"/>
      <c r="AE494" s="66"/>
      <c r="AF494" s="66"/>
      <c r="AG494" s="66"/>
      <c r="AH494" s="195"/>
      <c r="AI494" s="34"/>
      <c r="AJ494" s="229">
        <v>180</v>
      </c>
      <c r="AK494" s="34"/>
      <c r="AL494" s="34"/>
      <c r="AM494" s="34"/>
      <c r="AN494" s="201"/>
      <c r="AO494" s="201"/>
      <c r="AP494" s="202">
        <v>240</v>
      </c>
      <c r="AQ494" s="18"/>
      <c r="AR494" s="18"/>
      <c r="AS494" s="18"/>
      <c r="AT494" s="51"/>
      <c r="AU494" s="17"/>
      <c r="AV494" s="18"/>
      <c r="AW494" s="112"/>
      <c r="AX494" s="103"/>
      <c r="AY494" s="18"/>
      <c r="AZ494" s="18"/>
      <c r="BA494" s="18"/>
      <c r="BB494" s="17"/>
      <c r="BC494" s="19"/>
      <c r="BD494" s="19"/>
      <c r="BE494" s="19"/>
      <c r="BF494" s="17"/>
      <c r="BG494" s="18"/>
      <c r="BH494" s="18"/>
      <c r="BI494" s="128"/>
      <c r="BJ494" s="331"/>
      <c r="BK494" s="332"/>
      <c r="BL494" s="332"/>
      <c r="BM494" s="332"/>
      <c r="BN494" s="333"/>
      <c r="BO494" s="203">
        <f t="shared" si="329"/>
        <v>6.9363999999999999</v>
      </c>
      <c r="BP494" s="285">
        <v>7.5839437085706889</v>
      </c>
      <c r="BQ494" s="204">
        <v>3.143426713468894</v>
      </c>
      <c r="BR494" s="204"/>
      <c r="BS494" s="47"/>
      <c r="BT494" s="42"/>
      <c r="BU494" s="42"/>
      <c r="BV494" s="42"/>
      <c r="BW494" s="43"/>
      <c r="BX494" s="191"/>
      <c r="BY494" s="191"/>
      <c r="BZ494" s="205"/>
      <c r="CA494" s="191"/>
      <c r="CB494" s="206"/>
      <c r="CC494" s="191"/>
      <c r="CD494" s="207">
        <f t="shared" si="330"/>
        <v>58.94934206544049</v>
      </c>
      <c r="CE494" s="47" t="s">
        <v>356</v>
      </c>
      <c r="CF494" s="42">
        <v>31.8</v>
      </c>
      <c r="CG494" s="42" t="s">
        <v>353</v>
      </c>
      <c r="CH494" s="42">
        <v>175</v>
      </c>
      <c r="CI494" s="191"/>
      <c r="CJ494" s="192"/>
      <c r="CK494" s="191" t="s">
        <v>357</v>
      </c>
      <c r="CL494" s="191" t="s">
        <v>358</v>
      </c>
      <c r="CM494" s="208">
        <v>0.13</v>
      </c>
      <c r="CN494" s="191">
        <v>470</v>
      </c>
      <c r="CO494" s="205">
        <f t="shared" si="331"/>
        <v>81.315718753114311</v>
      </c>
      <c r="CP494" s="191">
        <f t="shared" si="332"/>
        <v>44.212006549080371</v>
      </c>
      <c r="CQ494" s="145" t="s">
        <v>353</v>
      </c>
      <c r="CR494" s="191">
        <v>175</v>
      </c>
      <c r="CS494" s="191"/>
      <c r="CT494" s="191"/>
      <c r="CU494" s="191"/>
      <c r="CV494" s="192"/>
      <c r="CW494" s="191" t="s">
        <v>357</v>
      </c>
      <c r="CX494" s="209" t="s">
        <v>358</v>
      </c>
      <c r="CY494" s="208">
        <v>0.13</v>
      </c>
      <c r="CZ494" s="191">
        <v>470</v>
      </c>
      <c r="DA494" s="191"/>
      <c r="DB494" s="191">
        <f t="shared" si="333"/>
        <v>52.605267140129726</v>
      </c>
      <c r="DC494" s="43">
        <f t="shared" si="334"/>
        <v>0</v>
      </c>
      <c r="DD494" s="191" t="s">
        <v>362</v>
      </c>
      <c r="DE494" s="191">
        <v>100</v>
      </c>
      <c r="DF494" s="191" t="s">
        <v>361</v>
      </c>
      <c r="DG494" s="191">
        <v>20</v>
      </c>
      <c r="DH494" s="191" t="s">
        <v>353</v>
      </c>
      <c r="DI494" s="192">
        <v>175</v>
      </c>
      <c r="DJ494" s="191"/>
      <c r="DK494" s="209"/>
      <c r="DL494" s="208"/>
      <c r="DM494" s="191"/>
      <c r="DN494" s="191">
        <f t="shared" si="335"/>
        <v>52.605267140129726</v>
      </c>
      <c r="DO494" s="192">
        <f t="shared" si="336"/>
        <v>0</v>
      </c>
      <c r="DP494" s="191">
        <v>1</v>
      </c>
      <c r="DQ494" s="191" t="s">
        <v>363</v>
      </c>
      <c r="DR494" s="191" t="s">
        <v>371</v>
      </c>
      <c r="DS494" s="208">
        <v>0.13400000000000001</v>
      </c>
      <c r="DT494" s="191">
        <v>580</v>
      </c>
      <c r="DU494" s="191">
        <f t="shared" si="337"/>
        <v>7.5839437085706889</v>
      </c>
      <c r="DV494" s="191">
        <v>0.375</v>
      </c>
      <c r="DW494" s="191">
        <v>0.45</v>
      </c>
      <c r="DX494" s="192">
        <f t="shared" si="338"/>
        <v>9.8248903442400817</v>
      </c>
      <c r="DY494" s="191">
        <v>1</v>
      </c>
      <c r="DZ494" s="191" t="s">
        <v>363</v>
      </c>
      <c r="EA494" s="191" t="s">
        <v>371</v>
      </c>
      <c r="EB494" s="208">
        <v>0.13400000000000001</v>
      </c>
      <c r="EC494" s="191">
        <v>580</v>
      </c>
      <c r="ED494" s="191">
        <f t="shared" si="339"/>
        <v>3.143426713468894</v>
      </c>
      <c r="EE494" s="191">
        <v>0.47499999999999998</v>
      </c>
      <c r="EF494" s="191">
        <v>0.47499999999999998</v>
      </c>
      <c r="EG494" s="191">
        <f t="shared" si="340"/>
        <v>4.9124451721200408</v>
      </c>
      <c r="EH494" s="166">
        <f t="shared" si="341"/>
        <v>2</v>
      </c>
      <c r="EI494" s="205">
        <f t="shared" si="342"/>
        <v>3.2827393202951791</v>
      </c>
      <c r="EJ494" s="205">
        <f t="shared" si="352"/>
        <v>1.9310231295853995</v>
      </c>
      <c r="EK494" s="51">
        <f t="shared" si="348"/>
        <v>0.96240358388349456</v>
      </c>
      <c r="EL494" s="220">
        <f t="shared" si="353"/>
        <v>9.2730339852410415E-2</v>
      </c>
      <c r="EM494" s="221">
        <f t="shared" si="343"/>
        <v>6.3390455558894434</v>
      </c>
      <c r="EN494" s="191"/>
      <c r="EO494" s="313"/>
      <c r="EP494" s="192" t="s">
        <v>354</v>
      </c>
      <c r="EQ494" s="222">
        <f t="shared" si="344"/>
        <v>3.2827393202951791</v>
      </c>
      <c r="ER494" s="191">
        <f t="shared" si="345"/>
        <v>1.9310231295853995</v>
      </c>
      <c r="ES494" s="51">
        <f t="shared" si="346"/>
        <v>0.96240358388349456</v>
      </c>
      <c r="ET494" s="191">
        <f t="shared" si="349"/>
        <v>3.5609303398524101</v>
      </c>
      <c r="EU494" s="191">
        <f t="shared" si="347"/>
        <v>6.3390455558894434</v>
      </c>
      <c r="EV494" s="191"/>
      <c r="EW494" s="191"/>
      <c r="EX494" s="192" t="str">
        <f t="shared" si="354"/>
        <v>Front</v>
      </c>
      <c r="EY494" s="145"/>
      <c r="EZ494" s="191"/>
      <c r="FA494" s="191"/>
      <c r="FB494" s="191"/>
      <c r="FC494" s="191"/>
      <c r="FD494" s="191"/>
      <c r="FE494" s="191"/>
      <c r="FF494" s="192"/>
      <c r="FG494" s="145"/>
      <c r="FH494" s="191"/>
      <c r="FI494" s="191"/>
      <c r="FJ494" s="191"/>
      <c r="FK494" s="191"/>
      <c r="FL494" s="191"/>
      <c r="FM494" s="191"/>
      <c r="FN494" s="192"/>
      <c r="FO494" s="145"/>
      <c r="FP494" s="191"/>
      <c r="FQ494" s="191"/>
      <c r="FR494" s="191"/>
      <c r="FS494" s="191"/>
      <c r="FT494" s="191"/>
      <c r="FU494" s="191"/>
      <c r="FV494" s="192"/>
      <c r="FW494" s="191"/>
      <c r="FX494" s="191"/>
      <c r="FY494" s="191"/>
      <c r="FZ494" s="191"/>
      <c r="GA494" s="191"/>
      <c r="GB494" s="191"/>
      <c r="GC494" s="191"/>
      <c r="GD494" s="210"/>
      <c r="GE494" s="145"/>
      <c r="GF494" s="191"/>
      <c r="GG494" s="191"/>
      <c r="GH494" s="191"/>
      <c r="GI494" s="191"/>
      <c r="GJ494" s="191"/>
      <c r="GK494" s="191"/>
      <c r="GL494" s="210"/>
      <c r="GM494" s="145"/>
      <c r="GN494" s="191"/>
      <c r="GO494" s="191"/>
      <c r="GP494" s="191"/>
      <c r="GQ494" s="191"/>
      <c r="GR494" s="191"/>
      <c r="GS494" s="191"/>
      <c r="GT494" s="210"/>
      <c r="GU494" s="145"/>
      <c r="GV494" s="191"/>
      <c r="GW494" s="191"/>
      <c r="GX494" s="191"/>
      <c r="GY494" s="191"/>
      <c r="GZ494" s="191"/>
      <c r="HA494" s="191"/>
      <c r="HB494" s="210"/>
      <c r="HC494" s="145"/>
      <c r="HD494" s="191"/>
      <c r="HE494" s="191"/>
      <c r="HF494" s="191"/>
      <c r="HG494" s="191"/>
      <c r="HH494" s="191"/>
      <c r="HI494" s="191"/>
      <c r="HJ494" s="210"/>
      <c r="HR494" s="310"/>
    </row>
    <row r="495" spans="1:226" s="309" customFormat="1" ht="14.45" customHeight="1" x14ac:dyDescent="0.25">
      <c r="A495" s="211" t="s">
        <v>431</v>
      </c>
      <c r="B495" s="194" t="s">
        <v>0</v>
      </c>
      <c r="C495" s="31">
        <f t="shared" si="350"/>
        <v>485</v>
      </c>
      <c r="D495" s="173" t="str">
        <f t="shared" si="314"/>
        <v>Dw_485</v>
      </c>
      <c r="E495" s="4">
        <v>498.26439872054112</v>
      </c>
      <c r="F495" s="195" t="s">
        <v>360</v>
      </c>
      <c r="G495" s="195">
        <v>17.5</v>
      </c>
      <c r="H495" s="3">
        <f t="shared" si="315"/>
        <v>48.154303972410524</v>
      </c>
      <c r="I495" s="196">
        <f t="shared" si="316"/>
        <v>180.63727794668941</v>
      </c>
      <c r="J495" s="1">
        <f t="shared" si="317"/>
        <v>0.30000000000000004</v>
      </c>
      <c r="K495" s="280">
        <f t="shared" si="318"/>
        <v>0.64261873669780611</v>
      </c>
      <c r="L495" s="280">
        <f t="shared" si="319"/>
        <v>0.79591522870879183</v>
      </c>
      <c r="M495" s="225">
        <f t="shared" si="320"/>
        <v>1.125365313452668</v>
      </c>
      <c r="N495" s="15" t="s">
        <v>432</v>
      </c>
      <c r="O495" s="197">
        <f t="shared" si="321"/>
        <v>0.59693642153159376</v>
      </c>
      <c r="P495" s="198">
        <f t="shared" si="322"/>
        <v>0</v>
      </c>
      <c r="Q495" s="198">
        <f t="shared" si="323"/>
        <v>0</v>
      </c>
      <c r="R495" s="198">
        <f t="shared" si="324"/>
        <v>0.78848322830637252</v>
      </c>
      <c r="S495" s="77">
        <f t="shared" si="325"/>
        <v>0.78234105622607431</v>
      </c>
      <c r="T495" s="199"/>
      <c r="U495" s="3">
        <f t="shared" si="326"/>
        <v>2.1856512622920139</v>
      </c>
      <c r="V495" s="98">
        <f t="shared" si="327"/>
        <v>16.242042897219491</v>
      </c>
      <c r="W495" s="49">
        <f t="shared" si="328"/>
        <v>2.9647935470392186</v>
      </c>
      <c r="X495" s="317">
        <f t="shared" si="351"/>
        <v>0.13293021495882612</v>
      </c>
      <c r="Y495" s="318">
        <v>0.13293021495882609</v>
      </c>
      <c r="Z495" s="200"/>
      <c r="AA495" s="66"/>
      <c r="AB495" s="66"/>
      <c r="AC495" s="66">
        <v>250</v>
      </c>
      <c r="AD495" s="66"/>
      <c r="AE495" s="66"/>
      <c r="AF495" s="66"/>
      <c r="AG495" s="66"/>
      <c r="AH495" s="195"/>
      <c r="AI495" s="34"/>
      <c r="AJ495" s="229">
        <v>180</v>
      </c>
      <c r="AK495" s="34"/>
      <c r="AL495" s="34"/>
      <c r="AM495" s="34"/>
      <c r="AN495" s="201"/>
      <c r="AO495" s="201"/>
      <c r="AP495" s="202">
        <v>240</v>
      </c>
      <c r="AQ495" s="18"/>
      <c r="AR495" s="18"/>
      <c r="AS495" s="18"/>
      <c r="AT495" s="51"/>
      <c r="AU495" s="17"/>
      <c r="AV495" s="18"/>
      <c r="AW495" s="112"/>
      <c r="AX495" s="103"/>
      <c r="AY495" s="18"/>
      <c r="AZ495" s="18"/>
      <c r="BA495" s="18"/>
      <c r="BB495" s="17"/>
      <c r="BC495" s="19"/>
      <c r="BD495" s="19"/>
      <c r="BE495" s="19"/>
      <c r="BF495" s="17"/>
      <c r="BG495" s="18"/>
      <c r="BH495" s="18"/>
      <c r="BI495" s="128"/>
      <c r="BJ495" s="331"/>
      <c r="BK495" s="332"/>
      <c r="BL495" s="332"/>
      <c r="BM495" s="332"/>
      <c r="BN495" s="333"/>
      <c r="BO495" s="203">
        <f t="shared" si="329"/>
        <v>6.9363999999999999</v>
      </c>
      <c r="BP495" s="285">
        <v>6.9422616879664556</v>
      </c>
      <c r="BQ495" s="204">
        <v>3.0380692280649018</v>
      </c>
      <c r="BR495" s="204"/>
      <c r="BS495" s="47"/>
      <c r="BT495" s="42"/>
      <c r="BU495" s="42"/>
      <c r="BV495" s="42"/>
      <c r="BW495" s="43"/>
      <c r="BX495" s="191"/>
      <c r="BY495" s="191"/>
      <c r="BZ495" s="205"/>
      <c r="CA495" s="191"/>
      <c r="CB495" s="206"/>
      <c r="CC495" s="191"/>
      <c r="CD495" s="207">
        <f t="shared" si="330"/>
        <v>54.191183384006827</v>
      </c>
      <c r="CE495" s="47" t="s">
        <v>356</v>
      </c>
      <c r="CF495" s="42">
        <v>31.8</v>
      </c>
      <c r="CG495" s="42" t="s">
        <v>353</v>
      </c>
      <c r="CH495" s="42">
        <v>175</v>
      </c>
      <c r="CI495" s="191"/>
      <c r="CJ495" s="192"/>
      <c r="CK495" s="191" t="s">
        <v>357</v>
      </c>
      <c r="CL495" s="191" t="s">
        <v>358</v>
      </c>
      <c r="CM495" s="208">
        <v>0.13</v>
      </c>
      <c r="CN495" s="191">
        <v>470</v>
      </c>
      <c r="CO495" s="205">
        <f t="shared" si="331"/>
        <v>74.357116150440504</v>
      </c>
      <c r="CP495" s="191">
        <f t="shared" si="332"/>
        <v>40.643387538005115</v>
      </c>
      <c r="CQ495" s="145" t="s">
        <v>353</v>
      </c>
      <c r="CR495" s="191">
        <v>175</v>
      </c>
      <c r="CS495" s="191"/>
      <c r="CT495" s="191"/>
      <c r="CU495" s="191"/>
      <c r="CV495" s="192"/>
      <c r="CW495" s="191" t="s">
        <v>357</v>
      </c>
      <c r="CX495" s="209" t="s">
        <v>358</v>
      </c>
      <c r="CY495" s="208">
        <v>0.13</v>
      </c>
      <c r="CZ495" s="191">
        <v>470</v>
      </c>
      <c r="DA495" s="191"/>
      <c r="DB495" s="191">
        <f t="shared" si="333"/>
        <v>48.154303972410524</v>
      </c>
      <c r="DC495" s="43">
        <f t="shared" si="334"/>
        <v>0</v>
      </c>
      <c r="DD495" s="191" t="s">
        <v>362</v>
      </c>
      <c r="DE495" s="191">
        <v>100</v>
      </c>
      <c r="DF495" s="191" t="s">
        <v>361</v>
      </c>
      <c r="DG495" s="191">
        <v>20</v>
      </c>
      <c r="DH495" s="191" t="s">
        <v>353</v>
      </c>
      <c r="DI495" s="192">
        <v>175</v>
      </c>
      <c r="DJ495" s="191"/>
      <c r="DK495" s="209"/>
      <c r="DL495" s="208"/>
      <c r="DM495" s="191"/>
      <c r="DN495" s="191">
        <f t="shared" si="335"/>
        <v>48.154303972410524</v>
      </c>
      <c r="DO495" s="192">
        <f t="shared" si="336"/>
        <v>0</v>
      </c>
      <c r="DP495" s="191">
        <v>1</v>
      </c>
      <c r="DQ495" s="191" t="s">
        <v>363</v>
      </c>
      <c r="DR495" s="191" t="s">
        <v>371</v>
      </c>
      <c r="DS495" s="208">
        <v>0.13400000000000001</v>
      </c>
      <c r="DT495" s="191">
        <v>580</v>
      </c>
      <c r="DU495" s="191">
        <f t="shared" si="337"/>
        <v>6.9422616879664556</v>
      </c>
      <c r="DV495" s="191">
        <v>0.375</v>
      </c>
      <c r="DW495" s="191">
        <v>0.45</v>
      </c>
      <c r="DX495" s="192">
        <f t="shared" si="338"/>
        <v>9.0318638973344711</v>
      </c>
      <c r="DY495" s="191">
        <v>1</v>
      </c>
      <c r="DZ495" s="191" t="s">
        <v>363</v>
      </c>
      <c r="EA495" s="191" t="s">
        <v>371</v>
      </c>
      <c r="EB495" s="208">
        <v>0.13400000000000001</v>
      </c>
      <c r="EC495" s="191">
        <v>580</v>
      </c>
      <c r="ED495" s="191">
        <f t="shared" si="339"/>
        <v>3.0380692280649018</v>
      </c>
      <c r="EE495" s="191">
        <v>0.47499999999999998</v>
      </c>
      <c r="EF495" s="191">
        <v>0.47499999999999998</v>
      </c>
      <c r="EG495" s="191">
        <f t="shared" si="340"/>
        <v>4.5159319486672356</v>
      </c>
      <c r="EH495" s="166">
        <f t="shared" si="341"/>
        <v>2</v>
      </c>
      <c r="EI495" s="205">
        <f t="shared" si="342"/>
        <v>3.7156071458964237</v>
      </c>
      <c r="EJ495" s="205">
        <f t="shared" si="352"/>
        <v>2.1856512622920139</v>
      </c>
      <c r="EK495" s="51">
        <f t="shared" si="348"/>
        <v>0.60241796577288786</v>
      </c>
      <c r="EL495" s="220">
        <f t="shared" si="353"/>
        <v>1.6103964270517881</v>
      </c>
      <c r="EM495" s="221">
        <f t="shared" si="343"/>
        <v>8.1210214486097456</v>
      </c>
      <c r="EN495" s="191"/>
      <c r="EO495" s="313"/>
      <c r="EP495" s="192" t="s">
        <v>354</v>
      </c>
      <c r="EQ495" s="222">
        <f t="shared" si="344"/>
        <v>3.7156071458964237</v>
      </c>
      <c r="ER495" s="191">
        <f t="shared" si="345"/>
        <v>2.1856512622920139</v>
      </c>
      <c r="ES495" s="51">
        <f t="shared" si="346"/>
        <v>0.60241796577288786</v>
      </c>
      <c r="ET495" s="191">
        <f t="shared" si="349"/>
        <v>1.6103964270517881</v>
      </c>
      <c r="EU495" s="191">
        <f t="shared" si="347"/>
        <v>8.1210214486097456</v>
      </c>
      <c r="EV495" s="191"/>
      <c r="EW495" s="191"/>
      <c r="EX495" s="192" t="str">
        <f t="shared" si="354"/>
        <v>Rear</v>
      </c>
      <c r="EY495" s="145"/>
      <c r="EZ495" s="191"/>
      <c r="FA495" s="191"/>
      <c r="FB495" s="191"/>
      <c r="FC495" s="191"/>
      <c r="FD495" s="191"/>
      <c r="FE495" s="191"/>
      <c r="FF495" s="192"/>
      <c r="FG495" s="145"/>
      <c r="FH495" s="191"/>
      <c r="FI495" s="191"/>
      <c r="FJ495" s="191"/>
      <c r="FK495" s="191"/>
      <c r="FL495" s="191"/>
      <c r="FM495" s="191"/>
      <c r="FN495" s="192"/>
      <c r="FO495" s="145"/>
      <c r="FP495" s="191"/>
      <c r="FQ495" s="191"/>
      <c r="FR495" s="191"/>
      <c r="FS495" s="191"/>
      <c r="FT495" s="191"/>
      <c r="FU495" s="191"/>
      <c r="FV495" s="192"/>
      <c r="FW495" s="191"/>
      <c r="FX495" s="191"/>
      <c r="FY495" s="191"/>
      <c r="FZ495" s="191"/>
      <c r="GA495" s="191"/>
      <c r="GB495" s="191"/>
      <c r="GC495" s="191"/>
      <c r="GD495" s="210"/>
      <c r="GE495" s="145"/>
      <c r="GF495" s="191"/>
      <c r="GG495" s="191"/>
      <c r="GH495" s="191"/>
      <c r="GI495" s="191"/>
      <c r="GJ495" s="191"/>
      <c r="GK495" s="191"/>
      <c r="GL495" s="210"/>
      <c r="GM495" s="145"/>
      <c r="GN495" s="191"/>
      <c r="GO495" s="191"/>
      <c r="GP495" s="191"/>
      <c r="GQ495" s="191"/>
      <c r="GR495" s="191"/>
      <c r="GS495" s="191"/>
      <c r="GT495" s="210"/>
      <c r="GU495" s="145"/>
      <c r="GV495" s="191"/>
      <c r="GW495" s="191"/>
      <c r="GX495" s="191"/>
      <c r="GY495" s="191"/>
      <c r="GZ495" s="191"/>
      <c r="HA495" s="191"/>
      <c r="HB495" s="210"/>
      <c r="HC495" s="145"/>
      <c r="HD495" s="191"/>
      <c r="HE495" s="191"/>
      <c r="HF495" s="191"/>
      <c r="HG495" s="191"/>
      <c r="HH495" s="191"/>
      <c r="HI495" s="191"/>
      <c r="HJ495" s="210"/>
      <c r="HR495" s="310"/>
    </row>
    <row r="496" spans="1:226" s="309" customFormat="1" ht="14.45" customHeight="1" x14ac:dyDescent="0.25">
      <c r="A496" s="211" t="s">
        <v>431</v>
      </c>
      <c r="B496" s="194" t="s">
        <v>0</v>
      </c>
      <c r="C496" s="31">
        <f t="shared" si="350"/>
        <v>486</v>
      </c>
      <c r="D496" s="173" t="str">
        <f t="shared" si="314"/>
        <v>Dw_486</v>
      </c>
      <c r="E496" s="4">
        <v>525.09629828823381</v>
      </c>
      <c r="F496" s="195" t="s">
        <v>360</v>
      </c>
      <c r="G496" s="195">
        <v>17.5</v>
      </c>
      <c r="H496" s="3">
        <f t="shared" si="315"/>
        <v>47.409974647732469</v>
      </c>
      <c r="I496" s="196">
        <f t="shared" si="316"/>
        <v>176.55121856584373</v>
      </c>
      <c r="J496" s="1">
        <f t="shared" si="317"/>
        <v>0.3</v>
      </c>
      <c r="K496" s="280">
        <f t="shared" si="318"/>
        <v>0.64804286098305997</v>
      </c>
      <c r="L496" s="280">
        <f t="shared" si="319"/>
        <v>0.72809573693941698</v>
      </c>
      <c r="M496" s="225">
        <f t="shared" si="320"/>
        <v>1.117177681770525</v>
      </c>
      <c r="N496" s="15" t="s">
        <v>432</v>
      </c>
      <c r="O496" s="197">
        <f t="shared" si="321"/>
        <v>0.54607180270456279</v>
      </c>
      <c r="P496" s="198">
        <f t="shared" si="322"/>
        <v>0</v>
      </c>
      <c r="Q496" s="198">
        <f t="shared" si="323"/>
        <v>0</v>
      </c>
      <c r="R496" s="198">
        <f t="shared" si="324"/>
        <v>0.78274659311445149</v>
      </c>
      <c r="S496" s="77">
        <f t="shared" si="325"/>
        <v>0.78284452805353888</v>
      </c>
      <c r="T496" s="199"/>
      <c r="U496" s="3">
        <f t="shared" si="326"/>
        <v>1.6257317541116028</v>
      </c>
      <c r="V496" s="98">
        <f t="shared" si="327"/>
        <v>8.9862127035110806</v>
      </c>
      <c r="W496" s="49">
        <f t="shared" si="328"/>
        <v>5.2758571616281138</v>
      </c>
      <c r="X496" s="317">
        <f t="shared" si="351"/>
        <v>6.4897866386283642E-2</v>
      </c>
      <c r="Y496" s="318">
        <v>6.4897866386283642E-2</v>
      </c>
      <c r="Z496" s="200"/>
      <c r="AA496" s="66"/>
      <c r="AB496" s="66"/>
      <c r="AC496" s="66">
        <v>250</v>
      </c>
      <c r="AD496" s="66"/>
      <c r="AE496" s="66"/>
      <c r="AF496" s="66"/>
      <c r="AG496" s="66"/>
      <c r="AH496" s="195"/>
      <c r="AI496" s="34"/>
      <c r="AJ496" s="229">
        <v>180</v>
      </c>
      <c r="AK496" s="34"/>
      <c r="AL496" s="34"/>
      <c r="AM496" s="34"/>
      <c r="AN496" s="201"/>
      <c r="AO496" s="201"/>
      <c r="AP496" s="202">
        <v>240</v>
      </c>
      <c r="AQ496" s="18"/>
      <c r="AR496" s="18"/>
      <c r="AS496" s="18"/>
      <c r="AT496" s="51"/>
      <c r="AU496" s="17"/>
      <c r="AV496" s="18"/>
      <c r="AW496" s="112"/>
      <c r="AX496" s="103"/>
      <c r="AY496" s="18"/>
      <c r="AZ496" s="18"/>
      <c r="BA496" s="18"/>
      <c r="BB496" s="17"/>
      <c r="BC496" s="19"/>
      <c r="BD496" s="19"/>
      <c r="BE496" s="19"/>
      <c r="BF496" s="17"/>
      <c r="BG496" s="18"/>
      <c r="BH496" s="18"/>
      <c r="BI496" s="128"/>
      <c r="BJ496" s="331"/>
      <c r="BK496" s="332"/>
      <c r="BL496" s="332"/>
      <c r="BM496" s="332"/>
      <c r="BN496" s="333"/>
      <c r="BO496" s="203">
        <f t="shared" si="329"/>
        <v>6.9363999999999999</v>
      </c>
      <c r="BP496" s="285">
        <v>6.8349539599406706</v>
      </c>
      <c r="BQ496" s="204">
        <v>2.9674376792625443</v>
      </c>
      <c r="BR496" s="204"/>
      <c r="BS496" s="47"/>
      <c r="BT496" s="42"/>
      <c r="BU496" s="42"/>
      <c r="BV496" s="42"/>
      <c r="BW496" s="43"/>
      <c r="BX496" s="191"/>
      <c r="BY496" s="191"/>
      <c r="BZ496" s="205"/>
      <c r="CA496" s="191"/>
      <c r="CB496" s="206"/>
      <c r="CC496" s="191"/>
      <c r="CD496" s="207">
        <f t="shared" si="330"/>
        <v>52.965365569753118</v>
      </c>
      <c r="CE496" s="47" t="s">
        <v>356</v>
      </c>
      <c r="CF496" s="42">
        <v>31.8</v>
      </c>
      <c r="CG496" s="42" t="s">
        <v>353</v>
      </c>
      <c r="CH496" s="42">
        <v>175</v>
      </c>
      <c r="CI496" s="191"/>
      <c r="CJ496" s="192"/>
      <c r="CK496" s="191" t="s">
        <v>357</v>
      </c>
      <c r="CL496" s="191" t="s">
        <v>358</v>
      </c>
      <c r="CM496" s="208">
        <v>0.13</v>
      </c>
      <c r="CN496" s="191">
        <v>470</v>
      </c>
      <c r="CO496" s="205">
        <f t="shared" si="331"/>
        <v>71.759715418950918</v>
      </c>
      <c r="CP496" s="191">
        <f t="shared" si="332"/>
        <v>39.724024177314838</v>
      </c>
      <c r="CQ496" s="145" t="s">
        <v>353</v>
      </c>
      <c r="CR496" s="191">
        <v>175</v>
      </c>
      <c r="CS496" s="191"/>
      <c r="CT496" s="191"/>
      <c r="CU496" s="191"/>
      <c r="CV496" s="192"/>
      <c r="CW496" s="191" t="s">
        <v>357</v>
      </c>
      <c r="CX496" s="209" t="s">
        <v>358</v>
      </c>
      <c r="CY496" s="208">
        <v>0.13</v>
      </c>
      <c r="CZ496" s="191">
        <v>470</v>
      </c>
      <c r="DA496" s="191"/>
      <c r="DB496" s="191">
        <f t="shared" si="333"/>
        <v>47.409974647732469</v>
      </c>
      <c r="DC496" s="43">
        <f t="shared" si="334"/>
        <v>0</v>
      </c>
      <c r="DD496" s="191" t="s">
        <v>362</v>
      </c>
      <c r="DE496" s="191">
        <v>100</v>
      </c>
      <c r="DF496" s="191" t="s">
        <v>361</v>
      </c>
      <c r="DG496" s="191">
        <v>20</v>
      </c>
      <c r="DH496" s="191" t="s">
        <v>353</v>
      </c>
      <c r="DI496" s="192">
        <v>175</v>
      </c>
      <c r="DJ496" s="191"/>
      <c r="DK496" s="209"/>
      <c r="DL496" s="208"/>
      <c r="DM496" s="191"/>
      <c r="DN496" s="191">
        <f t="shared" si="335"/>
        <v>47.409974647732469</v>
      </c>
      <c r="DO496" s="192">
        <f t="shared" si="336"/>
        <v>0</v>
      </c>
      <c r="DP496" s="191">
        <v>1</v>
      </c>
      <c r="DQ496" s="191" t="s">
        <v>363</v>
      </c>
      <c r="DR496" s="191" t="s">
        <v>371</v>
      </c>
      <c r="DS496" s="208">
        <v>0.13400000000000001</v>
      </c>
      <c r="DT496" s="191">
        <v>580</v>
      </c>
      <c r="DU496" s="191">
        <f t="shared" si="337"/>
        <v>6.8349539599406706</v>
      </c>
      <c r="DV496" s="191">
        <v>0.375</v>
      </c>
      <c r="DW496" s="191">
        <v>0.45</v>
      </c>
      <c r="DX496" s="192">
        <f t="shared" si="338"/>
        <v>8.8275609282921863</v>
      </c>
      <c r="DY496" s="191">
        <v>1</v>
      </c>
      <c r="DZ496" s="191" t="s">
        <v>363</v>
      </c>
      <c r="EA496" s="191" t="s">
        <v>371</v>
      </c>
      <c r="EB496" s="208">
        <v>0.13400000000000001</v>
      </c>
      <c r="EC496" s="191">
        <v>580</v>
      </c>
      <c r="ED496" s="191">
        <f t="shared" si="339"/>
        <v>2.9674376792625443</v>
      </c>
      <c r="EE496" s="191">
        <v>0.47499999999999998</v>
      </c>
      <c r="EF496" s="191">
        <v>0.47499999999999998</v>
      </c>
      <c r="EG496" s="191">
        <f t="shared" si="340"/>
        <v>4.4137804641460932</v>
      </c>
      <c r="EH496" s="166">
        <f t="shared" si="341"/>
        <v>2</v>
      </c>
      <c r="EI496" s="205">
        <f t="shared" si="342"/>
        <v>2.7637439819897245</v>
      </c>
      <c r="EJ496" s="205">
        <f t="shared" si="352"/>
        <v>1.6257317541116028</v>
      </c>
      <c r="EK496" s="51">
        <f t="shared" si="348"/>
        <v>1.0917059251509416</v>
      </c>
      <c r="EL496" s="220">
        <f t="shared" si="353"/>
        <v>0.35222800900513773</v>
      </c>
      <c r="EM496" s="221">
        <f t="shared" si="343"/>
        <v>4.4931063517555403</v>
      </c>
      <c r="EN496" s="191"/>
      <c r="EO496" s="313"/>
      <c r="EP496" s="192" t="s">
        <v>354</v>
      </c>
      <c r="EQ496" s="222">
        <f t="shared" si="344"/>
        <v>2.7637439819897245</v>
      </c>
      <c r="ER496" s="191">
        <f t="shared" si="345"/>
        <v>1.6257317541116028</v>
      </c>
      <c r="ES496" s="51">
        <f t="shared" si="346"/>
        <v>1.0917059251509416</v>
      </c>
      <c r="ET496" s="191">
        <f t="shared" si="349"/>
        <v>3.8204280090051377</v>
      </c>
      <c r="EU496" s="191">
        <f t="shared" si="347"/>
        <v>4.4931063517555403</v>
      </c>
      <c r="EV496" s="191"/>
      <c r="EW496" s="191"/>
      <c r="EX496" s="192" t="str">
        <f t="shared" si="354"/>
        <v>Front</v>
      </c>
      <c r="EY496" s="145"/>
      <c r="EZ496" s="191"/>
      <c r="FA496" s="191"/>
      <c r="FB496" s="191"/>
      <c r="FC496" s="191"/>
      <c r="FD496" s="191"/>
      <c r="FE496" s="191"/>
      <c r="FF496" s="192"/>
      <c r="FG496" s="145"/>
      <c r="FH496" s="191"/>
      <c r="FI496" s="191"/>
      <c r="FJ496" s="191"/>
      <c r="FK496" s="191"/>
      <c r="FL496" s="191"/>
      <c r="FM496" s="191"/>
      <c r="FN496" s="192"/>
      <c r="FO496" s="145"/>
      <c r="FP496" s="191"/>
      <c r="FQ496" s="191"/>
      <c r="FR496" s="191"/>
      <c r="FS496" s="191"/>
      <c r="FT496" s="191"/>
      <c r="FU496" s="191"/>
      <c r="FV496" s="192"/>
      <c r="FW496" s="191"/>
      <c r="FX496" s="191"/>
      <c r="FY496" s="191"/>
      <c r="FZ496" s="191"/>
      <c r="GA496" s="191"/>
      <c r="GB496" s="191"/>
      <c r="GC496" s="191"/>
      <c r="GD496" s="210"/>
      <c r="GE496" s="145"/>
      <c r="GF496" s="191"/>
      <c r="GG496" s="191"/>
      <c r="GH496" s="191"/>
      <c r="GI496" s="191"/>
      <c r="GJ496" s="191"/>
      <c r="GK496" s="191"/>
      <c r="GL496" s="210"/>
      <c r="GM496" s="145"/>
      <c r="GN496" s="191"/>
      <c r="GO496" s="191"/>
      <c r="GP496" s="191"/>
      <c r="GQ496" s="191"/>
      <c r="GR496" s="191"/>
      <c r="GS496" s="191"/>
      <c r="GT496" s="210"/>
      <c r="GU496" s="145"/>
      <c r="GV496" s="191"/>
      <c r="GW496" s="191"/>
      <c r="GX496" s="191"/>
      <c r="GY496" s="191"/>
      <c r="GZ496" s="191"/>
      <c r="HA496" s="191"/>
      <c r="HB496" s="210"/>
      <c r="HC496" s="145"/>
      <c r="HD496" s="191"/>
      <c r="HE496" s="191"/>
      <c r="HF496" s="191"/>
      <c r="HG496" s="191"/>
      <c r="HH496" s="191"/>
      <c r="HI496" s="191"/>
      <c r="HJ496" s="210"/>
      <c r="HR496" s="310"/>
    </row>
    <row r="497" spans="1:226" s="309" customFormat="1" ht="14.45" customHeight="1" x14ac:dyDescent="0.25">
      <c r="A497" s="211" t="s">
        <v>431</v>
      </c>
      <c r="B497" s="194" t="s">
        <v>0</v>
      </c>
      <c r="C497" s="31">
        <f t="shared" si="350"/>
        <v>487</v>
      </c>
      <c r="D497" s="173" t="str">
        <f t="shared" si="314"/>
        <v>Dw_487</v>
      </c>
      <c r="E497" s="4">
        <v>622.26241242870765</v>
      </c>
      <c r="F497" s="195" t="s">
        <v>360</v>
      </c>
      <c r="G497" s="195">
        <v>17.5</v>
      </c>
      <c r="H497" s="3">
        <f t="shared" si="315"/>
        <v>57.243571725013403</v>
      </c>
      <c r="I497" s="196">
        <f t="shared" si="316"/>
        <v>206.45350507245823</v>
      </c>
      <c r="J497" s="1">
        <f t="shared" si="317"/>
        <v>0.3</v>
      </c>
      <c r="K497" s="280">
        <f t="shared" si="318"/>
        <v>0.67346419309286565</v>
      </c>
      <c r="L497" s="280">
        <f t="shared" si="319"/>
        <v>0.85860050809562649</v>
      </c>
      <c r="M497" s="225">
        <f t="shared" si="320"/>
        <v>1.0819739169887197</v>
      </c>
      <c r="N497" s="15" t="s">
        <v>432</v>
      </c>
      <c r="O497" s="197">
        <f t="shared" si="321"/>
        <v>0.64395038107171987</v>
      </c>
      <c r="P497" s="198">
        <f t="shared" si="322"/>
        <v>0</v>
      </c>
      <c r="Q497" s="198">
        <f t="shared" si="323"/>
        <v>0</v>
      </c>
      <c r="R497" s="198">
        <f t="shared" si="324"/>
        <v>0.75808119977783384</v>
      </c>
      <c r="S497" s="77">
        <f t="shared" si="325"/>
        <v>0.89730444278799193</v>
      </c>
      <c r="T497" s="199"/>
      <c r="U497" s="3">
        <f t="shared" si="326"/>
        <v>2.4150452984051105</v>
      </c>
      <c r="V497" s="98">
        <f t="shared" si="327"/>
        <v>19.83030889738534</v>
      </c>
      <c r="W497" s="49">
        <f t="shared" si="328"/>
        <v>2.8866707029743277</v>
      </c>
      <c r="X497" s="317">
        <f t="shared" si="351"/>
        <v>0.14926908110032683</v>
      </c>
      <c r="Y497" s="318">
        <v>0.1492690811003268</v>
      </c>
      <c r="Z497" s="200"/>
      <c r="AA497" s="66"/>
      <c r="AB497" s="66"/>
      <c r="AC497" s="66">
        <v>250</v>
      </c>
      <c r="AD497" s="66"/>
      <c r="AE497" s="66"/>
      <c r="AF497" s="66"/>
      <c r="AG497" s="66"/>
      <c r="AH497" s="195"/>
      <c r="AI497" s="34"/>
      <c r="AJ497" s="229">
        <v>180</v>
      </c>
      <c r="AK497" s="34"/>
      <c r="AL497" s="34"/>
      <c r="AM497" s="34"/>
      <c r="AN497" s="201"/>
      <c r="AO497" s="201"/>
      <c r="AP497" s="202">
        <v>240</v>
      </c>
      <c r="AQ497" s="18"/>
      <c r="AR497" s="18"/>
      <c r="AS497" s="18"/>
      <c r="AT497" s="51"/>
      <c r="AU497" s="17"/>
      <c r="AV497" s="18"/>
      <c r="AW497" s="112"/>
      <c r="AX497" s="103"/>
      <c r="AY497" s="18"/>
      <c r="AZ497" s="18"/>
      <c r="BA497" s="18"/>
      <c r="BB497" s="17"/>
      <c r="BC497" s="19"/>
      <c r="BD497" s="19"/>
      <c r="BE497" s="19"/>
      <c r="BF497" s="17"/>
      <c r="BG497" s="18"/>
      <c r="BH497" s="18"/>
      <c r="BI497" s="128"/>
      <c r="BJ497" s="331"/>
      <c r="BK497" s="332"/>
      <c r="BL497" s="332"/>
      <c r="BM497" s="332"/>
      <c r="BN497" s="333"/>
      <c r="BO497" s="203">
        <f t="shared" si="329"/>
        <v>6.9363999999999999</v>
      </c>
      <c r="BP497" s="285">
        <v>8.2526341798358516</v>
      </c>
      <c r="BQ497" s="204">
        <v>3.0273933330310445</v>
      </c>
      <c r="BR497" s="204"/>
      <c r="BS497" s="47"/>
      <c r="BT497" s="42"/>
      <c r="BU497" s="42"/>
      <c r="BV497" s="42"/>
      <c r="BW497" s="43"/>
      <c r="BX497" s="191"/>
      <c r="BY497" s="191"/>
      <c r="BZ497" s="205"/>
      <c r="CA497" s="191"/>
      <c r="CB497" s="206"/>
      <c r="CC497" s="191"/>
      <c r="CD497" s="207">
        <f t="shared" si="330"/>
        <v>61.936051521737468</v>
      </c>
      <c r="CE497" s="47" t="s">
        <v>356</v>
      </c>
      <c r="CF497" s="42">
        <v>31.8</v>
      </c>
      <c r="CG497" s="42" t="s">
        <v>353</v>
      </c>
      <c r="CH497" s="42">
        <v>175</v>
      </c>
      <c r="CI497" s="191"/>
      <c r="CJ497" s="192"/>
      <c r="CK497" s="191" t="s">
        <v>357</v>
      </c>
      <c r="CL497" s="191" t="s">
        <v>358</v>
      </c>
      <c r="CM497" s="208">
        <v>0.13</v>
      </c>
      <c r="CN497" s="191">
        <v>470</v>
      </c>
      <c r="CO497" s="205">
        <f t="shared" si="331"/>
        <v>81.994807771003565</v>
      </c>
      <c r="CP497" s="191">
        <f t="shared" si="332"/>
        <v>46.452038641303105</v>
      </c>
      <c r="CQ497" s="145" t="s">
        <v>353</v>
      </c>
      <c r="CR497" s="191">
        <v>175</v>
      </c>
      <c r="CS497" s="191"/>
      <c r="CT497" s="191"/>
      <c r="CU497" s="191"/>
      <c r="CV497" s="192"/>
      <c r="CW497" s="191" t="s">
        <v>357</v>
      </c>
      <c r="CX497" s="209" t="s">
        <v>358</v>
      </c>
      <c r="CY497" s="208">
        <v>0.13</v>
      </c>
      <c r="CZ497" s="191">
        <v>470</v>
      </c>
      <c r="DA497" s="191"/>
      <c r="DB497" s="191">
        <f t="shared" si="333"/>
        <v>57.243571725013403</v>
      </c>
      <c r="DC497" s="43">
        <f t="shared" si="334"/>
        <v>0</v>
      </c>
      <c r="DD497" s="191" t="s">
        <v>362</v>
      </c>
      <c r="DE497" s="191">
        <v>100</v>
      </c>
      <c r="DF497" s="191" t="s">
        <v>361</v>
      </c>
      <c r="DG497" s="191">
        <v>20</v>
      </c>
      <c r="DH497" s="191" t="s">
        <v>353</v>
      </c>
      <c r="DI497" s="192">
        <v>175</v>
      </c>
      <c r="DJ497" s="191"/>
      <c r="DK497" s="209"/>
      <c r="DL497" s="208"/>
      <c r="DM497" s="191"/>
      <c r="DN497" s="191">
        <f t="shared" si="335"/>
        <v>57.243571725013403</v>
      </c>
      <c r="DO497" s="192">
        <f t="shared" si="336"/>
        <v>0</v>
      </c>
      <c r="DP497" s="191">
        <v>1</v>
      </c>
      <c r="DQ497" s="191" t="s">
        <v>363</v>
      </c>
      <c r="DR497" s="191" t="s">
        <v>371</v>
      </c>
      <c r="DS497" s="208">
        <v>0.13400000000000001</v>
      </c>
      <c r="DT497" s="191">
        <v>580</v>
      </c>
      <c r="DU497" s="191">
        <f t="shared" si="337"/>
        <v>8.2526341798358516</v>
      </c>
      <c r="DV497" s="191">
        <v>0.375</v>
      </c>
      <c r="DW497" s="191">
        <v>0.45</v>
      </c>
      <c r="DX497" s="192">
        <f t="shared" si="338"/>
        <v>10.322675253622911</v>
      </c>
      <c r="DY497" s="191">
        <v>1</v>
      </c>
      <c r="DZ497" s="191" t="s">
        <v>363</v>
      </c>
      <c r="EA497" s="191" t="s">
        <v>371</v>
      </c>
      <c r="EB497" s="208">
        <v>0.13400000000000001</v>
      </c>
      <c r="EC497" s="191">
        <v>580</v>
      </c>
      <c r="ED497" s="191">
        <f t="shared" si="339"/>
        <v>3.0273933330310445</v>
      </c>
      <c r="EE497" s="191">
        <v>0.47499999999999998</v>
      </c>
      <c r="EF497" s="191">
        <v>0.47499999999999998</v>
      </c>
      <c r="EG497" s="191">
        <f t="shared" si="340"/>
        <v>5.1613376268114557</v>
      </c>
      <c r="EH497" s="166">
        <f t="shared" si="341"/>
        <v>2</v>
      </c>
      <c r="EI497" s="205">
        <f t="shared" si="342"/>
        <v>4.1055770072886881</v>
      </c>
      <c r="EJ497" s="205">
        <f t="shared" si="352"/>
        <v>2.4150452984051105</v>
      </c>
      <c r="EK497" s="51">
        <f t="shared" si="348"/>
        <v>0.36234803462593401</v>
      </c>
      <c r="EL497" s="220">
        <f t="shared" si="353"/>
        <v>1.4154114963556559</v>
      </c>
      <c r="EM497" s="221">
        <f t="shared" si="343"/>
        <v>9.9151544486926699</v>
      </c>
      <c r="EN497" s="191"/>
      <c r="EO497" s="313"/>
      <c r="EP497" s="192" t="s">
        <v>354</v>
      </c>
      <c r="EQ497" s="222">
        <f t="shared" si="344"/>
        <v>4.1055770072886881</v>
      </c>
      <c r="ER497" s="191">
        <f t="shared" si="345"/>
        <v>2.4150452984051105</v>
      </c>
      <c r="ES497" s="51">
        <f t="shared" si="346"/>
        <v>0.36234803462593401</v>
      </c>
      <c r="ET497" s="191">
        <f t="shared" si="349"/>
        <v>1.4154114963556559</v>
      </c>
      <c r="EU497" s="191">
        <f t="shared" si="347"/>
        <v>9.9151544486926699</v>
      </c>
      <c r="EV497" s="191"/>
      <c r="EW497" s="191"/>
      <c r="EX497" s="192" t="str">
        <f t="shared" si="354"/>
        <v>Rear</v>
      </c>
      <c r="EY497" s="145"/>
      <c r="EZ497" s="191"/>
      <c r="FA497" s="191"/>
      <c r="FB497" s="191"/>
      <c r="FC497" s="191"/>
      <c r="FD497" s="191"/>
      <c r="FE497" s="191"/>
      <c r="FF497" s="192"/>
      <c r="FG497" s="145"/>
      <c r="FH497" s="191"/>
      <c r="FI497" s="191"/>
      <c r="FJ497" s="191"/>
      <c r="FK497" s="191"/>
      <c r="FL497" s="191"/>
      <c r="FM497" s="191"/>
      <c r="FN497" s="192"/>
      <c r="FO497" s="145"/>
      <c r="FP497" s="191"/>
      <c r="FQ497" s="191"/>
      <c r="FR497" s="191"/>
      <c r="FS497" s="191"/>
      <c r="FT497" s="191"/>
      <c r="FU497" s="191"/>
      <c r="FV497" s="192"/>
      <c r="FW497" s="191"/>
      <c r="FX497" s="191"/>
      <c r="FY497" s="191"/>
      <c r="FZ497" s="191"/>
      <c r="GA497" s="191"/>
      <c r="GB497" s="191"/>
      <c r="GC497" s="191"/>
      <c r="GD497" s="210"/>
      <c r="GE497" s="145"/>
      <c r="GF497" s="191"/>
      <c r="GG497" s="191"/>
      <c r="GH497" s="191"/>
      <c r="GI497" s="191"/>
      <c r="GJ497" s="191"/>
      <c r="GK497" s="191"/>
      <c r="GL497" s="210"/>
      <c r="GM497" s="145"/>
      <c r="GN497" s="191"/>
      <c r="GO497" s="191"/>
      <c r="GP497" s="191"/>
      <c r="GQ497" s="191"/>
      <c r="GR497" s="191"/>
      <c r="GS497" s="191"/>
      <c r="GT497" s="210"/>
      <c r="GU497" s="145"/>
      <c r="GV497" s="191"/>
      <c r="GW497" s="191"/>
      <c r="GX497" s="191"/>
      <c r="GY497" s="191"/>
      <c r="GZ497" s="191"/>
      <c r="HA497" s="191"/>
      <c r="HB497" s="210"/>
      <c r="HC497" s="145"/>
      <c r="HD497" s="191"/>
      <c r="HE497" s="191"/>
      <c r="HF497" s="191"/>
      <c r="HG497" s="191"/>
      <c r="HH497" s="191"/>
      <c r="HI497" s="191"/>
      <c r="HJ497" s="210"/>
      <c r="HR497" s="310"/>
    </row>
    <row r="498" spans="1:226" s="309" customFormat="1" ht="14.45" customHeight="1" x14ac:dyDescent="0.25">
      <c r="A498" s="211" t="s">
        <v>431</v>
      </c>
      <c r="B498" s="194" t="s">
        <v>0</v>
      </c>
      <c r="C498" s="31">
        <f t="shared" si="350"/>
        <v>488</v>
      </c>
      <c r="D498" s="173" t="str">
        <f t="shared" ref="D498:D600" si="355">CONCATENATE(A498,"_",C498)</f>
        <v>Dw_488</v>
      </c>
      <c r="E498" s="4">
        <v>609.47054997810642</v>
      </c>
      <c r="F498" s="195" t="s">
        <v>360</v>
      </c>
      <c r="G498" s="195">
        <v>17.5</v>
      </c>
      <c r="H498" s="3">
        <f t="shared" ref="H498:H600" si="356">BO498*BP498</f>
        <v>51.746550499748253</v>
      </c>
      <c r="I498" s="196">
        <f t="shared" ref="I498:I600" si="357">2*H498+2*(BO498+BP498)*BQ498</f>
        <v>190.50235501508973</v>
      </c>
      <c r="J498" s="1">
        <f t="shared" ref="J498:J600" si="358">CD498/I498</f>
        <v>0.3</v>
      </c>
      <c r="K498" s="280">
        <f t="shared" ref="K498:K600" si="359">CD498/(2*(BO498+BP498)*BQ498)</f>
        <v>0.65683480626422519</v>
      </c>
      <c r="L498" s="280">
        <f t="shared" ref="L498:L600" si="360">CD498/(2*(BO498+BP498)*BQ498 - V498)</f>
        <v>0.74184143410113967</v>
      </c>
      <c r="M498" s="225">
        <f t="shared" ref="M498:M600" si="361">CD498/H498</f>
        <v>1.1044350966892946</v>
      </c>
      <c r="N498" s="15" t="s">
        <v>432</v>
      </c>
      <c r="O498" s="197">
        <f t="shared" ref="O498:O600" si="362">CP498/(2*(BO498+BP498)*BQ498-V498)</f>
        <v>0.5563810755758547</v>
      </c>
      <c r="P498" s="198">
        <f t="shared" ref="P498:P600" si="363">DC498/H498</f>
        <v>0</v>
      </c>
      <c r="Q498" s="198">
        <f t="shared" ref="Q498:Q600" si="364">DO498/H498</f>
        <v>0</v>
      </c>
      <c r="R498" s="198">
        <f t="shared" ref="R498:R600" si="365">DX498/(DU498*2*(DV498+DW498))</f>
        <v>0.77381854592683064</v>
      </c>
      <c r="S498" s="77">
        <f t="shared" ref="S498:S600" si="366">EG498/(ED498*2*(EE498+EF498))</f>
        <v>0.82948701002582126</v>
      </c>
      <c r="T498" s="199"/>
      <c r="U498" s="3">
        <f t="shared" ref="U498:U600" si="367">(EJ498*(EN498+1)*EM498+ER498*(EV498+1)*EU498+EZ498*(FD498+1)*FC498+FH498*(FL498+1)*FK498+FP498*(FT498+1)*FS498+FX498*(GB498+1)*GA498+GF498*(GJ498+1)*GI498+GN498*(GR498+1)*GQ498+GV498*(GZ498+1)*GY498+HD498*(HH498+1)*HG498)/V498</f>
        <v>1.7124350764231298</v>
      </c>
      <c r="V498" s="98">
        <f t="shared" ref="V498:V600" si="368">(EN498+1)*EM498+(EV498+1)*EU498+(FD498+1)*FC498+(FL498+1)*FK498+(FT498+1)*FS498+(GB498+1)*GA498+(GJ498+1)*GI498+(GR498+1)*GQ498+(GZ498+1)*GY498+(HH498+1)*HG498</f>
        <v>9.9702752292785863</v>
      </c>
      <c r="W498" s="49">
        <f t="shared" ref="W498:W600" si="369">H498/V498</f>
        <v>5.1900824510631338</v>
      </c>
      <c r="X498" s="317">
        <f t="shared" si="351"/>
        <v>6.8487900934536064E-2</v>
      </c>
      <c r="Y498" s="318">
        <v>6.8487900934536078E-2</v>
      </c>
      <c r="Z498" s="200"/>
      <c r="AA498" s="66"/>
      <c r="AB498" s="66"/>
      <c r="AC498" s="66">
        <v>250</v>
      </c>
      <c r="AD498" s="66"/>
      <c r="AE498" s="66"/>
      <c r="AF498" s="66"/>
      <c r="AG498" s="66"/>
      <c r="AH498" s="195"/>
      <c r="AI498" s="34"/>
      <c r="AJ498" s="229">
        <v>180</v>
      </c>
      <c r="AK498" s="34"/>
      <c r="AL498" s="34"/>
      <c r="AM498" s="34"/>
      <c r="AN498" s="201"/>
      <c r="AO498" s="201"/>
      <c r="AP498" s="202">
        <v>240</v>
      </c>
      <c r="AQ498" s="18"/>
      <c r="AR498" s="18"/>
      <c r="AS498" s="18"/>
      <c r="AT498" s="51"/>
      <c r="AU498" s="17"/>
      <c r="AV498" s="18"/>
      <c r="AW498" s="112"/>
      <c r="AX498" s="103"/>
      <c r="AY498" s="18"/>
      <c r="AZ498" s="18"/>
      <c r="BA498" s="18"/>
      <c r="BB498" s="17"/>
      <c r="BC498" s="19"/>
      <c r="BD498" s="19"/>
      <c r="BE498" s="19"/>
      <c r="BF498" s="17"/>
      <c r="BG498" s="18"/>
      <c r="BH498" s="18"/>
      <c r="BI498" s="128"/>
      <c r="BJ498" s="331"/>
      <c r="BK498" s="332"/>
      <c r="BL498" s="332"/>
      <c r="BM498" s="332"/>
      <c r="BN498" s="333"/>
      <c r="BO498" s="203">
        <f t="shared" ref="BO498:BO600" si="370">7-2*CF498/1000</f>
        <v>6.9363999999999999</v>
      </c>
      <c r="BP498" s="285">
        <v>7.460145104052283</v>
      </c>
      <c r="BQ498" s="204">
        <v>3.0218796727522559</v>
      </c>
      <c r="BR498" s="204"/>
      <c r="BS498" s="47"/>
      <c r="BT498" s="42"/>
      <c r="BU498" s="42"/>
      <c r="BV498" s="42"/>
      <c r="BW498" s="43"/>
      <c r="BX498" s="191"/>
      <c r="BY498" s="191"/>
      <c r="BZ498" s="205"/>
      <c r="CA498" s="191"/>
      <c r="CB498" s="206"/>
      <c r="CC498" s="191"/>
      <c r="CD498" s="207">
        <f t="shared" ref="CD498:CD600" si="371">CP498+DC498+IF(ISNUMBER(DO498),DO498,0)+DX498+EG498</f>
        <v>57.150706504526923</v>
      </c>
      <c r="CE498" s="47" t="s">
        <v>356</v>
      </c>
      <c r="CF498" s="42">
        <v>31.8</v>
      </c>
      <c r="CG498" s="42" t="s">
        <v>353</v>
      </c>
      <c r="CH498" s="42">
        <v>175</v>
      </c>
      <c r="CI498" s="191"/>
      <c r="CJ498" s="192"/>
      <c r="CK498" s="191" t="s">
        <v>357</v>
      </c>
      <c r="CL498" s="191" t="s">
        <v>358</v>
      </c>
      <c r="CM498" s="208">
        <v>0.13</v>
      </c>
      <c r="CN498" s="191">
        <v>470</v>
      </c>
      <c r="CO498" s="205">
        <f t="shared" ref="CO498:CO600" si="372">2*(BO498+BP498)*BQ498-$V$54</f>
        <v>77.037700164165358</v>
      </c>
      <c r="CP498" s="191">
        <f t="shared" ref="CP498:CP600" si="373">$CP$2*I498</f>
        <v>42.863029878395189</v>
      </c>
      <c r="CQ498" s="145" t="s">
        <v>353</v>
      </c>
      <c r="CR498" s="191">
        <v>175</v>
      </c>
      <c r="CS498" s="191"/>
      <c r="CT498" s="191"/>
      <c r="CU498" s="191"/>
      <c r="CV498" s="192"/>
      <c r="CW498" s="191" t="s">
        <v>357</v>
      </c>
      <c r="CX498" s="209" t="s">
        <v>358</v>
      </c>
      <c r="CY498" s="208">
        <v>0.13</v>
      </c>
      <c r="CZ498" s="191">
        <v>470</v>
      </c>
      <c r="DA498" s="191"/>
      <c r="DB498" s="191">
        <f t="shared" ref="DB498:DB600" si="374">BO498*BP498</f>
        <v>51.746550499748253</v>
      </c>
      <c r="DC498" s="43">
        <f t="shared" ref="DC498:DC600" si="375">$DC$2*I498</f>
        <v>0</v>
      </c>
      <c r="DD498" s="191" t="s">
        <v>362</v>
      </c>
      <c r="DE498" s="191">
        <v>100</v>
      </c>
      <c r="DF498" s="191" t="s">
        <v>361</v>
      </c>
      <c r="DG498" s="191">
        <v>20</v>
      </c>
      <c r="DH498" s="191" t="s">
        <v>353</v>
      </c>
      <c r="DI498" s="192">
        <v>175</v>
      </c>
      <c r="DJ498" s="191"/>
      <c r="DK498" s="209"/>
      <c r="DL498" s="208"/>
      <c r="DM498" s="191"/>
      <c r="DN498" s="191">
        <f t="shared" ref="DN498:DN600" si="376">BO498*BP498</f>
        <v>51.746550499748253</v>
      </c>
      <c r="DO498" s="192">
        <f t="shared" ref="DO498:DO600" si="377">I498*$DO$2</f>
        <v>0</v>
      </c>
      <c r="DP498" s="191">
        <v>1</v>
      </c>
      <c r="DQ498" s="191" t="s">
        <v>363</v>
      </c>
      <c r="DR498" s="191" t="s">
        <v>371</v>
      </c>
      <c r="DS498" s="208">
        <v>0.13400000000000001</v>
      </c>
      <c r="DT498" s="191">
        <v>580</v>
      </c>
      <c r="DU498" s="191">
        <f t="shared" ref="DU498:DU600" si="378">BP498</f>
        <v>7.460145104052283</v>
      </c>
      <c r="DV498" s="191">
        <v>0.375</v>
      </c>
      <c r="DW498" s="191">
        <v>0.45</v>
      </c>
      <c r="DX498" s="192">
        <f t="shared" ref="DX498:DX600" si="379">I498*$DX$2</f>
        <v>9.5251177507544877</v>
      </c>
      <c r="DY498" s="191">
        <v>1</v>
      </c>
      <c r="DZ498" s="191" t="s">
        <v>363</v>
      </c>
      <c r="EA498" s="191" t="s">
        <v>371</v>
      </c>
      <c r="EB498" s="208">
        <v>0.13400000000000001</v>
      </c>
      <c r="EC498" s="191">
        <v>580</v>
      </c>
      <c r="ED498" s="191">
        <f t="shared" ref="ED498:ED600" si="380">BQ498</f>
        <v>3.0218796727522559</v>
      </c>
      <c r="EE498" s="191">
        <v>0.47499999999999998</v>
      </c>
      <c r="EF498" s="191">
        <v>0.47499999999999998</v>
      </c>
      <c r="EG498" s="191">
        <f t="shared" ref="EG498:EG600" si="381">I498*$EG$2</f>
        <v>4.7625588753772439</v>
      </c>
      <c r="EH498" s="166">
        <f t="shared" ref="EH498:EH600" si="382">EN498+1+EV498+1</f>
        <v>2</v>
      </c>
      <c r="EI498" s="205">
        <f t="shared" ref="EI498:EI600" si="383">$EI$2*EJ498</f>
        <v>2.9111396299193206</v>
      </c>
      <c r="EJ498" s="205">
        <f t="shared" si="352"/>
        <v>1.7124350764231298</v>
      </c>
      <c r="EK498" s="51">
        <f t="shared" si="348"/>
        <v>1.0594445963291261</v>
      </c>
      <c r="EL498" s="220">
        <f t="shared" si="353"/>
        <v>0.27853018504033966</v>
      </c>
      <c r="EM498" s="221">
        <f t="shared" ref="EM498:EM600" si="384">EI498*EJ498</f>
        <v>4.9851376146392932</v>
      </c>
      <c r="EN498" s="191"/>
      <c r="EO498" s="313"/>
      <c r="EP498" s="192" t="s">
        <v>354</v>
      </c>
      <c r="EQ498" s="222">
        <f t="shared" ref="EQ498:EQ600" si="385">EI498</f>
        <v>2.9111396299193206</v>
      </c>
      <c r="ER498" s="191">
        <f t="shared" ref="ER498:ER600" si="386">EJ498</f>
        <v>1.7124350764231298</v>
      </c>
      <c r="ES498" s="51">
        <f t="shared" ref="ES498:ES600" si="387">EK498</f>
        <v>1.0594445963291261</v>
      </c>
      <c r="ET498" s="191">
        <f t="shared" si="349"/>
        <v>3.7467301850403398</v>
      </c>
      <c r="EU498" s="191">
        <f t="shared" ref="EU498:EU600" si="388">EM498</f>
        <v>4.9851376146392932</v>
      </c>
      <c r="EV498" s="191"/>
      <c r="EW498" s="191"/>
      <c r="EX498" s="192" t="str">
        <f t="shared" si="354"/>
        <v>Front</v>
      </c>
      <c r="EY498" s="145"/>
      <c r="EZ498" s="191"/>
      <c r="FA498" s="191"/>
      <c r="FB498" s="191"/>
      <c r="FC498" s="191"/>
      <c r="FD498" s="191"/>
      <c r="FE498" s="191"/>
      <c r="FF498" s="192"/>
      <c r="FG498" s="145"/>
      <c r="FH498" s="191"/>
      <c r="FI498" s="191"/>
      <c r="FJ498" s="191"/>
      <c r="FK498" s="191"/>
      <c r="FL498" s="191"/>
      <c r="FM498" s="191"/>
      <c r="FN498" s="192"/>
      <c r="FO498" s="145"/>
      <c r="FP498" s="191"/>
      <c r="FQ498" s="191"/>
      <c r="FR498" s="191"/>
      <c r="FS498" s="191"/>
      <c r="FT498" s="191"/>
      <c r="FU498" s="191"/>
      <c r="FV498" s="192"/>
      <c r="FW498" s="191"/>
      <c r="FX498" s="191"/>
      <c r="FY498" s="191"/>
      <c r="FZ498" s="191"/>
      <c r="GA498" s="191"/>
      <c r="GB498" s="191"/>
      <c r="GC498" s="191"/>
      <c r="GD498" s="210"/>
      <c r="GE498" s="145"/>
      <c r="GF498" s="191"/>
      <c r="GG498" s="191"/>
      <c r="GH498" s="191"/>
      <c r="GI498" s="191"/>
      <c r="GJ498" s="191"/>
      <c r="GK498" s="191"/>
      <c r="GL498" s="210"/>
      <c r="GM498" s="145"/>
      <c r="GN498" s="191"/>
      <c r="GO498" s="191"/>
      <c r="GP498" s="191"/>
      <c r="GQ498" s="191"/>
      <c r="GR498" s="191"/>
      <c r="GS498" s="191"/>
      <c r="GT498" s="210"/>
      <c r="GU498" s="145"/>
      <c r="GV498" s="191"/>
      <c r="GW498" s="191"/>
      <c r="GX498" s="191"/>
      <c r="GY498" s="191"/>
      <c r="GZ498" s="191"/>
      <c r="HA498" s="191"/>
      <c r="HB498" s="210"/>
      <c r="HC498" s="145"/>
      <c r="HD498" s="191"/>
      <c r="HE498" s="191"/>
      <c r="HF498" s="191"/>
      <c r="HG498" s="191"/>
      <c r="HH498" s="191"/>
      <c r="HI498" s="191"/>
      <c r="HJ498" s="210"/>
      <c r="HR498" s="310"/>
    </row>
    <row r="499" spans="1:226" s="309" customFormat="1" ht="14.45" customHeight="1" x14ac:dyDescent="0.25">
      <c r="A499" s="211" t="s">
        <v>431</v>
      </c>
      <c r="B499" s="194" t="s">
        <v>0</v>
      </c>
      <c r="C499" s="31">
        <f t="shared" si="350"/>
        <v>489</v>
      </c>
      <c r="D499" s="173" t="str">
        <f t="shared" si="355"/>
        <v>Dw_489</v>
      </c>
      <c r="E499" s="4">
        <v>540.47625122168927</v>
      </c>
      <c r="F499" s="195" t="s">
        <v>360</v>
      </c>
      <c r="G499" s="195">
        <v>17.5</v>
      </c>
      <c r="H499" s="3">
        <f t="shared" si="356"/>
        <v>61.14706604281082</v>
      </c>
      <c r="I499" s="196">
        <f t="shared" si="357"/>
        <v>217.16054538141321</v>
      </c>
      <c r="J499" s="1">
        <f t="shared" si="358"/>
        <v>0.3</v>
      </c>
      <c r="K499" s="280">
        <f t="shared" si="359"/>
        <v>0.68673581461642585</v>
      </c>
      <c r="L499" s="280">
        <f t="shared" si="360"/>
        <v>0.79669996921306629</v>
      </c>
      <c r="M499" s="225">
        <f t="shared" si="361"/>
        <v>1.0654340073947597</v>
      </c>
      <c r="N499" s="15" t="s">
        <v>432</v>
      </c>
      <c r="O499" s="197">
        <f t="shared" si="362"/>
        <v>0.59752497690979967</v>
      </c>
      <c r="P499" s="198">
        <f t="shared" si="363"/>
        <v>0</v>
      </c>
      <c r="Q499" s="198">
        <f t="shared" si="364"/>
        <v>0</v>
      </c>
      <c r="R499" s="198">
        <f t="shared" si="365"/>
        <v>0.74649257059525376</v>
      </c>
      <c r="S499" s="77">
        <f t="shared" si="366"/>
        <v>0.9488875286953693</v>
      </c>
      <c r="T499" s="199"/>
      <c r="U499" s="3">
        <f t="shared" si="367"/>
        <v>1.9624335124528653</v>
      </c>
      <c r="V499" s="98">
        <f t="shared" si="368"/>
        <v>13.093893988713507</v>
      </c>
      <c r="W499" s="49">
        <f t="shared" si="369"/>
        <v>4.6698916376990312</v>
      </c>
      <c r="X499" s="317">
        <f t="shared" si="351"/>
        <v>8.4466669932451707E-2</v>
      </c>
      <c r="Y499" s="318">
        <v>8.4466669932451707E-2</v>
      </c>
      <c r="Z499" s="200"/>
      <c r="AA499" s="66"/>
      <c r="AB499" s="66"/>
      <c r="AC499" s="66">
        <v>250</v>
      </c>
      <c r="AD499" s="66"/>
      <c r="AE499" s="66"/>
      <c r="AF499" s="66"/>
      <c r="AG499" s="66"/>
      <c r="AH499" s="195"/>
      <c r="AI499" s="34"/>
      <c r="AJ499" s="229">
        <v>180</v>
      </c>
      <c r="AK499" s="34"/>
      <c r="AL499" s="34"/>
      <c r="AM499" s="34"/>
      <c r="AN499" s="201"/>
      <c r="AO499" s="201"/>
      <c r="AP499" s="202">
        <v>240</v>
      </c>
      <c r="AQ499" s="18"/>
      <c r="AR499" s="18"/>
      <c r="AS499" s="18"/>
      <c r="AT499" s="51"/>
      <c r="AU499" s="17"/>
      <c r="AV499" s="18"/>
      <c r="AW499" s="112"/>
      <c r="AX499" s="103"/>
      <c r="AY499" s="18"/>
      <c r="AZ499" s="18"/>
      <c r="BA499" s="18"/>
      <c r="BB499" s="17"/>
      <c r="BC499" s="19"/>
      <c r="BD499" s="19"/>
      <c r="BE499" s="19"/>
      <c r="BF499" s="17"/>
      <c r="BG499" s="18"/>
      <c r="BH499" s="18"/>
      <c r="BI499" s="128"/>
      <c r="BJ499" s="331"/>
      <c r="BK499" s="332"/>
      <c r="BL499" s="332"/>
      <c r="BM499" s="332"/>
      <c r="BN499" s="333"/>
      <c r="BO499" s="203">
        <f t="shared" si="370"/>
        <v>6.9363999999999999</v>
      </c>
      <c r="BP499" s="285">
        <v>8.8153892570801595</v>
      </c>
      <c r="BQ499" s="204">
        <v>3.0112900746545588</v>
      </c>
      <c r="BR499" s="204"/>
      <c r="BS499" s="47"/>
      <c r="BT499" s="42"/>
      <c r="BU499" s="42"/>
      <c r="BV499" s="42"/>
      <c r="BW499" s="43"/>
      <c r="BX499" s="191"/>
      <c r="BY499" s="191"/>
      <c r="BZ499" s="205"/>
      <c r="CA499" s="191"/>
      <c r="CB499" s="206"/>
      <c r="CC499" s="191"/>
      <c r="CD499" s="207">
        <f t="shared" si="371"/>
        <v>65.148163614423964</v>
      </c>
      <c r="CE499" s="47" t="s">
        <v>356</v>
      </c>
      <c r="CF499" s="42">
        <v>31.8</v>
      </c>
      <c r="CG499" s="42" t="s">
        <v>353</v>
      </c>
      <c r="CH499" s="42">
        <v>175</v>
      </c>
      <c r="CI499" s="191"/>
      <c r="CJ499" s="192"/>
      <c r="CK499" s="191" t="s">
        <v>357</v>
      </c>
      <c r="CL499" s="191" t="s">
        <v>358</v>
      </c>
      <c r="CM499" s="208">
        <v>0.13</v>
      </c>
      <c r="CN499" s="191">
        <v>470</v>
      </c>
      <c r="CO499" s="205">
        <f t="shared" si="372"/>
        <v>84.894859444363703</v>
      </c>
      <c r="CP499" s="191">
        <f t="shared" si="373"/>
        <v>48.861122710817973</v>
      </c>
      <c r="CQ499" s="145" t="s">
        <v>353</v>
      </c>
      <c r="CR499" s="191">
        <v>175</v>
      </c>
      <c r="CS499" s="191"/>
      <c r="CT499" s="191"/>
      <c r="CU499" s="191"/>
      <c r="CV499" s="192"/>
      <c r="CW499" s="191" t="s">
        <v>357</v>
      </c>
      <c r="CX499" s="209" t="s">
        <v>358</v>
      </c>
      <c r="CY499" s="208">
        <v>0.13</v>
      </c>
      <c r="CZ499" s="191">
        <v>470</v>
      </c>
      <c r="DA499" s="191"/>
      <c r="DB499" s="191">
        <f t="shared" si="374"/>
        <v>61.14706604281082</v>
      </c>
      <c r="DC499" s="43">
        <f t="shared" si="375"/>
        <v>0</v>
      </c>
      <c r="DD499" s="191" t="s">
        <v>362</v>
      </c>
      <c r="DE499" s="191">
        <v>100</v>
      </c>
      <c r="DF499" s="191" t="s">
        <v>361</v>
      </c>
      <c r="DG499" s="191">
        <v>20</v>
      </c>
      <c r="DH499" s="191" t="s">
        <v>353</v>
      </c>
      <c r="DI499" s="192">
        <v>175</v>
      </c>
      <c r="DJ499" s="191"/>
      <c r="DK499" s="209"/>
      <c r="DL499" s="208"/>
      <c r="DM499" s="191"/>
      <c r="DN499" s="191">
        <f t="shared" si="376"/>
        <v>61.14706604281082</v>
      </c>
      <c r="DO499" s="192">
        <f t="shared" si="377"/>
        <v>0</v>
      </c>
      <c r="DP499" s="191">
        <v>1</v>
      </c>
      <c r="DQ499" s="191" t="s">
        <v>363</v>
      </c>
      <c r="DR499" s="191" t="s">
        <v>371</v>
      </c>
      <c r="DS499" s="208">
        <v>0.13400000000000001</v>
      </c>
      <c r="DT499" s="191">
        <v>580</v>
      </c>
      <c r="DU499" s="191">
        <f t="shared" si="378"/>
        <v>8.8153892570801595</v>
      </c>
      <c r="DV499" s="191">
        <v>0.375</v>
      </c>
      <c r="DW499" s="191">
        <v>0.45</v>
      </c>
      <c r="DX499" s="192">
        <f t="shared" si="379"/>
        <v>10.858027269070661</v>
      </c>
      <c r="DY499" s="191">
        <v>1</v>
      </c>
      <c r="DZ499" s="191" t="s">
        <v>363</v>
      </c>
      <c r="EA499" s="191" t="s">
        <v>371</v>
      </c>
      <c r="EB499" s="208">
        <v>0.13400000000000001</v>
      </c>
      <c r="EC499" s="191">
        <v>580</v>
      </c>
      <c r="ED499" s="191">
        <f t="shared" si="380"/>
        <v>3.0112900746545588</v>
      </c>
      <c r="EE499" s="191">
        <v>0.47499999999999998</v>
      </c>
      <c r="EF499" s="191">
        <v>0.47499999999999998</v>
      </c>
      <c r="EG499" s="191">
        <f t="shared" si="381"/>
        <v>5.4290136345353304</v>
      </c>
      <c r="EH499" s="166">
        <f t="shared" si="382"/>
        <v>2</v>
      </c>
      <c r="EI499" s="205">
        <f t="shared" si="383"/>
        <v>3.336136971169871</v>
      </c>
      <c r="EJ499" s="205">
        <f t="shared" si="352"/>
        <v>1.9624335124528653</v>
      </c>
      <c r="EK499" s="51">
        <f t="shared" si="348"/>
        <v>0.79885656220169343</v>
      </c>
      <c r="EL499" s="220">
        <f t="shared" si="353"/>
        <v>6.6031514415064496E-2</v>
      </c>
      <c r="EM499" s="221">
        <f t="shared" si="384"/>
        <v>6.5469469943567535</v>
      </c>
      <c r="EN499" s="191"/>
      <c r="EO499" s="313"/>
      <c r="EP499" s="192" t="s">
        <v>354</v>
      </c>
      <c r="EQ499" s="222">
        <f t="shared" si="385"/>
        <v>3.336136971169871</v>
      </c>
      <c r="ER499" s="191">
        <f t="shared" si="386"/>
        <v>1.9624335124528653</v>
      </c>
      <c r="ES499" s="51">
        <f t="shared" si="387"/>
        <v>0.79885656220169343</v>
      </c>
      <c r="ET499" s="191">
        <f t="shared" si="349"/>
        <v>3.5342315144150644</v>
      </c>
      <c r="EU499" s="191">
        <f t="shared" si="388"/>
        <v>6.5469469943567535</v>
      </c>
      <c r="EV499" s="191"/>
      <c r="EW499" s="191"/>
      <c r="EX499" s="192" t="str">
        <f t="shared" si="354"/>
        <v>Front</v>
      </c>
      <c r="EY499" s="145"/>
      <c r="EZ499" s="191"/>
      <c r="FA499" s="191"/>
      <c r="FB499" s="191"/>
      <c r="FC499" s="191"/>
      <c r="FD499" s="191"/>
      <c r="FE499" s="191"/>
      <c r="FF499" s="192"/>
      <c r="FG499" s="145"/>
      <c r="FH499" s="191"/>
      <c r="FI499" s="191"/>
      <c r="FJ499" s="191"/>
      <c r="FK499" s="191"/>
      <c r="FL499" s="191"/>
      <c r="FM499" s="191"/>
      <c r="FN499" s="192"/>
      <c r="FO499" s="145"/>
      <c r="FP499" s="191"/>
      <c r="FQ499" s="191"/>
      <c r="FR499" s="191"/>
      <c r="FS499" s="191"/>
      <c r="FT499" s="191"/>
      <c r="FU499" s="191"/>
      <c r="FV499" s="192"/>
      <c r="FW499" s="191"/>
      <c r="FX499" s="191"/>
      <c r="FY499" s="191"/>
      <c r="FZ499" s="191"/>
      <c r="GA499" s="191"/>
      <c r="GB499" s="191"/>
      <c r="GC499" s="191"/>
      <c r="GD499" s="210"/>
      <c r="GE499" s="145"/>
      <c r="GF499" s="191"/>
      <c r="GG499" s="191"/>
      <c r="GH499" s="191"/>
      <c r="GI499" s="191"/>
      <c r="GJ499" s="191"/>
      <c r="GK499" s="191"/>
      <c r="GL499" s="210"/>
      <c r="GM499" s="145"/>
      <c r="GN499" s="191"/>
      <c r="GO499" s="191"/>
      <c r="GP499" s="191"/>
      <c r="GQ499" s="191"/>
      <c r="GR499" s="191"/>
      <c r="GS499" s="191"/>
      <c r="GT499" s="210"/>
      <c r="GU499" s="145"/>
      <c r="GV499" s="191"/>
      <c r="GW499" s="191"/>
      <c r="GX499" s="191"/>
      <c r="GY499" s="191"/>
      <c r="GZ499" s="191"/>
      <c r="HA499" s="191"/>
      <c r="HB499" s="210"/>
      <c r="HC499" s="145"/>
      <c r="HD499" s="191"/>
      <c r="HE499" s="191"/>
      <c r="HF499" s="191"/>
      <c r="HG499" s="191"/>
      <c r="HH499" s="191"/>
      <c r="HI499" s="191"/>
      <c r="HJ499" s="210"/>
      <c r="HR499" s="310"/>
    </row>
    <row r="500" spans="1:226" s="309" customFormat="1" ht="14.45" customHeight="1" x14ac:dyDescent="0.25">
      <c r="A500" s="211" t="s">
        <v>431</v>
      </c>
      <c r="B500" s="194" t="s">
        <v>0</v>
      </c>
      <c r="C500" s="31">
        <f t="shared" si="350"/>
        <v>490</v>
      </c>
      <c r="D500" s="173" t="str">
        <f t="shared" si="355"/>
        <v>Dw_490</v>
      </c>
      <c r="E500" s="4">
        <v>519.83313293880838</v>
      </c>
      <c r="F500" s="195" t="s">
        <v>360</v>
      </c>
      <c r="G500" s="195">
        <v>17.5</v>
      </c>
      <c r="H500" s="3">
        <f t="shared" si="356"/>
        <v>57.033686941873839</v>
      </c>
      <c r="I500" s="196">
        <f t="shared" si="357"/>
        <v>204.06165211080986</v>
      </c>
      <c r="J500" s="1">
        <f t="shared" si="358"/>
        <v>0.30000000000000004</v>
      </c>
      <c r="K500" s="280">
        <f t="shared" si="359"/>
        <v>0.68024875402394125</v>
      </c>
      <c r="L500" s="280">
        <f t="shared" si="360"/>
        <v>0.77044574498099427</v>
      </c>
      <c r="M500" s="225">
        <f t="shared" si="361"/>
        <v>1.0733743321843123</v>
      </c>
      <c r="N500" s="15" t="s">
        <v>432</v>
      </c>
      <c r="O500" s="197">
        <f t="shared" si="362"/>
        <v>0.57783430873574559</v>
      </c>
      <c r="P500" s="198">
        <f t="shared" si="363"/>
        <v>0</v>
      </c>
      <c r="Q500" s="198">
        <f t="shared" si="364"/>
        <v>0</v>
      </c>
      <c r="R500" s="198">
        <f t="shared" si="365"/>
        <v>0.75205593108719848</v>
      </c>
      <c r="S500" s="77">
        <f t="shared" si="366"/>
        <v>0.90453844700258468</v>
      </c>
      <c r="T500" s="199"/>
      <c r="U500" s="3">
        <f t="shared" si="367"/>
        <v>1.760325518537134</v>
      </c>
      <c r="V500" s="98">
        <f t="shared" si="368"/>
        <v>10.535736166124298</v>
      </c>
      <c r="W500" s="49">
        <f t="shared" si="369"/>
        <v>5.4133556538037713</v>
      </c>
      <c r="X500" s="317">
        <f t="shared" si="351"/>
        <v>6.8501484073837104E-2</v>
      </c>
      <c r="Y500" s="318">
        <v>6.8501484073837091E-2</v>
      </c>
      <c r="Z500" s="200"/>
      <c r="AA500" s="66"/>
      <c r="AB500" s="66"/>
      <c r="AC500" s="66">
        <v>250</v>
      </c>
      <c r="AD500" s="66"/>
      <c r="AE500" s="66"/>
      <c r="AF500" s="66"/>
      <c r="AG500" s="66"/>
      <c r="AH500" s="195"/>
      <c r="AI500" s="34"/>
      <c r="AJ500" s="229">
        <v>180</v>
      </c>
      <c r="AK500" s="34"/>
      <c r="AL500" s="34"/>
      <c r="AM500" s="34"/>
      <c r="AN500" s="201"/>
      <c r="AO500" s="201"/>
      <c r="AP500" s="202">
        <v>240</v>
      </c>
      <c r="AQ500" s="18"/>
      <c r="AR500" s="18"/>
      <c r="AS500" s="18"/>
      <c r="AT500" s="51"/>
      <c r="AU500" s="17"/>
      <c r="AV500" s="18"/>
      <c r="AW500" s="112"/>
      <c r="AX500" s="103"/>
      <c r="AY500" s="18"/>
      <c r="AZ500" s="18"/>
      <c r="BA500" s="18"/>
      <c r="BB500" s="17"/>
      <c r="BC500" s="19"/>
      <c r="BD500" s="19"/>
      <c r="BE500" s="19"/>
      <c r="BF500" s="17"/>
      <c r="BG500" s="18"/>
      <c r="BH500" s="18"/>
      <c r="BI500" s="128"/>
      <c r="BJ500" s="331"/>
      <c r="BK500" s="332"/>
      <c r="BL500" s="332"/>
      <c r="BM500" s="332"/>
      <c r="BN500" s="333"/>
      <c r="BO500" s="203">
        <f t="shared" si="370"/>
        <v>6.9363999999999999</v>
      </c>
      <c r="BP500" s="285">
        <v>8.222375719663491</v>
      </c>
      <c r="BQ500" s="204">
        <v>2.9683887370377944</v>
      </c>
      <c r="BR500" s="204"/>
      <c r="BS500" s="47"/>
      <c r="BT500" s="42"/>
      <c r="BU500" s="42"/>
      <c r="BV500" s="42"/>
      <c r="BW500" s="43"/>
      <c r="BX500" s="191"/>
      <c r="BY500" s="191"/>
      <c r="BZ500" s="205"/>
      <c r="CA500" s="191"/>
      <c r="CB500" s="206"/>
      <c r="CC500" s="191"/>
      <c r="CD500" s="207">
        <f t="shared" si="371"/>
        <v>61.218495633242966</v>
      </c>
      <c r="CE500" s="47" t="s">
        <v>356</v>
      </c>
      <c r="CF500" s="42">
        <v>31.8</v>
      </c>
      <c r="CG500" s="42" t="s">
        <v>353</v>
      </c>
      <c r="CH500" s="42">
        <v>175</v>
      </c>
      <c r="CI500" s="191"/>
      <c r="CJ500" s="192"/>
      <c r="CK500" s="191" t="s">
        <v>357</v>
      </c>
      <c r="CL500" s="191" t="s">
        <v>358</v>
      </c>
      <c r="CM500" s="208">
        <v>0.13</v>
      </c>
      <c r="CN500" s="191">
        <v>470</v>
      </c>
      <c r="CO500" s="205">
        <f t="shared" si="372"/>
        <v>80.02272437563434</v>
      </c>
      <c r="CP500" s="191">
        <f t="shared" si="373"/>
        <v>45.913871724932221</v>
      </c>
      <c r="CQ500" s="145" t="s">
        <v>353</v>
      </c>
      <c r="CR500" s="191">
        <v>175</v>
      </c>
      <c r="CS500" s="191"/>
      <c r="CT500" s="191"/>
      <c r="CU500" s="191"/>
      <c r="CV500" s="192"/>
      <c r="CW500" s="191" t="s">
        <v>357</v>
      </c>
      <c r="CX500" s="209" t="s">
        <v>358</v>
      </c>
      <c r="CY500" s="208">
        <v>0.13</v>
      </c>
      <c r="CZ500" s="191">
        <v>470</v>
      </c>
      <c r="DA500" s="191"/>
      <c r="DB500" s="191">
        <f t="shared" si="374"/>
        <v>57.033686941873839</v>
      </c>
      <c r="DC500" s="43">
        <f t="shared" si="375"/>
        <v>0</v>
      </c>
      <c r="DD500" s="191" t="s">
        <v>362</v>
      </c>
      <c r="DE500" s="191">
        <v>100</v>
      </c>
      <c r="DF500" s="191" t="s">
        <v>361</v>
      </c>
      <c r="DG500" s="191">
        <v>20</v>
      </c>
      <c r="DH500" s="191" t="s">
        <v>353</v>
      </c>
      <c r="DI500" s="192">
        <v>175</v>
      </c>
      <c r="DJ500" s="191"/>
      <c r="DK500" s="209"/>
      <c r="DL500" s="208"/>
      <c r="DM500" s="191"/>
      <c r="DN500" s="191">
        <f t="shared" si="376"/>
        <v>57.033686941873839</v>
      </c>
      <c r="DO500" s="192">
        <f t="shared" si="377"/>
        <v>0</v>
      </c>
      <c r="DP500" s="191">
        <v>1</v>
      </c>
      <c r="DQ500" s="191" t="s">
        <v>363</v>
      </c>
      <c r="DR500" s="191" t="s">
        <v>371</v>
      </c>
      <c r="DS500" s="208">
        <v>0.13400000000000001</v>
      </c>
      <c r="DT500" s="191">
        <v>580</v>
      </c>
      <c r="DU500" s="191">
        <f t="shared" si="378"/>
        <v>8.222375719663491</v>
      </c>
      <c r="DV500" s="191">
        <v>0.375</v>
      </c>
      <c r="DW500" s="191">
        <v>0.45</v>
      </c>
      <c r="DX500" s="192">
        <f t="shared" si="379"/>
        <v>10.203082605540494</v>
      </c>
      <c r="DY500" s="191">
        <v>1</v>
      </c>
      <c r="DZ500" s="191" t="s">
        <v>363</v>
      </c>
      <c r="EA500" s="191" t="s">
        <v>371</v>
      </c>
      <c r="EB500" s="208">
        <v>0.13400000000000001</v>
      </c>
      <c r="EC500" s="191">
        <v>580</v>
      </c>
      <c r="ED500" s="191">
        <f t="shared" si="380"/>
        <v>2.9683887370377944</v>
      </c>
      <c r="EE500" s="191">
        <v>0.47499999999999998</v>
      </c>
      <c r="EF500" s="191">
        <v>0.47499999999999998</v>
      </c>
      <c r="EG500" s="191">
        <f t="shared" si="381"/>
        <v>5.1015413027702472</v>
      </c>
      <c r="EH500" s="166">
        <f t="shared" si="382"/>
        <v>2</v>
      </c>
      <c r="EI500" s="205">
        <f t="shared" si="383"/>
        <v>2.9925533815131273</v>
      </c>
      <c r="EJ500" s="205">
        <f t="shared" si="352"/>
        <v>1.7603255185371338</v>
      </c>
      <c r="EK500" s="51">
        <f t="shared" si="348"/>
        <v>0.95806321850066056</v>
      </c>
      <c r="EL500" s="220">
        <f t="shared" si="353"/>
        <v>0.23782330924343631</v>
      </c>
      <c r="EM500" s="221">
        <f t="shared" si="384"/>
        <v>5.2678680830621492</v>
      </c>
      <c r="EN500" s="191"/>
      <c r="EO500" s="313"/>
      <c r="EP500" s="192" t="s">
        <v>354</v>
      </c>
      <c r="EQ500" s="222">
        <f t="shared" si="385"/>
        <v>2.9925533815131273</v>
      </c>
      <c r="ER500" s="191">
        <f t="shared" si="386"/>
        <v>1.7603255185371338</v>
      </c>
      <c r="ES500" s="51">
        <f t="shared" si="387"/>
        <v>0.95806321850066056</v>
      </c>
      <c r="ET500" s="191">
        <f t="shared" si="349"/>
        <v>3.7060233092434363</v>
      </c>
      <c r="EU500" s="191">
        <f t="shared" si="388"/>
        <v>5.2678680830621492</v>
      </c>
      <c r="EV500" s="191"/>
      <c r="EW500" s="191"/>
      <c r="EX500" s="192" t="str">
        <f t="shared" si="354"/>
        <v>Front</v>
      </c>
      <c r="EY500" s="145"/>
      <c r="EZ500" s="191"/>
      <c r="FA500" s="191"/>
      <c r="FB500" s="191"/>
      <c r="FC500" s="191"/>
      <c r="FD500" s="191"/>
      <c r="FE500" s="191"/>
      <c r="FF500" s="192"/>
      <c r="FG500" s="145"/>
      <c r="FH500" s="191"/>
      <c r="FI500" s="191"/>
      <c r="FJ500" s="191"/>
      <c r="FK500" s="191"/>
      <c r="FL500" s="191"/>
      <c r="FM500" s="191"/>
      <c r="FN500" s="192"/>
      <c r="FO500" s="145"/>
      <c r="FP500" s="191"/>
      <c r="FQ500" s="191"/>
      <c r="FR500" s="191"/>
      <c r="FS500" s="191"/>
      <c r="FT500" s="191"/>
      <c r="FU500" s="191"/>
      <c r="FV500" s="192"/>
      <c r="FW500" s="191"/>
      <c r="FX500" s="191"/>
      <c r="FY500" s="191"/>
      <c r="FZ500" s="191"/>
      <c r="GA500" s="191"/>
      <c r="GB500" s="191"/>
      <c r="GC500" s="191"/>
      <c r="GD500" s="210"/>
      <c r="GE500" s="145"/>
      <c r="GF500" s="191"/>
      <c r="GG500" s="191"/>
      <c r="GH500" s="191"/>
      <c r="GI500" s="191"/>
      <c r="GJ500" s="191"/>
      <c r="GK500" s="191"/>
      <c r="GL500" s="210"/>
      <c r="GM500" s="145"/>
      <c r="GN500" s="191"/>
      <c r="GO500" s="191"/>
      <c r="GP500" s="191"/>
      <c r="GQ500" s="191"/>
      <c r="GR500" s="191"/>
      <c r="GS500" s="191"/>
      <c r="GT500" s="210"/>
      <c r="GU500" s="145"/>
      <c r="GV500" s="191"/>
      <c r="GW500" s="191"/>
      <c r="GX500" s="191"/>
      <c r="GY500" s="191"/>
      <c r="GZ500" s="191"/>
      <c r="HA500" s="191"/>
      <c r="HB500" s="210"/>
      <c r="HC500" s="145"/>
      <c r="HD500" s="191"/>
      <c r="HE500" s="191"/>
      <c r="HF500" s="191"/>
      <c r="HG500" s="191"/>
      <c r="HH500" s="191"/>
      <c r="HI500" s="191"/>
      <c r="HJ500" s="210"/>
      <c r="HR500" s="310"/>
    </row>
    <row r="501" spans="1:226" s="309" customFormat="1" ht="14.45" customHeight="1" x14ac:dyDescent="0.25">
      <c r="A501" s="211" t="s">
        <v>431</v>
      </c>
      <c r="B501" s="194" t="s">
        <v>0</v>
      </c>
      <c r="C501" s="31">
        <f t="shared" si="350"/>
        <v>491</v>
      </c>
      <c r="D501" s="173" t="str">
        <f t="shared" si="355"/>
        <v>Dw_491</v>
      </c>
      <c r="E501" s="4">
        <v>385.8600594470447</v>
      </c>
      <c r="F501" s="195" t="s">
        <v>360</v>
      </c>
      <c r="G501" s="195">
        <v>17.5</v>
      </c>
      <c r="H501" s="3">
        <f t="shared" si="356"/>
        <v>56.329842723731332</v>
      </c>
      <c r="I501" s="196">
        <f t="shared" si="357"/>
        <v>198.63994322246899</v>
      </c>
      <c r="J501" s="1">
        <f t="shared" si="358"/>
        <v>0.3</v>
      </c>
      <c r="K501" s="280">
        <f t="shared" si="359"/>
        <v>0.69308914056388815</v>
      </c>
      <c r="L501" s="280">
        <f t="shared" si="360"/>
        <v>0.79118761584707809</v>
      </c>
      <c r="M501" s="225">
        <f t="shared" si="361"/>
        <v>1.0579114033569821</v>
      </c>
      <c r="N501" s="15" t="s">
        <v>432</v>
      </c>
      <c r="O501" s="197">
        <f t="shared" si="362"/>
        <v>0.59339071188530856</v>
      </c>
      <c r="P501" s="198">
        <f t="shared" si="363"/>
        <v>0</v>
      </c>
      <c r="Q501" s="198">
        <f t="shared" si="364"/>
        <v>0</v>
      </c>
      <c r="R501" s="198">
        <f t="shared" si="365"/>
        <v>0.7412218846712495</v>
      </c>
      <c r="S501" s="77">
        <f t="shared" si="366"/>
        <v>0.91544336053046882</v>
      </c>
      <c r="T501" s="199"/>
      <c r="U501" s="3">
        <f t="shared" si="367"/>
        <v>1.7707257429947545</v>
      </c>
      <c r="V501" s="98">
        <f t="shared" si="368"/>
        <v>10.660596833474706</v>
      </c>
      <c r="W501" s="49">
        <f t="shared" si="369"/>
        <v>5.2839295588829831</v>
      </c>
      <c r="X501" s="317">
        <f t="shared" si="351"/>
        <v>7.1415188608694169E-2</v>
      </c>
      <c r="Y501" s="318">
        <v>7.1415188608694183E-2</v>
      </c>
      <c r="Z501" s="200"/>
      <c r="AA501" s="66"/>
      <c r="AB501" s="66"/>
      <c r="AC501" s="66">
        <v>250</v>
      </c>
      <c r="AD501" s="66"/>
      <c r="AE501" s="66"/>
      <c r="AF501" s="66"/>
      <c r="AG501" s="66"/>
      <c r="AH501" s="195"/>
      <c r="AI501" s="34"/>
      <c r="AJ501" s="229">
        <v>180</v>
      </c>
      <c r="AK501" s="34"/>
      <c r="AL501" s="34"/>
      <c r="AM501" s="34"/>
      <c r="AN501" s="201"/>
      <c r="AO501" s="201"/>
      <c r="AP501" s="202">
        <v>240</v>
      </c>
      <c r="AQ501" s="18"/>
      <c r="AR501" s="18"/>
      <c r="AS501" s="18"/>
      <c r="AT501" s="51"/>
      <c r="AU501" s="17"/>
      <c r="AV501" s="18"/>
      <c r="AW501" s="112"/>
      <c r="AX501" s="103"/>
      <c r="AY501" s="18"/>
      <c r="AZ501" s="18"/>
      <c r="BA501" s="18"/>
      <c r="BB501" s="17"/>
      <c r="BC501" s="19"/>
      <c r="BD501" s="19"/>
      <c r="BE501" s="19"/>
      <c r="BF501" s="17"/>
      <c r="BG501" s="18"/>
      <c r="BH501" s="18"/>
      <c r="BI501" s="128"/>
      <c r="BJ501" s="331"/>
      <c r="BK501" s="332"/>
      <c r="BL501" s="332"/>
      <c r="BM501" s="332"/>
      <c r="BN501" s="333"/>
      <c r="BO501" s="203">
        <f t="shared" si="370"/>
        <v>6.9363999999999999</v>
      </c>
      <c r="BP501" s="285">
        <v>8.1209046081153531</v>
      </c>
      <c r="BQ501" s="204">
        <v>2.8551012286975324</v>
      </c>
      <c r="BR501" s="204"/>
      <c r="BS501" s="47"/>
      <c r="BT501" s="42"/>
      <c r="BU501" s="42"/>
      <c r="BV501" s="42"/>
      <c r="BW501" s="43"/>
      <c r="BX501" s="191"/>
      <c r="BY501" s="191"/>
      <c r="BZ501" s="205"/>
      <c r="CA501" s="191"/>
      <c r="CB501" s="206"/>
      <c r="CC501" s="191"/>
      <c r="CD501" s="207">
        <f t="shared" si="371"/>
        <v>59.591982966740694</v>
      </c>
      <c r="CE501" s="47" t="s">
        <v>356</v>
      </c>
      <c r="CF501" s="42">
        <v>31.8</v>
      </c>
      <c r="CG501" s="42" t="s">
        <v>353</v>
      </c>
      <c r="CH501" s="42">
        <v>175</v>
      </c>
      <c r="CI501" s="191"/>
      <c r="CJ501" s="192"/>
      <c r="CK501" s="191" t="s">
        <v>357</v>
      </c>
      <c r="CL501" s="191" t="s">
        <v>358</v>
      </c>
      <c r="CM501" s="208">
        <v>0.13</v>
      </c>
      <c r="CN501" s="191">
        <v>470</v>
      </c>
      <c r="CO501" s="205">
        <f t="shared" si="372"/>
        <v>76.008703923578452</v>
      </c>
      <c r="CP501" s="191">
        <f t="shared" si="373"/>
        <v>44.693987225055523</v>
      </c>
      <c r="CQ501" s="145" t="s">
        <v>353</v>
      </c>
      <c r="CR501" s="191">
        <v>175</v>
      </c>
      <c r="CS501" s="191"/>
      <c r="CT501" s="191"/>
      <c r="CU501" s="191"/>
      <c r="CV501" s="192"/>
      <c r="CW501" s="191" t="s">
        <v>357</v>
      </c>
      <c r="CX501" s="209" t="s">
        <v>358</v>
      </c>
      <c r="CY501" s="208">
        <v>0.13</v>
      </c>
      <c r="CZ501" s="191">
        <v>470</v>
      </c>
      <c r="DA501" s="191"/>
      <c r="DB501" s="191">
        <f t="shared" si="374"/>
        <v>56.329842723731332</v>
      </c>
      <c r="DC501" s="43">
        <f t="shared" si="375"/>
        <v>0</v>
      </c>
      <c r="DD501" s="191" t="s">
        <v>362</v>
      </c>
      <c r="DE501" s="191">
        <v>100</v>
      </c>
      <c r="DF501" s="191" t="s">
        <v>361</v>
      </c>
      <c r="DG501" s="191">
        <v>20</v>
      </c>
      <c r="DH501" s="191" t="s">
        <v>353</v>
      </c>
      <c r="DI501" s="192">
        <v>175</v>
      </c>
      <c r="DJ501" s="191"/>
      <c r="DK501" s="209"/>
      <c r="DL501" s="208"/>
      <c r="DM501" s="191"/>
      <c r="DN501" s="191">
        <f t="shared" si="376"/>
        <v>56.329842723731332</v>
      </c>
      <c r="DO501" s="192">
        <f t="shared" si="377"/>
        <v>0</v>
      </c>
      <c r="DP501" s="191">
        <v>1</v>
      </c>
      <c r="DQ501" s="191" t="s">
        <v>363</v>
      </c>
      <c r="DR501" s="191" t="s">
        <v>371</v>
      </c>
      <c r="DS501" s="208">
        <v>0.13400000000000001</v>
      </c>
      <c r="DT501" s="191">
        <v>580</v>
      </c>
      <c r="DU501" s="191">
        <f t="shared" si="378"/>
        <v>8.1209046081153531</v>
      </c>
      <c r="DV501" s="191">
        <v>0.375</v>
      </c>
      <c r="DW501" s="191">
        <v>0.45</v>
      </c>
      <c r="DX501" s="192">
        <f t="shared" si="379"/>
        <v>9.9319971611234497</v>
      </c>
      <c r="DY501" s="191">
        <v>1</v>
      </c>
      <c r="DZ501" s="191" t="s">
        <v>363</v>
      </c>
      <c r="EA501" s="191" t="s">
        <v>371</v>
      </c>
      <c r="EB501" s="208">
        <v>0.13400000000000001</v>
      </c>
      <c r="EC501" s="191">
        <v>580</v>
      </c>
      <c r="ED501" s="191">
        <f t="shared" si="380"/>
        <v>2.8551012286975324</v>
      </c>
      <c r="EE501" s="191">
        <v>0.47499999999999998</v>
      </c>
      <c r="EF501" s="191">
        <v>0.47499999999999998</v>
      </c>
      <c r="EG501" s="191">
        <f t="shared" si="381"/>
        <v>4.9659985805617248</v>
      </c>
      <c r="EH501" s="166">
        <f t="shared" si="382"/>
        <v>2</v>
      </c>
      <c r="EI501" s="205">
        <f t="shared" si="383"/>
        <v>3.0102337630910827</v>
      </c>
      <c r="EJ501" s="205">
        <f t="shared" si="352"/>
        <v>1.7707257429947545</v>
      </c>
      <c r="EK501" s="51">
        <f t="shared" si="348"/>
        <v>0.83437548570277786</v>
      </c>
      <c r="EL501" s="220">
        <f t="shared" si="353"/>
        <v>0.22898311845445862</v>
      </c>
      <c r="EM501" s="221">
        <f t="shared" si="384"/>
        <v>5.3302984167373531</v>
      </c>
      <c r="EN501" s="191"/>
      <c r="EO501" s="313"/>
      <c r="EP501" s="192" t="s">
        <v>354</v>
      </c>
      <c r="EQ501" s="222">
        <f t="shared" si="385"/>
        <v>3.0102337630910827</v>
      </c>
      <c r="ER501" s="191">
        <f t="shared" si="386"/>
        <v>1.7707257429947545</v>
      </c>
      <c r="ES501" s="51">
        <f t="shared" si="387"/>
        <v>0.83437548570277786</v>
      </c>
      <c r="ET501" s="191">
        <f t="shared" si="349"/>
        <v>3.6971831184544586</v>
      </c>
      <c r="EU501" s="191">
        <f t="shared" si="388"/>
        <v>5.3302984167373531</v>
      </c>
      <c r="EV501" s="191"/>
      <c r="EW501" s="191"/>
      <c r="EX501" s="192" t="str">
        <f t="shared" si="354"/>
        <v>Front</v>
      </c>
      <c r="EY501" s="145"/>
      <c r="EZ501" s="191"/>
      <c r="FA501" s="191"/>
      <c r="FB501" s="191"/>
      <c r="FC501" s="191"/>
      <c r="FD501" s="191"/>
      <c r="FE501" s="191"/>
      <c r="FF501" s="192"/>
      <c r="FG501" s="145"/>
      <c r="FH501" s="191"/>
      <c r="FI501" s="191"/>
      <c r="FJ501" s="191"/>
      <c r="FK501" s="191"/>
      <c r="FL501" s="191"/>
      <c r="FM501" s="191"/>
      <c r="FN501" s="192"/>
      <c r="FO501" s="145"/>
      <c r="FP501" s="191"/>
      <c r="FQ501" s="191"/>
      <c r="FR501" s="191"/>
      <c r="FS501" s="191"/>
      <c r="FT501" s="191"/>
      <c r="FU501" s="191"/>
      <c r="FV501" s="192"/>
      <c r="FW501" s="191"/>
      <c r="FX501" s="191"/>
      <c r="FY501" s="191"/>
      <c r="FZ501" s="191"/>
      <c r="GA501" s="191"/>
      <c r="GB501" s="191"/>
      <c r="GC501" s="191"/>
      <c r="GD501" s="210"/>
      <c r="GE501" s="145"/>
      <c r="GF501" s="191"/>
      <c r="GG501" s="191"/>
      <c r="GH501" s="191"/>
      <c r="GI501" s="191"/>
      <c r="GJ501" s="191"/>
      <c r="GK501" s="191"/>
      <c r="GL501" s="210"/>
      <c r="GM501" s="145"/>
      <c r="GN501" s="191"/>
      <c r="GO501" s="191"/>
      <c r="GP501" s="191"/>
      <c r="GQ501" s="191"/>
      <c r="GR501" s="191"/>
      <c r="GS501" s="191"/>
      <c r="GT501" s="210"/>
      <c r="GU501" s="145"/>
      <c r="GV501" s="191"/>
      <c r="GW501" s="191"/>
      <c r="GX501" s="191"/>
      <c r="GY501" s="191"/>
      <c r="GZ501" s="191"/>
      <c r="HA501" s="191"/>
      <c r="HB501" s="210"/>
      <c r="HC501" s="145"/>
      <c r="HD501" s="191"/>
      <c r="HE501" s="191"/>
      <c r="HF501" s="191"/>
      <c r="HG501" s="191"/>
      <c r="HH501" s="191"/>
      <c r="HI501" s="191"/>
      <c r="HJ501" s="210"/>
      <c r="HR501" s="310"/>
    </row>
    <row r="502" spans="1:226" s="309" customFormat="1" ht="14.45" customHeight="1" x14ac:dyDescent="0.25">
      <c r="A502" s="211" t="s">
        <v>431</v>
      </c>
      <c r="B502" s="194" t="s">
        <v>0</v>
      </c>
      <c r="C502" s="31">
        <f t="shared" si="350"/>
        <v>492</v>
      </c>
      <c r="D502" s="173" t="str">
        <f t="shared" si="355"/>
        <v>Dw_492</v>
      </c>
      <c r="E502" s="4">
        <v>408.01463233485498</v>
      </c>
      <c r="F502" s="195" t="s">
        <v>360</v>
      </c>
      <c r="G502" s="195">
        <v>17.5</v>
      </c>
      <c r="H502" s="3">
        <f t="shared" si="356"/>
        <v>48.031784455129348</v>
      </c>
      <c r="I502" s="196">
        <f t="shared" si="357"/>
        <v>172.2307352975555</v>
      </c>
      <c r="J502" s="1">
        <f t="shared" si="358"/>
        <v>0.3</v>
      </c>
      <c r="K502" s="280">
        <f t="shared" si="359"/>
        <v>0.67836606033809421</v>
      </c>
      <c r="L502" s="280">
        <f t="shared" si="360"/>
        <v>0.80608964272688499</v>
      </c>
      <c r="M502" s="225">
        <f t="shared" si="361"/>
        <v>1.0757297730117721</v>
      </c>
      <c r="N502" s="15" t="s">
        <v>432</v>
      </c>
      <c r="O502" s="197">
        <f t="shared" si="362"/>
        <v>0.60456723204516383</v>
      </c>
      <c r="P502" s="198">
        <f t="shared" si="363"/>
        <v>0</v>
      </c>
      <c r="Q502" s="198">
        <f t="shared" si="364"/>
        <v>0</v>
      </c>
      <c r="R502" s="198">
        <f t="shared" si="365"/>
        <v>0.75370626237564198</v>
      </c>
      <c r="S502" s="77">
        <f t="shared" si="366"/>
        <v>0.8248097270217476</v>
      </c>
      <c r="T502" s="199"/>
      <c r="U502" s="3">
        <f t="shared" si="367"/>
        <v>1.8840321782729401</v>
      </c>
      <c r="V502" s="98">
        <f t="shared" si="368"/>
        <v>12.068562645810786</v>
      </c>
      <c r="W502" s="49">
        <f t="shared" si="369"/>
        <v>3.9799092787409971</v>
      </c>
      <c r="X502" s="317">
        <f t="shared" si="351"/>
        <v>9.6180947576459841E-2</v>
      </c>
      <c r="Y502" s="318">
        <v>9.6180947576459827E-2</v>
      </c>
      <c r="Z502" s="200"/>
      <c r="AA502" s="66"/>
      <c r="AB502" s="66"/>
      <c r="AC502" s="66">
        <v>250</v>
      </c>
      <c r="AD502" s="66"/>
      <c r="AE502" s="66"/>
      <c r="AF502" s="66"/>
      <c r="AG502" s="66"/>
      <c r="AH502" s="195"/>
      <c r="AI502" s="34"/>
      <c r="AJ502" s="229">
        <v>180</v>
      </c>
      <c r="AK502" s="34"/>
      <c r="AL502" s="34"/>
      <c r="AM502" s="34"/>
      <c r="AN502" s="201"/>
      <c r="AO502" s="201"/>
      <c r="AP502" s="202">
        <v>240</v>
      </c>
      <c r="AQ502" s="18"/>
      <c r="AR502" s="18"/>
      <c r="AS502" s="18"/>
      <c r="AT502" s="51"/>
      <c r="AU502" s="17"/>
      <c r="AV502" s="18"/>
      <c r="AW502" s="112"/>
      <c r="AX502" s="103"/>
      <c r="AY502" s="18"/>
      <c r="AZ502" s="18"/>
      <c r="BA502" s="18"/>
      <c r="BB502" s="17"/>
      <c r="BC502" s="19"/>
      <c r="BD502" s="19"/>
      <c r="BE502" s="19"/>
      <c r="BF502" s="17"/>
      <c r="BG502" s="18"/>
      <c r="BH502" s="18"/>
      <c r="BI502" s="128"/>
      <c r="BJ502" s="331"/>
      <c r="BK502" s="332"/>
      <c r="BL502" s="332"/>
      <c r="BM502" s="332"/>
      <c r="BN502" s="333"/>
      <c r="BO502" s="203">
        <f t="shared" si="370"/>
        <v>6.9363999999999999</v>
      </c>
      <c r="BP502" s="285">
        <v>6.9245984163441188</v>
      </c>
      <c r="BQ502" s="204">
        <v>2.7475353542167902</v>
      </c>
      <c r="BR502" s="204"/>
      <c r="BS502" s="47"/>
      <c r="BT502" s="42"/>
      <c r="BU502" s="42"/>
      <c r="BV502" s="42"/>
      <c r="BW502" s="43"/>
      <c r="BX502" s="191"/>
      <c r="BY502" s="191"/>
      <c r="BZ502" s="205"/>
      <c r="CA502" s="191"/>
      <c r="CB502" s="206"/>
      <c r="CC502" s="191"/>
      <c r="CD502" s="207">
        <f t="shared" si="371"/>
        <v>51.669220589266651</v>
      </c>
      <c r="CE502" s="47" t="s">
        <v>356</v>
      </c>
      <c r="CF502" s="42">
        <v>31.8</v>
      </c>
      <c r="CG502" s="42" t="s">
        <v>353</v>
      </c>
      <c r="CH502" s="42">
        <v>175</v>
      </c>
      <c r="CI502" s="191"/>
      <c r="CJ502" s="192"/>
      <c r="CK502" s="191" t="s">
        <v>357</v>
      </c>
      <c r="CL502" s="191" t="s">
        <v>358</v>
      </c>
      <c r="CM502" s="208">
        <v>0.13</v>
      </c>
      <c r="CN502" s="191">
        <v>470</v>
      </c>
      <c r="CO502" s="205">
        <f t="shared" si="372"/>
        <v>66.195612535868946</v>
      </c>
      <c r="CP502" s="191">
        <f t="shared" si="373"/>
        <v>38.75191544194999</v>
      </c>
      <c r="CQ502" s="145" t="s">
        <v>353</v>
      </c>
      <c r="CR502" s="191">
        <v>175</v>
      </c>
      <c r="CS502" s="191"/>
      <c r="CT502" s="191"/>
      <c r="CU502" s="191"/>
      <c r="CV502" s="192"/>
      <c r="CW502" s="191" t="s">
        <v>357</v>
      </c>
      <c r="CX502" s="209" t="s">
        <v>358</v>
      </c>
      <c r="CY502" s="208">
        <v>0.13</v>
      </c>
      <c r="CZ502" s="191">
        <v>470</v>
      </c>
      <c r="DA502" s="191"/>
      <c r="DB502" s="191">
        <f t="shared" si="374"/>
        <v>48.031784455129348</v>
      </c>
      <c r="DC502" s="43">
        <f t="shared" si="375"/>
        <v>0</v>
      </c>
      <c r="DD502" s="191" t="s">
        <v>362</v>
      </c>
      <c r="DE502" s="191">
        <v>100</v>
      </c>
      <c r="DF502" s="191" t="s">
        <v>361</v>
      </c>
      <c r="DG502" s="191">
        <v>20</v>
      </c>
      <c r="DH502" s="191" t="s">
        <v>353</v>
      </c>
      <c r="DI502" s="192">
        <v>175</v>
      </c>
      <c r="DJ502" s="191"/>
      <c r="DK502" s="209"/>
      <c r="DL502" s="208"/>
      <c r="DM502" s="191"/>
      <c r="DN502" s="191">
        <f t="shared" si="376"/>
        <v>48.031784455129348</v>
      </c>
      <c r="DO502" s="192">
        <f t="shared" si="377"/>
        <v>0</v>
      </c>
      <c r="DP502" s="191">
        <v>1</v>
      </c>
      <c r="DQ502" s="191" t="s">
        <v>363</v>
      </c>
      <c r="DR502" s="191" t="s">
        <v>371</v>
      </c>
      <c r="DS502" s="208">
        <v>0.13400000000000001</v>
      </c>
      <c r="DT502" s="191">
        <v>580</v>
      </c>
      <c r="DU502" s="191">
        <f t="shared" si="378"/>
        <v>6.9245984163441188</v>
      </c>
      <c r="DV502" s="191">
        <v>0.375</v>
      </c>
      <c r="DW502" s="191">
        <v>0.45</v>
      </c>
      <c r="DX502" s="192">
        <f t="shared" si="379"/>
        <v>8.6115367648777745</v>
      </c>
      <c r="DY502" s="191">
        <v>1</v>
      </c>
      <c r="DZ502" s="191" t="s">
        <v>363</v>
      </c>
      <c r="EA502" s="191" t="s">
        <v>371</v>
      </c>
      <c r="EB502" s="208">
        <v>0.13400000000000001</v>
      </c>
      <c r="EC502" s="191">
        <v>580</v>
      </c>
      <c r="ED502" s="191">
        <f t="shared" si="380"/>
        <v>2.7475353542167902</v>
      </c>
      <c r="EE502" s="191">
        <v>0.47499999999999998</v>
      </c>
      <c r="EF502" s="191">
        <v>0.47499999999999998</v>
      </c>
      <c r="EG502" s="191">
        <f t="shared" si="381"/>
        <v>4.3057683824388873</v>
      </c>
      <c r="EH502" s="166">
        <f t="shared" si="382"/>
        <v>2</v>
      </c>
      <c r="EI502" s="205">
        <f t="shared" si="383"/>
        <v>3.2028547030639976</v>
      </c>
      <c r="EJ502" s="205">
        <f t="shared" si="352"/>
        <v>1.8840321782729399</v>
      </c>
      <c r="EK502" s="51">
        <f t="shared" si="348"/>
        <v>0.61350317594385029</v>
      </c>
      <c r="EL502" s="220">
        <f t="shared" si="353"/>
        <v>0.1326726484680012</v>
      </c>
      <c r="EM502" s="221">
        <f t="shared" si="384"/>
        <v>6.0342813229053931</v>
      </c>
      <c r="EN502" s="191"/>
      <c r="EO502" s="313"/>
      <c r="EP502" s="192" t="s">
        <v>354</v>
      </c>
      <c r="EQ502" s="222">
        <f t="shared" si="385"/>
        <v>3.2028547030639976</v>
      </c>
      <c r="ER502" s="191">
        <f t="shared" si="386"/>
        <v>1.8840321782729399</v>
      </c>
      <c r="ES502" s="51">
        <f t="shared" si="387"/>
        <v>0.61350317594385029</v>
      </c>
      <c r="ET502" s="191">
        <f t="shared" si="349"/>
        <v>3.6008726484680009</v>
      </c>
      <c r="EU502" s="191">
        <f t="shared" si="388"/>
        <v>6.0342813229053931</v>
      </c>
      <c r="EV502" s="191"/>
      <c r="EW502" s="191"/>
      <c r="EX502" s="192" t="str">
        <f t="shared" si="354"/>
        <v>Front</v>
      </c>
      <c r="EY502" s="145"/>
      <c r="EZ502" s="191"/>
      <c r="FA502" s="191"/>
      <c r="FB502" s="191"/>
      <c r="FC502" s="191"/>
      <c r="FD502" s="191"/>
      <c r="FE502" s="191"/>
      <c r="FF502" s="192"/>
      <c r="FG502" s="145"/>
      <c r="FH502" s="191"/>
      <c r="FI502" s="191"/>
      <c r="FJ502" s="191"/>
      <c r="FK502" s="191"/>
      <c r="FL502" s="191"/>
      <c r="FM502" s="191"/>
      <c r="FN502" s="192"/>
      <c r="FO502" s="145"/>
      <c r="FP502" s="191"/>
      <c r="FQ502" s="191"/>
      <c r="FR502" s="191"/>
      <c r="FS502" s="191"/>
      <c r="FT502" s="191"/>
      <c r="FU502" s="191"/>
      <c r="FV502" s="192"/>
      <c r="FW502" s="191"/>
      <c r="FX502" s="191"/>
      <c r="FY502" s="191"/>
      <c r="FZ502" s="191"/>
      <c r="GA502" s="191"/>
      <c r="GB502" s="191"/>
      <c r="GC502" s="191"/>
      <c r="GD502" s="210"/>
      <c r="GE502" s="145"/>
      <c r="GF502" s="191"/>
      <c r="GG502" s="191"/>
      <c r="GH502" s="191"/>
      <c r="GI502" s="191"/>
      <c r="GJ502" s="191"/>
      <c r="GK502" s="191"/>
      <c r="GL502" s="210"/>
      <c r="GM502" s="145"/>
      <c r="GN502" s="191"/>
      <c r="GO502" s="191"/>
      <c r="GP502" s="191"/>
      <c r="GQ502" s="191"/>
      <c r="GR502" s="191"/>
      <c r="GS502" s="191"/>
      <c r="GT502" s="210"/>
      <c r="GU502" s="145"/>
      <c r="GV502" s="191"/>
      <c r="GW502" s="191"/>
      <c r="GX502" s="191"/>
      <c r="GY502" s="191"/>
      <c r="GZ502" s="191"/>
      <c r="HA502" s="191"/>
      <c r="HB502" s="210"/>
      <c r="HC502" s="145"/>
      <c r="HD502" s="191"/>
      <c r="HE502" s="191"/>
      <c r="HF502" s="191"/>
      <c r="HG502" s="191"/>
      <c r="HH502" s="191"/>
      <c r="HI502" s="191"/>
      <c r="HJ502" s="210"/>
      <c r="HR502" s="310"/>
    </row>
    <row r="503" spans="1:226" s="309" customFormat="1" ht="14.45" customHeight="1" x14ac:dyDescent="0.25">
      <c r="A503" s="211" t="s">
        <v>431</v>
      </c>
      <c r="B503" s="194" t="s">
        <v>0</v>
      </c>
      <c r="C503" s="31">
        <f t="shared" si="350"/>
        <v>493</v>
      </c>
      <c r="D503" s="173" t="str">
        <f t="shared" si="355"/>
        <v>Dw_493</v>
      </c>
      <c r="E503" s="4">
        <v>518.68804552555309</v>
      </c>
      <c r="F503" s="195" t="s">
        <v>360</v>
      </c>
      <c r="G503" s="195">
        <v>17.5</v>
      </c>
      <c r="H503" s="3">
        <f t="shared" si="356"/>
        <v>52.057515273942613</v>
      </c>
      <c r="I503" s="196">
        <f t="shared" si="357"/>
        <v>187.94025639079825</v>
      </c>
      <c r="J503" s="1">
        <f t="shared" si="358"/>
        <v>0.30000000000000004</v>
      </c>
      <c r="K503" s="280">
        <f t="shared" si="359"/>
        <v>0.67261467356972571</v>
      </c>
      <c r="L503" s="280">
        <f t="shared" si="360"/>
        <v>0.78087824172004394</v>
      </c>
      <c r="M503" s="225">
        <f t="shared" si="361"/>
        <v>1.0830727632799932</v>
      </c>
      <c r="N503" s="15" t="s">
        <v>432</v>
      </c>
      <c r="O503" s="197">
        <f t="shared" si="362"/>
        <v>0.58565868129003296</v>
      </c>
      <c r="P503" s="198">
        <f t="shared" si="363"/>
        <v>0</v>
      </c>
      <c r="Q503" s="198">
        <f t="shared" si="364"/>
        <v>0</v>
      </c>
      <c r="R503" s="198">
        <f t="shared" si="365"/>
        <v>0.75885110254700461</v>
      </c>
      <c r="S503" s="77">
        <f t="shared" si="366"/>
        <v>0.85205977014536582</v>
      </c>
      <c r="T503" s="199"/>
      <c r="U503" s="3">
        <f t="shared" si="367"/>
        <v>1.8488318529710968</v>
      </c>
      <c r="V503" s="98">
        <f t="shared" si="368"/>
        <v>11.621809349905833</v>
      </c>
      <c r="W503" s="49">
        <f t="shared" si="369"/>
        <v>4.4792952376528543</v>
      </c>
      <c r="X503" s="317">
        <f t="shared" si="351"/>
        <v>8.4081923682762363E-2</v>
      </c>
      <c r="Y503" s="318">
        <v>8.4081923682762363E-2</v>
      </c>
      <c r="Z503" s="200"/>
      <c r="AA503" s="66"/>
      <c r="AB503" s="66"/>
      <c r="AC503" s="66">
        <v>250</v>
      </c>
      <c r="AD503" s="66"/>
      <c r="AE503" s="66"/>
      <c r="AF503" s="66"/>
      <c r="AG503" s="66"/>
      <c r="AH503" s="195"/>
      <c r="AI503" s="34"/>
      <c r="AJ503" s="229">
        <v>180</v>
      </c>
      <c r="AK503" s="34"/>
      <c r="AL503" s="34"/>
      <c r="AM503" s="34"/>
      <c r="AN503" s="201"/>
      <c r="AO503" s="201"/>
      <c r="AP503" s="202">
        <v>240</v>
      </c>
      <c r="AQ503" s="18"/>
      <c r="AR503" s="18"/>
      <c r="AS503" s="18"/>
      <c r="AT503" s="51"/>
      <c r="AU503" s="17"/>
      <c r="AV503" s="18"/>
      <c r="AW503" s="112"/>
      <c r="AX503" s="103"/>
      <c r="AY503" s="18"/>
      <c r="AZ503" s="18"/>
      <c r="BA503" s="18"/>
      <c r="BB503" s="17"/>
      <c r="BC503" s="19"/>
      <c r="BD503" s="19"/>
      <c r="BE503" s="19"/>
      <c r="BF503" s="17"/>
      <c r="BG503" s="18"/>
      <c r="BH503" s="18"/>
      <c r="BI503" s="128"/>
      <c r="BJ503" s="331"/>
      <c r="BK503" s="332"/>
      <c r="BL503" s="332"/>
      <c r="BM503" s="332"/>
      <c r="BN503" s="333"/>
      <c r="BO503" s="203">
        <f t="shared" si="370"/>
        <v>6.9363999999999999</v>
      </c>
      <c r="BP503" s="285">
        <v>7.5049759636039752</v>
      </c>
      <c r="BQ503" s="204">
        <v>2.9022589694421921</v>
      </c>
      <c r="BR503" s="204"/>
      <c r="BS503" s="47"/>
      <c r="BT503" s="42"/>
      <c r="BU503" s="42"/>
      <c r="BV503" s="42"/>
      <c r="BW503" s="43"/>
      <c r="BX503" s="191"/>
      <c r="BY503" s="191"/>
      <c r="BZ503" s="205"/>
      <c r="CA503" s="191"/>
      <c r="CB503" s="206"/>
      <c r="CC503" s="191"/>
      <c r="CD503" s="207">
        <f t="shared" si="371"/>
        <v>56.38207691723948</v>
      </c>
      <c r="CE503" s="47" t="s">
        <v>356</v>
      </c>
      <c r="CF503" s="42">
        <v>31.8</v>
      </c>
      <c r="CG503" s="42" t="s">
        <v>353</v>
      </c>
      <c r="CH503" s="42">
        <v>175</v>
      </c>
      <c r="CI503" s="191"/>
      <c r="CJ503" s="192"/>
      <c r="CK503" s="191" t="s">
        <v>357</v>
      </c>
      <c r="CL503" s="191" t="s">
        <v>358</v>
      </c>
      <c r="CM503" s="208">
        <v>0.13</v>
      </c>
      <c r="CN503" s="191">
        <v>470</v>
      </c>
      <c r="CO503" s="205">
        <f t="shared" si="372"/>
        <v>73.853671991485157</v>
      </c>
      <c r="CP503" s="191">
        <f t="shared" si="373"/>
        <v>42.286557687929609</v>
      </c>
      <c r="CQ503" s="145" t="s">
        <v>353</v>
      </c>
      <c r="CR503" s="191">
        <v>175</v>
      </c>
      <c r="CS503" s="191"/>
      <c r="CT503" s="191"/>
      <c r="CU503" s="191"/>
      <c r="CV503" s="192"/>
      <c r="CW503" s="191" t="s">
        <v>357</v>
      </c>
      <c r="CX503" s="209" t="s">
        <v>358</v>
      </c>
      <c r="CY503" s="208">
        <v>0.13</v>
      </c>
      <c r="CZ503" s="191">
        <v>470</v>
      </c>
      <c r="DA503" s="191"/>
      <c r="DB503" s="191">
        <f t="shared" si="374"/>
        <v>52.057515273942613</v>
      </c>
      <c r="DC503" s="43">
        <f t="shared" si="375"/>
        <v>0</v>
      </c>
      <c r="DD503" s="191" t="s">
        <v>362</v>
      </c>
      <c r="DE503" s="191">
        <v>100</v>
      </c>
      <c r="DF503" s="191" t="s">
        <v>361</v>
      </c>
      <c r="DG503" s="191">
        <v>20</v>
      </c>
      <c r="DH503" s="191" t="s">
        <v>353</v>
      </c>
      <c r="DI503" s="192">
        <v>175</v>
      </c>
      <c r="DJ503" s="191"/>
      <c r="DK503" s="209"/>
      <c r="DL503" s="208"/>
      <c r="DM503" s="191"/>
      <c r="DN503" s="191">
        <f t="shared" si="376"/>
        <v>52.057515273942613</v>
      </c>
      <c r="DO503" s="192">
        <f t="shared" si="377"/>
        <v>0</v>
      </c>
      <c r="DP503" s="191">
        <v>1</v>
      </c>
      <c r="DQ503" s="191" t="s">
        <v>363</v>
      </c>
      <c r="DR503" s="191" t="s">
        <v>371</v>
      </c>
      <c r="DS503" s="208">
        <v>0.13400000000000001</v>
      </c>
      <c r="DT503" s="191">
        <v>580</v>
      </c>
      <c r="DU503" s="191">
        <f t="shared" si="378"/>
        <v>7.5049759636039752</v>
      </c>
      <c r="DV503" s="191">
        <v>0.375</v>
      </c>
      <c r="DW503" s="191">
        <v>0.45</v>
      </c>
      <c r="DX503" s="192">
        <f t="shared" si="379"/>
        <v>9.3970128195399134</v>
      </c>
      <c r="DY503" s="191">
        <v>1</v>
      </c>
      <c r="DZ503" s="191" t="s">
        <v>363</v>
      </c>
      <c r="EA503" s="191" t="s">
        <v>371</v>
      </c>
      <c r="EB503" s="208">
        <v>0.13400000000000001</v>
      </c>
      <c r="EC503" s="191">
        <v>580</v>
      </c>
      <c r="ED503" s="191">
        <f t="shared" si="380"/>
        <v>2.9022589694421921</v>
      </c>
      <c r="EE503" s="191">
        <v>0.47499999999999998</v>
      </c>
      <c r="EF503" s="191">
        <v>0.47499999999999998</v>
      </c>
      <c r="EG503" s="191">
        <f t="shared" si="381"/>
        <v>4.6985064097699567</v>
      </c>
      <c r="EH503" s="166">
        <f t="shared" si="382"/>
        <v>2</v>
      </c>
      <c r="EI503" s="205">
        <f t="shared" si="383"/>
        <v>3.1430141500508646</v>
      </c>
      <c r="EJ503" s="205">
        <f t="shared" si="352"/>
        <v>1.8488318529710968</v>
      </c>
      <c r="EK503" s="51">
        <f t="shared" si="348"/>
        <v>0.80342711647109533</v>
      </c>
      <c r="EL503" s="220">
        <f t="shared" si="353"/>
        <v>0.16259292497456768</v>
      </c>
      <c r="EM503" s="221">
        <f t="shared" si="384"/>
        <v>5.8109046749529165</v>
      </c>
      <c r="EN503" s="191"/>
      <c r="EO503" s="313"/>
      <c r="EP503" s="192" t="s">
        <v>354</v>
      </c>
      <c r="EQ503" s="222">
        <f t="shared" si="385"/>
        <v>3.1430141500508646</v>
      </c>
      <c r="ER503" s="191">
        <f t="shared" si="386"/>
        <v>1.8488318529710968</v>
      </c>
      <c r="ES503" s="51">
        <f t="shared" si="387"/>
        <v>0.80342711647109533</v>
      </c>
      <c r="ET503" s="191">
        <f t="shared" si="349"/>
        <v>3.6307929249745676</v>
      </c>
      <c r="EU503" s="191">
        <f t="shared" si="388"/>
        <v>5.8109046749529165</v>
      </c>
      <c r="EV503" s="191"/>
      <c r="EW503" s="191"/>
      <c r="EX503" s="192" t="str">
        <f t="shared" si="354"/>
        <v>Front</v>
      </c>
      <c r="EY503" s="145"/>
      <c r="EZ503" s="191"/>
      <c r="FA503" s="191"/>
      <c r="FB503" s="191"/>
      <c r="FC503" s="191"/>
      <c r="FD503" s="191"/>
      <c r="FE503" s="191"/>
      <c r="FF503" s="192"/>
      <c r="FG503" s="145"/>
      <c r="FH503" s="191"/>
      <c r="FI503" s="191"/>
      <c r="FJ503" s="191"/>
      <c r="FK503" s="191"/>
      <c r="FL503" s="191"/>
      <c r="FM503" s="191"/>
      <c r="FN503" s="192"/>
      <c r="FO503" s="145"/>
      <c r="FP503" s="191"/>
      <c r="FQ503" s="191"/>
      <c r="FR503" s="191"/>
      <c r="FS503" s="191"/>
      <c r="FT503" s="191"/>
      <c r="FU503" s="191"/>
      <c r="FV503" s="192"/>
      <c r="FW503" s="191"/>
      <c r="FX503" s="191"/>
      <c r="FY503" s="191"/>
      <c r="FZ503" s="191"/>
      <c r="GA503" s="191"/>
      <c r="GB503" s="191"/>
      <c r="GC503" s="191"/>
      <c r="GD503" s="210"/>
      <c r="GE503" s="145"/>
      <c r="GF503" s="191"/>
      <c r="GG503" s="191"/>
      <c r="GH503" s="191"/>
      <c r="GI503" s="191"/>
      <c r="GJ503" s="191"/>
      <c r="GK503" s="191"/>
      <c r="GL503" s="210"/>
      <c r="GM503" s="145"/>
      <c r="GN503" s="191"/>
      <c r="GO503" s="191"/>
      <c r="GP503" s="191"/>
      <c r="GQ503" s="191"/>
      <c r="GR503" s="191"/>
      <c r="GS503" s="191"/>
      <c r="GT503" s="210"/>
      <c r="GU503" s="145"/>
      <c r="GV503" s="191"/>
      <c r="GW503" s="191"/>
      <c r="GX503" s="191"/>
      <c r="GY503" s="191"/>
      <c r="GZ503" s="191"/>
      <c r="HA503" s="191"/>
      <c r="HB503" s="210"/>
      <c r="HC503" s="145"/>
      <c r="HD503" s="191"/>
      <c r="HE503" s="191"/>
      <c r="HF503" s="191"/>
      <c r="HG503" s="191"/>
      <c r="HH503" s="191"/>
      <c r="HI503" s="191"/>
      <c r="HJ503" s="210"/>
      <c r="HR503" s="310"/>
    </row>
    <row r="504" spans="1:226" s="309" customFormat="1" ht="14.45" customHeight="1" x14ac:dyDescent="0.25">
      <c r="A504" s="211" t="s">
        <v>431</v>
      </c>
      <c r="B504" s="194" t="s">
        <v>0</v>
      </c>
      <c r="C504" s="31">
        <f t="shared" si="350"/>
        <v>494</v>
      </c>
      <c r="D504" s="173" t="str">
        <f t="shared" si="355"/>
        <v>Dw_494</v>
      </c>
      <c r="E504" s="4">
        <v>514.81141927922272</v>
      </c>
      <c r="F504" s="195" t="s">
        <v>360</v>
      </c>
      <c r="G504" s="195">
        <v>17.5</v>
      </c>
      <c r="H504" s="3">
        <f t="shared" si="356"/>
        <v>45.120917549081319</v>
      </c>
      <c r="I504" s="196">
        <f t="shared" si="357"/>
        <v>164.45880699212373</v>
      </c>
      <c r="J504" s="1">
        <f t="shared" si="358"/>
        <v>0.30000000000000004</v>
      </c>
      <c r="K504" s="280">
        <f t="shared" si="359"/>
        <v>0.66477573577279891</v>
      </c>
      <c r="L504" s="280">
        <f t="shared" si="360"/>
        <v>0.79915986309423837</v>
      </c>
      <c r="M504" s="225">
        <f t="shared" si="361"/>
        <v>1.0934538741143498</v>
      </c>
      <c r="N504" s="15" t="s">
        <v>432</v>
      </c>
      <c r="O504" s="197">
        <f t="shared" si="362"/>
        <v>0.59936989732067869</v>
      </c>
      <c r="P504" s="198">
        <f t="shared" si="363"/>
        <v>0</v>
      </c>
      <c r="Q504" s="198">
        <f t="shared" si="364"/>
        <v>0</v>
      </c>
      <c r="R504" s="198">
        <f t="shared" si="365"/>
        <v>0.76612459115219966</v>
      </c>
      <c r="S504" s="77">
        <f t="shared" si="366"/>
        <v>0.78381417950043286</v>
      </c>
      <c r="T504" s="199"/>
      <c r="U504" s="3">
        <f t="shared" si="367"/>
        <v>1.9158844506082848</v>
      </c>
      <c r="V504" s="98">
        <f t="shared" si="368"/>
        <v>12.480084975480871</v>
      </c>
      <c r="W504" s="49">
        <f t="shared" si="369"/>
        <v>3.615433519701877</v>
      </c>
      <c r="X504" s="317">
        <f t="shared" si="351"/>
        <v>0.10503766608656494</v>
      </c>
      <c r="Y504" s="318">
        <v>0.1050376660865649</v>
      </c>
      <c r="Z504" s="200"/>
      <c r="AA504" s="66"/>
      <c r="AB504" s="66"/>
      <c r="AC504" s="66">
        <v>250</v>
      </c>
      <c r="AD504" s="66"/>
      <c r="AE504" s="66"/>
      <c r="AF504" s="66"/>
      <c r="AG504" s="66"/>
      <c r="AH504" s="195"/>
      <c r="AI504" s="34"/>
      <c r="AJ504" s="229">
        <v>180</v>
      </c>
      <c r="AK504" s="34"/>
      <c r="AL504" s="34"/>
      <c r="AM504" s="34"/>
      <c r="AN504" s="201"/>
      <c r="AO504" s="201"/>
      <c r="AP504" s="202">
        <v>240</v>
      </c>
      <c r="AQ504" s="18"/>
      <c r="AR504" s="18"/>
      <c r="AS504" s="18"/>
      <c r="AT504" s="51"/>
      <c r="AU504" s="17"/>
      <c r="AV504" s="18"/>
      <c r="AW504" s="112"/>
      <c r="AX504" s="103"/>
      <c r="AY504" s="18"/>
      <c r="AZ504" s="18"/>
      <c r="BA504" s="18"/>
      <c r="BB504" s="17"/>
      <c r="BC504" s="19"/>
      <c r="BD504" s="19"/>
      <c r="BE504" s="19"/>
      <c r="BF504" s="17"/>
      <c r="BG504" s="18"/>
      <c r="BH504" s="18"/>
      <c r="BI504" s="128"/>
      <c r="BJ504" s="331"/>
      <c r="BK504" s="332"/>
      <c r="BL504" s="332"/>
      <c r="BM504" s="332"/>
      <c r="BN504" s="333"/>
      <c r="BO504" s="203">
        <f t="shared" si="370"/>
        <v>6.9363999999999999</v>
      </c>
      <c r="BP504" s="285">
        <v>6.5049474582032927</v>
      </c>
      <c r="BQ504" s="204">
        <v>2.7607712740386852</v>
      </c>
      <c r="BR504" s="204"/>
      <c r="BS504" s="47"/>
      <c r="BT504" s="42"/>
      <c r="BU504" s="42"/>
      <c r="BV504" s="42"/>
      <c r="BW504" s="43"/>
      <c r="BX504" s="191"/>
      <c r="BY504" s="191"/>
      <c r="BZ504" s="205"/>
      <c r="CA504" s="191"/>
      <c r="CB504" s="206"/>
      <c r="CC504" s="191"/>
      <c r="CD504" s="207">
        <f t="shared" si="371"/>
        <v>49.337642097637122</v>
      </c>
      <c r="CE504" s="47" t="s">
        <v>356</v>
      </c>
      <c r="CF504" s="42">
        <v>31.8</v>
      </c>
      <c r="CG504" s="42" t="s">
        <v>353</v>
      </c>
      <c r="CH504" s="42">
        <v>175</v>
      </c>
      <c r="CI504" s="191"/>
      <c r="CJ504" s="192"/>
      <c r="CK504" s="191" t="s">
        <v>357</v>
      </c>
      <c r="CL504" s="191" t="s">
        <v>358</v>
      </c>
      <c r="CM504" s="208">
        <v>0.13</v>
      </c>
      <c r="CN504" s="191">
        <v>470</v>
      </c>
      <c r="CO504" s="205">
        <f t="shared" si="372"/>
        <v>64.245418042533231</v>
      </c>
      <c r="CP504" s="191">
        <f t="shared" si="373"/>
        <v>37.003231573227836</v>
      </c>
      <c r="CQ504" s="145" t="s">
        <v>353</v>
      </c>
      <c r="CR504" s="191">
        <v>175</v>
      </c>
      <c r="CS504" s="191"/>
      <c r="CT504" s="191"/>
      <c r="CU504" s="191"/>
      <c r="CV504" s="192"/>
      <c r="CW504" s="191" t="s">
        <v>357</v>
      </c>
      <c r="CX504" s="209" t="s">
        <v>358</v>
      </c>
      <c r="CY504" s="208">
        <v>0.13</v>
      </c>
      <c r="CZ504" s="191">
        <v>470</v>
      </c>
      <c r="DA504" s="191"/>
      <c r="DB504" s="191">
        <f t="shared" si="374"/>
        <v>45.120917549081319</v>
      </c>
      <c r="DC504" s="43">
        <f t="shared" si="375"/>
        <v>0</v>
      </c>
      <c r="DD504" s="191" t="s">
        <v>362</v>
      </c>
      <c r="DE504" s="191">
        <v>100</v>
      </c>
      <c r="DF504" s="191" t="s">
        <v>361</v>
      </c>
      <c r="DG504" s="191">
        <v>20</v>
      </c>
      <c r="DH504" s="191" t="s">
        <v>353</v>
      </c>
      <c r="DI504" s="192">
        <v>175</v>
      </c>
      <c r="DJ504" s="191"/>
      <c r="DK504" s="209"/>
      <c r="DL504" s="208"/>
      <c r="DM504" s="191"/>
      <c r="DN504" s="191">
        <f t="shared" si="376"/>
        <v>45.120917549081319</v>
      </c>
      <c r="DO504" s="192">
        <f t="shared" si="377"/>
        <v>0</v>
      </c>
      <c r="DP504" s="191">
        <v>1</v>
      </c>
      <c r="DQ504" s="191" t="s">
        <v>363</v>
      </c>
      <c r="DR504" s="191" t="s">
        <v>371</v>
      </c>
      <c r="DS504" s="208">
        <v>0.13400000000000001</v>
      </c>
      <c r="DT504" s="191">
        <v>580</v>
      </c>
      <c r="DU504" s="191">
        <f t="shared" si="378"/>
        <v>6.5049474582032927</v>
      </c>
      <c r="DV504" s="191">
        <v>0.375</v>
      </c>
      <c r="DW504" s="191">
        <v>0.45</v>
      </c>
      <c r="DX504" s="192">
        <f t="shared" si="379"/>
        <v>8.222940349606187</v>
      </c>
      <c r="DY504" s="191">
        <v>1</v>
      </c>
      <c r="DZ504" s="191" t="s">
        <v>363</v>
      </c>
      <c r="EA504" s="191" t="s">
        <v>371</v>
      </c>
      <c r="EB504" s="208">
        <v>0.13400000000000001</v>
      </c>
      <c r="EC504" s="191">
        <v>580</v>
      </c>
      <c r="ED504" s="191">
        <f t="shared" si="380"/>
        <v>2.7607712740386852</v>
      </c>
      <c r="EE504" s="191">
        <v>0.47499999999999998</v>
      </c>
      <c r="EF504" s="191">
        <v>0.47499999999999998</v>
      </c>
      <c r="EG504" s="191">
        <f t="shared" si="381"/>
        <v>4.1114701748030935</v>
      </c>
      <c r="EH504" s="166">
        <f t="shared" si="382"/>
        <v>2</v>
      </c>
      <c r="EI504" s="205">
        <f t="shared" si="383"/>
        <v>3.2570035660340841</v>
      </c>
      <c r="EJ504" s="205">
        <f t="shared" si="352"/>
        <v>1.9158844506082848</v>
      </c>
      <c r="EK504" s="51">
        <f t="shared" si="348"/>
        <v>0.59488682343040034</v>
      </c>
      <c r="EL504" s="220">
        <f t="shared" si="353"/>
        <v>0.1055982169829579</v>
      </c>
      <c r="EM504" s="221">
        <f t="shared" si="384"/>
        <v>6.2400424877404355</v>
      </c>
      <c r="EN504" s="191"/>
      <c r="EO504" s="313"/>
      <c r="EP504" s="192" t="s">
        <v>354</v>
      </c>
      <c r="EQ504" s="222">
        <f t="shared" si="385"/>
        <v>3.2570035660340841</v>
      </c>
      <c r="ER504" s="191">
        <f t="shared" si="386"/>
        <v>1.9158844506082848</v>
      </c>
      <c r="ES504" s="51">
        <f t="shared" si="387"/>
        <v>0.59488682343040034</v>
      </c>
      <c r="ET504" s="191">
        <f t="shared" si="349"/>
        <v>3.5737982169829579</v>
      </c>
      <c r="EU504" s="191">
        <f t="shared" si="388"/>
        <v>6.2400424877404355</v>
      </c>
      <c r="EV504" s="191"/>
      <c r="EW504" s="191"/>
      <c r="EX504" s="192" t="str">
        <f t="shared" si="354"/>
        <v>Front</v>
      </c>
      <c r="EY504" s="145"/>
      <c r="EZ504" s="191"/>
      <c r="FA504" s="191"/>
      <c r="FB504" s="191"/>
      <c r="FC504" s="191"/>
      <c r="FD504" s="191"/>
      <c r="FE504" s="191"/>
      <c r="FF504" s="192"/>
      <c r="FG504" s="145"/>
      <c r="FH504" s="191"/>
      <c r="FI504" s="191"/>
      <c r="FJ504" s="191"/>
      <c r="FK504" s="191"/>
      <c r="FL504" s="191"/>
      <c r="FM504" s="191"/>
      <c r="FN504" s="192"/>
      <c r="FO504" s="145"/>
      <c r="FP504" s="191"/>
      <c r="FQ504" s="191"/>
      <c r="FR504" s="191"/>
      <c r="FS504" s="191"/>
      <c r="FT504" s="191"/>
      <c r="FU504" s="191"/>
      <c r="FV504" s="192"/>
      <c r="FW504" s="191"/>
      <c r="FX504" s="191"/>
      <c r="FY504" s="191"/>
      <c r="FZ504" s="191"/>
      <c r="GA504" s="191"/>
      <c r="GB504" s="191"/>
      <c r="GC504" s="191"/>
      <c r="GD504" s="210"/>
      <c r="GE504" s="145"/>
      <c r="GF504" s="191"/>
      <c r="GG504" s="191"/>
      <c r="GH504" s="191"/>
      <c r="GI504" s="191"/>
      <c r="GJ504" s="191"/>
      <c r="GK504" s="191"/>
      <c r="GL504" s="210"/>
      <c r="GM504" s="145"/>
      <c r="GN504" s="191"/>
      <c r="GO504" s="191"/>
      <c r="GP504" s="191"/>
      <c r="GQ504" s="191"/>
      <c r="GR504" s="191"/>
      <c r="GS504" s="191"/>
      <c r="GT504" s="210"/>
      <c r="GU504" s="145"/>
      <c r="GV504" s="191"/>
      <c r="GW504" s="191"/>
      <c r="GX504" s="191"/>
      <c r="GY504" s="191"/>
      <c r="GZ504" s="191"/>
      <c r="HA504" s="191"/>
      <c r="HB504" s="210"/>
      <c r="HC504" s="145"/>
      <c r="HD504" s="191"/>
      <c r="HE504" s="191"/>
      <c r="HF504" s="191"/>
      <c r="HG504" s="191"/>
      <c r="HH504" s="191"/>
      <c r="HI504" s="191"/>
      <c r="HJ504" s="210"/>
      <c r="HR504" s="310"/>
    </row>
    <row r="505" spans="1:226" s="309" customFormat="1" ht="14.45" customHeight="1" x14ac:dyDescent="0.25">
      <c r="A505" s="211" t="s">
        <v>431</v>
      </c>
      <c r="B505" s="194" t="s">
        <v>0</v>
      </c>
      <c r="C505" s="31">
        <f t="shared" si="350"/>
        <v>495</v>
      </c>
      <c r="D505" s="173" t="str">
        <f t="shared" si="355"/>
        <v>Dw_495</v>
      </c>
      <c r="E505" s="4">
        <v>463.65712606478161</v>
      </c>
      <c r="F505" s="195" t="s">
        <v>360</v>
      </c>
      <c r="G505" s="195">
        <v>17.5</v>
      </c>
      <c r="H505" s="3">
        <f t="shared" si="356"/>
        <v>58.853796025491143</v>
      </c>
      <c r="I505" s="196">
        <f t="shared" si="357"/>
        <v>208.46841075345401</v>
      </c>
      <c r="J505" s="1">
        <f t="shared" si="358"/>
        <v>0.30000000000000004</v>
      </c>
      <c r="K505" s="280">
        <f t="shared" si="359"/>
        <v>0.68906962409686834</v>
      </c>
      <c r="L505" s="280">
        <f t="shared" si="360"/>
        <v>0.78248875618119362</v>
      </c>
      <c r="M505" s="225">
        <f t="shared" si="361"/>
        <v>1.0626421310011718</v>
      </c>
      <c r="N505" s="15" t="s">
        <v>432</v>
      </c>
      <c r="O505" s="197">
        <f t="shared" si="362"/>
        <v>0.58686656713589513</v>
      </c>
      <c r="P505" s="198">
        <f t="shared" si="363"/>
        <v>0</v>
      </c>
      <c r="Q505" s="198">
        <f t="shared" si="364"/>
        <v>0</v>
      </c>
      <c r="R505" s="198">
        <f t="shared" si="365"/>
        <v>0.74453645227035647</v>
      </c>
      <c r="S505" s="77">
        <f t="shared" si="366"/>
        <v>0.93212837983700936</v>
      </c>
      <c r="T505" s="199"/>
      <c r="U505" s="3">
        <f t="shared" si="367"/>
        <v>1.7852070984792803</v>
      </c>
      <c r="V505" s="98">
        <f t="shared" si="368"/>
        <v>10.835678907166756</v>
      </c>
      <c r="W505" s="49">
        <f t="shared" si="369"/>
        <v>5.4314820999877576</v>
      </c>
      <c r="X505" s="317">
        <f t="shared" si="351"/>
        <v>6.944806889790496E-2</v>
      </c>
      <c r="Y505" s="318">
        <v>6.9448068897904947E-2</v>
      </c>
      <c r="Z505" s="200"/>
      <c r="AA505" s="66"/>
      <c r="AB505" s="66"/>
      <c r="AC505" s="66">
        <v>250</v>
      </c>
      <c r="AD505" s="66"/>
      <c r="AE505" s="66"/>
      <c r="AF505" s="66"/>
      <c r="AG505" s="66"/>
      <c r="AH505" s="195"/>
      <c r="AI505" s="34"/>
      <c r="AJ505" s="229">
        <v>180</v>
      </c>
      <c r="AK505" s="34"/>
      <c r="AL505" s="34"/>
      <c r="AM505" s="34"/>
      <c r="AN505" s="201"/>
      <c r="AO505" s="201"/>
      <c r="AP505" s="202">
        <v>240</v>
      </c>
      <c r="AQ505" s="18"/>
      <c r="AR505" s="18"/>
      <c r="AS505" s="18"/>
      <c r="AT505" s="51"/>
      <c r="AU505" s="17"/>
      <c r="AV505" s="18"/>
      <c r="AW505" s="112"/>
      <c r="AX505" s="103"/>
      <c r="AY505" s="18"/>
      <c r="AZ505" s="18"/>
      <c r="BA505" s="18"/>
      <c r="BB505" s="17"/>
      <c r="BC505" s="19"/>
      <c r="BD505" s="19"/>
      <c r="BE505" s="19"/>
      <c r="BF505" s="17"/>
      <c r="BG505" s="18"/>
      <c r="BH505" s="18"/>
      <c r="BI505" s="128"/>
      <c r="BJ505" s="331"/>
      <c r="BK505" s="332"/>
      <c r="BL505" s="332"/>
      <c r="BM505" s="332"/>
      <c r="BN505" s="333"/>
      <c r="BO505" s="203">
        <f t="shared" si="370"/>
        <v>6.9363999999999999</v>
      </c>
      <c r="BP505" s="285">
        <v>8.4847753914842201</v>
      </c>
      <c r="BQ505" s="204">
        <v>2.9427334946398145</v>
      </c>
      <c r="BR505" s="204"/>
      <c r="BS505" s="47"/>
      <c r="BT505" s="42"/>
      <c r="BU505" s="42"/>
      <c r="BV505" s="42"/>
      <c r="BW505" s="43"/>
      <c r="BX505" s="191"/>
      <c r="BY505" s="191"/>
      <c r="BZ505" s="205"/>
      <c r="CA505" s="191"/>
      <c r="CB505" s="206"/>
      <c r="CC505" s="191"/>
      <c r="CD505" s="207">
        <f t="shared" si="371"/>
        <v>62.540523226036207</v>
      </c>
      <c r="CE505" s="47" t="s">
        <v>356</v>
      </c>
      <c r="CF505" s="42">
        <v>31.8</v>
      </c>
      <c r="CG505" s="42" t="s">
        <v>353</v>
      </c>
      <c r="CH505" s="42">
        <v>175</v>
      </c>
      <c r="CI505" s="191"/>
      <c r="CJ505" s="192"/>
      <c r="CK505" s="191" t="s">
        <v>357</v>
      </c>
      <c r="CL505" s="191" t="s">
        <v>358</v>
      </c>
      <c r="CM505" s="208">
        <v>0.13</v>
      </c>
      <c r="CN505" s="191">
        <v>470</v>
      </c>
      <c r="CO505" s="205">
        <f t="shared" si="372"/>
        <v>80.789264851043868</v>
      </c>
      <c r="CP505" s="191">
        <f t="shared" si="373"/>
        <v>46.905392419527153</v>
      </c>
      <c r="CQ505" s="145" t="s">
        <v>353</v>
      </c>
      <c r="CR505" s="191">
        <v>175</v>
      </c>
      <c r="CS505" s="191"/>
      <c r="CT505" s="191"/>
      <c r="CU505" s="191"/>
      <c r="CV505" s="192"/>
      <c r="CW505" s="191" t="s">
        <v>357</v>
      </c>
      <c r="CX505" s="209" t="s">
        <v>358</v>
      </c>
      <c r="CY505" s="208">
        <v>0.13</v>
      </c>
      <c r="CZ505" s="191">
        <v>470</v>
      </c>
      <c r="DA505" s="191"/>
      <c r="DB505" s="191">
        <f t="shared" si="374"/>
        <v>58.853796025491143</v>
      </c>
      <c r="DC505" s="43">
        <f t="shared" si="375"/>
        <v>0</v>
      </c>
      <c r="DD505" s="191" t="s">
        <v>362</v>
      </c>
      <c r="DE505" s="191">
        <v>100</v>
      </c>
      <c r="DF505" s="191" t="s">
        <v>361</v>
      </c>
      <c r="DG505" s="191">
        <v>20</v>
      </c>
      <c r="DH505" s="191" t="s">
        <v>353</v>
      </c>
      <c r="DI505" s="192">
        <v>175</v>
      </c>
      <c r="DJ505" s="191"/>
      <c r="DK505" s="209"/>
      <c r="DL505" s="208"/>
      <c r="DM505" s="191"/>
      <c r="DN505" s="191">
        <f t="shared" si="376"/>
        <v>58.853796025491143</v>
      </c>
      <c r="DO505" s="192">
        <f t="shared" si="377"/>
        <v>0</v>
      </c>
      <c r="DP505" s="191">
        <v>1</v>
      </c>
      <c r="DQ505" s="191" t="s">
        <v>363</v>
      </c>
      <c r="DR505" s="191" t="s">
        <v>371</v>
      </c>
      <c r="DS505" s="208">
        <v>0.13400000000000001</v>
      </c>
      <c r="DT505" s="191">
        <v>580</v>
      </c>
      <c r="DU505" s="191">
        <f t="shared" si="378"/>
        <v>8.4847753914842201</v>
      </c>
      <c r="DV505" s="191">
        <v>0.375</v>
      </c>
      <c r="DW505" s="191">
        <v>0.45</v>
      </c>
      <c r="DX505" s="192">
        <f t="shared" si="379"/>
        <v>10.423420537672701</v>
      </c>
      <c r="DY505" s="191">
        <v>1</v>
      </c>
      <c r="DZ505" s="191" t="s">
        <v>363</v>
      </c>
      <c r="EA505" s="191" t="s">
        <v>371</v>
      </c>
      <c r="EB505" s="208">
        <v>0.13400000000000001</v>
      </c>
      <c r="EC505" s="191">
        <v>580</v>
      </c>
      <c r="ED505" s="191">
        <f t="shared" si="380"/>
        <v>2.9427334946398145</v>
      </c>
      <c r="EE505" s="191">
        <v>0.47499999999999998</v>
      </c>
      <c r="EF505" s="191">
        <v>0.47499999999999998</v>
      </c>
      <c r="EG505" s="191">
        <f t="shared" si="381"/>
        <v>5.2117102688363506</v>
      </c>
      <c r="EH505" s="166">
        <f t="shared" si="382"/>
        <v>2</v>
      </c>
      <c r="EI505" s="205">
        <f t="shared" si="383"/>
        <v>3.0348520674147763</v>
      </c>
      <c r="EJ505" s="205">
        <f t="shared" si="352"/>
        <v>1.7852070984792803</v>
      </c>
      <c r="EK505" s="51">
        <f t="shared" si="348"/>
        <v>0.90752639616053421</v>
      </c>
      <c r="EL505" s="220">
        <f t="shared" si="353"/>
        <v>0.21667396629261182</v>
      </c>
      <c r="EM505" s="221">
        <f t="shared" si="384"/>
        <v>5.4178394535833778</v>
      </c>
      <c r="EN505" s="191"/>
      <c r="EO505" s="313"/>
      <c r="EP505" s="192" t="s">
        <v>354</v>
      </c>
      <c r="EQ505" s="222">
        <f t="shared" si="385"/>
        <v>3.0348520674147763</v>
      </c>
      <c r="ER505" s="191">
        <f t="shared" si="386"/>
        <v>1.7852070984792803</v>
      </c>
      <c r="ES505" s="51">
        <f t="shared" si="387"/>
        <v>0.90752639616053421</v>
      </c>
      <c r="ET505" s="191">
        <f t="shared" si="349"/>
        <v>3.6848739662926118</v>
      </c>
      <c r="EU505" s="191">
        <f t="shared" si="388"/>
        <v>5.4178394535833778</v>
      </c>
      <c r="EV505" s="191"/>
      <c r="EW505" s="191"/>
      <c r="EX505" s="192" t="str">
        <f t="shared" si="354"/>
        <v>Front</v>
      </c>
      <c r="EY505" s="145"/>
      <c r="EZ505" s="191"/>
      <c r="FA505" s="191"/>
      <c r="FB505" s="191"/>
      <c r="FC505" s="191"/>
      <c r="FD505" s="191"/>
      <c r="FE505" s="191"/>
      <c r="FF505" s="192"/>
      <c r="FG505" s="145"/>
      <c r="FH505" s="191"/>
      <c r="FI505" s="191"/>
      <c r="FJ505" s="191"/>
      <c r="FK505" s="191"/>
      <c r="FL505" s="191"/>
      <c r="FM505" s="191"/>
      <c r="FN505" s="192"/>
      <c r="FO505" s="145"/>
      <c r="FP505" s="191"/>
      <c r="FQ505" s="191"/>
      <c r="FR505" s="191"/>
      <c r="FS505" s="191"/>
      <c r="FT505" s="191"/>
      <c r="FU505" s="191"/>
      <c r="FV505" s="192"/>
      <c r="FW505" s="191"/>
      <c r="FX505" s="191"/>
      <c r="FY505" s="191"/>
      <c r="FZ505" s="191"/>
      <c r="GA505" s="191"/>
      <c r="GB505" s="191"/>
      <c r="GC505" s="191"/>
      <c r="GD505" s="210"/>
      <c r="GE505" s="145"/>
      <c r="GF505" s="191"/>
      <c r="GG505" s="191"/>
      <c r="GH505" s="191"/>
      <c r="GI505" s="191"/>
      <c r="GJ505" s="191"/>
      <c r="GK505" s="191"/>
      <c r="GL505" s="210"/>
      <c r="GM505" s="145"/>
      <c r="GN505" s="191"/>
      <c r="GO505" s="191"/>
      <c r="GP505" s="191"/>
      <c r="GQ505" s="191"/>
      <c r="GR505" s="191"/>
      <c r="GS505" s="191"/>
      <c r="GT505" s="210"/>
      <c r="GU505" s="145"/>
      <c r="GV505" s="191"/>
      <c r="GW505" s="191"/>
      <c r="GX505" s="191"/>
      <c r="GY505" s="191"/>
      <c r="GZ505" s="191"/>
      <c r="HA505" s="191"/>
      <c r="HB505" s="210"/>
      <c r="HC505" s="145"/>
      <c r="HD505" s="191"/>
      <c r="HE505" s="191"/>
      <c r="HF505" s="191"/>
      <c r="HG505" s="191"/>
      <c r="HH505" s="191"/>
      <c r="HI505" s="191"/>
      <c r="HJ505" s="210"/>
      <c r="HR505" s="310"/>
    </row>
    <row r="506" spans="1:226" s="309" customFormat="1" ht="14.45" customHeight="1" x14ac:dyDescent="0.25">
      <c r="A506" s="211" t="s">
        <v>431</v>
      </c>
      <c r="B506" s="194" t="s">
        <v>0</v>
      </c>
      <c r="C506" s="31">
        <f t="shared" si="350"/>
        <v>496</v>
      </c>
      <c r="D506" s="173" t="str">
        <f t="shared" si="355"/>
        <v>Dw_496</v>
      </c>
      <c r="E506" s="4">
        <v>403.4029418366531</v>
      </c>
      <c r="F506" s="195" t="s">
        <v>360</v>
      </c>
      <c r="G506" s="195">
        <v>17.5</v>
      </c>
      <c r="H506" s="3">
        <f t="shared" si="356"/>
        <v>58.094841382090486</v>
      </c>
      <c r="I506" s="196">
        <f t="shared" si="357"/>
        <v>210.19483812595055</v>
      </c>
      <c r="J506" s="1">
        <f t="shared" si="358"/>
        <v>0.3</v>
      </c>
      <c r="K506" s="280">
        <f t="shared" si="359"/>
        <v>0.6707978003452143</v>
      </c>
      <c r="L506" s="280">
        <f t="shared" si="360"/>
        <v>0.75914668205165192</v>
      </c>
      <c r="M506" s="225">
        <f t="shared" si="361"/>
        <v>1.0854397729231922</v>
      </c>
      <c r="N506" s="15" t="s">
        <v>432</v>
      </c>
      <c r="O506" s="197">
        <f t="shared" si="362"/>
        <v>0.56936001153873894</v>
      </c>
      <c r="P506" s="198">
        <f t="shared" si="363"/>
        <v>0</v>
      </c>
      <c r="Q506" s="198">
        <f t="shared" si="364"/>
        <v>0</v>
      </c>
      <c r="R506" s="198">
        <f t="shared" si="365"/>
        <v>0.76050953948529609</v>
      </c>
      <c r="S506" s="77">
        <f t="shared" si="366"/>
        <v>0.90097319070751403</v>
      </c>
      <c r="T506" s="199"/>
      <c r="U506" s="3">
        <f t="shared" si="367"/>
        <v>1.7938001519818167</v>
      </c>
      <c r="V506" s="98">
        <f t="shared" si="368"/>
        <v>10.940244549849961</v>
      </c>
      <c r="W506" s="49">
        <f t="shared" si="369"/>
        <v>5.3101958660409672</v>
      </c>
      <c r="X506" s="317">
        <f t="shared" si="351"/>
        <v>6.9709507047443151E-2</v>
      </c>
      <c r="Y506" s="318">
        <v>6.9709507047443137E-2</v>
      </c>
      <c r="Z506" s="200"/>
      <c r="AA506" s="66"/>
      <c r="AB506" s="66"/>
      <c r="AC506" s="66">
        <v>250</v>
      </c>
      <c r="AD506" s="66"/>
      <c r="AE506" s="66"/>
      <c r="AF506" s="66"/>
      <c r="AG506" s="66"/>
      <c r="AH506" s="195"/>
      <c r="AI506" s="34"/>
      <c r="AJ506" s="229">
        <v>180</v>
      </c>
      <c r="AK506" s="34"/>
      <c r="AL506" s="34"/>
      <c r="AM506" s="34"/>
      <c r="AN506" s="201"/>
      <c r="AO506" s="201"/>
      <c r="AP506" s="202">
        <v>240</v>
      </c>
      <c r="AQ506" s="18"/>
      <c r="AR506" s="18"/>
      <c r="AS506" s="18"/>
      <c r="AT506" s="51"/>
      <c r="AU506" s="17"/>
      <c r="AV506" s="18"/>
      <c r="AW506" s="112"/>
      <c r="AX506" s="103"/>
      <c r="AY506" s="18"/>
      <c r="AZ506" s="18"/>
      <c r="BA506" s="18"/>
      <c r="BB506" s="17"/>
      <c r="BC506" s="19"/>
      <c r="BD506" s="19"/>
      <c r="BE506" s="19"/>
      <c r="BF506" s="17"/>
      <c r="BG506" s="18"/>
      <c r="BH506" s="18"/>
      <c r="BI506" s="128"/>
      <c r="BJ506" s="331"/>
      <c r="BK506" s="332"/>
      <c r="BL506" s="332"/>
      <c r="BM506" s="332"/>
      <c r="BN506" s="333"/>
      <c r="BO506" s="203">
        <f t="shared" si="370"/>
        <v>6.9363999999999999</v>
      </c>
      <c r="BP506" s="285">
        <v>8.3753591750894536</v>
      </c>
      <c r="BQ506" s="204">
        <v>3.0697046069894314</v>
      </c>
      <c r="BR506" s="204"/>
      <c r="BS506" s="47"/>
      <c r="BT506" s="42"/>
      <c r="BU506" s="42"/>
      <c r="BV506" s="42"/>
      <c r="BW506" s="43"/>
      <c r="BX506" s="191"/>
      <c r="BY506" s="191"/>
      <c r="BZ506" s="205"/>
      <c r="CA506" s="191"/>
      <c r="CB506" s="206"/>
      <c r="CC506" s="191"/>
      <c r="CD506" s="207">
        <f t="shared" si="371"/>
        <v>63.058451437785166</v>
      </c>
      <c r="CE506" s="47" t="s">
        <v>356</v>
      </c>
      <c r="CF506" s="42">
        <v>31.8</v>
      </c>
      <c r="CG506" s="42" t="s">
        <v>353</v>
      </c>
      <c r="CH506" s="42">
        <v>175</v>
      </c>
      <c r="CI506" s="191"/>
      <c r="CJ506" s="192"/>
      <c r="CK506" s="191" t="s">
        <v>357</v>
      </c>
      <c r="CL506" s="191" t="s">
        <v>358</v>
      </c>
      <c r="CM506" s="208">
        <v>0.13</v>
      </c>
      <c r="CN506" s="191">
        <v>470</v>
      </c>
      <c r="CO506" s="205">
        <f t="shared" si="372"/>
        <v>84.033601510341725</v>
      </c>
      <c r="CP506" s="191">
        <f t="shared" si="373"/>
        <v>47.293838578338878</v>
      </c>
      <c r="CQ506" s="145" t="s">
        <v>353</v>
      </c>
      <c r="CR506" s="191">
        <v>175</v>
      </c>
      <c r="CS506" s="191"/>
      <c r="CT506" s="191"/>
      <c r="CU506" s="191"/>
      <c r="CV506" s="192"/>
      <c r="CW506" s="191" t="s">
        <v>357</v>
      </c>
      <c r="CX506" s="209" t="s">
        <v>358</v>
      </c>
      <c r="CY506" s="208">
        <v>0.13</v>
      </c>
      <c r="CZ506" s="191">
        <v>470</v>
      </c>
      <c r="DA506" s="191"/>
      <c r="DB506" s="191">
        <f t="shared" si="374"/>
        <v>58.094841382090486</v>
      </c>
      <c r="DC506" s="43">
        <f t="shared" si="375"/>
        <v>0</v>
      </c>
      <c r="DD506" s="191" t="s">
        <v>362</v>
      </c>
      <c r="DE506" s="191">
        <v>100</v>
      </c>
      <c r="DF506" s="191" t="s">
        <v>361</v>
      </c>
      <c r="DG506" s="191">
        <v>20</v>
      </c>
      <c r="DH506" s="191" t="s">
        <v>353</v>
      </c>
      <c r="DI506" s="192">
        <v>175</v>
      </c>
      <c r="DJ506" s="191"/>
      <c r="DK506" s="209"/>
      <c r="DL506" s="208"/>
      <c r="DM506" s="191"/>
      <c r="DN506" s="191">
        <f t="shared" si="376"/>
        <v>58.094841382090486</v>
      </c>
      <c r="DO506" s="192">
        <f t="shared" si="377"/>
        <v>0</v>
      </c>
      <c r="DP506" s="191">
        <v>1</v>
      </c>
      <c r="DQ506" s="191" t="s">
        <v>363</v>
      </c>
      <c r="DR506" s="191" t="s">
        <v>371</v>
      </c>
      <c r="DS506" s="208">
        <v>0.13400000000000001</v>
      </c>
      <c r="DT506" s="191">
        <v>580</v>
      </c>
      <c r="DU506" s="191">
        <f t="shared" si="378"/>
        <v>8.3753591750894536</v>
      </c>
      <c r="DV506" s="191">
        <v>0.375</v>
      </c>
      <c r="DW506" s="191">
        <v>0.45</v>
      </c>
      <c r="DX506" s="192">
        <f t="shared" si="379"/>
        <v>10.509741906297528</v>
      </c>
      <c r="DY506" s="191">
        <v>1</v>
      </c>
      <c r="DZ506" s="191" t="s">
        <v>363</v>
      </c>
      <c r="EA506" s="191" t="s">
        <v>371</v>
      </c>
      <c r="EB506" s="208">
        <v>0.13400000000000001</v>
      </c>
      <c r="EC506" s="191">
        <v>580</v>
      </c>
      <c r="ED506" s="191">
        <f t="shared" si="380"/>
        <v>3.0697046069894314</v>
      </c>
      <c r="EE506" s="191">
        <v>0.47499999999999998</v>
      </c>
      <c r="EF506" s="191">
        <v>0.47499999999999998</v>
      </c>
      <c r="EG506" s="191">
        <f t="shared" si="381"/>
        <v>5.2548709531487638</v>
      </c>
      <c r="EH506" s="166">
        <f t="shared" si="382"/>
        <v>2</v>
      </c>
      <c r="EI506" s="205">
        <f t="shared" si="383"/>
        <v>3.0494602583690882</v>
      </c>
      <c r="EJ506" s="205">
        <f t="shared" si="352"/>
        <v>1.7938001519818167</v>
      </c>
      <c r="EK506" s="51">
        <f t="shared" si="348"/>
        <v>1.0259044550076146</v>
      </c>
      <c r="EL506" s="220">
        <f t="shared" si="353"/>
        <v>0.20936987081545588</v>
      </c>
      <c r="EM506" s="221">
        <f t="shared" si="384"/>
        <v>5.4701222749249805</v>
      </c>
      <c r="EN506" s="191"/>
      <c r="EO506" s="313"/>
      <c r="EP506" s="192" t="s">
        <v>354</v>
      </c>
      <c r="EQ506" s="222">
        <f t="shared" si="385"/>
        <v>3.0494602583690882</v>
      </c>
      <c r="ER506" s="191">
        <f t="shared" si="386"/>
        <v>1.7938001519818167</v>
      </c>
      <c r="ES506" s="51">
        <f t="shared" si="387"/>
        <v>1.0259044550076146</v>
      </c>
      <c r="ET506" s="191">
        <f t="shared" si="349"/>
        <v>3.6775698708154558</v>
      </c>
      <c r="EU506" s="191">
        <f t="shared" si="388"/>
        <v>5.4701222749249805</v>
      </c>
      <c r="EV506" s="191"/>
      <c r="EW506" s="191"/>
      <c r="EX506" s="192" t="str">
        <f t="shared" si="354"/>
        <v>Front</v>
      </c>
      <c r="EY506" s="145"/>
      <c r="EZ506" s="191"/>
      <c r="FA506" s="191"/>
      <c r="FB506" s="191"/>
      <c r="FC506" s="191"/>
      <c r="FD506" s="191"/>
      <c r="FE506" s="191"/>
      <c r="FF506" s="192"/>
      <c r="FG506" s="145"/>
      <c r="FH506" s="191"/>
      <c r="FI506" s="191"/>
      <c r="FJ506" s="191"/>
      <c r="FK506" s="191"/>
      <c r="FL506" s="191"/>
      <c r="FM506" s="191"/>
      <c r="FN506" s="192"/>
      <c r="FO506" s="145"/>
      <c r="FP506" s="191"/>
      <c r="FQ506" s="191"/>
      <c r="FR506" s="191"/>
      <c r="FS506" s="191"/>
      <c r="FT506" s="191"/>
      <c r="FU506" s="191"/>
      <c r="FV506" s="192"/>
      <c r="FW506" s="191"/>
      <c r="FX506" s="191"/>
      <c r="FY506" s="191"/>
      <c r="FZ506" s="191"/>
      <c r="GA506" s="191"/>
      <c r="GB506" s="191"/>
      <c r="GC506" s="191"/>
      <c r="GD506" s="210"/>
      <c r="GE506" s="145"/>
      <c r="GF506" s="191"/>
      <c r="GG506" s="191"/>
      <c r="GH506" s="191"/>
      <c r="GI506" s="191"/>
      <c r="GJ506" s="191"/>
      <c r="GK506" s="191"/>
      <c r="GL506" s="210"/>
      <c r="GM506" s="145"/>
      <c r="GN506" s="191"/>
      <c r="GO506" s="191"/>
      <c r="GP506" s="191"/>
      <c r="GQ506" s="191"/>
      <c r="GR506" s="191"/>
      <c r="GS506" s="191"/>
      <c r="GT506" s="210"/>
      <c r="GU506" s="145"/>
      <c r="GV506" s="191"/>
      <c r="GW506" s="191"/>
      <c r="GX506" s="191"/>
      <c r="GY506" s="191"/>
      <c r="GZ506" s="191"/>
      <c r="HA506" s="191"/>
      <c r="HB506" s="210"/>
      <c r="HC506" s="145"/>
      <c r="HD506" s="191"/>
      <c r="HE506" s="191"/>
      <c r="HF506" s="191"/>
      <c r="HG506" s="191"/>
      <c r="HH506" s="191"/>
      <c r="HI506" s="191"/>
      <c r="HJ506" s="210"/>
      <c r="HR506" s="310"/>
    </row>
    <row r="507" spans="1:226" s="309" customFormat="1" ht="14.45" customHeight="1" x14ac:dyDescent="0.25">
      <c r="A507" s="211" t="s">
        <v>431</v>
      </c>
      <c r="B507" s="194" t="s">
        <v>0</v>
      </c>
      <c r="C507" s="31">
        <f t="shared" si="350"/>
        <v>497</v>
      </c>
      <c r="D507" s="173" t="str">
        <f t="shared" si="355"/>
        <v>Dw_497</v>
      </c>
      <c r="E507" s="4">
        <v>563.23365840252768</v>
      </c>
      <c r="F507" s="195" t="s">
        <v>360</v>
      </c>
      <c r="G507" s="195">
        <v>17.5</v>
      </c>
      <c r="H507" s="3">
        <f t="shared" si="356"/>
        <v>60.156639795081276</v>
      </c>
      <c r="I507" s="196">
        <f t="shared" si="357"/>
        <v>212.10689343687181</v>
      </c>
      <c r="J507" s="1">
        <f t="shared" si="358"/>
        <v>0.30000000000000004</v>
      </c>
      <c r="K507" s="280">
        <f t="shared" si="359"/>
        <v>0.69320800613999045</v>
      </c>
      <c r="L507" s="280">
        <f t="shared" si="360"/>
        <v>0.79601831087954456</v>
      </c>
      <c r="M507" s="225">
        <f t="shared" si="361"/>
        <v>1.0577729781420477</v>
      </c>
      <c r="N507" s="15" t="s">
        <v>432</v>
      </c>
      <c r="O507" s="197">
        <f t="shared" si="362"/>
        <v>0.59701373315965844</v>
      </c>
      <c r="P507" s="198">
        <f t="shared" si="363"/>
        <v>0</v>
      </c>
      <c r="Q507" s="198">
        <f t="shared" si="364"/>
        <v>0</v>
      </c>
      <c r="R507" s="198">
        <f t="shared" si="365"/>
        <v>0.74112489753378796</v>
      </c>
      <c r="S507" s="77">
        <f t="shared" si="366"/>
        <v>0.94914784932270468</v>
      </c>
      <c r="T507" s="199"/>
      <c r="U507" s="3">
        <f t="shared" si="367"/>
        <v>1.867340728699461</v>
      </c>
      <c r="V507" s="98">
        <f t="shared" si="368"/>
        <v>11.855668750003435</v>
      </c>
      <c r="W507" s="49">
        <f t="shared" si="369"/>
        <v>5.07408237051696</v>
      </c>
      <c r="X507" s="317">
        <f t="shared" si="351"/>
        <v>7.6380598688674917E-2</v>
      </c>
      <c r="Y507" s="318">
        <v>7.6380598688674903E-2</v>
      </c>
      <c r="Z507" s="200"/>
      <c r="AA507" s="66"/>
      <c r="AB507" s="66"/>
      <c r="AC507" s="66">
        <v>250</v>
      </c>
      <c r="AD507" s="66"/>
      <c r="AE507" s="66"/>
      <c r="AF507" s="66"/>
      <c r="AG507" s="66"/>
      <c r="AH507" s="195"/>
      <c r="AI507" s="34"/>
      <c r="AJ507" s="229">
        <v>180</v>
      </c>
      <c r="AK507" s="34"/>
      <c r="AL507" s="34"/>
      <c r="AM507" s="34"/>
      <c r="AN507" s="201"/>
      <c r="AO507" s="201"/>
      <c r="AP507" s="202">
        <v>240</v>
      </c>
      <c r="AQ507" s="18"/>
      <c r="AR507" s="18"/>
      <c r="AS507" s="18"/>
      <c r="AT507" s="51"/>
      <c r="AU507" s="17"/>
      <c r="AV507" s="18"/>
      <c r="AW507" s="112"/>
      <c r="AX507" s="103"/>
      <c r="AY507" s="18"/>
      <c r="AZ507" s="18"/>
      <c r="BA507" s="18"/>
      <c r="BB507" s="17"/>
      <c r="BC507" s="19"/>
      <c r="BD507" s="19"/>
      <c r="BE507" s="19"/>
      <c r="BF507" s="17"/>
      <c r="BG507" s="18"/>
      <c r="BH507" s="18"/>
      <c r="BI507" s="128"/>
      <c r="BJ507" s="331"/>
      <c r="BK507" s="332"/>
      <c r="BL507" s="332"/>
      <c r="BM507" s="332"/>
      <c r="BN507" s="333"/>
      <c r="BO507" s="203">
        <f t="shared" si="370"/>
        <v>6.9363999999999999</v>
      </c>
      <c r="BP507" s="285">
        <v>8.6726024731966547</v>
      </c>
      <c r="BQ507" s="204">
        <v>2.9404061535749868</v>
      </c>
      <c r="BR507" s="204"/>
      <c r="BS507" s="47"/>
      <c r="BT507" s="42"/>
      <c r="BU507" s="42"/>
      <c r="BV507" s="42"/>
      <c r="BW507" s="43"/>
      <c r="BX507" s="191"/>
      <c r="BY507" s="191"/>
      <c r="BZ507" s="205"/>
      <c r="CA507" s="191"/>
      <c r="CB507" s="206"/>
      <c r="CC507" s="191"/>
      <c r="CD507" s="207">
        <f t="shared" si="371"/>
        <v>63.63206803106155</v>
      </c>
      <c r="CE507" s="47" t="s">
        <v>356</v>
      </c>
      <c r="CF507" s="42">
        <v>31.8</v>
      </c>
      <c r="CG507" s="42" t="s">
        <v>353</v>
      </c>
      <c r="CH507" s="42">
        <v>175</v>
      </c>
      <c r="CI507" s="191"/>
      <c r="CJ507" s="192"/>
      <c r="CK507" s="191" t="s">
        <v>357</v>
      </c>
      <c r="CL507" s="191" t="s">
        <v>358</v>
      </c>
      <c r="CM507" s="208">
        <v>0.13</v>
      </c>
      <c r="CN507" s="191">
        <v>470</v>
      </c>
      <c r="CO507" s="205">
        <f t="shared" si="372"/>
        <v>81.822059995281393</v>
      </c>
      <c r="CP507" s="191">
        <f t="shared" si="373"/>
        <v>47.724051023296163</v>
      </c>
      <c r="CQ507" s="145" t="s">
        <v>353</v>
      </c>
      <c r="CR507" s="191">
        <v>175</v>
      </c>
      <c r="CS507" s="191"/>
      <c r="CT507" s="191"/>
      <c r="CU507" s="191"/>
      <c r="CV507" s="192"/>
      <c r="CW507" s="191" t="s">
        <v>357</v>
      </c>
      <c r="CX507" s="209" t="s">
        <v>358</v>
      </c>
      <c r="CY507" s="208">
        <v>0.13</v>
      </c>
      <c r="CZ507" s="191">
        <v>470</v>
      </c>
      <c r="DA507" s="191"/>
      <c r="DB507" s="191">
        <f t="shared" si="374"/>
        <v>60.156639795081276</v>
      </c>
      <c r="DC507" s="43">
        <f t="shared" si="375"/>
        <v>0</v>
      </c>
      <c r="DD507" s="191" t="s">
        <v>362</v>
      </c>
      <c r="DE507" s="191">
        <v>100</v>
      </c>
      <c r="DF507" s="191" t="s">
        <v>361</v>
      </c>
      <c r="DG507" s="191">
        <v>20</v>
      </c>
      <c r="DH507" s="191" t="s">
        <v>353</v>
      </c>
      <c r="DI507" s="192">
        <v>175</v>
      </c>
      <c r="DJ507" s="191"/>
      <c r="DK507" s="209"/>
      <c r="DL507" s="208"/>
      <c r="DM507" s="191"/>
      <c r="DN507" s="191">
        <f t="shared" si="376"/>
        <v>60.156639795081276</v>
      </c>
      <c r="DO507" s="192">
        <f t="shared" si="377"/>
        <v>0</v>
      </c>
      <c r="DP507" s="191">
        <v>1</v>
      </c>
      <c r="DQ507" s="191" t="s">
        <v>363</v>
      </c>
      <c r="DR507" s="191" t="s">
        <v>371</v>
      </c>
      <c r="DS507" s="208">
        <v>0.13400000000000001</v>
      </c>
      <c r="DT507" s="191">
        <v>580</v>
      </c>
      <c r="DU507" s="191">
        <f t="shared" si="378"/>
        <v>8.6726024731966547</v>
      </c>
      <c r="DV507" s="191">
        <v>0.375</v>
      </c>
      <c r="DW507" s="191">
        <v>0.45</v>
      </c>
      <c r="DX507" s="192">
        <f t="shared" si="379"/>
        <v>10.605344671843591</v>
      </c>
      <c r="DY507" s="191">
        <v>1</v>
      </c>
      <c r="DZ507" s="191" t="s">
        <v>363</v>
      </c>
      <c r="EA507" s="191" t="s">
        <v>371</v>
      </c>
      <c r="EB507" s="208">
        <v>0.13400000000000001</v>
      </c>
      <c r="EC507" s="191">
        <v>580</v>
      </c>
      <c r="ED507" s="191">
        <f t="shared" si="380"/>
        <v>2.9404061535749868</v>
      </c>
      <c r="EE507" s="191">
        <v>0.47499999999999998</v>
      </c>
      <c r="EF507" s="191">
        <v>0.47499999999999998</v>
      </c>
      <c r="EG507" s="191">
        <f t="shared" si="381"/>
        <v>5.3026723359217955</v>
      </c>
      <c r="EH507" s="166">
        <f t="shared" si="382"/>
        <v>2</v>
      </c>
      <c r="EI507" s="205">
        <f t="shared" si="383"/>
        <v>3.1744792387890834</v>
      </c>
      <c r="EJ507" s="205">
        <f t="shared" si="352"/>
        <v>1.867340728699461</v>
      </c>
      <c r="EK507" s="51">
        <f t="shared" si="348"/>
        <v>0.82306542487552581</v>
      </c>
      <c r="EL507" s="220">
        <f t="shared" si="353"/>
        <v>0.14686038060545825</v>
      </c>
      <c r="EM507" s="221">
        <f t="shared" si="384"/>
        <v>5.9278343750017175</v>
      </c>
      <c r="EN507" s="191"/>
      <c r="EO507" s="313"/>
      <c r="EP507" s="192" t="s">
        <v>354</v>
      </c>
      <c r="EQ507" s="222">
        <f t="shared" si="385"/>
        <v>3.1744792387890834</v>
      </c>
      <c r="ER507" s="191">
        <f t="shared" si="386"/>
        <v>1.867340728699461</v>
      </c>
      <c r="ES507" s="51">
        <f t="shared" si="387"/>
        <v>0.82306542487552581</v>
      </c>
      <c r="ET507" s="191">
        <f t="shared" si="349"/>
        <v>3.615060380605458</v>
      </c>
      <c r="EU507" s="191">
        <f t="shared" si="388"/>
        <v>5.9278343750017175</v>
      </c>
      <c r="EV507" s="191"/>
      <c r="EW507" s="191"/>
      <c r="EX507" s="192" t="str">
        <f t="shared" si="354"/>
        <v>Front</v>
      </c>
      <c r="EY507" s="145"/>
      <c r="EZ507" s="191"/>
      <c r="FA507" s="191"/>
      <c r="FB507" s="191"/>
      <c r="FC507" s="191"/>
      <c r="FD507" s="191"/>
      <c r="FE507" s="191"/>
      <c r="FF507" s="192"/>
      <c r="FG507" s="145"/>
      <c r="FH507" s="191"/>
      <c r="FI507" s="191"/>
      <c r="FJ507" s="191"/>
      <c r="FK507" s="191"/>
      <c r="FL507" s="191"/>
      <c r="FM507" s="191"/>
      <c r="FN507" s="192"/>
      <c r="FO507" s="145"/>
      <c r="FP507" s="191"/>
      <c r="FQ507" s="191"/>
      <c r="FR507" s="191"/>
      <c r="FS507" s="191"/>
      <c r="FT507" s="191"/>
      <c r="FU507" s="191"/>
      <c r="FV507" s="192"/>
      <c r="FW507" s="191"/>
      <c r="FX507" s="191"/>
      <c r="FY507" s="191"/>
      <c r="FZ507" s="191"/>
      <c r="GA507" s="191"/>
      <c r="GB507" s="191"/>
      <c r="GC507" s="191"/>
      <c r="GD507" s="210"/>
      <c r="GE507" s="145"/>
      <c r="GF507" s="191"/>
      <c r="GG507" s="191"/>
      <c r="GH507" s="191"/>
      <c r="GI507" s="191"/>
      <c r="GJ507" s="191"/>
      <c r="GK507" s="191"/>
      <c r="GL507" s="210"/>
      <c r="GM507" s="145"/>
      <c r="GN507" s="191"/>
      <c r="GO507" s="191"/>
      <c r="GP507" s="191"/>
      <c r="GQ507" s="191"/>
      <c r="GR507" s="191"/>
      <c r="GS507" s="191"/>
      <c r="GT507" s="210"/>
      <c r="GU507" s="145"/>
      <c r="GV507" s="191"/>
      <c r="GW507" s="191"/>
      <c r="GX507" s="191"/>
      <c r="GY507" s="191"/>
      <c r="GZ507" s="191"/>
      <c r="HA507" s="191"/>
      <c r="HB507" s="210"/>
      <c r="HC507" s="145"/>
      <c r="HD507" s="191"/>
      <c r="HE507" s="191"/>
      <c r="HF507" s="191"/>
      <c r="HG507" s="191"/>
      <c r="HH507" s="191"/>
      <c r="HI507" s="191"/>
      <c r="HJ507" s="210"/>
      <c r="HR507" s="310"/>
    </row>
    <row r="508" spans="1:226" s="309" customFormat="1" ht="14.45" customHeight="1" x14ac:dyDescent="0.25">
      <c r="A508" s="211" t="s">
        <v>431</v>
      </c>
      <c r="B508" s="194" t="s">
        <v>0</v>
      </c>
      <c r="C508" s="31">
        <f t="shared" si="350"/>
        <v>498</v>
      </c>
      <c r="D508" s="173" t="str">
        <f t="shared" si="355"/>
        <v>Dw_498</v>
      </c>
      <c r="E508" s="4">
        <v>383.27603655246969</v>
      </c>
      <c r="F508" s="195" t="s">
        <v>360</v>
      </c>
      <c r="G508" s="195">
        <v>17.5</v>
      </c>
      <c r="H508" s="3">
        <f t="shared" si="356"/>
        <v>53.130698864432873</v>
      </c>
      <c r="I508" s="196">
        <f t="shared" si="357"/>
        <v>191.51026886402767</v>
      </c>
      <c r="J508" s="1">
        <f t="shared" si="358"/>
        <v>0.30000000000000004</v>
      </c>
      <c r="K508" s="280">
        <f t="shared" si="359"/>
        <v>0.67394535428060454</v>
      </c>
      <c r="L508" s="280">
        <f t="shared" si="360"/>
        <v>0.75777211507232267</v>
      </c>
      <c r="M508" s="225">
        <f t="shared" si="361"/>
        <v>1.0813537538025677</v>
      </c>
      <c r="N508" s="15" t="s">
        <v>432</v>
      </c>
      <c r="O508" s="197">
        <f t="shared" si="362"/>
        <v>0.56832908630424195</v>
      </c>
      <c r="P508" s="198">
        <f t="shared" si="363"/>
        <v>0</v>
      </c>
      <c r="Q508" s="198">
        <f t="shared" si="364"/>
        <v>0</v>
      </c>
      <c r="R508" s="198">
        <f t="shared" si="365"/>
        <v>0.75764668463395257</v>
      </c>
      <c r="S508" s="77">
        <f t="shared" si="366"/>
        <v>0.86289206049126999</v>
      </c>
      <c r="T508" s="199"/>
      <c r="U508" s="3">
        <f t="shared" si="367"/>
        <v>1.6654319510079287</v>
      </c>
      <c r="V508" s="98">
        <f t="shared" si="368"/>
        <v>9.4304561836894578</v>
      </c>
      <c r="W508" s="49">
        <f t="shared" si="369"/>
        <v>5.6339479055451864</v>
      </c>
      <c r="X508" s="317">
        <f t="shared" si="351"/>
        <v>6.3548321160025706E-2</v>
      </c>
      <c r="Y508" s="318">
        <v>6.354832116002572E-2</v>
      </c>
      <c r="Z508" s="200"/>
      <c r="AA508" s="66"/>
      <c r="AB508" s="66"/>
      <c r="AC508" s="66">
        <v>250</v>
      </c>
      <c r="AD508" s="66"/>
      <c r="AE508" s="66"/>
      <c r="AF508" s="66"/>
      <c r="AG508" s="66"/>
      <c r="AH508" s="195"/>
      <c r="AI508" s="34"/>
      <c r="AJ508" s="229">
        <v>180</v>
      </c>
      <c r="AK508" s="34"/>
      <c r="AL508" s="34"/>
      <c r="AM508" s="34"/>
      <c r="AN508" s="201"/>
      <c r="AO508" s="201"/>
      <c r="AP508" s="202">
        <v>240</v>
      </c>
      <c r="AQ508" s="18"/>
      <c r="AR508" s="18"/>
      <c r="AS508" s="18"/>
      <c r="AT508" s="51"/>
      <c r="AU508" s="17"/>
      <c r="AV508" s="18"/>
      <c r="AW508" s="112"/>
      <c r="AX508" s="103"/>
      <c r="AY508" s="18"/>
      <c r="AZ508" s="18"/>
      <c r="BA508" s="18"/>
      <c r="BB508" s="17"/>
      <c r="BC508" s="19"/>
      <c r="BD508" s="19"/>
      <c r="BE508" s="19"/>
      <c r="BF508" s="17"/>
      <c r="BG508" s="18"/>
      <c r="BH508" s="18"/>
      <c r="BI508" s="128"/>
      <c r="BJ508" s="331"/>
      <c r="BK508" s="332"/>
      <c r="BL508" s="332"/>
      <c r="BM508" s="332"/>
      <c r="BN508" s="333"/>
      <c r="BO508" s="203">
        <f t="shared" si="370"/>
        <v>6.9363999999999999</v>
      </c>
      <c r="BP508" s="285">
        <v>7.6596936255741985</v>
      </c>
      <c r="BQ508" s="204">
        <v>2.9202632335063656</v>
      </c>
      <c r="BR508" s="204"/>
      <c r="BS508" s="47"/>
      <c r="BT508" s="42"/>
      <c r="BU508" s="42"/>
      <c r="BV508" s="42"/>
      <c r="BW508" s="43"/>
      <c r="BX508" s="191"/>
      <c r="BY508" s="191"/>
      <c r="BZ508" s="205"/>
      <c r="CA508" s="191"/>
      <c r="CB508" s="206"/>
      <c r="CC508" s="191"/>
      <c r="CD508" s="207">
        <f t="shared" si="371"/>
        <v>57.453080659208304</v>
      </c>
      <c r="CE508" s="47" t="s">
        <v>356</v>
      </c>
      <c r="CF508" s="42">
        <v>31.8</v>
      </c>
      <c r="CG508" s="42" t="s">
        <v>353</v>
      </c>
      <c r="CH508" s="42">
        <v>175</v>
      </c>
      <c r="CI508" s="191"/>
      <c r="CJ508" s="192"/>
      <c r="CK508" s="191" t="s">
        <v>357</v>
      </c>
      <c r="CL508" s="191" t="s">
        <v>358</v>
      </c>
      <c r="CM508" s="208">
        <v>0.13</v>
      </c>
      <c r="CN508" s="191">
        <v>470</v>
      </c>
      <c r="CO508" s="205">
        <f t="shared" si="372"/>
        <v>75.27731728373405</v>
      </c>
      <c r="CP508" s="191">
        <f t="shared" si="373"/>
        <v>43.089810494406223</v>
      </c>
      <c r="CQ508" s="145" t="s">
        <v>353</v>
      </c>
      <c r="CR508" s="191">
        <v>175</v>
      </c>
      <c r="CS508" s="191"/>
      <c r="CT508" s="191"/>
      <c r="CU508" s="191"/>
      <c r="CV508" s="192"/>
      <c r="CW508" s="191" t="s">
        <v>357</v>
      </c>
      <c r="CX508" s="209" t="s">
        <v>358</v>
      </c>
      <c r="CY508" s="208">
        <v>0.13</v>
      </c>
      <c r="CZ508" s="191">
        <v>470</v>
      </c>
      <c r="DA508" s="191"/>
      <c r="DB508" s="191">
        <f t="shared" si="374"/>
        <v>53.130698864432873</v>
      </c>
      <c r="DC508" s="43">
        <f t="shared" si="375"/>
        <v>0</v>
      </c>
      <c r="DD508" s="191" t="s">
        <v>362</v>
      </c>
      <c r="DE508" s="191">
        <v>100</v>
      </c>
      <c r="DF508" s="191" t="s">
        <v>361</v>
      </c>
      <c r="DG508" s="191">
        <v>20</v>
      </c>
      <c r="DH508" s="191" t="s">
        <v>353</v>
      </c>
      <c r="DI508" s="192">
        <v>175</v>
      </c>
      <c r="DJ508" s="191"/>
      <c r="DK508" s="209"/>
      <c r="DL508" s="208"/>
      <c r="DM508" s="191"/>
      <c r="DN508" s="191">
        <f t="shared" si="376"/>
        <v>53.130698864432873</v>
      </c>
      <c r="DO508" s="192">
        <f t="shared" si="377"/>
        <v>0</v>
      </c>
      <c r="DP508" s="191">
        <v>1</v>
      </c>
      <c r="DQ508" s="191" t="s">
        <v>363</v>
      </c>
      <c r="DR508" s="191" t="s">
        <v>371</v>
      </c>
      <c r="DS508" s="208">
        <v>0.13400000000000001</v>
      </c>
      <c r="DT508" s="191">
        <v>580</v>
      </c>
      <c r="DU508" s="191">
        <f t="shared" si="378"/>
        <v>7.6596936255741985</v>
      </c>
      <c r="DV508" s="191">
        <v>0.375</v>
      </c>
      <c r="DW508" s="191">
        <v>0.45</v>
      </c>
      <c r="DX508" s="192">
        <f t="shared" si="379"/>
        <v>9.575513443201384</v>
      </c>
      <c r="DY508" s="191">
        <v>1</v>
      </c>
      <c r="DZ508" s="191" t="s">
        <v>363</v>
      </c>
      <c r="EA508" s="191" t="s">
        <v>371</v>
      </c>
      <c r="EB508" s="208">
        <v>0.13400000000000001</v>
      </c>
      <c r="EC508" s="191">
        <v>580</v>
      </c>
      <c r="ED508" s="191">
        <f t="shared" si="380"/>
        <v>2.9202632335063656</v>
      </c>
      <c r="EE508" s="191">
        <v>0.47499999999999998</v>
      </c>
      <c r="EF508" s="191">
        <v>0.47499999999999998</v>
      </c>
      <c r="EG508" s="191">
        <f t="shared" si="381"/>
        <v>4.787756721600692</v>
      </c>
      <c r="EH508" s="166">
        <f t="shared" si="382"/>
        <v>2</v>
      </c>
      <c r="EI508" s="205">
        <f t="shared" si="383"/>
        <v>2.8312343167134788</v>
      </c>
      <c r="EJ508" s="205">
        <f t="shared" si="352"/>
        <v>1.6654319510079287</v>
      </c>
      <c r="EK508" s="51">
        <f t="shared" si="348"/>
        <v>1.0048312824984369</v>
      </c>
      <c r="EL508" s="220">
        <f t="shared" si="353"/>
        <v>0.31848284164326057</v>
      </c>
      <c r="EM508" s="221">
        <f t="shared" si="384"/>
        <v>4.7152280918447289</v>
      </c>
      <c r="EN508" s="191"/>
      <c r="EO508" s="313"/>
      <c r="EP508" s="192" t="s">
        <v>354</v>
      </c>
      <c r="EQ508" s="222">
        <f t="shared" si="385"/>
        <v>2.8312343167134788</v>
      </c>
      <c r="ER508" s="191">
        <f t="shared" si="386"/>
        <v>1.6654319510079287</v>
      </c>
      <c r="ES508" s="51">
        <f t="shared" si="387"/>
        <v>1.0048312824984369</v>
      </c>
      <c r="ET508" s="191">
        <f t="shared" si="349"/>
        <v>3.7866828416432607</v>
      </c>
      <c r="EU508" s="191">
        <f t="shared" si="388"/>
        <v>4.7152280918447289</v>
      </c>
      <c r="EV508" s="191"/>
      <c r="EW508" s="191"/>
      <c r="EX508" s="192" t="str">
        <f t="shared" si="354"/>
        <v>Front</v>
      </c>
      <c r="EY508" s="145"/>
      <c r="EZ508" s="191"/>
      <c r="FA508" s="191"/>
      <c r="FB508" s="191"/>
      <c r="FC508" s="191"/>
      <c r="FD508" s="191"/>
      <c r="FE508" s="191"/>
      <c r="FF508" s="192"/>
      <c r="FG508" s="145"/>
      <c r="FH508" s="191"/>
      <c r="FI508" s="191"/>
      <c r="FJ508" s="191"/>
      <c r="FK508" s="191"/>
      <c r="FL508" s="191"/>
      <c r="FM508" s="191"/>
      <c r="FN508" s="192"/>
      <c r="FO508" s="145"/>
      <c r="FP508" s="191"/>
      <c r="FQ508" s="191"/>
      <c r="FR508" s="191"/>
      <c r="FS508" s="191"/>
      <c r="FT508" s="191"/>
      <c r="FU508" s="191"/>
      <c r="FV508" s="192"/>
      <c r="FW508" s="191"/>
      <c r="FX508" s="191"/>
      <c r="FY508" s="191"/>
      <c r="FZ508" s="191"/>
      <c r="GA508" s="191"/>
      <c r="GB508" s="191"/>
      <c r="GC508" s="191"/>
      <c r="GD508" s="210"/>
      <c r="GE508" s="145"/>
      <c r="GF508" s="191"/>
      <c r="GG508" s="191"/>
      <c r="GH508" s="191"/>
      <c r="GI508" s="191"/>
      <c r="GJ508" s="191"/>
      <c r="GK508" s="191"/>
      <c r="GL508" s="210"/>
      <c r="GM508" s="145"/>
      <c r="GN508" s="191"/>
      <c r="GO508" s="191"/>
      <c r="GP508" s="191"/>
      <c r="GQ508" s="191"/>
      <c r="GR508" s="191"/>
      <c r="GS508" s="191"/>
      <c r="GT508" s="210"/>
      <c r="GU508" s="145"/>
      <c r="GV508" s="191"/>
      <c r="GW508" s="191"/>
      <c r="GX508" s="191"/>
      <c r="GY508" s="191"/>
      <c r="GZ508" s="191"/>
      <c r="HA508" s="191"/>
      <c r="HB508" s="210"/>
      <c r="HC508" s="145"/>
      <c r="HD508" s="191"/>
      <c r="HE508" s="191"/>
      <c r="HF508" s="191"/>
      <c r="HG508" s="191"/>
      <c r="HH508" s="191"/>
      <c r="HI508" s="191"/>
      <c r="HJ508" s="210"/>
      <c r="HR508" s="310"/>
    </row>
    <row r="509" spans="1:226" s="309" customFormat="1" ht="14.45" customHeight="1" x14ac:dyDescent="0.25">
      <c r="A509" s="211" t="s">
        <v>431</v>
      </c>
      <c r="B509" s="194" t="s">
        <v>0</v>
      </c>
      <c r="C509" s="31">
        <f t="shared" si="350"/>
        <v>499</v>
      </c>
      <c r="D509" s="173" t="str">
        <f t="shared" si="355"/>
        <v>Dw_499</v>
      </c>
      <c r="E509" s="4">
        <v>568.89505862638725</v>
      </c>
      <c r="F509" s="195" t="s">
        <v>360</v>
      </c>
      <c r="G509" s="195">
        <v>17.5</v>
      </c>
      <c r="H509" s="3">
        <f t="shared" si="356"/>
        <v>51.142776801312415</v>
      </c>
      <c r="I509" s="196">
        <f t="shared" si="357"/>
        <v>185.25344097672584</v>
      </c>
      <c r="J509" s="1">
        <f t="shared" si="358"/>
        <v>0.3</v>
      </c>
      <c r="K509" s="280">
        <f t="shared" si="359"/>
        <v>0.66984991485231171</v>
      </c>
      <c r="L509" s="280">
        <f t="shared" si="360"/>
        <v>0.76614195868052226</v>
      </c>
      <c r="M509" s="225">
        <f t="shared" si="361"/>
        <v>1.0866839027714188</v>
      </c>
      <c r="N509" s="15" t="s">
        <v>432</v>
      </c>
      <c r="O509" s="197">
        <f t="shared" si="362"/>
        <v>0.5746064690103917</v>
      </c>
      <c r="P509" s="198">
        <f t="shared" si="363"/>
        <v>0</v>
      </c>
      <c r="Q509" s="198">
        <f t="shared" si="364"/>
        <v>0</v>
      </c>
      <c r="R509" s="198">
        <f t="shared" si="365"/>
        <v>0.76138123466501706</v>
      </c>
      <c r="S509" s="77">
        <f t="shared" si="366"/>
        <v>0.84080859054952761</v>
      </c>
      <c r="T509" s="199"/>
      <c r="U509" s="3">
        <f t="shared" si="367"/>
        <v>1.7512822096633172</v>
      </c>
      <c r="V509" s="98">
        <f t="shared" si="368"/>
        <v>10.427763884802985</v>
      </c>
      <c r="W509" s="49">
        <f t="shared" si="369"/>
        <v>4.904481667047131</v>
      </c>
      <c r="X509" s="317">
        <f t="shared" si="351"/>
        <v>7.4490857448172437E-2</v>
      </c>
      <c r="Y509" s="318">
        <v>7.449085744817241E-2</v>
      </c>
      <c r="Z509" s="200"/>
      <c r="AA509" s="66"/>
      <c r="AB509" s="66"/>
      <c r="AC509" s="66">
        <v>250</v>
      </c>
      <c r="AD509" s="66"/>
      <c r="AE509" s="66"/>
      <c r="AF509" s="66"/>
      <c r="AG509" s="66"/>
      <c r="AH509" s="195"/>
      <c r="AI509" s="34"/>
      <c r="AJ509" s="229">
        <v>180</v>
      </c>
      <c r="AK509" s="34"/>
      <c r="AL509" s="34"/>
      <c r="AM509" s="34"/>
      <c r="AN509" s="201"/>
      <c r="AO509" s="201"/>
      <c r="AP509" s="202">
        <v>240</v>
      </c>
      <c r="AQ509" s="18"/>
      <c r="AR509" s="18"/>
      <c r="AS509" s="18"/>
      <c r="AT509" s="51"/>
      <c r="AU509" s="17"/>
      <c r="AV509" s="18"/>
      <c r="AW509" s="112"/>
      <c r="AX509" s="103"/>
      <c r="AY509" s="18"/>
      <c r="AZ509" s="18"/>
      <c r="BA509" s="18"/>
      <c r="BB509" s="17"/>
      <c r="BC509" s="19"/>
      <c r="BD509" s="19"/>
      <c r="BE509" s="19"/>
      <c r="BF509" s="17"/>
      <c r="BG509" s="18"/>
      <c r="BH509" s="18"/>
      <c r="BI509" s="128"/>
      <c r="BJ509" s="331"/>
      <c r="BK509" s="332"/>
      <c r="BL509" s="332"/>
      <c r="BM509" s="332"/>
      <c r="BN509" s="333"/>
      <c r="BO509" s="203">
        <f t="shared" si="370"/>
        <v>6.9363999999999999</v>
      </c>
      <c r="BP509" s="285">
        <v>7.3731008594245449</v>
      </c>
      <c r="BQ509" s="204">
        <v>2.8990489671572495</v>
      </c>
      <c r="BR509" s="204"/>
      <c r="BS509" s="47"/>
      <c r="BT509" s="42"/>
      <c r="BU509" s="42"/>
      <c r="BV509" s="42"/>
      <c r="BW509" s="43"/>
      <c r="BX509" s="191"/>
      <c r="BY509" s="191"/>
      <c r="BZ509" s="205"/>
      <c r="CA509" s="191"/>
      <c r="CB509" s="206"/>
      <c r="CC509" s="191"/>
      <c r="CD509" s="207">
        <f t="shared" si="371"/>
        <v>55.576032293017754</v>
      </c>
      <c r="CE509" s="47" t="s">
        <v>356</v>
      </c>
      <c r="CF509" s="42">
        <v>31.8</v>
      </c>
      <c r="CG509" s="42" t="s">
        <v>353</v>
      </c>
      <c r="CH509" s="42">
        <v>175</v>
      </c>
      <c r="CI509" s="191"/>
      <c r="CJ509" s="192"/>
      <c r="CK509" s="191" t="s">
        <v>357</v>
      </c>
      <c r="CL509" s="191" t="s">
        <v>358</v>
      </c>
      <c r="CM509" s="208">
        <v>0.13</v>
      </c>
      <c r="CN509" s="191">
        <v>470</v>
      </c>
      <c r="CO509" s="205">
        <f t="shared" si="372"/>
        <v>72.996333522673154</v>
      </c>
      <c r="CP509" s="191">
        <f t="shared" si="373"/>
        <v>41.682024219763314</v>
      </c>
      <c r="CQ509" s="145" t="s">
        <v>353</v>
      </c>
      <c r="CR509" s="191">
        <v>175</v>
      </c>
      <c r="CS509" s="191"/>
      <c r="CT509" s="191"/>
      <c r="CU509" s="191"/>
      <c r="CV509" s="192"/>
      <c r="CW509" s="191" t="s">
        <v>357</v>
      </c>
      <c r="CX509" s="209" t="s">
        <v>358</v>
      </c>
      <c r="CY509" s="208">
        <v>0.13</v>
      </c>
      <c r="CZ509" s="191">
        <v>470</v>
      </c>
      <c r="DA509" s="191"/>
      <c r="DB509" s="191">
        <f t="shared" si="374"/>
        <v>51.142776801312415</v>
      </c>
      <c r="DC509" s="43">
        <f t="shared" si="375"/>
        <v>0</v>
      </c>
      <c r="DD509" s="191" t="s">
        <v>362</v>
      </c>
      <c r="DE509" s="191">
        <v>100</v>
      </c>
      <c r="DF509" s="191" t="s">
        <v>361</v>
      </c>
      <c r="DG509" s="191">
        <v>20</v>
      </c>
      <c r="DH509" s="191" t="s">
        <v>353</v>
      </c>
      <c r="DI509" s="192">
        <v>175</v>
      </c>
      <c r="DJ509" s="191"/>
      <c r="DK509" s="209"/>
      <c r="DL509" s="208"/>
      <c r="DM509" s="191"/>
      <c r="DN509" s="191">
        <f t="shared" si="376"/>
        <v>51.142776801312415</v>
      </c>
      <c r="DO509" s="192">
        <f t="shared" si="377"/>
        <v>0</v>
      </c>
      <c r="DP509" s="191">
        <v>1</v>
      </c>
      <c r="DQ509" s="191" t="s">
        <v>363</v>
      </c>
      <c r="DR509" s="191" t="s">
        <v>371</v>
      </c>
      <c r="DS509" s="208">
        <v>0.13400000000000001</v>
      </c>
      <c r="DT509" s="191">
        <v>580</v>
      </c>
      <c r="DU509" s="191">
        <f t="shared" si="378"/>
        <v>7.3731008594245449</v>
      </c>
      <c r="DV509" s="191">
        <v>0.375</v>
      </c>
      <c r="DW509" s="191">
        <v>0.45</v>
      </c>
      <c r="DX509" s="192">
        <f t="shared" si="379"/>
        <v>9.2626720488362917</v>
      </c>
      <c r="DY509" s="191">
        <v>1</v>
      </c>
      <c r="DZ509" s="191" t="s">
        <v>363</v>
      </c>
      <c r="EA509" s="191" t="s">
        <v>371</v>
      </c>
      <c r="EB509" s="208">
        <v>0.13400000000000001</v>
      </c>
      <c r="EC509" s="191">
        <v>580</v>
      </c>
      <c r="ED509" s="191">
        <f t="shared" si="380"/>
        <v>2.8990489671572495</v>
      </c>
      <c r="EE509" s="191">
        <v>0.47499999999999998</v>
      </c>
      <c r="EF509" s="191">
        <v>0.47499999999999998</v>
      </c>
      <c r="EG509" s="191">
        <f t="shared" si="381"/>
        <v>4.6313360244181458</v>
      </c>
      <c r="EH509" s="166">
        <f t="shared" si="382"/>
        <v>2</v>
      </c>
      <c r="EI509" s="205">
        <f t="shared" si="383"/>
        <v>2.9771797564276392</v>
      </c>
      <c r="EJ509" s="205">
        <f t="shared" si="352"/>
        <v>1.7512822096633172</v>
      </c>
      <c r="EK509" s="51">
        <f t="shared" si="348"/>
        <v>0.89776675749393231</v>
      </c>
      <c r="EL509" s="220">
        <f t="shared" si="353"/>
        <v>0.24551012178618037</v>
      </c>
      <c r="EM509" s="221">
        <f t="shared" si="384"/>
        <v>5.2138819424014926</v>
      </c>
      <c r="EN509" s="191"/>
      <c r="EO509" s="313"/>
      <c r="EP509" s="192" t="s">
        <v>354</v>
      </c>
      <c r="EQ509" s="222">
        <f t="shared" si="385"/>
        <v>2.9771797564276392</v>
      </c>
      <c r="ER509" s="191">
        <f t="shared" si="386"/>
        <v>1.7512822096633172</v>
      </c>
      <c r="ES509" s="51">
        <f t="shared" si="387"/>
        <v>0.89776675749393231</v>
      </c>
      <c r="ET509" s="191">
        <f t="shared" si="349"/>
        <v>3.7137101217861801</v>
      </c>
      <c r="EU509" s="191">
        <f t="shared" si="388"/>
        <v>5.2138819424014926</v>
      </c>
      <c r="EV509" s="191"/>
      <c r="EW509" s="191"/>
      <c r="EX509" s="192" t="str">
        <f t="shared" si="354"/>
        <v>Front</v>
      </c>
      <c r="EY509" s="145"/>
      <c r="EZ509" s="191"/>
      <c r="FA509" s="191"/>
      <c r="FB509" s="191"/>
      <c r="FC509" s="191"/>
      <c r="FD509" s="191"/>
      <c r="FE509" s="191"/>
      <c r="FF509" s="192"/>
      <c r="FG509" s="145"/>
      <c r="FH509" s="191"/>
      <c r="FI509" s="191"/>
      <c r="FJ509" s="191"/>
      <c r="FK509" s="191"/>
      <c r="FL509" s="191"/>
      <c r="FM509" s="191"/>
      <c r="FN509" s="192"/>
      <c r="FO509" s="145"/>
      <c r="FP509" s="191"/>
      <c r="FQ509" s="191"/>
      <c r="FR509" s="191"/>
      <c r="FS509" s="191"/>
      <c r="FT509" s="191"/>
      <c r="FU509" s="191"/>
      <c r="FV509" s="192"/>
      <c r="FW509" s="191"/>
      <c r="FX509" s="191"/>
      <c r="FY509" s="191"/>
      <c r="FZ509" s="191"/>
      <c r="GA509" s="191"/>
      <c r="GB509" s="191"/>
      <c r="GC509" s="191"/>
      <c r="GD509" s="210"/>
      <c r="GE509" s="145"/>
      <c r="GF509" s="191"/>
      <c r="GG509" s="191"/>
      <c r="GH509" s="191"/>
      <c r="GI509" s="191"/>
      <c r="GJ509" s="191"/>
      <c r="GK509" s="191"/>
      <c r="GL509" s="210"/>
      <c r="GM509" s="145"/>
      <c r="GN509" s="191"/>
      <c r="GO509" s="191"/>
      <c r="GP509" s="191"/>
      <c r="GQ509" s="191"/>
      <c r="GR509" s="191"/>
      <c r="GS509" s="191"/>
      <c r="GT509" s="210"/>
      <c r="GU509" s="145"/>
      <c r="GV509" s="191"/>
      <c r="GW509" s="191"/>
      <c r="GX509" s="191"/>
      <c r="GY509" s="191"/>
      <c r="GZ509" s="191"/>
      <c r="HA509" s="191"/>
      <c r="HB509" s="210"/>
      <c r="HC509" s="145"/>
      <c r="HD509" s="191"/>
      <c r="HE509" s="191"/>
      <c r="HF509" s="191"/>
      <c r="HG509" s="191"/>
      <c r="HH509" s="191"/>
      <c r="HI509" s="191"/>
      <c r="HJ509" s="210"/>
      <c r="HR509" s="310"/>
    </row>
    <row r="510" spans="1:226" s="309" customFormat="1" ht="14.45" customHeight="1" x14ac:dyDescent="0.25">
      <c r="A510" s="211" t="s">
        <v>431</v>
      </c>
      <c r="B510" s="194" t="s">
        <v>0</v>
      </c>
      <c r="C510" s="31">
        <f t="shared" si="350"/>
        <v>500</v>
      </c>
      <c r="D510" s="173" t="str">
        <f t="shared" si="355"/>
        <v>Dw_500</v>
      </c>
      <c r="E510" s="4">
        <v>501.4102966647751</v>
      </c>
      <c r="F510" s="195" t="s">
        <v>360</v>
      </c>
      <c r="G510" s="195">
        <v>17.5</v>
      </c>
      <c r="H510" s="3">
        <f t="shared" si="356"/>
        <v>44.072389705857525</v>
      </c>
      <c r="I510" s="196">
        <f t="shared" si="357"/>
        <v>167.11699592883053</v>
      </c>
      <c r="J510" s="1">
        <f t="shared" si="358"/>
        <v>0.30000000000000004</v>
      </c>
      <c r="K510" s="280">
        <f t="shared" si="359"/>
        <v>0.6348447718671224</v>
      </c>
      <c r="L510" s="280">
        <f t="shared" si="360"/>
        <v>0.74773958680100394</v>
      </c>
      <c r="M510" s="225">
        <f t="shared" si="361"/>
        <v>1.1375625218703733</v>
      </c>
      <c r="N510" s="15" t="s">
        <v>432</v>
      </c>
      <c r="O510" s="197">
        <f t="shared" si="362"/>
        <v>0.56080469010075296</v>
      </c>
      <c r="P510" s="198">
        <f t="shared" si="363"/>
        <v>0</v>
      </c>
      <c r="Q510" s="198">
        <f t="shared" si="364"/>
        <v>0</v>
      </c>
      <c r="R510" s="198">
        <f t="shared" si="365"/>
        <v>0.79702915926279361</v>
      </c>
      <c r="S510" s="77">
        <f t="shared" si="366"/>
        <v>0.74010561809681541</v>
      </c>
      <c r="T510" s="199"/>
      <c r="U510" s="3">
        <f t="shared" si="367"/>
        <v>1.8726625110842243</v>
      </c>
      <c r="V510" s="98">
        <f t="shared" si="368"/>
        <v>11.923340593428925</v>
      </c>
      <c r="W510" s="49">
        <f t="shared" si="369"/>
        <v>3.6963122340182304</v>
      </c>
      <c r="X510" s="317">
        <f t="shared" si="351"/>
        <v>9.7635350091124715E-2</v>
      </c>
      <c r="Y510" s="318">
        <v>9.7635350091124742E-2</v>
      </c>
      <c r="Z510" s="200"/>
      <c r="AA510" s="66"/>
      <c r="AB510" s="66"/>
      <c r="AC510" s="66">
        <v>250</v>
      </c>
      <c r="AD510" s="66"/>
      <c r="AE510" s="66"/>
      <c r="AF510" s="66"/>
      <c r="AG510" s="66"/>
      <c r="AH510" s="195"/>
      <c r="AI510" s="34"/>
      <c r="AJ510" s="229">
        <v>180</v>
      </c>
      <c r="AK510" s="34"/>
      <c r="AL510" s="34"/>
      <c r="AM510" s="34"/>
      <c r="AN510" s="201"/>
      <c r="AO510" s="201"/>
      <c r="AP510" s="202">
        <v>240</v>
      </c>
      <c r="AQ510" s="18"/>
      <c r="AR510" s="18"/>
      <c r="AS510" s="18"/>
      <c r="AT510" s="51"/>
      <c r="AU510" s="17"/>
      <c r="AV510" s="18"/>
      <c r="AW510" s="112"/>
      <c r="AX510" s="103"/>
      <c r="AY510" s="18"/>
      <c r="AZ510" s="18"/>
      <c r="BA510" s="18"/>
      <c r="BB510" s="17"/>
      <c r="BC510" s="19"/>
      <c r="BD510" s="19"/>
      <c r="BE510" s="19"/>
      <c r="BF510" s="17"/>
      <c r="BG510" s="18"/>
      <c r="BH510" s="18"/>
      <c r="BI510" s="128"/>
      <c r="BJ510" s="331"/>
      <c r="BK510" s="332"/>
      <c r="BL510" s="332"/>
      <c r="BM510" s="332"/>
      <c r="BN510" s="333"/>
      <c r="BO510" s="203">
        <f t="shared" si="370"/>
        <v>6.9363999999999999</v>
      </c>
      <c r="BP510" s="285">
        <v>6.35378434142459</v>
      </c>
      <c r="BQ510" s="204">
        <v>2.9710730298512305</v>
      </c>
      <c r="BR510" s="204"/>
      <c r="BS510" s="47"/>
      <c r="BT510" s="42"/>
      <c r="BU510" s="42"/>
      <c r="BV510" s="42"/>
      <c r="BW510" s="43"/>
      <c r="BX510" s="191"/>
      <c r="BY510" s="191"/>
      <c r="BZ510" s="205"/>
      <c r="CA510" s="191"/>
      <c r="CB510" s="206"/>
      <c r="CC510" s="191"/>
      <c r="CD510" s="207">
        <f t="shared" si="371"/>
        <v>50.135098778649166</v>
      </c>
      <c r="CE510" s="47" t="s">
        <v>356</v>
      </c>
      <c r="CF510" s="42">
        <v>31.8</v>
      </c>
      <c r="CG510" s="42" t="s">
        <v>353</v>
      </c>
      <c r="CH510" s="42">
        <v>175</v>
      </c>
      <c r="CI510" s="191"/>
      <c r="CJ510" s="192"/>
      <c r="CK510" s="191" t="s">
        <v>357</v>
      </c>
      <c r="CL510" s="191" t="s">
        <v>358</v>
      </c>
      <c r="CM510" s="208">
        <v>0.13</v>
      </c>
      <c r="CN510" s="191">
        <v>470</v>
      </c>
      <c r="CO510" s="205">
        <f t="shared" si="372"/>
        <v>69.000662665687599</v>
      </c>
      <c r="CP510" s="191">
        <f t="shared" si="373"/>
        <v>37.601324083986874</v>
      </c>
      <c r="CQ510" s="145" t="s">
        <v>353</v>
      </c>
      <c r="CR510" s="191">
        <v>175</v>
      </c>
      <c r="CS510" s="191"/>
      <c r="CT510" s="191"/>
      <c r="CU510" s="191"/>
      <c r="CV510" s="192"/>
      <c r="CW510" s="191" t="s">
        <v>357</v>
      </c>
      <c r="CX510" s="209" t="s">
        <v>358</v>
      </c>
      <c r="CY510" s="208">
        <v>0.13</v>
      </c>
      <c r="CZ510" s="191">
        <v>470</v>
      </c>
      <c r="DA510" s="191"/>
      <c r="DB510" s="191">
        <f t="shared" si="374"/>
        <v>44.072389705857525</v>
      </c>
      <c r="DC510" s="43">
        <f t="shared" si="375"/>
        <v>0</v>
      </c>
      <c r="DD510" s="191" t="s">
        <v>362</v>
      </c>
      <c r="DE510" s="191">
        <v>100</v>
      </c>
      <c r="DF510" s="191" t="s">
        <v>361</v>
      </c>
      <c r="DG510" s="191">
        <v>20</v>
      </c>
      <c r="DH510" s="191" t="s">
        <v>353</v>
      </c>
      <c r="DI510" s="192">
        <v>175</v>
      </c>
      <c r="DJ510" s="191"/>
      <c r="DK510" s="209"/>
      <c r="DL510" s="208"/>
      <c r="DM510" s="191"/>
      <c r="DN510" s="191">
        <f t="shared" si="376"/>
        <v>44.072389705857525</v>
      </c>
      <c r="DO510" s="192">
        <f t="shared" si="377"/>
        <v>0</v>
      </c>
      <c r="DP510" s="191">
        <v>1</v>
      </c>
      <c r="DQ510" s="191" t="s">
        <v>363</v>
      </c>
      <c r="DR510" s="191" t="s">
        <v>371</v>
      </c>
      <c r="DS510" s="208">
        <v>0.13400000000000001</v>
      </c>
      <c r="DT510" s="191">
        <v>580</v>
      </c>
      <c r="DU510" s="191">
        <f t="shared" si="378"/>
        <v>6.35378434142459</v>
      </c>
      <c r="DV510" s="191">
        <v>0.375</v>
      </c>
      <c r="DW510" s="191">
        <v>0.45</v>
      </c>
      <c r="DX510" s="192">
        <f t="shared" si="379"/>
        <v>8.355849796441527</v>
      </c>
      <c r="DY510" s="191">
        <v>1</v>
      </c>
      <c r="DZ510" s="191" t="s">
        <v>363</v>
      </c>
      <c r="EA510" s="191" t="s">
        <v>371</v>
      </c>
      <c r="EB510" s="208">
        <v>0.13400000000000001</v>
      </c>
      <c r="EC510" s="191">
        <v>580</v>
      </c>
      <c r="ED510" s="191">
        <f t="shared" si="380"/>
        <v>2.9710730298512305</v>
      </c>
      <c r="EE510" s="191">
        <v>0.47499999999999998</v>
      </c>
      <c r="EF510" s="191">
        <v>0.47499999999999998</v>
      </c>
      <c r="EG510" s="191">
        <f t="shared" si="381"/>
        <v>4.1779248982207635</v>
      </c>
      <c r="EH510" s="166">
        <f t="shared" si="382"/>
        <v>2</v>
      </c>
      <c r="EI510" s="205">
        <f t="shared" si="383"/>
        <v>3.1835262688431811</v>
      </c>
      <c r="EJ510" s="205">
        <f t="shared" si="352"/>
        <v>1.8726625110842243</v>
      </c>
      <c r="EK510" s="51">
        <f t="shared" si="348"/>
        <v>0.84841051876700613</v>
      </c>
      <c r="EL510" s="220">
        <f t="shared" si="353"/>
        <v>0.14233686557840941</v>
      </c>
      <c r="EM510" s="221">
        <f t="shared" si="384"/>
        <v>5.9616702967144626</v>
      </c>
      <c r="EN510" s="191"/>
      <c r="EO510" s="313"/>
      <c r="EP510" s="192" t="s">
        <v>354</v>
      </c>
      <c r="EQ510" s="222">
        <f t="shared" si="385"/>
        <v>3.1835262688431811</v>
      </c>
      <c r="ER510" s="191">
        <f t="shared" si="386"/>
        <v>1.8726625110842243</v>
      </c>
      <c r="ES510" s="51">
        <f t="shared" si="387"/>
        <v>0.84841051876700613</v>
      </c>
      <c r="ET510" s="191">
        <f t="shared" si="349"/>
        <v>3.6105368655784096</v>
      </c>
      <c r="EU510" s="191">
        <f t="shared" si="388"/>
        <v>5.9616702967144626</v>
      </c>
      <c r="EV510" s="191"/>
      <c r="EW510" s="191"/>
      <c r="EX510" s="192" t="str">
        <f t="shared" si="354"/>
        <v>Front</v>
      </c>
      <c r="EY510" s="145"/>
      <c r="EZ510" s="191"/>
      <c r="FA510" s="191"/>
      <c r="FB510" s="191"/>
      <c r="FC510" s="191"/>
      <c r="FD510" s="191"/>
      <c r="FE510" s="191"/>
      <c r="FF510" s="192"/>
      <c r="FG510" s="145"/>
      <c r="FH510" s="191"/>
      <c r="FI510" s="191"/>
      <c r="FJ510" s="191"/>
      <c r="FK510" s="191"/>
      <c r="FL510" s="191"/>
      <c r="FM510" s="191"/>
      <c r="FN510" s="192"/>
      <c r="FO510" s="145"/>
      <c r="FP510" s="191"/>
      <c r="FQ510" s="191"/>
      <c r="FR510" s="191"/>
      <c r="FS510" s="191"/>
      <c r="FT510" s="191"/>
      <c r="FU510" s="191"/>
      <c r="FV510" s="192"/>
      <c r="FW510" s="191"/>
      <c r="FX510" s="191"/>
      <c r="FY510" s="191"/>
      <c r="FZ510" s="191"/>
      <c r="GA510" s="191"/>
      <c r="GB510" s="191"/>
      <c r="GC510" s="191"/>
      <c r="GD510" s="210"/>
      <c r="GE510" s="145"/>
      <c r="GF510" s="191"/>
      <c r="GG510" s="191"/>
      <c r="GH510" s="191"/>
      <c r="GI510" s="191"/>
      <c r="GJ510" s="191"/>
      <c r="GK510" s="191"/>
      <c r="GL510" s="210"/>
      <c r="GM510" s="145"/>
      <c r="GN510" s="191"/>
      <c r="GO510" s="191"/>
      <c r="GP510" s="191"/>
      <c r="GQ510" s="191"/>
      <c r="GR510" s="191"/>
      <c r="GS510" s="191"/>
      <c r="GT510" s="210"/>
      <c r="GU510" s="145"/>
      <c r="GV510" s="191"/>
      <c r="GW510" s="191"/>
      <c r="GX510" s="191"/>
      <c r="GY510" s="191"/>
      <c r="GZ510" s="191"/>
      <c r="HA510" s="191"/>
      <c r="HB510" s="210"/>
      <c r="HC510" s="145"/>
      <c r="HD510" s="191"/>
      <c r="HE510" s="191"/>
      <c r="HF510" s="191"/>
      <c r="HG510" s="191"/>
      <c r="HH510" s="191"/>
      <c r="HI510" s="191"/>
      <c r="HJ510" s="210"/>
      <c r="HR510" s="310"/>
    </row>
    <row r="511" spans="1:226" s="309" customFormat="1" ht="14.45" customHeight="1" x14ac:dyDescent="0.25">
      <c r="A511" s="211" t="s">
        <v>431</v>
      </c>
      <c r="B511" s="194" t="s">
        <v>0</v>
      </c>
      <c r="C511" s="31">
        <f t="shared" si="350"/>
        <v>501</v>
      </c>
      <c r="D511" s="173" t="str">
        <f t="shared" si="355"/>
        <v>Dw_501</v>
      </c>
      <c r="E511" s="4">
        <v>473.56305569699242</v>
      </c>
      <c r="F511" s="195" t="s">
        <v>360</v>
      </c>
      <c r="G511" s="195">
        <v>17.5</v>
      </c>
      <c r="H511" s="3">
        <f t="shared" si="356"/>
        <v>46.816484052201666</v>
      </c>
      <c r="I511" s="196">
        <f t="shared" si="357"/>
        <v>173.67440395229642</v>
      </c>
      <c r="J511" s="1">
        <f t="shared" si="358"/>
        <v>0.30000000000000004</v>
      </c>
      <c r="K511" s="280">
        <f t="shared" si="359"/>
        <v>0.6509418607220101</v>
      </c>
      <c r="L511" s="280">
        <f t="shared" si="360"/>
        <v>0.76095309766826524</v>
      </c>
      <c r="M511" s="225">
        <f t="shared" si="361"/>
        <v>1.1129054699535619</v>
      </c>
      <c r="N511" s="15" t="s">
        <v>432</v>
      </c>
      <c r="O511" s="197">
        <f t="shared" si="362"/>
        <v>0.57071482325119893</v>
      </c>
      <c r="P511" s="198">
        <f t="shared" si="363"/>
        <v>0</v>
      </c>
      <c r="Q511" s="198">
        <f t="shared" si="364"/>
        <v>0</v>
      </c>
      <c r="R511" s="198">
        <f t="shared" si="365"/>
        <v>0.77975328300867541</v>
      </c>
      <c r="S511" s="77">
        <f t="shared" si="366"/>
        <v>0.78146096839989587</v>
      </c>
      <c r="T511" s="199"/>
      <c r="U511" s="3">
        <f t="shared" si="367"/>
        <v>1.8448351134870489</v>
      </c>
      <c r="V511" s="98">
        <f t="shared" si="368"/>
        <v>11.571616426246226</v>
      </c>
      <c r="W511" s="49">
        <f t="shared" si="369"/>
        <v>4.0458033111099843</v>
      </c>
      <c r="X511" s="317">
        <f t="shared" si="351"/>
        <v>9.049758509265049E-2</v>
      </c>
      <c r="Y511" s="318">
        <v>9.0497585092650476E-2</v>
      </c>
      <c r="Z511" s="200"/>
      <c r="AA511" s="66"/>
      <c r="AB511" s="66"/>
      <c r="AC511" s="66">
        <v>250</v>
      </c>
      <c r="AD511" s="66"/>
      <c r="AE511" s="66"/>
      <c r="AF511" s="66"/>
      <c r="AG511" s="66"/>
      <c r="AH511" s="195"/>
      <c r="AI511" s="34"/>
      <c r="AJ511" s="229">
        <v>180</v>
      </c>
      <c r="AK511" s="34"/>
      <c r="AL511" s="34"/>
      <c r="AM511" s="34"/>
      <c r="AN511" s="201"/>
      <c r="AO511" s="201"/>
      <c r="AP511" s="202">
        <v>240</v>
      </c>
      <c r="AQ511" s="18"/>
      <c r="AR511" s="18"/>
      <c r="AS511" s="18"/>
      <c r="AT511" s="51"/>
      <c r="AU511" s="17"/>
      <c r="AV511" s="18"/>
      <c r="AW511" s="112"/>
      <c r="AX511" s="103"/>
      <c r="AY511" s="18"/>
      <c r="AZ511" s="18"/>
      <c r="BA511" s="18"/>
      <c r="BB511" s="17"/>
      <c r="BC511" s="19"/>
      <c r="BD511" s="19"/>
      <c r="BE511" s="19"/>
      <c r="BF511" s="17"/>
      <c r="BG511" s="18"/>
      <c r="BH511" s="18"/>
      <c r="BI511" s="128"/>
      <c r="BJ511" s="331"/>
      <c r="BK511" s="332"/>
      <c r="BL511" s="332"/>
      <c r="BM511" s="332"/>
      <c r="BN511" s="333"/>
      <c r="BO511" s="203">
        <f t="shared" si="370"/>
        <v>6.9363999999999999</v>
      </c>
      <c r="BP511" s="285">
        <v>6.7493921994408721</v>
      </c>
      <c r="BQ511" s="204">
        <v>2.9242529289303087</v>
      </c>
      <c r="BR511" s="204"/>
      <c r="BS511" s="47"/>
      <c r="BT511" s="42"/>
      <c r="BU511" s="42"/>
      <c r="BV511" s="42"/>
      <c r="BW511" s="43"/>
      <c r="BX511" s="191"/>
      <c r="BY511" s="191"/>
      <c r="BZ511" s="205"/>
      <c r="CA511" s="191"/>
      <c r="CB511" s="206"/>
      <c r="CC511" s="191"/>
      <c r="CD511" s="207">
        <f t="shared" si="371"/>
        <v>52.102321185688929</v>
      </c>
      <c r="CE511" s="47" t="s">
        <v>356</v>
      </c>
      <c r="CF511" s="42">
        <v>31.8</v>
      </c>
      <c r="CG511" s="42" t="s">
        <v>353</v>
      </c>
      <c r="CH511" s="42">
        <v>175</v>
      </c>
      <c r="CI511" s="191"/>
      <c r="CJ511" s="192"/>
      <c r="CK511" s="191" t="s">
        <v>357</v>
      </c>
      <c r="CL511" s="191" t="s">
        <v>358</v>
      </c>
      <c r="CM511" s="208">
        <v>0.13</v>
      </c>
      <c r="CN511" s="191">
        <v>470</v>
      </c>
      <c r="CO511" s="205">
        <f t="shared" si="372"/>
        <v>70.069881996465227</v>
      </c>
      <c r="CP511" s="191">
        <f t="shared" si="373"/>
        <v>39.076740889266695</v>
      </c>
      <c r="CQ511" s="145" t="s">
        <v>353</v>
      </c>
      <c r="CR511" s="191">
        <v>175</v>
      </c>
      <c r="CS511" s="191"/>
      <c r="CT511" s="191"/>
      <c r="CU511" s="191"/>
      <c r="CV511" s="192"/>
      <c r="CW511" s="191" t="s">
        <v>357</v>
      </c>
      <c r="CX511" s="209" t="s">
        <v>358</v>
      </c>
      <c r="CY511" s="208">
        <v>0.13</v>
      </c>
      <c r="CZ511" s="191">
        <v>470</v>
      </c>
      <c r="DA511" s="191"/>
      <c r="DB511" s="191">
        <f t="shared" si="374"/>
        <v>46.816484052201666</v>
      </c>
      <c r="DC511" s="43">
        <f t="shared" si="375"/>
        <v>0</v>
      </c>
      <c r="DD511" s="191" t="s">
        <v>362</v>
      </c>
      <c r="DE511" s="191">
        <v>100</v>
      </c>
      <c r="DF511" s="191" t="s">
        <v>361</v>
      </c>
      <c r="DG511" s="191">
        <v>20</v>
      </c>
      <c r="DH511" s="191" t="s">
        <v>353</v>
      </c>
      <c r="DI511" s="192">
        <v>175</v>
      </c>
      <c r="DJ511" s="191"/>
      <c r="DK511" s="209"/>
      <c r="DL511" s="208"/>
      <c r="DM511" s="191"/>
      <c r="DN511" s="191">
        <f t="shared" si="376"/>
        <v>46.816484052201666</v>
      </c>
      <c r="DO511" s="192">
        <f t="shared" si="377"/>
        <v>0</v>
      </c>
      <c r="DP511" s="191">
        <v>1</v>
      </c>
      <c r="DQ511" s="191" t="s">
        <v>363</v>
      </c>
      <c r="DR511" s="191" t="s">
        <v>371</v>
      </c>
      <c r="DS511" s="208">
        <v>0.13400000000000001</v>
      </c>
      <c r="DT511" s="191">
        <v>580</v>
      </c>
      <c r="DU511" s="191">
        <f t="shared" si="378"/>
        <v>6.7493921994408721</v>
      </c>
      <c r="DV511" s="191">
        <v>0.375</v>
      </c>
      <c r="DW511" s="191">
        <v>0.45</v>
      </c>
      <c r="DX511" s="192">
        <f t="shared" si="379"/>
        <v>8.6837201976148215</v>
      </c>
      <c r="DY511" s="191">
        <v>1</v>
      </c>
      <c r="DZ511" s="191" t="s">
        <v>363</v>
      </c>
      <c r="EA511" s="191" t="s">
        <v>371</v>
      </c>
      <c r="EB511" s="208">
        <v>0.13400000000000001</v>
      </c>
      <c r="EC511" s="191">
        <v>580</v>
      </c>
      <c r="ED511" s="191">
        <f t="shared" si="380"/>
        <v>2.9242529289303087</v>
      </c>
      <c r="EE511" s="191">
        <v>0.47499999999999998</v>
      </c>
      <c r="EF511" s="191">
        <v>0.47499999999999998</v>
      </c>
      <c r="EG511" s="191">
        <f t="shared" si="381"/>
        <v>4.3418600988074108</v>
      </c>
      <c r="EH511" s="166">
        <f t="shared" si="382"/>
        <v>2</v>
      </c>
      <c r="EI511" s="205">
        <f t="shared" si="383"/>
        <v>3.1362196929279831</v>
      </c>
      <c r="EJ511" s="205">
        <f t="shared" si="352"/>
        <v>1.8448351134870489</v>
      </c>
      <c r="EK511" s="51">
        <f t="shared" si="348"/>
        <v>0.82941781544325988</v>
      </c>
      <c r="EL511" s="220">
        <f t="shared" si="353"/>
        <v>0.16599015353600843</v>
      </c>
      <c r="EM511" s="221">
        <f t="shared" si="384"/>
        <v>5.7858082131231132</v>
      </c>
      <c r="EN511" s="191"/>
      <c r="EO511" s="313"/>
      <c r="EP511" s="192" t="s">
        <v>354</v>
      </c>
      <c r="EQ511" s="222">
        <f t="shared" si="385"/>
        <v>3.1362196929279831</v>
      </c>
      <c r="ER511" s="191">
        <f t="shared" si="386"/>
        <v>1.8448351134870489</v>
      </c>
      <c r="ES511" s="51">
        <f t="shared" si="387"/>
        <v>0.82941781544325988</v>
      </c>
      <c r="ET511" s="191">
        <f t="shared" si="349"/>
        <v>3.6341901535360082</v>
      </c>
      <c r="EU511" s="191">
        <f t="shared" si="388"/>
        <v>5.7858082131231132</v>
      </c>
      <c r="EV511" s="191"/>
      <c r="EW511" s="191"/>
      <c r="EX511" s="192" t="str">
        <f t="shared" si="354"/>
        <v>Front</v>
      </c>
      <c r="EY511" s="145"/>
      <c r="EZ511" s="191"/>
      <c r="FA511" s="191"/>
      <c r="FB511" s="191"/>
      <c r="FC511" s="191"/>
      <c r="FD511" s="191"/>
      <c r="FE511" s="191"/>
      <c r="FF511" s="192"/>
      <c r="FG511" s="145"/>
      <c r="FH511" s="191"/>
      <c r="FI511" s="191"/>
      <c r="FJ511" s="191"/>
      <c r="FK511" s="191"/>
      <c r="FL511" s="191"/>
      <c r="FM511" s="191"/>
      <c r="FN511" s="192"/>
      <c r="FO511" s="145"/>
      <c r="FP511" s="191"/>
      <c r="FQ511" s="191"/>
      <c r="FR511" s="191"/>
      <c r="FS511" s="191"/>
      <c r="FT511" s="191"/>
      <c r="FU511" s="191"/>
      <c r="FV511" s="192"/>
      <c r="FW511" s="191"/>
      <c r="FX511" s="191"/>
      <c r="FY511" s="191"/>
      <c r="FZ511" s="191"/>
      <c r="GA511" s="191"/>
      <c r="GB511" s="191"/>
      <c r="GC511" s="191"/>
      <c r="GD511" s="210"/>
      <c r="GE511" s="145"/>
      <c r="GF511" s="191"/>
      <c r="GG511" s="191"/>
      <c r="GH511" s="191"/>
      <c r="GI511" s="191"/>
      <c r="GJ511" s="191"/>
      <c r="GK511" s="191"/>
      <c r="GL511" s="210"/>
      <c r="GM511" s="145"/>
      <c r="GN511" s="191"/>
      <c r="GO511" s="191"/>
      <c r="GP511" s="191"/>
      <c r="GQ511" s="191"/>
      <c r="GR511" s="191"/>
      <c r="GS511" s="191"/>
      <c r="GT511" s="210"/>
      <c r="GU511" s="145"/>
      <c r="GV511" s="191"/>
      <c r="GW511" s="191"/>
      <c r="GX511" s="191"/>
      <c r="GY511" s="191"/>
      <c r="GZ511" s="191"/>
      <c r="HA511" s="191"/>
      <c r="HB511" s="210"/>
      <c r="HC511" s="145"/>
      <c r="HD511" s="191"/>
      <c r="HE511" s="191"/>
      <c r="HF511" s="191"/>
      <c r="HG511" s="191"/>
      <c r="HH511" s="191"/>
      <c r="HI511" s="191"/>
      <c r="HJ511" s="210"/>
      <c r="HR511" s="310"/>
    </row>
    <row r="512" spans="1:226" s="309" customFormat="1" ht="14.45" customHeight="1" x14ac:dyDescent="0.25">
      <c r="A512" s="211" t="s">
        <v>431</v>
      </c>
      <c r="B512" s="194" t="s">
        <v>0</v>
      </c>
      <c r="C512" s="31">
        <f t="shared" si="350"/>
        <v>502</v>
      </c>
      <c r="D512" s="173" t="str">
        <f t="shared" si="355"/>
        <v>Dw_502</v>
      </c>
      <c r="E512" s="4">
        <v>552.55026846926262</v>
      </c>
      <c r="F512" s="195" t="s">
        <v>360</v>
      </c>
      <c r="G512" s="195">
        <v>17.5</v>
      </c>
      <c r="H512" s="3">
        <f t="shared" si="356"/>
        <v>45.816456364079187</v>
      </c>
      <c r="I512" s="196">
        <f t="shared" si="357"/>
        <v>171.9813987594996</v>
      </c>
      <c r="J512" s="1">
        <f t="shared" si="358"/>
        <v>0.3</v>
      </c>
      <c r="K512" s="280">
        <f t="shared" si="359"/>
        <v>0.64213306530411329</v>
      </c>
      <c r="L512" s="280">
        <f t="shared" si="360"/>
        <v>0.7406007015738354</v>
      </c>
      <c r="M512" s="225">
        <f t="shared" si="361"/>
        <v>1.1261110902566596</v>
      </c>
      <c r="N512" s="15" t="s">
        <v>432</v>
      </c>
      <c r="O512" s="197">
        <f t="shared" si="362"/>
        <v>0.5554505261803766</v>
      </c>
      <c r="P512" s="198">
        <f t="shared" si="363"/>
        <v>0</v>
      </c>
      <c r="Q512" s="198">
        <f t="shared" si="364"/>
        <v>0</v>
      </c>
      <c r="R512" s="198">
        <f t="shared" si="365"/>
        <v>0.78900575418750429</v>
      </c>
      <c r="S512" s="77">
        <f t="shared" si="366"/>
        <v>0.76276515204758766</v>
      </c>
      <c r="T512" s="199"/>
      <c r="U512" s="3">
        <f t="shared" si="367"/>
        <v>1.7725728264106781</v>
      </c>
      <c r="V512" s="98">
        <f t="shared" si="368"/>
        <v>10.682849044760436</v>
      </c>
      <c r="W512" s="49">
        <f t="shared" si="369"/>
        <v>4.2887862752821126</v>
      </c>
      <c r="X512" s="317">
        <f t="shared" si="351"/>
        <v>8.2700409191361818E-2</v>
      </c>
      <c r="Y512" s="318">
        <v>8.270040919136179E-2</v>
      </c>
      <c r="Z512" s="200"/>
      <c r="AA512" s="66"/>
      <c r="AB512" s="66"/>
      <c r="AC512" s="66">
        <v>250</v>
      </c>
      <c r="AD512" s="66"/>
      <c r="AE512" s="66"/>
      <c r="AF512" s="66"/>
      <c r="AG512" s="66"/>
      <c r="AH512" s="195"/>
      <c r="AI512" s="34"/>
      <c r="AJ512" s="229">
        <v>180</v>
      </c>
      <c r="AK512" s="34"/>
      <c r="AL512" s="34"/>
      <c r="AM512" s="34"/>
      <c r="AN512" s="201"/>
      <c r="AO512" s="201"/>
      <c r="AP512" s="202">
        <v>240</v>
      </c>
      <c r="AQ512" s="18"/>
      <c r="AR512" s="18"/>
      <c r="AS512" s="18"/>
      <c r="AT512" s="51"/>
      <c r="AU512" s="17"/>
      <c r="AV512" s="18"/>
      <c r="AW512" s="112"/>
      <c r="AX512" s="103"/>
      <c r="AY512" s="18"/>
      <c r="AZ512" s="18"/>
      <c r="BA512" s="18"/>
      <c r="BB512" s="17"/>
      <c r="BC512" s="19"/>
      <c r="BD512" s="19"/>
      <c r="BE512" s="19"/>
      <c r="BF512" s="17"/>
      <c r="BG512" s="18"/>
      <c r="BH512" s="18"/>
      <c r="BI512" s="128"/>
      <c r="BJ512" s="331"/>
      <c r="BK512" s="332"/>
      <c r="BL512" s="332"/>
      <c r="BM512" s="332"/>
      <c r="BN512" s="333"/>
      <c r="BO512" s="203">
        <f t="shared" si="370"/>
        <v>6.9363999999999999</v>
      </c>
      <c r="BP512" s="285">
        <v>6.6052212046708938</v>
      </c>
      <c r="BQ512" s="204">
        <v>2.9667232902522316</v>
      </c>
      <c r="BR512" s="204"/>
      <c r="BS512" s="47"/>
      <c r="BT512" s="42"/>
      <c r="BU512" s="42"/>
      <c r="BV512" s="42"/>
      <c r="BW512" s="43"/>
      <c r="BX512" s="191"/>
      <c r="BY512" s="191"/>
      <c r="BZ512" s="205"/>
      <c r="CA512" s="191"/>
      <c r="CB512" s="206"/>
      <c r="CC512" s="191"/>
      <c r="CD512" s="207">
        <f t="shared" si="371"/>
        <v>51.594419627849881</v>
      </c>
      <c r="CE512" s="47" t="s">
        <v>356</v>
      </c>
      <c r="CF512" s="42">
        <v>31.8</v>
      </c>
      <c r="CG512" s="42" t="s">
        <v>353</v>
      </c>
      <c r="CH512" s="42">
        <v>175</v>
      </c>
      <c r="CI512" s="191"/>
      <c r="CJ512" s="192"/>
      <c r="CK512" s="191" t="s">
        <v>357</v>
      </c>
      <c r="CL512" s="191" t="s">
        <v>358</v>
      </c>
      <c r="CM512" s="208">
        <v>0.13</v>
      </c>
      <c r="CN512" s="191">
        <v>470</v>
      </c>
      <c r="CO512" s="205">
        <f t="shared" si="372"/>
        <v>70.376932179913382</v>
      </c>
      <c r="CP512" s="191">
        <f t="shared" si="373"/>
        <v>38.695814720887412</v>
      </c>
      <c r="CQ512" s="145" t="s">
        <v>353</v>
      </c>
      <c r="CR512" s="191">
        <v>175</v>
      </c>
      <c r="CS512" s="191"/>
      <c r="CT512" s="191"/>
      <c r="CU512" s="191"/>
      <c r="CV512" s="192"/>
      <c r="CW512" s="191" t="s">
        <v>357</v>
      </c>
      <c r="CX512" s="209" t="s">
        <v>358</v>
      </c>
      <c r="CY512" s="208">
        <v>0.13</v>
      </c>
      <c r="CZ512" s="191">
        <v>470</v>
      </c>
      <c r="DA512" s="191"/>
      <c r="DB512" s="191">
        <f t="shared" si="374"/>
        <v>45.816456364079187</v>
      </c>
      <c r="DC512" s="43">
        <f t="shared" si="375"/>
        <v>0</v>
      </c>
      <c r="DD512" s="191" t="s">
        <v>362</v>
      </c>
      <c r="DE512" s="191">
        <v>100</v>
      </c>
      <c r="DF512" s="191" t="s">
        <v>361</v>
      </c>
      <c r="DG512" s="191">
        <v>20</v>
      </c>
      <c r="DH512" s="191" t="s">
        <v>353</v>
      </c>
      <c r="DI512" s="192">
        <v>175</v>
      </c>
      <c r="DJ512" s="191"/>
      <c r="DK512" s="209"/>
      <c r="DL512" s="208"/>
      <c r="DM512" s="191"/>
      <c r="DN512" s="191">
        <f t="shared" si="376"/>
        <v>45.816456364079187</v>
      </c>
      <c r="DO512" s="192">
        <f t="shared" si="377"/>
        <v>0</v>
      </c>
      <c r="DP512" s="191">
        <v>1</v>
      </c>
      <c r="DQ512" s="191" t="s">
        <v>363</v>
      </c>
      <c r="DR512" s="191" t="s">
        <v>371</v>
      </c>
      <c r="DS512" s="208">
        <v>0.13400000000000001</v>
      </c>
      <c r="DT512" s="191">
        <v>580</v>
      </c>
      <c r="DU512" s="191">
        <f t="shared" si="378"/>
        <v>6.6052212046708938</v>
      </c>
      <c r="DV512" s="191">
        <v>0.375</v>
      </c>
      <c r="DW512" s="191">
        <v>0.45</v>
      </c>
      <c r="DX512" s="192">
        <f t="shared" si="379"/>
        <v>8.5990699379749795</v>
      </c>
      <c r="DY512" s="191">
        <v>1</v>
      </c>
      <c r="DZ512" s="191" t="s">
        <v>363</v>
      </c>
      <c r="EA512" s="191" t="s">
        <v>371</v>
      </c>
      <c r="EB512" s="208">
        <v>0.13400000000000001</v>
      </c>
      <c r="EC512" s="191">
        <v>580</v>
      </c>
      <c r="ED512" s="191">
        <f t="shared" si="380"/>
        <v>2.9667232902522316</v>
      </c>
      <c r="EE512" s="191">
        <v>0.47499999999999998</v>
      </c>
      <c r="EF512" s="191">
        <v>0.47499999999999998</v>
      </c>
      <c r="EG512" s="191">
        <f t="shared" si="381"/>
        <v>4.2995349689874898</v>
      </c>
      <c r="EH512" s="166">
        <f t="shared" si="382"/>
        <v>2</v>
      </c>
      <c r="EI512" s="205">
        <f t="shared" si="383"/>
        <v>3.0133738048981527</v>
      </c>
      <c r="EJ512" s="205">
        <f t="shared" si="352"/>
        <v>1.7725728264106781</v>
      </c>
      <c r="EK512" s="51">
        <f t="shared" si="348"/>
        <v>0.94415046384155343</v>
      </c>
      <c r="EL512" s="220">
        <f t="shared" si="353"/>
        <v>0.22741309755092365</v>
      </c>
      <c r="EM512" s="221">
        <f t="shared" si="384"/>
        <v>5.3414245223802181</v>
      </c>
      <c r="EN512" s="191"/>
      <c r="EO512" s="313"/>
      <c r="EP512" s="192" t="s">
        <v>354</v>
      </c>
      <c r="EQ512" s="222">
        <f t="shared" si="385"/>
        <v>3.0133738048981527</v>
      </c>
      <c r="ER512" s="191">
        <f t="shared" si="386"/>
        <v>1.7725728264106781</v>
      </c>
      <c r="ES512" s="51">
        <f t="shared" si="387"/>
        <v>0.94415046384155343</v>
      </c>
      <c r="ET512" s="191">
        <f t="shared" si="349"/>
        <v>3.6956130975509236</v>
      </c>
      <c r="EU512" s="191">
        <f t="shared" si="388"/>
        <v>5.3414245223802181</v>
      </c>
      <c r="EV512" s="191"/>
      <c r="EW512" s="191"/>
      <c r="EX512" s="192" t="str">
        <f t="shared" si="354"/>
        <v>Front</v>
      </c>
      <c r="EY512" s="145"/>
      <c r="EZ512" s="191"/>
      <c r="FA512" s="191"/>
      <c r="FB512" s="191"/>
      <c r="FC512" s="191"/>
      <c r="FD512" s="191"/>
      <c r="FE512" s="191"/>
      <c r="FF512" s="192"/>
      <c r="FG512" s="145"/>
      <c r="FH512" s="191"/>
      <c r="FI512" s="191"/>
      <c r="FJ512" s="191"/>
      <c r="FK512" s="191"/>
      <c r="FL512" s="191"/>
      <c r="FM512" s="191"/>
      <c r="FN512" s="192"/>
      <c r="FO512" s="145"/>
      <c r="FP512" s="191"/>
      <c r="FQ512" s="191"/>
      <c r="FR512" s="191"/>
      <c r="FS512" s="191"/>
      <c r="FT512" s="191"/>
      <c r="FU512" s="191"/>
      <c r="FV512" s="192"/>
      <c r="FW512" s="191"/>
      <c r="FX512" s="191"/>
      <c r="FY512" s="191"/>
      <c r="FZ512" s="191"/>
      <c r="GA512" s="191"/>
      <c r="GB512" s="191"/>
      <c r="GC512" s="191"/>
      <c r="GD512" s="210"/>
      <c r="GE512" s="145"/>
      <c r="GF512" s="191"/>
      <c r="GG512" s="191"/>
      <c r="GH512" s="191"/>
      <c r="GI512" s="191"/>
      <c r="GJ512" s="191"/>
      <c r="GK512" s="191"/>
      <c r="GL512" s="210"/>
      <c r="GM512" s="145"/>
      <c r="GN512" s="191"/>
      <c r="GO512" s="191"/>
      <c r="GP512" s="191"/>
      <c r="GQ512" s="191"/>
      <c r="GR512" s="191"/>
      <c r="GS512" s="191"/>
      <c r="GT512" s="210"/>
      <c r="GU512" s="145"/>
      <c r="GV512" s="191"/>
      <c r="GW512" s="191"/>
      <c r="GX512" s="191"/>
      <c r="GY512" s="191"/>
      <c r="GZ512" s="191"/>
      <c r="HA512" s="191"/>
      <c r="HB512" s="210"/>
      <c r="HC512" s="145"/>
      <c r="HD512" s="191"/>
      <c r="HE512" s="191"/>
      <c r="HF512" s="191"/>
      <c r="HG512" s="191"/>
      <c r="HH512" s="191"/>
      <c r="HI512" s="191"/>
      <c r="HJ512" s="210"/>
      <c r="HR512" s="310"/>
    </row>
    <row r="513" spans="1:226" s="309" customFormat="1" ht="14.45" customHeight="1" x14ac:dyDescent="0.25">
      <c r="A513" s="211" t="s">
        <v>431</v>
      </c>
      <c r="B513" s="194" t="s">
        <v>0</v>
      </c>
      <c r="C513" s="31">
        <f t="shared" si="350"/>
        <v>503</v>
      </c>
      <c r="D513" s="173" t="str">
        <f t="shared" si="355"/>
        <v>Dw_503</v>
      </c>
      <c r="E513" s="4">
        <v>580.37484869973139</v>
      </c>
      <c r="F513" s="195" t="s">
        <v>360</v>
      </c>
      <c r="G513" s="195">
        <v>17.5</v>
      </c>
      <c r="H513" s="3">
        <f t="shared" si="356"/>
        <v>45.19696802429246</v>
      </c>
      <c r="I513" s="196">
        <f t="shared" si="357"/>
        <v>166.83151442897008</v>
      </c>
      <c r="J513" s="1">
        <f t="shared" si="358"/>
        <v>0.30000000000000004</v>
      </c>
      <c r="K513" s="280">
        <f t="shared" si="359"/>
        <v>0.65477550949644359</v>
      </c>
      <c r="L513" s="280">
        <f t="shared" si="360"/>
        <v>0.75751272787472235</v>
      </c>
      <c r="M513" s="225">
        <f t="shared" si="361"/>
        <v>1.1073630935108403</v>
      </c>
      <c r="N513" s="15" t="s">
        <v>432</v>
      </c>
      <c r="O513" s="197">
        <f t="shared" si="362"/>
        <v>0.56813454590604173</v>
      </c>
      <c r="P513" s="198">
        <f t="shared" si="363"/>
        <v>0</v>
      </c>
      <c r="Q513" s="198">
        <f t="shared" si="364"/>
        <v>0</v>
      </c>
      <c r="R513" s="198">
        <f t="shared" si="365"/>
        <v>0.77587003654834275</v>
      </c>
      <c r="S513" s="77">
        <f t="shared" si="366"/>
        <v>0.7726529884835297</v>
      </c>
      <c r="T513" s="199"/>
      <c r="U513" s="3">
        <f t="shared" si="367"/>
        <v>1.7461555781360716</v>
      </c>
      <c r="V513" s="98">
        <f t="shared" si="368"/>
        <v>10.366801630389443</v>
      </c>
      <c r="W513" s="49">
        <f t="shared" si="369"/>
        <v>4.3597793838170098</v>
      </c>
      <c r="X513" s="317">
        <f t="shared" si="351"/>
        <v>8.211228996923256E-2</v>
      </c>
      <c r="Y513" s="318">
        <v>8.2112289969232546E-2</v>
      </c>
      <c r="Z513" s="200"/>
      <c r="AA513" s="66"/>
      <c r="AB513" s="66"/>
      <c r="AC513" s="66">
        <v>250</v>
      </c>
      <c r="AD513" s="66"/>
      <c r="AE513" s="66"/>
      <c r="AF513" s="66"/>
      <c r="AG513" s="66"/>
      <c r="AH513" s="195"/>
      <c r="AI513" s="34"/>
      <c r="AJ513" s="229">
        <v>180</v>
      </c>
      <c r="AK513" s="34"/>
      <c r="AL513" s="34"/>
      <c r="AM513" s="34"/>
      <c r="AN513" s="201"/>
      <c r="AO513" s="201"/>
      <c r="AP513" s="202">
        <v>240</v>
      </c>
      <c r="AQ513" s="18"/>
      <c r="AR513" s="18"/>
      <c r="AS513" s="18"/>
      <c r="AT513" s="51"/>
      <c r="AU513" s="17"/>
      <c r="AV513" s="18"/>
      <c r="AW513" s="112"/>
      <c r="AX513" s="103"/>
      <c r="AY513" s="18"/>
      <c r="AZ513" s="18"/>
      <c r="BA513" s="18"/>
      <c r="BB513" s="17"/>
      <c r="BC513" s="19"/>
      <c r="BD513" s="19"/>
      <c r="BE513" s="19"/>
      <c r="BF513" s="17"/>
      <c r="BG513" s="18"/>
      <c r="BH513" s="18"/>
      <c r="BI513" s="128"/>
      <c r="BJ513" s="331"/>
      <c r="BK513" s="332"/>
      <c r="BL513" s="332"/>
      <c r="BM513" s="332"/>
      <c r="BN513" s="333"/>
      <c r="BO513" s="203">
        <f t="shared" si="370"/>
        <v>6.9363999999999999</v>
      </c>
      <c r="BP513" s="285">
        <v>6.5159114272954932</v>
      </c>
      <c r="BQ513" s="204">
        <v>2.8410574195185898</v>
      </c>
      <c r="BR513" s="204"/>
      <c r="BS513" s="47"/>
      <c r="BT513" s="42"/>
      <c r="BU513" s="42"/>
      <c r="BV513" s="42"/>
      <c r="BW513" s="43"/>
      <c r="BX513" s="191"/>
      <c r="BY513" s="191"/>
      <c r="BZ513" s="205"/>
      <c r="CA513" s="191"/>
      <c r="CB513" s="206"/>
      <c r="CC513" s="191"/>
      <c r="CD513" s="207">
        <f t="shared" si="371"/>
        <v>50.049454328691027</v>
      </c>
      <c r="CE513" s="47" t="s">
        <v>356</v>
      </c>
      <c r="CF513" s="42">
        <v>31.8</v>
      </c>
      <c r="CG513" s="42" t="s">
        <v>353</v>
      </c>
      <c r="CH513" s="42">
        <v>175</v>
      </c>
      <c r="CI513" s="191"/>
      <c r="CJ513" s="192"/>
      <c r="CK513" s="191" t="s">
        <v>357</v>
      </c>
      <c r="CL513" s="191" t="s">
        <v>358</v>
      </c>
      <c r="CM513" s="208">
        <v>0.13</v>
      </c>
      <c r="CN513" s="191">
        <v>470</v>
      </c>
      <c r="CO513" s="205">
        <f t="shared" si="372"/>
        <v>66.466024528957291</v>
      </c>
      <c r="CP513" s="191">
        <f t="shared" si="373"/>
        <v>37.537090746518267</v>
      </c>
      <c r="CQ513" s="145" t="s">
        <v>353</v>
      </c>
      <c r="CR513" s="191">
        <v>175</v>
      </c>
      <c r="CS513" s="191"/>
      <c r="CT513" s="191"/>
      <c r="CU513" s="191"/>
      <c r="CV513" s="192"/>
      <c r="CW513" s="191" t="s">
        <v>357</v>
      </c>
      <c r="CX513" s="209" t="s">
        <v>358</v>
      </c>
      <c r="CY513" s="208">
        <v>0.13</v>
      </c>
      <c r="CZ513" s="191">
        <v>470</v>
      </c>
      <c r="DA513" s="191"/>
      <c r="DB513" s="191">
        <f t="shared" si="374"/>
        <v>45.19696802429246</v>
      </c>
      <c r="DC513" s="43">
        <f t="shared" si="375"/>
        <v>0</v>
      </c>
      <c r="DD513" s="191" t="s">
        <v>362</v>
      </c>
      <c r="DE513" s="191">
        <v>100</v>
      </c>
      <c r="DF513" s="191" t="s">
        <v>361</v>
      </c>
      <c r="DG513" s="191">
        <v>20</v>
      </c>
      <c r="DH513" s="191" t="s">
        <v>353</v>
      </c>
      <c r="DI513" s="192">
        <v>175</v>
      </c>
      <c r="DJ513" s="191"/>
      <c r="DK513" s="209"/>
      <c r="DL513" s="208"/>
      <c r="DM513" s="191"/>
      <c r="DN513" s="191">
        <f t="shared" si="376"/>
        <v>45.19696802429246</v>
      </c>
      <c r="DO513" s="192">
        <f t="shared" si="377"/>
        <v>0</v>
      </c>
      <c r="DP513" s="191">
        <v>1</v>
      </c>
      <c r="DQ513" s="191" t="s">
        <v>363</v>
      </c>
      <c r="DR513" s="191" t="s">
        <v>371</v>
      </c>
      <c r="DS513" s="208">
        <v>0.13400000000000001</v>
      </c>
      <c r="DT513" s="191">
        <v>580</v>
      </c>
      <c r="DU513" s="191">
        <f t="shared" si="378"/>
        <v>6.5159114272954932</v>
      </c>
      <c r="DV513" s="191">
        <v>0.375</v>
      </c>
      <c r="DW513" s="191">
        <v>0.45</v>
      </c>
      <c r="DX513" s="192">
        <f t="shared" si="379"/>
        <v>8.3415757214485051</v>
      </c>
      <c r="DY513" s="191">
        <v>1</v>
      </c>
      <c r="DZ513" s="191" t="s">
        <v>363</v>
      </c>
      <c r="EA513" s="191" t="s">
        <v>371</v>
      </c>
      <c r="EB513" s="208">
        <v>0.13400000000000001</v>
      </c>
      <c r="EC513" s="191">
        <v>580</v>
      </c>
      <c r="ED513" s="191">
        <f t="shared" si="380"/>
        <v>2.8410574195185898</v>
      </c>
      <c r="EE513" s="191">
        <v>0.47499999999999998</v>
      </c>
      <c r="EF513" s="191">
        <v>0.47499999999999998</v>
      </c>
      <c r="EG513" s="191">
        <f t="shared" si="381"/>
        <v>4.1707878607242526</v>
      </c>
      <c r="EH513" s="166">
        <f t="shared" si="382"/>
        <v>2</v>
      </c>
      <c r="EI513" s="205">
        <f t="shared" si="383"/>
        <v>2.9684644828313216</v>
      </c>
      <c r="EJ513" s="205">
        <f t="shared" si="352"/>
        <v>1.7461555781360716</v>
      </c>
      <c r="EK513" s="51">
        <f t="shared" si="348"/>
        <v>0.84490184138251823</v>
      </c>
      <c r="EL513" s="220">
        <f t="shared" si="353"/>
        <v>0.24986775858433918</v>
      </c>
      <c r="EM513" s="221">
        <f t="shared" si="384"/>
        <v>5.1834008151947213</v>
      </c>
      <c r="EN513" s="191"/>
      <c r="EO513" s="313"/>
      <c r="EP513" s="192" t="s">
        <v>354</v>
      </c>
      <c r="EQ513" s="222">
        <f t="shared" si="385"/>
        <v>2.9684644828313216</v>
      </c>
      <c r="ER513" s="191">
        <f t="shared" si="386"/>
        <v>1.7461555781360716</v>
      </c>
      <c r="ES513" s="51">
        <f t="shared" si="387"/>
        <v>0.84490184138251823</v>
      </c>
      <c r="ET513" s="191">
        <f t="shared" si="349"/>
        <v>3.7180677585843389</v>
      </c>
      <c r="EU513" s="191">
        <f t="shared" si="388"/>
        <v>5.1834008151947213</v>
      </c>
      <c r="EV513" s="191"/>
      <c r="EW513" s="191"/>
      <c r="EX513" s="192" t="str">
        <f t="shared" si="354"/>
        <v>Front</v>
      </c>
      <c r="EY513" s="145"/>
      <c r="EZ513" s="191"/>
      <c r="FA513" s="191"/>
      <c r="FB513" s="191"/>
      <c r="FC513" s="191"/>
      <c r="FD513" s="191"/>
      <c r="FE513" s="191"/>
      <c r="FF513" s="192"/>
      <c r="FG513" s="145"/>
      <c r="FH513" s="191"/>
      <c r="FI513" s="191"/>
      <c r="FJ513" s="191"/>
      <c r="FK513" s="191"/>
      <c r="FL513" s="191"/>
      <c r="FM513" s="191"/>
      <c r="FN513" s="192"/>
      <c r="FO513" s="145"/>
      <c r="FP513" s="191"/>
      <c r="FQ513" s="191"/>
      <c r="FR513" s="191"/>
      <c r="FS513" s="191"/>
      <c r="FT513" s="191"/>
      <c r="FU513" s="191"/>
      <c r="FV513" s="192"/>
      <c r="FW513" s="191"/>
      <c r="FX513" s="191"/>
      <c r="FY513" s="191"/>
      <c r="FZ513" s="191"/>
      <c r="GA513" s="191"/>
      <c r="GB513" s="191"/>
      <c r="GC513" s="191"/>
      <c r="GD513" s="210"/>
      <c r="GE513" s="145"/>
      <c r="GF513" s="191"/>
      <c r="GG513" s="191"/>
      <c r="GH513" s="191"/>
      <c r="GI513" s="191"/>
      <c r="GJ513" s="191"/>
      <c r="GK513" s="191"/>
      <c r="GL513" s="210"/>
      <c r="GM513" s="145"/>
      <c r="GN513" s="191"/>
      <c r="GO513" s="191"/>
      <c r="GP513" s="191"/>
      <c r="GQ513" s="191"/>
      <c r="GR513" s="191"/>
      <c r="GS513" s="191"/>
      <c r="GT513" s="210"/>
      <c r="GU513" s="145"/>
      <c r="GV513" s="191"/>
      <c r="GW513" s="191"/>
      <c r="GX513" s="191"/>
      <c r="GY513" s="191"/>
      <c r="GZ513" s="191"/>
      <c r="HA513" s="191"/>
      <c r="HB513" s="210"/>
      <c r="HC513" s="145"/>
      <c r="HD513" s="191"/>
      <c r="HE513" s="191"/>
      <c r="HF513" s="191"/>
      <c r="HG513" s="191"/>
      <c r="HH513" s="191"/>
      <c r="HI513" s="191"/>
      <c r="HJ513" s="210"/>
      <c r="HR513" s="310"/>
    </row>
    <row r="514" spans="1:226" s="309" customFormat="1" ht="14.45" customHeight="1" x14ac:dyDescent="0.25">
      <c r="A514" s="211" t="s">
        <v>431</v>
      </c>
      <c r="B514" s="194" t="s">
        <v>0</v>
      </c>
      <c r="C514" s="31">
        <f t="shared" si="350"/>
        <v>504</v>
      </c>
      <c r="D514" s="173" t="str">
        <f t="shared" si="355"/>
        <v>Dw_504</v>
      </c>
      <c r="E514" s="4">
        <v>510.33107014573801</v>
      </c>
      <c r="F514" s="195" t="s">
        <v>360</v>
      </c>
      <c r="G514" s="195">
        <v>17.5</v>
      </c>
      <c r="H514" s="3">
        <f t="shared" si="356"/>
        <v>48.02040436331275</v>
      </c>
      <c r="I514" s="196">
        <f t="shared" si="357"/>
        <v>177.82200449594103</v>
      </c>
      <c r="J514" s="1">
        <f t="shared" si="358"/>
        <v>0.30000000000000004</v>
      </c>
      <c r="K514" s="280">
        <f t="shared" si="359"/>
        <v>0.65230889383495727</v>
      </c>
      <c r="L514" s="280">
        <f t="shared" si="360"/>
        <v>0.77361949346657588</v>
      </c>
      <c r="M514" s="225">
        <f t="shared" si="361"/>
        <v>1.1109152881173725</v>
      </c>
      <c r="N514" s="15" t="s">
        <v>432</v>
      </c>
      <c r="O514" s="197">
        <f t="shared" si="362"/>
        <v>0.58021462009993185</v>
      </c>
      <c r="P514" s="198">
        <f t="shared" si="363"/>
        <v>0</v>
      </c>
      <c r="Q514" s="198">
        <f t="shared" si="364"/>
        <v>0</v>
      </c>
      <c r="R514" s="198">
        <f t="shared" si="365"/>
        <v>0.77835886914114571</v>
      </c>
      <c r="S514" s="77">
        <f t="shared" si="366"/>
        <v>0.79303353898586049</v>
      </c>
      <c r="T514" s="199"/>
      <c r="U514" s="3">
        <f t="shared" si="367"/>
        <v>1.9421060543405264</v>
      </c>
      <c r="V514" s="98">
        <f t="shared" si="368"/>
        <v>12.824038149440831</v>
      </c>
      <c r="W514" s="49">
        <f t="shared" si="369"/>
        <v>3.7445618769783988</v>
      </c>
      <c r="X514" s="317">
        <f t="shared" si="351"/>
        <v>0.10050224680544272</v>
      </c>
      <c r="Y514" s="318">
        <v>0.1005022468054427</v>
      </c>
      <c r="Z514" s="200"/>
      <c r="AA514" s="66"/>
      <c r="AB514" s="66"/>
      <c r="AC514" s="66">
        <v>250</v>
      </c>
      <c r="AD514" s="66"/>
      <c r="AE514" s="66"/>
      <c r="AF514" s="66"/>
      <c r="AG514" s="66"/>
      <c r="AH514" s="195"/>
      <c r="AI514" s="34"/>
      <c r="AJ514" s="229">
        <v>180</v>
      </c>
      <c r="AK514" s="34"/>
      <c r="AL514" s="34"/>
      <c r="AM514" s="34"/>
      <c r="AN514" s="201"/>
      <c r="AO514" s="201"/>
      <c r="AP514" s="202">
        <v>240</v>
      </c>
      <c r="AQ514" s="18"/>
      <c r="AR514" s="18"/>
      <c r="AS514" s="18"/>
      <c r="AT514" s="51"/>
      <c r="AU514" s="17"/>
      <c r="AV514" s="18"/>
      <c r="AW514" s="112"/>
      <c r="AX514" s="103"/>
      <c r="AY514" s="18"/>
      <c r="AZ514" s="18"/>
      <c r="BA514" s="18"/>
      <c r="BB514" s="17"/>
      <c r="BC514" s="19"/>
      <c r="BD514" s="19"/>
      <c r="BE514" s="19"/>
      <c r="BF514" s="17"/>
      <c r="BG514" s="18"/>
      <c r="BH514" s="18"/>
      <c r="BI514" s="128"/>
      <c r="BJ514" s="331"/>
      <c r="BK514" s="332"/>
      <c r="BL514" s="332"/>
      <c r="BM514" s="332"/>
      <c r="BN514" s="333"/>
      <c r="BO514" s="203">
        <f t="shared" si="370"/>
        <v>6.9363999999999999</v>
      </c>
      <c r="BP514" s="285">
        <v>6.9229577826124142</v>
      </c>
      <c r="BQ514" s="204">
        <v>2.9503962972914981</v>
      </c>
      <c r="BR514" s="204"/>
      <c r="BS514" s="47"/>
      <c r="BT514" s="42"/>
      <c r="BU514" s="42"/>
      <c r="BV514" s="42"/>
      <c r="BW514" s="43"/>
      <c r="BX514" s="191"/>
      <c r="BY514" s="191"/>
      <c r="BZ514" s="205"/>
      <c r="CA514" s="191"/>
      <c r="CB514" s="206"/>
      <c r="CC514" s="191"/>
      <c r="CD514" s="207">
        <f t="shared" si="371"/>
        <v>53.346601348782315</v>
      </c>
      <c r="CE514" s="47" t="s">
        <v>356</v>
      </c>
      <c r="CF514" s="42">
        <v>31.8</v>
      </c>
      <c r="CG514" s="42" t="s">
        <v>353</v>
      </c>
      <c r="CH514" s="42">
        <v>175</v>
      </c>
      <c r="CI514" s="191"/>
      <c r="CJ514" s="192"/>
      <c r="CK514" s="191" t="s">
        <v>357</v>
      </c>
      <c r="CL514" s="191" t="s">
        <v>358</v>
      </c>
      <c r="CM514" s="208">
        <v>0.13</v>
      </c>
      <c r="CN514" s="191">
        <v>470</v>
      </c>
      <c r="CO514" s="205">
        <f t="shared" si="372"/>
        <v>71.809641917887689</v>
      </c>
      <c r="CP514" s="191">
        <f t="shared" si="373"/>
        <v>40.009951011586736</v>
      </c>
      <c r="CQ514" s="145" t="s">
        <v>353</v>
      </c>
      <c r="CR514" s="191">
        <v>175</v>
      </c>
      <c r="CS514" s="191"/>
      <c r="CT514" s="191"/>
      <c r="CU514" s="191"/>
      <c r="CV514" s="192"/>
      <c r="CW514" s="191" t="s">
        <v>357</v>
      </c>
      <c r="CX514" s="209" t="s">
        <v>358</v>
      </c>
      <c r="CY514" s="208">
        <v>0.13</v>
      </c>
      <c r="CZ514" s="191">
        <v>470</v>
      </c>
      <c r="DA514" s="191"/>
      <c r="DB514" s="191">
        <f t="shared" si="374"/>
        <v>48.02040436331275</v>
      </c>
      <c r="DC514" s="43">
        <f t="shared" si="375"/>
        <v>0</v>
      </c>
      <c r="DD514" s="191" t="s">
        <v>362</v>
      </c>
      <c r="DE514" s="191">
        <v>100</v>
      </c>
      <c r="DF514" s="191" t="s">
        <v>361</v>
      </c>
      <c r="DG514" s="191">
        <v>20</v>
      </c>
      <c r="DH514" s="191" t="s">
        <v>353</v>
      </c>
      <c r="DI514" s="192">
        <v>175</v>
      </c>
      <c r="DJ514" s="191"/>
      <c r="DK514" s="209"/>
      <c r="DL514" s="208"/>
      <c r="DM514" s="191"/>
      <c r="DN514" s="191">
        <f t="shared" si="376"/>
        <v>48.02040436331275</v>
      </c>
      <c r="DO514" s="192">
        <f t="shared" si="377"/>
        <v>0</v>
      </c>
      <c r="DP514" s="191">
        <v>1</v>
      </c>
      <c r="DQ514" s="191" t="s">
        <v>363</v>
      </c>
      <c r="DR514" s="191" t="s">
        <v>371</v>
      </c>
      <c r="DS514" s="208">
        <v>0.13400000000000001</v>
      </c>
      <c r="DT514" s="191">
        <v>580</v>
      </c>
      <c r="DU514" s="191">
        <f t="shared" si="378"/>
        <v>6.9229577826124142</v>
      </c>
      <c r="DV514" s="191">
        <v>0.375</v>
      </c>
      <c r="DW514" s="191">
        <v>0.45</v>
      </c>
      <c r="DX514" s="192">
        <f t="shared" si="379"/>
        <v>8.8911002247970519</v>
      </c>
      <c r="DY514" s="191">
        <v>1</v>
      </c>
      <c r="DZ514" s="191" t="s">
        <v>363</v>
      </c>
      <c r="EA514" s="191" t="s">
        <v>371</v>
      </c>
      <c r="EB514" s="208">
        <v>0.13400000000000001</v>
      </c>
      <c r="EC514" s="191">
        <v>580</v>
      </c>
      <c r="ED514" s="191">
        <f t="shared" si="380"/>
        <v>2.9503962972914981</v>
      </c>
      <c r="EE514" s="191">
        <v>0.47499999999999998</v>
      </c>
      <c r="EF514" s="191">
        <v>0.47499999999999998</v>
      </c>
      <c r="EG514" s="191">
        <f t="shared" si="381"/>
        <v>4.4455501123985259</v>
      </c>
      <c r="EH514" s="166">
        <f t="shared" si="382"/>
        <v>2</v>
      </c>
      <c r="EI514" s="205">
        <f t="shared" si="383"/>
        <v>3.3015802923788944</v>
      </c>
      <c r="EJ514" s="205">
        <f t="shared" si="352"/>
        <v>1.9421060543405262</v>
      </c>
      <c r="EK514" s="51">
        <f t="shared" si="348"/>
        <v>0.75829024295097192</v>
      </c>
      <c r="EL514" s="220">
        <f t="shared" si="353"/>
        <v>8.3309853810552781E-2</v>
      </c>
      <c r="EM514" s="221">
        <f t="shared" si="384"/>
        <v>6.4120190747204155</v>
      </c>
      <c r="EN514" s="191"/>
      <c r="EO514" s="313"/>
      <c r="EP514" s="192" t="s">
        <v>354</v>
      </c>
      <c r="EQ514" s="222">
        <f t="shared" si="385"/>
        <v>3.3015802923788944</v>
      </c>
      <c r="ER514" s="191">
        <f t="shared" si="386"/>
        <v>1.9421060543405262</v>
      </c>
      <c r="ES514" s="51">
        <f t="shared" si="387"/>
        <v>0.75829024295097192</v>
      </c>
      <c r="ET514" s="191">
        <f t="shared" si="349"/>
        <v>3.5515098538105527</v>
      </c>
      <c r="EU514" s="191">
        <f t="shared" si="388"/>
        <v>6.4120190747204155</v>
      </c>
      <c r="EV514" s="191"/>
      <c r="EW514" s="191"/>
      <c r="EX514" s="192" t="str">
        <f t="shared" si="354"/>
        <v>Front</v>
      </c>
      <c r="EY514" s="145"/>
      <c r="EZ514" s="191"/>
      <c r="FA514" s="191"/>
      <c r="FB514" s="191"/>
      <c r="FC514" s="191"/>
      <c r="FD514" s="191"/>
      <c r="FE514" s="191"/>
      <c r="FF514" s="192"/>
      <c r="FG514" s="145"/>
      <c r="FH514" s="191"/>
      <c r="FI514" s="191"/>
      <c r="FJ514" s="191"/>
      <c r="FK514" s="191"/>
      <c r="FL514" s="191"/>
      <c r="FM514" s="191"/>
      <c r="FN514" s="192"/>
      <c r="FO514" s="145"/>
      <c r="FP514" s="191"/>
      <c r="FQ514" s="191"/>
      <c r="FR514" s="191"/>
      <c r="FS514" s="191"/>
      <c r="FT514" s="191"/>
      <c r="FU514" s="191"/>
      <c r="FV514" s="192"/>
      <c r="FW514" s="191"/>
      <c r="FX514" s="191"/>
      <c r="FY514" s="191"/>
      <c r="FZ514" s="191"/>
      <c r="GA514" s="191"/>
      <c r="GB514" s="191"/>
      <c r="GC514" s="191"/>
      <c r="GD514" s="210"/>
      <c r="GE514" s="145"/>
      <c r="GF514" s="191"/>
      <c r="GG514" s="191"/>
      <c r="GH514" s="191"/>
      <c r="GI514" s="191"/>
      <c r="GJ514" s="191"/>
      <c r="GK514" s="191"/>
      <c r="GL514" s="210"/>
      <c r="GM514" s="145"/>
      <c r="GN514" s="191"/>
      <c r="GO514" s="191"/>
      <c r="GP514" s="191"/>
      <c r="GQ514" s="191"/>
      <c r="GR514" s="191"/>
      <c r="GS514" s="191"/>
      <c r="GT514" s="210"/>
      <c r="GU514" s="145"/>
      <c r="GV514" s="191"/>
      <c r="GW514" s="191"/>
      <c r="GX514" s="191"/>
      <c r="GY514" s="191"/>
      <c r="GZ514" s="191"/>
      <c r="HA514" s="191"/>
      <c r="HB514" s="210"/>
      <c r="HC514" s="145"/>
      <c r="HD514" s="191"/>
      <c r="HE514" s="191"/>
      <c r="HF514" s="191"/>
      <c r="HG514" s="191"/>
      <c r="HH514" s="191"/>
      <c r="HI514" s="191"/>
      <c r="HJ514" s="210"/>
      <c r="HR514" s="310"/>
    </row>
    <row r="515" spans="1:226" s="309" customFormat="1" ht="14.45" customHeight="1" x14ac:dyDescent="0.25">
      <c r="A515" s="211" t="s">
        <v>431</v>
      </c>
      <c r="B515" s="194" t="s">
        <v>0</v>
      </c>
      <c r="C515" s="31">
        <f t="shared" si="350"/>
        <v>505</v>
      </c>
      <c r="D515" s="173" t="str">
        <f t="shared" si="355"/>
        <v>Dw_505</v>
      </c>
      <c r="E515" s="4">
        <v>449.24734688621601</v>
      </c>
      <c r="F515" s="195" t="s">
        <v>360</v>
      </c>
      <c r="G515" s="195">
        <v>17.5</v>
      </c>
      <c r="H515" s="3">
        <f t="shared" si="356"/>
        <v>44.304661749546369</v>
      </c>
      <c r="I515" s="196">
        <f t="shared" si="357"/>
        <v>165.71214370245406</v>
      </c>
      <c r="J515" s="1">
        <f t="shared" si="358"/>
        <v>0.3</v>
      </c>
      <c r="K515" s="280">
        <f t="shared" si="359"/>
        <v>0.64477074871729434</v>
      </c>
      <c r="L515" s="280">
        <f t="shared" si="360"/>
        <v>0.734280545642088</v>
      </c>
      <c r="M515" s="225">
        <f t="shared" si="361"/>
        <v>1.1220860547760581</v>
      </c>
      <c r="N515" s="15" t="s">
        <v>432</v>
      </c>
      <c r="O515" s="197">
        <f t="shared" si="362"/>
        <v>0.55071040923156611</v>
      </c>
      <c r="P515" s="198">
        <f t="shared" si="363"/>
        <v>0</v>
      </c>
      <c r="Q515" s="198">
        <f t="shared" si="364"/>
        <v>0</v>
      </c>
      <c r="R515" s="198">
        <f t="shared" si="365"/>
        <v>0.78618562730794439</v>
      </c>
      <c r="S515" s="77">
        <f t="shared" si="366"/>
        <v>0.75357130515524484</v>
      </c>
      <c r="T515" s="199"/>
      <c r="U515" s="3">
        <f t="shared" si="367"/>
        <v>1.662646598624488</v>
      </c>
      <c r="V515" s="98">
        <f t="shared" si="368"/>
        <v>9.39893862051977</v>
      </c>
      <c r="W515" s="49">
        <f t="shared" si="369"/>
        <v>4.7137941355229618</v>
      </c>
      <c r="X515" s="317">
        <f t="shared" si="351"/>
        <v>7.3134862977843329E-2</v>
      </c>
      <c r="Y515" s="318">
        <v>7.3134862977843329E-2</v>
      </c>
      <c r="Z515" s="200"/>
      <c r="AA515" s="66"/>
      <c r="AB515" s="66"/>
      <c r="AC515" s="66">
        <v>250</v>
      </c>
      <c r="AD515" s="66"/>
      <c r="AE515" s="66"/>
      <c r="AF515" s="66"/>
      <c r="AG515" s="66"/>
      <c r="AH515" s="195"/>
      <c r="AI515" s="34"/>
      <c r="AJ515" s="229">
        <v>180</v>
      </c>
      <c r="AK515" s="34"/>
      <c r="AL515" s="34"/>
      <c r="AM515" s="34"/>
      <c r="AN515" s="201"/>
      <c r="AO515" s="201"/>
      <c r="AP515" s="202">
        <v>240</v>
      </c>
      <c r="AQ515" s="18"/>
      <c r="AR515" s="18"/>
      <c r="AS515" s="18"/>
      <c r="AT515" s="51"/>
      <c r="AU515" s="17"/>
      <c r="AV515" s="18"/>
      <c r="AW515" s="112"/>
      <c r="AX515" s="103"/>
      <c r="AY515" s="18"/>
      <c r="AZ515" s="18"/>
      <c r="BA515" s="18"/>
      <c r="BB515" s="17"/>
      <c r="BC515" s="19"/>
      <c r="BD515" s="19"/>
      <c r="BE515" s="19"/>
      <c r="BF515" s="17"/>
      <c r="BG515" s="18"/>
      <c r="BH515" s="18"/>
      <c r="BI515" s="128"/>
      <c r="BJ515" s="331"/>
      <c r="BK515" s="332"/>
      <c r="BL515" s="332"/>
      <c r="BM515" s="332"/>
      <c r="BN515" s="333"/>
      <c r="BO515" s="203">
        <f t="shared" si="370"/>
        <v>6.9363999999999999</v>
      </c>
      <c r="BP515" s="285">
        <v>6.3872703058569824</v>
      </c>
      <c r="BQ515" s="204">
        <v>2.8934527211119718</v>
      </c>
      <c r="BR515" s="204"/>
      <c r="BS515" s="47"/>
      <c r="BT515" s="42"/>
      <c r="BU515" s="42"/>
      <c r="BV515" s="42"/>
      <c r="BW515" s="43"/>
      <c r="BX515" s="191"/>
      <c r="BY515" s="191"/>
      <c r="BZ515" s="205"/>
      <c r="CA515" s="191"/>
      <c r="CB515" s="206"/>
      <c r="CC515" s="191"/>
      <c r="CD515" s="207">
        <f t="shared" si="371"/>
        <v>49.713643110736214</v>
      </c>
      <c r="CE515" s="47" t="s">
        <v>356</v>
      </c>
      <c r="CF515" s="42">
        <v>31.8</v>
      </c>
      <c r="CG515" s="42" t="s">
        <v>353</v>
      </c>
      <c r="CH515" s="42">
        <v>175</v>
      </c>
      <c r="CI515" s="191"/>
      <c r="CJ515" s="192"/>
      <c r="CK515" s="191" t="s">
        <v>357</v>
      </c>
      <c r="CL515" s="191" t="s">
        <v>358</v>
      </c>
      <c r="CM515" s="208">
        <v>0.13</v>
      </c>
      <c r="CN515" s="191">
        <v>470</v>
      </c>
      <c r="CO515" s="205">
        <f t="shared" si="372"/>
        <v>67.131266351933476</v>
      </c>
      <c r="CP515" s="191">
        <f t="shared" si="373"/>
        <v>37.285232333052164</v>
      </c>
      <c r="CQ515" s="145" t="s">
        <v>353</v>
      </c>
      <c r="CR515" s="191">
        <v>175</v>
      </c>
      <c r="CS515" s="191"/>
      <c r="CT515" s="191"/>
      <c r="CU515" s="191"/>
      <c r="CV515" s="192"/>
      <c r="CW515" s="191" t="s">
        <v>357</v>
      </c>
      <c r="CX515" s="209" t="s">
        <v>358</v>
      </c>
      <c r="CY515" s="208">
        <v>0.13</v>
      </c>
      <c r="CZ515" s="191">
        <v>470</v>
      </c>
      <c r="DA515" s="191"/>
      <c r="DB515" s="191">
        <f t="shared" si="374"/>
        <v>44.304661749546369</v>
      </c>
      <c r="DC515" s="43">
        <f t="shared" si="375"/>
        <v>0</v>
      </c>
      <c r="DD515" s="191" t="s">
        <v>362</v>
      </c>
      <c r="DE515" s="191">
        <v>100</v>
      </c>
      <c r="DF515" s="191" t="s">
        <v>361</v>
      </c>
      <c r="DG515" s="191">
        <v>20</v>
      </c>
      <c r="DH515" s="191" t="s">
        <v>353</v>
      </c>
      <c r="DI515" s="192">
        <v>175</v>
      </c>
      <c r="DJ515" s="191"/>
      <c r="DK515" s="209"/>
      <c r="DL515" s="208"/>
      <c r="DM515" s="191"/>
      <c r="DN515" s="191">
        <f t="shared" si="376"/>
        <v>44.304661749546369</v>
      </c>
      <c r="DO515" s="192">
        <f t="shared" si="377"/>
        <v>0</v>
      </c>
      <c r="DP515" s="191">
        <v>1</v>
      </c>
      <c r="DQ515" s="191" t="s">
        <v>363</v>
      </c>
      <c r="DR515" s="191" t="s">
        <v>371</v>
      </c>
      <c r="DS515" s="208">
        <v>0.13400000000000001</v>
      </c>
      <c r="DT515" s="191">
        <v>580</v>
      </c>
      <c r="DU515" s="191">
        <f t="shared" si="378"/>
        <v>6.3872703058569824</v>
      </c>
      <c r="DV515" s="191">
        <v>0.375</v>
      </c>
      <c r="DW515" s="191">
        <v>0.45</v>
      </c>
      <c r="DX515" s="192">
        <f t="shared" si="379"/>
        <v>8.2856071851227036</v>
      </c>
      <c r="DY515" s="191">
        <v>1</v>
      </c>
      <c r="DZ515" s="191" t="s">
        <v>363</v>
      </c>
      <c r="EA515" s="191" t="s">
        <v>371</v>
      </c>
      <c r="EB515" s="208">
        <v>0.13400000000000001</v>
      </c>
      <c r="EC515" s="191">
        <v>580</v>
      </c>
      <c r="ED515" s="191">
        <f t="shared" si="380"/>
        <v>2.8934527211119718</v>
      </c>
      <c r="EE515" s="191">
        <v>0.47499999999999998</v>
      </c>
      <c r="EF515" s="191">
        <v>0.47499999999999998</v>
      </c>
      <c r="EG515" s="191">
        <f t="shared" si="381"/>
        <v>4.1428035925613518</v>
      </c>
      <c r="EH515" s="166">
        <f t="shared" si="382"/>
        <v>2</v>
      </c>
      <c r="EI515" s="205">
        <f t="shared" si="383"/>
        <v>2.8264992176616297</v>
      </c>
      <c r="EJ515" s="205">
        <f t="shared" si="352"/>
        <v>1.662646598624488</v>
      </c>
      <c r="EK515" s="51">
        <f t="shared" si="348"/>
        <v>0.98080612248748378</v>
      </c>
      <c r="EL515" s="220">
        <f t="shared" si="353"/>
        <v>0.32085039116918512</v>
      </c>
      <c r="EM515" s="221">
        <f t="shared" si="384"/>
        <v>4.699469310259885</v>
      </c>
      <c r="EN515" s="191"/>
      <c r="EO515" s="313"/>
      <c r="EP515" s="192" t="s">
        <v>354</v>
      </c>
      <c r="EQ515" s="222">
        <f t="shared" si="385"/>
        <v>2.8264992176616297</v>
      </c>
      <c r="ER515" s="191">
        <f t="shared" si="386"/>
        <v>1.662646598624488</v>
      </c>
      <c r="ES515" s="51">
        <f t="shared" si="387"/>
        <v>0.98080612248748378</v>
      </c>
      <c r="ET515" s="191">
        <f t="shared" si="349"/>
        <v>3.7890503911691851</v>
      </c>
      <c r="EU515" s="191">
        <f t="shared" si="388"/>
        <v>4.699469310259885</v>
      </c>
      <c r="EV515" s="191"/>
      <c r="EW515" s="191"/>
      <c r="EX515" s="192" t="str">
        <f t="shared" si="354"/>
        <v>Front</v>
      </c>
      <c r="EY515" s="145"/>
      <c r="EZ515" s="191"/>
      <c r="FA515" s="191"/>
      <c r="FB515" s="191"/>
      <c r="FC515" s="191"/>
      <c r="FD515" s="191"/>
      <c r="FE515" s="191"/>
      <c r="FF515" s="192"/>
      <c r="FG515" s="145"/>
      <c r="FH515" s="191"/>
      <c r="FI515" s="191"/>
      <c r="FJ515" s="191"/>
      <c r="FK515" s="191"/>
      <c r="FL515" s="191"/>
      <c r="FM515" s="191"/>
      <c r="FN515" s="192"/>
      <c r="FO515" s="145"/>
      <c r="FP515" s="191"/>
      <c r="FQ515" s="191"/>
      <c r="FR515" s="191"/>
      <c r="FS515" s="191"/>
      <c r="FT515" s="191"/>
      <c r="FU515" s="191"/>
      <c r="FV515" s="192"/>
      <c r="FW515" s="191"/>
      <c r="FX515" s="191"/>
      <c r="FY515" s="191"/>
      <c r="FZ515" s="191"/>
      <c r="GA515" s="191"/>
      <c r="GB515" s="191"/>
      <c r="GC515" s="191"/>
      <c r="GD515" s="210"/>
      <c r="GE515" s="145"/>
      <c r="GF515" s="191"/>
      <c r="GG515" s="191"/>
      <c r="GH515" s="191"/>
      <c r="GI515" s="191"/>
      <c r="GJ515" s="191"/>
      <c r="GK515" s="191"/>
      <c r="GL515" s="210"/>
      <c r="GM515" s="145"/>
      <c r="GN515" s="191"/>
      <c r="GO515" s="191"/>
      <c r="GP515" s="191"/>
      <c r="GQ515" s="191"/>
      <c r="GR515" s="191"/>
      <c r="GS515" s="191"/>
      <c r="GT515" s="210"/>
      <c r="GU515" s="145"/>
      <c r="GV515" s="191"/>
      <c r="GW515" s="191"/>
      <c r="GX515" s="191"/>
      <c r="GY515" s="191"/>
      <c r="GZ515" s="191"/>
      <c r="HA515" s="191"/>
      <c r="HB515" s="210"/>
      <c r="HC515" s="145"/>
      <c r="HD515" s="191"/>
      <c r="HE515" s="191"/>
      <c r="HF515" s="191"/>
      <c r="HG515" s="191"/>
      <c r="HH515" s="191"/>
      <c r="HI515" s="191"/>
      <c r="HJ515" s="210"/>
      <c r="HR515" s="310"/>
    </row>
    <row r="516" spans="1:226" s="309" customFormat="1" ht="14.45" customHeight="1" x14ac:dyDescent="0.25">
      <c r="A516" s="211" t="s">
        <v>431</v>
      </c>
      <c r="B516" s="194" t="s">
        <v>0</v>
      </c>
      <c r="C516" s="31">
        <f t="shared" si="350"/>
        <v>506</v>
      </c>
      <c r="D516" s="173" t="str">
        <f t="shared" si="355"/>
        <v>Dw_506</v>
      </c>
      <c r="E516" s="4">
        <v>449.40363191389503</v>
      </c>
      <c r="F516" s="195" t="s">
        <v>360</v>
      </c>
      <c r="G516" s="195">
        <v>17.5</v>
      </c>
      <c r="H516" s="3">
        <f t="shared" si="356"/>
        <v>61.347091578254926</v>
      </c>
      <c r="I516" s="196">
        <f t="shared" si="357"/>
        <v>217.311783765879</v>
      </c>
      <c r="J516" s="1">
        <f t="shared" si="358"/>
        <v>0.3</v>
      </c>
      <c r="K516" s="280">
        <f t="shared" si="359"/>
        <v>0.68902122554255696</v>
      </c>
      <c r="L516" s="280">
        <f t="shared" si="360"/>
        <v>0.84361551891881992</v>
      </c>
      <c r="M516" s="225">
        <f t="shared" si="361"/>
        <v>1.0626996888125042</v>
      </c>
      <c r="N516" s="15" t="s">
        <v>432</v>
      </c>
      <c r="O516" s="197">
        <f t="shared" si="362"/>
        <v>0.63271163918911488</v>
      </c>
      <c r="P516" s="198">
        <f t="shared" si="363"/>
        <v>0</v>
      </c>
      <c r="Q516" s="198">
        <f t="shared" si="364"/>
        <v>0</v>
      </c>
      <c r="R516" s="198">
        <f t="shared" si="365"/>
        <v>0.74457677994737925</v>
      </c>
      <c r="S516" s="77">
        <f t="shared" si="366"/>
        <v>0.953788289470894</v>
      </c>
      <c r="T516" s="199"/>
      <c r="U516" s="3">
        <f t="shared" si="367"/>
        <v>2.2582444726875375</v>
      </c>
      <c r="V516" s="98">
        <f t="shared" si="368"/>
        <v>17.338871534640965</v>
      </c>
      <c r="W516" s="49">
        <f t="shared" si="369"/>
        <v>3.538124811392187</v>
      </c>
      <c r="X516" s="317">
        <f t="shared" si="351"/>
        <v>0.11990106211127943</v>
      </c>
      <c r="Y516" s="318">
        <v>0.11990106211127941</v>
      </c>
      <c r="Z516" s="200"/>
      <c r="AA516" s="66"/>
      <c r="AB516" s="66"/>
      <c r="AC516" s="66">
        <v>250</v>
      </c>
      <c r="AD516" s="66"/>
      <c r="AE516" s="66"/>
      <c r="AF516" s="66"/>
      <c r="AG516" s="66"/>
      <c r="AH516" s="195"/>
      <c r="AI516" s="34"/>
      <c r="AJ516" s="229">
        <v>180</v>
      </c>
      <c r="AK516" s="34"/>
      <c r="AL516" s="34"/>
      <c r="AM516" s="34"/>
      <c r="AN516" s="201"/>
      <c r="AO516" s="201"/>
      <c r="AP516" s="202">
        <v>240</v>
      </c>
      <c r="AQ516" s="18"/>
      <c r="AR516" s="18"/>
      <c r="AS516" s="18"/>
      <c r="AT516" s="51"/>
      <c r="AU516" s="17"/>
      <c r="AV516" s="18"/>
      <c r="AW516" s="112"/>
      <c r="AX516" s="103"/>
      <c r="AY516" s="18"/>
      <c r="AZ516" s="18"/>
      <c r="BA516" s="18"/>
      <c r="BB516" s="17"/>
      <c r="BC516" s="19"/>
      <c r="BD516" s="19"/>
      <c r="BE516" s="19"/>
      <c r="BF516" s="17"/>
      <c r="BG516" s="18"/>
      <c r="BH516" s="18"/>
      <c r="BI516" s="128"/>
      <c r="BJ516" s="331"/>
      <c r="BK516" s="332"/>
      <c r="BL516" s="332"/>
      <c r="BM516" s="332"/>
      <c r="BN516" s="333"/>
      <c r="BO516" s="203">
        <f t="shared" si="370"/>
        <v>6.9363999999999999</v>
      </c>
      <c r="BP516" s="285">
        <v>8.8442263390598761</v>
      </c>
      <c r="BQ516" s="204">
        <v>2.9979038403302671</v>
      </c>
      <c r="BR516" s="204"/>
      <c r="BS516" s="47"/>
      <c r="BT516" s="42"/>
      <c r="BU516" s="42"/>
      <c r="BV516" s="42"/>
      <c r="BW516" s="43"/>
      <c r="BX516" s="191"/>
      <c r="BY516" s="191"/>
      <c r="BZ516" s="205"/>
      <c r="CA516" s="191"/>
      <c r="CB516" s="206"/>
      <c r="CC516" s="191"/>
      <c r="CD516" s="207">
        <f t="shared" si="371"/>
        <v>65.193535129763703</v>
      </c>
      <c r="CE516" s="47" t="s">
        <v>356</v>
      </c>
      <c r="CF516" s="42">
        <v>31.8</v>
      </c>
      <c r="CG516" s="42" t="s">
        <v>353</v>
      </c>
      <c r="CH516" s="42">
        <v>175</v>
      </c>
      <c r="CI516" s="191"/>
      <c r="CJ516" s="192"/>
      <c r="CK516" s="191" t="s">
        <v>357</v>
      </c>
      <c r="CL516" s="191" t="s">
        <v>358</v>
      </c>
      <c r="CM516" s="208">
        <v>0.13</v>
      </c>
      <c r="CN516" s="191">
        <v>470</v>
      </c>
      <c r="CO516" s="205">
        <f t="shared" si="372"/>
        <v>84.646046757941264</v>
      </c>
      <c r="CP516" s="191">
        <f t="shared" si="373"/>
        <v>48.895151347322773</v>
      </c>
      <c r="CQ516" s="145" t="s">
        <v>353</v>
      </c>
      <c r="CR516" s="191">
        <v>175</v>
      </c>
      <c r="CS516" s="191"/>
      <c r="CT516" s="191"/>
      <c r="CU516" s="191"/>
      <c r="CV516" s="192"/>
      <c r="CW516" s="191" t="s">
        <v>357</v>
      </c>
      <c r="CX516" s="209" t="s">
        <v>358</v>
      </c>
      <c r="CY516" s="208">
        <v>0.13</v>
      </c>
      <c r="CZ516" s="191">
        <v>470</v>
      </c>
      <c r="DA516" s="191"/>
      <c r="DB516" s="191">
        <f t="shared" si="374"/>
        <v>61.347091578254926</v>
      </c>
      <c r="DC516" s="43">
        <f t="shared" si="375"/>
        <v>0</v>
      </c>
      <c r="DD516" s="191" t="s">
        <v>362</v>
      </c>
      <c r="DE516" s="191">
        <v>100</v>
      </c>
      <c r="DF516" s="191" t="s">
        <v>361</v>
      </c>
      <c r="DG516" s="191">
        <v>20</v>
      </c>
      <c r="DH516" s="191" t="s">
        <v>353</v>
      </c>
      <c r="DI516" s="192">
        <v>175</v>
      </c>
      <c r="DJ516" s="191"/>
      <c r="DK516" s="209"/>
      <c r="DL516" s="208"/>
      <c r="DM516" s="191"/>
      <c r="DN516" s="191">
        <f t="shared" si="376"/>
        <v>61.347091578254926</v>
      </c>
      <c r="DO516" s="192">
        <f t="shared" si="377"/>
        <v>0</v>
      </c>
      <c r="DP516" s="191">
        <v>1</v>
      </c>
      <c r="DQ516" s="191" t="s">
        <v>363</v>
      </c>
      <c r="DR516" s="191" t="s">
        <v>371</v>
      </c>
      <c r="DS516" s="208">
        <v>0.13400000000000001</v>
      </c>
      <c r="DT516" s="191">
        <v>580</v>
      </c>
      <c r="DU516" s="191">
        <f t="shared" si="378"/>
        <v>8.8442263390598761</v>
      </c>
      <c r="DV516" s="191">
        <v>0.375</v>
      </c>
      <c r="DW516" s="191">
        <v>0.45</v>
      </c>
      <c r="DX516" s="192">
        <f t="shared" si="379"/>
        <v>10.865589188293951</v>
      </c>
      <c r="DY516" s="191">
        <v>1</v>
      </c>
      <c r="DZ516" s="191" t="s">
        <v>363</v>
      </c>
      <c r="EA516" s="191" t="s">
        <v>371</v>
      </c>
      <c r="EB516" s="208">
        <v>0.13400000000000001</v>
      </c>
      <c r="EC516" s="191">
        <v>580</v>
      </c>
      <c r="ED516" s="191">
        <f t="shared" si="380"/>
        <v>2.9979038403302671</v>
      </c>
      <c r="EE516" s="191">
        <v>0.47499999999999998</v>
      </c>
      <c r="EF516" s="191">
        <v>0.47499999999999998</v>
      </c>
      <c r="EG516" s="191">
        <f t="shared" si="381"/>
        <v>5.4327945941469755</v>
      </c>
      <c r="EH516" s="166">
        <f t="shared" si="382"/>
        <v>2</v>
      </c>
      <c r="EI516" s="205">
        <f t="shared" si="383"/>
        <v>3.8390156035688134</v>
      </c>
      <c r="EJ516" s="205">
        <f t="shared" si="352"/>
        <v>2.2582444726875375</v>
      </c>
      <c r="EK516" s="51">
        <f t="shared" si="348"/>
        <v>0.48965936764272966</v>
      </c>
      <c r="EL516" s="220">
        <f t="shared" si="353"/>
        <v>1.5486921982155932</v>
      </c>
      <c r="EM516" s="221">
        <f t="shared" si="384"/>
        <v>8.6694357673204827</v>
      </c>
      <c r="EN516" s="191"/>
      <c r="EO516" s="313"/>
      <c r="EP516" s="192" t="s">
        <v>354</v>
      </c>
      <c r="EQ516" s="222">
        <f t="shared" si="385"/>
        <v>3.8390156035688134</v>
      </c>
      <c r="ER516" s="191">
        <f t="shared" si="386"/>
        <v>2.2582444726875375</v>
      </c>
      <c r="ES516" s="51">
        <f t="shared" si="387"/>
        <v>0.48965936764272966</v>
      </c>
      <c r="ET516" s="191">
        <f t="shared" si="349"/>
        <v>1.5486921982155932</v>
      </c>
      <c r="EU516" s="191">
        <f t="shared" si="388"/>
        <v>8.6694357673204827</v>
      </c>
      <c r="EV516" s="191"/>
      <c r="EW516" s="191"/>
      <c r="EX516" s="192" t="str">
        <f t="shared" si="354"/>
        <v>Rear</v>
      </c>
      <c r="EY516" s="145"/>
      <c r="EZ516" s="191"/>
      <c r="FA516" s="191"/>
      <c r="FB516" s="191"/>
      <c r="FC516" s="191"/>
      <c r="FD516" s="191"/>
      <c r="FE516" s="191"/>
      <c r="FF516" s="192"/>
      <c r="FG516" s="145"/>
      <c r="FH516" s="191"/>
      <c r="FI516" s="191"/>
      <c r="FJ516" s="191"/>
      <c r="FK516" s="191"/>
      <c r="FL516" s="191"/>
      <c r="FM516" s="191"/>
      <c r="FN516" s="192"/>
      <c r="FO516" s="145"/>
      <c r="FP516" s="191"/>
      <c r="FQ516" s="191"/>
      <c r="FR516" s="191"/>
      <c r="FS516" s="191"/>
      <c r="FT516" s="191"/>
      <c r="FU516" s="191"/>
      <c r="FV516" s="192"/>
      <c r="FW516" s="191"/>
      <c r="FX516" s="191"/>
      <c r="FY516" s="191"/>
      <c r="FZ516" s="191"/>
      <c r="GA516" s="191"/>
      <c r="GB516" s="191"/>
      <c r="GC516" s="191"/>
      <c r="GD516" s="210"/>
      <c r="GE516" s="145"/>
      <c r="GF516" s="191"/>
      <c r="GG516" s="191"/>
      <c r="GH516" s="191"/>
      <c r="GI516" s="191"/>
      <c r="GJ516" s="191"/>
      <c r="GK516" s="191"/>
      <c r="GL516" s="210"/>
      <c r="GM516" s="145"/>
      <c r="GN516" s="191"/>
      <c r="GO516" s="191"/>
      <c r="GP516" s="191"/>
      <c r="GQ516" s="191"/>
      <c r="GR516" s="191"/>
      <c r="GS516" s="191"/>
      <c r="GT516" s="210"/>
      <c r="GU516" s="145"/>
      <c r="GV516" s="191"/>
      <c r="GW516" s="191"/>
      <c r="GX516" s="191"/>
      <c r="GY516" s="191"/>
      <c r="GZ516" s="191"/>
      <c r="HA516" s="191"/>
      <c r="HB516" s="210"/>
      <c r="HC516" s="145"/>
      <c r="HD516" s="191"/>
      <c r="HE516" s="191"/>
      <c r="HF516" s="191"/>
      <c r="HG516" s="191"/>
      <c r="HH516" s="191"/>
      <c r="HI516" s="191"/>
      <c r="HJ516" s="210"/>
      <c r="HR516" s="310"/>
    </row>
    <row r="517" spans="1:226" s="309" customFormat="1" ht="14.45" customHeight="1" x14ac:dyDescent="0.25">
      <c r="A517" s="211" t="s">
        <v>431</v>
      </c>
      <c r="B517" s="194" t="s">
        <v>0</v>
      </c>
      <c r="C517" s="31">
        <f t="shared" si="350"/>
        <v>507</v>
      </c>
      <c r="D517" s="173" t="str">
        <f t="shared" si="355"/>
        <v>Dw_507</v>
      </c>
      <c r="E517" s="4">
        <v>505.17709827272103</v>
      </c>
      <c r="F517" s="195" t="s">
        <v>360</v>
      </c>
      <c r="G517" s="195">
        <v>17.5</v>
      </c>
      <c r="H517" s="3">
        <f t="shared" si="356"/>
        <v>55.635204729383773</v>
      </c>
      <c r="I517" s="196">
        <f t="shared" si="357"/>
        <v>199.46345980167794</v>
      </c>
      <c r="J517" s="1">
        <f t="shared" si="358"/>
        <v>0.3</v>
      </c>
      <c r="K517" s="280">
        <f t="shared" si="359"/>
        <v>0.67850060416142166</v>
      </c>
      <c r="L517" s="280">
        <f t="shared" si="360"/>
        <v>0.76999807869578751</v>
      </c>
      <c r="M517" s="225">
        <f t="shared" si="361"/>
        <v>1.075560667594692</v>
      </c>
      <c r="N517" s="15" t="s">
        <v>432</v>
      </c>
      <c r="O517" s="197">
        <f t="shared" si="362"/>
        <v>0.57749855902184066</v>
      </c>
      <c r="P517" s="198">
        <f t="shared" si="363"/>
        <v>0</v>
      </c>
      <c r="Q517" s="198">
        <f t="shared" si="364"/>
        <v>0</v>
      </c>
      <c r="R517" s="198">
        <f t="shared" si="365"/>
        <v>0.75358777926301235</v>
      </c>
      <c r="S517" s="77">
        <f t="shared" si="366"/>
        <v>0.89021426245804502</v>
      </c>
      <c r="T517" s="199"/>
      <c r="U517" s="3">
        <f t="shared" si="367"/>
        <v>1.7556480407755706</v>
      </c>
      <c r="V517" s="98">
        <f t="shared" si="368"/>
        <v>10.479820146468938</v>
      </c>
      <c r="W517" s="49">
        <f t="shared" si="369"/>
        <v>5.3087938487312165</v>
      </c>
      <c r="X517" s="317">
        <f t="shared" si="351"/>
        <v>6.9616023033799906E-2</v>
      </c>
      <c r="Y517" s="318">
        <v>6.9616023033799893E-2</v>
      </c>
      <c r="Z517" s="200"/>
      <c r="AA517" s="66"/>
      <c r="AB517" s="66"/>
      <c r="AC517" s="66">
        <v>250</v>
      </c>
      <c r="AD517" s="66"/>
      <c r="AE517" s="66"/>
      <c r="AF517" s="66"/>
      <c r="AG517" s="66"/>
      <c r="AH517" s="195"/>
      <c r="AI517" s="34"/>
      <c r="AJ517" s="229">
        <v>180</v>
      </c>
      <c r="AK517" s="34"/>
      <c r="AL517" s="34"/>
      <c r="AM517" s="34"/>
      <c r="AN517" s="201"/>
      <c r="AO517" s="201"/>
      <c r="AP517" s="202">
        <v>240</v>
      </c>
      <c r="AQ517" s="18"/>
      <c r="AR517" s="18"/>
      <c r="AS517" s="18"/>
      <c r="AT517" s="51"/>
      <c r="AU517" s="17"/>
      <c r="AV517" s="18"/>
      <c r="AW517" s="112"/>
      <c r="AX517" s="103"/>
      <c r="AY517" s="18"/>
      <c r="AZ517" s="18"/>
      <c r="BA517" s="18"/>
      <c r="BB517" s="17"/>
      <c r="BC517" s="19"/>
      <c r="BD517" s="19"/>
      <c r="BE517" s="19"/>
      <c r="BF517" s="17"/>
      <c r="BG517" s="18"/>
      <c r="BH517" s="18"/>
      <c r="BI517" s="128"/>
      <c r="BJ517" s="331"/>
      <c r="BK517" s="332"/>
      <c r="BL517" s="332"/>
      <c r="BM517" s="332"/>
      <c r="BN517" s="333"/>
      <c r="BO517" s="203">
        <f t="shared" si="370"/>
        <v>6.9363999999999999</v>
      </c>
      <c r="BP517" s="285">
        <v>8.0207607302611983</v>
      </c>
      <c r="BQ517" s="204">
        <v>2.9481882268096173</v>
      </c>
      <c r="BR517" s="204"/>
      <c r="BS517" s="47"/>
      <c r="BT517" s="42"/>
      <c r="BU517" s="42"/>
      <c r="BV517" s="42"/>
      <c r="BW517" s="43"/>
      <c r="BX517" s="191"/>
      <c r="BY517" s="191"/>
      <c r="BZ517" s="205"/>
      <c r="CA517" s="191"/>
      <c r="CB517" s="206"/>
      <c r="CC517" s="191"/>
      <c r="CD517" s="207">
        <f t="shared" si="371"/>
        <v>59.839037940503381</v>
      </c>
      <c r="CE517" s="47" t="s">
        <v>356</v>
      </c>
      <c r="CF517" s="42">
        <v>31.8</v>
      </c>
      <c r="CG517" s="42" t="s">
        <v>353</v>
      </c>
      <c r="CH517" s="42">
        <v>175</v>
      </c>
      <c r="CI517" s="191"/>
      <c r="CJ517" s="192"/>
      <c r="CK517" s="191" t="s">
        <v>357</v>
      </c>
      <c r="CL517" s="191" t="s">
        <v>358</v>
      </c>
      <c r="CM517" s="208">
        <v>0.13</v>
      </c>
      <c r="CN517" s="191">
        <v>470</v>
      </c>
      <c r="CO517" s="205">
        <f t="shared" si="372"/>
        <v>78.221496491482526</v>
      </c>
      <c r="CP517" s="191">
        <f t="shared" si="373"/>
        <v>44.879278455377538</v>
      </c>
      <c r="CQ517" s="145" t="s">
        <v>353</v>
      </c>
      <c r="CR517" s="191">
        <v>175</v>
      </c>
      <c r="CS517" s="191"/>
      <c r="CT517" s="191"/>
      <c r="CU517" s="191"/>
      <c r="CV517" s="192"/>
      <c r="CW517" s="191" t="s">
        <v>357</v>
      </c>
      <c r="CX517" s="209" t="s">
        <v>358</v>
      </c>
      <c r="CY517" s="208">
        <v>0.13</v>
      </c>
      <c r="CZ517" s="191">
        <v>470</v>
      </c>
      <c r="DA517" s="191"/>
      <c r="DB517" s="191">
        <f t="shared" si="374"/>
        <v>55.635204729383773</v>
      </c>
      <c r="DC517" s="43">
        <f t="shared" si="375"/>
        <v>0</v>
      </c>
      <c r="DD517" s="191" t="s">
        <v>362</v>
      </c>
      <c r="DE517" s="191">
        <v>100</v>
      </c>
      <c r="DF517" s="191" t="s">
        <v>361</v>
      </c>
      <c r="DG517" s="191">
        <v>20</v>
      </c>
      <c r="DH517" s="191" t="s">
        <v>353</v>
      </c>
      <c r="DI517" s="192">
        <v>175</v>
      </c>
      <c r="DJ517" s="191"/>
      <c r="DK517" s="209"/>
      <c r="DL517" s="208"/>
      <c r="DM517" s="191"/>
      <c r="DN517" s="191">
        <f t="shared" si="376"/>
        <v>55.635204729383773</v>
      </c>
      <c r="DO517" s="192">
        <f t="shared" si="377"/>
        <v>0</v>
      </c>
      <c r="DP517" s="191">
        <v>1</v>
      </c>
      <c r="DQ517" s="191" t="s">
        <v>363</v>
      </c>
      <c r="DR517" s="191" t="s">
        <v>371</v>
      </c>
      <c r="DS517" s="208">
        <v>0.13400000000000001</v>
      </c>
      <c r="DT517" s="191">
        <v>580</v>
      </c>
      <c r="DU517" s="191">
        <f t="shared" si="378"/>
        <v>8.0207607302611983</v>
      </c>
      <c r="DV517" s="191">
        <v>0.375</v>
      </c>
      <c r="DW517" s="191">
        <v>0.45</v>
      </c>
      <c r="DX517" s="192">
        <f t="shared" si="379"/>
        <v>9.9731729900838975</v>
      </c>
      <c r="DY517" s="191">
        <v>1</v>
      </c>
      <c r="DZ517" s="191" t="s">
        <v>363</v>
      </c>
      <c r="EA517" s="191" t="s">
        <v>371</v>
      </c>
      <c r="EB517" s="208">
        <v>0.13400000000000001</v>
      </c>
      <c r="EC517" s="191">
        <v>580</v>
      </c>
      <c r="ED517" s="191">
        <f t="shared" si="380"/>
        <v>2.9481882268096173</v>
      </c>
      <c r="EE517" s="191">
        <v>0.47499999999999998</v>
      </c>
      <c r="EF517" s="191">
        <v>0.47499999999999998</v>
      </c>
      <c r="EG517" s="191">
        <f t="shared" si="381"/>
        <v>4.9865864950419487</v>
      </c>
      <c r="EH517" s="166">
        <f t="shared" si="382"/>
        <v>2</v>
      </c>
      <c r="EI517" s="205">
        <f t="shared" si="383"/>
        <v>2.98460166931847</v>
      </c>
      <c r="EJ517" s="205">
        <f t="shared" si="352"/>
        <v>1.7556480407755706</v>
      </c>
      <c r="EK517" s="51">
        <f t="shared" si="348"/>
        <v>0.94254018603404677</v>
      </c>
      <c r="EL517" s="220">
        <f t="shared" si="353"/>
        <v>0.24179916534076495</v>
      </c>
      <c r="EM517" s="221">
        <f t="shared" si="384"/>
        <v>5.2399100732344692</v>
      </c>
      <c r="EN517" s="191"/>
      <c r="EO517" s="313"/>
      <c r="EP517" s="192" t="s">
        <v>354</v>
      </c>
      <c r="EQ517" s="222">
        <f t="shared" si="385"/>
        <v>2.98460166931847</v>
      </c>
      <c r="ER517" s="191">
        <f t="shared" si="386"/>
        <v>1.7556480407755706</v>
      </c>
      <c r="ES517" s="51">
        <f t="shared" si="387"/>
        <v>0.94254018603404677</v>
      </c>
      <c r="ET517" s="191">
        <f t="shared" si="349"/>
        <v>3.7099991653407649</v>
      </c>
      <c r="EU517" s="191">
        <f t="shared" si="388"/>
        <v>5.2399100732344692</v>
      </c>
      <c r="EV517" s="191"/>
      <c r="EW517" s="191"/>
      <c r="EX517" s="192" t="str">
        <f t="shared" si="354"/>
        <v>Front</v>
      </c>
      <c r="EY517" s="145"/>
      <c r="EZ517" s="191"/>
      <c r="FA517" s="191"/>
      <c r="FB517" s="191"/>
      <c r="FC517" s="191"/>
      <c r="FD517" s="191"/>
      <c r="FE517" s="191"/>
      <c r="FF517" s="192"/>
      <c r="FG517" s="145"/>
      <c r="FH517" s="191"/>
      <c r="FI517" s="191"/>
      <c r="FJ517" s="191"/>
      <c r="FK517" s="191"/>
      <c r="FL517" s="191"/>
      <c r="FM517" s="191"/>
      <c r="FN517" s="192"/>
      <c r="FO517" s="145"/>
      <c r="FP517" s="191"/>
      <c r="FQ517" s="191"/>
      <c r="FR517" s="191"/>
      <c r="FS517" s="191"/>
      <c r="FT517" s="191"/>
      <c r="FU517" s="191"/>
      <c r="FV517" s="192"/>
      <c r="FW517" s="191"/>
      <c r="FX517" s="191"/>
      <c r="FY517" s="191"/>
      <c r="FZ517" s="191"/>
      <c r="GA517" s="191"/>
      <c r="GB517" s="191"/>
      <c r="GC517" s="191"/>
      <c r="GD517" s="210"/>
      <c r="GE517" s="145"/>
      <c r="GF517" s="191"/>
      <c r="GG517" s="191"/>
      <c r="GH517" s="191"/>
      <c r="GI517" s="191"/>
      <c r="GJ517" s="191"/>
      <c r="GK517" s="191"/>
      <c r="GL517" s="210"/>
      <c r="GM517" s="145"/>
      <c r="GN517" s="191"/>
      <c r="GO517" s="191"/>
      <c r="GP517" s="191"/>
      <c r="GQ517" s="191"/>
      <c r="GR517" s="191"/>
      <c r="GS517" s="191"/>
      <c r="GT517" s="210"/>
      <c r="GU517" s="145"/>
      <c r="GV517" s="191"/>
      <c r="GW517" s="191"/>
      <c r="GX517" s="191"/>
      <c r="GY517" s="191"/>
      <c r="GZ517" s="191"/>
      <c r="HA517" s="191"/>
      <c r="HB517" s="210"/>
      <c r="HC517" s="145"/>
      <c r="HD517" s="191"/>
      <c r="HE517" s="191"/>
      <c r="HF517" s="191"/>
      <c r="HG517" s="191"/>
      <c r="HH517" s="191"/>
      <c r="HI517" s="191"/>
      <c r="HJ517" s="210"/>
      <c r="HR517" s="310"/>
    </row>
    <row r="518" spans="1:226" s="309" customFormat="1" ht="14.45" customHeight="1" x14ac:dyDescent="0.25">
      <c r="A518" s="211" t="s">
        <v>431</v>
      </c>
      <c r="B518" s="194" t="s">
        <v>0</v>
      </c>
      <c r="C518" s="31">
        <f t="shared" si="350"/>
        <v>508</v>
      </c>
      <c r="D518" s="173" t="str">
        <f t="shared" si="355"/>
        <v>Dw_508</v>
      </c>
      <c r="E518" s="4">
        <v>462.50972320209121</v>
      </c>
      <c r="F518" s="195" t="s">
        <v>360</v>
      </c>
      <c r="G518" s="195">
        <v>17.5</v>
      </c>
      <c r="H518" s="3">
        <f t="shared" si="356"/>
        <v>47.667339463714946</v>
      </c>
      <c r="I518" s="196">
        <f t="shared" si="357"/>
        <v>175.45979965026137</v>
      </c>
      <c r="J518" s="1">
        <f t="shared" si="358"/>
        <v>0.3</v>
      </c>
      <c r="K518" s="280">
        <f t="shared" si="359"/>
        <v>0.65694677799192813</v>
      </c>
      <c r="L518" s="280">
        <f t="shared" si="360"/>
        <v>0.81255803457536591</v>
      </c>
      <c r="M518" s="225">
        <f t="shared" si="361"/>
        <v>1.1042768588993133</v>
      </c>
      <c r="N518" s="15" t="s">
        <v>432</v>
      </c>
      <c r="O518" s="197">
        <f t="shared" si="362"/>
        <v>0.60941852593152446</v>
      </c>
      <c r="P518" s="198">
        <f t="shared" si="363"/>
        <v>0</v>
      </c>
      <c r="Q518" s="198">
        <f t="shared" si="364"/>
        <v>0</v>
      </c>
      <c r="R518" s="198">
        <f t="shared" si="365"/>
        <v>0.7737076771787067</v>
      </c>
      <c r="S518" s="77">
        <f t="shared" si="366"/>
        <v>0.79573874093713848</v>
      </c>
      <c r="T518" s="199"/>
      <c r="U518" s="3">
        <f t="shared" si="367"/>
        <v>2.1244093309723437</v>
      </c>
      <c r="V518" s="98">
        <f t="shared" si="368"/>
        <v>15.344591018776027</v>
      </c>
      <c r="W518" s="49">
        <f t="shared" si="369"/>
        <v>3.1064587779099484</v>
      </c>
      <c r="X518" s="317">
        <f t="shared" si="351"/>
        <v>0.12746671355603378</v>
      </c>
      <c r="Y518" s="318">
        <v>0.12746671355603381</v>
      </c>
      <c r="Z518" s="200"/>
      <c r="AA518" s="66"/>
      <c r="AB518" s="66"/>
      <c r="AC518" s="66">
        <v>250</v>
      </c>
      <c r="AD518" s="66"/>
      <c r="AE518" s="66"/>
      <c r="AF518" s="66"/>
      <c r="AG518" s="66"/>
      <c r="AH518" s="195"/>
      <c r="AI518" s="34"/>
      <c r="AJ518" s="229">
        <v>180</v>
      </c>
      <c r="AK518" s="34"/>
      <c r="AL518" s="34"/>
      <c r="AM518" s="34"/>
      <c r="AN518" s="201"/>
      <c r="AO518" s="201"/>
      <c r="AP518" s="202">
        <v>240</v>
      </c>
      <c r="AQ518" s="18"/>
      <c r="AR518" s="18"/>
      <c r="AS518" s="18"/>
      <c r="AT518" s="51"/>
      <c r="AU518" s="17"/>
      <c r="AV518" s="18"/>
      <c r="AW518" s="112"/>
      <c r="AX518" s="103"/>
      <c r="AY518" s="18"/>
      <c r="AZ518" s="18"/>
      <c r="BA518" s="18"/>
      <c r="BB518" s="17"/>
      <c r="BC518" s="19"/>
      <c r="BD518" s="19"/>
      <c r="BE518" s="19"/>
      <c r="BF518" s="17"/>
      <c r="BG518" s="18"/>
      <c r="BH518" s="18"/>
      <c r="BI518" s="128"/>
      <c r="BJ518" s="331"/>
      <c r="BK518" s="332"/>
      <c r="BL518" s="332"/>
      <c r="BM518" s="332"/>
      <c r="BN518" s="333"/>
      <c r="BO518" s="203">
        <f t="shared" si="370"/>
        <v>6.9363999999999999</v>
      </c>
      <c r="BP518" s="285">
        <v>6.8720574741530109</v>
      </c>
      <c r="BQ518" s="204">
        <v>2.9013059884788555</v>
      </c>
      <c r="BR518" s="204"/>
      <c r="BS518" s="47"/>
      <c r="BT518" s="42"/>
      <c r="BU518" s="42"/>
      <c r="BV518" s="42"/>
      <c r="BW518" s="43"/>
      <c r="BX518" s="191"/>
      <c r="BY518" s="191"/>
      <c r="BZ518" s="205"/>
      <c r="CA518" s="191"/>
      <c r="CB518" s="206"/>
      <c r="CC518" s="191"/>
      <c r="CD518" s="207">
        <f t="shared" si="371"/>
        <v>52.637939895078411</v>
      </c>
      <c r="CE518" s="47" t="s">
        <v>356</v>
      </c>
      <c r="CF518" s="42">
        <v>31.8</v>
      </c>
      <c r="CG518" s="42" t="s">
        <v>353</v>
      </c>
      <c r="CH518" s="42">
        <v>175</v>
      </c>
      <c r="CI518" s="191"/>
      <c r="CJ518" s="192"/>
      <c r="CK518" s="191" t="s">
        <v>357</v>
      </c>
      <c r="CL518" s="191" t="s">
        <v>358</v>
      </c>
      <c r="CM518" s="208">
        <v>0.13</v>
      </c>
      <c r="CN518" s="191">
        <v>470</v>
      </c>
      <c r="CO518" s="205">
        <f t="shared" si="372"/>
        <v>70.153566871403626</v>
      </c>
      <c r="CP518" s="191">
        <f t="shared" si="373"/>
        <v>39.47845492130881</v>
      </c>
      <c r="CQ518" s="145" t="s">
        <v>353</v>
      </c>
      <c r="CR518" s="191">
        <v>175</v>
      </c>
      <c r="CS518" s="191"/>
      <c r="CT518" s="191"/>
      <c r="CU518" s="191"/>
      <c r="CV518" s="192"/>
      <c r="CW518" s="191" t="s">
        <v>357</v>
      </c>
      <c r="CX518" s="209" t="s">
        <v>358</v>
      </c>
      <c r="CY518" s="208">
        <v>0.13</v>
      </c>
      <c r="CZ518" s="191">
        <v>470</v>
      </c>
      <c r="DA518" s="191"/>
      <c r="DB518" s="191">
        <f t="shared" si="374"/>
        <v>47.667339463714946</v>
      </c>
      <c r="DC518" s="43">
        <f t="shared" si="375"/>
        <v>0</v>
      </c>
      <c r="DD518" s="191" t="s">
        <v>362</v>
      </c>
      <c r="DE518" s="191">
        <v>100</v>
      </c>
      <c r="DF518" s="191" t="s">
        <v>361</v>
      </c>
      <c r="DG518" s="191">
        <v>20</v>
      </c>
      <c r="DH518" s="191" t="s">
        <v>353</v>
      </c>
      <c r="DI518" s="192">
        <v>175</v>
      </c>
      <c r="DJ518" s="191"/>
      <c r="DK518" s="209"/>
      <c r="DL518" s="208"/>
      <c r="DM518" s="191"/>
      <c r="DN518" s="191">
        <f t="shared" si="376"/>
        <v>47.667339463714946</v>
      </c>
      <c r="DO518" s="192">
        <f t="shared" si="377"/>
        <v>0</v>
      </c>
      <c r="DP518" s="191">
        <v>1</v>
      </c>
      <c r="DQ518" s="191" t="s">
        <v>363</v>
      </c>
      <c r="DR518" s="191" t="s">
        <v>371</v>
      </c>
      <c r="DS518" s="208">
        <v>0.13400000000000001</v>
      </c>
      <c r="DT518" s="191">
        <v>580</v>
      </c>
      <c r="DU518" s="191">
        <f t="shared" si="378"/>
        <v>6.8720574741530109</v>
      </c>
      <c r="DV518" s="191">
        <v>0.375</v>
      </c>
      <c r="DW518" s="191">
        <v>0.45</v>
      </c>
      <c r="DX518" s="192">
        <f t="shared" si="379"/>
        <v>8.7729899825130691</v>
      </c>
      <c r="DY518" s="191">
        <v>1</v>
      </c>
      <c r="DZ518" s="191" t="s">
        <v>363</v>
      </c>
      <c r="EA518" s="191" t="s">
        <v>371</v>
      </c>
      <c r="EB518" s="208">
        <v>0.13400000000000001</v>
      </c>
      <c r="EC518" s="191">
        <v>580</v>
      </c>
      <c r="ED518" s="191">
        <f t="shared" si="380"/>
        <v>2.9013059884788555</v>
      </c>
      <c r="EE518" s="191">
        <v>0.47499999999999998</v>
      </c>
      <c r="EF518" s="191">
        <v>0.47499999999999998</v>
      </c>
      <c r="EG518" s="191">
        <f t="shared" si="381"/>
        <v>4.3864949912565345</v>
      </c>
      <c r="EH518" s="166">
        <f t="shared" si="382"/>
        <v>2</v>
      </c>
      <c r="EI518" s="205">
        <f t="shared" si="383"/>
        <v>3.6114958626529843</v>
      </c>
      <c r="EJ518" s="205">
        <f t="shared" si="352"/>
        <v>2.1244093309723437</v>
      </c>
      <c r="EK518" s="51">
        <f t="shared" si="348"/>
        <v>0.52689665750651171</v>
      </c>
      <c r="EL518" s="220">
        <f t="shared" si="353"/>
        <v>1.6624520686735078</v>
      </c>
      <c r="EM518" s="221">
        <f t="shared" si="384"/>
        <v>7.6722955093880136</v>
      </c>
      <c r="EN518" s="191"/>
      <c r="EO518" s="313"/>
      <c r="EP518" s="192" t="s">
        <v>354</v>
      </c>
      <c r="EQ518" s="222">
        <f t="shared" si="385"/>
        <v>3.6114958626529843</v>
      </c>
      <c r="ER518" s="191">
        <f t="shared" si="386"/>
        <v>2.1244093309723437</v>
      </c>
      <c r="ES518" s="51">
        <f t="shared" si="387"/>
        <v>0.52689665750651171</v>
      </c>
      <c r="ET518" s="191">
        <f t="shared" si="349"/>
        <v>1.6624520686735078</v>
      </c>
      <c r="EU518" s="191">
        <f t="shared" si="388"/>
        <v>7.6722955093880136</v>
      </c>
      <c r="EV518" s="191"/>
      <c r="EW518" s="191"/>
      <c r="EX518" s="192" t="str">
        <f t="shared" si="354"/>
        <v>Rear</v>
      </c>
      <c r="EY518" s="145"/>
      <c r="EZ518" s="191"/>
      <c r="FA518" s="191"/>
      <c r="FB518" s="191"/>
      <c r="FC518" s="191"/>
      <c r="FD518" s="191"/>
      <c r="FE518" s="191"/>
      <c r="FF518" s="192"/>
      <c r="FG518" s="145"/>
      <c r="FH518" s="191"/>
      <c r="FI518" s="191"/>
      <c r="FJ518" s="191"/>
      <c r="FK518" s="191"/>
      <c r="FL518" s="191"/>
      <c r="FM518" s="191"/>
      <c r="FN518" s="192"/>
      <c r="FO518" s="145"/>
      <c r="FP518" s="191"/>
      <c r="FQ518" s="191"/>
      <c r="FR518" s="191"/>
      <c r="FS518" s="191"/>
      <c r="FT518" s="191"/>
      <c r="FU518" s="191"/>
      <c r="FV518" s="192"/>
      <c r="FW518" s="191"/>
      <c r="FX518" s="191"/>
      <c r="FY518" s="191"/>
      <c r="FZ518" s="191"/>
      <c r="GA518" s="191"/>
      <c r="GB518" s="191"/>
      <c r="GC518" s="191"/>
      <c r="GD518" s="210"/>
      <c r="GE518" s="145"/>
      <c r="GF518" s="191"/>
      <c r="GG518" s="191"/>
      <c r="GH518" s="191"/>
      <c r="GI518" s="191"/>
      <c r="GJ518" s="191"/>
      <c r="GK518" s="191"/>
      <c r="GL518" s="210"/>
      <c r="GM518" s="145"/>
      <c r="GN518" s="191"/>
      <c r="GO518" s="191"/>
      <c r="GP518" s="191"/>
      <c r="GQ518" s="191"/>
      <c r="GR518" s="191"/>
      <c r="GS518" s="191"/>
      <c r="GT518" s="210"/>
      <c r="GU518" s="145"/>
      <c r="GV518" s="191"/>
      <c r="GW518" s="191"/>
      <c r="GX518" s="191"/>
      <c r="GY518" s="191"/>
      <c r="GZ518" s="191"/>
      <c r="HA518" s="191"/>
      <c r="HB518" s="210"/>
      <c r="HC518" s="145"/>
      <c r="HD518" s="191"/>
      <c r="HE518" s="191"/>
      <c r="HF518" s="191"/>
      <c r="HG518" s="191"/>
      <c r="HH518" s="191"/>
      <c r="HI518" s="191"/>
      <c r="HJ518" s="210"/>
      <c r="HR518" s="310"/>
    </row>
    <row r="519" spans="1:226" s="309" customFormat="1" ht="14.45" customHeight="1" x14ac:dyDescent="0.25">
      <c r="A519" s="211" t="s">
        <v>431</v>
      </c>
      <c r="B519" s="194" t="s">
        <v>0</v>
      </c>
      <c r="C519" s="31">
        <f t="shared" si="350"/>
        <v>509</v>
      </c>
      <c r="D519" s="173" t="str">
        <f t="shared" si="355"/>
        <v>Dw_509</v>
      </c>
      <c r="E519" s="4">
        <v>513.19216263267265</v>
      </c>
      <c r="F519" s="195" t="s">
        <v>360</v>
      </c>
      <c r="G519" s="195">
        <v>17.5</v>
      </c>
      <c r="H519" s="3">
        <f t="shared" si="356"/>
        <v>50.330749911395415</v>
      </c>
      <c r="I519" s="196">
        <f t="shared" si="357"/>
        <v>189.17647836103095</v>
      </c>
      <c r="J519" s="1">
        <f t="shared" si="358"/>
        <v>0.3</v>
      </c>
      <c r="K519" s="280">
        <f t="shared" si="359"/>
        <v>0.64116768083258313</v>
      </c>
      <c r="L519" s="280">
        <f t="shared" si="360"/>
        <v>0.77412214656439116</v>
      </c>
      <c r="M519" s="225">
        <f t="shared" si="361"/>
        <v>1.1275997994907645</v>
      </c>
      <c r="N519" s="15" t="s">
        <v>432</v>
      </c>
      <c r="O519" s="197">
        <f t="shared" si="362"/>
        <v>0.58059160992329328</v>
      </c>
      <c r="P519" s="198">
        <f t="shared" si="363"/>
        <v>0</v>
      </c>
      <c r="Q519" s="198">
        <f t="shared" si="364"/>
        <v>0</v>
      </c>
      <c r="R519" s="198">
        <f t="shared" si="365"/>
        <v>0.79004881304926666</v>
      </c>
      <c r="S519" s="77">
        <f t="shared" si="366"/>
        <v>0.79822189414524714</v>
      </c>
      <c r="T519" s="199"/>
      <c r="U519" s="3">
        <f t="shared" si="367"/>
        <v>2.1145387302510468</v>
      </c>
      <c r="V519" s="98">
        <f t="shared" si="368"/>
        <v>15.202331741887811</v>
      </c>
      <c r="W519" s="49">
        <f t="shared" si="369"/>
        <v>3.3107256680050181</v>
      </c>
      <c r="X519" s="317">
        <f t="shared" si="351"/>
        <v>0.11685596627491503</v>
      </c>
      <c r="Y519" s="318">
        <v>0.116855966274915</v>
      </c>
      <c r="Z519" s="200"/>
      <c r="AA519" s="66"/>
      <c r="AB519" s="66"/>
      <c r="AC519" s="66">
        <v>250</v>
      </c>
      <c r="AD519" s="66"/>
      <c r="AE519" s="66"/>
      <c r="AF519" s="66"/>
      <c r="AG519" s="66"/>
      <c r="AH519" s="195"/>
      <c r="AI519" s="34"/>
      <c r="AJ519" s="229">
        <v>180</v>
      </c>
      <c r="AK519" s="34"/>
      <c r="AL519" s="34"/>
      <c r="AM519" s="34"/>
      <c r="AN519" s="201"/>
      <c r="AO519" s="201"/>
      <c r="AP519" s="202">
        <v>240</v>
      </c>
      <c r="AQ519" s="18"/>
      <c r="AR519" s="18"/>
      <c r="AS519" s="18"/>
      <c r="AT519" s="51"/>
      <c r="AU519" s="17"/>
      <c r="AV519" s="18"/>
      <c r="AW519" s="112"/>
      <c r="AX519" s="103"/>
      <c r="AY519" s="18"/>
      <c r="AZ519" s="18"/>
      <c r="BA519" s="18"/>
      <c r="BB519" s="17"/>
      <c r="BC519" s="19"/>
      <c r="BD519" s="19"/>
      <c r="BE519" s="19"/>
      <c r="BF519" s="17"/>
      <c r="BG519" s="18"/>
      <c r="BH519" s="18"/>
      <c r="BI519" s="128"/>
      <c r="BJ519" s="331"/>
      <c r="BK519" s="332"/>
      <c r="BL519" s="332"/>
      <c r="BM519" s="332"/>
      <c r="BN519" s="333"/>
      <c r="BO519" s="203">
        <f t="shared" si="370"/>
        <v>6.9363999999999999</v>
      </c>
      <c r="BP519" s="285">
        <v>7.2560333763040505</v>
      </c>
      <c r="BQ519" s="204">
        <v>3.1183862622891141</v>
      </c>
      <c r="BR519" s="204"/>
      <c r="BS519" s="47"/>
      <c r="BT519" s="42"/>
      <c r="BU519" s="42"/>
      <c r="BV519" s="42"/>
      <c r="BW519" s="43"/>
      <c r="BX519" s="191"/>
      <c r="BY519" s="191"/>
      <c r="BZ519" s="205"/>
      <c r="CA519" s="191"/>
      <c r="CB519" s="206"/>
      <c r="CC519" s="191"/>
      <c r="CD519" s="207">
        <f t="shared" si="371"/>
        <v>56.752943508309286</v>
      </c>
      <c r="CE519" s="47" t="s">
        <v>356</v>
      </c>
      <c r="CF519" s="42">
        <v>31.8</v>
      </c>
      <c r="CG519" s="42" t="s">
        <v>353</v>
      </c>
      <c r="CH519" s="42">
        <v>175</v>
      </c>
      <c r="CI519" s="191"/>
      <c r="CJ519" s="192"/>
      <c r="CK519" s="191" t="s">
        <v>357</v>
      </c>
      <c r="CL519" s="191" t="s">
        <v>358</v>
      </c>
      <c r="CM519" s="208">
        <v>0.13</v>
      </c>
      <c r="CN519" s="191">
        <v>470</v>
      </c>
      <c r="CO519" s="205">
        <f t="shared" si="372"/>
        <v>78.543424686812244</v>
      </c>
      <c r="CP519" s="191">
        <f t="shared" si="373"/>
        <v>42.564707631231961</v>
      </c>
      <c r="CQ519" s="145" t="s">
        <v>353</v>
      </c>
      <c r="CR519" s="191">
        <v>175</v>
      </c>
      <c r="CS519" s="191"/>
      <c r="CT519" s="191"/>
      <c r="CU519" s="191"/>
      <c r="CV519" s="192"/>
      <c r="CW519" s="191" t="s">
        <v>357</v>
      </c>
      <c r="CX519" s="209" t="s">
        <v>358</v>
      </c>
      <c r="CY519" s="208">
        <v>0.13</v>
      </c>
      <c r="CZ519" s="191">
        <v>470</v>
      </c>
      <c r="DA519" s="191"/>
      <c r="DB519" s="191">
        <f t="shared" si="374"/>
        <v>50.330749911395415</v>
      </c>
      <c r="DC519" s="43">
        <f t="shared" si="375"/>
        <v>0</v>
      </c>
      <c r="DD519" s="191" t="s">
        <v>362</v>
      </c>
      <c r="DE519" s="191">
        <v>100</v>
      </c>
      <c r="DF519" s="191" t="s">
        <v>361</v>
      </c>
      <c r="DG519" s="191">
        <v>20</v>
      </c>
      <c r="DH519" s="191" t="s">
        <v>353</v>
      </c>
      <c r="DI519" s="192">
        <v>175</v>
      </c>
      <c r="DJ519" s="191"/>
      <c r="DK519" s="209"/>
      <c r="DL519" s="208"/>
      <c r="DM519" s="191"/>
      <c r="DN519" s="191">
        <f t="shared" si="376"/>
        <v>50.330749911395415</v>
      </c>
      <c r="DO519" s="192">
        <f t="shared" si="377"/>
        <v>0</v>
      </c>
      <c r="DP519" s="191">
        <v>1</v>
      </c>
      <c r="DQ519" s="191" t="s">
        <v>363</v>
      </c>
      <c r="DR519" s="191" t="s">
        <v>371</v>
      </c>
      <c r="DS519" s="208">
        <v>0.13400000000000001</v>
      </c>
      <c r="DT519" s="191">
        <v>580</v>
      </c>
      <c r="DU519" s="191">
        <f t="shared" si="378"/>
        <v>7.2560333763040505</v>
      </c>
      <c r="DV519" s="191">
        <v>0.375</v>
      </c>
      <c r="DW519" s="191">
        <v>0.45</v>
      </c>
      <c r="DX519" s="192">
        <f t="shared" si="379"/>
        <v>9.4588239180515483</v>
      </c>
      <c r="DY519" s="191">
        <v>1</v>
      </c>
      <c r="DZ519" s="191" t="s">
        <v>363</v>
      </c>
      <c r="EA519" s="191" t="s">
        <v>371</v>
      </c>
      <c r="EB519" s="208">
        <v>0.13400000000000001</v>
      </c>
      <c r="EC519" s="191">
        <v>580</v>
      </c>
      <c r="ED519" s="191">
        <f t="shared" si="380"/>
        <v>3.1183862622891141</v>
      </c>
      <c r="EE519" s="191">
        <v>0.47499999999999998</v>
      </c>
      <c r="EF519" s="191">
        <v>0.47499999999999998</v>
      </c>
      <c r="EG519" s="191">
        <f t="shared" si="381"/>
        <v>4.7294119590257742</v>
      </c>
      <c r="EH519" s="166">
        <f t="shared" si="382"/>
        <v>2</v>
      </c>
      <c r="EI519" s="205">
        <f t="shared" si="383"/>
        <v>3.5947158414267792</v>
      </c>
      <c r="EJ519" s="205">
        <f t="shared" si="352"/>
        <v>2.1145387302510468</v>
      </c>
      <c r="EK519" s="51">
        <f t="shared" si="348"/>
        <v>0.75384753203806731</v>
      </c>
      <c r="EL519" s="220">
        <f t="shared" si="353"/>
        <v>1.6708420792866103</v>
      </c>
      <c r="EM519" s="221">
        <f t="shared" si="384"/>
        <v>7.6011658709439054</v>
      </c>
      <c r="EN519" s="191"/>
      <c r="EO519" s="313"/>
      <c r="EP519" s="192" t="s">
        <v>354</v>
      </c>
      <c r="EQ519" s="222">
        <f t="shared" si="385"/>
        <v>3.5947158414267792</v>
      </c>
      <c r="ER519" s="191">
        <f t="shared" si="386"/>
        <v>2.1145387302510468</v>
      </c>
      <c r="ES519" s="51">
        <f t="shared" si="387"/>
        <v>0.75384753203806731</v>
      </c>
      <c r="ET519" s="191">
        <f t="shared" si="349"/>
        <v>1.6708420792866103</v>
      </c>
      <c r="EU519" s="191">
        <f t="shared" si="388"/>
        <v>7.6011658709439054</v>
      </c>
      <c r="EV519" s="191"/>
      <c r="EW519" s="191"/>
      <c r="EX519" s="192" t="str">
        <f t="shared" si="354"/>
        <v>Rear</v>
      </c>
      <c r="EY519" s="145"/>
      <c r="EZ519" s="191"/>
      <c r="FA519" s="191"/>
      <c r="FB519" s="191"/>
      <c r="FC519" s="191"/>
      <c r="FD519" s="191"/>
      <c r="FE519" s="191"/>
      <c r="FF519" s="192"/>
      <c r="FG519" s="145"/>
      <c r="FH519" s="191"/>
      <c r="FI519" s="191"/>
      <c r="FJ519" s="191"/>
      <c r="FK519" s="191"/>
      <c r="FL519" s="191"/>
      <c r="FM519" s="191"/>
      <c r="FN519" s="192"/>
      <c r="FO519" s="145"/>
      <c r="FP519" s="191"/>
      <c r="FQ519" s="191"/>
      <c r="FR519" s="191"/>
      <c r="FS519" s="191"/>
      <c r="FT519" s="191"/>
      <c r="FU519" s="191"/>
      <c r="FV519" s="192"/>
      <c r="FW519" s="191"/>
      <c r="FX519" s="191"/>
      <c r="FY519" s="191"/>
      <c r="FZ519" s="191"/>
      <c r="GA519" s="191"/>
      <c r="GB519" s="191"/>
      <c r="GC519" s="191"/>
      <c r="GD519" s="210"/>
      <c r="GE519" s="145"/>
      <c r="GF519" s="191"/>
      <c r="GG519" s="191"/>
      <c r="GH519" s="191"/>
      <c r="GI519" s="191"/>
      <c r="GJ519" s="191"/>
      <c r="GK519" s="191"/>
      <c r="GL519" s="210"/>
      <c r="GM519" s="145"/>
      <c r="GN519" s="191"/>
      <c r="GO519" s="191"/>
      <c r="GP519" s="191"/>
      <c r="GQ519" s="191"/>
      <c r="GR519" s="191"/>
      <c r="GS519" s="191"/>
      <c r="GT519" s="210"/>
      <c r="GU519" s="145"/>
      <c r="GV519" s="191"/>
      <c r="GW519" s="191"/>
      <c r="GX519" s="191"/>
      <c r="GY519" s="191"/>
      <c r="GZ519" s="191"/>
      <c r="HA519" s="191"/>
      <c r="HB519" s="210"/>
      <c r="HC519" s="145"/>
      <c r="HD519" s="191"/>
      <c r="HE519" s="191"/>
      <c r="HF519" s="191"/>
      <c r="HG519" s="191"/>
      <c r="HH519" s="191"/>
      <c r="HI519" s="191"/>
      <c r="HJ519" s="210"/>
      <c r="HR519" s="310"/>
    </row>
    <row r="520" spans="1:226" s="309" customFormat="1" ht="14.45" customHeight="1" x14ac:dyDescent="0.25">
      <c r="A520" s="211" t="s">
        <v>431</v>
      </c>
      <c r="B520" s="194" t="s">
        <v>0</v>
      </c>
      <c r="C520" s="31">
        <f t="shared" si="350"/>
        <v>510</v>
      </c>
      <c r="D520" s="173" t="str">
        <f t="shared" si="355"/>
        <v>Dw_510</v>
      </c>
      <c r="E520" s="4">
        <v>551.50391067717794</v>
      </c>
      <c r="F520" s="195" t="s">
        <v>360</v>
      </c>
      <c r="G520" s="195">
        <v>17.5</v>
      </c>
      <c r="H520" s="3">
        <f t="shared" si="356"/>
        <v>50.474503123438652</v>
      </c>
      <c r="I520" s="196">
        <f t="shared" si="357"/>
        <v>179.81960531438457</v>
      </c>
      <c r="J520" s="1">
        <f t="shared" si="358"/>
        <v>0.3</v>
      </c>
      <c r="K520" s="280">
        <f t="shared" si="359"/>
        <v>0.68397961004634666</v>
      </c>
      <c r="L520" s="280">
        <f t="shared" si="360"/>
        <v>0.77171288534433313</v>
      </c>
      <c r="M520" s="225">
        <f t="shared" si="361"/>
        <v>1.0687748914018478</v>
      </c>
      <c r="N520" s="15" t="s">
        <v>432</v>
      </c>
      <c r="O520" s="197">
        <f t="shared" si="362"/>
        <v>0.57878466400824991</v>
      </c>
      <c r="P520" s="198">
        <f t="shared" si="363"/>
        <v>0</v>
      </c>
      <c r="Q520" s="198">
        <f t="shared" si="364"/>
        <v>0</v>
      </c>
      <c r="R520" s="198">
        <f t="shared" si="365"/>
        <v>0.74883334916361388</v>
      </c>
      <c r="S520" s="77">
        <f t="shared" si="366"/>
        <v>0.85276404921737359</v>
      </c>
      <c r="T520" s="199"/>
      <c r="U520" s="3">
        <f t="shared" si="367"/>
        <v>1.6239490774563046</v>
      </c>
      <c r="V520" s="98">
        <f t="shared" si="368"/>
        <v>8.9665160609820216</v>
      </c>
      <c r="W520" s="49">
        <f t="shared" si="369"/>
        <v>5.6292212917656483</v>
      </c>
      <c r="X520" s="317">
        <f t="shared" si="351"/>
        <v>6.3543757778126209E-2</v>
      </c>
      <c r="Y520" s="318">
        <v>6.3543757778126195E-2</v>
      </c>
      <c r="Z520" s="200"/>
      <c r="AA520" s="66"/>
      <c r="AB520" s="66"/>
      <c r="AC520" s="66">
        <v>250</v>
      </c>
      <c r="AD520" s="66"/>
      <c r="AE520" s="66"/>
      <c r="AF520" s="66"/>
      <c r="AG520" s="66"/>
      <c r="AH520" s="195"/>
      <c r="AI520" s="34"/>
      <c r="AJ520" s="229">
        <v>180</v>
      </c>
      <c r="AK520" s="34"/>
      <c r="AL520" s="34"/>
      <c r="AM520" s="34"/>
      <c r="AN520" s="201"/>
      <c r="AO520" s="201"/>
      <c r="AP520" s="202">
        <v>240</v>
      </c>
      <c r="AQ520" s="18"/>
      <c r="AR520" s="18"/>
      <c r="AS520" s="18"/>
      <c r="AT520" s="51"/>
      <c r="AU520" s="17"/>
      <c r="AV520" s="18"/>
      <c r="AW520" s="112"/>
      <c r="AX520" s="103"/>
      <c r="AY520" s="18"/>
      <c r="AZ520" s="18"/>
      <c r="BA520" s="18"/>
      <c r="BB520" s="17"/>
      <c r="BC520" s="19"/>
      <c r="BD520" s="19"/>
      <c r="BE520" s="19"/>
      <c r="BF520" s="17"/>
      <c r="BG520" s="18"/>
      <c r="BH520" s="18"/>
      <c r="BI520" s="128"/>
      <c r="BJ520" s="331"/>
      <c r="BK520" s="332"/>
      <c r="BL520" s="332"/>
      <c r="BM520" s="332"/>
      <c r="BN520" s="333"/>
      <c r="BO520" s="203">
        <f t="shared" si="370"/>
        <v>6.9363999999999999</v>
      </c>
      <c r="BP520" s="285">
        <v>7.2767578460640463</v>
      </c>
      <c r="BQ520" s="204">
        <v>2.774562835427469</v>
      </c>
      <c r="BR520" s="204"/>
      <c r="BS520" s="47"/>
      <c r="BT520" s="42"/>
      <c r="BU520" s="42"/>
      <c r="BV520" s="42"/>
      <c r="BW520" s="43"/>
      <c r="BX520" s="191"/>
      <c r="BY520" s="191"/>
      <c r="BZ520" s="205"/>
      <c r="CA520" s="191"/>
      <c r="CB520" s="206"/>
      <c r="CC520" s="191"/>
      <c r="CD520" s="207">
        <f t="shared" si="371"/>
        <v>53.945881594315374</v>
      </c>
      <c r="CE520" s="47" t="s">
        <v>356</v>
      </c>
      <c r="CF520" s="42">
        <v>31.8</v>
      </c>
      <c r="CG520" s="42" t="s">
        <v>353</v>
      </c>
      <c r="CH520" s="42">
        <v>175</v>
      </c>
      <c r="CI520" s="191"/>
      <c r="CJ520" s="192"/>
      <c r="CK520" s="191" t="s">
        <v>357</v>
      </c>
      <c r="CL520" s="191" t="s">
        <v>358</v>
      </c>
      <c r="CM520" s="208">
        <v>0.13</v>
      </c>
      <c r="CN520" s="191">
        <v>470</v>
      </c>
      <c r="CO520" s="205">
        <f t="shared" si="372"/>
        <v>68.899045216079401</v>
      </c>
      <c r="CP520" s="191">
        <f t="shared" si="373"/>
        <v>40.459411195736529</v>
      </c>
      <c r="CQ520" s="145" t="s">
        <v>353</v>
      </c>
      <c r="CR520" s="191">
        <v>175</v>
      </c>
      <c r="CS520" s="191"/>
      <c r="CT520" s="191"/>
      <c r="CU520" s="191"/>
      <c r="CV520" s="192"/>
      <c r="CW520" s="191" t="s">
        <v>357</v>
      </c>
      <c r="CX520" s="209" t="s">
        <v>358</v>
      </c>
      <c r="CY520" s="208">
        <v>0.13</v>
      </c>
      <c r="CZ520" s="191">
        <v>470</v>
      </c>
      <c r="DA520" s="191"/>
      <c r="DB520" s="191">
        <f t="shared" si="374"/>
        <v>50.474503123438652</v>
      </c>
      <c r="DC520" s="43">
        <f t="shared" si="375"/>
        <v>0</v>
      </c>
      <c r="DD520" s="191" t="s">
        <v>362</v>
      </c>
      <c r="DE520" s="191">
        <v>100</v>
      </c>
      <c r="DF520" s="191" t="s">
        <v>361</v>
      </c>
      <c r="DG520" s="191">
        <v>20</v>
      </c>
      <c r="DH520" s="191" t="s">
        <v>353</v>
      </c>
      <c r="DI520" s="192">
        <v>175</v>
      </c>
      <c r="DJ520" s="191"/>
      <c r="DK520" s="209"/>
      <c r="DL520" s="208"/>
      <c r="DM520" s="191"/>
      <c r="DN520" s="191">
        <f t="shared" si="376"/>
        <v>50.474503123438652</v>
      </c>
      <c r="DO520" s="192">
        <f t="shared" si="377"/>
        <v>0</v>
      </c>
      <c r="DP520" s="191">
        <v>1</v>
      </c>
      <c r="DQ520" s="191" t="s">
        <v>363</v>
      </c>
      <c r="DR520" s="191" t="s">
        <v>371</v>
      </c>
      <c r="DS520" s="208">
        <v>0.13400000000000001</v>
      </c>
      <c r="DT520" s="191">
        <v>580</v>
      </c>
      <c r="DU520" s="191">
        <f t="shared" si="378"/>
        <v>7.2767578460640463</v>
      </c>
      <c r="DV520" s="191">
        <v>0.375</v>
      </c>
      <c r="DW520" s="191">
        <v>0.45</v>
      </c>
      <c r="DX520" s="192">
        <f t="shared" si="379"/>
        <v>8.9909802657192284</v>
      </c>
      <c r="DY520" s="191">
        <v>1</v>
      </c>
      <c r="DZ520" s="191" t="s">
        <v>363</v>
      </c>
      <c r="EA520" s="191" t="s">
        <v>371</v>
      </c>
      <c r="EB520" s="208">
        <v>0.13400000000000001</v>
      </c>
      <c r="EC520" s="191">
        <v>580</v>
      </c>
      <c r="ED520" s="191">
        <f t="shared" si="380"/>
        <v>2.774562835427469</v>
      </c>
      <c r="EE520" s="191">
        <v>0.47499999999999998</v>
      </c>
      <c r="EF520" s="191">
        <v>0.47499999999999998</v>
      </c>
      <c r="EG520" s="191">
        <f t="shared" si="381"/>
        <v>4.4954901328596142</v>
      </c>
      <c r="EH520" s="166">
        <f t="shared" si="382"/>
        <v>2</v>
      </c>
      <c r="EI520" s="205">
        <f t="shared" si="383"/>
        <v>2.7607134316757178</v>
      </c>
      <c r="EJ520" s="205">
        <f t="shared" si="352"/>
        <v>1.6239490774563046</v>
      </c>
      <c r="EK520" s="51">
        <f t="shared" si="348"/>
        <v>0.90061375797116439</v>
      </c>
      <c r="EL520" s="220">
        <f t="shared" si="353"/>
        <v>0.35374328416214107</v>
      </c>
      <c r="EM520" s="221">
        <f t="shared" si="384"/>
        <v>4.4832580304910108</v>
      </c>
      <c r="EN520" s="191"/>
      <c r="EO520" s="313"/>
      <c r="EP520" s="192" t="s">
        <v>354</v>
      </c>
      <c r="EQ520" s="222">
        <f t="shared" si="385"/>
        <v>2.7607134316757178</v>
      </c>
      <c r="ER520" s="191">
        <f t="shared" si="386"/>
        <v>1.6239490774563046</v>
      </c>
      <c r="ES520" s="51">
        <f t="shared" si="387"/>
        <v>0.90061375797116439</v>
      </c>
      <c r="ET520" s="191">
        <f t="shared" si="349"/>
        <v>3.821943284162141</v>
      </c>
      <c r="EU520" s="191">
        <f t="shared" si="388"/>
        <v>4.4832580304910108</v>
      </c>
      <c r="EV520" s="191"/>
      <c r="EW520" s="191"/>
      <c r="EX520" s="192" t="str">
        <f t="shared" si="354"/>
        <v>Front</v>
      </c>
      <c r="EY520" s="145"/>
      <c r="EZ520" s="191"/>
      <c r="FA520" s="191"/>
      <c r="FB520" s="191"/>
      <c r="FC520" s="191"/>
      <c r="FD520" s="191"/>
      <c r="FE520" s="191"/>
      <c r="FF520" s="192"/>
      <c r="FG520" s="145"/>
      <c r="FH520" s="191"/>
      <c r="FI520" s="191"/>
      <c r="FJ520" s="191"/>
      <c r="FK520" s="191"/>
      <c r="FL520" s="191"/>
      <c r="FM520" s="191"/>
      <c r="FN520" s="192"/>
      <c r="FO520" s="145"/>
      <c r="FP520" s="191"/>
      <c r="FQ520" s="191"/>
      <c r="FR520" s="191"/>
      <c r="FS520" s="191"/>
      <c r="FT520" s="191"/>
      <c r="FU520" s="191"/>
      <c r="FV520" s="192"/>
      <c r="FW520" s="191"/>
      <c r="FX520" s="191"/>
      <c r="FY520" s="191"/>
      <c r="FZ520" s="191"/>
      <c r="GA520" s="191"/>
      <c r="GB520" s="191"/>
      <c r="GC520" s="191"/>
      <c r="GD520" s="210"/>
      <c r="GE520" s="145"/>
      <c r="GF520" s="191"/>
      <c r="GG520" s="191"/>
      <c r="GH520" s="191"/>
      <c r="GI520" s="191"/>
      <c r="GJ520" s="191"/>
      <c r="GK520" s="191"/>
      <c r="GL520" s="210"/>
      <c r="GM520" s="145"/>
      <c r="GN520" s="191"/>
      <c r="GO520" s="191"/>
      <c r="GP520" s="191"/>
      <c r="GQ520" s="191"/>
      <c r="GR520" s="191"/>
      <c r="GS520" s="191"/>
      <c r="GT520" s="210"/>
      <c r="GU520" s="145"/>
      <c r="GV520" s="191"/>
      <c r="GW520" s="191"/>
      <c r="GX520" s="191"/>
      <c r="GY520" s="191"/>
      <c r="GZ520" s="191"/>
      <c r="HA520" s="191"/>
      <c r="HB520" s="210"/>
      <c r="HC520" s="145"/>
      <c r="HD520" s="191"/>
      <c r="HE520" s="191"/>
      <c r="HF520" s="191"/>
      <c r="HG520" s="191"/>
      <c r="HH520" s="191"/>
      <c r="HI520" s="191"/>
      <c r="HJ520" s="210"/>
      <c r="HR520" s="310"/>
    </row>
    <row r="521" spans="1:226" s="309" customFormat="1" ht="14.45" customHeight="1" x14ac:dyDescent="0.25">
      <c r="A521" s="211" t="s">
        <v>431</v>
      </c>
      <c r="B521" s="194" t="s">
        <v>0</v>
      </c>
      <c r="C521" s="31">
        <f t="shared" si="350"/>
        <v>511</v>
      </c>
      <c r="D521" s="173" t="str">
        <f t="shared" si="355"/>
        <v>Dw_511</v>
      </c>
      <c r="E521" s="4">
        <v>465.69925412269163</v>
      </c>
      <c r="F521" s="195" t="s">
        <v>360</v>
      </c>
      <c r="G521" s="195">
        <v>17.5</v>
      </c>
      <c r="H521" s="3">
        <f t="shared" si="356"/>
        <v>48.869152921948228</v>
      </c>
      <c r="I521" s="196">
        <f t="shared" si="357"/>
        <v>177.12854635507694</v>
      </c>
      <c r="J521" s="1">
        <f t="shared" si="358"/>
        <v>0.3</v>
      </c>
      <c r="K521" s="280">
        <f t="shared" si="359"/>
        <v>0.66933370606226594</v>
      </c>
      <c r="L521" s="280">
        <f t="shared" si="360"/>
        <v>0.75629983015241387</v>
      </c>
      <c r="M521" s="225">
        <f t="shared" si="361"/>
        <v>1.087364129093741</v>
      </c>
      <c r="N521" s="15" t="s">
        <v>432</v>
      </c>
      <c r="O521" s="197">
        <f t="shared" si="362"/>
        <v>0.56722487261431043</v>
      </c>
      <c r="P521" s="198">
        <f t="shared" si="363"/>
        <v>0</v>
      </c>
      <c r="Q521" s="198">
        <f t="shared" si="364"/>
        <v>0</v>
      </c>
      <c r="R521" s="198">
        <f t="shared" si="365"/>
        <v>0.76185783283291164</v>
      </c>
      <c r="S521" s="77">
        <f t="shared" si="366"/>
        <v>0.82091543935794697</v>
      </c>
      <c r="T521" s="199"/>
      <c r="U521" s="3">
        <f t="shared" si="367"/>
        <v>1.6385970033448549</v>
      </c>
      <c r="V521" s="98">
        <f t="shared" si="368"/>
        <v>9.1290004738605113</v>
      </c>
      <c r="W521" s="49">
        <f t="shared" si="369"/>
        <v>5.3531767318752506</v>
      </c>
      <c r="X521" s="317">
        <f t="shared" si="351"/>
        <v>6.5973686020329533E-2</v>
      </c>
      <c r="Y521" s="318">
        <v>6.5973686020329506E-2</v>
      </c>
      <c r="Z521" s="200"/>
      <c r="AA521" s="66"/>
      <c r="AB521" s="66"/>
      <c r="AC521" s="66">
        <v>250</v>
      </c>
      <c r="AD521" s="66"/>
      <c r="AE521" s="66"/>
      <c r="AF521" s="66"/>
      <c r="AG521" s="66"/>
      <c r="AH521" s="195"/>
      <c r="AI521" s="34"/>
      <c r="AJ521" s="229">
        <v>180</v>
      </c>
      <c r="AK521" s="34"/>
      <c r="AL521" s="34"/>
      <c r="AM521" s="34"/>
      <c r="AN521" s="201"/>
      <c r="AO521" s="201"/>
      <c r="AP521" s="202">
        <v>240</v>
      </c>
      <c r="AQ521" s="18"/>
      <c r="AR521" s="18"/>
      <c r="AS521" s="18"/>
      <c r="AT521" s="51"/>
      <c r="AU521" s="17"/>
      <c r="AV521" s="18"/>
      <c r="AW521" s="112"/>
      <c r="AX521" s="103"/>
      <c r="AY521" s="18"/>
      <c r="AZ521" s="18"/>
      <c r="BA521" s="18"/>
      <c r="BB521" s="17"/>
      <c r="BC521" s="19"/>
      <c r="BD521" s="19"/>
      <c r="BE521" s="19"/>
      <c r="BF521" s="17"/>
      <c r="BG521" s="18"/>
      <c r="BH521" s="18"/>
      <c r="BI521" s="128"/>
      <c r="BJ521" s="331"/>
      <c r="BK521" s="332"/>
      <c r="BL521" s="332"/>
      <c r="BM521" s="332"/>
      <c r="BN521" s="333"/>
      <c r="BO521" s="203">
        <f t="shared" si="370"/>
        <v>6.9363999999999999</v>
      </c>
      <c r="BP521" s="285">
        <v>7.0453193186592795</v>
      </c>
      <c r="BQ521" s="204">
        <v>2.8390728887408851</v>
      </c>
      <c r="BR521" s="204"/>
      <c r="BS521" s="47"/>
      <c r="BT521" s="42"/>
      <c r="BU521" s="42"/>
      <c r="BV521" s="42"/>
      <c r="BW521" s="43"/>
      <c r="BX521" s="191"/>
      <c r="BY521" s="191"/>
      <c r="BZ521" s="205"/>
      <c r="CA521" s="191"/>
      <c r="CB521" s="206"/>
      <c r="CC521" s="191"/>
      <c r="CD521" s="207">
        <f t="shared" si="371"/>
        <v>53.138563906523082</v>
      </c>
      <c r="CE521" s="47" t="s">
        <v>356</v>
      </c>
      <c r="CF521" s="42">
        <v>31.8</v>
      </c>
      <c r="CG521" s="42" t="s">
        <v>353</v>
      </c>
      <c r="CH521" s="42">
        <v>175</v>
      </c>
      <c r="CI521" s="191"/>
      <c r="CJ521" s="192"/>
      <c r="CK521" s="191" t="s">
        <v>357</v>
      </c>
      <c r="CL521" s="191" t="s">
        <v>358</v>
      </c>
      <c r="CM521" s="208">
        <v>0.13</v>
      </c>
      <c r="CN521" s="191">
        <v>470</v>
      </c>
      <c r="CO521" s="205">
        <f t="shared" si="372"/>
        <v>69.418686659752638</v>
      </c>
      <c r="CP521" s="191">
        <f t="shared" si="373"/>
        <v>39.853922929892313</v>
      </c>
      <c r="CQ521" s="145" t="s">
        <v>353</v>
      </c>
      <c r="CR521" s="191">
        <v>175</v>
      </c>
      <c r="CS521" s="191"/>
      <c r="CT521" s="191"/>
      <c r="CU521" s="191"/>
      <c r="CV521" s="192"/>
      <c r="CW521" s="191" t="s">
        <v>357</v>
      </c>
      <c r="CX521" s="209" t="s">
        <v>358</v>
      </c>
      <c r="CY521" s="208">
        <v>0.13</v>
      </c>
      <c r="CZ521" s="191">
        <v>470</v>
      </c>
      <c r="DA521" s="191"/>
      <c r="DB521" s="191">
        <f t="shared" si="374"/>
        <v>48.869152921948228</v>
      </c>
      <c r="DC521" s="43">
        <f t="shared" si="375"/>
        <v>0</v>
      </c>
      <c r="DD521" s="191" t="s">
        <v>362</v>
      </c>
      <c r="DE521" s="191">
        <v>100</v>
      </c>
      <c r="DF521" s="191" t="s">
        <v>361</v>
      </c>
      <c r="DG521" s="191">
        <v>20</v>
      </c>
      <c r="DH521" s="191" t="s">
        <v>353</v>
      </c>
      <c r="DI521" s="192">
        <v>175</v>
      </c>
      <c r="DJ521" s="191"/>
      <c r="DK521" s="209"/>
      <c r="DL521" s="208"/>
      <c r="DM521" s="191"/>
      <c r="DN521" s="191">
        <f t="shared" si="376"/>
        <v>48.869152921948228</v>
      </c>
      <c r="DO521" s="192">
        <f t="shared" si="377"/>
        <v>0</v>
      </c>
      <c r="DP521" s="191">
        <v>1</v>
      </c>
      <c r="DQ521" s="191" t="s">
        <v>363</v>
      </c>
      <c r="DR521" s="191" t="s">
        <v>371</v>
      </c>
      <c r="DS521" s="208">
        <v>0.13400000000000001</v>
      </c>
      <c r="DT521" s="191">
        <v>580</v>
      </c>
      <c r="DU521" s="191">
        <f t="shared" si="378"/>
        <v>7.0453193186592795</v>
      </c>
      <c r="DV521" s="191">
        <v>0.375</v>
      </c>
      <c r="DW521" s="191">
        <v>0.45</v>
      </c>
      <c r="DX521" s="192">
        <f t="shared" si="379"/>
        <v>8.8564273177538464</v>
      </c>
      <c r="DY521" s="191">
        <v>1</v>
      </c>
      <c r="DZ521" s="191" t="s">
        <v>363</v>
      </c>
      <c r="EA521" s="191" t="s">
        <v>371</v>
      </c>
      <c r="EB521" s="208">
        <v>0.13400000000000001</v>
      </c>
      <c r="EC521" s="191">
        <v>580</v>
      </c>
      <c r="ED521" s="191">
        <f t="shared" si="380"/>
        <v>2.8390728887408851</v>
      </c>
      <c r="EE521" s="191">
        <v>0.47499999999999998</v>
      </c>
      <c r="EF521" s="191">
        <v>0.47499999999999998</v>
      </c>
      <c r="EG521" s="191">
        <f t="shared" si="381"/>
        <v>4.4282136588769232</v>
      </c>
      <c r="EH521" s="166">
        <f t="shared" si="382"/>
        <v>2</v>
      </c>
      <c r="EI521" s="205">
        <f t="shared" si="383"/>
        <v>2.7856149056862534</v>
      </c>
      <c r="EJ521" s="205">
        <f t="shared" si="352"/>
        <v>1.6385970033448549</v>
      </c>
      <c r="EK521" s="51">
        <f t="shared" si="348"/>
        <v>0.95047588539603023</v>
      </c>
      <c r="EL521" s="220">
        <f t="shared" si="353"/>
        <v>0.34129254715687329</v>
      </c>
      <c r="EM521" s="221">
        <f t="shared" si="384"/>
        <v>4.5645002369302556</v>
      </c>
      <c r="EN521" s="191"/>
      <c r="EO521" s="313"/>
      <c r="EP521" s="192" t="s">
        <v>354</v>
      </c>
      <c r="EQ521" s="222">
        <f t="shared" si="385"/>
        <v>2.7856149056862534</v>
      </c>
      <c r="ER521" s="191">
        <f t="shared" si="386"/>
        <v>1.6385970033448549</v>
      </c>
      <c r="ES521" s="51">
        <f t="shared" si="387"/>
        <v>0.95047588539603023</v>
      </c>
      <c r="ET521" s="191">
        <f t="shared" si="349"/>
        <v>3.8094925471568732</v>
      </c>
      <c r="EU521" s="191">
        <f t="shared" si="388"/>
        <v>4.5645002369302556</v>
      </c>
      <c r="EV521" s="191"/>
      <c r="EW521" s="191"/>
      <c r="EX521" s="192" t="str">
        <f t="shared" si="354"/>
        <v>Front</v>
      </c>
      <c r="EY521" s="145"/>
      <c r="EZ521" s="191"/>
      <c r="FA521" s="191"/>
      <c r="FB521" s="191"/>
      <c r="FC521" s="191"/>
      <c r="FD521" s="191"/>
      <c r="FE521" s="191"/>
      <c r="FF521" s="192"/>
      <c r="FG521" s="145"/>
      <c r="FH521" s="191"/>
      <c r="FI521" s="191"/>
      <c r="FJ521" s="191"/>
      <c r="FK521" s="191"/>
      <c r="FL521" s="191"/>
      <c r="FM521" s="191"/>
      <c r="FN521" s="192"/>
      <c r="FO521" s="145"/>
      <c r="FP521" s="191"/>
      <c r="FQ521" s="191"/>
      <c r="FR521" s="191"/>
      <c r="FS521" s="191"/>
      <c r="FT521" s="191"/>
      <c r="FU521" s="191"/>
      <c r="FV521" s="192"/>
      <c r="FW521" s="191"/>
      <c r="FX521" s="191"/>
      <c r="FY521" s="191"/>
      <c r="FZ521" s="191"/>
      <c r="GA521" s="191"/>
      <c r="GB521" s="191"/>
      <c r="GC521" s="191"/>
      <c r="GD521" s="210"/>
      <c r="GE521" s="145"/>
      <c r="GF521" s="191"/>
      <c r="GG521" s="191"/>
      <c r="GH521" s="191"/>
      <c r="GI521" s="191"/>
      <c r="GJ521" s="191"/>
      <c r="GK521" s="191"/>
      <c r="GL521" s="210"/>
      <c r="GM521" s="145"/>
      <c r="GN521" s="191"/>
      <c r="GO521" s="191"/>
      <c r="GP521" s="191"/>
      <c r="GQ521" s="191"/>
      <c r="GR521" s="191"/>
      <c r="GS521" s="191"/>
      <c r="GT521" s="210"/>
      <c r="GU521" s="145"/>
      <c r="GV521" s="191"/>
      <c r="GW521" s="191"/>
      <c r="GX521" s="191"/>
      <c r="GY521" s="191"/>
      <c r="GZ521" s="191"/>
      <c r="HA521" s="191"/>
      <c r="HB521" s="210"/>
      <c r="HC521" s="145"/>
      <c r="HD521" s="191"/>
      <c r="HE521" s="191"/>
      <c r="HF521" s="191"/>
      <c r="HG521" s="191"/>
      <c r="HH521" s="191"/>
      <c r="HI521" s="191"/>
      <c r="HJ521" s="210"/>
      <c r="HR521" s="310"/>
    </row>
    <row r="522" spans="1:226" s="309" customFormat="1" ht="14.45" customHeight="1" x14ac:dyDescent="0.25">
      <c r="A522" s="211" t="s">
        <v>431</v>
      </c>
      <c r="B522" s="194" t="s">
        <v>0</v>
      </c>
      <c r="C522" s="31">
        <f t="shared" si="350"/>
        <v>512</v>
      </c>
      <c r="D522" s="173" t="str">
        <f t="shared" si="355"/>
        <v>Dw_512</v>
      </c>
      <c r="E522" s="4">
        <v>438.12178292877883</v>
      </c>
      <c r="F522" s="195" t="s">
        <v>360</v>
      </c>
      <c r="G522" s="195">
        <v>17.5</v>
      </c>
      <c r="H522" s="3">
        <f t="shared" si="356"/>
        <v>51.925358132969663</v>
      </c>
      <c r="I522" s="196">
        <f t="shared" si="357"/>
        <v>189.95438819057409</v>
      </c>
      <c r="J522" s="1">
        <f t="shared" si="358"/>
        <v>0.3</v>
      </c>
      <c r="K522" s="280">
        <f t="shared" si="359"/>
        <v>0.66183375439611303</v>
      </c>
      <c r="L522" s="280">
        <f t="shared" si="360"/>
        <v>0.82073982789167144</v>
      </c>
      <c r="M522" s="225">
        <f t="shared" si="361"/>
        <v>1.0974660263534928</v>
      </c>
      <c r="N522" s="15" t="s">
        <v>432</v>
      </c>
      <c r="O522" s="197">
        <f t="shared" si="362"/>
        <v>0.6155548709187536</v>
      </c>
      <c r="P522" s="198">
        <f t="shared" si="363"/>
        <v>0</v>
      </c>
      <c r="Q522" s="198">
        <f t="shared" si="364"/>
        <v>0</v>
      </c>
      <c r="R522" s="198">
        <f t="shared" si="365"/>
        <v>0.7689356914341785</v>
      </c>
      <c r="S522" s="77">
        <f t="shared" si="366"/>
        <v>0.83729652222479123</v>
      </c>
      <c r="T522" s="199"/>
      <c r="U522" s="3">
        <f t="shared" si="367"/>
        <v>2.2143122954803727</v>
      </c>
      <c r="V522" s="98">
        <f t="shared" si="368"/>
        <v>16.670808402512893</v>
      </c>
      <c r="W522" s="49">
        <f t="shared" si="369"/>
        <v>3.1147474603056824</v>
      </c>
      <c r="X522" s="317">
        <f t="shared" si="351"/>
        <v>0.13059506479717303</v>
      </c>
      <c r="Y522" s="318">
        <v>0.130595064797173</v>
      </c>
      <c r="Z522" s="200"/>
      <c r="AA522" s="66"/>
      <c r="AB522" s="66"/>
      <c r="AC522" s="66">
        <v>250</v>
      </c>
      <c r="AD522" s="66"/>
      <c r="AE522" s="66"/>
      <c r="AF522" s="66"/>
      <c r="AG522" s="66"/>
      <c r="AH522" s="195"/>
      <c r="AI522" s="34"/>
      <c r="AJ522" s="229">
        <v>180</v>
      </c>
      <c r="AK522" s="34"/>
      <c r="AL522" s="34"/>
      <c r="AM522" s="34"/>
      <c r="AN522" s="201"/>
      <c r="AO522" s="201"/>
      <c r="AP522" s="202">
        <v>240</v>
      </c>
      <c r="AQ522" s="18"/>
      <c r="AR522" s="18"/>
      <c r="AS522" s="18"/>
      <c r="AT522" s="51"/>
      <c r="AU522" s="17"/>
      <c r="AV522" s="18"/>
      <c r="AW522" s="112"/>
      <c r="AX522" s="103"/>
      <c r="AY522" s="18"/>
      <c r="AZ522" s="18"/>
      <c r="BA522" s="18"/>
      <c r="BB522" s="17"/>
      <c r="BC522" s="19"/>
      <c r="BD522" s="19"/>
      <c r="BE522" s="19"/>
      <c r="BF522" s="17"/>
      <c r="BG522" s="18"/>
      <c r="BH522" s="18"/>
      <c r="BI522" s="128"/>
      <c r="BJ522" s="331"/>
      <c r="BK522" s="332"/>
      <c r="BL522" s="332"/>
      <c r="BM522" s="332"/>
      <c r="BN522" s="333"/>
      <c r="BO522" s="203">
        <f t="shared" si="370"/>
        <v>6.9363999999999999</v>
      </c>
      <c r="BP522" s="285">
        <v>7.4859232646574103</v>
      </c>
      <c r="BQ522" s="204">
        <v>2.985083274885258</v>
      </c>
      <c r="BR522" s="204"/>
      <c r="BS522" s="47"/>
      <c r="BT522" s="42"/>
      <c r="BU522" s="42"/>
      <c r="BV522" s="42"/>
      <c r="BW522" s="43"/>
      <c r="BX522" s="191"/>
      <c r="BY522" s="191"/>
      <c r="BZ522" s="205"/>
      <c r="CA522" s="191"/>
      <c r="CB522" s="206"/>
      <c r="CC522" s="191"/>
      <c r="CD522" s="207">
        <f t="shared" si="371"/>
        <v>56.986316457172229</v>
      </c>
      <c r="CE522" s="47" t="s">
        <v>356</v>
      </c>
      <c r="CF522" s="42">
        <v>31.8</v>
      </c>
      <c r="CG522" s="42" t="s">
        <v>353</v>
      </c>
      <c r="CH522" s="42">
        <v>175</v>
      </c>
      <c r="CI522" s="191"/>
      <c r="CJ522" s="192"/>
      <c r="CK522" s="191" t="s">
        <v>357</v>
      </c>
      <c r="CL522" s="191" t="s">
        <v>358</v>
      </c>
      <c r="CM522" s="208">
        <v>0.13</v>
      </c>
      <c r="CN522" s="191">
        <v>470</v>
      </c>
      <c r="CO522" s="205">
        <f t="shared" si="372"/>
        <v>76.132118073206925</v>
      </c>
      <c r="CP522" s="191">
        <f t="shared" si="373"/>
        <v>42.739737342879174</v>
      </c>
      <c r="CQ522" s="145" t="s">
        <v>353</v>
      </c>
      <c r="CR522" s="191">
        <v>175</v>
      </c>
      <c r="CS522" s="191"/>
      <c r="CT522" s="191"/>
      <c r="CU522" s="191"/>
      <c r="CV522" s="192"/>
      <c r="CW522" s="191" t="s">
        <v>357</v>
      </c>
      <c r="CX522" s="209" t="s">
        <v>358</v>
      </c>
      <c r="CY522" s="208">
        <v>0.13</v>
      </c>
      <c r="CZ522" s="191">
        <v>470</v>
      </c>
      <c r="DA522" s="191"/>
      <c r="DB522" s="191">
        <f t="shared" si="374"/>
        <v>51.925358132969663</v>
      </c>
      <c r="DC522" s="43">
        <f t="shared" si="375"/>
        <v>0</v>
      </c>
      <c r="DD522" s="191" t="s">
        <v>362</v>
      </c>
      <c r="DE522" s="191">
        <v>100</v>
      </c>
      <c r="DF522" s="191" t="s">
        <v>361</v>
      </c>
      <c r="DG522" s="191">
        <v>20</v>
      </c>
      <c r="DH522" s="191" t="s">
        <v>353</v>
      </c>
      <c r="DI522" s="192">
        <v>175</v>
      </c>
      <c r="DJ522" s="191"/>
      <c r="DK522" s="209"/>
      <c r="DL522" s="208"/>
      <c r="DM522" s="191"/>
      <c r="DN522" s="191">
        <f t="shared" si="376"/>
        <v>51.925358132969663</v>
      </c>
      <c r="DO522" s="192">
        <f t="shared" si="377"/>
        <v>0</v>
      </c>
      <c r="DP522" s="191">
        <v>1</v>
      </c>
      <c r="DQ522" s="191" t="s">
        <v>363</v>
      </c>
      <c r="DR522" s="191" t="s">
        <v>371</v>
      </c>
      <c r="DS522" s="208">
        <v>0.13400000000000001</v>
      </c>
      <c r="DT522" s="191">
        <v>580</v>
      </c>
      <c r="DU522" s="191">
        <f t="shared" si="378"/>
        <v>7.4859232646574103</v>
      </c>
      <c r="DV522" s="191">
        <v>0.375</v>
      </c>
      <c r="DW522" s="191">
        <v>0.45</v>
      </c>
      <c r="DX522" s="192">
        <f t="shared" si="379"/>
        <v>9.4977194095287043</v>
      </c>
      <c r="DY522" s="191">
        <v>1</v>
      </c>
      <c r="DZ522" s="191" t="s">
        <v>363</v>
      </c>
      <c r="EA522" s="191" t="s">
        <v>371</v>
      </c>
      <c r="EB522" s="208">
        <v>0.13400000000000001</v>
      </c>
      <c r="EC522" s="191">
        <v>580</v>
      </c>
      <c r="ED522" s="191">
        <f t="shared" si="380"/>
        <v>2.985083274885258</v>
      </c>
      <c r="EE522" s="191">
        <v>0.47499999999999998</v>
      </c>
      <c r="EF522" s="191">
        <v>0.47499999999999998</v>
      </c>
      <c r="EG522" s="191">
        <f t="shared" si="381"/>
        <v>4.7488597047643522</v>
      </c>
      <c r="EH522" s="166">
        <f t="shared" si="382"/>
        <v>2</v>
      </c>
      <c r="EI522" s="205">
        <f t="shared" si="383"/>
        <v>3.7643309023166336</v>
      </c>
      <c r="EJ522" s="205">
        <f t="shared" si="352"/>
        <v>2.2143122954803727</v>
      </c>
      <c r="EK522" s="51">
        <f t="shared" si="348"/>
        <v>0.52077097940488537</v>
      </c>
      <c r="EL522" s="220">
        <f t="shared" si="353"/>
        <v>1.5860345488416832</v>
      </c>
      <c r="EM522" s="221">
        <f t="shared" si="384"/>
        <v>8.3354042012564467</v>
      </c>
      <c r="EN522" s="191"/>
      <c r="EO522" s="313"/>
      <c r="EP522" s="192" t="s">
        <v>354</v>
      </c>
      <c r="EQ522" s="222">
        <f t="shared" si="385"/>
        <v>3.7643309023166336</v>
      </c>
      <c r="ER522" s="191">
        <f t="shared" si="386"/>
        <v>2.2143122954803727</v>
      </c>
      <c r="ES522" s="51">
        <f t="shared" si="387"/>
        <v>0.52077097940488537</v>
      </c>
      <c r="ET522" s="191">
        <f t="shared" si="349"/>
        <v>1.5860345488416832</v>
      </c>
      <c r="EU522" s="191">
        <f t="shared" si="388"/>
        <v>8.3354042012564467</v>
      </c>
      <c r="EV522" s="191"/>
      <c r="EW522" s="191"/>
      <c r="EX522" s="192" t="str">
        <f t="shared" si="354"/>
        <v>Rear</v>
      </c>
      <c r="EY522" s="145"/>
      <c r="EZ522" s="191"/>
      <c r="FA522" s="191"/>
      <c r="FB522" s="191"/>
      <c r="FC522" s="191"/>
      <c r="FD522" s="191"/>
      <c r="FE522" s="191"/>
      <c r="FF522" s="192"/>
      <c r="FG522" s="145"/>
      <c r="FH522" s="191"/>
      <c r="FI522" s="191"/>
      <c r="FJ522" s="191"/>
      <c r="FK522" s="191"/>
      <c r="FL522" s="191"/>
      <c r="FM522" s="191"/>
      <c r="FN522" s="192"/>
      <c r="FO522" s="145"/>
      <c r="FP522" s="191"/>
      <c r="FQ522" s="191"/>
      <c r="FR522" s="191"/>
      <c r="FS522" s="191"/>
      <c r="FT522" s="191"/>
      <c r="FU522" s="191"/>
      <c r="FV522" s="192"/>
      <c r="FW522" s="191"/>
      <c r="FX522" s="191"/>
      <c r="FY522" s="191"/>
      <c r="FZ522" s="191"/>
      <c r="GA522" s="191"/>
      <c r="GB522" s="191"/>
      <c r="GC522" s="191"/>
      <c r="GD522" s="210"/>
      <c r="GE522" s="145"/>
      <c r="GF522" s="191"/>
      <c r="GG522" s="191"/>
      <c r="GH522" s="191"/>
      <c r="GI522" s="191"/>
      <c r="GJ522" s="191"/>
      <c r="GK522" s="191"/>
      <c r="GL522" s="210"/>
      <c r="GM522" s="145"/>
      <c r="GN522" s="191"/>
      <c r="GO522" s="191"/>
      <c r="GP522" s="191"/>
      <c r="GQ522" s="191"/>
      <c r="GR522" s="191"/>
      <c r="GS522" s="191"/>
      <c r="GT522" s="210"/>
      <c r="GU522" s="145"/>
      <c r="GV522" s="191"/>
      <c r="GW522" s="191"/>
      <c r="GX522" s="191"/>
      <c r="GY522" s="191"/>
      <c r="GZ522" s="191"/>
      <c r="HA522" s="191"/>
      <c r="HB522" s="210"/>
      <c r="HC522" s="145"/>
      <c r="HD522" s="191"/>
      <c r="HE522" s="191"/>
      <c r="HF522" s="191"/>
      <c r="HG522" s="191"/>
      <c r="HH522" s="191"/>
      <c r="HI522" s="191"/>
      <c r="HJ522" s="210"/>
      <c r="HR522" s="310"/>
    </row>
    <row r="523" spans="1:226" s="309" customFormat="1" ht="14.45" customHeight="1" x14ac:dyDescent="0.25">
      <c r="A523" s="211" t="s">
        <v>431</v>
      </c>
      <c r="B523" s="194" t="s">
        <v>0</v>
      </c>
      <c r="C523" s="31">
        <f t="shared" si="350"/>
        <v>513</v>
      </c>
      <c r="D523" s="173" t="str">
        <f t="shared" si="355"/>
        <v>Dw_513</v>
      </c>
      <c r="E523" s="4">
        <v>412.17608361936288</v>
      </c>
      <c r="F523" s="195" t="s">
        <v>360</v>
      </c>
      <c r="G523" s="195">
        <v>17.5</v>
      </c>
      <c r="H523" s="3">
        <f t="shared" si="356"/>
        <v>42.022223877700632</v>
      </c>
      <c r="I523" s="196">
        <f t="shared" si="357"/>
        <v>164.47420249875205</v>
      </c>
      <c r="J523" s="1">
        <f t="shared" si="358"/>
        <v>0.3</v>
      </c>
      <c r="K523" s="280">
        <f t="shared" si="359"/>
        <v>0.61348267077371366</v>
      </c>
      <c r="L523" s="280">
        <f t="shared" si="360"/>
        <v>0.73370205693098989</v>
      </c>
      <c r="M523" s="225">
        <f t="shared" si="361"/>
        <v>1.1741944189633764</v>
      </c>
      <c r="N523" s="15" t="s">
        <v>432</v>
      </c>
      <c r="O523" s="197">
        <f t="shared" si="362"/>
        <v>0.55027654269824244</v>
      </c>
      <c r="P523" s="198">
        <f t="shared" si="363"/>
        <v>0</v>
      </c>
      <c r="Q523" s="198">
        <f t="shared" si="364"/>
        <v>0</v>
      </c>
      <c r="R523" s="198">
        <f t="shared" si="365"/>
        <v>0.82269516845429935</v>
      </c>
      <c r="S523" s="77">
        <f t="shared" si="366"/>
        <v>0.69929587757062084</v>
      </c>
      <c r="T523" s="199"/>
      <c r="U523" s="3">
        <f t="shared" si="367"/>
        <v>1.9687759632295063</v>
      </c>
      <c r="V523" s="98">
        <f t="shared" si="368"/>
        <v>13.178667897526923</v>
      </c>
      <c r="W523" s="49">
        <f t="shared" si="369"/>
        <v>3.1886548932298706</v>
      </c>
      <c r="X523" s="317">
        <f t="shared" si="351"/>
        <v>0.11242732403971599</v>
      </c>
      <c r="Y523" s="318">
        <v>0.112427324039716</v>
      </c>
      <c r="Z523" s="200"/>
      <c r="AA523" s="66"/>
      <c r="AB523" s="66"/>
      <c r="AC523" s="66">
        <v>250</v>
      </c>
      <c r="AD523" s="66"/>
      <c r="AE523" s="66"/>
      <c r="AF523" s="66"/>
      <c r="AG523" s="66"/>
      <c r="AH523" s="195"/>
      <c r="AI523" s="34"/>
      <c r="AJ523" s="229">
        <v>180</v>
      </c>
      <c r="AK523" s="34"/>
      <c r="AL523" s="34"/>
      <c r="AM523" s="34"/>
      <c r="AN523" s="201"/>
      <c r="AO523" s="201"/>
      <c r="AP523" s="202">
        <v>240</v>
      </c>
      <c r="AQ523" s="18"/>
      <c r="AR523" s="18"/>
      <c r="AS523" s="18"/>
      <c r="AT523" s="51"/>
      <c r="AU523" s="17"/>
      <c r="AV523" s="18"/>
      <c r="AW523" s="112"/>
      <c r="AX523" s="103"/>
      <c r="AY523" s="18"/>
      <c r="AZ523" s="18"/>
      <c r="BA523" s="18"/>
      <c r="BB523" s="17"/>
      <c r="BC523" s="19"/>
      <c r="BD523" s="19"/>
      <c r="BE523" s="19"/>
      <c r="BF523" s="17"/>
      <c r="BG523" s="18"/>
      <c r="BH523" s="18"/>
      <c r="BI523" s="128"/>
      <c r="BJ523" s="331"/>
      <c r="BK523" s="332"/>
      <c r="BL523" s="332"/>
      <c r="BM523" s="332"/>
      <c r="BN523" s="333"/>
      <c r="BO523" s="203">
        <f t="shared" si="370"/>
        <v>6.9363999999999999</v>
      </c>
      <c r="BP523" s="285">
        <v>6.0582180782106905</v>
      </c>
      <c r="BQ523" s="204">
        <v>3.0947333064838203</v>
      </c>
      <c r="BR523" s="204"/>
      <c r="BS523" s="47"/>
      <c r="BT523" s="42"/>
      <c r="BU523" s="42"/>
      <c r="BV523" s="42"/>
      <c r="BW523" s="43"/>
      <c r="BX523" s="191"/>
      <c r="BY523" s="191"/>
      <c r="BZ523" s="205"/>
      <c r="CA523" s="191"/>
      <c r="CB523" s="206"/>
      <c r="CC523" s="191"/>
      <c r="CD523" s="207">
        <f t="shared" si="371"/>
        <v>49.342260749625616</v>
      </c>
      <c r="CE523" s="47" t="s">
        <v>356</v>
      </c>
      <c r="CF523" s="42">
        <v>31.8</v>
      </c>
      <c r="CG523" s="42" t="s">
        <v>353</v>
      </c>
      <c r="CH523" s="42">
        <v>175</v>
      </c>
      <c r="CI523" s="191"/>
      <c r="CJ523" s="192"/>
      <c r="CK523" s="191" t="s">
        <v>357</v>
      </c>
      <c r="CL523" s="191" t="s">
        <v>358</v>
      </c>
      <c r="CM523" s="208">
        <v>0.13</v>
      </c>
      <c r="CN523" s="191">
        <v>470</v>
      </c>
      <c r="CO523" s="205">
        <f t="shared" si="372"/>
        <v>70.458200891922928</v>
      </c>
      <c r="CP523" s="191">
        <f t="shared" si="373"/>
        <v>37.006695562219214</v>
      </c>
      <c r="CQ523" s="145" t="s">
        <v>353</v>
      </c>
      <c r="CR523" s="191">
        <v>175</v>
      </c>
      <c r="CS523" s="191"/>
      <c r="CT523" s="191"/>
      <c r="CU523" s="191"/>
      <c r="CV523" s="192"/>
      <c r="CW523" s="191" t="s">
        <v>357</v>
      </c>
      <c r="CX523" s="209" t="s">
        <v>358</v>
      </c>
      <c r="CY523" s="208">
        <v>0.13</v>
      </c>
      <c r="CZ523" s="191">
        <v>470</v>
      </c>
      <c r="DA523" s="191"/>
      <c r="DB523" s="191">
        <f t="shared" si="374"/>
        <v>42.022223877700632</v>
      </c>
      <c r="DC523" s="43">
        <f t="shared" si="375"/>
        <v>0</v>
      </c>
      <c r="DD523" s="191" t="s">
        <v>362</v>
      </c>
      <c r="DE523" s="191">
        <v>100</v>
      </c>
      <c r="DF523" s="191" t="s">
        <v>361</v>
      </c>
      <c r="DG523" s="191">
        <v>20</v>
      </c>
      <c r="DH523" s="191" t="s">
        <v>353</v>
      </c>
      <c r="DI523" s="192">
        <v>175</v>
      </c>
      <c r="DJ523" s="191"/>
      <c r="DK523" s="209"/>
      <c r="DL523" s="208"/>
      <c r="DM523" s="191"/>
      <c r="DN523" s="191">
        <f t="shared" si="376"/>
        <v>42.022223877700632</v>
      </c>
      <c r="DO523" s="192">
        <f t="shared" si="377"/>
        <v>0</v>
      </c>
      <c r="DP523" s="191">
        <v>1</v>
      </c>
      <c r="DQ523" s="191" t="s">
        <v>363</v>
      </c>
      <c r="DR523" s="191" t="s">
        <v>371</v>
      </c>
      <c r="DS523" s="208">
        <v>0.13400000000000001</v>
      </c>
      <c r="DT523" s="191">
        <v>580</v>
      </c>
      <c r="DU523" s="191">
        <f t="shared" si="378"/>
        <v>6.0582180782106905</v>
      </c>
      <c r="DV523" s="191">
        <v>0.375</v>
      </c>
      <c r="DW523" s="191">
        <v>0.45</v>
      </c>
      <c r="DX523" s="192">
        <f t="shared" si="379"/>
        <v>8.2237101249376021</v>
      </c>
      <c r="DY523" s="191">
        <v>1</v>
      </c>
      <c r="DZ523" s="191" t="s">
        <v>363</v>
      </c>
      <c r="EA523" s="191" t="s">
        <v>371</v>
      </c>
      <c r="EB523" s="208">
        <v>0.13400000000000001</v>
      </c>
      <c r="EC523" s="191">
        <v>580</v>
      </c>
      <c r="ED523" s="191">
        <f t="shared" si="380"/>
        <v>3.0947333064838203</v>
      </c>
      <c r="EE523" s="191">
        <v>0.47499999999999998</v>
      </c>
      <c r="EF523" s="191">
        <v>0.47499999999999998</v>
      </c>
      <c r="EG523" s="191">
        <f t="shared" si="381"/>
        <v>4.1118550624688011</v>
      </c>
      <c r="EH523" s="166">
        <f t="shared" si="382"/>
        <v>2</v>
      </c>
      <c r="EI523" s="205">
        <f t="shared" si="383"/>
        <v>3.3469191374901612</v>
      </c>
      <c r="EJ523" s="205">
        <f t="shared" si="352"/>
        <v>1.9687759632295065</v>
      </c>
      <c r="EK523" s="51">
        <f t="shared" si="348"/>
        <v>0.87595734325431374</v>
      </c>
      <c r="EL523" s="220">
        <f t="shared" si="353"/>
        <v>6.0640431254919358E-2</v>
      </c>
      <c r="EM523" s="221">
        <f t="shared" si="384"/>
        <v>6.5893339487634615</v>
      </c>
      <c r="EN523" s="191"/>
      <c r="EO523" s="313"/>
      <c r="EP523" s="192" t="s">
        <v>354</v>
      </c>
      <c r="EQ523" s="222">
        <f t="shared" si="385"/>
        <v>3.3469191374901612</v>
      </c>
      <c r="ER523" s="191">
        <f t="shared" si="386"/>
        <v>1.9687759632295065</v>
      </c>
      <c r="ES523" s="51">
        <f t="shared" si="387"/>
        <v>0.87595734325431374</v>
      </c>
      <c r="ET523" s="191">
        <f t="shared" si="349"/>
        <v>3.5288404312549195</v>
      </c>
      <c r="EU523" s="191">
        <f t="shared" si="388"/>
        <v>6.5893339487634615</v>
      </c>
      <c r="EV523" s="191"/>
      <c r="EW523" s="191"/>
      <c r="EX523" s="192" t="str">
        <f t="shared" si="354"/>
        <v>Front</v>
      </c>
      <c r="EY523" s="145"/>
      <c r="EZ523" s="191"/>
      <c r="FA523" s="191"/>
      <c r="FB523" s="191"/>
      <c r="FC523" s="191"/>
      <c r="FD523" s="191"/>
      <c r="FE523" s="191"/>
      <c r="FF523" s="192"/>
      <c r="FG523" s="145"/>
      <c r="FH523" s="191"/>
      <c r="FI523" s="191"/>
      <c r="FJ523" s="191"/>
      <c r="FK523" s="191"/>
      <c r="FL523" s="191"/>
      <c r="FM523" s="191"/>
      <c r="FN523" s="192"/>
      <c r="FO523" s="145"/>
      <c r="FP523" s="191"/>
      <c r="FQ523" s="191"/>
      <c r="FR523" s="191"/>
      <c r="FS523" s="191"/>
      <c r="FT523" s="191"/>
      <c r="FU523" s="191"/>
      <c r="FV523" s="192"/>
      <c r="FW523" s="191"/>
      <c r="FX523" s="191"/>
      <c r="FY523" s="191"/>
      <c r="FZ523" s="191"/>
      <c r="GA523" s="191"/>
      <c r="GB523" s="191"/>
      <c r="GC523" s="191"/>
      <c r="GD523" s="210"/>
      <c r="GE523" s="145"/>
      <c r="GF523" s="191"/>
      <c r="GG523" s="191"/>
      <c r="GH523" s="191"/>
      <c r="GI523" s="191"/>
      <c r="GJ523" s="191"/>
      <c r="GK523" s="191"/>
      <c r="GL523" s="210"/>
      <c r="GM523" s="145"/>
      <c r="GN523" s="191"/>
      <c r="GO523" s="191"/>
      <c r="GP523" s="191"/>
      <c r="GQ523" s="191"/>
      <c r="GR523" s="191"/>
      <c r="GS523" s="191"/>
      <c r="GT523" s="210"/>
      <c r="GU523" s="145"/>
      <c r="GV523" s="191"/>
      <c r="GW523" s="191"/>
      <c r="GX523" s="191"/>
      <c r="GY523" s="191"/>
      <c r="GZ523" s="191"/>
      <c r="HA523" s="191"/>
      <c r="HB523" s="210"/>
      <c r="HC523" s="145"/>
      <c r="HD523" s="191"/>
      <c r="HE523" s="191"/>
      <c r="HF523" s="191"/>
      <c r="HG523" s="191"/>
      <c r="HH523" s="191"/>
      <c r="HI523" s="191"/>
      <c r="HJ523" s="210"/>
      <c r="HR523" s="310"/>
    </row>
    <row r="524" spans="1:226" s="309" customFormat="1" ht="14.45" customHeight="1" x14ac:dyDescent="0.25">
      <c r="A524" s="211" t="s">
        <v>431</v>
      </c>
      <c r="B524" s="194" t="s">
        <v>0</v>
      </c>
      <c r="C524" s="31">
        <f t="shared" si="350"/>
        <v>514</v>
      </c>
      <c r="D524" s="173" t="str">
        <f t="shared" si="355"/>
        <v>Dw_514</v>
      </c>
      <c r="E524" s="4">
        <v>794.85168491752222</v>
      </c>
      <c r="F524" s="195" t="s">
        <v>360</v>
      </c>
      <c r="G524" s="195">
        <v>17.5</v>
      </c>
      <c r="H524" s="3">
        <f t="shared" si="356"/>
        <v>54.495077155683646</v>
      </c>
      <c r="I524" s="196">
        <f t="shared" si="357"/>
        <v>200.06025482756783</v>
      </c>
      <c r="J524" s="1">
        <f t="shared" si="358"/>
        <v>0.3</v>
      </c>
      <c r="K524" s="280">
        <f t="shared" si="359"/>
        <v>0.65903162627555989</v>
      </c>
      <c r="L524" s="280">
        <f t="shared" si="360"/>
        <v>0.78818217418423009</v>
      </c>
      <c r="M524" s="225">
        <f t="shared" si="361"/>
        <v>1.1013485911178433</v>
      </c>
      <c r="N524" s="15" t="s">
        <v>432</v>
      </c>
      <c r="O524" s="197">
        <f t="shared" si="362"/>
        <v>0.59113663063817268</v>
      </c>
      <c r="P524" s="198">
        <f t="shared" si="363"/>
        <v>0</v>
      </c>
      <c r="Q524" s="198">
        <f t="shared" si="364"/>
        <v>0</v>
      </c>
      <c r="R524" s="198">
        <f t="shared" si="365"/>
        <v>0.77165599671008167</v>
      </c>
      <c r="S524" s="77">
        <f t="shared" si="366"/>
        <v>0.85516822273392246</v>
      </c>
      <c r="T524" s="199"/>
      <c r="U524" s="3">
        <f t="shared" si="367"/>
        <v>2.0949963549500037</v>
      </c>
      <c r="V524" s="98">
        <f t="shared" si="368"/>
        <v>14.922633072662926</v>
      </c>
      <c r="W524" s="49">
        <f t="shared" si="369"/>
        <v>3.6518405894140948</v>
      </c>
      <c r="X524" s="317">
        <f t="shared" si="351"/>
        <v>0.1079633317911859</v>
      </c>
      <c r="Y524" s="318">
        <v>0.1079633317911859</v>
      </c>
      <c r="Z524" s="200"/>
      <c r="AA524" s="66"/>
      <c r="AB524" s="66"/>
      <c r="AC524" s="66">
        <v>250</v>
      </c>
      <c r="AD524" s="66"/>
      <c r="AE524" s="66"/>
      <c r="AF524" s="66"/>
      <c r="AG524" s="66"/>
      <c r="AH524" s="195"/>
      <c r="AI524" s="34"/>
      <c r="AJ524" s="229">
        <v>180</v>
      </c>
      <c r="AK524" s="34"/>
      <c r="AL524" s="34"/>
      <c r="AM524" s="34"/>
      <c r="AN524" s="201"/>
      <c r="AO524" s="201"/>
      <c r="AP524" s="202">
        <v>240</v>
      </c>
      <c r="AQ524" s="18"/>
      <c r="AR524" s="18"/>
      <c r="AS524" s="18"/>
      <c r="AT524" s="51"/>
      <c r="AU524" s="17"/>
      <c r="AV524" s="18"/>
      <c r="AW524" s="112"/>
      <c r="AX524" s="103"/>
      <c r="AY524" s="18"/>
      <c r="AZ524" s="18"/>
      <c r="BA524" s="18"/>
      <c r="BB524" s="17"/>
      <c r="BC524" s="19"/>
      <c r="BD524" s="19"/>
      <c r="BE524" s="19"/>
      <c r="BF524" s="17"/>
      <c r="BG524" s="18"/>
      <c r="BH524" s="18"/>
      <c r="BI524" s="128"/>
      <c r="BJ524" s="331"/>
      <c r="BK524" s="332"/>
      <c r="BL524" s="332"/>
      <c r="BM524" s="332"/>
      <c r="BN524" s="333"/>
      <c r="BO524" s="203">
        <f t="shared" si="370"/>
        <v>6.9363999999999999</v>
      </c>
      <c r="BP524" s="285">
        <v>7.856391954858954</v>
      </c>
      <c r="BQ524" s="204">
        <v>3.0781917569754964</v>
      </c>
      <c r="BR524" s="204"/>
      <c r="BS524" s="47"/>
      <c r="BT524" s="42"/>
      <c r="BU524" s="42"/>
      <c r="BV524" s="42"/>
      <c r="BW524" s="43"/>
      <c r="BX524" s="191"/>
      <c r="BY524" s="191"/>
      <c r="BZ524" s="205"/>
      <c r="CA524" s="191"/>
      <c r="CB524" s="206"/>
      <c r="CC524" s="191"/>
      <c r="CD524" s="207">
        <f t="shared" si="371"/>
        <v>60.018076448270349</v>
      </c>
      <c r="CE524" s="47" t="s">
        <v>356</v>
      </c>
      <c r="CF524" s="42">
        <v>31.8</v>
      </c>
      <c r="CG524" s="42" t="s">
        <v>353</v>
      </c>
      <c r="CH524" s="42">
        <v>175</v>
      </c>
      <c r="CI524" s="191"/>
      <c r="CJ524" s="192"/>
      <c r="CK524" s="191" t="s">
        <v>357</v>
      </c>
      <c r="CL524" s="191" t="s">
        <v>358</v>
      </c>
      <c r="CM524" s="208">
        <v>0.13</v>
      </c>
      <c r="CN524" s="191">
        <v>470</v>
      </c>
      <c r="CO524" s="205">
        <f t="shared" si="372"/>
        <v>81.09854666477267</v>
      </c>
      <c r="CP524" s="191">
        <f t="shared" si="373"/>
        <v>45.013557336202766</v>
      </c>
      <c r="CQ524" s="145" t="s">
        <v>353</v>
      </c>
      <c r="CR524" s="191">
        <v>175</v>
      </c>
      <c r="CS524" s="191"/>
      <c r="CT524" s="191"/>
      <c r="CU524" s="191"/>
      <c r="CV524" s="192"/>
      <c r="CW524" s="191" t="s">
        <v>357</v>
      </c>
      <c r="CX524" s="209" t="s">
        <v>358</v>
      </c>
      <c r="CY524" s="208">
        <v>0.13</v>
      </c>
      <c r="CZ524" s="191">
        <v>470</v>
      </c>
      <c r="DA524" s="191"/>
      <c r="DB524" s="191">
        <f t="shared" si="374"/>
        <v>54.495077155683646</v>
      </c>
      <c r="DC524" s="43">
        <f t="shared" si="375"/>
        <v>0</v>
      </c>
      <c r="DD524" s="191" t="s">
        <v>362</v>
      </c>
      <c r="DE524" s="191">
        <v>100</v>
      </c>
      <c r="DF524" s="191" t="s">
        <v>361</v>
      </c>
      <c r="DG524" s="191">
        <v>20</v>
      </c>
      <c r="DH524" s="191" t="s">
        <v>353</v>
      </c>
      <c r="DI524" s="192">
        <v>175</v>
      </c>
      <c r="DJ524" s="191"/>
      <c r="DK524" s="209"/>
      <c r="DL524" s="208"/>
      <c r="DM524" s="191"/>
      <c r="DN524" s="191">
        <f t="shared" si="376"/>
        <v>54.495077155683646</v>
      </c>
      <c r="DO524" s="192">
        <f t="shared" si="377"/>
        <v>0</v>
      </c>
      <c r="DP524" s="191">
        <v>1</v>
      </c>
      <c r="DQ524" s="191" t="s">
        <v>363</v>
      </c>
      <c r="DR524" s="191" t="s">
        <v>371</v>
      </c>
      <c r="DS524" s="208">
        <v>0.13400000000000001</v>
      </c>
      <c r="DT524" s="191">
        <v>580</v>
      </c>
      <c r="DU524" s="191">
        <f t="shared" si="378"/>
        <v>7.856391954858954</v>
      </c>
      <c r="DV524" s="191">
        <v>0.375</v>
      </c>
      <c r="DW524" s="191">
        <v>0.45</v>
      </c>
      <c r="DX524" s="192">
        <f t="shared" si="379"/>
        <v>10.003012741378392</v>
      </c>
      <c r="DY524" s="191">
        <v>1</v>
      </c>
      <c r="DZ524" s="191" t="s">
        <v>363</v>
      </c>
      <c r="EA524" s="191" t="s">
        <v>371</v>
      </c>
      <c r="EB524" s="208">
        <v>0.13400000000000001</v>
      </c>
      <c r="EC524" s="191">
        <v>580</v>
      </c>
      <c r="ED524" s="191">
        <f t="shared" si="380"/>
        <v>3.0781917569754964</v>
      </c>
      <c r="EE524" s="191">
        <v>0.47499999999999998</v>
      </c>
      <c r="EF524" s="191">
        <v>0.47499999999999998</v>
      </c>
      <c r="EG524" s="191">
        <f t="shared" si="381"/>
        <v>5.0015063706891958</v>
      </c>
      <c r="EH524" s="166">
        <f t="shared" si="382"/>
        <v>2</v>
      </c>
      <c r="EI524" s="205">
        <f t="shared" si="383"/>
        <v>3.5614938034150061</v>
      </c>
      <c r="EJ524" s="205">
        <f t="shared" si="352"/>
        <v>2.0949963549500037</v>
      </c>
      <c r="EK524" s="51">
        <f t="shared" ref="EK524:EK587" si="389">IF((BQ524-EJ524)/2&gt;$EK$2,$EK$2,MAX(BQ524-EJ524-$EL$2,(BQ524-EJ524)/2))</f>
        <v>0.73319540202549272</v>
      </c>
      <c r="EL524" s="220">
        <f t="shared" si="353"/>
        <v>1.6874530982924969</v>
      </c>
      <c r="EM524" s="221">
        <f t="shared" si="384"/>
        <v>7.4613165363314629</v>
      </c>
      <c r="EN524" s="191"/>
      <c r="EO524" s="313"/>
      <c r="EP524" s="192" t="s">
        <v>354</v>
      </c>
      <c r="EQ524" s="222">
        <f t="shared" si="385"/>
        <v>3.5614938034150061</v>
      </c>
      <c r="ER524" s="191">
        <f t="shared" si="386"/>
        <v>2.0949963549500037</v>
      </c>
      <c r="ES524" s="51">
        <f t="shared" si="387"/>
        <v>0.73319540202549272</v>
      </c>
      <c r="ET524" s="191">
        <f t="shared" ref="ET524:ET587" si="390">IF((BO524/2-($EI$2*POWER(Y524*I524/(EH524*$EI$2),2/5)))/2&gt;0,BO524/2+EL524,EL524)</f>
        <v>1.6874530982924969</v>
      </c>
      <c r="EU524" s="191">
        <f t="shared" si="388"/>
        <v>7.4613165363314629</v>
      </c>
      <c r="EV524" s="191"/>
      <c r="EW524" s="191"/>
      <c r="EX524" s="192" t="str">
        <f t="shared" si="354"/>
        <v>Rear</v>
      </c>
      <c r="EY524" s="145"/>
      <c r="EZ524" s="191"/>
      <c r="FA524" s="191"/>
      <c r="FB524" s="191"/>
      <c r="FC524" s="191"/>
      <c r="FD524" s="191"/>
      <c r="FE524" s="191"/>
      <c r="FF524" s="192"/>
      <c r="FG524" s="145"/>
      <c r="FH524" s="191"/>
      <c r="FI524" s="191"/>
      <c r="FJ524" s="191"/>
      <c r="FK524" s="191"/>
      <c r="FL524" s="191"/>
      <c r="FM524" s="191"/>
      <c r="FN524" s="192"/>
      <c r="FO524" s="145"/>
      <c r="FP524" s="191"/>
      <c r="FQ524" s="191"/>
      <c r="FR524" s="191"/>
      <c r="FS524" s="191"/>
      <c r="FT524" s="191"/>
      <c r="FU524" s="191"/>
      <c r="FV524" s="192"/>
      <c r="FW524" s="191"/>
      <c r="FX524" s="191"/>
      <c r="FY524" s="191"/>
      <c r="FZ524" s="191"/>
      <c r="GA524" s="191"/>
      <c r="GB524" s="191"/>
      <c r="GC524" s="191"/>
      <c r="GD524" s="210"/>
      <c r="GE524" s="145"/>
      <c r="GF524" s="191"/>
      <c r="GG524" s="191"/>
      <c r="GH524" s="191"/>
      <c r="GI524" s="191"/>
      <c r="GJ524" s="191"/>
      <c r="GK524" s="191"/>
      <c r="GL524" s="210"/>
      <c r="GM524" s="145"/>
      <c r="GN524" s="191"/>
      <c r="GO524" s="191"/>
      <c r="GP524" s="191"/>
      <c r="GQ524" s="191"/>
      <c r="GR524" s="191"/>
      <c r="GS524" s="191"/>
      <c r="GT524" s="210"/>
      <c r="GU524" s="145"/>
      <c r="GV524" s="191"/>
      <c r="GW524" s="191"/>
      <c r="GX524" s="191"/>
      <c r="GY524" s="191"/>
      <c r="GZ524" s="191"/>
      <c r="HA524" s="191"/>
      <c r="HB524" s="210"/>
      <c r="HC524" s="145"/>
      <c r="HD524" s="191"/>
      <c r="HE524" s="191"/>
      <c r="HF524" s="191"/>
      <c r="HG524" s="191"/>
      <c r="HH524" s="191"/>
      <c r="HI524" s="191"/>
      <c r="HJ524" s="210"/>
      <c r="HR524" s="310"/>
    </row>
    <row r="525" spans="1:226" s="309" customFormat="1" ht="14.45" customHeight="1" x14ac:dyDescent="0.25">
      <c r="A525" s="211" t="s">
        <v>431</v>
      </c>
      <c r="B525" s="194" t="s">
        <v>0</v>
      </c>
      <c r="C525" s="31">
        <f t="shared" ref="C525:C588" si="391">C524+1</f>
        <v>515</v>
      </c>
      <c r="D525" s="173" t="str">
        <f t="shared" si="355"/>
        <v>Dw_515</v>
      </c>
      <c r="E525" s="4">
        <v>491.06392510390049</v>
      </c>
      <c r="F525" s="195" t="s">
        <v>360</v>
      </c>
      <c r="G525" s="195">
        <v>17.5</v>
      </c>
      <c r="H525" s="3">
        <f t="shared" si="356"/>
        <v>26.936840538152961</v>
      </c>
      <c r="I525" s="196">
        <f t="shared" si="357"/>
        <v>115.56623800899685</v>
      </c>
      <c r="J525" s="1">
        <f t="shared" si="358"/>
        <v>0.30000000000000004</v>
      </c>
      <c r="K525" s="280">
        <f t="shared" si="359"/>
        <v>0.56197818872259242</v>
      </c>
      <c r="L525" s="280">
        <f t="shared" si="360"/>
        <v>0.67674305704299098</v>
      </c>
      <c r="M525" s="225">
        <f t="shared" si="361"/>
        <v>1.2870800995979148</v>
      </c>
      <c r="N525" s="15" t="s">
        <v>432</v>
      </c>
      <c r="O525" s="197">
        <f t="shared" si="362"/>
        <v>0.50755729278224315</v>
      </c>
      <c r="P525" s="198">
        <f t="shared" si="363"/>
        <v>0</v>
      </c>
      <c r="Q525" s="198">
        <f t="shared" si="364"/>
        <v>0</v>
      </c>
      <c r="R525" s="198">
        <f t="shared" si="365"/>
        <v>0.90178812150009857</v>
      </c>
      <c r="S525" s="77">
        <f t="shared" si="366"/>
        <v>0.53337663279251979</v>
      </c>
      <c r="T525" s="199"/>
      <c r="U525" s="3">
        <f t="shared" si="367"/>
        <v>1.7541612120403653</v>
      </c>
      <c r="V525" s="98">
        <f t="shared" si="368"/>
        <v>10.46207729661154</v>
      </c>
      <c r="W525" s="49">
        <f t="shared" si="369"/>
        <v>2.5747124375459616</v>
      </c>
      <c r="X525" s="317">
        <f t="shared" si="351"/>
        <v>0.11990069491368011</v>
      </c>
      <c r="Y525" s="318">
        <v>0.11990069491368011</v>
      </c>
      <c r="Z525" s="200"/>
      <c r="AA525" s="66"/>
      <c r="AB525" s="66"/>
      <c r="AC525" s="66">
        <v>250</v>
      </c>
      <c r="AD525" s="66"/>
      <c r="AE525" s="66"/>
      <c r="AF525" s="66"/>
      <c r="AG525" s="66"/>
      <c r="AH525" s="195"/>
      <c r="AI525" s="34"/>
      <c r="AJ525" s="229">
        <v>180</v>
      </c>
      <c r="AK525" s="34"/>
      <c r="AL525" s="34"/>
      <c r="AM525" s="34"/>
      <c r="AN525" s="201"/>
      <c r="AO525" s="201"/>
      <c r="AP525" s="202">
        <v>240</v>
      </c>
      <c r="AQ525" s="18"/>
      <c r="AR525" s="18"/>
      <c r="AS525" s="18"/>
      <c r="AT525" s="51"/>
      <c r="AU525" s="17"/>
      <c r="AV525" s="18"/>
      <c r="AW525" s="112"/>
      <c r="AX525" s="103"/>
      <c r="AY525" s="18"/>
      <c r="AZ525" s="18"/>
      <c r="BA525" s="18"/>
      <c r="BB525" s="17"/>
      <c r="BC525" s="19"/>
      <c r="BD525" s="19"/>
      <c r="BE525" s="19"/>
      <c r="BF525" s="17"/>
      <c r="BG525" s="18"/>
      <c r="BH525" s="18"/>
      <c r="BI525" s="128"/>
      <c r="BJ525" s="331"/>
      <c r="BK525" s="332"/>
      <c r="BL525" s="332"/>
      <c r="BM525" s="332"/>
      <c r="BN525" s="333"/>
      <c r="BO525" s="203">
        <f t="shared" si="370"/>
        <v>6.9363999999999999</v>
      </c>
      <c r="BP525" s="285">
        <v>3.8834035721920537</v>
      </c>
      <c r="BQ525" s="204">
        <v>2.8509092850468556</v>
      </c>
      <c r="BR525" s="204"/>
      <c r="BS525" s="47"/>
      <c r="BT525" s="42"/>
      <c r="BU525" s="42"/>
      <c r="BV525" s="42"/>
      <c r="BW525" s="43"/>
      <c r="BX525" s="191"/>
      <c r="BY525" s="191"/>
      <c r="BZ525" s="205"/>
      <c r="CA525" s="191"/>
      <c r="CB525" s="206"/>
      <c r="CC525" s="191"/>
      <c r="CD525" s="207">
        <f t="shared" si="371"/>
        <v>34.669871402699059</v>
      </c>
      <c r="CE525" s="47" t="s">
        <v>356</v>
      </c>
      <c r="CF525" s="42">
        <v>31.8</v>
      </c>
      <c r="CG525" s="42" t="s">
        <v>353</v>
      </c>
      <c r="CH525" s="42">
        <v>175</v>
      </c>
      <c r="CI525" s="191"/>
      <c r="CJ525" s="192"/>
      <c r="CK525" s="191" t="s">
        <v>357</v>
      </c>
      <c r="CL525" s="191" t="s">
        <v>358</v>
      </c>
      <c r="CM525" s="208">
        <v>0.13</v>
      </c>
      <c r="CN525" s="191">
        <v>470</v>
      </c>
      <c r="CO525" s="205">
        <f t="shared" si="372"/>
        <v>51.721003081263063</v>
      </c>
      <c r="CP525" s="191">
        <f t="shared" si="373"/>
        <v>26.00240355202429</v>
      </c>
      <c r="CQ525" s="145" t="s">
        <v>353</v>
      </c>
      <c r="CR525" s="191">
        <v>175</v>
      </c>
      <c r="CS525" s="191"/>
      <c r="CT525" s="191"/>
      <c r="CU525" s="191"/>
      <c r="CV525" s="192"/>
      <c r="CW525" s="191" t="s">
        <v>357</v>
      </c>
      <c r="CX525" s="209" t="s">
        <v>358</v>
      </c>
      <c r="CY525" s="208">
        <v>0.13</v>
      </c>
      <c r="CZ525" s="191">
        <v>470</v>
      </c>
      <c r="DA525" s="191"/>
      <c r="DB525" s="191">
        <f t="shared" si="374"/>
        <v>26.936840538152961</v>
      </c>
      <c r="DC525" s="43">
        <f t="shared" si="375"/>
        <v>0</v>
      </c>
      <c r="DD525" s="191" t="s">
        <v>362</v>
      </c>
      <c r="DE525" s="191">
        <v>100</v>
      </c>
      <c r="DF525" s="191" t="s">
        <v>361</v>
      </c>
      <c r="DG525" s="191">
        <v>20</v>
      </c>
      <c r="DH525" s="191" t="s">
        <v>353</v>
      </c>
      <c r="DI525" s="192">
        <v>175</v>
      </c>
      <c r="DJ525" s="191"/>
      <c r="DK525" s="209"/>
      <c r="DL525" s="208"/>
      <c r="DM525" s="191"/>
      <c r="DN525" s="191">
        <f t="shared" si="376"/>
        <v>26.936840538152961</v>
      </c>
      <c r="DO525" s="192">
        <f t="shared" si="377"/>
        <v>0</v>
      </c>
      <c r="DP525" s="191">
        <v>1</v>
      </c>
      <c r="DQ525" s="191" t="s">
        <v>363</v>
      </c>
      <c r="DR525" s="191" t="s">
        <v>371</v>
      </c>
      <c r="DS525" s="208">
        <v>0.13400000000000001</v>
      </c>
      <c r="DT525" s="191">
        <v>580</v>
      </c>
      <c r="DU525" s="191">
        <f t="shared" si="378"/>
        <v>3.8834035721920537</v>
      </c>
      <c r="DV525" s="191">
        <v>0.375</v>
      </c>
      <c r="DW525" s="191">
        <v>0.45</v>
      </c>
      <c r="DX525" s="192">
        <f t="shared" si="379"/>
        <v>5.7783119004498431</v>
      </c>
      <c r="DY525" s="191">
        <v>1</v>
      </c>
      <c r="DZ525" s="191" t="s">
        <v>363</v>
      </c>
      <c r="EA525" s="191" t="s">
        <v>371</v>
      </c>
      <c r="EB525" s="208">
        <v>0.13400000000000001</v>
      </c>
      <c r="EC525" s="191">
        <v>580</v>
      </c>
      <c r="ED525" s="191">
        <f t="shared" si="380"/>
        <v>2.8509092850468556</v>
      </c>
      <c r="EE525" s="191">
        <v>0.47499999999999998</v>
      </c>
      <c r="EF525" s="191">
        <v>0.47499999999999998</v>
      </c>
      <c r="EG525" s="191">
        <f t="shared" si="381"/>
        <v>2.8891559502249216</v>
      </c>
      <c r="EH525" s="166">
        <f t="shared" si="382"/>
        <v>2</v>
      </c>
      <c r="EI525" s="205">
        <f t="shared" si="383"/>
        <v>2.9820740604686211</v>
      </c>
      <c r="EJ525" s="205">
        <f t="shared" si="352"/>
        <v>1.7541612120403653</v>
      </c>
      <c r="EK525" s="51">
        <f t="shared" si="389"/>
        <v>0.84674807300649024</v>
      </c>
      <c r="EL525" s="220">
        <f t="shared" si="353"/>
        <v>0.24306296976568942</v>
      </c>
      <c r="EM525" s="221">
        <f t="shared" si="384"/>
        <v>5.2310386483057698</v>
      </c>
      <c r="EN525" s="191"/>
      <c r="EO525" s="313"/>
      <c r="EP525" s="192" t="s">
        <v>354</v>
      </c>
      <c r="EQ525" s="222">
        <f t="shared" si="385"/>
        <v>2.9820740604686211</v>
      </c>
      <c r="ER525" s="191">
        <f t="shared" si="386"/>
        <v>1.7541612120403653</v>
      </c>
      <c r="ES525" s="51">
        <f t="shared" si="387"/>
        <v>0.84674807300649024</v>
      </c>
      <c r="ET525" s="191">
        <f t="shared" si="390"/>
        <v>3.7112629697656896</v>
      </c>
      <c r="EU525" s="191">
        <f t="shared" si="388"/>
        <v>5.2310386483057698</v>
      </c>
      <c r="EV525" s="191"/>
      <c r="EW525" s="191"/>
      <c r="EX525" s="192" t="str">
        <f t="shared" si="354"/>
        <v>Front</v>
      </c>
      <c r="EY525" s="145"/>
      <c r="EZ525" s="191"/>
      <c r="FA525" s="191"/>
      <c r="FB525" s="191"/>
      <c r="FC525" s="191"/>
      <c r="FD525" s="191"/>
      <c r="FE525" s="191"/>
      <c r="FF525" s="192"/>
      <c r="FG525" s="145"/>
      <c r="FH525" s="191"/>
      <c r="FI525" s="191"/>
      <c r="FJ525" s="191"/>
      <c r="FK525" s="191"/>
      <c r="FL525" s="191"/>
      <c r="FM525" s="191"/>
      <c r="FN525" s="192"/>
      <c r="FO525" s="145"/>
      <c r="FP525" s="191"/>
      <c r="FQ525" s="191"/>
      <c r="FR525" s="191"/>
      <c r="FS525" s="191"/>
      <c r="FT525" s="191"/>
      <c r="FU525" s="191"/>
      <c r="FV525" s="192"/>
      <c r="FW525" s="191"/>
      <c r="FX525" s="191"/>
      <c r="FY525" s="191"/>
      <c r="FZ525" s="191"/>
      <c r="GA525" s="191"/>
      <c r="GB525" s="191"/>
      <c r="GC525" s="191"/>
      <c r="GD525" s="210"/>
      <c r="GE525" s="145"/>
      <c r="GF525" s="191"/>
      <c r="GG525" s="191"/>
      <c r="GH525" s="191"/>
      <c r="GI525" s="191"/>
      <c r="GJ525" s="191"/>
      <c r="GK525" s="191"/>
      <c r="GL525" s="210"/>
      <c r="GM525" s="145"/>
      <c r="GN525" s="191"/>
      <c r="GO525" s="191"/>
      <c r="GP525" s="191"/>
      <c r="GQ525" s="191"/>
      <c r="GR525" s="191"/>
      <c r="GS525" s="191"/>
      <c r="GT525" s="210"/>
      <c r="GU525" s="145"/>
      <c r="GV525" s="191"/>
      <c r="GW525" s="191"/>
      <c r="GX525" s="191"/>
      <c r="GY525" s="191"/>
      <c r="GZ525" s="191"/>
      <c r="HA525" s="191"/>
      <c r="HB525" s="210"/>
      <c r="HC525" s="145"/>
      <c r="HD525" s="191"/>
      <c r="HE525" s="191"/>
      <c r="HF525" s="191"/>
      <c r="HG525" s="191"/>
      <c r="HH525" s="191"/>
      <c r="HI525" s="191"/>
      <c r="HJ525" s="210"/>
      <c r="HR525" s="310"/>
    </row>
    <row r="526" spans="1:226" s="309" customFormat="1" ht="14.45" customHeight="1" x14ac:dyDescent="0.25">
      <c r="A526" s="211" t="s">
        <v>431</v>
      </c>
      <c r="B526" s="194" t="s">
        <v>0</v>
      </c>
      <c r="C526" s="31">
        <f t="shared" si="391"/>
        <v>516</v>
      </c>
      <c r="D526" s="173" t="str">
        <f t="shared" si="355"/>
        <v>Dw_516</v>
      </c>
      <c r="E526" s="4">
        <v>469.05370345879709</v>
      </c>
      <c r="F526" s="195" t="s">
        <v>360</v>
      </c>
      <c r="G526" s="195">
        <v>17.5</v>
      </c>
      <c r="H526" s="3">
        <f t="shared" si="356"/>
        <v>59.600581775900821</v>
      </c>
      <c r="I526" s="196">
        <f t="shared" si="357"/>
        <v>207.38232208953269</v>
      </c>
      <c r="J526" s="1">
        <f t="shared" si="358"/>
        <v>0.3</v>
      </c>
      <c r="K526" s="280">
        <f t="shared" si="359"/>
        <v>0.70553276525891084</v>
      </c>
      <c r="L526" s="280">
        <f t="shared" si="360"/>
        <v>0.83822063047295259</v>
      </c>
      <c r="M526" s="225">
        <f t="shared" si="361"/>
        <v>1.0438605592943389</v>
      </c>
      <c r="N526" s="15" t="s">
        <v>432</v>
      </c>
      <c r="O526" s="197">
        <f t="shared" si="362"/>
        <v>0.62866547285471441</v>
      </c>
      <c r="P526" s="198">
        <f t="shared" si="363"/>
        <v>0</v>
      </c>
      <c r="Q526" s="198">
        <f t="shared" si="364"/>
        <v>0</v>
      </c>
      <c r="R526" s="198">
        <f t="shared" si="365"/>
        <v>0.73137721045345983</v>
      </c>
      <c r="S526" s="77">
        <f t="shared" si="366"/>
        <v>0.96106170963229609</v>
      </c>
      <c r="T526" s="199"/>
      <c r="U526" s="3">
        <f t="shared" si="367"/>
        <v>2.0262119497063016</v>
      </c>
      <c r="V526" s="98">
        <f t="shared" si="368"/>
        <v>13.958818541450881</v>
      </c>
      <c r="W526" s="49">
        <f t="shared" si="369"/>
        <v>4.2697440044023907</v>
      </c>
      <c r="X526" s="317">
        <f t="shared" si="351"/>
        <v>9.5811880638680222E-2</v>
      </c>
      <c r="Y526" s="318">
        <v>9.5811880638680194E-2</v>
      </c>
      <c r="Z526" s="200"/>
      <c r="AA526" s="66"/>
      <c r="AB526" s="66"/>
      <c r="AC526" s="66">
        <v>250</v>
      </c>
      <c r="AD526" s="66"/>
      <c r="AE526" s="66"/>
      <c r="AF526" s="66"/>
      <c r="AG526" s="66"/>
      <c r="AH526" s="195"/>
      <c r="AI526" s="34"/>
      <c r="AJ526" s="229">
        <v>180</v>
      </c>
      <c r="AK526" s="34"/>
      <c r="AL526" s="34"/>
      <c r="AM526" s="34"/>
      <c r="AN526" s="201"/>
      <c r="AO526" s="201"/>
      <c r="AP526" s="202">
        <v>240</v>
      </c>
      <c r="AQ526" s="18"/>
      <c r="AR526" s="18"/>
      <c r="AS526" s="18"/>
      <c r="AT526" s="51"/>
      <c r="AU526" s="17"/>
      <c r="AV526" s="18"/>
      <c r="AW526" s="112"/>
      <c r="AX526" s="103"/>
      <c r="AY526" s="18"/>
      <c r="AZ526" s="18"/>
      <c r="BA526" s="18"/>
      <c r="BB526" s="17"/>
      <c r="BC526" s="19"/>
      <c r="BD526" s="19"/>
      <c r="BE526" s="19"/>
      <c r="BF526" s="17"/>
      <c r="BG526" s="18"/>
      <c r="BH526" s="18"/>
      <c r="BI526" s="128"/>
      <c r="BJ526" s="331"/>
      <c r="BK526" s="332"/>
      <c r="BL526" s="332"/>
      <c r="BM526" s="332"/>
      <c r="BN526" s="333"/>
      <c r="BO526" s="203">
        <f t="shared" si="370"/>
        <v>6.9363999999999999</v>
      </c>
      <c r="BP526" s="285">
        <v>8.5924372550459633</v>
      </c>
      <c r="BQ526" s="204">
        <v>2.8392711279486598</v>
      </c>
      <c r="BR526" s="204"/>
      <c r="BS526" s="47"/>
      <c r="BT526" s="42"/>
      <c r="BU526" s="42"/>
      <c r="BV526" s="42"/>
      <c r="BW526" s="43"/>
      <c r="BX526" s="191"/>
      <c r="BY526" s="191"/>
      <c r="BZ526" s="205"/>
      <c r="CA526" s="191"/>
      <c r="CB526" s="206"/>
      <c r="CC526" s="191"/>
      <c r="CD526" s="207">
        <f t="shared" si="371"/>
        <v>62.214696626859805</v>
      </c>
      <c r="CE526" s="47" t="s">
        <v>356</v>
      </c>
      <c r="CF526" s="42">
        <v>31.8</v>
      </c>
      <c r="CG526" s="42" t="s">
        <v>353</v>
      </c>
      <c r="CH526" s="42">
        <v>175</v>
      </c>
      <c r="CI526" s="191"/>
      <c r="CJ526" s="192"/>
      <c r="CK526" s="191" t="s">
        <v>357</v>
      </c>
      <c r="CL526" s="191" t="s">
        <v>358</v>
      </c>
      <c r="CM526" s="208">
        <v>0.13</v>
      </c>
      <c r="CN526" s="191">
        <v>470</v>
      </c>
      <c r="CO526" s="205">
        <f t="shared" si="372"/>
        <v>78.20960468630318</v>
      </c>
      <c r="CP526" s="191">
        <f t="shared" si="373"/>
        <v>46.661022470144857</v>
      </c>
      <c r="CQ526" s="145" t="s">
        <v>353</v>
      </c>
      <c r="CR526" s="191">
        <v>175</v>
      </c>
      <c r="CS526" s="191"/>
      <c r="CT526" s="191"/>
      <c r="CU526" s="191"/>
      <c r="CV526" s="192"/>
      <c r="CW526" s="191" t="s">
        <v>357</v>
      </c>
      <c r="CX526" s="209" t="s">
        <v>358</v>
      </c>
      <c r="CY526" s="208">
        <v>0.13</v>
      </c>
      <c r="CZ526" s="191">
        <v>470</v>
      </c>
      <c r="DA526" s="191"/>
      <c r="DB526" s="191">
        <f t="shared" si="374"/>
        <v>59.600581775900821</v>
      </c>
      <c r="DC526" s="43">
        <f t="shared" si="375"/>
        <v>0</v>
      </c>
      <c r="DD526" s="191" t="s">
        <v>362</v>
      </c>
      <c r="DE526" s="191">
        <v>100</v>
      </c>
      <c r="DF526" s="191" t="s">
        <v>361</v>
      </c>
      <c r="DG526" s="191">
        <v>20</v>
      </c>
      <c r="DH526" s="191" t="s">
        <v>353</v>
      </c>
      <c r="DI526" s="192">
        <v>175</v>
      </c>
      <c r="DJ526" s="191"/>
      <c r="DK526" s="209"/>
      <c r="DL526" s="208"/>
      <c r="DM526" s="191"/>
      <c r="DN526" s="191">
        <f t="shared" si="376"/>
        <v>59.600581775900821</v>
      </c>
      <c r="DO526" s="192">
        <f t="shared" si="377"/>
        <v>0</v>
      </c>
      <c r="DP526" s="191">
        <v>1</v>
      </c>
      <c r="DQ526" s="191" t="s">
        <v>363</v>
      </c>
      <c r="DR526" s="191" t="s">
        <v>371</v>
      </c>
      <c r="DS526" s="208">
        <v>0.13400000000000001</v>
      </c>
      <c r="DT526" s="191">
        <v>580</v>
      </c>
      <c r="DU526" s="191">
        <f t="shared" si="378"/>
        <v>8.5924372550459633</v>
      </c>
      <c r="DV526" s="191">
        <v>0.375</v>
      </c>
      <c r="DW526" s="191">
        <v>0.45</v>
      </c>
      <c r="DX526" s="192">
        <f t="shared" si="379"/>
        <v>10.369116104476635</v>
      </c>
      <c r="DY526" s="191">
        <v>1</v>
      </c>
      <c r="DZ526" s="191" t="s">
        <v>363</v>
      </c>
      <c r="EA526" s="191" t="s">
        <v>371</v>
      </c>
      <c r="EB526" s="208">
        <v>0.13400000000000001</v>
      </c>
      <c r="EC526" s="191">
        <v>580</v>
      </c>
      <c r="ED526" s="191">
        <f t="shared" si="380"/>
        <v>2.8392711279486598</v>
      </c>
      <c r="EE526" s="191">
        <v>0.47499999999999998</v>
      </c>
      <c r="EF526" s="191">
        <v>0.47499999999999998</v>
      </c>
      <c r="EG526" s="191">
        <f t="shared" si="381"/>
        <v>5.1845580522383177</v>
      </c>
      <c r="EH526" s="166">
        <f t="shared" si="382"/>
        <v>2</v>
      </c>
      <c r="EI526" s="205">
        <f t="shared" si="383"/>
        <v>3.4445603145007126</v>
      </c>
      <c r="EJ526" s="205">
        <f t="shared" si="352"/>
        <v>2.0262119497063016</v>
      </c>
      <c r="EK526" s="51">
        <f t="shared" si="389"/>
        <v>0.56305917824235818</v>
      </c>
      <c r="EL526" s="220">
        <f t="shared" si="353"/>
        <v>1.181984274964365E-2</v>
      </c>
      <c r="EM526" s="221">
        <f t="shared" si="384"/>
        <v>6.9794092707254407</v>
      </c>
      <c r="EN526" s="191"/>
      <c r="EO526" s="313"/>
      <c r="EP526" s="192" t="s">
        <v>354</v>
      </c>
      <c r="EQ526" s="222">
        <f t="shared" si="385"/>
        <v>3.4445603145007126</v>
      </c>
      <c r="ER526" s="191">
        <f t="shared" si="386"/>
        <v>2.0262119497063016</v>
      </c>
      <c r="ES526" s="51">
        <f t="shared" si="387"/>
        <v>0.56305917824235818</v>
      </c>
      <c r="ET526" s="191">
        <f t="shared" si="390"/>
        <v>3.4800198427496438</v>
      </c>
      <c r="EU526" s="191">
        <f t="shared" si="388"/>
        <v>6.9794092707254407</v>
      </c>
      <c r="EV526" s="191"/>
      <c r="EW526" s="191"/>
      <c r="EX526" s="192" t="str">
        <f t="shared" si="354"/>
        <v>Front</v>
      </c>
      <c r="EY526" s="145"/>
      <c r="EZ526" s="191"/>
      <c r="FA526" s="191"/>
      <c r="FB526" s="191"/>
      <c r="FC526" s="191"/>
      <c r="FD526" s="191"/>
      <c r="FE526" s="191"/>
      <c r="FF526" s="192"/>
      <c r="FG526" s="145"/>
      <c r="FH526" s="191"/>
      <c r="FI526" s="191"/>
      <c r="FJ526" s="191"/>
      <c r="FK526" s="191"/>
      <c r="FL526" s="191"/>
      <c r="FM526" s="191"/>
      <c r="FN526" s="192"/>
      <c r="FO526" s="145"/>
      <c r="FP526" s="191"/>
      <c r="FQ526" s="191"/>
      <c r="FR526" s="191"/>
      <c r="FS526" s="191"/>
      <c r="FT526" s="191"/>
      <c r="FU526" s="191"/>
      <c r="FV526" s="192"/>
      <c r="FW526" s="191"/>
      <c r="FX526" s="191"/>
      <c r="FY526" s="191"/>
      <c r="FZ526" s="191"/>
      <c r="GA526" s="191"/>
      <c r="GB526" s="191"/>
      <c r="GC526" s="191"/>
      <c r="GD526" s="210"/>
      <c r="GE526" s="145"/>
      <c r="GF526" s="191"/>
      <c r="GG526" s="191"/>
      <c r="GH526" s="191"/>
      <c r="GI526" s="191"/>
      <c r="GJ526" s="191"/>
      <c r="GK526" s="191"/>
      <c r="GL526" s="210"/>
      <c r="GM526" s="145"/>
      <c r="GN526" s="191"/>
      <c r="GO526" s="191"/>
      <c r="GP526" s="191"/>
      <c r="GQ526" s="191"/>
      <c r="GR526" s="191"/>
      <c r="GS526" s="191"/>
      <c r="GT526" s="210"/>
      <c r="GU526" s="145"/>
      <c r="GV526" s="191"/>
      <c r="GW526" s="191"/>
      <c r="GX526" s="191"/>
      <c r="GY526" s="191"/>
      <c r="GZ526" s="191"/>
      <c r="HA526" s="191"/>
      <c r="HB526" s="210"/>
      <c r="HC526" s="145"/>
      <c r="HD526" s="191"/>
      <c r="HE526" s="191"/>
      <c r="HF526" s="191"/>
      <c r="HG526" s="191"/>
      <c r="HH526" s="191"/>
      <c r="HI526" s="191"/>
      <c r="HJ526" s="210"/>
      <c r="HR526" s="310"/>
    </row>
    <row r="527" spans="1:226" s="309" customFormat="1" ht="14.45" customHeight="1" x14ac:dyDescent="0.25">
      <c r="A527" s="211" t="s">
        <v>431</v>
      </c>
      <c r="B527" s="194" t="s">
        <v>0</v>
      </c>
      <c r="C527" s="31">
        <f t="shared" si="391"/>
        <v>517</v>
      </c>
      <c r="D527" s="173" t="str">
        <f t="shared" si="355"/>
        <v>Dw_517</v>
      </c>
      <c r="E527" s="4">
        <v>567.71617745207777</v>
      </c>
      <c r="F527" s="195" t="s">
        <v>360</v>
      </c>
      <c r="G527" s="195">
        <v>17.5</v>
      </c>
      <c r="H527" s="3">
        <f t="shared" si="356"/>
        <v>45.30645666599645</v>
      </c>
      <c r="I527" s="196">
        <f t="shared" si="357"/>
        <v>172.59970733346972</v>
      </c>
      <c r="J527" s="1">
        <f t="shared" si="358"/>
        <v>0.3</v>
      </c>
      <c r="K527" s="280">
        <f t="shared" si="359"/>
        <v>0.63156405651266478</v>
      </c>
      <c r="L527" s="280">
        <f t="shared" si="360"/>
        <v>0.73205726034462681</v>
      </c>
      <c r="M527" s="225">
        <f t="shared" si="361"/>
        <v>1.1428815230854932</v>
      </c>
      <c r="N527" s="15" t="s">
        <v>432</v>
      </c>
      <c r="O527" s="197">
        <f t="shared" si="362"/>
        <v>0.54904294525847008</v>
      </c>
      <c r="P527" s="198">
        <f t="shared" si="363"/>
        <v>0</v>
      </c>
      <c r="Q527" s="198">
        <f t="shared" si="364"/>
        <v>0</v>
      </c>
      <c r="R527" s="198">
        <f t="shared" si="365"/>
        <v>0.80075589865961772</v>
      </c>
      <c r="S527" s="77">
        <f t="shared" si="366"/>
        <v>0.74613731505826508</v>
      </c>
      <c r="T527" s="199"/>
      <c r="U527" s="3">
        <f t="shared" si="367"/>
        <v>1.8194005161018134</v>
      </c>
      <c r="V527" s="98">
        <f t="shared" si="368"/>
        <v>11.254742009171254</v>
      </c>
      <c r="W527" s="49">
        <f t="shared" si="369"/>
        <v>4.0255437778206877</v>
      </c>
      <c r="X527" s="317">
        <f t="shared" si="351"/>
        <v>8.7954820371393058E-2</v>
      </c>
      <c r="Y527" s="318">
        <v>8.7954820371393017E-2</v>
      </c>
      <c r="Z527" s="200"/>
      <c r="AA527" s="66"/>
      <c r="AB527" s="66"/>
      <c r="AC527" s="66">
        <v>250</v>
      </c>
      <c r="AD527" s="66"/>
      <c r="AE527" s="66"/>
      <c r="AF527" s="66"/>
      <c r="AG527" s="66"/>
      <c r="AH527" s="195"/>
      <c r="AI527" s="34"/>
      <c r="AJ527" s="229">
        <v>180</v>
      </c>
      <c r="AK527" s="34"/>
      <c r="AL527" s="34"/>
      <c r="AM527" s="34"/>
      <c r="AN527" s="201"/>
      <c r="AO527" s="201"/>
      <c r="AP527" s="202">
        <v>240</v>
      </c>
      <c r="AQ527" s="18"/>
      <c r="AR527" s="18"/>
      <c r="AS527" s="18"/>
      <c r="AT527" s="51"/>
      <c r="AU527" s="17"/>
      <c r="AV527" s="18"/>
      <c r="AW527" s="112"/>
      <c r="AX527" s="103"/>
      <c r="AY527" s="18"/>
      <c r="AZ527" s="18"/>
      <c r="BA527" s="18"/>
      <c r="BB527" s="17"/>
      <c r="BC527" s="19"/>
      <c r="BD527" s="19"/>
      <c r="BE527" s="19"/>
      <c r="BF527" s="17"/>
      <c r="BG527" s="18"/>
      <c r="BH527" s="18"/>
      <c r="BI527" s="128"/>
      <c r="BJ527" s="331"/>
      <c r="BK527" s="332"/>
      <c r="BL527" s="332"/>
      <c r="BM527" s="332"/>
      <c r="BN527" s="333"/>
      <c r="BO527" s="203">
        <f t="shared" si="370"/>
        <v>6.9363999999999999</v>
      </c>
      <c r="BP527" s="285">
        <v>6.5316960766386671</v>
      </c>
      <c r="BQ527" s="204">
        <v>3.0437410579394562</v>
      </c>
      <c r="BR527" s="204"/>
      <c r="BS527" s="47"/>
      <c r="BT527" s="42"/>
      <c r="BU527" s="42"/>
      <c r="BV527" s="42"/>
      <c r="BW527" s="43"/>
      <c r="BX527" s="191"/>
      <c r="BY527" s="191"/>
      <c r="BZ527" s="205"/>
      <c r="CA527" s="191"/>
      <c r="CB527" s="206"/>
      <c r="CC527" s="191"/>
      <c r="CD527" s="207">
        <f t="shared" si="371"/>
        <v>51.779912200040918</v>
      </c>
      <c r="CE527" s="47" t="s">
        <v>356</v>
      </c>
      <c r="CF527" s="42">
        <v>31.8</v>
      </c>
      <c r="CG527" s="42" t="s">
        <v>353</v>
      </c>
      <c r="CH527" s="42">
        <v>175</v>
      </c>
      <c r="CI527" s="191"/>
      <c r="CJ527" s="192"/>
      <c r="CK527" s="191" t="s">
        <v>357</v>
      </c>
      <c r="CL527" s="191" t="s">
        <v>358</v>
      </c>
      <c r="CM527" s="208">
        <v>0.13</v>
      </c>
      <c r="CN527" s="191">
        <v>470</v>
      </c>
      <c r="CO527" s="205">
        <f t="shared" si="372"/>
        <v>72.015240150048953</v>
      </c>
      <c r="CP527" s="191">
        <f t="shared" si="373"/>
        <v>38.834934150030691</v>
      </c>
      <c r="CQ527" s="145" t="s">
        <v>353</v>
      </c>
      <c r="CR527" s="191">
        <v>175</v>
      </c>
      <c r="CS527" s="191"/>
      <c r="CT527" s="191"/>
      <c r="CU527" s="191"/>
      <c r="CV527" s="192"/>
      <c r="CW527" s="191" t="s">
        <v>357</v>
      </c>
      <c r="CX527" s="209" t="s">
        <v>358</v>
      </c>
      <c r="CY527" s="208">
        <v>0.13</v>
      </c>
      <c r="CZ527" s="191">
        <v>470</v>
      </c>
      <c r="DA527" s="191"/>
      <c r="DB527" s="191">
        <f t="shared" si="374"/>
        <v>45.30645666599645</v>
      </c>
      <c r="DC527" s="43">
        <f t="shared" si="375"/>
        <v>0</v>
      </c>
      <c r="DD527" s="191" t="s">
        <v>362</v>
      </c>
      <c r="DE527" s="191">
        <v>100</v>
      </c>
      <c r="DF527" s="191" t="s">
        <v>361</v>
      </c>
      <c r="DG527" s="191">
        <v>20</v>
      </c>
      <c r="DH527" s="191" t="s">
        <v>353</v>
      </c>
      <c r="DI527" s="192">
        <v>175</v>
      </c>
      <c r="DJ527" s="191"/>
      <c r="DK527" s="209"/>
      <c r="DL527" s="208"/>
      <c r="DM527" s="191"/>
      <c r="DN527" s="191">
        <f t="shared" si="376"/>
        <v>45.30645666599645</v>
      </c>
      <c r="DO527" s="192">
        <f t="shared" si="377"/>
        <v>0</v>
      </c>
      <c r="DP527" s="191">
        <v>1</v>
      </c>
      <c r="DQ527" s="191" t="s">
        <v>363</v>
      </c>
      <c r="DR527" s="191" t="s">
        <v>371</v>
      </c>
      <c r="DS527" s="208">
        <v>0.13400000000000001</v>
      </c>
      <c r="DT527" s="191">
        <v>580</v>
      </c>
      <c r="DU527" s="191">
        <f t="shared" si="378"/>
        <v>6.5316960766386671</v>
      </c>
      <c r="DV527" s="191">
        <v>0.375</v>
      </c>
      <c r="DW527" s="191">
        <v>0.45</v>
      </c>
      <c r="DX527" s="192">
        <f t="shared" si="379"/>
        <v>8.6299853666734858</v>
      </c>
      <c r="DY527" s="191">
        <v>1</v>
      </c>
      <c r="DZ527" s="191" t="s">
        <v>363</v>
      </c>
      <c r="EA527" s="191" t="s">
        <v>371</v>
      </c>
      <c r="EB527" s="208">
        <v>0.13400000000000001</v>
      </c>
      <c r="EC527" s="191">
        <v>580</v>
      </c>
      <c r="ED527" s="191">
        <f t="shared" si="380"/>
        <v>3.0437410579394562</v>
      </c>
      <c r="EE527" s="191">
        <v>0.47499999999999998</v>
      </c>
      <c r="EF527" s="191">
        <v>0.47499999999999998</v>
      </c>
      <c r="EG527" s="191">
        <f t="shared" si="381"/>
        <v>4.3149926833367429</v>
      </c>
      <c r="EH527" s="166">
        <f t="shared" si="382"/>
        <v>2</v>
      </c>
      <c r="EI527" s="205">
        <f t="shared" si="383"/>
        <v>3.0929808773730829</v>
      </c>
      <c r="EJ527" s="205">
        <f t="shared" si="352"/>
        <v>1.8194005161018134</v>
      </c>
      <c r="EK527" s="51">
        <f t="shared" si="389"/>
        <v>0.97434054183764274</v>
      </c>
      <c r="EL527" s="220">
        <f t="shared" si="353"/>
        <v>0.18760956131345852</v>
      </c>
      <c r="EM527" s="221">
        <f t="shared" si="384"/>
        <v>5.6273710045856271</v>
      </c>
      <c r="EN527" s="191"/>
      <c r="EO527" s="313"/>
      <c r="EP527" s="192" t="s">
        <v>354</v>
      </c>
      <c r="EQ527" s="222">
        <f t="shared" si="385"/>
        <v>3.0929808773730829</v>
      </c>
      <c r="ER527" s="191">
        <f t="shared" si="386"/>
        <v>1.8194005161018134</v>
      </c>
      <c r="ES527" s="51">
        <f t="shared" si="387"/>
        <v>0.97434054183764274</v>
      </c>
      <c r="ET527" s="191">
        <f t="shared" si="390"/>
        <v>3.6558095613134585</v>
      </c>
      <c r="EU527" s="191">
        <f t="shared" si="388"/>
        <v>5.6273710045856271</v>
      </c>
      <c r="EV527" s="191"/>
      <c r="EW527" s="191"/>
      <c r="EX527" s="192" t="str">
        <f t="shared" si="354"/>
        <v>Front</v>
      </c>
      <c r="EY527" s="145"/>
      <c r="EZ527" s="191"/>
      <c r="FA527" s="191"/>
      <c r="FB527" s="191"/>
      <c r="FC527" s="191"/>
      <c r="FD527" s="191"/>
      <c r="FE527" s="191"/>
      <c r="FF527" s="192"/>
      <c r="FG527" s="145"/>
      <c r="FH527" s="191"/>
      <c r="FI527" s="191"/>
      <c r="FJ527" s="191"/>
      <c r="FK527" s="191"/>
      <c r="FL527" s="191"/>
      <c r="FM527" s="191"/>
      <c r="FN527" s="192"/>
      <c r="FO527" s="145"/>
      <c r="FP527" s="191"/>
      <c r="FQ527" s="191"/>
      <c r="FR527" s="191"/>
      <c r="FS527" s="191"/>
      <c r="FT527" s="191"/>
      <c r="FU527" s="191"/>
      <c r="FV527" s="192"/>
      <c r="FW527" s="191"/>
      <c r="FX527" s="191"/>
      <c r="FY527" s="191"/>
      <c r="FZ527" s="191"/>
      <c r="GA527" s="191"/>
      <c r="GB527" s="191"/>
      <c r="GC527" s="191"/>
      <c r="GD527" s="210"/>
      <c r="GE527" s="145"/>
      <c r="GF527" s="191"/>
      <c r="GG527" s="191"/>
      <c r="GH527" s="191"/>
      <c r="GI527" s="191"/>
      <c r="GJ527" s="191"/>
      <c r="GK527" s="191"/>
      <c r="GL527" s="210"/>
      <c r="GM527" s="145"/>
      <c r="GN527" s="191"/>
      <c r="GO527" s="191"/>
      <c r="GP527" s="191"/>
      <c r="GQ527" s="191"/>
      <c r="GR527" s="191"/>
      <c r="GS527" s="191"/>
      <c r="GT527" s="210"/>
      <c r="GU527" s="145"/>
      <c r="GV527" s="191"/>
      <c r="GW527" s="191"/>
      <c r="GX527" s="191"/>
      <c r="GY527" s="191"/>
      <c r="GZ527" s="191"/>
      <c r="HA527" s="191"/>
      <c r="HB527" s="210"/>
      <c r="HC527" s="145"/>
      <c r="HD527" s="191"/>
      <c r="HE527" s="191"/>
      <c r="HF527" s="191"/>
      <c r="HG527" s="191"/>
      <c r="HH527" s="191"/>
      <c r="HI527" s="191"/>
      <c r="HJ527" s="210"/>
      <c r="HR527" s="310"/>
    </row>
    <row r="528" spans="1:226" s="309" customFormat="1" ht="14.45" customHeight="1" x14ac:dyDescent="0.25">
      <c r="A528" s="211" t="s">
        <v>431</v>
      </c>
      <c r="B528" s="194" t="s">
        <v>0</v>
      </c>
      <c r="C528" s="31">
        <f t="shared" si="391"/>
        <v>518</v>
      </c>
      <c r="D528" s="173" t="str">
        <f t="shared" si="355"/>
        <v>Dw_518</v>
      </c>
      <c r="E528" s="4">
        <v>454.38764548926389</v>
      </c>
      <c r="F528" s="195" t="s">
        <v>360</v>
      </c>
      <c r="G528" s="195">
        <v>17.5</v>
      </c>
      <c r="H528" s="3">
        <f t="shared" si="356"/>
        <v>49.417904360704483</v>
      </c>
      <c r="I528" s="196">
        <f t="shared" si="357"/>
        <v>184.46852997296162</v>
      </c>
      <c r="J528" s="1">
        <f t="shared" si="358"/>
        <v>0.3</v>
      </c>
      <c r="K528" s="280">
        <f t="shared" si="359"/>
        <v>0.64625482155730352</v>
      </c>
      <c r="L528" s="280">
        <f t="shared" si="360"/>
        <v>0.75179754046297531</v>
      </c>
      <c r="M528" s="225">
        <f t="shared" si="361"/>
        <v>1.1198483567403863</v>
      </c>
      <c r="N528" s="15" t="s">
        <v>432</v>
      </c>
      <c r="O528" s="197">
        <f t="shared" si="362"/>
        <v>0.56384815534723154</v>
      </c>
      <c r="P528" s="198">
        <f t="shared" si="363"/>
        <v>0</v>
      </c>
      <c r="Q528" s="198">
        <f t="shared" si="364"/>
        <v>0</v>
      </c>
      <c r="R528" s="198">
        <f t="shared" si="365"/>
        <v>0.78461779209030458</v>
      </c>
      <c r="S528" s="77">
        <f t="shared" si="366"/>
        <v>0.79709473141003462</v>
      </c>
      <c r="T528" s="199"/>
      <c r="U528" s="3">
        <f t="shared" si="367"/>
        <v>1.8803734166552055</v>
      </c>
      <c r="V528" s="98">
        <f t="shared" si="368"/>
        <v>12.021734232616142</v>
      </c>
      <c r="W528" s="49">
        <f t="shared" si="369"/>
        <v>4.1107134299000618</v>
      </c>
      <c r="X528" s="317">
        <f t="shared" si="351"/>
        <v>8.9364882197267209E-2</v>
      </c>
      <c r="Y528" s="318">
        <v>8.9364882197267168E-2</v>
      </c>
      <c r="Z528" s="200"/>
      <c r="AA528" s="66"/>
      <c r="AB528" s="66"/>
      <c r="AC528" s="66">
        <v>250</v>
      </c>
      <c r="AD528" s="66"/>
      <c r="AE528" s="66"/>
      <c r="AF528" s="66"/>
      <c r="AG528" s="66"/>
      <c r="AH528" s="195"/>
      <c r="AI528" s="34"/>
      <c r="AJ528" s="229">
        <v>180</v>
      </c>
      <c r="AK528" s="34"/>
      <c r="AL528" s="34"/>
      <c r="AM528" s="34"/>
      <c r="AN528" s="201"/>
      <c r="AO528" s="201"/>
      <c r="AP528" s="202">
        <v>240</v>
      </c>
      <c r="AQ528" s="18"/>
      <c r="AR528" s="18"/>
      <c r="AS528" s="18"/>
      <c r="AT528" s="51"/>
      <c r="AU528" s="17"/>
      <c r="AV528" s="18"/>
      <c r="AW528" s="112"/>
      <c r="AX528" s="103"/>
      <c r="AY528" s="18"/>
      <c r="AZ528" s="18"/>
      <c r="BA528" s="18"/>
      <c r="BB528" s="17"/>
      <c r="BC528" s="19"/>
      <c r="BD528" s="19"/>
      <c r="BE528" s="19"/>
      <c r="BF528" s="17"/>
      <c r="BG528" s="18"/>
      <c r="BH528" s="18"/>
      <c r="BI528" s="128"/>
      <c r="BJ528" s="331"/>
      <c r="BK528" s="332"/>
      <c r="BL528" s="332"/>
      <c r="BM528" s="332"/>
      <c r="BN528" s="333"/>
      <c r="BO528" s="203">
        <f t="shared" si="370"/>
        <v>6.9363999999999999</v>
      </c>
      <c r="BP528" s="285">
        <v>7.1244311690076243</v>
      </c>
      <c r="BQ528" s="204">
        <v>3.0450803449052577</v>
      </c>
      <c r="BR528" s="204"/>
      <c r="BS528" s="47"/>
      <c r="BT528" s="42"/>
      <c r="BU528" s="42"/>
      <c r="BV528" s="42"/>
      <c r="BW528" s="43"/>
      <c r="BX528" s="191"/>
      <c r="BY528" s="191"/>
      <c r="BZ528" s="205"/>
      <c r="CA528" s="191"/>
      <c r="CB528" s="206"/>
      <c r="CC528" s="191"/>
      <c r="CD528" s="207">
        <f t="shared" si="371"/>
        <v>55.340558991888486</v>
      </c>
      <c r="CE528" s="47" t="s">
        <v>356</v>
      </c>
      <c r="CF528" s="42">
        <v>31.8</v>
      </c>
      <c r="CG528" s="42" t="s">
        <v>353</v>
      </c>
      <c r="CH528" s="42">
        <v>175</v>
      </c>
      <c r="CI528" s="191"/>
      <c r="CJ528" s="192"/>
      <c r="CK528" s="191" t="s">
        <v>357</v>
      </c>
      <c r="CL528" s="191" t="s">
        <v>358</v>
      </c>
      <c r="CM528" s="208">
        <v>0.13</v>
      </c>
      <c r="CN528" s="191">
        <v>470</v>
      </c>
      <c r="CO528" s="205">
        <f t="shared" si="372"/>
        <v>75.66116740012481</v>
      </c>
      <c r="CP528" s="191">
        <f t="shared" si="373"/>
        <v>41.505419243916364</v>
      </c>
      <c r="CQ528" s="145" t="s">
        <v>353</v>
      </c>
      <c r="CR528" s="191">
        <v>175</v>
      </c>
      <c r="CS528" s="191"/>
      <c r="CT528" s="191"/>
      <c r="CU528" s="191"/>
      <c r="CV528" s="192"/>
      <c r="CW528" s="191" t="s">
        <v>357</v>
      </c>
      <c r="CX528" s="209" t="s">
        <v>358</v>
      </c>
      <c r="CY528" s="208">
        <v>0.13</v>
      </c>
      <c r="CZ528" s="191">
        <v>470</v>
      </c>
      <c r="DA528" s="191"/>
      <c r="DB528" s="191">
        <f t="shared" si="374"/>
        <v>49.417904360704483</v>
      </c>
      <c r="DC528" s="43">
        <f t="shared" si="375"/>
        <v>0</v>
      </c>
      <c r="DD528" s="191" t="s">
        <v>362</v>
      </c>
      <c r="DE528" s="191">
        <v>100</v>
      </c>
      <c r="DF528" s="191" t="s">
        <v>361</v>
      </c>
      <c r="DG528" s="191">
        <v>20</v>
      </c>
      <c r="DH528" s="191" t="s">
        <v>353</v>
      </c>
      <c r="DI528" s="192">
        <v>175</v>
      </c>
      <c r="DJ528" s="191"/>
      <c r="DK528" s="209"/>
      <c r="DL528" s="208"/>
      <c r="DM528" s="191"/>
      <c r="DN528" s="191">
        <f t="shared" si="376"/>
        <v>49.417904360704483</v>
      </c>
      <c r="DO528" s="192">
        <f t="shared" si="377"/>
        <v>0</v>
      </c>
      <c r="DP528" s="191">
        <v>1</v>
      </c>
      <c r="DQ528" s="191" t="s">
        <v>363</v>
      </c>
      <c r="DR528" s="191" t="s">
        <v>371</v>
      </c>
      <c r="DS528" s="208">
        <v>0.13400000000000001</v>
      </c>
      <c r="DT528" s="191">
        <v>580</v>
      </c>
      <c r="DU528" s="191">
        <f t="shared" si="378"/>
        <v>7.1244311690076243</v>
      </c>
      <c r="DV528" s="191">
        <v>0.375</v>
      </c>
      <c r="DW528" s="191">
        <v>0.45</v>
      </c>
      <c r="DX528" s="192">
        <f t="shared" si="379"/>
        <v>9.223426498648081</v>
      </c>
      <c r="DY528" s="191">
        <v>1</v>
      </c>
      <c r="DZ528" s="191" t="s">
        <v>363</v>
      </c>
      <c r="EA528" s="191" t="s">
        <v>371</v>
      </c>
      <c r="EB528" s="208">
        <v>0.13400000000000001</v>
      </c>
      <c r="EC528" s="191">
        <v>580</v>
      </c>
      <c r="ED528" s="191">
        <f t="shared" si="380"/>
        <v>3.0450803449052577</v>
      </c>
      <c r="EE528" s="191">
        <v>0.47499999999999998</v>
      </c>
      <c r="EF528" s="191">
        <v>0.47499999999999998</v>
      </c>
      <c r="EG528" s="191">
        <f t="shared" si="381"/>
        <v>4.6117132493240405</v>
      </c>
      <c r="EH528" s="166">
        <f t="shared" si="382"/>
        <v>2</v>
      </c>
      <c r="EI528" s="205">
        <f t="shared" si="383"/>
        <v>3.1966348083138492</v>
      </c>
      <c r="EJ528" s="205">
        <f t="shared" si="352"/>
        <v>1.8803734166552055</v>
      </c>
      <c r="EK528" s="51">
        <f t="shared" si="389"/>
        <v>0.91470692825005218</v>
      </c>
      <c r="EL528" s="220">
        <f t="shared" si="353"/>
        <v>0.13578259584307539</v>
      </c>
      <c r="EM528" s="221">
        <f t="shared" si="384"/>
        <v>6.0108671163080709</v>
      </c>
      <c r="EN528" s="191"/>
      <c r="EO528" s="313"/>
      <c r="EP528" s="192" t="s">
        <v>354</v>
      </c>
      <c r="EQ528" s="222">
        <f t="shared" si="385"/>
        <v>3.1966348083138492</v>
      </c>
      <c r="ER528" s="191">
        <f t="shared" si="386"/>
        <v>1.8803734166552055</v>
      </c>
      <c r="ES528" s="51">
        <f t="shared" si="387"/>
        <v>0.91470692825005218</v>
      </c>
      <c r="ET528" s="191">
        <f t="shared" si="390"/>
        <v>3.6039825958430756</v>
      </c>
      <c r="EU528" s="191">
        <f t="shared" si="388"/>
        <v>6.0108671163080709</v>
      </c>
      <c r="EV528" s="191"/>
      <c r="EW528" s="191"/>
      <c r="EX528" s="192" t="str">
        <f t="shared" si="354"/>
        <v>Front</v>
      </c>
      <c r="EY528" s="145"/>
      <c r="EZ528" s="191"/>
      <c r="FA528" s="191"/>
      <c r="FB528" s="191"/>
      <c r="FC528" s="191"/>
      <c r="FD528" s="191"/>
      <c r="FE528" s="191"/>
      <c r="FF528" s="192"/>
      <c r="FG528" s="145"/>
      <c r="FH528" s="191"/>
      <c r="FI528" s="191"/>
      <c r="FJ528" s="191"/>
      <c r="FK528" s="191"/>
      <c r="FL528" s="191"/>
      <c r="FM528" s="191"/>
      <c r="FN528" s="192"/>
      <c r="FO528" s="145"/>
      <c r="FP528" s="191"/>
      <c r="FQ528" s="191"/>
      <c r="FR528" s="191"/>
      <c r="FS528" s="191"/>
      <c r="FT528" s="191"/>
      <c r="FU528" s="191"/>
      <c r="FV528" s="192"/>
      <c r="FW528" s="191"/>
      <c r="FX528" s="191"/>
      <c r="FY528" s="191"/>
      <c r="FZ528" s="191"/>
      <c r="GA528" s="191"/>
      <c r="GB528" s="191"/>
      <c r="GC528" s="191"/>
      <c r="GD528" s="210"/>
      <c r="GE528" s="145"/>
      <c r="GF528" s="191"/>
      <c r="GG528" s="191"/>
      <c r="GH528" s="191"/>
      <c r="GI528" s="191"/>
      <c r="GJ528" s="191"/>
      <c r="GK528" s="191"/>
      <c r="GL528" s="210"/>
      <c r="GM528" s="145"/>
      <c r="GN528" s="191"/>
      <c r="GO528" s="191"/>
      <c r="GP528" s="191"/>
      <c r="GQ528" s="191"/>
      <c r="GR528" s="191"/>
      <c r="GS528" s="191"/>
      <c r="GT528" s="210"/>
      <c r="GU528" s="145"/>
      <c r="GV528" s="191"/>
      <c r="GW528" s="191"/>
      <c r="GX528" s="191"/>
      <c r="GY528" s="191"/>
      <c r="GZ528" s="191"/>
      <c r="HA528" s="191"/>
      <c r="HB528" s="210"/>
      <c r="HC528" s="145"/>
      <c r="HD528" s="191"/>
      <c r="HE528" s="191"/>
      <c r="HF528" s="191"/>
      <c r="HG528" s="191"/>
      <c r="HH528" s="191"/>
      <c r="HI528" s="191"/>
      <c r="HJ528" s="210"/>
      <c r="HR528" s="310"/>
    </row>
    <row r="529" spans="1:226" s="309" customFormat="1" ht="14.45" customHeight="1" x14ac:dyDescent="0.25">
      <c r="A529" s="211" t="s">
        <v>431</v>
      </c>
      <c r="B529" s="194" t="s">
        <v>0</v>
      </c>
      <c r="C529" s="31">
        <f t="shared" si="391"/>
        <v>519</v>
      </c>
      <c r="D529" s="173" t="str">
        <f t="shared" si="355"/>
        <v>Dw_519</v>
      </c>
      <c r="E529" s="4">
        <v>489.94678289836708</v>
      </c>
      <c r="F529" s="195" t="s">
        <v>360</v>
      </c>
      <c r="G529" s="195">
        <v>17.5</v>
      </c>
      <c r="H529" s="3">
        <f t="shared" si="356"/>
        <v>56.939146181228104</v>
      </c>
      <c r="I529" s="196">
        <f t="shared" si="357"/>
        <v>201.39846503310767</v>
      </c>
      <c r="J529" s="1">
        <f t="shared" si="358"/>
        <v>0.3</v>
      </c>
      <c r="K529" s="280">
        <f t="shared" si="359"/>
        <v>0.69034986639363727</v>
      </c>
      <c r="L529" s="280">
        <f t="shared" si="360"/>
        <v>0.79202255105201169</v>
      </c>
      <c r="M529" s="225">
        <f t="shared" si="361"/>
        <v>1.0611247895714253</v>
      </c>
      <c r="N529" s="15" t="s">
        <v>432</v>
      </c>
      <c r="O529" s="197">
        <f t="shared" si="362"/>
        <v>0.59401691328900885</v>
      </c>
      <c r="P529" s="198">
        <f t="shared" si="363"/>
        <v>0</v>
      </c>
      <c r="Q529" s="198">
        <f t="shared" si="364"/>
        <v>0</v>
      </c>
      <c r="R529" s="198">
        <f t="shared" si="365"/>
        <v>0.74347333236194302</v>
      </c>
      <c r="S529" s="77">
        <f t="shared" si="366"/>
        <v>0.9171446982537268</v>
      </c>
      <c r="T529" s="199"/>
      <c r="U529" s="3">
        <f t="shared" si="367"/>
        <v>1.8178079412233288</v>
      </c>
      <c r="V529" s="98">
        <f t="shared" si="368"/>
        <v>11.235047417993631</v>
      </c>
      <c r="W529" s="49">
        <f t="shared" si="369"/>
        <v>5.0679934016154222</v>
      </c>
      <c r="X529" s="317">
        <f t="shared" si="351"/>
        <v>7.5212972297963074E-2</v>
      </c>
      <c r="Y529" s="318">
        <v>7.521297229796306E-2</v>
      </c>
      <c r="Z529" s="200"/>
      <c r="AA529" s="66"/>
      <c r="AB529" s="66"/>
      <c r="AC529" s="66">
        <v>250</v>
      </c>
      <c r="AD529" s="66"/>
      <c r="AE529" s="66"/>
      <c r="AF529" s="66"/>
      <c r="AG529" s="66"/>
      <c r="AH529" s="195"/>
      <c r="AI529" s="34"/>
      <c r="AJ529" s="229">
        <v>180</v>
      </c>
      <c r="AK529" s="34"/>
      <c r="AL529" s="34"/>
      <c r="AM529" s="34"/>
      <c r="AN529" s="201"/>
      <c r="AO529" s="201"/>
      <c r="AP529" s="202">
        <v>240</v>
      </c>
      <c r="AQ529" s="18"/>
      <c r="AR529" s="18"/>
      <c r="AS529" s="18"/>
      <c r="AT529" s="51"/>
      <c r="AU529" s="17"/>
      <c r="AV529" s="18"/>
      <c r="AW529" s="112"/>
      <c r="AX529" s="103"/>
      <c r="AY529" s="18"/>
      <c r="AZ529" s="18"/>
      <c r="BA529" s="18"/>
      <c r="BB529" s="17"/>
      <c r="BC529" s="19"/>
      <c r="BD529" s="19"/>
      <c r="BE529" s="19"/>
      <c r="BF529" s="17"/>
      <c r="BG529" s="18"/>
      <c r="BH529" s="18"/>
      <c r="BI529" s="128"/>
      <c r="BJ529" s="331"/>
      <c r="BK529" s="332"/>
      <c r="BL529" s="332"/>
      <c r="BM529" s="332"/>
      <c r="BN529" s="333"/>
      <c r="BO529" s="203">
        <f t="shared" si="370"/>
        <v>6.9363999999999999</v>
      </c>
      <c r="BP529" s="285">
        <v>8.2087460615345282</v>
      </c>
      <c r="BQ529" s="204">
        <v>2.8893802778480362</v>
      </c>
      <c r="BR529" s="204"/>
      <c r="BS529" s="47"/>
      <c r="BT529" s="42"/>
      <c r="BU529" s="42"/>
      <c r="BV529" s="42"/>
      <c r="BW529" s="43"/>
      <c r="BX529" s="191"/>
      <c r="BY529" s="191"/>
      <c r="BZ529" s="205"/>
      <c r="CA529" s="191"/>
      <c r="CB529" s="206"/>
      <c r="CC529" s="191"/>
      <c r="CD529" s="207">
        <f t="shared" si="371"/>
        <v>60.419539509932299</v>
      </c>
      <c r="CE529" s="47" t="s">
        <v>356</v>
      </c>
      <c r="CF529" s="42">
        <v>31.8</v>
      </c>
      <c r="CG529" s="42" t="s">
        <v>353</v>
      </c>
      <c r="CH529" s="42">
        <v>175</v>
      </c>
      <c r="CI529" s="191"/>
      <c r="CJ529" s="192"/>
      <c r="CK529" s="191" t="s">
        <v>357</v>
      </c>
      <c r="CL529" s="191" t="s">
        <v>358</v>
      </c>
      <c r="CM529" s="208">
        <v>0.13</v>
      </c>
      <c r="CN529" s="191">
        <v>470</v>
      </c>
      <c r="CO529" s="205">
        <f t="shared" si="372"/>
        <v>77.548618819223606</v>
      </c>
      <c r="CP529" s="191">
        <f t="shared" si="373"/>
        <v>45.314654632449226</v>
      </c>
      <c r="CQ529" s="145" t="s">
        <v>353</v>
      </c>
      <c r="CR529" s="191">
        <v>175</v>
      </c>
      <c r="CS529" s="191"/>
      <c r="CT529" s="191"/>
      <c r="CU529" s="191"/>
      <c r="CV529" s="192"/>
      <c r="CW529" s="191" t="s">
        <v>357</v>
      </c>
      <c r="CX529" s="209" t="s">
        <v>358</v>
      </c>
      <c r="CY529" s="208">
        <v>0.13</v>
      </c>
      <c r="CZ529" s="191">
        <v>470</v>
      </c>
      <c r="DA529" s="191"/>
      <c r="DB529" s="191">
        <f t="shared" si="374"/>
        <v>56.939146181228104</v>
      </c>
      <c r="DC529" s="43">
        <f t="shared" si="375"/>
        <v>0</v>
      </c>
      <c r="DD529" s="191" t="s">
        <v>362</v>
      </c>
      <c r="DE529" s="191">
        <v>100</v>
      </c>
      <c r="DF529" s="191" t="s">
        <v>361</v>
      </c>
      <c r="DG529" s="191">
        <v>20</v>
      </c>
      <c r="DH529" s="191" t="s">
        <v>353</v>
      </c>
      <c r="DI529" s="192">
        <v>175</v>
      </c>
      <c r="DJ529" s="191"/>
      <c r="DK529" s="209"/>
      <c r="DL529" s="208"/>
      <c r="DM529" s="191"/>
      <c r="DN529" s="191">
        <f t="shared" si="376"/>
        <v>56.939146181228104</v>
      </c>
      <c r="DO529" s="192">
        <f t="shared" si="377"/>
        <v>0</v>
      </c>
      <c r="DP529" s="191">
        <v>1</v>
      </c>
      <c r="DQ529" s="191" t="s">
        <v>363</v>
      </c>
      <c r="DR529" s="191" t="s">
        <v>371</v>
      </c>
      <c r="DS529" s="208">
        <v>0.13400000000000001</v>
      </c>
      <c r="DT529" s="191">
        <v>580</v>
      </c>
      <c r="DU529" s="191">
        <f t="shared" si="378"/>
        <v>8.2087460615345282</v>
      </c>
      <c r="DV529" s="191">
        <v>0.375</v>
      </c>
      <c r="DW529" s="191">
        <v>0.45</v>
      </c>
      <c r="DX529" s="192">
        <f t="shared" si="379"/>
        <v>10.069923251655384</v>
      </c>
      <c r="DY529" s="191">
        <v>1</v>
      </c>
      <c r="DZ529" s="191" t="s">
        <v>363</v>
      </c>
      <c r="EA529" s="191" t="s">
        <v>371</v>
      </c>
      <c r="EB529" s="208">
        <v>0.13400000000000001</v>
      </c>
      <c r="EC529" s="191">
        <v>580</v>
      </c>
      <c r="ED529" s="191">
        <f t="shared" si="380"/>
        <v>2.8893802778480362</v>
      </c>
      <c r="EE529" s="191">
        <v>0.47499999999999998</v>
      </c>
      <c r="EF529" s="191">
        <v>0.47499999999999998</v>
      </c>
      <c r="EG529" s="191">
        <f t="shared" si="381"/>
        <v>5.0349616258276919</v>
      </c>
      <c r="EH529" s="166">
        <f t="shared" si="382"/>
        <v>2</v>
      </c>
      <c r="EI529" s="205">
        <f t="shared" si="383"/>
        <v>3.0902735000796588</v>
      </c>
      <c r="EJ529" s="205">
        <f t="shared" si="352"/>
        <v>1.8178079412233288</v>
      </c>
      <c r="EK529" s="51">
        <f t="shared" si="389"/>
        <v>0.82157233662470741</v>
      </c>
      <c r="EL529" s="220">
        <f t="shared" si="353"/>
        <v>0.18896324996017055</v>
      </c>
      <c r="EM529" s="221">
        <f t="shared" si="384"/>
        <v>5.6175237089968153</v>
      </c>
      <c r="EN529" s="191"/>
      <c r="EO529" s="313"/>
      <c r="EP529" s="192" t="s">
        <v>354</v>
      </c>
      <c r="EQ529" s="222">
        <f t="shared" si="385"/>
        <v>3.0902735000796588</v>
      </c>
      <c r="ER529" s="191">
        <f t="shared" si="386"/>
        <v>1.8178079412233288</v>
      </c>
      <c r="ES529" s="51">
        <f t="shared" si="387"/>
        <v>0.82157233662470741</v>
      </c>
      <c r="ET529" s="191">
        <f t="shared" si="390"/>
        <v>3.6571632499601705</v>
      </c>
      <c r="EU529" s="191">
        <f t="shared" si="388"/>
        <v>5.6175237089968153</v>
      </c>
      <c r="EV529" s="191"/>
      <c r="EW529" s="191"/>
      <c r="EX529" s="192" t="str">
        <f t="shared" si="354"/>
        <v>Front</v>
      </c>
      <c r="EY529" s="145"/>
      <c r="EZ529" s="191"/>
      <c r="FA529" s="191"/>
      <c r="FB529" s="191"/>
      <c r="FC529" s="191"/>
      <c r="FD529" s="191"/>
      <c r="FE529" s="191"/>
      <c r="FF529" s="192"/>
      <c r="FG529" s="145"/>
      <c r="FH529" s="191"/>
      <c r="FI529" s="191"/>
      <c r="FJ529" s="191"/>
      <c r="FK529" s="191"/>
      <c r="FL529" s="191"/>
      <c r="FM529" s="191"/>
      <c r="FN529" s="192"/>
      <c r="FO529" s="145"/>
      <c r="FP529" s="191"/>
      <c r="FQ529" s="191"/>
      <c r="FR529" s="191"/>
      <c r="FS529" s="191"/>
      <c r="FT529" s="191"/>
      <c r="FU529" s="191"/>
      <c r="FV529" s="192"/>
      <c r="FW529" s="191"/>
      <c r="FX529" s="191"/>
      <c r="FY529" s="191"/>
      <c r="FZ529" s="191"/>
      <c r="GA529" s="191"/>
      <c r="GB529" s="191"/>
      <c r="GC529" s="191"/>
      <c r="GD529" s="210"/>
      <c r="GE529" s="145"/>
      <c r="GF529" s="191"/>
      <c r="GG529" s="191"/>
      <c r="GH529" s="191"/>
      <c r="GI529" s="191"/>
      <c r="GJ529" s="191"/>
      <c r="GK529" s="191"/>
      <c r="GL529" s="210"/>
      <c r="GM529" s="145"/>
      <c r="GN529" s="191"/>
      <c r="GO529" s="191"/>
      <c r="GP529" s="191"/>
      <c r="GQ529" s="191"/>
      <c r="GR529" s="191"/>
      <c r="GS529" s="191"/>
      <c r="GT529" s="210"/>
      <c r="GU529" s="145"/>
      <c r="GV529" s="191"/>
      <c r="GW529" s="191"/>
      <c r="GX529" s="191"/>
      <c r="GY529" s="191"/>
      <c r="GZ529" s="191"/>
      <c r="HA529" s="191"/>
      <c r="HB529" s="210"/>
      <c r="HC529" s="145"/>
      <c r="HD529" s="191"/>
      <c r="HE529" s="191"/>
      <c r="HF529" s="191"/>
      <c r="HG529" s="191"/>
      <c r="HH529" s="191"/>
      <c r="HI529" s="191"/>
      <c r="HJ529" s="210"/>
      <c r="HR529" s="310"/>
    </row>
    <row r="530" spans="1:226" s="309" customFormat="1" ht="14.45" customHeight="1" x14ac:dyDescent="0.25">
      <c r="A530" s="211" t="s">
        <v>431</v>
      </c>
      <c r="B530" s="194" t="s">
        <v>0</v>
      </c>
      <c r="C530" s="31">
        <f t="shared" si="391"/>
        <v>520</v>
      </c>
      <c r="D530" s="173" t="str">
        <f t="shared" si="355"/>
        <v>Dw_520</v>
      </c>
      <c r="E530" s="4">
        <v>357.31994069440958</v>
      </c>
      <c r="F530" s="195" t="s">
        <v>360</v>
      </c>
      <c r="G530" s="195">
        <v>17.5</v>
      </c>
      <c r="H530" s="3">
        <f t="shared" si="356"/>
        <v>52.736927521411353</v>
      </c>
      <c r="I530" s="196">
        <f t="shared" si="357"/>
        <v>189.11375570025956</v>
      </c>
      <c r="J530" s="1">
        <f t="shared" si="358"/>
        <v>0.30000000000000004</v>
      </c>
      <c r="K530" s="280">
        <f t="shared" si="359"/>
        <v>0.67831413313656708</v>
      </c>
      <c r="L530" s="280">
        <f t="shared" si="360"/>
        <v>0.75989079702349993</v>
      </c>
      <c r="M530" s="225">
        <f t="shared" si="361"/>
        <v>1.075795071433459</v>
      </c>
      <c r="N530" s="15" t="s">
        <v>432</v>
      </c>
      <c r="O530" s="197">
        <f t="shared" si="362"/>
        <v>0.56991809776762503</v>
      </c>
      <c r="P530" s="198">
        <f t="shared" si="363"/>
        <v>0</v>
      </c>
      <c r="Q530" s="198">
        <f t="shared" si="364"/>
        <v>0</v>
      </c>
      <c r="R530" s="198">
        <f t="shared" si="365"/>
        <v>0.75375201348394394</v>
      </c>
      <c r="S530" s="77">
        <f t="shared" si="366"/>
        <v>0.86510785018487613</v>
      </c>
      <c r="T530" s="199"/>
      <c r="U530" s="3">
        <f t="shared" si="367"/>
        <v>1.6250797310345588</v>
      </c>
      <c r="V530" s="98">
        <f t="shared" si="368"/>
        <v>8.9790060495458039</v>
      </c>
      <c r="W530" s="49">
        <f t="shared" si="369"/>
        <v>5.8733591703147372</v>
      </c>
      <c r="X530" s="317">
        <f t="shared" si="351"/>
        <v>6.0526070777949678E-2</v>
      </c>
      <c r="Y530" s="318">
        <v>6.0526070777949671E-2</v>
      </c>
      <c r="Z530" s="200"/>
      <c r="AA530" s="66"/>
      <c r="AB530" s="66"/>
      <c r="AC530" s="66">
        <v>250</v>
      </c>
      <c r="AD530" s="66"/>
      <c r="AE530" s="66"/>
      <c r="AF530" s="66"/>
      <c r="AG530" s="66"/>
      <c r="AH530" s="195"/>
      <c r="AI530" s="34"/>
      <c r="AJ530" s="229">
        <v>180</v>
      </c>
      <c r="AK530" s="34"/>
      <c r="AL530" s="34"/>
      <c r="AM530" s="34"/>
      <c r="AN530" s="201"/>
      <c r="AO530" s="201"/>
      <c r="AP530" s="202">
        <v>240</v>
      </c>
      <c r="AQ530" s="18"/>
      <c r="AR530" s="18"/>
      <c r="AS530" s="18"/>
      <c r="AT530" s="51"/>
      <c r="AU530" s="17"/>
      <c r="AV530" s="18"/>
      <c r="AW530" s="112"/>
      <c r="AX530" s="103"/>
      <c r="AY530" s="18"/>
      <c r="AZ530" s="18"/>
      <c r="BA530" s="18"/>
      <c r="BB530" s="17"/>
      <c r="BC530" s="19"/>
      <c r="BD530" s="19"/>
      <c r="BE530" s="19"/>
      <c r="BF530" s="17"/>
      <c r="BG530" s="18"/>
      <c r="BH530" s="18"/>
      <c r="BI530" s="128"/>
      <c r="BJ530" s="331"/>
      <c r="BK530" s="332"/>
      <c r="BL530" s="332"/>
      <c r="BM530" s="332"/>
      <c r="BN530" s="333"/>
      <c r="BO530" s="203">
        <f t="shared" si="370"/>
        <v>6.9363999999999999</v>
      </c>
      <c r="BP530" s="285">
        <v>7.6029247911613158</v>
      </c>
      <c r="BQ530" s="204">
        <v>2.8763337314083137</v>
      </c>
      <c r="BR530" s="204"/>
      <c r="BS530" s="47"/>
      <c r="BT530" s="42"/>
      <c r="BU530" s="42"/>
      <c r="BV530" s="42"/>
      <c r="BW530" s="43"/>
      <c r="BX530" s="191"/>
      <c r="BY530" s="191"/>
      <c r="BZ530" s="205"/>
      <c r="CA530" s="191"/>
      <c r="CB530" s="206"/>
      <c r="CC530" s="191"/>
      <c r="CD530" s="207">
        <f t="shared" si="371"/>
        <v>56.734126710077874</v>
      </c>
      <c r="CE530" s="47" t="s">
        <v>356</v>
      </c>
      <c r="CF530" s="42">
        <v>31.8</v>
      </c>
      <c r="CG530" s="42" t="s">
        <v>353</v>
      </c>
      <c r="CH530" s="42">
        <v>175</v>
      </c>
      <c r="CI530" s="191"/>
      <c r="CJ530" s="192"/>
      <c r="CK530" s="191" t="s">
        <v>357</v>
      </c>
      <c r="CL530" s="191" t="s">
        <v>358</v>
      </c>
      <c r="CM530" s="208">
        <v>0.13</v>
      </c>
      <c r="CN530" s="191">
        <v>470</v>
      </c>
      <c r="CO530" s="205">
        <f t="shared" si="372"/>
        <v>73.668346806008998</v>
      </c>
      <c r="CP530" s="191">
        <f t="shared" si="373"/>
        <v>42.550595032558405</v>
      </c>
      <c r="CQ530" s="145" t="s">
        <v>353</v>
      </c>
      <c r="CR530" s="191">
        <v>175</v>
      </c>
      <c r="CS530" s="191"/>
      <c r="CT530" s="191"/>
      <c r="CU530" s="191"/>
      <c r="CV530" s="192"/>
      <c r="CW530" s="191" t="s">
        <v>357</v>
      </c>
      <c r="CX530" s="209" t="s">
        <v>358</v>
      </c>
      <c r="CY530" s="208">
        <v>0.13</v>
      </c>
      <c r="CZ530" s="191">
        <v>470</v>
      </c>
      <c r="DA530" s="191"/>
      <c r="DB530" s="191">
        <f t="shared" si="374"/>
        <v>52.736927521411353</v>
      </c>
      <c r="DC530" s="43">
        <f t="shared" si="375"/>
        <v>0</v>
      </c>
      <c r="DD530" s="191" t="s">
        <v>362</v>
      </c>
      <c r="DE530" s="191">
        <v>100</v>
      </c>
      <c r="DF530" s="191" t="s">
        <v>361</v>
      </c>
      <c r="DG530" s="191">
        <v>20</v>
      </c>
      <c r="DH530" s="191" t="s">
        <v>353</v>
      </c>
      <c r="DI530" s="192">
        <v>175</v>
      </c>
      <c r="DJ530" s="191"/>
      <c r="DK530" s="209"/>
      <c r="DL530" s="208"/>
      <c r="DM530" s="191"/>
      <c r="DN530" s="191">
        <f t="shared" si="376"/>
        <v>52.736927521411353</v>
      </c>
      <c r="DO530" s="192">
        <f t="shared" si="377"/>
        <v>0</v>
      </c>
      <c r="DP530" s="191">
        <v>1</v>
      </c>
      <c r="DQ530" s="191" t="s">
        <v>363</v>
      </c>
      <c r="DR530" s="191" t="s">
        <v>371</v>
      </c>
      <c r="DS530" s="208">
        <v>0.13400000000000001</v>
      </c>
      <c r="DT530" s="191">
        <v>580</v>
      </c>
      <c r="DU530" s="191">
        <f t="shared" si="378"/>
        <v>7.6029247911613158</v>
      </c>
      <c r="DV530" s="191">
        <v>0.375</v>
      </c>
      <c r="DW530" s="191">
        <v>0.45</v>
      </c>
      <c r="DX530" s="192">
        <f t="shared" si="379"/>
        <v>9.4556877850129784</v>
      </c>
      <c r="DY530" s="191">
        <v>1</v>
      </c>
      <c r="DZ530" s="191" t="s">
        <v>363</v>
      </c>
      <c r="EA530" s="191" t="s">
        <v>371</v>
      </c>
      <c r="EB530" s="208">
        <v>0.13400000000000001</v>
      </c>
      <c r="EC530" s="191">
        <v>580</v>
      </c>
      <c r="ED530" s="191">
        <f t="shared" si="380"/>
        <v>2.8763337314083137</v>
      </c>
      <c r="EE530" s="191">
        <v>0.47499999999999998</v>
      </c>
      <c r="EF530" s="191">
        <v>0.47499999999999998</v>
      </c>
      <c r="EG530" s="191">
        <f t="shared" si="381"/>
        <v>4.7278438925064892</v>
      </c>
      <c r="EH530" s="166">
        <f t="shared" si="382"/>
        <v>2</v>
      </c>
      <c r="EI530" s="205">
        <f t="shared" si="383"/>
        <v>2.7626355427587499</v>
      </c>
      <c r="EJ530" s="205">
        <f t="shared" si="352"/>
        <v>1.6250797310345588</v>
      </c>
      <c r="EK530" s="51">
        <f t="shared" si="389"/>
        <v>1.0012540003737549</v>
      </c>
      <c r="EL530" s="220">
        <f t="shared" si="353"/>
        <v>0.35278222862062503</v>
      </c>
      <c r="EM530" s="221">
        <f t="shared" si="384"/>
        <v>4.489503024772902</v>
      </c>
      <c r="EN530" s="191"/>
      <c r="EO530" s="313"/>
      <c r="EP530" s="192" t="s">
        <v>354</v>
      </c>
      <c r="EQ530" s="222">
        <f t="shared" si="385"/>
        <v>2.7626355427587499</v>
      </c>
      <c r="ER530" s="191">
        <f t="shared" si="386"/>
        <v>1.6250797310345588</v>
      </c>
      <c r="ES530" s="51">
        <f t="shared" si="387"/>
        <v>1.0012540003737549</v>
      </c>
      <c r="ET530" s="191">
        <f t="shared" si="390"/>
        <v>3.820982228620625</v>
      </c>
      <c r="EU530" s="191">
        <f t="shared" si="388"/>
        <v>4.489503024772902</v>
      </c>
      <c r="EV530" s="191"/>
      <c r="EW530" s="191"/>
      <c r="EX530" s="192" t="str">
        <f t="shared" si="354"/>
        <v>Front</v>
      </c>
      <c r="EY530" s="145"/>
      <c r="EZ530" s="191"/>
      <c r="FA530" s="191"/>
      <c r="FB530" s="191"/>
      <c r="FC530" s="191"/>
      <c r="FD530" s="191"/>
      <c r="FE530" s="191"/>
      <c r="FF530" s="192"/>
      <c r="FG530" s="145"/>
      <c r="FH530" s="191"/>
      <c r="FI530" s="191"/>
      <c r="FJ530" s="191"/>
      <c r="FK530" s="191"/>
      <c r="FL530" s="191"/>
      <c r="FM530" s="191"/>
      <c r="FN530" s="192"/>
      <c r="FO530" s="145"/>
      <c r="FP530" s="191"/>
      <c r="FQ530" s="191"/>
      <c r="FR530" s="191"/>
      <c r="FS530" s="191"/>
      <c r="FT530" s="191"/>
      <c r="FU530" s="191"/>
      <c r="FV530" s="192"/>
      <c r="FW530" s="191"/>
      <c r="FX530" s="191"/>
      <c r="FY530" s="191"/>
      <c r="FZ530" s="191"/>
      <c r="GA530" s="191"/>
      <c r="GB530" s="191"/>
      <c r="GC530" s="191"/>
      <c r="GD530" s="210"/>
      <c r="GE530" s="145"/>
      <c r="GF530" s="191"/>
      <c r="GG530" s="191"/>
      <c r="GH530" s="191"/>
      <c r="GI530" s="191"/>
      <c r="GJ530" s="191"/>
      <c r="GK530" s="191"/>
      <c r="GL530" s="210"/>
      <c r="GM530" s="145"/>
      <c r="GN530" s="191"/>
      <c r="GO530" s="191"/>
      <c r="GP530" s="191"/>
      <c r="GQ530" s="191"/>
      <c r="GR530" s="191"/>
      <c r="GS530" s="191"/>
      <c r="GT530" s="210"/>
      <c r="GU530" s="145"/>
      <c r="GV530" s="191"/>
      <c r="GW530" s="191"/>
      <c r="GX530" s="191"/>
      <c r="GY530" s="191"/>
      <c r="GZ530" s="191"/>
      <c r="HA530" s="191"/>
      <c r="HB530" s="210"/>
      <c r="HC530" s="145"/>
      <c r="HD530" s="191"/>
      <c r="HE530" s="191"/>
      <c r="HF530" s="191"/>
      <c r="HG530" s="191"/>
      <c r="HH530" s="191"/>
      <c r="HI530" s="191"/>
      <c r="HJ530" s="210"/>
      <c r="HR530" s="310"/>
    </row>
    <row r="531" spans="1:226" s="309" customFormat="1" ht="14.45" customHeight="1" x14ac:dyDescent="0.25">
      <c r="A531" s="211" t="s">
        <v>431</v>
      </c>
      <c r="B531" s="194" t="s">
        <v>0</v>
      </c>
      <c r="C531" s="31">
        <f t="shared" si="391"/>
        <v>521</v>
      </c>
      <c r="D531" s="173" t="str">
        <f t="shared" si="355"/>
        <v>Dw_521</v>
      </c>
      <c r="E531" s="4">
        <v>510.90847210984418</v>
      </c>
      <c r="F531" s="195" t="s">
        <v>360</v>
      </c>
      <c r="G531" s="195">
        <v>17.5</v>
      </c>
      <c r="H531" s="3">
        <f t="shared" si="356"/>
        <v>46.143505418200803</v>
      </c>
      <c r="I531" s="196">
        <f t="shared" si="357"/>
        <v>169.98788254130176</v>
      </c>
      <c r="J531" s="1">
        <f t="shared" si="358"/>
        <v>0.3</v>
      </c>
      <c r="K531" s="280">
        <f t="shared" si="359"/>
        <v>0.65631650769722916</v>
      </c>
      <c r="L531" s="280">
        <f t="shared" si="360"/>
        <v>0.74155271944525236</v>
      </c>
      <c r="M531" s="225">
        <f t="shared" si="361"/>
        <v>1.1051688487948201</v>
      </c>
      <c r="N531" s="15" t="s">
        <v>432</v>
      </c>
      <c r="O531" s="197">
        <f t="shared" si="362"/>
        <v>0.5561645395839393</v>
      </c>
      <c r="P531" s="198">
        <f t="shared" si="363"/>
        <v>0</v>
      </c>
      <c r="Q531" s="198">
        <f t="shared" si="364"/>
        <v>0</v>
      </c>
      <c r="R531" s="198">
        <f t="shared" si="365"/>
        <v>0.77433264674549396</v>
      </c>
      <c r="S531" s="77">
        <f t="shared" si="366"/>
        <v>0.78232760107261923</v>
      </c>
      <c r="T531" s="199"/>
      <c r="U531" s="3">
        <f t="shared" si="367"/>
        <v>1.620744441668774</v>
      </c>
      <c r="V531" s="98">
        <f t="shared" si="368"/>
        <v>8.9311626536807687</v>
      </c>
      <c r="W531" s="49">
        <f t="shared" si="369"/>
        <v>5.1665731783737971</v>
      </c>
      <c r="X531" s="317">
        <f t="shared" si="351"/>
        <v>6.6887860564143517E-2</v>
      </c>
      <c r="Y531" s="318">
        <v>6.6887860564143489E-2</v>
      </c>
      <c r="Z531" s="200"/>
      <c r="AA531" s="66"/>
      <c r="AB531" s="66"/>
      <c r="AC531" s="66">
        <v>250</v>
      </c>
      <c r="AD531" s="66"/>
      <c r="AE531" s="66"/>
      <c r="AF531" s="66"/>
      <c r="AG531" s="66"/>
      <c r="AH531" s="195"/>
      <c r="AI531" s="34"/>
      <c r="AJ531" s="229">
        <v>180</v>
      </c>
      <c r="AK531" s="34"/>
      <c r="AL531" s="34"/>
      <c r="AM531" s="34"/>
      <c r="AN531" s="201"/>
      <c r="AO531" s="201"/>
      <c r="AP531" s="202">
        <v>240</v>
      </c>
      <c r="AQ531" s="18"/>
      <c r="AR531" s="18"/>
      <c r="AS531" s="18"/>
      <c r="AT531" s="51"/>
      <c r="AU531" s="17"/>
      <c r="AV531" s="18"/>
      <c r="AW531" s="112"/>
      <c r="AX531" s="103"/>
      <c r="AY531" s="18"/>
      <c r="AZ531" s="18"/>
      <c r="BA531" s="18"/>
      <c r="BB531" s="17"/>
      <c r="BC531" s="19"/>
      <c r="BD531" s="19"/>
      <c r="BE531" s="19"/>
      <c r="BF531" s="17"/>
      <c r="BG531" s="18"/>
      <c r="BH531" s="18"/>
      <c r="BI531" s="128"/>
      <c r="BJ531" s="331"/>
      <c r="BK531" s="332"/>
      <c r="BL531" s="332"/>
      <c r="BM531" s="332"/>
      <c r="BN531" s="333"/>
      <c r="BO531" s="203">
        <f t="shared" si="370"/>
        <v>6.9363999999999999</v>
      </c>
      <c r="BP531" s="285">
        <v>6.6523708866560183</v>
      </c>
      <c r="BQ531" s="204">
        <v>2.8590102943453601</v>
      </c>
      <c r="BR531" s="204"/>
      <c r="BS531" s="47"/>
      <c r="BT531" s="42"/>
      <c r="BU531" s="42"/>
      <c r="BV531" s="42"/>
      <c r="BW531" s="43"/>
      <c r="BX531" s="191"/>
      <c r="BY531" s="191"/>
      <c r="BZ531" s="205"/>
      <c r="CA531" s="191"/>
      <c r="CB531" s="206"/>
      <c r="CC531" s="191"/>
      <c r="CD531" s="207">
        <f t="shared" si="371"/>
        <v>50.996364762390527</v>
      </c>
      <c r="CE531" s="47" t="s">
        <v>356</v>
      </c>
      <c r="CF531" s="42">
        <v>31.8</v>
      </c>
      <c r="CG531" s="42" t="s">
        <v>353</v>
      </c>
      <c r="CH531" s="42">
        <v>175</v>
      </c>
      <c r="CI531" s="191"/>
      <c r="CJ531" s="192"/>
      <c r="CK531" s="191" t="s">
        <v>357</v>
      </c>
      <c r="CL531" s="191" t="s">
        <v>358</v>
      </c>
      <c r="CM531" s="208">
        <v>0.13</v>
      </c>
      <c r="CN531" s="191">
        <v>470</v>
      </c>
      <c r="CO531" s="205">
        <f t="shared" si="372"/>
        <v>67.72931785347231</v>
      </c>
      <c r="CP531" s="191">
        <f t="shared" si="373"/>
        <v>38.247273571792896</v>
      </c>
      <c r="CQ531" s="145" t="s">
        <v>353</v>
      </c>
      <c r="CR531" s="191">
        <v>175</v>
      </c>
      <c r="CS531" s="191"/>
      <c r="CT531" s="191"/>
      <c r="CU531" s="191"/>
      <c r="CV531" s="192"/>
      <c r="CW531" s="191" t="s">
        <v>357</v>
      </c>
      <c r="CX531" s="209" t="s">
        <v>358</v>
      </c>
      <c r="CY531" s="208">
        <v>0.13</v>
      </c>
      <c r="CZ531" s="191">
        <v>470</v>
      </c>
      <c r="DA531" s="191"/>
      <c r="DB531" s="191">
        <f t="shared" si="374"/>
        <v>46.143505418200803</v>
      </c>
      <c r="DC531" s="43">
        <f t="shared" si="375"/>
        <v>0</v>
      </c>
      <c r="DD531" s="191" t="s">
        <v>362</v>
      </c>
      <c r="DE531" s="191">
        <v>100</v>
      </c>
      <c r="DF531" s="191" t="s">
        <v>361</v>
      </c>
      <c r="DG531" s="191">
        <v>20</v>
      </c>
      <c r="DH531" s="191" t="s">
        <v>353</v>
      </c>
      <c r="DI531" s="192">
        <v>175</v>
      </c>
      <c r="DJ531" s="191"/>
      <c r="DK531" s="209"/>
      <c r="DL531" s="208"/>
      <c r="DM531" s="191"/>
      <c r="DN531" s="191">
        <f t="shared" si="376"/>
        <v>46.143505418200803</v>
      </c>
      <c r="DO531" s="192">
        <f t="shared" si="377"/>
        <v>0</v>
      </c>
      <c r="DP531" s="191">
        <v>1</v>
      </c>
      <c r="DQ531" s="191" t="s">
        <v>363</v>
      </c>
      <c r="DR531" s="191" t="s">
        <v>371</v>
      </c>
      <c r="DS531" s="208">
        <v>0.13400000000000001</v>
      </c>
      <c r="DT531" s="191">
        <v>580</v>
      </c>
      <c r="DU531" s="191">
        <f t="shared" si="378"/>
        <v>6.6523708866560183</v>
      </c>
      <c r="DV531" s="191">
        <v>0.375</v>
      </c>
      <c r="DW531" s="191">
        <v>0.45</v>
      </c>
      <c r="DX531" s="192">
        <f t="shared" si="379"/>
        <v>8.4993941270650879</v>
      </c>
      <c r="DY531" s="191">
        <v>1</v>
      </c>
      <c r="DZ531" s="191" t="s">
        <v>363</v>
      </c>
      <c r="EA531" s="191" t="s">
        <v>371</v>
      </c>
      <c r="EB531" s="208">
        <v>0.13400000000000001</v>
      </c>
      <c r="EC531" s="191">
        <v>580</v>
      </c>
      <c r="ED531" s="191">
        <f t="shared" si="380"/>
        <v>2.8590102943453601</v>
      </c>
      <c r="EE531" s="191">
        <v>0.47499999999999998</v>
      </c>
      <c r="EF531" s="191">
        <v>0.47499999999999998</v>
      </c>
      <c r="EG531" s="191">
        <f t="shared" si="381"/>
        <v>4.249697063532544</v>
      </c>
      <c r="EH531" s="166">
        <f t="shared" si="382"/>
        <v>2</v>
      </c>
      <c r="EI531" s="205">
        <f t="shared" si="383"/>
        <v>2.7552655508369157</v>
      </c>
      <c r="EJ531" s="205">
        <f t="shared" si="352"/>
        <v>1.620744441668774</v>
      </c>
      <c r="EK531" s="51">
        <f t="shared" si="389"/>
        <v>0.98826585267658618</v>
      </c>
      <c r="EL531" s="220">
        <f t="shared" si="353"/>
        <v>0.35646722458154212</v>
      </c>
      <c r="EM531" s="221">
        <f t="shared" si="384"/>
        <v>4.4655813268403843</v>
      </c>
      <c r="EN531" s="191"/>
      <c r="EO531" s="313"/>
      <c r="EP531" s="192" t="s">
        <v>354</v>
      </c>
      <c r="EQ531" s="222">
        <f t="shared" si="385"/>
        <v>2.7552655508369157</v>
      </c>
      <c r="ER531" s="191">
        <f t="shared" si="386"/>
        <v>1.620744441668774</v>
      </c>
      <c r="ES531" s="51">
        <f t="shared" si="387"/>
        <v>0.98826585267658618</v>
      </c>
      <c r="ET531" s="191">
        <f t="shared" si="390"/>
        <v>3.8246672245815421</v>
      </c>
      <c r="EU531" s="191">
        <f t="shared" si="388"/>
        <v>4.4655813268403843</v>
      </c>
      <c r="EV531" s="191"/>
      <c r="EW531" s="191"/>
      <c r="EX531" s="192" t="str">
        <f t="shared" si="354"/>
        <v>Front</v>
      </c>
      <c r="EY531" s="145"/>
      <c r="EZ531" s="191"/>
      <c r="FA531" s="191"/>
      <c r="FB531" s="191"/>
      <c r="FC531" s="191"/>
      <c r="FD531" s="191"/>
      <c r="FE531" s="191"/>
      <c r="FF531" s="192"/>
      <c r="FG531" s="145"/>
      <c r="FH531" s="191"/>
      <c r="FI531" s="191"/>
      <c r="FJ531" s="191"/>
      <c r="FK531" s="191"/>
      <c r="FL531" s="191"/>
      <c r="FM531" s="191"/>
      <c r="FN531" s="192"/>
      <c r="FO531" s="145"/>
      <c r="FP531" s="191"/>
      <c r="FQ531" s="191"/>
      <c r="FR531" s="191"/>
      <c r="FS531" s="191"/>
      <c r="FT531" s="191"/>
      <c r="FU531" s="191"/>
      <c r="FV531" s="192"/>
      <c r="FW531" s="191"/>
      <c r="FX531" s="191"/>
      <c r="FY531" s="191"/>
      <c r="FZ531" s="191"/>
      <c r="GA531" s="191"/>
      <c r="GB531" s="191"/>
      <c r="GC531" s="191"/>
      <c r="GD531" s="210"/>
      <c r="GE531" s="145"/>
      <c r="GF531" s="191"/>
      <c r="GG531" s="191"/>
      <c r="GH531" s="191"/>
      <c r="GI531" s="191"/>
      <c r="GJ531" s="191"/>
      <c r="GK531" s="191"/>
      <c r="GL531" s="210"/>
      <c r="GM531" s="145"/>
      <c r="GN531" s="191"/>
      <c r="GO531" s="191"/>
      <c r="GP531" s="191"/>
      <c r="GQ531" s="191"/>
      <c r="GR531" s="191"/>
      <c r="GS531" s="191"/>
      <c r="GT531" s="210"/>
      <c r="GU531" s="145"/>
      <c r="GV531" s="191"/>
      <c r="GW531" s="191"/>
      <c r="GX531" s="191"/>
      <c r="GY531" s="191"/>
      <c r="GZ531" s="191"/>
      <c r="HA531" s="191"/>
      <c r="HB531" s="210"/>
      <c r="HC531" s="145"/>
      <c r="HD531" s="191"/>
      <c r="HE531" s="191"/>
      <c r="HF531" s="191"/>
      <c r="HG531" s="191"/>
      <c r="HH531" s="191"/>
      <c r="HI531" s="191"/>
      <c r="HJ531" s="210"/>
      <c r="HR531" s="310"/>
    </row>
    <row r="532" spans="1:226" s="309" customFormat="1" ht="14.45" customHeight="1" x14ac:dyDescent="0.25">
      <c r="A532" s="211" t="s">
        <v>431</v>
      </c>
      <c r="B532" s="194" t="s">
        <v>0</v>
      </c>
      <c r="C532" s="31">
        <f t="shared" si="391"/>
        <v>522</v>
      </c>
      <c r="D532" s="173" t="str">
        <f t="shared" si="355"/>
        <v>Dw_522</v>
      </c>
      <c r="E532" s="4">
        <v>509.06683146315288</v>
      </c>
      <c r="F532" s="195" t="s">
        <v>360</v>
      </c>
      <c r="G532" s="195">
        <v>17.5</v>
      </c>
      <c r="H532" s="3">
        <f t="shared" si="356"/>
        <v>55.449897428082899</v>
      </c>
      <c r="I532" s="196">
        <f t="shared" si="357"/>
        <v>195.67417039411544</v>
      </c>
      <c r="J532" s="1">
        <f t="shared" si="358"/>
        <v>0.30000000000000004</v>
      </c>
      <c r="K532" s="280">
        <f t="shared" si="359"/>
        <v>0.69245276943333312</v>
      </c>
      <c r="L532" s="280">
        <f t="shared" si="360"/>
        <v>0.77948640577240969</v>
      </c>
      <c r="M532" s="225">
        <f t="shared" si="361"/>
        <v>1.058653917157736</v>
      </c>
      <c r="N532" s="15" t="s">
        <v>432</v>
      </c>
      <c r="O532" s="197">
        <f t="shared" si="362"/>
        <v>0.58461480432930724</v>
      </c>
      <c r="P532" s="198">
        <f t="shared" si="363"/>
        <v>0</v>
      </c>
      <c r="Q532" s="198">
        <f t="shared" si="364"/>
        <v>0</v>
      </c>
      <c r="R532" s="198">
        <f t="shared" si="365"/>
        <v>0.74174212434069908</v>
      </c>
      <c r="S532" s="77">
        <f t="shared" si="366"/>
        <v>0.90689722434199638</v>
      </c>
      <c r="T532" s="199"/>
      <c r="U532" s="3">
        <f t="shared" si="367"/>
        <v>1.668522751558382</v>
      </c>
      <c r="V532" s="98">
        <f t="shared" si="368"/>
        <v>9.465491786391043</v>
      </c>
      <c r="W532" s="49">
        <f t="shared" si="369"/>
        <v>5.8581105640813798</v>
      </c>
      <c r="X532" s="317">
        <f t="shared" si="351"/>
        <v>6.2484996271355883E-2</v>
      </c>
      <c r="Y532" s="318">
        <v>6.2484996271355869E-2</v>
      </c>
      <c r="Z532" s="200"/>
      <c r="AA532" s="66"/>
      <c r="AB532" s="66"/>
      <c r="AC532" s="66">
        <v>250</v>
      </c>
      <c r="AD532" s="66"/>
      <c r="AE532" s="66"/>
      <c r="AF532" s="66"/>
      <c r="AG532" s="66"/>
      <c r="AH532" s="195"/>
      <c r="AI532" s="34"/>
      <c r="AJ532" s="229">
        <v>180</v>
      </c>
      <c r="AK532" s="34"/>
      <c r="AL532" s="34"/>
      <c r="AM532" s="34"/>
      <c r="AN532" s="201"/>
      <c r="AO532" s="201"/>
      <c r="AP532" s="202">
        <v>240</v>
      </c>
      <c r="AQ532" s="18"/>
      <c r="AR532" s="18"/>
      <c r="AS532" s="18"/>
      <c r="AT532" s="51"/>
      <c r="AU532" s="17"/>
      <c r="AV532" s="18"/>
      <c r="AW532" s="112"/>
      <c r="AX532" s="103"/>
      <c r="AY532" s="18"/>
      <c r="AZ532" s="18"/>
      <c r="BA532" s="18"/>
      <c r="BB532" s="17"/>
      <c r="BC532" s="19"/>
      <c r="BD532" s="19"/>
      <c r="BE532" s="19"/>
      <c r="BF532" s="17"/>
      <c r="BG532" s="18"/>
      <c r="BH532" s="18"/>
      <c r="BI532" s="128"/>
      <c r="BJ532" s="331"/>
      <c r="BK532" s="332"/>
      <c r="BL532" s="332"/>
      <c r="BM532" s="332"/>
      <c r="BN532" s="333"/>
      <c r="BO532" s="203">
        <f t="shared" si="370"/>
        <v>6.9363999999999999</v>
      </c>
      <c r="BP532" s="285">
        <v>7.9940455319881929</v>
      </c>
      <c r="BQ532" s="204">
        <v>2.8389767524459391</v>
      </c>
      <c r="BR532" s="204"/>
      <c r="BS532" s="47"/>
      <c r="BT532" s="42"/>
      <c r="BU532" s="42"/>
      <c r="BV532" s="42"/>
      <c r="BW532" s="43"/>
      <c r="BX532" s="191"/>
      <c r="BY532" s="191"/>
      <c r="BZ532" s="205"/>
      <c r="CA532" s="191"/>
      <c r="CB532" s="206"/>
      <c r="CC532" s="191"/>
      <c r="CD532" s="207">
        <f t="shared" si="371"/>
        <v>58.702251118234635</v>
      </c>
      <c r="CE532" s="47" t="s">
        <v>356</v>
      </c>
      <c r="CF532" s="42">
        <v>31.8</v>
      </c>
      <c r="CG532" s="42" t="s">
        <v>353</v>
      </c>
      <c r="CH532" s="42">
        <v>175</v>
      </c>
      <c r="CI532" s="191"/>
      <c r="CJ532" s="192"/>
      <c r="CK532" s="191" t="s">
        <v>357</v>
      </c>
      <c r="CL532" s="191" t="s">
        <v>358</v>
      </c>
      <c r="CM532" s="208">
        <v>0.13</v>
      </c>
      <c r="CN532" s="191">
        <v>470</v>
      </c>
      <c r="CO532" s="205">
        <f t="shared" si="372"/>
        <v>74.802821686521781</v>
      </c>
      <c r="CP532" s="191">
        <f t="shared" si="373"/>
        <v>44.026688338675974</v>
      </c>
      <c r="CQ532" s="145" t="s">
        <v>353</v>
      </c>
      <c r="CR532" s="191">
        <v>175</v>
      </c>
      <c r="CS532" s="191"/>
      <c r="CT532" s="191"/>
      <c r="CU532" s="191"/>
      <c r="CV532" s="192"/>
      <c r="CW532" s="191" t="s">
        <v>357</v>
      </c>
      <c r="CX532" s="209" t="s">
        <v>358</v>
      </c>
      <c r="CY532" s="208">
        <v>0.13</v>
      </c>
      <c r="CZ532" s="191">
        <v>470</v>
      </c>
      <c r="DA532" s="191"/>
      <c r="DB532" s="191">
        <f t="shared" si="374"/>
        <v>55.449897428082899</v>
      </c>
      <c r="DC532" s="43">
        <f t="shared" si="375"/>
        <v>0</v>
      </c>
      <c r="DD532" s="191" t="s">
        <v>362</v>
      </c>
      <c r="DE532" s="191">
        <v>100</v>
      </c>
      <c r="DF532" s="191" t="s">
        <v>361</v>
      </c>
      <c r="DG532" s="191">
        <v>20</v>
      </c>
      <c r="DH532" s="191" t="s">
        <v>353</v>
      </c>
      <c r="DI532" s="192">
        <v>175</v>
      </c>
      <c r="DJ532" s="191"/>
      <c r="DK532" s="209"/>
      <c r="DL532" s="208"/>
      <c r="DM532" s="191"/>
      <c r="DN532" s="191">
        <f t="shared" si="376"/>
        <v>55.449897428082899</v>
      </c>
      <c r="DO532" s="192">
        <f t="shared" si="377"/>
        <v>0</v>
      </c>
      <c r="DP532" s="191">
        <v>1</v>
      </c>
      <c r="DQ532" s="191" t="s">
        <v>363</v>
      </c>
      <c r="DR532" s="191" t="s">
        <v>371</v>
      </c>
      <c r="DS532" s="208">
        <v>0.13400000000000001</v>
      </c>
      <c r="DT532" s="191">
        <v>580</v>
      </c>
      <c r="DU532" s="191">
        <f t="shared" si="378"/>
        <v>7.9940455319881929</v>
      </c>
      <c r="DV532" s="191">
        <v>0.375</v>
      </c>
      <c r="DW532" s="191">
        <v>0.45</v>
      </c>
      <c r="DX532" s="192">
        <f t="shared" si="379"/>
        <v>9.7837085197057725</v>
      </c>
      <c r="DY532" s="191">
        <v>1</v>
      </c>
      <c r="DZ532" s="191" t="s">
        <v>363</v>
      </c>
      <c r="EA532" s="191" t="s">
        <v>371</v>
      </c>
      <c r="EB532" s="208">
        <v>0.13400000000000001</v>
      </c>
      <c r="EC532" s="191">
        <v>580</v>
      </c>
      <c r="ED532" s="191">
        <f t="shared" si="380"/>
        <v>2.8389767524459391</v>
      </c>
      <c r="EE532" s="191">
        <v>0.47499999999999998</v>
      </c>
      <c r="EF532" s="191">
        <v>0.47499999999999998</v>
      </c>
      <c r="EG532" s="191">
        <f t="shared" si="381"/>
        <v>4.8918542598528862</v>
      </c>
      <c r="EH532" s="166">
        <f t="shared" si="382"/>
        <v>2</v>
      </c>
      <c r="EI532" s="205">
        <f t="shared" si="383"/>
        <v>2.8364886776492493</v>
      </c>
      <c r="EJ532" s="205">
        <f t="shared" si="352"/>
        <v>1.668522751558382</v>
      </c>
      <c r="EK532" s="51">
        <f t="shared" si="389"/>
        <v>0.92045400088755702</v>
      </c>
      <c r="EL532" s="220">
        <f t="shared" si="353"/>
        <v>0.31585566117537534</v>
      </c>
      <c r="EM532" s="221">
        <f t="shared" si="384"/>
        <v>4.7327458931955215</v>
      </c>
      <c r="EN532" s="191"/>
      <c r="EO532" s="313"/>
      <c r="EP532" s="192" t="s">
        <v>354</v>
      </c>
      <c r="EQ532" s="222">
        <f t="shared" si="385"/>
        <v>2.8364886776492493</v>
      </c>
      <c r="ER532" s="191">
        <f t="shared" si="386"/>
        <v>1.668522751558382</v>
      </c>
      <c r="ES532" s="51">
        <f t="shared" si="387"/>
        <v>0.92045400088755702</v>
      </c>
      <c r="ET532" s="191">
        <f t="shared" si="390"/>
        <v>3.7840556611753753</v>
      </c>
      <c r="EU532" s="191">
        <f t="shared" si="388"/>
        <v>4.7327458931955215</v>
      </c>
      <c r="EV532" s="191"/>
      <c r="EW532" s="191"/>
      <c r="EX532" s="192" t="str">
        <f t="shared" si="354"/>
        <v>Front</v>
      </c>
      <c r="EY532" s="145"/>
      <c r="EZ532" s="191"/>
      <c r="FA532" s="191"/>
      <c r="FB532" s="191"/>
      <c r="FC532" s="191"/>
      <c r="FD532" s="191"/>
      <c r="FE532" s="191"/>
      <c r="FF532" s="192"/>
      <c r="FG532" s="145"/>
      <c r="FH532" s="191"/>
      <c r="FI532" s="191"/>
      <c r="FJ532" s="191"/>
      <c r="FK532" s="191"/>
      <c r="FL532" s="191"/>
      <c r="FM532" s="191"/>
      <c r="FN532" s="192"/>
      <c r="FO532" s="145"/>
      <c r="FP532" s="191"/>
      <c r="FQ532" s="191"/>
      <c r="FR532" s="191"/>
      <c r="FS532" s="191"/>
      <c r="FT532" s="191"/>
      <c r="FU532" s="191"/>
      <c r="FV532" s="192"/>
      <c r="FW532" s="191"/>
      <c r="FX532" s="191"/>
      <c r="FY532" s="191"/>
      <c r="FZ532" s="191"/>
      <c r="GA532" s="191"/>
      <c r="GB532" s="191"/>
      <c r="GC532" s="191"/>
      <c r="GD532" s="210"/>
      <c r="GE532" s="145"/>
      <c r="GF532" s="191"/>
      <c r="GG532" s="191"/>
      <c r="GH532" s="191"/>
      <c r="GI532" s="191"/>
      <c r="GJ532" s="191"/>
      <c r="GK532" s="191"/>
      <c r="GL532" s="210"/>
      <c r="GM532" s="145"/>
      <c r="GN532" s="191"/>
      <c r="GO532" s="191"/>
      <c r="GP532" s="191"/>
      <c r="GQ532" s="191"/>
      <c r="GR532" s="191"/>
      <c r="GS532" s="191"/>
      <c r="GT532" s="210"/>
      <c r="GU532" s="145"/>
      <c r="GV532" s="191"/>
      <c r="GW532" s="191"/>
      <c r="GX532" s="191"/>
      <c r="GY532" s="191"/>
      <c r="GZ532" s="191"/>
      <c r="HA532" s="191"/>
      <c r="HB532" s="210"/>
      <c r="HC532" s="145"/>
      <c r="HD532" s="191"/>
      <c r="HE532" s="191"/>
      <c r="HF532" s="191"/>
      <c r="HG532" s="191"/>
      <c r="HH532" s="191"/>
      <c r="HI532" s="191"/>
      <c r="HJ532" s="210"/>
      <c r="HR532" s="310"/>
    </row>
    <row r="533" spans="1:226" s="309" customFormat="1" ht="14.45" customHeight="1" x14ac:dyDescent="0.25">
      <c r="A533" s="211" t="s">
        <v>431</v>
      </c>
      <c r="B533" s="194" t="s">
        <v>0</v>
      </c>
      <c r="C533" s="31">
        <f t="shared" si="391"/>
        <v>523</v>
      </c>
      <c r="D533" s="173" t="str">
        <f t="shared" si="355"/>
        <v>Dw_523</v>
      </c>
      <c r="E533" s="4">
        <v>532.46630350026942</v>
      </c>
      <c r="F533" s="195" t="s">
        <v>360</v>
      </c>
      <c r="G533" s="195">
        <v>17.5</v>
      </c>
      <c r="H533" s="3">
        <f t="shared" si="356"/>
        <v>51.36531337074873</v>
      </c>
      <c r="I533" s="196">
        <f t="shared" si="357"/>
        <v>186.36775762677129</v>
      </c>
      <c r="J533" s="1">
        <f t="shared" si="358"/>
        <v>0.3</v>
      </c>
      <c r="K533" s="280">
        <f t="shared" si="359"/>
        <v>0.66848691121081527</v>
      </c>
      <c r="L533" s="280">
        <f t="shared" si="360"/>
        <v>0.81448271348141443</v>
      </c>
      <c r="M533" s="225">
        <f t="shared" si="361"/>
        <v>1.0884841076404477</v>
      </c>
      <c r="N533" s="15" t="s">
        <v>432</v>
      </c>
      <c r="O533" s="197">
        <f t="shared" si="362"/>
        <v>0.61086203511106085</v>
      </c>
      <c r="P533" s="198">
        <f t="shared" si="363"/>
        <v>0</v>
      </c>
      <c r="Q533" s="198">
        <f t="shared" si="364"/>
        <v>0</v>
      </c>
      <c r="R533" s="198">
        <f t="shared" si="365"/>
        <v>0.76264254184214153</v>
      </c>
      <c r="S533" s="77">
        <f t="shared" si="366"/>
        <v>0.84097901010625387</v>
      </c>
      <c r="T533" s="199"/>
      <c r="U533" s="3">
        <f t="shared" si="367"/>
        <v>2.0998552258767975</v>
      </c>
      <c r="V533" s="98">
        <f t="shared" si="368"/>
        <v>14.991932696783127</v>
      </c>
      <c r="W533" s="49">
        <f t="shared" si="369"/>
        <v>3.4261969026695516</v>
      </c>
      <c r="X533" s="317">
        <f t="shared" si="351"/>
        <v>0.11656858394231269</v>
      </c>
      <c r="Y533" s="318">
        <v>0.1165685839423127</v>
      </c>
      <c r="Z533" s="200"/>
      <c r="AA533" s="66"/>
      <c r="AB533" s="66"/>
      <c r="AC533" s="66">
        <v>250</v>
      </c>
      <c r="AD533" s="66"/>
      <c r="AE533" s="66"/>
      <c r="AF533" s="66"/>
      <c r="AG533" s="66"/>
      <c r="AH533" s="195"/>
      <c r="AI533" s="34"/>
      <c r="AJ533" s="229">
        <v>180</v>
      </c>
      <c r="AK533" s="34"/>
      <c r="AL533" s="34"/>
      <c r="AM533" s="34"/>
      <c r="AN533" s="201"/>
      <c r="AO533" s="201"/>
      <c r="AP533" s="202">
        <v>240</v>
      </c>
      <c r="AQ533" s="18"/>
      <c r="AR533" s="18"/>
      <c r="AS533" s="18"/>
      <c r="AT533" s="51"/>
      <c r="AU533" s="17"/>
      <c r="AV533" s="18"/>
      <c r="AW533" s="112"/>
      <c r="AX533" s="103"/>
      <c r="AY533" s="18"/>
      <c r="AZ533" s="18"/>
      <c r="BA533" s="18"/>
      <c r="BB533" s="17"/>
      <c r="BC533" s="19"/>
      <c r="BD533" s="19"/>
      <c r="BE533" s="19"/>
      <c r="BF533" s="17"/>
      <c r="BG533" s="18"/>
      <c r="BH533" s="18"/>
      <c r="BI533" s="128"/>
      <c r="BJ533" s="331"/>
      <c r="BK533" s="332"/>
      <c r="BL533" s="332"/>
      <c r="BM533" s="332"/>
      <c r="BN533" s="333"/>
      <c r="BO533" s="203">
        <f t="shared" si="370"/>
        <v>6.9363999999999999</v>
      </c>
      <c r="BP533" s="285">
        <v>7.4051832897106182</v>
      </c>
      <c r="BQ533" s="204">
        <v>2.9158960065894317</v>
      </c>
      <c r="BR533" s="204"/>
      <c r="BS533" s="47"/>
      <c r="BT533" s="42"/>
      <c r="BU533" s="42"/>
      <c r="BV533" s="42"/>
      <c r="BW533" s="43"/>
      <c r="BX533" s="191"/>
      <c r="BY533" s="191"/>
      <c r="BZ533" s="205"/>
      <c r="CA533" s="191"/>
      <c r="CB533" s="206"/>
      <c r="CC533" s="191"/>
      <c r="CD533" s="207">
        <f t="shared" si="371"/>
        <v>55.91032728803139</v>
      </c>
      <c r="CE533" s="47" t="s">
        <v>356</v>
      </c>
      <c r="CF533" s="42">
        <v>31.8</v>
      </c>
      <c r="CG533" s="42" t="s">
        <v>353</v>
      </c>
      <c r="CH533" s="42">
        <v>175</v>
      </c>
      <c r="CI533" s="191"/>
      <c r="CJ533" s="192"/>
      <c r="CK533" s="191" t="s">
        <v>357</v>
      </c>
      <c r="CL533" s="191" t="s">
        <v>358</v>
      </c>
      <c r="CM533" s="208">
        <v>0.13</v>
      </c>
      <c r="CN533" s="191">
        <v>470</v>
      </c>
      <c r="CO533" s="205">
        <f t="shared" si="372"/>
        <v>73.665577033845977</v>
      </c>
      <c r="CP533" s="191">
        <f t="shared" si="373"/>
        <v>41.93274546602354</v>
      </c>
      <c r="CQ533" s="145" t="s">
        <v>353</v>
      </c>
      <c r="CR533" s="191">
        <v>175</v>
      </c>
      <c r="CS533" s="191"/>
      <c r="CT533" s="191"/>
      <c r="CU533" s="191"/>
      <c r="CV533" s="192"/>
      <c r="CW533" s="191" t="s">
        <v>357</v>
      </c>
      <c r="CX533" s="209" t="s">
        <v>358</v>
      </c>
      <c r="CY533" s="208">
        <v>0.13</v>
      </c>
      <c r="CZ533" s="191">
        <v>470</v>
      </c>
      <c r="DA533" s="191"/>
      <c r="DB533" s="191">
        <f t="shared" si="374"/>
        <v>51.36531337074873</v>
      </c>
      <c r="DC533" s="43">
        <f t="shared" si="375"/>
        <v>0</v>
      </c>
      <c r="DD533" s="191" t="s">
        <v>362</v>
      </c>
      <c r="DE533" s="191">
        <v>100</v>
      </c>
      <c r="DF533" s="191" t="s">
        <v>361</v>
      </c>
      <c r="DG533" s="191">
        <v>20</v>
      </c>
      <c r="DH533" s="191" t="s">
        <v>353</v>
      </c>
      <c r="DI533" s="192">
        <v>175</v>
      </c>
      <c r="DJ533" s="191"/>
      <c r="DK533" s="209"/>
      <c r="DL533" s="208"/>
      <c r="DM533" s="191"/>
      <c r="DN533" s="191">
        <f t="shared" si="376"/>
        <v>51.36531337074873</v>
      </c>
      <c r="DO533" s="192">
        <f t="shared" si="377"/>
        <v>0</v>
      </c>
      <c r="DP533" s="191">
        <v>1</v>
      </c>
      <c r="DQ533" s="191" t="s">
        <v>363</v>
      </c>
      <c r="DR533" s="191" t="s">
        <v>371</v>
      </c>
      <c r="DS533" s="208">
        <v>0.13400000000000001</v>
      </c>
      <c r="DT533" s="191">
        <v>580</v>
      </c>
      <c r="DU533" s="191">
        <f t="shared" si="378"/>
        <v>7.4051832897106182</v>
      </c>
      <c r="DV533" s="191">
        <v>0.375</v>
      </c>
      <c r="DW533" s="191">
        <v>0.45</v>
      </c>
      <c r="DX533" s="192">
        <f t="shared" si="379"/>
        <v>9.3183878813385643</v>
      </c>
      <c r="DY533" s="191">
        <v>1</v>
      </c>
      <c r="DZ533" s="191" t="s">
        <v>363</v>
      </c>
      <c r="EA533" s="191" t="s">
        <v>371</v>
      </c>
      <c r="EB533" s="208">
        <v>0.13400000000000001</v>
      </c>
      <c r="EC533" s="191">
        <v>580</v>
      </c>
      <c r="ED533" s="191">
        <f t="shared" si="380"/>
        <v>2.9158960065894317</v>
      </c>
      <c r="EE533" s="191">
        <v>0.47499999999999998</v>
      </c>
      <c r="EF533" s="191">
        <v>0.47499999999999998</v>
      </c>
      <c r="EG533" s="191">
        <f t="shared" si="381"/>
        <v>4.6591939406692822</v>
      </c>
      <c r="EH533" s="166">
        <f t="shared" si="382"/>
        <v>2</v>
      </c>
      <c r="EI533" s="205">
        <f t="shared" si="383"/>
        <v>3.5697538839905558</v>
      </c>
      <c r="EJ533" s="205">
        <f t="shared" si="352"/>
        <v>2.0998552258767975</v>
      </c>
      <c r="EK533" s="51">
        <f t="shared" si="389"/>
        <v>0.5660407807126342</v>
      </c>
      <c r="EL533" s="220">
        <f t="shared" si="353"/>
        <v>1.683323058004722</v>
      </c>
      <c r="EM533" s="221">
        <f t="shared" si="384"/>
        <v>7.4959663483915637</v>
      </c>
      <c r="EN533" s="191"/>
      <c r="EO533" s="313"/>
      <c r="EP533" s="192" t="s">
        <v>354</v>
      </c>
      <c r="EQ533" s="222">
        <f t="shared" si="385"/>
        <v>3.5697538839905558</v>
      </c>
      <c r="ER533" s="191">
        <f t="shared" si="386"/>
        <v>2.0998552258767975</v>
      </c>
      <c r="ES533" s="51">
        <f t="shared" si="387"/>
        <v>0.5660407807126342</v>
      </c>
      <c r="ET533" s="191">
        <f t="shared" si="390"/>
        <v>1.683323058004722</v>
      </c>
      <c r="EU533" s="191">
        <f t="shared" si="388"/>
        <v>7.4959663483915637</v>
      </c>
      <c r="EV533" s="191"/>
      <c r="EW533" s="191"/>
      <c r="EX533" s="192" t="str">
        <f t="shared" si="354"/>
        <v>Rear</v>
      </c>
      <c r="EY533" s="145"/>
      <c r="EZ533" s="191"/>
      <c r="FA533" s="191"/>
      <c r="FB533" s="191"/>
      <c r="FC533" s="191"/>
      <c r="FD533" s="191"/>
      <c r="FE533" s="191"/>
      <c r="FF533" s="192"/>
      <c r="FG533" s="145"/>
      <c r="FH533" s="191"/>
      <c r="FI533" s="191"/>
      <c r="FJ533" s="191"/>
      <c r="FK533" s="191"/>
      <c r="FL533" s="191"/>
      <c r="FM533" s="191"/>
      <c r="FN533" s="192"/>
      <c r="FO533" s="145"/>
      <c r="FP533" s="191"/>
      <c r="FQ533" s="191"/>
      <c r="FR533" s="191"/>
      <c r="FS533" s="191"/>
      <c r="FT533" s="191"/>
      <c r="FU533" s="191"/>
      <c r="FV533" s="192"/>
      <c r="FW533" s="191"/>
      <c r="FX533" s="191"/>
      <c r="FY533" s="191"/>
      <c r="FZ533" s="191"/>
      <c r="GA533" s="191"/>
      <c r="GB533" s="191"/>
      <c r="GC533" s="191"/>
      <c r="GD533" s="210"/>
      <c r="GE533" s="145"/>
      <c r="GF533" s="191"/>
      <c r="GG533" s="191"/>
      <c r="GH533" s="191"/>
      <c r="GI533" s="191"/>
      <c r="GJ533" s="191"/>
      <c r="GK533" s="191"/>
      <c r="GL533" s="210"/>
      <c r="GM533" s="145"/>
      <c r="GN533" s="191"/>
      <c r="GO533" s="191"/>
      <c r="GP533" s="191"/>
      <c r="GQ533" s="191"/>
      <c r="GR533" s="191"/>
      <c r="GS533" s="191"/>
      <c r="GT533" s="210"/>
      <c r="GU533" s="145"/>
      <c r="GV533" s="191"/>
      <c r="GW533" s="191"/>
      <c r="GX533" s="191"/>
      <c r="GY533" s="191"/>
      <c r="GZ533" s="191"/>
      <c r="HA533" s="191"/>
      <c r="HB533" s="210"/>
      <c r="HC533" s="145"/>
      <c r="HD533" s="191"/>
      <c r="HE533" s="191"/>
      <c r="HF533" s="191"/>
      <c r="HG533" s="191"/>
      <c r="HH533" s="191"/>
      <c r="HI533" s="191"/>
      <c r="HJ533" s="210"/>
      <c r="HR533" s="310"/>
    </row>
    <row r="534" spans="1:226" s="309" customFormat="1" ht="14.45" customHeight="1" x14ac:dyDescent="0.25">
      <c r="A534" s="211" t="s">
        <v>431</v>
      </c>
      <c r="B534" s="194" t="s">
        <v>0</v>
      </c>
      <c r="C534" s="31">
        <f t="shared" si="391"/>
        <v>524</v>
      </c>
      <c r="D534" s="173" t="str">
        <f t="shared" si="355"/>
        <v>Dw_524</v>
      </c>
      <c r="E534" s="4">
        <v>309.93538051955449</v>
      </c>
      <c r="F534" s="195" t="s">
        <v>360</v>
      </c>
      <c r="G534" s="195">
        <v>17.5</v>
      </c>
      <c r="H534" s="3">
        <f t="shared" si="356"/>
        <v>55.08845689724518</v>
      </c>
      <c r="I534" s="196">
        <f t="shared" si="357"/>
        <v>195.42841327445439</v>
      </c>
      <c r="J534" s="1">
        <f t="shared" si="358"/>
        <v>0.3</v>
      </c>
      <c r="K534" s="280">
        <f t="shared" si="359"/>
        <v>0.68771252517517656</v>
      </c>
      <c r="L534" s="280">
        <f t="shared" si="360"/>
        <v>0.81529653548527337</v>
      </c>
      <c r="M534" s="225">
        <f t="shared" si="361"/>
        <v>1.0642615038517835</v>
      </c>
      <c r="N534" s="15" t="s">
        <v>432</v>
      </c>
      <c r="O534" s="197">
        <f t="shared" si="362"/>
        <v>0.611472401613955</v>
      </c>
      <c r="P534" s="198">
        <f t="shared" si="363"/>
        <v>0</v>
      </c>
      <c r="Q534" s="198">
        <f t="shared" si="364"/>
        <v>0</v>
      </c>
      <c r="R534" s="198">
        <f t="shared" si="365"/>
        <v>0.74567106013308215</v>
      </c>
      <c r="S534" s="77">
        <f t="shared" si="366"/>
        <v>0.8975455450326103</v>
      </c>
      <c r="T534" s="199"/>
      <c r="U534" s="3">
        <f t="shared" si="367"/>
        <v>1.980851327453532</v>
      </c>
      <c r="V534" s="98">
        <f t="shared" si="368"/>
        <v>13.340824737013026</v>
      </c>
      <c r="W534" s="49">
        <f t="shared" si="369"/>
        <v>4.1293141903293851</v>
      </c>
      <c r="X534" s="317">
        <f t="shared" si="351"/>
        <v>9.6077327295403553E-2</v>
      </c>
      <c r="Y534" s="318">
        <v>9.6077327295403539E-2</v>
      </c>
      <c r="Z534" s="200"/>
      <c r="AA534" s="66"/>
      <c r="AB534" s="66"/>
      <c r="AC534" s="66">
        <v>250</v>
      </c>
      <c r="AD534" s="66"/>
      <c r="AE534" s="66"/>
      <c r="AF534" s="66"/>
      <c r="AG534" s="66"/>
      <c r="AH534" s="195"/>
      <c r="AI534" s="34"/>
      <c r="AJ534" s="229">
        <v>180</v>
      </c>
      <c r="AK534" s="34"/>
      <c r="AL534" s="34"/>
      <c r="AM534" s="34"/>
      <c r="AN534" s="201"/>
      <c r="AO534" s="201"/>
      <c r="AP534" s="202">
        <v>240</v>
      </c>
      <c r="AQ534" s="18"/>
      <c r="AR534" s="18"/>
      <c r="AS534" s="18"/>
      <c r="AT534" s="51"/>
      <c r="AU534" s="17"/>
      <c r="AV534" s="18"/>
      <c r="AW534" s="112"/>
      <c r="AX534" s="103"/>
      <c r="AY534" s="18"/>
      <c r="AZ534" s="18"/>
      <c r="BA534" s="18"/>
      <c r="BB534" s="17"/>
      <c r="BC534" s="19"/>
      <c r="BD534" s="19"/>
      <c r="BE534" s="19"/>
      <c r="BF534" s="17"/>
      <c r="BG534" s="18"/>
      <c r="BH534" s="18"/>
      <c r="BI534" s="128"/>
      <c r="BJ534" s="331"/>
      <c r="BK534" s="332"/>
      <c r="BL534" s="332"/>
      <c r="BM534" s="332"/>
      <c r="BN534" s="333"/>
      <c r="BO534" s="203">
        <f t="shared" si="370"/>
        <v>6.9363999999999999</v>
      </c>
      <c r="BP534" s="285">
        <v>7.9419377338742256</v>
      </c>
      <c r="BQ534" s="204">
        <v>2.8649537671761496</v>
      </c>
      <c r="BR534" s="204"/>
      <c r="BS534" s="47"/>
      <c r="BT534" s="42"/>
      <c r="BU534" s="42"/>
      <c r="BV534" s="42"/>
      <c r="BW534" s="43"/>
      <c r="BX534" s="191"/>
      <c r="BY534" s="191"/>
      <c r="BZ534" s="205"/>
      <c r="CA534" s="191"/>
      <c r="CB534" s="206"/>
      <c r="CC534" s="191"/>
      <c r="CD534" s="207">
        <f t="shared" si="371"/>
        <v>58.628523982336318</v>
      </c>
      <c r="CE534" s="47" t="s">
        <v>356</v>
      </c>
      <c r="CF534" s="42">
        <v>31.8</v>
      </c>
      <c r="CG534" s="42" t="s">
        <v>353</v>
      </c>
      <c r="CH534" s="42">
        <v>175</v>
      </c>
      <c r="CI534" s="191"/>
      <c r="CJ534" s="192"/>
      <c r="CK534" s="191" t="s">
        <v>357</v>
      </c>
      <c r="CL534" s="191" t="s">
        <v>358</v>
      </c>
      <c r="CM534" s="208">
        <v>0.13</v>
      </c>
      <c r="CN534" s="191">
        <v>470</v>
      </c>
      <c r="CO534" s="205">
        <f t="shared" si="372"/>
        <v>75.279945628536183</v>
      </c>
      <c r="CP534" s="191">
        <f t="shared" si="373"/>
        <v>43.971392986752235</v>
      </c>
      <c r="CQ534" s="145" t="s">
        <v>353</v>
      </c>
      <c r="CR534" s="191">
        <v>175</v>
      </c>
      <c r="CS534" s="191"/>
      <c r="CT534" s="191"/>
      <c r="CU534" s="191"/>
      <c r="CV534" s="192"/>
      <c r="CW534" s="191" t="s">
        <v>357</v>
      </c>
      <c r="CX534" s="209" t="s">
        <v>358</v>
      </c>
      <c r="CY534" s="208">
        <v>0.13</v>
      </c>
      <c r="CZ534" s="191">
        <v>470</v>
      </c>
      <c r="DA534" s="191"/>
      <c r="DB534" s="191">
        <f t="shared" si="374"/>
        <v>55.08845689724518</v>
      </c>
      <c r="DC534" s="43">
        <f t="shared" si="375"/>
        <v>0</v>
      </c>
      <c r="DD534" s="191" t="s">
        <v>362</v>
      </c>
      <c r="DE534" s="191">
        <v>100</v>
      </c>
      <c r="DF534" s="191" t="s">
        <v>361</v>
      </c>
      <c r="DG534" s="191">
        <v>20</v>
      </c>
      <c r="DH534" s="191" t="s">
        <v>353</v>
      </c>
      <c r="DI534" s="192">
        <v>175</v>
      </c>
      <c r="DJ534" s="191"/>
      <c r="DK534" s="209"/>
      <c r="DL534" s="208"/>
      <c r="DM534" s="191"/>
      <c r="DN534" s="191">
        <f t="shared" si="376"/>
        <v>55.08845689724518</v>
      </c>
      <c r="DO534" s="192">
        <f t="shared" si="377"/>
        <v>0</v>
      </c>
      <c r="DP534" s="191">
        <v>1</v>
      </c>
      <c r="DQ534" s="191" t="s">
        <v>363</v>
      </c>
      <c r="DR534" s="191" t="s">
        <v>371</v>
      </c>
      <c r="DS534" s="208">
        <v>0.13400000000000001</v>
      </c>
      <c r="DT534" s="191">
        <v>580</v>
      </c>
      <c r="DU534" s="191">
        <f t="shared" si="378"/>
        <v>7.9419377338742256</v>
      </c>
      <c r="DV534" s="191">
        <v>0.375</v>
      </c>
      <c r="DW534" s="191">
        <v>0.45</v>
      </c>
      <c r="DX534" s="192">
        <f t="shared" si="379"/>
        <v>9.7714206637227203</v>
      </c>
      <c r="DY534" s="191">
        <v>1</v>
      </c>
      <c r="DZ534" s="191" t="s">
        <v>363</v>
      </c>
      <c r="EA534" s="191" t="s">
        <v>371</v>
      </c>
      <c r="EB534" s="208">
        <v>0.13400000000000001</v>
      </c>
      <c r="EC534" s="191">
        <v>580</v>
      </c>
      <c r="ED534" s="191">
        <f t="shared" si="380"/>
        <v>2.8649537671761496</v>
      </c>
      <c r="EE534" s="191">
        <v>0.47499999999999998</v>
      </c>
      <c r="EF534" s="191">
        <v>0.47499999999999998</v>
      </c>
      <c r="EG534" s="191">
        <f t="shared" si="381"/>
        <v>4.8857103318613602</v>
      </c>
      <c r="EH534" s="166">
        <f t="shared" si="382"/>
        <v>2</v>
      </c>
      <c r="EI534" s="205">
        <f t="shared" si="383"/>
        <v>3.3674472566710043</v>
      </c>
      <c r="EJ534" s="205">
        <f t="shared" si="352"/>
        <v>1.980851327453532</v>
      </c>
      <c r="EK534" s="51">
        <f t="shared" si="389"/>
        <v>0.63410243972261759</v>
      </c>
      <c r="EL534" s="220">
        <f t="shared" si="353"/>
        <v>5.0376371664497821E-2</v>
      </c>
      <c r="EM534" s="221">
        <f t="shared" si="384"/>
        <v>6.6704123685065131</v>
      </c>
      <c r="EN534" s="191"/>
      <c r="EO534" s="313"/>
      <c r="EP534" s="192" t="s">
        <v>354</v>
      </c>
      <c r="EQ534" s="222">
        <f t="shared" si="385"/>
        <v>3.3674472566710043</v>
      </c>
      <c r="ER534" s="191">
        <f t="shared" si="386"/>
        <v>1.980851327453532</v>
      </c>
      <c r="ES534" s="51">
        <f t="shared" si="387"/>
        <v>0.63410243972261759</v>
      </c>
      <c r="ET534" s="191">
        <f t="shared" si="390"/>
        <v>3.5185763716644978</v>
      </c>
      <c r="EU534" s="191">
        <f t="shared" si="388"/>
        <v>6.6704123685065131</v>
      </c>
      <c r="EV534" s="191"/>
      <c r="EW534" s="191"/>
      <c r="EX534" s="192" t="str">
        <f t="shared" si="354"/>
        <v>Front</v>
      </c>
      <c r="EY534" s="145"/>
      <c r="EZ534" s="191"/>
      <c r="FA534" s="191"/>
      <c r="FB534" s="191"/>
      <c r="FC534" s="191"/>
      <c r="FD534" s="191"/>
      <c r="FE534" s="191"/>
      <c r="FF534" s="192"/>
      <c r="FG534" s="145"/>
      <c r="FH534" s="191"/>
      <c r="FI534" s="191"/>
      <c r="FJ534" s="191"/>
      <c r="FK534" s="191"/>
      <c r="FL534" s="191"/>
      <c r="FM534" s="191"/>
      <c r="FN534" s="192"/>
      <c r="FO534" s="145"/>
      <c r="FP534" s="191"/>
      <c r="FQ534" s="191"/>
      <c r="FR534" s="191"/>
      <c r="FS534" s="191"/>
      <c r="FT534" s="191"/>
      <c r="FU534" s="191"/>
      <c r="FV534" s="192"/>
      <c r="FW534" s="191"/>
      <c r="FX534" s="191"/>
      <c r="FY534" s="191"/>
      <c r="FZ534" s="191"/>
      <c r="GA534" s="191"/>
      <c r="GB534" s="191"/>
      <c r="GC534" s="191"/>
      <c r="GD534" s="210"/>
      <c r="GE534" s="145"/>
      <c r="GF534" s="191"/>
      <c r="GG534" s="191"/>
      <c r="GH534" s="191"/>
      <c r="GI534" s="191"/>
      <c r="GJ534" s="191"/>
      <c r="GK534" s="191"/>
      <c r="GL534" s="210"/>
      <c r="GM534" s="145"/>
      <c r="GN534" s="191"/>
      <c r="GO534" s="191"/>
      <c r="GP534" s="191"/>
      <c r="GQ534" s="191"/>
      <c r="GR534" s="191"/>
      <c r="GS534" s="191"/>
      <c r="GT534" s="210"/>
      <c r="GU534" s="145"/>
      <c r="GV534" s="191"/>
      <c r="GW534" s="191"/>
      <c r="GX534" s="191"/>
      <c r="GY534" s="191"/>
      <c r="GZ534" s="191"/>
      <c r="HA534" s="191"/>
      <c r="HB534" s="210"/>
      <c r="HC534" s="145"/>
      <c r="HD534" s="191"/>
      <c r="HE534" s="191"/>
      <c r="HF534" s="191"/>
      <c r="HG534" s="191"/>
      <c r="HH534" s="191"/>
      <c r="HI534" s="191"/>
      <c r="HJ534" s="210"/>
      <c r="HR534" s="310"/>
    </row>
    <row r="535" spans="1:226" s="309" customFormat="1" ht="14.45" customHeight="1" x14ac:dyDescent="0.25">
      <c r="A535" s="211" t="s">
        <v>431</v>
      </c>
      <c r="B535" s="194" t="s">
        <v>0</v>
      </c>
      <c r="C535" s="31">
        <f t="shared" si="391"/>
        <v>525</v>
      </c>
      <c r="D535" s="173" t="str">
        <f t="shared" si="355"/>
        <v>Dw_525</v>
      </c>
      <c r="E535" s="4">
        <v>434.54558090079132</v>
      </c>
      <c r="F535" s="195" t="s">
        <v>360</v>
      </c>
      <c r="G535" s="195">
        <v>17.5</v>
      </c>
      <c r="H535" s="3">
        <f t="shared" si="356"/>
        <v>46.49206656900418</v>
      </c>
      <c r="I535" s="196">
        <f t="shared" si="357"/>
        <v>171.01935192157475</v>
      </c>
      <c r="J535" s="1">
        <f t="shared" si="358"/>
        <v>0.30000000000000004</v>
      </c>
      <c r="K535" s="280">
        <f t="shared" si="359"/>
        <v>0.65746987547726388</v>
      </c>
      <c r="L535" s="280">
        <f t="shared" si="360"/>
        <v>0.78693799706274936</v>
      </c>
      <c r="M535" s="225">
        <f t="shared" si="361"/>
        <v>1.1035389339022741</v>
      </c>
      <c r="N535" s="15" t="s">
        <v>432</v>
      </c>
      <c r="O535" s="197">
        <f t="shared" si="362"/>
        <v>0.59020349779706205</v>
      </c>
      <c r="P535" s="198">
        <f t="shared" si="363"/>
        <v>0</v>
      </c>
      <c r="Q535" s="198">
        <f t="shared" si="364"/>
        <v>0</v>
      </c>
      <c r="R535" s="198">
        <f t="shared" si="365"/>
        <v>0.77319065263835696</v>
      </c>
      <c r="S535" s="77">
        <f t="shared" si="366"/>
        <v>0.7866005291487006</v>
      </c>
      <c r="T535" s="199"/>
      <c r="U535" s="3">
        <f t="shared" si="367"/>
        <v>1.9431979039543421</v>
      </c>
      <c r="V535" s="98">
        <f t="shared" si="368"/>
        <v>12.838461519370664</v>
      </c>
      <c r="W535" s="49">
        <f t="shared" si="369"/>
        <v>3.6213113618681625</v>
      </c>
      <c r="X535" s="317">
        <f t="shared" si="351"/>
        <v>0.10464687023761408</v>
      </c>
      <c r="Y535" s="318">
        <v>0.1046468702376141</v>
      </c>
      <c r="Z535" s="200"/>
      <c r="AA535" s="66"/>
      <c r="AB535" s="66"/>
      <c r="AC535" s="66">
        <v>250</v>
      </c>
      <c r="AD535" s="66"/>
      <c r="AE535" s="66"/>
      <c r="AF535" s="66"/>
      <c r="AG535" s="66"/>
      <c r="AH535" s="195"/>
      <c r="AI535" s="34"/>
      <c r="AJ535" s="229">
        <v>180</v>
      </c>
      <c r="AK535" s="34"/>
      <c r="AL535" s="34"/>
      <c r="AM535" s="34"/>
      <c r="AN535" s="201"/>
      <c r="AO535" s="201"/>
      <c r="AP535" s="202">
        <v>240</v>
      </c>
      <c r="AQ535" s="18"/>
      <c r="AR535" s="18"/>
      <c r="AS535" s="18"/>
      <c r="AT535" s="51"/>
      <c r="AU535" s="17"/>
      <c r="AV535" s="18"/>
      <c r="AW535" s="112"/>
      <c r="AX535" s="103"/>
      <c r="AY535" s="18"/>
      <c r="AZ535" s="18"/>
      <c r="BA535" s="18"/>
      <c r="BB535" s="17"/>
      <c r="BC535" s="19"/>
      <c r="BD535" s="19"/>
      <c r="BE535" s="19"/>
      <c r="BF535" s="17"/>
      <c r="BG535" s="18"/>
      <c r="BH535" s="18"/>
      <c r="BI535" s="128"/>
      <c r="BJ535" s="331"/>
      <c r="BK535" s="332"/>
      <c r="BL535" s="332"/>
      <c r="BM535" s="332"/>
      <c r="BN535" s="333"/>
      <c r="BO535" s="203">
        <f t="shared" si="370"/>
        <v>6.9363999999999999</v>
      </c>
      <c r="BP535" s="285">
        <v>6.7026219031492102</v>
      </c>
      <c r="BQ535" s="204">
        <v>2.860733685219329</v>
      </c>
      <c r="BR535" s="204"/>
      <c r="BS535" s="47"/>
      <c r="BT535" s="42"/>
      <c r="BU535" s="42"/>
      <c r="BV535" s="42"/>
      <c r="BW535" s="43"/>
      <c r="BX535" s="191"/>
      <c r="BY535" s="191"/>
      <c r="BZ535" s="205"/>
      <c r="CA535" s="191"/>
      <c r="CB535" s="206"/>
      <c r="CC535" s="191"/>
      <c r="CD535" s="207">
        <f t="shared" si="371"/>
        <v>51.30580557647243</v>
      </c>
      <c r="CE535" s="47" t="s">
        <v>356</v>
      </c>
      <c r="CF535" s="42">
        <v>31.8</v>
      </c>
      <c r="CG535" s="42" t="s">
        <v>353</v>
      </c>
      <c r="CH535" s="42">
        <v>175</v>
      </c>
      <c r="CI535" s="191"/>
      <c r="CJ535" s="192"/>
      <c r="CK535" s="191" t="s">
        <v>357</v>
      </c>
      <c r="CL535" s="191" t="s">
        <v>358</v>
      </c>
      <c r="CM535" s="208">
        <v>0.13</v>
      </c>
      <c r="CN535" s="191">
        <v>470</v>
      </c>
      <c r="CO535" s="205">
        <f t="shared" si="372"/>
        <v>68.063664932138522</v>
      </c>
      <c r="CP535" s="191">
        <f t="shared" si="373"/>
        <v>38.479354182354321</v>
      </c>
      <c r="CQ535" s="145" t="s">
        <v>353</v>
      </c>
      <c r="CR535" s="191">
        <v>175</v>
      </c>
      <c r="CS535" s="191"/>
      <c r="CT535" s="191"/>
      <c r="CU535" s="191"/>
      <c r="CV535" s="192"/>
      <c r="CW535" s="191" t="s">
        <v>357</v>
      </c>
      <c r="CX535" s="209" t="s">
        <v>358</v>
      </c>
      <c r="CY535" s="208">
        <v>0.13</v>
      </c>
      <c r="CZ535" s="191">
        <v>470</v>
      </c>
      <c r="DA535" s="191"/>
      <c r="DB535" s="191">
        <f t="shared" si="374"/>
        <v>46.49206656900418</v>
      </c>
      <c r="DC535" s="43">
        <f t="shared" si="375"/>
        <v>0</v>
      </c>
      <c r="DD535" s="191" t="s">
        <v>362</v>
      </c>
      <c r="DE535" s="191">
        <v>100</v>
      </c>
      <c r="DF535" s="191" t="s">
        <v>361</v>
      </c>
      <c r="DG535" s="191">
        <v>20</v>
      </c>
      <c r="DH535" s="191" t="s">
        <v>353</v>
      </c>
      <c r="DI535" s="192">
        <v>175</v>
      </c>
      <c r="DJ535" s="191"/>
      <c r="DK535" s="209"/>
      <c r="DL535" s="208"/>
      <c r="DM535" s="191"/>
      <c r="DN535" s="191">
        <f t="shared" si="376"/>
        <v>46.49206656900418</v>
      </c>
      <c r="DO535" s="192">
        <f t="shared" si="377"/>
        <v>0</v>
      </c>
      <c r="DP535" s="191">
        <v>1</v>
      </c>
      <c r="DQ535" s="191" t="s">
        <v>363</v>
      </c>
      <c r="DR535" s="191" t="s">
        <v>371</v>
      </c>
      <c r="DS535" s="208">
        <v>0.13400000000000001</v>
      </c>
      <c r="DT535" s="191">
        <v>580</v>
      </c>
      <c r="DU535" s="191">
        <f t="shared" si="378"/>
        <v>6.7026219031492102</v>
      </c>
      <c r="DV535" s="191">
        <v>0.375</v>
      </c>
      <c r="DW535" s="191">
        <v>0.45</v>
      </c>
      <c r="DX535" s="192">
        <f t="shared" si="379"/>
        <v>8.5509675960787384</v>
      </c>
      <c r="DY535" s="191">
        <v>1</v>
      </c>
      <c r="DZ535" s="191" t="s">
        <v>363</v>
      </c>
      <c r="EA535" s="191" t="s">
        <v>371</v>
      </c>
      <c r="EB535" s="208">
        <v>0.13400000000000001</v>
      </c>
      <c r="EC535" s="191">
        <v>580</v>
      </c>
      <c r="ED535" s="191">
        <f t="shared" si="380"/>
        <v>2.860733685219329</v>
      </c>
      <c r="EE535" s="191">
        <v>0.47499999999999998</v>
      </c>
      <c r="EF535" s="191">
        <v>0.47499999999999998</v>
      </c>
      <c r="EG535" s="191">
        <f t="shared" si="381"/>
        <v>4.2754837980393692</v>
      </c>
      <c r="EH535" s="166">
        <f t="shared" si="382"/>
        <v>2</v>
      </c>
      <c r="EI535" s="205">
        <f t="shared" si="383"/>
        <v>3.3034364367223814</v>
      </c>
      <c r="EJ535" s="205">
        <f t="shared" si="352"/>
        <v>1.9431979039543421</v>
      </c>
      <c r="EK535" s="51">
        <f t="shared" si="389"/>
        <v>0.66753578126498692</v>
      </c>
      <c r="EL535" s="220">
        <f t="shared" si="353"/>
        <v>8.2381781638809271E-2</v>
      </c>
      <c r="EM535" s="221">
        <f t="shared" si="384"/>
        <v>6.4192307596853322</v>
      </c>
      <c r="EN535" s="191"/>
      <c r="EO535" s="313"/>
      <c r="EP535" s="192" t="s">
        <v>354</v>
      </c>
      <c r="EQ535" s="222">
        <f t="shared" si="385"/>
        <v>3.3034364367223814</v>
      </c>
      <c r="ER535" s="191">
        <f t="shared" si="386"/>
        <v>1.9431979039543421</v>
      </c>
      <c r="ES535" s="51">
        <f t="shared" si="387"/>
        <v>0.66753578126498692</v>
      </c>
      <c r="ET535" s="191">
        <f t="shared" si="390"/>
        <v>3.550581781638809</v>
      </c>
      <c r="EU535" s="191">
        <f t="shared" si="388"/>
        <v>6.4192307596853322</v>
      </c>
      <c r="EV535" s="191"/>
      <c r="EW535" s="191"/>
      <c r="EX535" s="192" t="str">
        <f t="shared" si="354"/>
        <v>Front</v>
      </c>
      <c r="EY535" s="145"/>
      <c r="EZ535" s="191"/>
      <c r="FA535" s="191"/>
      <c r="FB535" s="191"/>
      <c r="FC535" s="191"/>
      <c r="FD535" s="191"/>
      <c r="FE535" s="191"/>
      <c r="FF535" s="192"/>
      <c r="FG535" s="145"/>
      <c r="FH535" s="191"/>
      <c r="FI535" s="191"/>
      <c r="FJ535" s="191"/>
      <c r="FK535" s="191"/>
      <c r="FL535" s="191"/>
      <c r="FM535" s="191"/>
      <c r="FN535" s="192"/>
      <c r="FO535" s="145"/>
      <c r="FP535" s="191"/>
      <c r="FQ535" s="191"/>
      <c r="FR535" s="191"/>
      <c r="FS535" s="191"/>
      <c r="FT535" s="191"/>
      <c r="FU535" s="191"/>
      <c r="FV535" s="192"/>
      <c r="FW535" s="191"/>
      <c r="FX535" s="191"/>
      <c r="FY535" s="191"/>
      <c r="FZ535" s="191"/>
      <c r="GA535" s="191"/>
      <c r="GB535" s="191"/>
      <c r="GC535" s="191"/>
      <c r="GD535" s="210"/>
      <c r="GE535" s="145"/>
      <c r="GF535" s="191"/>
      <c r="GG535" s="191"/>
      <c r="GH535" s="191"/>
      <c r="GI535" s="191"/>
      <c r="GJ535" s="191"/>
      <c r="GK535" s="191"/>
      <c r="GL535" s="210"/>
      <c r="GM535" s="145"/>
      <c r="GN535" s="191"/>
      <c r="GO535" s="191"/>
      <c r="GP535" s="191"/>
      <c r="GQ535" s="191"/>
      <c r="GR535" s="191"/>
      <c r="GS535" s="191"/>
      <c r="GT535" s="210"/>
      <c r="GU535" s="145"/>
      <c r="GV535" s="191"/>
      <c r="GW535" s="191"/>
      <c r="GX535" s="191"/>
      <c r="GY535" s="191"/>
      <c r="GZ535" s="191"/>
      <c r="HA535" s="191"/>
      <c r="HB535" s="210"/>
      <c r="HC535" s="145"/>
      <c r="HD535" s="191"/>
      <c r="HE535" s="191"/>
      <c r="HF535" s="191"/>
      <c r="HG535" s="191"/>
      <c r="HH535" s="191"/>
      <c r="HI535" s="191"/>
      <c r="HJ535" s="210"/>
      <c r="HR535" s="310"/>
    </row>
    <row r="536" spans="1:226" s="309" customFormat="1" ht="14.45" customHeight="1" x14ac:dyDescent="0.25">
      <c r="A536" s="211" t="s">
        <v>431</v>
      </c>
      <c r="B536" s="194" t="s">
        <v>0</v>
      </c>
      <c r="C536" s="31">
        <f t="shared" si="391"/>
        <v>526</v>
      </c>
      <c r="D536" s="173" t="str">
        <f t="shared" si="355"/>
        <v>Dw_526</v>
      </c>
      <c r="E536" s="4">
        <v>409.63420115520728</v>
      </c>
      <c r="F536" s="195" t="s">
        <v>360</v>
      </c>
      <c r="G536" s="195">
        <v>17.5</v>
      </c>
      <c r="H536" s="3">
        <f t="shared" si="356"/>
        <v>46.830075015960247</v>
      </c>
      <c r="I536" s="196">
        <f t="shared" si="357"/>
        <v>168.83743064721222</v>
      </c>
      <c r="J536" s="1">
        <f t="shared" si="358"/>
        <v>0.3</v>
      </c>
      <c r="K536" s="280">
        <f t="shared" si="359"/>
        <v>0.67375713486317246</v>
      </c>
      <c r="L536" s="280">
        <f t="shared" si="360"/>
        <v>0.77730377766137215</v>
      </c>
      <c r="M536" s="225">
        <f t="shared" si="361"/>
        <v>1.0815961575312685</v>
      </c>
      <c r="N536" s="15" t="s">
        <v>432</v>
      </c>
      <c r="O536" s="197">
        <f t="shared" si="362"/>
        <v>0.58297783324602914</v>
      </c>
      <c r="P536" s="198">
        <f t="shared" si="363"/>
        <v>0</v>
      </c>
      <c r="Q536" s="198">
        <f t="shared" si="364"/>
        <v>0</v>
      </c>
      <c r="R536" s="198">
        <f t="shared" si="365"/>
        <v>0.75781652394948418</v>
      </c>
      <c r="S536" s="77">
        <f t="shared" si="366"/>
        <v>0.80896669115298103</v>
      </c>
      <c r="T536" s="199"/>
      <c r="U536" s="3">
        <f t="shared" si="367"/>
        <v>1.7162338742352377</v>
      </c>
      <c r="V536" s="98">
        <f t="shared" si="368"/>
        <v>10.014559617646478</v>
      </c>
      <c r="W536" s="49">
        <f t="shared" si="369"/>
        <v>4.676199134452383</v>
      </c>
      <c r="X536" s="317">
        <f t="shared" si="351"/>
        <v>7.770542795612552E-2</v>
      </c>
      <c r="Y536" s="318">
        <v>7.7705427956125506E-2</v>
      </c>
      <c r="Z536" s="200"/>
      <c r="AA536" s="66"/>
      <c r="AB536" s="66"/>
      <c r="AC536" s="66">
        <v>250</v>
      </c>
      <c r="AD536" s="66"/>
      <c r="AE536" s="66"/>
      <c r="AF536" s="66"/>
      <c r="AG536" s="66"/>
      <c r="AH536" s="195"/>
      <c r="AI536" s="34"/>
      <c r="AJ536" s="229">
        <v>180</v>
      </c>
      <c r="AK536" s="34"/>
      <c r="AL536" s="34"/>
      <c r="AM536" s="34"/>
      <c r="AN536" s="201"/>
      <c r="AO536" s="201"/>
      <c r="AP536" s="202">
        <v>240</v>
      </c>
      <c r="AQ536" s="18"/>
      <c r="AR536" s="18"/>
      <c r="AS536" s="18"/>
      <c r="AT536" s="51"/>
      <c r="AU536" s="17"/>
      <c r="AV536" s="18"/>
      <c r="AW536" s="112"/>
      <c r="AX536" s="103"/>
      <c r="AY536" s="18"/>
      <c r="AZ536" s="18"/>
      <c r="BA536" s="18"/>
      <c r="BB536" s="17"/>
      <c r="BC536" s="19"/>
      <c r="BD536" s="19"/>
      <c r="BE536" s="19"/>
      <c r="BF536" s="17"/>
      <c r="BG536" s="18"/>
      <c r="BH536" s="18"/>
      <c r="BI536" s="128"/>
      <c r="BJ536" s="331"/>
      <c r="BK536" s="332"/>
      <c r="BL536" s="332"/>
      <c r="BM536" s="332"/>
      <c r="BN536" s="333"/>
      <c r="BO536" s="203">
        <f t="shared" si="370"/>
        <v>6.9363999999999999</v>
      </c>
      <c r="BP536" s="285">
        <v>6.7513515679545941</v>
      </c>
      <c r="BQ536" s="204">
        <v>2.7461515590075001</v>
      </c>
      <c r="BR536" s="204"/>
      <c r="BS536" s="47"/>
      <c r="BT536" s="42"/>
      <c r="BU536" s="42"/>
      <c r="BV536" s="42"/>
      <c r="BW536" s="43"/>
      <c r="BX536" s="191"/>
      <c r="BY536" s="191"/>
      <c r="BZ536" s="205"/>
      <c r="CA536" s="191"/>
      <c r="CB536" s="206"/>
      <c r="CC536" s="191"/>
      <c r="CD536" s="207">
        <f t="shared" si="371"/>
        <v>50.651229194163662</v>
      </c>
      <c r="CE536" s="47" t="s">
        <v>356</v>
      </c>
      <c r="CF536" s="42">
        <v>31.8</v>
      </c>
      <c r="CG536" s="42" t="s">
        <v>353</v>
      </c>
      <c r="CH536" s="42">
        <v>175</v>
      </c>
      <c r="CI536" s="191"/>
      <c r="CJ536" s="192"/>
      <c r="CK536" s="191" t="s">
        <v>357</v>
      </c>
      <c r="CL536" s="191" t="s">
        <v>358</v>
      </c>
      <c r="CM536" s="208">
        <v>0.13</v>
      </c>
      <c r="CN536" s="191">
        <v>470</v>
      </c>
      <c r="CO536" s="205">
        <f t="shared" si="372"/>
        <v>65.205726763863851</v>
      </c>
      <c r="CP536" s="191">
        <f t="shared" si="373"/>
        <v>37.98842189562275</v>
      </c>
      <c r="CQ536" s="145" t="s">
        <v>353</v>
      </c>
      <c r="CR536" s="191">
        <v>175</v>
      </c>
      <c r="CS536" s="191"/>
      <c r="CT536" s="191"/>
      <c r="CU536" s="191"/>
      <c r="CV536" s="192"/>
      <c r="CW536" s="191" t="s">
        <v>357</v>
      </c>
      <c r="CX536" s="209" t="s">
        <v>358</v>
      </c>
      <c r="CY536" s="208">
        <v>0.13</v>
      </c>
      <c r="CZ536" s="191">
        <v>470</v>
      </c>
      <c r="DA536" s="191"/>
      <c r="DB536" s="191">
        <f t="shared" si="374"/>
        <v>46.830075015960247</v>
      </c>
      <c r="DC536" s="43">
        <f t="shared" si="375"/>
        <v>0</v>
      </c>
      <c r="DD536" s="191" t="s">
        <v>362</v>
      </c>
      <c r="DE536" s="191">
        <v>100</v>
      </c>
      <c r="DF536" s="191" t="s">
        <v>361</v>
      </c>
      <c r="DG536" s="191">
        <v>20</v>
      </c>
      <c r="DH536" s="191" t="s">
        <v>353</v>
      </c>
      <c r="DI536" s="192">
        <v>175</v>
      </c>
      <c r="DJ536" s="191"/>
      <c r="DK536" s="209"/>
      <c r="DL536" s="208"/>
      <c r="DM536" s="191"/>
      <c r="DN536" s="191">
        <f t="shared" si="376"/>
        <v>46.830075015960247</v>
      </c>
      <c r="DO536" s="192">
        <f t="shared" si="377"/>
        <v>0</v>
      </c>
      <c r="DP536" s="191">
        <v>1</v>
      </c>
      <c r="DQ536" s="191" t="s">
        <v>363</v>
      </c>
      <c r="DR536" s="191" t="s">
        <v>371</v>
      </c>
      <c r="DS536" s="208">
        <v>0.13400000000000001</v>
      </c>
      <c r="DT536" s="191">
        <v>580</v>
      </c>
      <c r="DU536" s="191">
        <f t="shared" si="378"/>
        <v>6.7513515679545941</v>
      </c>
      <c r="DV536" s="191">
        <v>0.375</v>
      </c>
      <c r="DW536" s="191">
        <v>0.45</v>
      </c>
      <c r="DX536" s="192">
        <f t="shared" si="379"/>
        <v>8.4418715323606115</v>
      </c>
      <c r="DY536" s="191">
        <v>1</v>
      </c>
      <c r="DZ536" s="191" t="s">
        <v>363</v>
      </c>
      <c r="EA536" s="191" t="s">
        <v>371</v>
      </c>
      <c r="EB536" s="208">
        <v>0.13400000000000001</v>
      </c>
      <c r="EC536" s="191">
        <v>580</v>
      </c>
      <c r="ED536" s="191">
        <f t="shared" si="380"/>
        <v>2.7461515590075001</v>
      </c>
      <c r="EE536" s="191">
        <v>0.47499999999999998</v>
      </c>
      <c r="EF536" s="191">
        <v>0.47499999999999998</v>
      </c>
      <c r="EG536" s="191">
        <f t="shared" si="381"/>
        <v>4.2209357661803057</v>
      </c>
      <c r="EH536" s="166">
        <f t="shared" si="382"/>
        <v>2</v>
      </c>
      <c r="EI536" s="205">
        <f t="shared" si="383"/>
        <v>2.9175975861999039</v>
      </c>
      <c r="EJ536" s="205">
        <f t="shared" si="352"/>
        <v>1.7162338742352377</v>
      </c>
      <c r="EK536" s="51">
        <f t="shared" si="389"/>
        <v>0.77991768477226242</v>
      </c>
      <c r="EL536" s="220">
        <f t="shared" si="353"/>
        <v>0.275301206900048</v>
      </c>
      <c r="EM536" s="221">
        <f t="shared" si="384"/>
        <v>5.0072798088232391</v>
      </c>
      <c r="EN536" s="191"/>
      <c r="EO536" s="313"/>
      <c r="EP536" s="192" t="s">
        <v>354</v>
      </c>
      <c r="EQ536" s="222">
        <f t="shared" si="385"/>
        <v>2.9175975861999039</v>
      </c>
      <c r="ER536" s="191">
        <f t="shared" si="386"/>
        <v>1.7162338742352377</v>
      </c>
      <c r="ES536" s="51">
        <f t="shared" si="387"/>
        <v>0.77991768477226242</v>
      </c>
      <c r="ET536" s="191">
        <f t="shared" si="390"/>
        <v>3.743501206900048</v>
      </c>
      <c r="EU536" s="191">
        <f t="shared" si="388"/>
        <v>5.0072798088232391</v>
      </c>
      <c r="EV536" s="191"/>
      <c r="EW536" s="191"/>
      <c r="EX536" s="192" t="str">
        <f t="shared" si="354"/>
        <v>Front</v>
      </c>
      <c r="EY536" s="145"/>
      <c r="EZ536" s="191"/>
      <c r="FA536" s="191"/>
      <c r="FB536" s="191"/>
      <c r="FC536" s="191"/>
      <c r="FD536" s="191"/>
      <c r="FE536" s="191"/>
      <c r="FF536" s="192"/>
      <c r="FG536" s="145"/>
      <c r="FH536" s="191"/>
      <c r="FI536" s="191"/>
      <c r="FJ536" s="191"/>
      <c r="FK536" s="191"/>
      <c r="FL536" s="191"/>
      <c r="FM536" s="191"/>
      <c r="FN536" s="192"/>
      <c r="FO536" s="145"/>
      <c r="FP536" s="191"/>
      <c r="FQ536" s="191"/>
      <c r="FR536" s="191"/>
      <c r="FS536" s="191"/>
      <c r="FT536" s="191"/>
      <c r="FU536" s="191"/>
      <c r="FV536" s="192"/>
      <c r="FW536" s="191"/>
      <c r="FX536" s="191"/>
      <c r="FY536" s="191"/>
      <c r="FZ536" s="191"/>
      <c r="GA536" s="191"/>
      <c r="GB536" s="191"/>
      <c r="GC536" s="191"/>
      <c r="GD536" s="210"/>
      <c r="GE536" s="145"/>
      <c r="GF536" s="191"/>
      <c r="GG536" s="191"/>
      <c r="GH536" s="191"/>
      <c r="GI536" s="191"/>
      <c r="GJ536" s="191"/>
      <c r="GK536" s="191"/>
      <c r="GL536" s="210"/>
      <c r="GM536" s="145"/>
      <c r="GN536" s="191"/>
      <c r="GO536" s="191"/>
      <c r="GP536" s="191"/>
      <c r="GQ536" s="191"/>
      <c r="GR536" s="191"/>
      <c r="GS536" s="191"/>
      <c r="GT536" s="210"/>
      <c r="GU536" s="145"/>
      <c r="GV536" s="191"/>
      <c r="GW536" s="191"/>
      <c r="GX536" s="191"/>
      <c r="GY536" s="191"/>
      <c r="GZ536" s="191"/>
      <c r="HA536" s="191"/>
      <c r="HB536" s="210"/>
      <c r="HC536" s="145"/>
      <c r="HD536" s="191"/>
      <c r="HE536" s="191"/>
      <c r="HF536" s="191"/>
      <c r="HG536" s="191"/>
      <c r="HH536" s="191"/>
      <c r="HI536" s="191"/>
      <c r="HJ536" s="210"/>
      <c r="HR536" s="310"/>
    </row>
    <row r="537" spans="1:226" s="309" customFormat="1" ht="14.45" customHeight="1" x14ac:dyDescent="0.25">
      <c r="A537" s="211" t="s">
        <v>431</v>
      </c>
      <c r="B537" s="194" t="s">
        <v>0</v>
      </c>
      <c r="C537" s="31">
        <f t="shared" si="391"/>
        <v>527</v>
      </c>
      <c r="D537" s="173" t="str">
        <f t="shared" si="355"/>
        <v>Dw_527</v>
      </c>
      <c r="E537" s="4">
        <v>364.96368338398418</v>
      </c>
      <c r="F537" s="195" t="s">
        <v>360</v>
      </c>
      <c r="G537" s="195">
        <v>17.5</v>
      </c>
      <c r="H537" s="3">
        <f t="shared" si="356"/>
        <v>41.767695830521433</v>
      </c>
      <c r="I537" s="196">
        <f t="shared" si="357"/>
        <v>156.37255995136229</v>
      </c>
      <c r="J537" s="1">
        <f t="shared" si="358"/>
        <v>0.3</v>
      </c>
      <c r="K537" s="280">
        <f t="shared" si="359"/>
        <v>0.64406358850229484</v>
      </c>
      <c r="L537" s="280">
        <f t="shared" si="360"/>
        <v>0.81583426121724589</v>
      </c>
      <c r="M537" s="225">
        <f t="shared" si="361"/>
        <v>1.1231591078368337</v>
      </c>
      <c r="N537" s="15" t="s">
        <v>432</v>
      </c>
      <c r="O537" s="197">
        <f t="shared" si="362"/>
        <v>0.61187569591293445</v>
      </c>
      <c r="P537" s="198">
        <f t="shared" si="363"/>
        <v>0</v>
      </c>
      <c r="Q537" s="198">
        <f t="shared" si="364"/>
        <v>0</v>
      </c>
      <c r="R537" s="198">
        <f t="shared" si="365"/>
        <v>0.78693745814135485</v>
      </c>
      <c r="S537" s="77">
        <f t="shared" si="366"/>
        <v>0.73208129209222395</v>
      </c>
      <c r="T537" s="199"/>
      <c r="U537" s="3">
        <f t="shared" si="367"/>
        <v>2.1237852807222657</v>
      </c>
      <c r="V537" s="98">
        <f t="shared" si="368"/>
        <v>15.33557732328268</v>
      </c>
      <c r="W537" s="49">
        <f t="shared" si="369"/>
        <v>2.7235815744027554</v>
      </c>
      <c r="X537" s="317">
        <f t="shared" si="351"/>
        <v>0.14292061862186203</v>
      </c>
      <c r="Y537" s="318">
        <v>0.14292061862186201</v>
      </c>
      <c r="Z537" s="200"/>
      <c r="AA537" s="66"/>
      <c r="AB537" s="66"/>
      <c r="AC537" s="66">
        <v>250</v>
      </c>
      <c r="AD537" s="66"/>
      <c r="AE537" s="66"/>
      <c r="AF537" s="66"/>
      <c r="AG537" s="66"/>
      <c r="AH537" s="195"/>
      <c r="AI537" s="34"/>
      <c r="AJ537" s="229">
        <v>180</v>
      </c>
      <c r="AK537" s="34"/>
      <c r="AL537" s="34"/>
      <c r="AM537" s="34"/>
      <c r="AN537" s="201"/>
      <c r="AO537" s="201"/>
      <c r="AP537" s="202">
        <v>240</v>
      </c>
      <c r="AQ537" s="18"/>
      <c r="AR537" s="18"/>
      <c r="AS537" s="18"/>
      <c r="AT537" s="51"/>
      <c r="AU537" s="17"/>
      <c r="AV537" s="18"/>
      <c r="AW537" s="112"/>
      <c r="AX537" s="103"/>
      <c r="AY537" s="18"/>
      <c r="AZ537" s="18"/>
      <c r="BA537" s="18"/>
      <c r="BB537" s="17"/>
      <c r="BC537" s="19"/>
      <c r="BD537" s="19"/>
      <c r="BE537" s="19"/>
      <c r="BF537" s="17"/>
      <c r="BG537" s="18"/>
      <c r="BH537" s="18"/>
      <c r="BI537" s="128"/>
      <c r="BJ537" s="331"/>
      <c r="BK537" s="332"/>
      <c r="BL537" s="332"/>
      <c r="BM537" s="332"/>
      <c r="BN537" s="333"/>
      <c r="BO537" s="203">
        <f t="shared" si="370"/>
        <v>6.9363999999999999</v>
      </c>
      <c r="BP537" s="285">
        <v>6.021523532455082</v>
      </c>
      <c r="BQ537" s="204">
        <v>2.8105262431857891</v>
      </c>
      <c r="BR537" s="204"/>
      <c r="BS537" s="47"/>
      <c r="BT537" s="42"/>
      <c r="BU537" s="42"/>
      <c r="BV537" s="42"/>
      <c r="BW537" s="43"/>
      <c r="BX537" s="191"/>
      <c r="BY537" s="191"/>
      <c r="BZ537" s="205"/>
      <c r="CA537" s="191"/>
      <c r="CB537" s="206"/>
      <c r="CC537" s="191"/>
      <c r="CD537" s="207">
        <f t="shared" si="371"/>
        <v>46.911767985408687</v>
      </c>
      <c r="CE537" s="47" t="s">
        <v>356</v>
      </c>
      <c r="CF537" s="42">
        <v>31.8</v>
      </c>
      <c r="CG537" s="42" t="s">
        <v>353</v>
      </c>
      <c r="CH537" s="42">
        <v>175</v>
      </c>
      <c r="CI537" s="191"/>
      <c r="CJ537" s="192"/>
      <c r="CK537" s="191" t="s">
        <v>357</v>
      </c>
      <c r="CL537" s="191" t="s">
        <v>358</v>
      </c>
      <c r="CM537" s="208">
        <v>0.13</v>
      </c>
      <c r="CN537" s="191">
        <v>470</v>
      </c>
      <c r="CO537" s="205">
        <f t="shared" si="372"/>
        <v>62.865614438891562</v>
      </c>
      <c r="CP537" s="191">
        <f t="shared" si="373"/>
        <v>35.183825989056515</v>
      </c>
      <c r="CQ537" s="145" t="s">
        <v>353</v>
      </c>
      <c r="CR537" s="191">
        <v>175</v>
      </c>
      <c r="CS537" s="191"/>
      <c r="CT537" s="191"/>
      <c r="CU537" s="191"/>
      <c r="CV537" s="192"/>
      <c r="CW537" s="191" t="s">
        <v>357</v>
      </c>
      <c r="CX537" s="209" t="s">
        <v>358</v>
      </c>
      <c r="CY537" s="208">
        <v>0.13</v>
      </c>
      <c r="CZ537" s="191">
        <v>470</v>
      </c>
      <c r="DA537" s="191"/>
      <c r="DB537" s="191">
        <f t="shared" si="374"/>
        <v>41.767695830521433</v>
      </c>
      <c r="DC537" s="43">
        <f t="shared" si="375"/>
        <v>0</v>
      </c>
      <c r="DD537" s="191" t="s">
        <v>362</v>
      </c>
      <c r="DE537" s="191">
        <v>100</v>
      </c>
      <c r="DF537" s="191" t="s">
        <v>361</v>
      </c>
      <c r="DG537" s="191">
        <v>20</v>
      </c>
      <c r="DH537" s="191" t="s">
        <v>353</v>
      </c>
      <c r="DI537" s="192">
        <v>175</v>
      </c>
      <c r="DJ537" s="191"/>
      <c r="DK537" s="209"/>
      <c r="DL537" s="208"/>
      <c r="DM537" s="191"/>
      <c r="DN537" s="191">
        <f t="shared" si="376"/>
        <v>41.767695830521433</v>
      </c>
      <c r="DO537" s="192">
        <f t="shared" si="377"/>
        <v>0</v>
      </c>
      <c r="DP537" s="191">
        <v>1</v>
      </c>
      <c r="DQ537" s="191" t="s">
        <v>363</v>
      </c>
      <c r="DR537" s="191" t="s">
        <v>371</v>
      </c>
      <c r="DS537" s="208">
        <v>0.13400000000000001</v>
      </c>
      <c r="DT537" s="191">
        <v>580</v>
      </c>
      <c r="DU537" s="191">
        <f t="shared" si="378"/>
        <v>6.021523532455082</v>
      </c>
      <c r="DV537" s="191">
        <v>0.375</v>
      </c>
      <c r="DW537" s="191">
        <v>0.45</v>
      </c>
      <c r="DX537" s="192">
        <f t="shared" si="379"/>
        <v>7.8186279975681146</v>
      </c>
      <c r="DY537" s="191">
        <v>1</v>
      </c>
      <c r="DZ537" s="191" t="s">
        <v>363</v>
      </c>
      <c r="EA537" s="191" t="s">
        <v>371</v>
      </c>
      <c r="EB537" s="208">
        <v>0.13400000000000001</v>
      </c>
      <c r="EC537" s="191">
        <v>580</v>
      </c>
      <c r="ED537" s="191">
        <f t="shared" si="380"/>
        <v>2.8105262431857891</v>
      </c>
      <c r="EE537" s="191">
        <v>0.47499999999999998</v>
      </c>
      <c r="EF537" s="191">
        <v>0.47499999999999998</v>
      </c>
      <c r="EG537" s="191">
        <f t="shared" si="381"/>
        <v>3.9093139987840573</v>
      </c>
      <c r="EH537" s="166">
        <f t="shared" si="382"/>
        <v>2</v>
      </c>
      <c r="EI537" s="205">
        <f t="shared" si="383"/>
        <v>3.6104349772278517</v>
      </c>
      <c r="EJ537" s="205">
        <f t="shared" si="352"/>
        <v>2.1237852807222657</v>
      </c>
      <c r="EK537" s="51">
        <f t="shared" si="389"/>
        <v>0.43674096246352345</v>
      </c>
      <c r="EL537" s="220">
        <f t="shared" si="353"/>
        <v>1.6629825113860741</v>
      </c>
      <c r="EM537" s="221">
        <f t="shared" si="384"/>
        <v>7.6677886616413398</v>
      </c>
      <c r="EN537" s="191"/>
      <c r="EO537" s="313"/>
      <c r="EP537" s="192" t="s">
        <v>354</v>
      </c>
      <c r="EQ537" s="222">
        <f t="shared" si="385"/>
        <v>3.6104349772278517</v>
      </c>
      <c r="ER537" s="191">
        <f t="shared" si="386"/>
        <v>2.1237852807222657</v>
      </c>
      <c r="ES537" s="51">
        <f t="shared" si="387"/>
        <v>0.43674096246352345</v>
      </c>
      <c r="ET537" s="191">
        <f t="shared" si="390"/>
        <v>1.6629825113860741</v>
      </c>
      <c r="EU537" s="191">
        <f t="shared" si="388"/>
        <v>7.6677886616413398</v>
      </c>
      <c r="EV537" s="191"/>
      <c r="EW537" s="191"/>
      <c r="EX537" s="192" t="str">
        <f t="shared" si="354"/>
        <v>Rear</v>
      </c>
      <c r="EY537" s="145"/>
      <c r="EZ537" s="191"/>
      <c r="FA537" s="191"/>
      <c r="FB537" s="191"/>
      <c r="FC537" s="191"/>
      <c r="FD537" s="191"/>
      <c r="FE537" s="191"/>
      <c r="FF537" s="192"/>
      <c r="FG537" s="145"/>
      <c r="FH537" s="191"/>
      <c r="FI537" s="191"/>
      <c r="FJ537" s="191"/>
      <c r="FK537" s="191"/>
      <c r="FL537" s="191"/>
      <c r="FM537" s="191"/>
      <c r="FN537" s="192"/>
      <c r="FO537" s="145"/>
      <c r="FP537" s="191"/>
      <c r="FQ537" s="191"/>
      <c r="FR537" s="191"/>
      <c r="FS537" s="191"/>
      <c r="FT537" s="191"/>
      <c r="FU537" s="191"/>
      <c r="FV537" s="192"/>
      <c r="FW537" s="191"/>
      <c r="FX537" s="191"/>
      <c r="FY537" s="191"/>
      <c r="FZ537" s="191"/>
      <c r="GA537" s="191"/>
      <c r="GB537" s="191"/>
      <c r="GC537" s="191"/>
      <c r="GD537" s="210"/>
      <c r="GE537" s="145"/>
      <c r="GF537" s="191"/>
      <c r="GG537" s="191"/>
      <c r="GH537" s="191"/>
      <c r="GI537" s="191"/>
      <c r="GJ537" s="191"/>
      <c r="GK537" s="191"/>
      <c r="GL537" s="210"/>
      <c r="GM537" s="145"/>
      <c r="GN537" s="191"/>
      <c r="GO537" s="191"/>
      <c r="GP537" s="191"/>
      <c r="GQ537" s="191"/>
      <c r="GR537" s="191"/>
      <c r="GS537" s="191"/>
      <c r="GT537" s="210"/>
      <c r="GU537" s="145"/>
      <c r="GV537" s="191"/>
      <c r="GW537" s="191"/>
      <c r="GX537" s="191"/>
      <c r="GY537" s="191"/>
      <c r="GZ537" s="191"/>
      <c r="HA537" s="191"/>
      <c r="HB537" s="210"/>
      <c r="HC537" s="145"/>
      <c r="HD537" s="191"/>
      <c r="HE537" s="191"/>
      <c r="HF537" s="191"/>
      <c r="HG537" s="191"/>
      <c r="HH537" s="191"/>
      <c r="HI537" s="191"/>
      <c r="HJ537" s="210"/>
      <c r="HR537" s="310"/>
    </row>
    <row r="538" spans="1:226" s="309" customFormat="1" ht="14.45" customHeight="1" x14ac:dyDescent="0.25">
      <c r="A538" s="211" t="s">
        <v>431</v>
      </c>
      <c r="B538" s="194" t="s">
        <v>0</v>
      </c>
      <c r="C538" s="31">
        <f t="shared" si="391"/>
        <v>528</v>
      </c>
      <c r="D538" s="173" t="str">
        <f t="shared" si="355"/>
        <v>Dw_528</v>
      </c>
      <c r="E538" s="4">
        <v>457.04382529072677</v>
      </c>
      <c r="F538" s="195" t="s">
        <v>360</v>
      </c>
      <c r="G538" s="195">
        <v>17.5</v>
      </c>
      <c r="H538" s="3">
        <f t="shared" si="356"/>
        <v>48.901435753352359</v>
      </c>
      <c r="I538" s="196">
        <f t="shared" si="357"/>
        <v>180.21811061072091</v>
      </c>
      <c r="J538" s="1">
        <f t="shared" si="358"/>
        <v>0.30000000000000004</v>
      </c>
      <c r="K538" s="280">
        <f t="shared" si="359"/>
        <v>0.65601257450676498</v>
      </c>
      <c r="L538" s="280">
        <f t="shared" si="360"/>
        <v>0.74927487206240873</v>
      </c>
      <c r="M538" s="225">
        <f t="shared" si="361"/>
        <v>1.1056001188985523</v>
      </c>
      <c r="N538" s="15" t="s">
        <v>432</v>
      </c>
      <c r="O538" s="197">
        <f t="shared" si="362"/>
        <v>0.56195615404680643</v>
      </c>
      <c r="P538" s="198">
        <f t="shared" si="363"/>
        <v>0</v>
      </c>
      <c r="Q538" s="198">
        <f t="shared" si="364"/>
        <v>0</v>
      </c>
      <c r="R538" s="198">
        <f t="shared" si="365"/>
        <v>0.77463481461898165</v>
      </c>
      <c r="S538" s="77">
        <f t="shared" si="366"/>
        <v>0.80484533744623954</v>
      </c>
      <c r="T538" s="199"/>
      <c r="U538" s="3">
        <f t="shared" si="367"/>
        <v>1.7369878234714227</v>
      </c>
      <c r="V538" s="98">
        <f t="shared" si="368"/>
        <v>10.258230776219166</v>
      </c>
      <c r="W538" s="49">
        <f t="shared" si="369"/>
        <v>4.767043832423485</v>
      </c>
      <c r="X538" s="317">
        <f t="shared" si="351"/>
        <v>7.5019198479342367E-2</v>
      </c>
      <c r="Y538" s="318">
        <v>7.5019198479342353E-2</v>
      </c>
      <c r="Z538" s="200"/>
      <c r="AA538" s="66"/>
      <c r="AB538" s="66"/>
      <c r="AC538" s="66">
        <v>250</v>
      </c>
      <c r="AD538" s="66"/>
      <c r="AE538" s="66"/>
      <c r="AF538" s="66"/>
      <c r="AG538" s="66"/>
      <c r="AH538" s="195"/>
      <c r="AI538" s="34"/>
      <c r="AJ538" s="229">
        <v>180</v>
      </c>
      <c r="AK538" s="34"/>
      <c r="AL538" s="34"/>
      <c r="AM538" s="34"/>
      <c r="AN538" s="201"/>
      <c r="AO538" s="201"/>
      <c r="AP538" s="202">
        <v>240</v>
      </c>
      <c r="AQ538" s="18"/>
      <c r="AR538" s="18"/>
      <c r="AS538" s="18"/>
      <c r="AT538" s="51"/>
      <c r="AU538" s="17"/>
      <c r="AV538" s="18"/>
      <c r="AW538" s="112"/>
      <c r="AX538" s="103"/>
      <c r="AY538" s="18"/>
      <c r="AZ538" s="18"/>
      <c r="BA538" s="18"/>
      <c r="BB538" s="17"/>
      <c r="BC538" s="19"/>
      <c r="BD538" s="19"/>
      <c r="BE538" s="19"/>
      <c r="BF538" s="17"/>
      <c r="BG538" s="18"/>
      <c r="BH538" s="18"/>
      <c r="BI538" s="128"/>
      <c r="BJ538" s="331"/>
      <c r="BK538" s="332"/>
      <c r="BL538" s="332"/>
      <c r="BM538" s="332"/>
      <c r="BN538" s="333"/>
      <c r="BO538" s="203">
        <f t="shared" si="370"/>
        <v>6.9363999999999999</v>
      </c>
      <c r="BP538" s="285">
        <v>7.0499734377129863</v>
      </c>
      <c r="BQ538" s="204">
        <v>2.9462690765066726</v>
      </c>
      <c r="BR538" s="204"/>
      <c r="BS538" s="47"/>
      <c r="BT538" s="42"/>
      <c r="BU538" s="42"/>
      <c r="BV538" s="42"/>
      <c r="BW538" s="43"/>
      <c r="BX538" s="191"/>
      <c r="BY538" s="191"/>
      <c r="BZ538" s="205"/>
      <c r="CA538" s="191"/>
      <c r="CB538" s="206"/>
      <c r="CC538" s="191"/>
      <c r="CD538" s="207">
        <f t="shared" si="371"/>
        <v>54.065433183216278</v>
      </c>
      <c r="CE538" s="47" t="s">
        <v>356</v>
      </c>
      <c r="CF538" s="42">
        <v>31.8</v>
      </c>
      <c r="CG538" s="42" t="s">
        <v>353</v>
      </c>
      <c r="CH538" s="42">
        <v>175</v>
      </c>
      <c r="CI538" s="191"/>
      <c r="CJ538" s="192"/>
      <c r="CK538" s="191" t="s">
        <v>357</v>
      </c>
      <c r="CL538" s="191" t="s">
        <v>358</v>
      </c>
      <c r="CM538" s="208">
        <v>0.13</v>
      </c>
      <c r="CN538" s="191">
        <v>470</v>
      </c>
      <c r="CO538" s="205">
        <f t="shared" si="372"/>
        <v>72.443685252588324</v>
      </c>
      <c r="CP538" s="191">
        <f t="shared" si="373"/>
        <v>40.549074887412203</v>
      </c>
      <c r="CQ538" s="145" t="s">
        <v>353</v>
      </c>
      <c r="CR538" s="191">
        <v>175</v>
      </c>
      <c r="CS538" s="191"/>
      <c r="CT538" s="191"/>
      <c r="CU538" s="191"/>
      <c r="CV538" s="192"/>
      <c r="CW538" s="191" t="s">
        <v>357</v>
      </c>
      <c r="CX538" s="209" t="s">
        <v>358</v>
      </c>
      <c r="CY538" s="208">
        <v>0.13</v>
      </c>
      <c r="CZ538" s="191">
        <v>470</v>
      </c>
      <c r="DA538" s="191"/>
      <c r="DB538" s="191">
        <f t="shared" si="374"/>
        <v>48.901435753352359</v>
      </c>
      <c r="DC538" s="43">
        <f t="shared" si="375"/>
        <v>0</v>
      </c>
      <c r="DD538" s="191" t="s">
        <v>362</v>
      </c>
      <c r="DE538" s="191">
        <v>100</v>
      </c>
      <c r="DF538" s="191" t="s">
        <v>361</v>
      </c>
      <c r="DG538" s="191">
        <v>20</v>
      </c>
      <c r="DH538" s="191" t="s">
        <v>353</v>
      </c>
      <c r="DI538" s="192">
        <v>175</v>
      </c>
      <c r="DJ538" s="191"/>
      <c r="DK538" s="209"/>
      <c r="DL538" s="208"/>
      <c r="DM538" s="191"/>
      <c r="DN538" s="191">
        <f t="shared" si="376"/>
        <v>48.901435753352359</v>
      </c>
      <c r="DO538" s="192">
        <f t="shared" si="377"/>
        <v>0</v>
      </c>
      <c r="DP538" s="191">
        <v>1</v>
      </c>
      <c r="DQ538" s="191" t="s">
        <v>363</v>
      </c>
      <c r="DR538" s="191" t="s">
        <v>371</v>
      </c>
      <c r="DS538" s="208">
        <v>0.13400000000000001</v>
      </c>
      <c r="DT538" s="191">
        <v>580</v>
      </c>
      <c r="DU538" s="191">
        <f t="shared" si="378"/>
        <v>7.0499734377129863</v>
      </c>
      <c r="DV538" s="191">
        <v>0.375</v>
      </c>
      <c r="DW538" s="191">
        <v>0.45</v>
      </c>
      <c r="DX538" s="192">
        <f t="shared" si="379"/>
        <v>9.0109055305360464</v>
      </c>
      <c r="DY538" s="191">
        <v>1</v>
      </c>
      <c r="DZ538" s="191" t="s">
        <v>363</v>
      </c>
      <c r="EA538" s="191" t="s">
        <v>371</v>
      </c>
      <c r="EB538" s="208">
        <v>0.13400000000000001</v>
      </c>
      <c r="EC538" s="191">
        <v>580</v>
      </c>
      <c r="ED538" s="191">
        <f t="shared" si="380"/>
        <v>2.9462690765066726</v>
      </c>
      <c r="EE538" s="191">
        <v>0.47499999999999998</v>
      </c>
      <c r="EF538" s="191">
        <v>0.47499999999999998</v>
      </c>
      <c r="EG538" s="191">
        <f t="shared" si="381"/>
        <v>4.5054527652680232</v>
      </c>
      <c r="EH538" s="166">
        <f t="shared" si="382"/>
        <v>2</v>
      </c>
      <c r="EI538" s="205">
        <f t="shared" si="383"/>
        <v>2.9528792999014186</v>
      </c>
      <c r="EJ538" s="205">
        <f t="shared" si="352"/>
        <v>1.7369878234714227</v>
      </c>
      <c r="EK538" s="51">
        <f t="shared" si="389"/>
        <v>0.95928125303524991</v>
      </c>
      <c r="EL538" s="220">
        <f t="shared" si="353"/>
        <v>0.25766035004929067</v>
      </c>
      <c r="EM538" s="221">
        <f t="shared" si="384"/>
        <v>5.1291153881095832</v>
      </c>
      <c r="EN538" s="191"/>
      <c r="EO538" s="313"/>
      <c r="EP538" s="192" t="s">
        <v>354</v>
      </c>
      <c r="EQ538" s="222">
        <f t="shared" si="385"/>
        <v>2.9528792999014186</v>
      </c>
      <c r="ER538" s="191">
        <f t="shared" si="386"/>
        <v>1.7369878234714227</v>
      </c>
      <c r="ES538" s="51">
        <f t="shared" si="387"/>
        <v>0.95928125303524991</v>
      </c>
      <c r="ET538" s="191">
        <f t="shared" si="390"/>
        <v>3.7258603500492908</v>
      </c>
      <c r="EU538" s="191">
        <f t="shared" si="388"/>
        <v>5.1291153881095832</v>
      </c>
      <c r="EV538" s="191"/>
      <c r="EW538" s="191"/>
      <c r="EX538" s="192" t="str">
        <f t="shared" si="354"/>
        <v>Front</v>
      </c>
      <c r="EY538" s="145"/>
      <c r="EZ538" s="191"/>
      <c r="FA538" s="191"/>
      <c r="FB538" s="191"/>
      <c r="FC538" s="191"/>
      <c r="FD538" s="191"/>
      <c r="FE538" s="191"/>
      <c r="FF538" s="192"/>
      <c r="FG538" s="145"/>
      <c r="FH538" s="191"/>
      <c r="FI538" s="191"/>
      <c r="FJ538" s="191"/>
      <c r="FK538" s="191"/>
      <c r="FL538" s="191"/>
      <c r="FM538" s="191"/>
      <c r="FN538" s="192"/>
      <c r="FO538" s="145"/>
      <c r="FP538" s="191"/>
      <c r="FQ538" s="191"/>
      <c r="FR538" s="191"/>
      <c r="FS538" s="191"/>
      <c r="FT538" s="191"/>
      <c r="FU538" s="191"/>
      <c r="FV538" s="192"/>
      <c r="FW538" s="191"/>
      <c r="FX538" s="191"/>
      <c r="FY538" s="191"/>
      <c r="FZ538" s="191"/>
      <c r="GA538" s="191"/>
      <c r="GB538" s="191"/>
      <c r="GC538" s="191"/>
      <c r="GD538" s="210"/>
      <c r="GE538" s="145"/>
      <c r="GF538" s="191"/>
      <c r="GG538" s="191"/>
      <c r="GH538" s="191"/>
      <c r="GI538" s="191"/>
      <c r="GJ538" s="191"/>
      <c r="GK538" s="191"/>
      <c r="GL538" s="210"/>
      <c r="GM538" s="145"/>
      <c r="GN538" s="191"/>
      <c r="GO538" s="191"/>
      <c r="GP538" s="191"/>
      <c r="GQ538" s="191"/>
      <c r="GR538" s="191"/>
      <c r="GS538" s="191"/>
      <c r="GT538" s="210"/>
      <c r="GU538" s="145"/>
      <c r="GV538" s="191"/>
      <c r="GW538" s="191"/>
      <c r="GX538" s="191"/>
      <c r="GY538" s="191"/>
      <c r="GZ538" s="191"/>
      <c r="HA538" s="191"/>
      <c r="HB538" s="210"/>
      <c r="HC538" s="145"/>
      <c r="HD538" s="191"/>
      <c r="HE538" s="191"/>
      <c r="HF538" s="191"/>
      <c r="HG538" s="191"/>
      <c r="HH538" s="191"/>
      <c r="HI538" s="191"/>
      <c r="HJ538" s="210"/>
      <c r="HR538" s="310"/>
    </row>
    <row r="539" spans="1:226" s="309" customFormat="1" ht="14.45" customHeight="1" x14ac:dyDescent="0.25">
      <c r="A539" s="211" t="s">
        <v>431</v>
      </c>
      <c r="B539" s="194" t="s">
        <v>0</v>
      </c>
      <c r="C539" s="31">
        <f t="shared" si="391"/>
        <v>529</v>
      </c>
      <c r="D539" s="173" t="str">
        <f t="shared" si="355"/>
        <v>Dw_529</v>
      </c>
      <c r="E539" s="4">
        <v>443.02851745379098</v>
      </c>
      <c r="F539" s="195" t="s">
        <v>360</v>
      </c>
      <c r="G539" s="195">
        <v>17.5</v>
      </c>
      <c r="H539" s="3">
        <f t="shared" si="356"/>
        <v>46.41527554569268</v>
      </c>
      <c r="I539" s="196">
        <f t="shared" si="357"/>
        <v>174.92318929173121</v>
      </c>
      <c r="J539" s="1">
        <f t="shared" si="358"/>
        <v>0.3</v>
      </c>
      <c r="K539" s="280">
        <f t="shared" si="359"/>
        <v>0.63924071558585005</v>
      </c>
      <c r="L539" s="280">
        <f t="shared" si="360"/>
        <v>0.74028130847711582</v>
      </c>
      <c r="M539" s="225">
        <f t="shared" si="361"/>
        <v>1.1305966876327034</v>
      </c>
      <c r="N539" s="15" t="s">
        <v>432</v>
      </c>
      <c r="O539" s="197">
        <f t="shared" si="362"/>
        <v>0.55521098135783686</v>
      </c>
      <c r="P539" s="198">
        <f t="shared" si="363"/>
        <v>0</v>
      </c>
      <c r="Q539" s="198">
        <f t="shared" si="364"/>
        <v>0</v>
      </c>
      <c r="R539" s="198">
        <f t="shared" si="365"/>
        <v>0.79214857213085699</v>
      </c>
      <c r="S539" s="77">
        <f t="shared" si="366"/>
        <v>0.76417028586061786</v>
      </c>
      <c r="T539" s="199"/>
      <c r="U539" s="3">
        <f t="shared" si="367"/>
        <v>1.815357646542781</v>
      </c>
      <c r="V539" s="98">
        <f t="shared" si="368"/>
        <v>11.204779508528571</v>
      </c>
      <c r="W539" s="49">
        <f t="shared" si="369"/>
        <v>4.1424532727630625</v>
      </c>
      <c r="X539" s="317">
        <f t="shared" si="351"/>
        <v>8.6305212688767771E-2</v>
      </c>
      <c r="Y539" s="318">
        <v>8.6305212688767771E-2</v>
      </c>
      <c r="Z539" s="200"/>
      <c r="AA539" s="66"/>
      <c r="AB539" s="66"/>
      <c r="AC539" s="66">
        <v>250</v>
      </c>
      <c r="AD539" s="66"/>
      <c r="AE539" s="66"/>
      <c r="AF539" s="66"/>
      <c r="AG539" s="66"/>
      <c r="AH539" s="195"/>
      <c r="AI539" s="34"/>
      <c r="AJ539" s="229">
        <v>180</v>
      </c>
      <c r="AK539" s="34"/>
      <c r="AL539" s="34"/>
      <c r="AM539" s="34"/>
      <c r="AN539" s="201"/>
      <c r="AO539" s="201"/>
      <c r="AP539" s="202">
        <v>240</v>
      </c>
      <c r="AQ539" s="18"/>
      <c r="AR539" s="18"/>
      <c r="AS539" s="18"/>
      <c r="AT539" s="51"/>
      <c r="AU539" s="17"/>
      <c r="AV539" s="18"/>
      <c r="AW539" s="112"/>
      <c r="AX539" s="103"/>
      <c r="AY539" s="18"/>
      <c r="AZ539" s="18"/>
      <c r="BA539" s="18"/>
      <c r="BB539" s="17"/>
      <c r="BC539" s="19"/>
      <c r="BD539" s="19"/>
      <c r="BE539" s="19"/>
      <c r="BF539" s="17"/>
      <c r="BG539" s="18"/>
      <c r="BH539" s="18"/>
      <c r="BI539" s="128"/>
      <c r="BJ539" s="331"/>
      <c r="BK539" s="332"/>
      <c r="BL539" s="332"/>
      <c r="BM539" s="332"/>
      <c r="BN539" s="333"/>
      <c r="BO539" s="203">
        <f t="shared" si="370"/>
        <v>6.9363999999999999</v>
      </c>
      <c r="BP539" s="285">
        <v>6.6915511714567613</v>
      </c>
      <c r="BQ539" s="204">
        <v>3.0119214974986783</v>
      </c>
      <c r="BR539" s="204"/>
      <c r="BS539" s="47"/>
      <c r="BT539" s="42"/>
      <c r="BU539" s="42"/>
      <c r="BV539" s="42"/>
      <c r="BW539" s="43"/>
      <c r="BX539" s="191"/>
      <c r="BY539" s="191"/>
      <c r="BZ539" s="205"/>
      <c r="CA539" s="191"/>
      <c r="CB539" s="206"/>
      <c r="CC539" s="191"/>
      <c r="CD539" s="207">
        <f t="shared" si="371"/>
        <v>52.476956787519363</v>
      </c>
      <c r="CE539" s="47" t="s">
        <v>356</v>
      </c>
      <c r="CF539" s="42">
        <v>31.8</v>
      </c>
      <c r="CG539" s="42" t="s">
        <v>353</v>
      </c>
      <c r="CH539" s="42">
        <v>175</v>
      </c>
      <c r="CI539" s="191"/>
      <c r="CJ539" s="192"/>
      <c r="CK539" s="191" t="s">
        <v>357</v>
      </c>
      <c r="CL539" s="191" t="s">
        <v>358</v>
      </c>
      <c r="CM539" s="208">
        <v>0.13</v>
      </c>
      <c r="CN539" s="191">
        <v>470</v>
      </c>
      <c r="CO539" s="205">
        <f t="shared" si="372"/>
        <v>72.121084348917975</v>
      </c>
      <c r="CP539" s="191">
        <f t="shared" si="373"/>
        <v>39.357717590639524</v>
      </c>
      <c r="CQ539" s="145" t="s">
        <v>353</v>
      </c>
      <c r="CR539" s="191">
        <v>175</v>
      </c>
      <c r="CS539" s="191"/>
      <c r="CT539" s="191"/>
      <c r="CU539" s="191"/>
      <c r="CV539" s="192"/>
      <c r="CW539" s="191" t="s">
        <v>357</v>
      </c>
      <c r="CX539" s="209" t="s">
        <v>358</v>
      </c>
      <c r="CY539" s="208">
        <v>0.13</v>
      </c>
      <c r="CZ539" s="191">
        <v>470</v>
      </c>
      <c r="DA539" s="191"/>
      <c r="DB539" s="191">
        <f t="shared" si="374"/>
        <v>46.41527554569268</v>
      </c>
      <c r="DC539" s="43">
        <f t="shared" si="375"/>
        <v>0</v>
      </c>
      <c r="DD539" s="191" t="s">
        <v>362</v>
      </c>
      <c r="DE539" s="191">
        <v>100</v>
      </c>
      <c r="DF539" s="191" t="s">
        <v>361</v>
      </c>
      <c r="DG539" s="191">
        <v>20</v>
      </c>
      <c r="DH539" s="191" t="s">
        <v>353</v>
      </c>
      <c r="DI539" s="192">
        <v>175</v>
      </c>
      <c r="DJ539" s="191"/>
      <c r="DK539" s="209"/>
      <c r="DL539" s="208"/>
      <c r="DM539" s="191"/>
      <c r="DN539" s="191">
        <f t="shared" si="376"/>
        <v>46.41527554569268</v>
      </c>
      <c r="DO539" s="192">
        <f t="shared" si="377"/>
        <v>0</v>
      </c>
      <c r="DP539" s="191">
        <v>1</v>
      </c>
      <c r="DQ539" s="191" t="s">
        <v>363</v>
      </c>
      <c r="DR539" s="191" t="s">
        <v>371</v>
      </c>
      <c r="DS539" s="208">
        <v>0.13400000000000001</v>
      </c>
      <c r="DT539" s="191">
        <v>580</v>
      </c>
      <c r="DU539" s="191">
        <f t="shared" si="378"/>
        <v>6.6915511714567613</v>
      </c>
      <c r="DV539" s="191">
        <v>0.375</v>
      </c>
      <c r="DW539" s="191">
        <v>0.45</v>
      </c>
      <c r="DX539" s="192">
        <f t="shared" si="379"/>
        <v>8.7461594645865599</v>
      </c>
      <c r="DY539" s="191">
        <v>1</v>
      </c>
      <c r="DZ539" s="191" t="s">
        <v>363</v>
      </c>
      <c r="EA539" s="191" t="s">
        <v>371</v>
      </c>
      <c r="EB539" s="208">
        <v>0.13400000000000001</v>
      </c>
      <c r="EC539" s="191">
        <v>580</v>
      </c>
      <c r="ED539" s="191">
        <f t="shared" si="380"/>
        <v>3.0119214974986783</v>
      </c>
      <c r="EE539" s="191">
        <v>0.47499999999999998</v>
      </c>
      <c r="EF539" s="191">
        <v>0.47499999999999998</v>
      </c>
      <c r="EG539" s="191">
        <f t="shared" si="381"/>
        <v>4.37307973229328</v>
      </c>
      <c r="EH539" s="166">
        <f t="shared" si="382"/>
        <v>2</v>
      </c>
      <c r="EI539" s="205">
        <f t="shared" si="383"/>
        <v>3.0861079991227274</v>
      </c>
      <c r="EJ539" s="205">
        <f t="shared" si="352"/>
        <v>1.815357646542781</v>
      </c>
      <c r="EK539" s="51">
        <f t="shared" si="389"/>
        <v>0.94656385095589735</v>
      </c>
      <c r="EL539" s="220">
        <f t="shared" si="353"/>
        <v>0.19104600043863629</v>
      </c>
      <c r="EM539" s="221">
        <f t="shared" si="384"/>
        <v>5.6023897542642853</v>
      </c>
      <c r="EN539" s="191"/>
      <c r="EO539" s="313"/>
      <c r="EP539" s="192" t="s">
        <v>354</v>
      </c>
      <c r="EQ539" s="222">
        <f t="shared" si="385"/>
        <v>3.0861079991227274</v>
      </c>
      <c r="ER539" s="191">
        <f t="shared" si="386"/>
        <v>1.815357646542781</v>
      </c>
      <c r="ES539" s="51">
        <f t="shared" si="387"/>
        <v>0.94656385095589735</v>
      </c>
      <c r="ET539" s="191">
        <f t="shared" si="390"/>
        <v>3.6592460004386362</v>
      </c>
      <c r="EU539" s="191">
        <f t="shared" si="388"/>
        <v>5.6023897542642853</v>
      </c>
      <c r="EV539" s="191"/>
      <c r="EW539" s="191"/>
      <c r="EX539" s="192" t="str">
        <f t="shared" si="354"/>
        <v>Front</v>
      </c>
      <c r="EY539" s="145"/>
      <c r="EZ539" s="191"/>
      <c r="FA539" s="191"/>
      <c r="FB539" s="191"/>
      <c r="FC539" s="191"/>
      <c r="FD539" s="191"/>
      <c r="FE539" s="191"/>
      <c r="FF539" s="192"/>
      <c r="FG539" s="145"/>
      <c r="FH539" s="191"/>
      <c r="FI539" s="191"/>
      <c r="FJ539" s="191"/>
      <c r="FK539" s="191"/>
      <c r="FL539" s="191"/>
      <c r="FM539" s="191"/>
      <c r="FN539" s="192"/>
      <c r="FO539" s="145"/>
      <c r="FP539" s="191"/>
      <c r="FQ539" s="191"/>
      <c r="FR539" s="191"/>
      <c r="FS539" s="191"/>
      <c r="FT539" s="191"/>
      <c r="FU539" s="191"/>
      <c r="FV539" s="192"/>
      <c r="FW539" s="191"/>
      <c r="FX539" s="191"/>
      <c r="FY539" s="191"/>
      <c r="FZ539" s="191"/>
      <c r="GA539" s="191"/>
      <c r="GB539" s="191"/>
      <c r="GC539" s="191"/>
      <c r="GD539" s="210"/>
      <c r="GE539" s="145"/>
      <c r="GF539" s="191"/>
      <c r="GG539" s="191"/>
      <c r="GH539" s="191"/>
      <c r="GI539" s="191"/>
      <c r="GJ539" s="191"/>
      <c r="GK539" s="191"/>
      <c r="GL539" s="210"/>
      <c r="GM539" s="145"/>
      <c r="GN539" s="191"/>
      <c r="GO539" s="191"/>
      <c r="GP539" s="191"/>
      <c r="GQ539" s="191"/>
      <c r="GR539" s="191"/>
      <c r="GS539" s="191"/>
      <c r="GT539" s="210"/>
      <c r="GU539" s="145"/>
      <c r="GV539" s="191"/>
      <c r="GW539" s="191"/>
      <c r="GX539" s="191"/>
      <c r="GY539" s="191"/>
      <c r="GZ539" s="191"/>
      <c r="HA539" s="191"/>
      <c r="HB539" s="210"/>
      <c r="HC539" s="145"/>
      <c r="HD539" s="191"/>
      <c r="HE539" s="191"/>
      <c r="HF539" s="191"/>
      <c r="HG539" s="191"/>
      <c r="HH539" s="191"/>
      <c r="HI539" s="191"/>
      <c r="HJ539" s="210"/>
      <c r="HR539" s="310"/>
    </row>
    <row r="540" spans="1:226" s="309" customFormat="1" ht="14.45" customHeight="1" x14ac:dyDescent="0.25">
      <c r="A540" s="211" t="s">
        <v>431</v>
      </c>
      <c r="B540" s="194" t="s">
        <v>0</v>
      </c>
      <c r="C540" s="31">
        <f t="shared" si="391"/>
        <v>530</v>
      </c>
      <c r="D540" s="173" t="str">
        <f t="shared" si="355"/>
        <v>Dw_530</v>
      </c>
      <c r="E540" s="4">
        <v>490.19823736727801</v>
      </c>
      <c r="F540" s="195" t="s">
        <v>360</v>
      </c>
      <c r="G540" s="195">
        <v>17.5</v>
      </c>
      <c r="H540" s="3">
        <f t="shared" si="356"/>
        <v>47.89619933655716</v>
      </c>
      <c r="I540" s="196">
        <f t="shared" si="357"/>
        <v>177.00221116587204</v>
      </c>
      <c r="J540" s="1">
        <f t="shared" si="358"/>
        <v>0.30000000000000004</v>
      </c>
      <c r="K540" s="280">
        <f t="shared" si="359"/>
        <v>0.65387004008286709</v>
      </c>
      <c r="L540" s="280">
        <f t="shared" si="360"/>
        <v>0.76574034557953619</v>
      </c>
      <c r="M540" s="225">
        <f t="shared" si="361"/>
        <v>1.1086613152044427</v>
      </c>
      <c r="N540" s="15" t="s">
        <v>432</v>
      </c>
      <c r="O540" s="197">
        <f t="shared" si="362"/>
        <v>0.57430525918465214</v>
      </c>
      <c r="P540" s="198">
        <f t="shared" si="363"/>
        <v>0</v>
      </c>
      <c r="Q540" s="198">
        <f t="shared" si="364"/>
        <v>0</v>
      </c>
      <c r="R540" s="198">
        <f t="shared" si="365"/>
        <v>0.77677963098829261</v>
      </c>
      <c r="S540" s="77">
        <f t="shared" si="366"/>
        <v>0.79390442611086554</v>
      </c>
      <c r="T540" s="199"/>
      <c r="U540" s="3">
        <f t="shared" si="367"/>
        <v>1.8680196589122964</v>
      </c>
      <c r="V540" s="98">
        <f t="shared" si="368"/>
        <v>11.864291316681564</v>
      </c>
      <c r="W540" s="49">
        <f t="shared" si="369"/>
        <v>4.0370046602963638</v>
      </c>
      <c r="X540" s="317">
        <f t="shared" si="351"/>
        <v>9.1612309435166087E-2</v>
      </c>
      <c r="Y540" s="318">
        <v>9.1612309435166073E-2</v>
      </c>
      <c r="Z540" s="200"/>
      <c r="AA540" s="66"/>
      <c r="AB540" s="66"/>
      <c r="AC540" s="66">
        <v>250</v>
      </c>
      <c r="AD540" s="66"/>
      <c r="AE540" s="66"/>
      <c r="AF540" s="66"/>
      <c r="AG540" s="66"/>
      <c r="AH540" s="195"/>
      <c r="AI540" s="34"/>
      <c r="AJ540" s="229">
        <v>180</v>
      </c>
      <c r="AK540" s="34"/>
      <c r="AL540" s="34"/>
      <c r="AM540" s="34"/>
      <c r="AN540" s="201"/>
      <c r="AO540" s="201"/>
      <c r="AP540" s="202">
        <v>240</v>
      </c>
      <c r="AQ540" s="18"/>
      <c r="AR540" s="18"/>
      <c r="AS540" s="18"/>
      <c r="AT540" s="51"/>
      <c r="AU540" s="17"/>
      <c r="AV540" s="18"/>
      <c r="AW540" s="112"/>
      <c r="AX540" s="103"/>
      <c r="AY540" s="18"/>
      <c r="AZ540" s="18"/>
      <c r="BA540" s="18"/>
      <c r="BB540" s="17"/>
      <c r="BC540" s="19"/>
      <c r="BD540" s="19"/>
      <c r="BE540" s="19"/>
      <c r="BF540" s="17"/>
      <c r="BG540" s="18"/>
      <c r="BH540" s="18"/>
      <c r="BI540" s="128"/>
      <c r="BJ540" s="331"/>
      <c r="BK540" s="332"/>
      <c r="BL540" s="332"/>
      <c r="BM540" s="332"/>
      <c r="BN540" s="333"/>
      <c r="BO540" s="203">
        <f t="shared" si="370"/>
        <v>6.9363999999999999</v>
      </c>
      <c r="BP540" s="285">
        <v>6.9050515161405279</v>
      </c>
      <c r="BQ540" s="204">
        <v>2.9335728408996307</v>
      </c>
      <c r="BR540" s="204"/>
      <c r="BS540" s="47"/>
      <c r="BT540" s="42"/>
      <c r="BU540" s="42"/>
      <c r="BV540" s="42"/>
      <c r="BW540" s="43"/>
      <c r="BX540" s="191"/>
      <c r="BY540" s="191"/>
      <c r="BZ540" s="205"/>
      <c r="CA540" s="191"/>
      <c r="CB540" s="206"/>
      <c r="CC540" s="191"/>
      <c r="CD540" s="207">
        <f t="shared" si="371"/>
        <v>53.100663349761618</v>
      </c>
      <c r="CE540" s="47" t="s">
        <v>356</v>
      </c>
      <c r="CF540" s="42">
        <v>31.8</v>
      </c>
      <c r="CG540" s="42" t="s">
        <v>353</v>
      </c>
      <c r="CH540" s="42">
        <v>175</v>
      </c>
      <c r="CI540" s="191"/>
      <c r="CJ540" s="192"/>
      <c r="CK540" s="191" t="s">
        <v>357</v>
      </c>
      <c r="CL540" s="191" t="s">
        <v>358</v>
      </c>
      <c r="CM540" s="208">
        <v>0.13</v>
      </c>
      <c r="CN540" s="191">
        <v>470</v>
      </c>
      <c r="CO540" s="205">
        <f t="shared" si="372"/>
        <v>71.238258641329878</v>
      </c>
      <c r="CP540" s="191">
        <f t="shared" si="373"/>
        <v>39.825497512321213</v>
      </c>
      <c r="CQ540" s="145" t="s">
        <v>353</v>
      </c>
      <c r="CR540" s="191">
        <v>175</v>
      </c>
      <c r="CS540" s="191"/>
      <c r="CT540" s="191"/>
      <c r="CU540" s="191"/>
      <c r="CV540" s="192"/>
      <c r="CW540" s="191" t="s">
        <v>357</v>
      </c>
      <c r="CX540" s="209" t="s">
        <v>358</v>
      </c>
      <c r="CY540" s="208">
        <v>0.13</v>
      </c>
      <c r="CZ540" s="191">
        <v>470</v>
      </c>
      <c r="DA540" s="191"/>
      <c r="DB540" s="191">
        <f t="shared" si="374"/>
        <v>47.89619933655716</v>
      </c>
      <c r="DC540" s="43">
        <f t="shared" si="375"/>
        <v>0</v>
      </c>
      <c r="DD540" s="191" t="s">
        <v>362</v>
      </c>
      <c r="DE540" s="191">
        <v>100</v>
      </c>
      <c r="DF540" s="191" t="s">
        <v>361</v>
      </c>
      <c r="DG540" s="191">
        <v>20</v>
      </c>
      <c r="DH540" s="191" t="s">
        <v>353</v>
      </c>
      <c r="DI540" s="192">
        <v>175</v>
      </c>
      <c r="DJ540" s="191"/>
      <c r="DK540" s="209"/>
      <c r="DL540" s="208"/>
      <c r="DM540" s="191"/>
      <c r="DN540" s="191">
        <f t="shared" si="376"/>
        <v>47.89619933655716</v>
      </c>
      <c r="DO540" s="192">
        <f t="shared" si="377"/>
        <v>0</v>
      </c>
      <c r="DP540" s="191">
        <v>1</v>
      </c>
      <c r="DQ540" s="191" t="s">
        <v>363</v>
      </c>
      <c r="DR540" s="191" t="s">
        <v>371</v>
      </c>
      <c r="DS540" s="208">
        <v>0.13400000000000001</v>
      </c>
      <c r="DT540" s="191">
        <v>580</v>
      </c>
      <c r="DU540" s="191">
        <f t="shared" si="378"/>
        <v>6.9050515161405279</v>
      </c>
      <c r="DV540" s="191">
        <v>0.375</v>
      </c>
      <c r="DW540" s="191">
        <v>0.45</v>
      </c>
      <c r="DX540" s="192">
        <f t="shared" si="379"/>
        <v>8.8501105582936024</v>
      </c>
      <c r="DY540" s="191">
        <v>1</v>
      </c>
      <c r="DZ540" s="191" t="s">
        <v>363</v>
      </c>
      <c r="EA540" s="191" t="s">
        <v>371</v>
      </c>
      <c r="EB540" s="208">
        <v>0.13400000000000001</v>
      </c>
      <c r="EC540" s="191">
        <v>580</v>
      </c>
      <c r="ED540" s="191">
        <f t="shared" si="380"/>
        <v>2.9335728408996307</v>
      </c>
      <c r="EE540" s="191">
        <v>0.47499999999999998</v>
      </c>
      <c r="EF540" s="191">
        <v>0.47499999999999998</v>
      </c>
      <c r="EG540" s="191">
        <f t="shared" si="381"/>
        <v>4.4250552791468012</v>
      </c>
      <c r="EH540" s="166">
        <f t="shared" si="382"/>
        <v>2</v>
      </c>
      <c r="EI540" s="205">
        <f t="shared" si="383"/>
        <v>3.1756334201509042</v>
      </c>
      <c r="EJ540" s="205">
        <f t="shared" si="352"/>
        <v>1.8680196589122966</v>
      </c>
      <c r="EK540" s="51">
        <f t="shared" si="389"/>
        <v>0.81555318198733406</v>
      </c>
      <c r="EL540" s="220">
        <f t="shared" si="353"/>
        <v>0.14628328992454787</v>
      </c>
      <c r="EM540" s="221">
        <f t="shared" si="384"/>
        <v>5.9321456583407821</v>
      </c>
      <c r="EN540" s="191"/>
      <c r="EO540" s="313"/>
      <c r="EP540" s="192" t="s">
        <v>354</v>
      </c>
      <c r="EQ540" s="222">
        <f t="shared" si="385"/>
        <v>3.1756334201509042</v>
      </c>
      <c r="ER540" s="191">
        <f t="shared" si="386"/>
        <v>1.8680196589122966</v>
      </c>
      <c r="ES540" s="51">
        <f t="shared" si="387"/>
        <v>0.81555318198733406</v>
      </c>
      <c r="ET540" s="191">
        <f t="shared" si="390"/>
        <v>3.6144832899245478</v>
      </c>
      <c r="EU540" s="191">
        <f t="shared" si="388"/>
        <v>5.9321456583407821</v>
      </c>
      <c r="EV540" s="191"/>
      <c r="EW540" s="191"/>
      <c r="EX540" s="192" t="str">
        <f t="shared" si="354"/>
        <v>Front</v>
      </c>
      <c r="EY540" s="145"/>
      <c r="EZ540" s="191"/>
      <c r="FA540" s="191"/>
      <c r="FB540" s="191"/>
      <c r="FC540" s="191"/>
      <c r="FD540" s="191"/>
      <c r="FE540" s="191"/>
      <c r="FF540" s="192"/>
      <c r="FG540" s="145"/>
      <c r="FH540" s="191"/>
      <c r="FI540" s="191"/>
      <c r="FJ540" s="191"/>
      <c r="FK540" s="191"/>
      <c r="FL540" s="191"/>
      <c r="FM540" s="191"/>
      <c r="FN540" s="192"/>
      <c r="FO540" s="145"/>
      <c r="FP540" s="191"/>
      <c r="FQ540" s="191"/>
      <c r="FR540" s="191"/>
      <c r="FS540" s="191"/>
      <c r="FT540" s="191"/>
      <c r="FU540" s="191"/>
      <c r="FV540" s="192"/>
      <c r="FW540" s="191"/>
      <c r="FX540" s="191"/>
      <c r="FY540" s="191"/>
      <c r="FZ540" s="191"/>
      <c r="GA540" s="191"/>
      <c r="GB540" s="191"/>
      <c r="GC540" s="191"/>
      <c r="GD540" s="210"/>
      <c r="GE540" s="145"/>
      <c r="GF540" s="191"/>
      <c r="GG540" s="191"/>
      <c r="GH540" s="191"/>
      <c r="GI540" s="191"/>
      <c r="GJ540" s="191"/>
      <c r="GK540" s="191"/>
      <c r="GL540" s="210"/>
      <c r="GM540" s="145"/>
      <c r="GN540" s="191"/>
      <c r="GO540" s="191"/>
      <c r="GP540" s="191"/>
      <c r="GQ540" s="191"/>
      <c r="GR540" s="191"/>
      <c r="GS540" s="191"/>
      <c r="GT540" s="210"/>
      <c r="GU540" s="145"/>
      <c r="GV540" s="191"/>
      <c r="GW540" s="191"/>
      <c r="GX540" s="191"/>
      <c r="GY540" s="191"/>
      <c r="GZ540" s="191"/>
      <c r="HA540" s="191"/>
      <c r="HB540" s="210"/>
      <c r="HC540" s="145"/>
      <c r="HD540" s="191"/>
      <c r="HE540" s="191"/>
      <c r="HF540" s="191"/>
      <c r="HG540" s="191"/>
      <c r="HH540" s="191"/>
      <c r="HI540" s="191"/>
      <c r="HJ540" s="210"/>
      <c r="HR540" s="310"/>
    </row>
    <row r="541" spans="1:226" s="309" customFormat="1" ht="14.45" customHeight="1" x14ac:dyDescent="0.25">
      <c r="A541" s="211" t="s">
        <v>431</v>
      </c>
      <c r="B541" s="194" t="s">
        <v>0</v>
      </c>
      <c r="C541" s="31">
        <f t="shared" si="391"/>
        <v>531</v>
      </c>
      <c r="D541" s="173" t="str">
        <f t="shared" si="355"/>
        <v>Dw_531</v>
      </c>
      <c r="E541" s="4">
        <v>609.50072233577498</v>
      </c>
      <c r="F541" s="195" t="s">
        <v>360</v>
      </c>
      <c r="G541" s="195">
        <v>17.5</v>
      </c>
      <c r="H541" s="3">
        <f t="shared" si="356"/>
        <v>52.204361626755997</v>
      </c>
      <c r="I541" s="196">
        <f t="shared" si="357"/>
        <v>191.67543012563868</v>
      </c>
      <c r="J541" s="1">
        <f t="shared" si="358"/>
        <v>0.3</v>
      </c>
      <c r="K541" s="280">
        <f t="shared" si="359"/>
        <v>0.65892974650631808</v>
      </c>
      <c r="L541" s="280">
        <f t="shared" si="360"/>
        <v>0.74966001227998713</v>
      </c>
      <c r="M541" s="225">
        <f t="shared" si="361"/>
        <v>1.1014908955082428</v>
      </c>
      <c r="N541" s="15" t="s">
        <v>432</v>
      </c>
      <c r="O541" s="197">
        <f t="shared" si="362"/>
        <v>0.56224500920999032</v>
      </c>
      <c r="P541" s="198">
        <f t="shared" si="363"/>
        <v>0</v>
      </c>
      <c r="Q541" s="198">
        <f t="shared" si="364"/>
        <v>0</v>
      </c>
      <c r="R541" s="198">
        <f t="shared" si="365"/>
        <v>0.77175570177811859</v>
      </c>
      <c r="S541" s="77">
        <f t="shared" si="366"/>
        <v>0.83594754458592568</v>
      </c>
      <c r="T541" s="199"/>
      <c r="U541" s="3">
        <f t="shared" si="367"/>
        <v>1.7624984914448176</v>
      </c>
      <c r="V541" s="98">
        <f t="shared" si="368"/>
        <v>10.561763169973878</v>
      </c>
      <c r="W541" s="49">
        <f t="shared" si="369"/>
        <v>4.9427695723350622</v>
      </c>
      <c r="X541" s="317">
        <f t="shared" si="351"/>
        <v>7.3153372960232971E-2</v>
      </c>
      <c r="Y541" s="318">
        <v>7.3153372960232957E-2</v>
      </c>
      <c r="Z541" s="200"/>
      <c r="AA541" s="66"/>
      <c r="AB541" s="66"/>
      <c r="AC541" s="66">
        <v>250</v>
      </c>
      <c r="AD541" s="66"/>
      <c r="AE541" s="66"/>
      <c r="AF541" s="66"/>
      <c r="AG541" s="66"/>
      <c r="AH541" s="195"/>
      <c r="AI541" s="34"/>
      <c r="AJ541" s="229">
        <v>180</v>
      </c>
      <c r="AK541" s="34"/>
      <c r="AL541" s="34"/>
      <c r="AM541" s="34"/>
      <c r="AN541" s="201"/>
      <c r="AO541" s="201"/>
      <c r="AP541" s="202">
        <v>240</v>
      </c>
      <c r="AQ541" s="18"/>
      <c r="AR541" s="18"/>
      <c r="AS541" s="18"/>
      <c r="AT541" s="51"/>
      <c r="AU541" s="17"/>
      <c r="AV541" s="18"/>
      <c r="AW541" s="112"/>
      <c r="AX541" s="103"/>
      <c r="AY541" s="18"/>
      <c r="AZ541" s="18"/>
      <c r="BA541" s="18"/>
      <c r="BB541" s="17"/>
      <c r="BC541" s="19"/>
      <c r="BD541" s="19"/>
      <c r="BE541" s="19"/>
      <c r="BF541" s="17"/>
      <c r="BG541" s="18"/>
      <c r="BH541" s="18"/>
      <c r="BI541" s="128"/>
      <c r="BJ541" s="331"/>
      <c r="BK541" s="332"/>
      <c r="BL541" s="332"/>
      <c r="BM541" s="332"/>
      <c r="BN541" s="333"/>
      <c r="BO541" s="203">
        <f t="shared" si="370"/>
        <v>6.9363999999999999</v>
      </c>
      <c r="BP541" s="285">
        <v>7.5261463621988351</v>
      </c>
      <c r="BQ541" s="204">
        <v>3.0169897017657323</v>
      </c>
      <c r="BR541" s="204"/>
      <c r="BS541" s="47"/>
      <c r="BT541" s="42"/>
      <c r="BU541" s="42"/>
      <c r="BV541" s="42"/>
      <c r="BW541" s="43"/>
      <c r="BX541" s="191"/>
      <c r="BY541" s="191"/>
      <c r="BZ541" s="205"/>
      <c r="CA541" s="191"/>
      <c r="CB541" s="206"/>
      <c r="CC541" s="191"/>
      <c r="CD541" s="207">
        <f t="shared" si="371"/>
        <v>57.502629037691605</v>
      </c>
      <c r="CE541" s="47" t="s">
        <v>356</v>
      </c>
      <c r="CF541" s="42">
        <v>31.8</v>
      </c>
      <c r="CG541" s="42" t="s">
        <v>353</v>
      </c>
      <c r="CH541" s="42">
        <v>175</v>
      </c>
      <c r="CI541" s="191"/>
      <c r="CJ541" s="192"/>
      <c r="CK541" s="191" t="s">
        <v>357</v>
      </c>
      <c r="CL541" s="191" t="s">
        <v>358</v>
      </c>
      <c r="CM541" s="208">
        <v>0.13</v>
      </c>
      <c r="CN541" s="191">
        <v>470</v>
      </c>
      <c r="CO541" s="205">
        <f t="shared" si="372"/>
        <v>77.29515302069882</v>
      </c>
      <c r="CP541" s="191">
        <f t="shared" si="373"/>
        <v>43.126971778268704</v>
      </c>
      <c r="CQ541" s="145" t="s">
        <v>353</v>
      </c>
      <c r="CR541" s="191">
        <v>175</v>
      </c>
      <c r="CS541" s="191"/>
      <c r="CT541" s="191"/>
      <c r="CU541" s="191"/>
      <c r="CV541" s="192"/>
      <c r="CW541" s="191" t="s">
        <v>357</v>
      </c>
      <c r="CX541" s="209" t="s">
        <v>358</v>
      </c>
      <c r="CY541" s="208">
        <v>0.13</v>
      </c>
      <c r="CZ541" s="191">
        <v>470</v>
      </c>
      <c r="DA541" s="191"/>
      <c r="DB541" s="191">
        <f t="shared" si="374"/>
        <v>52.204361626755997</v>
      </c>
      <c r="DC541" s="43">
        <f t="shared" si="375"/>
        <v>0</v>
      </c>
      <c r="DD541" s="191" t="s">
        <v>362</v>
      </c>
      <c r="DE541" s="191">
        <v>100</v>
      </c>
      <c r="DF541" s="191" t="s">
        <v>361</v>
      </c>
      <c r="DG541" s="191">
        <v>20</v>
      </c>
      <c r="DH541" s="191" t="s">
        <v>353</v>
      </c>
      <c r="DI541" s="192">
        <v>175</v>
      </c>
      <c r="DJ541" s="191"/>
      <c r="DK541" s="209"/>
      <c r="DL541" s="208"/>
      <c r="DM541" s="191"/>
      <c r="DN541" s="191">
        <f t="shared" si="376"/>
        <v>52.204361626755997</v>
      </c>
      <c r="DO541" s="192">
        <f t="shared" si="377"/>
        <v>0</v>
      </c>
      <c r="DP541" s="191">
        <v>1</v>
      </c>
      <c r="DQ541" s="191" t="s">
        <v>363</v>
      </c>
      <c r="DR541" s="191" t="s">
        <v>371</v>
      </c>
      <c r="DS541" s="208">
        <v>0.13400000000000001</v>
      </c>
      <c r="DT541" s="191">
        <v>580</v>
      </c>
      <c r="DU541" s="191">
        <f t="shared" si="378"/>
        <v>7.5261463621988351</v>
      </c>
      <c r="DV541" s="191">
        <v>0.375</v>
      </c>
      <c r="DW541" s="191">
        <v>0.45</v>
      </c>
      <c r="DX541" s="192">
        <f t="shared" si="379"/>
        <v>9.5837715062819342</v>
      </c>
      <c r="DY541" s="191">
        <v>1</v>
      </c>
      <c r="DZ541" s="191" t="s">
        <v>363</v>
      </c>
      <c r="EA541" s="191" t="s">
        <v>371</v>
      </c>
      <c r="EB541" s="208">
        <v>0.13400000000000001</v>
      </c>
      <c r="EC541" s="191">
        <v>580</v>
      </c>
      <c r="ED541" s="191">
        <f t="shared" si="380"/>
        <v>3.0169897017657323</v>
      </c>
      <c r="EE541" s="191">
        <v>0.47499999999999998</v>
      </c>
      <c r="EF541" s="191">
        <v>0.47499999999999998</v>
      </c>
      <c r="EG541" s="191">
        <f t="shared" si="381"/>
        <v>4.7918857531409671</v>
      </c>
      <c r="EH541" s="166">
        <f t="shared" si="382"/>
        <v>2</v>
      </c>
      <c r="EI541" s="205">
        <f t="shared" si="383"/>
        <v>2.9962474354561901</v>
      </c>
      <c r="EJ541" s="205">
        <f t="shared" si="352"/>
        <v>1.7624984914448176</v>
      </c>
      <c r="EK541" s="51">
        <f t="shared" si="389"/>
        <v>1.0044912103209147</v>
      </c>
      <c r="EL541" s="220">
        <f t="shared" si="353"/>
        <v>0.23597628227190492</v>
      </c>
      <c r="EM541" s="221">
        <f t="shared" si="384"/>
        <v>5.2808815849869388</v>
      </c>
      <c r="EN541" s="191"/>
      <c r="EO541" s="313"/>
      <c r="EP541" s="192" t="s">
        <v>354</v>
      </c>
      <c r="EQ541" s="222">
        <f t="shared" si="385"/>
        <v>2.9962474354561901</v>
      </c>
      <c r="ER541" s="191">
        <f t="shared" si="386"/>
        <v>1.7624984914448176</v>
      </c>
      <c r="ES541" s="51">
        <f t="shared" si="387"/>
        <v>1.0044912103209147</v>
      </c>
      <c r="ET541" s="191">
        <f t="shared" si="390"/>
        <v>3.7041762822719049</v>
      </c>
      <c r="EU541" s="191">
        <f t="shared" si="388"/>
        <v>5.2808815849869388</v>
      </c>
      <c r="EV541" s="191"/>
      <c r="EW541" s="191"/>
      <c r="EX541" s="192" t="str">
        <f t="shared" si="354"/>
        <v>Front</v>
      </c>
      <c r="EY541" s="145"/>
      <c r="EZ541" s="191"/>
      <c r="FA541" s="191"/>
      <c r="FB541" s="191"/>
      <c r="FC541" s="191"/>
      <c r="FD541" s="191"/>
      <c r="FE541" s="191"/>
      <c r="FF541" s="192"/>
      <c r="FG541" s="145"/>
      <c r="FH541" s="191"/>
      <c r="FI541" s="191"/>
      <c r="FJ541" s="191"/>
      <c r="FK541" s="191"/>
      <c r="FL541" s="191"/>
      <c r="FM541" s="191"/>
      <c r="FN541" s="192"/>
      <c r="FO541" s="145"/>
      <c r="FP541" s="191"/>
      <c r="FQ541" s="191"/>
      <c r="FR541" s="191"/>
      <c r="FS541" s="191"/>
      <c r="FT541" s="191"/>
      <c r="FU541" s="191"/>
      <c r="FV541" s="192"/>
      <c r="FW541" s="191"/>
      <c r="FX541" s="191"/>
      <c r="FY541" s="191"/>
      <c r="FZ541" s="191"/>
      <c r="GA541" s="191"/>
      <c r="GB541" s="191"/>
      <c r="GC541" s="191"/>
      <c r="GD541" s="210"/>
      <c r="GE541" s="145"/>
      <c r="GF541" s="191"/>
      <c r="GG541" s="191"/>
      <c r="GH541" s="191"/>
      <c r="GI541" s="191"/>
      <c r="GJ541" s="191"/>
      <c r="GK541" s="191"/>
      <c r="GL541" s="210"/>
      <c r="GM541" s="145"/>
      <c r="GN541" s="191"/>
      <c r="GO541" s="191"/>
      <c r="GP541" s="191"/>
      <c r="GQ541" s="191"/>
      <c r="GR541" s="191"/>
      <c r="GS541" s="191"/>
      <c r="GT541" s="210"/>
      <c r="GU541" s="145"/>
      <c r="GV541" s="191"/>
      <c r="GW541" s="191"/>
      <c r="GX541" s="191"/>
      <c r="GY541" s="191"/>
      <c r="GZ541" s="191"/>
      <c r="HA541" s="191"/>
      <c r="HB541" s="210"/>
      <c r="HC541" s="145"/>
      <c r="HD541" s="191"/>
      <c r="HE541" s="191"/>
      <c r="HF541" s="191"/>
      <c r="HG541" s="191"/>
      <c r="HH541" s="191"/>
      <c r="HI541" s="191"/>
      <c r="HJ541" s="210"/>
      <c r="HR541" s="310"/>
    </row>
    <row r="542" spans="1:226" s="309" customFormat="1" ht="14.45" customHeight="1" x14ac:dyDescent="0.25">
      <c r="A542" s="211" t="s">
        <v>431</v>
      </c>
      <c r="B542" s="194" t="s">
        <v>0</v>
      </c>
      <c r="C542" s="31">
        <f t="shared" si="391"/>
        <v>532</v>
      </c>
      <c r="D542" s="173" t="str">
        <f t="shared" si="355"/>
        <v>Dw_532</v>
      </c>
      <c r="E542" s="4">
        <v>568.58105222286724</v>
      </c>
      <c r="F542" s="195" t="s">
        <v>360</v>
      </c>
      <c r="G542" s="195">
        <v>17.5</v>
      </c>
      <c r="H542" s="3">
        <f t="shared" si="356"/>
        <v>52.026968261506234</v>
      </c>
      <c r="I542" s="196">
        <f t="shared" si="357"/>
        <v>187.06398171082458</v>
      </c>
      <c r="J542" s="1">
        <f t="shared" si="358"/>
        <v>0.30000000000000004</v>
      </c>
      <c r="K542" s="280">
        <f t="shared" si="359"/>
        <v>0.6760530534139142</v>
      </c>
      <c r="L542" s="280">
        <f t="shared" si="360"/>
        <v>0.79374415457268299</v>
      </c>
      <c r="M542" s="225">
        <f t="shared" si="361"/>
        <v>1.0786558661494967</v>
      </c>
      <c r="N542" s="15" t="s">
        <v>432</v>
      </c>
      <c r="O542" s="197">
        <f t="shared" si="362"/>
        <v>0.59530811592951227</v>
      </c>
      <c r="P542" s="198">
        <f t="shared" si="363"/>
        <v>0</v>
      </c>
      <c r="Q542" s="198">
        <f t="shared" si="364"/>
        <v>0</v>
      </c>
      <c r="R542" s="198">
        <f t="shared" si="365"/>
        <v>0.755756419187815</v>
      </c>
      <c r="S542" s="77">
        <f t="shared" si="366"/>
        <v>0.85615430395590564</v>
      </c>
      <c r="T542" s="199"/>
      <c r="U542" s="3">
        <f t="shared" si="367"/>
        <v>1.9026434473644671</v>
      </c>
      <c r="V542" s="98">
        <f t="shared" si="368"/>
        <v>12.308177098516408</v>
      </c>
      <c r="W542" s="49">
        <f t="shared" si="369"/>
        <v>4.2270246718969791</v>
      </c>
      <c r="X542" s="317">
        <f t="shared" si="351"/>
        <v>9.0757446272548975E-2</v>
      </c>
      <c r="Y542" s="318">
        <v>9.0757446272548947E-2</v>
      </c>
      <c r="Z542" s="200"/>
      <c r="AA542" s="66"/>
      <c r="AB542" s="66"/>
      <c r="AC542" s="66">
        <v>250</v>
      </c>
      <c r="AD542" s="66"/>
      <c r="AE542" s="66"/>
      <c r="AF542" s="66"/>
      <c r="AG542" s="66"/>
      <c r="AH542" s="195"/>
      <c r="AI542" s="34"/>
      <c r="AJ542" s="229">
        <v>180</v>
      </c>
      <c r="AK542" s="34"/>
      <c r="AL542" s="34"/>
      <c r="AM542" s="34"/>
      <c r="AN542" s="201"/>
      <c r="AO542" s="201"/>
      <c r="AP542" s="202">
        <v>240</v>
      </c>
      <c r="AQ542" s="18"/>
      <c r="AR542" s="18"/>
      <c r="AS542" s="18"/>
      <c r="AT542" s="51"/>
      <c r="AU542" s="17"/>
      <c r="AV542" s="18"/>
      <c r="AW542" s="112"/>
      <c r="AX542" s="103"/>
      <c r="AY542" s="18"/>
      <c r="AZ542" s="18"/>
      <c r="BA542" s="18"/>
      <c r="BB542" s="17"/>
      <c r="BC542" s="19"/>
      <c r="BD542" s="19"/>
      <c r="BE542" s="19"/>
      <c r="BF542" s="17"/>
      <c r="BG542" s="18"/>
      <c r="BH542" s="18"/>
      <c r="BI542" s="128"/>
      <c r="BJ542" s="331"/>
      <c r="BK542" s="332"/>
      <c r="BL542" s="332"/>
      <c r="BM542" s="332"/>
      <c r="BN542" s="333"/>
      <c r="BO542" s="203">
        <f t="shared" si="370"/>
        <v>6.9363999999999999</v>
      </c>
      <c r="BP542" s="285">
        <v>7.5005720923686976</v>
      </c>
      <c r="BQ542" s="204">
        <v>2.874911880992371</v>
      </c>
      <c r="BR542" s="204"/>
      <c r="BS542" s="47"/>
      <c r="BT542" s="42"/>
      <c r="BU542" s="42"/>
      <c r="BV542" s="42"/>
      <c r="BW542" s="43"/>
      <c r="BX542" s="191"/>
      <c r="BY542" s="191"/>
      <c r="BZ542" s="205"/>
      <c r="CA542" s="191"/>
      <c r="CB542" s="206"/>
      <c r="CC542" s="191"/>
      <c r="CD542" s="207">
        <f t="shared" si="371"/>
        <v>56.119194513247379</v>
      </c>
      <c r="CE542" s="47" t="s">
        <v>356</v>
      </c>
      <c r="CF542" s="42">
        <v>31.8</v>
      </c>
      <c r="CG542" s="42" t="s">
        <v>353</v>
      </c>
      <c r="CH542" s="42">
        <v>175</v>
      </c>
      <c r="CI542" s="191"/>
      <c r="CJ542" s="192"/>
      <c r="CK542" s="191" t="s">
        <v>357</v>
      </c>
      <c r="CL542" s="191" t="s">
        <v>358</v>
      </c>
      <c r="CM542" s="208">
        <v>0.13</v>
      </c>
      <c r="CN542" s="191">
        <v>470</v>
      </c>
      <c r="CO542" s="205">
        <f t="shared" si="372"/>
        <v>73.038491336384254</v>
      </c>
      <c r="CP542" s="191">
        <f t="shared" si="373"/>
        <v>42.089395884935534</v>
      </c>
      <c r="CQ542" s="145" t="s">
        <v>353</v>
      </c>
      <c r="CR542" s="191">
        <v>175</v>
      </c>
      <c r="CS542" s="191"/>
      <c r="CT542" s="191"/>
      <c r="CU542" s="191"/>
      <c r="CV542" s="192"/>
      <c r="CW542" s="191" t="s">
        <v>357</v>
      </c>
      <c r="CX542" s="209" t="s">
        <v>358</v>
      </c>
      <c r="CY542" s="208">
        <v>0.13</v>
      </c>
      <c r="CZ542" s="191">
        <v>470</v>
      </c>
      <c r="DA542" s="191"/>
      <c r="DB542" s="191">
        <f t="shared" si="374"/>
        <v>52.026968261506234</v>
      </c>
      <c r="DC542" s="43">
        <f t="shared" si="375"/>
        <v>0</v>
      </c>
      <c r="DD542" s="191" t="s">
        <v>362</v>
      </c>
      <c r="DE542" s="191">
        <v>100</v>
      </c>
      <c r="DF542" s="191" t="s">
        <v>361</v>
      </c>
      <c r="DG542" s="191">
        <v>20</v>
      </c>
      <c r="DH542" s="191" t="s">
        <v>353</v>
      </c>
      <c r="DI542" s="192">
        <v>175</v>
      </c>
      <c r="DJ542" s="191"/>
      <c r="DK542" s="209"/>
      <c r="DL542" s="208"/>
      <c r="DM542" s="191"/>
      <c r="DN542" s="191">
        <f t="shared" si="376"/>
        <v>52.026968261506234</v>
      </c>
      <c r="DO542" s="192">
        <f t="shared" si="377"/>
        <v>0</v>
      </c>
      <c r="DP542" s="191">
        <v>1</v>
      </c>
      <c r="DQ542" s="191" t="s">
        <v>363</v>
      </c>
      <c r="DR542" s="191" t="s">
        <v>371</v>
      </c>
      <c r="DS542" s="208">
        <v>0.13400000000000001</v>
      </c>
      <c r="DT542" s="191">
        <v>580</v>
      </c>
      <c r="DU542" s="191">
        <f t="shared" si="378"/>
        <v>7.5005720923686976</v>
      </c>
      <c r="DV542" s="191">
        <v>0.375</v>
      </c>
      <c r="DW542" s="191">
        <v>0.45</v>
      </c>
      <c r="DX542" s="192">
        <f t="shared" si="379"/>
        <v>9.3531990855412293</v>
      </c>
      <c r="DY542" s="191">
        <v>1</v>
      </c>
      <c r="DZ542" s="191" t="s">
        <v>363</v>
      </c>
      <c r="EA542" s="191" t="s">
        <v>371</v>
      </c>
      <c r="EB542" s="208">
        <v>0.13400000000000001</v>
      </c>
      <c r="EC542" s="191">
        <v>580</v>
      </c>
      <c r="ED542" s="191">
        <f t="shared" si="380"/>
        <v>2.874911880992371</v>
      </c>
      <c r="EE542" s="191">
        <v>0.47499999999999998</v>
      </c>
      <c r="EF542" s="191">
        <v>0.47499999999999998</v>
      </c>
      <c r="EG542" s="191">
        <f t="shared" si="381"/>
        <v>4.6765995427706146</v>
      </c>
      <c r="EH542" s="166">
        <f t="shared" si="382"/>
        <v>2</v>
      </c>
      <c r="EI542" s="205">
        <f t="shared" si="383"/>
        <v>3.2344938605195939</v>
      </c>
      <c r="EJ542" s="205">
        <f t="shared" si="352"/>
        <v>1.9026434473644671</v>
      </c>
      <c r="EK542" s="51">
        <f t="shared" si="389"/>
        <v>0.72226843362790394</v>
      </c>
      <c r="EL542" s="220">
        <f t="shared" si="353"/>
        <v>0.11685306974020304</v>
      </c>
      <c r="EM542" s="221">
        <f t="shared" si="384"/>
        <v>6.154088549258204</v>
      </c>
      <c r="EN542" s="191"/>
      <c r="EO542" s="313"/>
      <c r="EP542" s="192" t="s">
        <v>354</v>
      </c>
      <c r="EQ542" s="222">
        <f t="shared" si="385"/>
        <v>3.2344938605195939</v>
      </c>
      <c r="ER542" s="191">
        <f t="shared" si="386"/>
        <v>1.9026434473644671</v>
      </c>
      <c r="ES542" s="51">
        <f t="shared" si="387"/>
        <v>0.72226843362790394</v>
      </c>
      <c r="ET542" s="191">
        <f t="shared" si="390"/>
        <v>3.5850530697402032</v>
      </c>
      <c r="EU542" s="191">
        <f t="shared" si="388"/>
        <v>6.154088549258204</v>
      </c>
      <c r="EV542" s="191"/>
      <c r="EW542" s="191"/>
      <c r="EX542" s="192" t="str">
        <f t="shared" si="354"/>
        <v>Front</v>
      </c>
      <c r="EY542" s="145"/>
      <c r="EZ542" s="191"/>
      <c r="FA542" s="191"/>
      <c r="FB542" s="191"/>
      <c r="FC542" s="191"/>
      <c r="FD542" s="191"/>
      <c r="FE542" s="191"/>
      <c r="FF542" s="192"/>
      <c r="FG542" s="145"/>
      <c r="FH542" s="191"/>
      <c r="FI542" s="191"/>
      <c r="FJ542" s="191"/>
      <c r="FK542" s="191"/>
      <c r="FL542" s="191"/>
      <c r="FM542" s="191"/>
      <c r="FN542" s="192"/>
      <c r="FO542" s="145"/>
      <c r="FP542" s="191"/>
      <c r="FQ542" s="191"/>
      <c r="FR542" s="191"/>
      <c r="FS542" s="191"/>
      <c r="FT542" s="191"/>
      <c r="FU542" s="191"/>
      <c r="FV542" s="192"/>
      <c r="FW542" s="191"/>
      <c r="FX542" s="191"/>
      <c r="FY542" s="191"/>
      <c r="FZ542" s="191"/>
      <c r="GA542" s="191"/>
      <c r="GB542" s="191"/>
      <c r="GC542" s="191"/>
      <c r="GD542" s="210"/>
      <c r="GE542" s="145"/>
      <c r="GF542" s="191"/>
      <c r="GG542" s="191"/>
      <c r="GH542" s="191"/>
      <c r="GI542" s="191"/>
      <c r="GJ542" s="191"/>
      <c r="GK542" s="191"/>
      <c r="GL542" s="210"/>
      <c r="GM542" s="145"/>
      <c r="GN542" s="191"/>
      <c r="GO542" s="191"/>
      <c r="GP542" s="191"/>
      <c r="GQ542" s="191"/>
      <c r="GR542" s="191"/>
      <c r="GS542" s="191"/>
      <c r="GT542" s="210"/>
      <c r="GU542" s="145"/>
      <c r="GV542" s="191"/>
      <c r="GW542" s="191"/>
      <c r="GX542" s="191"/>
      <c r="GY542" s="191"/>
      <c r="GZ542" s="191"/>
      <c r="HA542" s="191"/>
      <c r="HB542" s="210"/>
      <c r="HC542" s="145"/>
      <c r="HD542" s="191"/>
      <c r="HE542" s="191"/>
      <c r="HF542" s="191"/>
      <c r="HG542" s="191"/>
      <c r="HH542" s="191"/>
      <c r="HI542" s="191"/>
      <c r="HJ542" s="210"/>
      <c r="HR542" s="310"/>
    </row>
    <row r="543" spans="1:226" s="309" customFormat="1" ht="14.45" customHeight="1" x14ac:dyDescent="0.25">
      <c r="A543" s="211" t="s">
        <v>431</v>
      </c>
      <c r="B543" s="194" t="s">
        <v>0</v>
      </c>
      <c r="C543" s="31">
        <f t="shared" si="391"/>
        <v>533</v>
      </c>
      <c r="D543" s="173" t="str">
        <f t="shared" si="355"/>
        <v>Dw_533</v>
      </c>
      <c r="E543" s="4">
        <v>409.81845639268181</v>
      </c>
      <c r="F543" s="195" t="s">
        <v>360</v>
      </c>
      <c r="G543" s="195">
        <v>17.5</v>
      </c>
      <c r="H543" s="3">
        <f t="shared" si="356"/>
        <v>44.437892248004388</v>
      </c>
      <c r="I543" s="196">
        <f t="shared" si="357"/>
        <v>164.77850258617818</v>
      </c>
      <c r="J543" s="1">
        <f t="shared" si="358"/>
        <v>0.3</v>
      </c>
      <c r="K543" s="280">
        <f t="shared" si="359"/>
        <v>0.65127510607892025</v>
      </c>
      <c r="L543" s="280">
        <f t="shared" si="360"/>
        <v>0.746435659308192</v>
      </c>
      <c r="M543" s="225">
        <f t="shared" si="361"/>
        <v>1.1124188901662726</v>
      </c>
      <c r="N543" s="15" t="s">
        <v>432</v>
      </c>
      <c r="O543" s="197">
        <f t="shared" si="362"/>
        <v>0.559826744481144</v>
      </c>
      <c r="P543" s="198">
        <f t="shared" si="363"/>
        <v>0</v>
      </c>
      <c r="Q543" s="198">
        <f t="shared" si="364"/>
        <v>0</v>
      </c>
      <c r="R543" s="198">
        <f t="shared" si="365"/>
        <v>0.77941236260094282</v>
      </c>
      <c r="S543" s="77">
        <f t="shared" si="366"/>
        <v>0.76227053687931279</v>
      </c>
      <c r="T543" s="199"/>
      <c r="U543" s="3">
        <f t="shared" si="367"/>
        <v>1.6870249105197039</v>
      </c>
      <c r="V543" s="98">
        <f t="shared" si="368"/>
        <v>9.6765803656276503</v>
      </c>
      <c r="W543" s="49">
        <f t="shared" si="369"/>
        <v>4.5923136654610959</v>
      </c>
      <c r="X543" s="317">
        <f t="shared" si="351"/>
        <v>7.6274980210887411E-2</v>
      </c>
      <c r="Y543" s="318">
        <v>7.6274980210887425E-2</v>
      </c>
      <c r="Z543" s="200"/>
      <c r="AA543" s="66"/>
      <c r="AB543" s="66"/>
      <c r="AC543" s="66">
        <v>250</v>
      </c>
      <c r="AD543" s="66"/>
      <c r="AE543" s="66"/>
      <c r="AF543" s="66"/>
      <c r="AG543" s="66"/>
      <c r="AH543" s="195"/>
      <c r="AI543" s="34"/>
      <c r="AJ543" s="229">
        <v>180</v>
      </c>
      <c r="AK543" s="34"/>
      <c r="AL543" s="34"/>
      <c r="AM543" s="34"/>
      <c r="AN543" s="201"/>
      <c r="AO543" s="201"/>
      <c r="AP543" s="202">
        <v>240</v>
      </c>
      <c r="AQ543" s="18"/>
      <c r="AR543" s="18"/>
      <c r="AS543" s="18"/>
      <c r="AT543" s="51"/>
      <c r="AU543" s="17"/>
      <c r="AV543" s="18"/>
      <c r="AW543" s="112"/>
      <c r="AX543" s="103"/>
      <c r="AY543" s="18"/>
      <c r="AZ543" s="18"/>
      <c r="BA543" s="18"/>
      <c r="BB543" s="17"/>
      <c r="BC543" s="19"/>
      <c r="BD543" s="19"/>
      <c r="BE543" s="19"/>
      <c r="BF543" s="17"/>
      <c r="BG543" s="18"/>
      <c r="BH543" s="18"/>
      <c r="BI543" s="128"/>
      <c r="BJ543" s="331"/>
      <c r="BK543" s="332"/>
      <c r="BL543" s="332"/>
      <c r="BM543" s="332"/>
      <c r="BN543" s="333"/>
      <c r="BO543" s="203">
        <f t="shared" si="370"/>
        <v>6.9363999999999999</v>
      </c>
      <c r="BP543" s="285">
        <v>6.4064777475353774</v>
      </c>
      <c r="BQ543" s="204">
        <v>2.8443158787162588</v>
      </c>
      <c r="BR543" s="204"/>
      <c r="BS543" s="47"/>
      <c r="BT543" s="42"/>
      <c r="BU543" s="42"/>
      <c r="BV543" s="42"/>
      <c r="BW543" s="43"/>
      <c r="BX543" s="191"/>
      <c r="BY543" s="191"/>
      <c r="BZ543" s="205"/>
      <c r="CA543" s="191"/>
      <c r="CB543" s="206"/>
      <c r="CC543" s="191"/>
      <c r="CD543" s="207">
        <f t="shared" si="371"/>
        <v>49.433550775853455</v>
      </c>
      <c r="CE543" s="47" t="s">
        <v>356</v>
      </c>
      <c r="CF543" s="42">
        <v>31.8</v>
      </c>
      <c r="CG543" s="42" t="s">
        <v>353</v>
      </c>
      <c r="CH543" s="42">
        <v>175</v>
      </c>
      <c r="CI543" s="191"/>
      <c r="CJ543" s="192"/>
      <c r="CK543" s="191" t="s">
        <v>357</v>
      </c>
      <c r="CL543" s="191" t="s">
        <v>358</v>
      </c>
      <c r="CM543" s="208">
        <v>0.13</v>
      </c>
      <c r="CN543" s="191">
        <v>470</v>
      </c>
      <c r="CO543" s="205">
        <f t="shared" si="372"/>
        <v>65.93116423874153</v>
      </c>
      <c r="CP543" s="191">
        <f t="shared" si="373"/>
        <v>37.075163081890089</v>
      </c>
      <c r="CQ543" s="145" t="s">
        <v>353</v>
      </c>
      <c r="CR543" s="191">
        <v>175</v>
      </c>
      <c r="CS543" s="191"/>
      <c r="CT543" s="191"/>
      <c r="CU543" s="191"/>
      <c r="CV543" s="192"/>
      <c r="CW543" s="191" t="s">
        <v>357</v>
      </c>
      <c r="CX543" s="209" t="s">
        <v>358</v>
      </c>
      <c r="CY543" s="208">
        <v>0.13</v>
      </c>
      <c r="CZ543" s="191">
        <v>470</v>
      </c>
      <c r="DA543" s="191"/>
      <c r="DB543" s="191">
        <f t="shared" si="374"/>
        <v>44.437892248004388</v>
      </c>
      <c r="DC543" s="43">
        <f t="shared" si="375"/>
        <v>0</v>
      </c>
      <c r="DD543" s="191" t="s">
        <v>362</v>
      </c>
      <c r="DE543" s="191">
        <v>100</v>
      </c>
      <c r="DF543" s="191" t="s">
        <v>361</v>
      </c>
      <c r="DG543" s="191">
        <v>20</v>
      </c>
      <c r="DH543" s="191" t="s">
        <v>353</v>
      </c>
      <c r="DI543" s="192">
        <v>175</v>
      </c>
      <c r="DJ543" s="191"/>
      <c r="DK543" s="209"/>
      <c r="DL543" s="208"/>
      <c r="DM543" s="191"/>
      <c r="DN543" s="191">
        <f t="shared" si="376"/>
        <v>44.437892248004388</v>
      </c>
      <c r="DO543" s="192">
        <f t="shared" si="377"/>
        <v>0</v>
      </c>
      <c r="DP543" s="191">
        <v>1</v>
      </c>
      <c r="DQ543" s="191" t="s">
        <v>363</v>
      </c>
      <c r="DR543" s="191" t="s">
        <v>371</v>
      </c>
      <c r="DS543" s="208">
        <v>0.13400000000000001</v>
      </c>
      <c r="DT543" s="191">
        <v>580</v>
      </c>
      <c r="DU543" s="191">
        <f t="shared" si="378"/>
        <v>6.4064777475353774</v>
      </c>
      <c r="DV543" s="191">
        <v>0.375</v>
      </c>
      <c r="DW543" s="191">
        <v>0.45</v>
      </c>
      <c r="DX543" s="192">
        <f t="shared" si="379"/>
        <v>8.2389251293089085</v>
      </c>
      <c r="DY543" s="191">
        <v>1</v>
      </c>
      <c r="DZ543" s="191" t="s">
        <v>363</v>
      </c>
      <c r="EA543" s="191" t="s">
        <v>371</v>
      </c>
      <c r="EB543" s="208">
        <v>0.13400000000000001</v>
      </c>
      <c r="EC543" s="191">
        <v>580</v>
      </c>
      <c r="ED543" s="191">
        <f t="shared" si="380"/>
        <v>2.8443158787162588</v>
      </c>
      <c r="EE543" s="191">
        <v>0.47499999999999998</v>
      </c>
      <c r="EF543" s="191">
        <v>0.47499999999999998</v>
      </c>
      <c r="EG543" s="191">
        <f t="shared" si="381"/>
        <v>4.1194625646544543</v>
      </c>
      <c r="EH543" s="166">
        <f t="shared" si="382"/>
        <v>2</v>
      </c>
      <c r="EI543" s="205">
        <f t="shared" si="383"/>
        <v>2.8679423478834964</v>
      </c>
      <c r="EJ543" s="205">
        <f t="shared" si="352"/>
        <v>1.6870249105197039</v>
      </c>
      <c r="EK543" s="51">
        <f t="shared" si="389"/>
        <v>0.90729096819655486</v>
      </c>
      <c r="EL543" s="220">
        <f t="shared" si="353"/>
        <v>0.30012882605825175</v>
      </c>
      <c r="EM543" s="221">
        <f t="shared" si="384"/>
        <v>4.8382901828138252</v>
      </c>
      <c r="EN543" s="191"/>
      <c r="EO543" s="313"/>
      <c r="EP543" s="192" t="s">
        <v>354</v>
      </c>
      <c r="EQ543" s="222">
        <f t="shared" si="385"/>
        <v>2.8679423478834964</v>
      </c>
      <c r="ER543" s="191">
        <f t="shared" si="386"/>
        <v>1.6870249105197039</v>
      </c>
      <c r="ES543" s="51">
        <f t="shared" si="387"/>
        <v>0.90729096819655486</v>
      </c>
      <c r="ET543" s="191">
        <f t="shared" si="390"/>
        <v>3.7683288260582515</v>
      </c>
      <c r="EU543" s="191">
        <f t="shared" si="388"/>
        <v>4.8382901828138252</v>
      </c>
      <c r="EV543" s="191"/>
      <c r="EW543" s="191"/>
      <c r="EX543" s="192" t="str">
        <f t="shared" si="354"/>
        <v>Front</v>
      </c>
      <c r="EY543" s="145"/>
      <c r="EZ543" s="191"/>
      <c r="FA543" s="191"/>
      <c r="FB543" s="191"/>
      <c r="FC543" s="191"/>
      <c r="FD543" s="191"/>
      <c r="FE543" s="191"/>
      <c r="FF543" s="192"/>
      <c r="FG543" s="145"/>
      <c r="FH543" s="191"/>
      <c r="FI543" s="191"/>
      <c r="FJ543" s="191"/>
      <c r="FK543" s="191"/>
      <c r="FL543" s="191"/>
      <c r="FM543" s="191"/>
      <c r="FN543" s="192"/>
      <c r="FO543" s="145"/>
      <c r="FP543" s="191"/>
      <c r="FQ543" s="191"/>
      <c r="FR543" s="191"/>
      <c r="FS543" s="191"/>
      <c r="FT543" s="191"/>
      <c r="FU543" s="191"/>
      <c r="FV543" s="192"/>
      <c r="FW543" s="191"/>
      <c r="FX543" s="191"/>
      <c r="FY543" s="191"/>
      <c r="FZ543" s="191"/>
      <c r="GA543" s="191"/>
      <c r="GB543" s="191"/>
      <c r="GC543" s="191"/>
      <c r="GD543" s="210"/>
      <c r="GE543" s="145"/>
      <c r="GF543" s="191"/>
      <c r="GG543" s="191"/>
      <c r="GH543" s="191"/>
      <c r="GI543" s="191"/>
      <c r="GJ543" s="191"/>
      <c r="GK543" s="191"/>
      <c r="GL543" s="210"/>
      <c r="GM543" s="145"/>
      <c r="GN543" s="191"/>
      <c r="GO543" s="191"/>
      <c r="GP543" s="191"/>
      <c r="GQ543" s="191"/>
      <c r="GR543" s="191"/>
      <c r="GS543" s="191"/>
      <c r="GT543" s="210"/>
      <c r="GU543" s="145"/>
      <c r="GV543" s="191"/>
      <c r="GW543" s="191"/>
      <c r="GX543" s="191"/>
      <c r="GY543" s="191"/>
      <c r="GZ543" s="191"/>
      <c r="HA543" s="191"/>
      <c r="HB543" s="210"/>
      <c r="HC543" s="145"/>
      <c r="HD543" s="191"/>
      <c r="HE543" s="191"/>
      <c r="HF543" s="191"/>
      <c r="HG543" s="191"/>
      <c r="HH543" s="191"/>
      <c r="HI543" s="191"/>
      <c r="HJ543" s="210"/>
      <c r="HR543" s="310"/>
    </row>
    <row r="544" spans="1:226" s="309" customFormat="1" ht="14.45" customHeight="1" x14ac:dyDescent="0.25">
      <c r="A544" s="211" t="s">
        <v>431</v>
      </c>
      <c r="B544" s="194" t="s">
        <v>0</v>
      </c>
      <c r="C544" s="31">
        <f t="shared" si="391"/>
        <v>534</v>
      </c>
      <c r="D544" s="173" t="str">
        <f t="shared" si="355"/>
        <v>Dw_534</v>
      </c>
      <c r="E544" s="4">
        <v>483.45121397404131</v>
      </c>
      <c r="F544" s="195" t="s">
        <v>360</v>
      </c>
      <c r="G544" s="195">
        <v>17.5</v>
      </c>
      <c r="H544" s="3">
        <f t="shared" si="356"/>
        <v>50.100957223380014</v>
      </c>
      <c r="I544" s="196">
        <f t="shared" si="357"/>
        <v>186.15915246850767</v>
      </c>
      <c r="J544" s="1">
        <f t="shared" si="358"/>
        <v>0.3</v>
      </c>
      <c r="K544" s="280">
        <f t="shared" si="359"/>
        <v>0.64971545184388679</v>
      </c>
      <c r="L544" s="280">
        <f t="shared" si="360"/>
        <v>0.72473647132768837</v>
      </c>
      <c r="M544" s="225">
        <f t="shared" si="361"/>
        <v>1.1147041660611325</v>
      </c>
      <c r="N544" s="15" t="s">
        <v>432</v>
      </c>
      <c r="O544" s="197">
        <f t="shared" si="362"/>
        <v>0.54355235349576636</v>
      </c>
      <c r="P544" s="198">
        <f t="shared" si="363"/>
        <v>0</v>
      </c>
      <c r="Q544" s="198">
        <f t="shared" si="364"/>
        <v>0</v>
      </c>
      <c r="R544" s="198">
        <f t="shared" si="365"/>
        <v>0.78101353307741839</v>
      </c>
      <c r="S544" s="77">
        <f t="shared" si="366"/>
        <v>0.80697536407533232</v>
      </c>
      <c r="T544" s="199"/>
      <c r="U544" s="3">
        <f t="shared" si="367"/>
        <v>1.6177193858725898</v>
      </c>
      <c r="V544" s="98">
        <f t="shared" si="368"/>
        <v>8.8978544388551626</v>
      </c>
      <c r="W544" s="49">
        <f t="shared" si="369"/>
        <v>5.6306784481210537</v>
      </c>
      <c r="X544" s="317">
        <f t="shared" si="351"/>
        <v>6.0792849280289524E-2</v>
      </c>
      <c r="Y544" s="318">
        <v>6.0792849280289517E-2</v>
      </c>
      <c r="Z544" s="200"/>
      <c r="AA544" s="66"/>
      <c r="AB544" s="66"/>
      <c r="AC544" s="66">
        <v>250</v>
      </c>
      <c r="AD544" s="66"/>
      <c r="AE544" s="66"/>
      <c r="AF544" s="66"/>
      <c r="AG544" s="66"/>
      <c r="AH544" s="195"/>
      <c r="AI544" s="34"/>
      <c r="AJ544" s="229">
        <v>180</v>
      </c>
      <c r="AK544" s="34"/>
      <c r="AL544" s="34"/>
      <c r="AM544" s="34"/>
      <c r="AN544" s="201"/>
      <c r="AO544" s="201"/>
      <c r="AP544" s="202">
        <v>240</v>
      </c>
      <c r="AQ544" s="18"/>
      <c r="AR544" s="18"/>
      <c r="AS544" s="18"/>
      <c r="AT544" s="51"/>
      <c r="AU544" s="17"/>
      <c r="AV544" s="18"/>
      <c r="AW544" s="112"/>
      <c r="AX544" s="103"/>
      <c r="AY544" s="18"/>
      <c r="AZ544" s="18"/>
      <c r="BA544" s="18"/>
      <c r="BB544" s="17"/>
      <c r="BC544" s="19"/>
      <c r="BD544" s="19"/>
      <c r="BE544" s="19"/>
      <c r="BF544" s="17"/>
      <c r="BG544" s="18"/>
      <c r="BH544" s="18"/>
      <c r="BI544" s="128"/>
      <c r="BJ544" s="331"/>
      <c r="BK544" s="332"/>
      <c r="BL544" s="332"/>
      <c r="BM544" s="332"/>
      <c r="BN544" s="333"/>
      <c r="BO544" s="203">
        <f t="shared" si="370"/>
        <v>6.9363999999999999</v>
      </c>
      <c r="BP544" s="285">
        <v>7.2229048531486093</v>
      </c>
      <c r="BQ544" s="204">
        <v>3.0353622198703247</v>
      </c>
      <c r="BR544" s="204"/>
      <c r="BS544" s="47"/>
      <c r="BT544" s="42"/>
      <c r="BU544" s="42"/>
      <c r="BV544" s="42"/>
      <c r="BW544" s="43"/>
      <c r="BX544" s="191"/>
      <c r="BY544" s="191"/>
      <c r="BZ544" s="205"/>
      <c r="CA544" s="191"/>
      <c r="CB544" s="206"/>
      <c r="CC544" s="191"/>
      <c r="CD544" s="207">
        <f t="shared" si="371"/>
        <v>55.847745740552298</v>
      </c>
      <c r="CE544" s="47" t="s">
        <v>356</v>
      </c>
      <c r="CF544" s="42">
        <v>31.8</v>
      </c>
      <c r="CG544" s="42" t="s">
        <v>353</v>
      </c>
      <c r="CH544" s="42">
        <v>175</v>
      </c>
      <c r="CI544" s="191"/>
      <c r="CJ544" s="192"/>
      <c r="CK544" s="191" t="s">
        <v>357</v>
      </c>
      <c r="CL544" s="191" t="s">
        <v>358</v>
      </c>
      <c r="CM544" s="208">
        <v>0.13</v>
      </c>
      <c r="CN544" s="191">
        <v>470</v>
      </c>
      <c r="CO544" s="205">
        <f t="shared" si="372"/>
        <v>75.985684170319786</v>
      </c>
      <c r="CP544" s="191">
        <f t="shared" si="373"/>
        <v>41.885809305414227</v>
      </c>
      <c r="CQ544" s="145" t="s">
        <v>353</v>
      </c>
      <c r="CR544" s="191">
        <v>175</v>
      </c>
      <c r="CS544" s="191"/>
      <c r="CT544" s="191"/>
      <c r="CU544" s="191"/>
      <c r="CV544" s="192"/>
      <c r="CW544" s="191" t="s">
        <v>357</v>
      </c>
      <c r="CX544" s="209" t="s">
        <v>358</v>
      </c>
      <c r="CY544" s="208">
        <v>0.13</v>
      </c>
      <c r="CZ544" s="191">
        <v>470</v>
      </c>
      <c r="DA544" s="191"/>
      <c r="DB544" s="191">
        <f t="shared" si="374"/>
        <v>50.100957223380014</v>
      </c>
      <c r="DC544" s="43">
        <f t="shared" si="375"/>
        <v>0</v>
      </c>
      <c r="DD544" s="191" t="s">
        <v>362</v>
      </c>
      <c r="DE544" s="191">
        <v>100</v>
      </c>
      <c r="DF544" s="191" t="s">
        <v>361</v>
      </c>
      <c r="DG544" s="191">
        <v>20</v>
      </c>
      <c r="DH544" s="191" t="s">
        <v>353</v>
      </c>
      <c r="DI544" s="192">
        <v>175</v>
      </c>
      <c r="DJ544" s="191"/>
      <c r="DK544" s="209"/>
      <c r="DL544" s="208"/>
      <c r="DM544" s="191"/>
      <c r="DN544" s="191">
        <f t="shared" si="376"/>
        <v>50.100957223380014</v>
      </c>
      <c r="DO544" s="192">
        <f t="shared" si="377"/>
        <v>0</v>
      </c>
      <c r="DP544" s="191">
        <v>1</v>
      </c>
      <c r="DQ544" s="191" t="s">
        <v>363</v>
      </c>
      <c r="DR544" s="191" t="s">
        <v>371</v>
      </c>
      <c r="DS544" s="208">
        <v>0.13400000000000001</v>
      </c>
      <c r="DT544" s="191">
        <v>580</v>
      </c>
      <c r="DU544" s="191">
        <f t="shared" si="378"/>
        <v>7.2229048531486093</v>
      </c>
      <c r="DV544" s="191">
        <v>0.375</v>
      </c>
      <c r="DW544" s="191">
        <v>0.45</v>
      </c>
      <c r="DX544" s="192">
        <f t="shared" si="379"/>
        <v>9.3079576234253842</v>
      </c>
      <c r="DY544" s="191">
        <v>1</v>
      </c>
      <c r="DZ544" s="191" t="s">
        <v>363</v>
      </c>
      <c r="EA544" s="191" t="s">
        <v>371</v>
      </c>
      <c r="EB544" s="208">
        <v>0.13400000000000001</v>
      </c>
      <c r="EC544" s="191">
        <v>580</v>
      </c>
      <c r="ED544" s="191">
        <f t="shared" si="380"/>
        <v>3.0353622198703247</v>
      </c>
      <c r="EE544" s="191">
        <v>0.47499999999999998</v>
      </c>
      <c r="EF544" s="191">
        <v>0.47499999999999998</v>
      </c>
      <c r="EG544" s="191">
        <f t="shared" si="381"/>
        <v>4.6539788117126921</v>
      </c>
      <c r="EH544" s="166">
        <f t="shared" si="382"/>
        <v>2</v>
      </c>
      <c r="EI544" s="205">
        <f t="shared" si="383"/>
        <v>2.7501229559834024</v>
      </c>
      <c r="EJ544" s="205">
        <f t="shared" si="352"/>
        <v>1.6177193858725898</v>
      </c>
      <c r="EK544" s="51">
        <f t="shared" si="389"/>
        <v>1.1676428339977349</v>
      </c>
      <c r="EL544" s="220">
        <f t="shared" si="353"/>
        <v>0.35903852200829878</v>
      </c>
      <c r="EM544" s="221">
        <f t="shared" si="384"/>
        <v>4.4489272194275813</v>
      </c>
      <c r="EN544" s="191"/>
      <c r="EO544" s="313"/>
      <c r="EP544" s="192" t="s">
        <v>354</v>
      </c>
      <c r="EQ544" s="222">
        <f t="shared" si="385"/>
        <v>2.7501229559834024</v>
      </c>
      <c r="ER544" s="191">
        <f t="shared" si="386"/>
        <v>1.6177193858725898</v>
      </c>
      <c r="ES544" s="51">
        <f t="shared" si="387"/>
        <v>1.1676428339977349</v>
      </c>
      <c r="ET544" s="191">
        <f t="shared" si="390"/>
        <v>3.8272385220082987</v>
      </c>
      <c r="EU544" s="191">
        <f t="shared" si="388"/>
        <v>4.4489272194275813</v>
      </c>
      <c r="EV544" s="191"/>
      <c r="EW544" s="191"/>
      <c r="EX544" s="192" t="str">
        <f t="shared" si="354"/>
        <v>Front</v>
      </c>
      <c r="EY544" s="145"/>
      <c r="EZ544" s="191"/>
      <c r="FA544" s="191"/>
      <c r="FB544" s="191"/>
      <c r="FC544" s="191"/>
      <c r="FD544" s="191"/>
      <c r="FE544" s="191"/>
      <c r="FF544" s="192"/>
      <c r="FG544" s="145"/>
      <c r="FH544" s="191"/>
      <c r="FI544" s="191"/>
      <c r="FJ544" s="191"/>
      <c r="FK544" s="191"/>
      <c r="FL544" s="191"/>
      <c r="FM544" s="191"/>
      <c r="FN544" s="192"/>
      <c r="FO544" s="145"/>
      <c r="FP544" s="191"/>
      <c r="FQ544" s="191"/>
      <c r="FR544" s="191"/>
      <c r="FS544" s="191"/>
      <c r="FT544" s="191"/>
      <c r="FU544" s="191"/>
      <c r="FV544" s="192"/>
      <c r="FW544" s="191"/>
      <c r="FX544" s="191"/>
      <c r="FY544" s="191"/>
      <c r="FZ544" s="191"/>
      <c r="GA544" s="191"/>
      <c r="GB544" s="191"/>
      <c r="GC544" s="191"/>
      <c r="GD544" s="210"/>
      <c r="GE544" s="145"/>
      <c r="GF544" s="191"/>
      <c r="GG544" s="191"/>
      <c r="GH544" s="191"/>
      <c r="GI544" s="191"/>
      <c r="GJ544" s="191"/>
      <c r="GK544" s="191"/>
      <c r="GL544" s="210"/>
      <c r="GM544" s="145"/>
      <c r="GN544" s="191"/>
      <c r="GO544" s="191"/>
      <c r="GP544" s="191"/>
      <c r="GQ544" s="191"/>
      <c r="GR544" s="191"/>
      <c r="GS544" s="191"/>
      <c r="GT544" s="210"/>
      <c r="GU544" s="145"/>
      <c r="GV544" s="191"/>
      <c r="GW544" s="191"/>
      <c r="GX544" s="191"/>
      <c r="GY544" s="191"/>
      <c r="GZ544" s="191"/>
      <c r="HA544" s="191"/>
      <c r="HB544" s="210"/>
      <c r="HC544" s="145"/>
      <c r="HD544" s="191"/>
      <c r="HE544" s="191"/>
      <c r="HF544" s="191"/>
      <c r="HG544" s="191"/>
      <c r="HH544" s="191"/>
      <c r="HI544" s="191"/>
      <c r="HJ544" s="210"/>
      <c r="HR544" s="310"/>
    </row>
    <row r="545" spans="1:226" s="309" customFormat="1" ht="14.45" customHeight="1" x14ac:dyDescent="0.25">
      <c r="A545" s="211" t="s">
        <v>431</v>
      </c>
      <c r="B545" s="194" t="s">
        <v>0</v>
      </c>
      <c r="C545" s="31">
        <f t="shared" si="391"/>
        <v>535</v>
      </c>
      <c r="D545" s="173" t="str">
        <f t="shared" si="355"/>
        <v>Dw_535</v>
      </c>
      <c r="E545" s="4">
        <v>406.17351858030781</v>
      </c>
      <c r="F545" s="195" t="s">
        <v>360</v>
      </c>
      <c r="G545" s="195">
        <v>17.5</v>
      </c>
      <c r="H545" s="3">
        <f t="shared" si="356"/>
        <v>51.547082711357227</v>
      </c>
      <c r="I545" s="196">
        <f t="shared" si="357"/>
        <v>193.55722451928688</v>
      </c>
      <c r="J545" s="1">
        <f t="shared" si="358"/>
        <v>0.30000000000000004</v>
      </c>
      <c r="K545" s="280">
        <f t="shared" si="359"/>
        <v>0.64188816889109801</v>
      </c>
      <c r="L545" s="280">
        <f t="shared" si="360"/>
        <v>0.72336151533205528</v>
      </c>
      <c r="M545" s="225">
        <f t="shared" si="361"/>
        <v>1.1264879465815489</v>
      </c>
      <c r="N545" s="15" t="s">
        <v>432</v>
      </c>
      <c r="O545" s="197">
        <f t="shared" si="362"/>
        <v>0.54252113649904155</v>
      </c>
      <c r="P545" s="198">
        <f t="shared" si="363"/>
        <v>0</v>
      </c>
      <c r="Q545" s="198">
        <f t="shared" si="364"/>
        <v>0</v>
      </c>
      <c r="R545" s="198">
        <f t="shared" si="365"/>
        <v>0.78926979723921775</v>
      </c>
      <c r="S545" s="77">
        <f t="shared" si="366"/>
        <v>0.80899240411025031</v>
      </c>
      <c r="T545" s="199"/>
      <c r="U545" s="3">
        <f t="shared" si="367"/>
        <v>1.7311163335263566</v>
      </c>
      <c r="V545" s="98">
        <f t="shared" si="368"/>
        <v>10.188996784685905</v>
      </c>
      <c r="W545" s="49">
        <f t="shared" si="369"/>
        <v>5.0590930393493361</v>
      </c>
      <c r="X545" s="317">
        <f t="shared" si="351"/>
        <v>6.9260427244405801E-2</v>
      </c>
      <c r="Y545" s="318">
        <v>6.9260427244405801E-2</v>
      </c>
      <c r="Z545" s="200"/>
      <c r="AA545" s="66"/>
      <c r="AB545" s="66"/>
      <c r="AC545" s="66">
        <v>250</v>
      </c>
      <c r="AD545" s="66"/>
      <c r="AE545" s="66"/>
      <c r="AF545" s="66"/>
      <c r="AG545" s="66"/>
      <c r="AH545" s="195"/>
      <c r="AI545" s="34"/>
      <c r="AJ545" s="229">
        <v>180</v>
      </c>
      <c r="AK545" s="34"/>
      <c r="AL545" s="34"/>
      <c r="AM545" s="34"/>
      <c r="AN545" s="201"/>
      <c r="AO545" s="201"/>
      <c r="AP545" s="202">
        <v>240</v>
      </c>
      <c r="AQ545" s="18"/>
      <c r="AR545" s="18"/>
      <c r="AS545" s="18"/>
      <c r="AT545" s="51"/>
      <c r="AU545" s="17"/>
      <c r="AV545" s="18"/>
      <c r="AW545" s="112"/>
      <c r="AX545" s="103"/>
      <c r="AY545" s="18"/>
      <c r="AZ545" s="18"/>
      <c r="BA545" s="18"/>
      <c r="BB545" s="17"/>
      <c r="BC545" s="19"/>
      <c r="BD545" s="19"/>
      <c r="BE545" s="19"/>
      <c r="BF545" s="17"/>
      <c r="BG545" s="18"/>
      <c r="BH545" s="18"/>
      <c r="BI545" s="128"/>
      <c r="BJ545" s="331"/>
      <c r="BK545" s="332"/>
      <c r="BL545" s="332"/>
      <c r="BM545" s="332"/>
      <c r="BN545" s="333"/>
      <c r="BO545" s="203">
        <f t="shared" si="370"/>
        <v>6.9363999999999999</v>
      </c>
      <c r="BP545" s="285">
        <v>7.431388430793672</v>
      </c>
      <c r="BQ545" s="204">
        <v>3.1481205173751046</v>
      </c>
      <c r="BR545" s="204"/>
      <c r="BS545" s="47"/>
      <c r="BT545" s="42"/>
      <c r="BU545" s="42"/>
      <c r="BV545" s="42"/>
      <c r="BW545" s="43"/>
      <c r="BX545" s="191"/>
      <c r="BY545" s="191"/>
      <c r="BZ545" s="205"/>
      <c r="CA545" s="191"/>
      <c r="CB545" s="206"/>
      <c r="CC545" s="191"/>
      <c r="CD545" s="207">
        <f t="shared" si="371"/>
        <v>58.067167355786069</v>
      </c>
      <c r="CE545" s="47" t="s">
        <v>356</v>
      </c>
      <c r="CF545" s="42">
        <v>31.8</v>
      </c>
      <c r="CG545" s="42" t="s">
        <v>353</v>
      </c>
      <c r="CH545" s="42">
        <v>175</v>
      </c>
      <c r="CI545" s="191"/>
      <c r="CJ545" s="192"/>
      <c r="CK545" s="191" t="s">
        <v>357</v>
      </c>
      <c r="CL545" s="191" t="s">
        <v>358</v>
      </c>
      <c r="CM545" s="208">
        <v>0.13</v>
      </c>
      <c r="CN545" s="191">
        <v>470</v>
      </c>
      <c r="CO545" s="205">
        <f t="shared" si="372"/>
        <v>80.491505245144566</v>
      </c>
      <c r="CP545" s="191">
        <f t="shared" si="373"/>
        <v>43.550375516839551</v>
      </c>
      <c r="CQ545" s="145" t="s">
        <v>353</v>
      </c>
      <c r="CR545" s="191">
        <v>175</v>
      </c>
      <c r="CS545" s="191"/>
      <c r="CT545" s="191"/>
      <c r="CU545" s="191"/>
      <c r="CV545" s="192"/>
      <c r="CW545" s="191" t="s">
        <v>357</v>
      </c>
      <c r="CX545" s="209" t="s">
        <v>358</v>
      </c>
      <c r="CY545" s="208">
        <v>0.13</v>
      </c>
      <c r="CZ545" s="191">
        <v>470</v>
      </c>
      <c r="DA545" s="191"/>
      <c r="DB545" s="191">
        <f t="shared" si="374"/>
        <v>51.547082711357227</v>
      </c>
      <c r="DC545" s="43">
        <f t="shared" si="375"/>
        <v>0</v>
      </c>
      <c r="DD545" s="191" t="s">
        <v>362</v>
      </c>
      <c r="DE545" s="191">
        <v>100</v>
      </c>
      <c r="DF545" s="191" t="s">
        <v>361</v>
      </c>
      <c r="DG545" s="191">
        <v>20</v>
      </c>
      <c r="DH545" s="191" t="s">
        <v>353</v>
      </c>
      <c r="DI545" s="192">
        <v>175</v>
      </c>
      <c r="DJ545" s="191"/>
      <c r="DK545" s="209"/>
      <c r="DL545" s="208"/>
      <c r="DM545" s="191"/>
      <c r="DN545" s="191">
        <f t="shared" si="376"/>
        <v>51.547082711357227</v>
      </c>
      <c r="DO545" s="192">
        <f t="shared" si="377"/>
        <v>0</v>
      </c>
      <c r="DP545" s="191">
        <v>1</v>
      </c>
      <c r="DQ545" s="191" t="s">
        <v>363</v>
      </c>
      <c r="DR545" s="191" t="s">
        <v>371</v>
      </c>
      <c r="DS545" s="208">
        <v>0.13400000000000001</v>
      </c>
      <c r="DT545" s="191">
        <v>580</v>
      </c>
      <c r="DU545" s="191">
        <f t="shared" si="378"/>
        <v>7.431388430793672</v>
      </c>
      <c r="DV545" s="191">
        <v>0.375</v>
      </c>
      <c r="DW545" s="191">
        <v>0.45</v>
      </c>
      <c r="DX545" s="192">
        <f t="shared" si="379"/>
        <v>9.6778612259643442</v>
      </c>
      <c r="DY545" s="191">
        <v>1</v>
      </c>
      <c r="DZ545" s="191" t="s">
        <v>363</v>
      </c>
      <c r="EA545" s="191" t="s">
        <v>371</v>
      </c>
      <c r="EB545" s="208">
        <v>0.13400000000000001</v>
      </c>
      <c r="EC545" s="191">
        <v>580</v>
      </c>
      <c r="ED545" s="191">
        <f t="shared" si="380"/>
        <v>3.1481205173751046</v>
      </c>
      <c r="EE545" s="191">
        <v>0.47499999999999998</v>
      </c>
      <c r="EF545" s="191">
        <v>0.47499999999999998</v>
      </c>
      <c r="EG545" s="191">
        <f t="shared" si="381"/>
        <v>4.8389306129821721</v>
      </c>
      <c r="EH545" s="166">
        <f t="shared" si="382"/>
        <v>2</v>
      </c>
      <c r="EI545" s="205">
        <f t="shared" si="383"/>
        <v>2.9428977669948067</v>
      </c>
      <c r="EJ545" s="205">
        <f t="shared" si="352"/>
        <v>1.7311163335263569</v>
      </c>
      <c r="EK545" s="51">
        <f t="shared" si="389"/>
        <v>1.1670041838487477</v>
      </c>
      <c r="EL545" s="220">
        <f t="shared" si="353"/>
        <v>0.26265111650259665</v>
      </c>
      <c r="EM545" s="221">
        <f t="shared" si="384"/>
        <v>5.0944983923429525</v>
      </c>
      <c r="EN545" s="191"/>
      <c r="EO545" s="313"/>
      <c r="EP545" s="192" t="s">
        <v>354</v>
      </c>
      <c r="EQ545" s="222">
        <f t="shared" si="385"/>
        <v>2.9428977669948067</v>
      </c>
      <c r="ER545" s="191">
        <f t="shared" si="386"/>
        <v>1.7311163335263569</v>
      </c>
      <c r="ES545" s="51">
        <f t="shared" si="387"/>
        <v>1.1670041838487477</v>
      </c>
      <c r="ET545" s="191">
        <f t="shared" si="390"/>
        <v>3.7308511165025964</v>
      </c>
      <c r="EU545" s="191">
        <f t="shared" si="388"/>
        <v>5.0944983923429525</v>
      </c>
      <c r="EV545" s="191"/>
      <c r="EW545" s="191"/>
      <c r="EX545" s="192" t="str">
        <f t="shared" si="354"/>
        <v>Front</v>
      </c>
      <c r="EY545" s="145"/>
      <c r="EZ545" s="191"/>
      <c r="FA545" s="191"/>
      <c r="FB545" s="191"/>
      <c r="FC545" s="191"/>
      <c r="FD545" s="191"/>
      <c r="FE545" s="191"/>
      <c r="FF545" s="192"/>
      <c r="FG545" s="145"/>
      <c r="FH545" s="191"/>
      <c r="FI545" s="191"/>
      <c r="FJ545" s="191"/>
      <c r="FK545" s="191"/>
      <c r="FL545" s="191"/>
      <c r="FM545" s="191"/>
      <c r="FN545" s="192"/>
      <c r="FO545" s="145"/>
      <c r="FP545" s="191"/>
      <c r="FQ545" s="191"/>
      <c r="FR545" s="191"/>
      <c r="FS545" s="191"/>
      <c r="FT545" s="191"/>
      <c r="FU545" s="191"/>
      <c r="FV545" s="192"/>
      <c r="FW545" s="191"/>
      <c r="FX545" s="191"/>
      <c r="FY545" s="191"/>
      <c r="FZ545" s="191"/>
      <c r="GA545" s="191"/>
      <c r="GB545" s="191"/>
      <c r="GC545" s="191"/>
      <c r="GD545" s="210"/>
      <c r="GE545" s="145"/>
      <c r="GF545" s="191"/>
      <c r="GG545" s="191"/>
      <c r="GH545" s="191"/>
      <c r="GI545" s="191"/>
      <c r="GJ545" s="191"/>
      <c r="GK545" s="191"/>
      <c r="GL545" s="210"/>
      <c r="GM545" s="145"/>
      <c r="GN545" s="191"/>
      <c r="GO545" s="191"/>
      <c r="GP545" s="191"/>
      <c r="GQ545" s="191"/>
      <c r="GR545" s="191"/>
      <c r="GS545" s="191"/>
      <c r="GT545" s="210"/>
      <c r="GU545" s="145"/>
      <c r="GV545" s="191"/>
      <c r="GW545" s="191"/>
      <c r="GX545" s="191"/>
      <c r="GY545" s="191"/>
      <c r="GZ545" s="191"/>
      <c r="HA545" s="191"/>
      <c r="HB545" s="210"/>
      <c r="HC545" s="145"/>
      <c r="HD545" s="191"/>
      <c r="HE545" s="191"/>
      <c r="HF545" s="191"/>
      <c r="HG545" s="191"/>
      <c r="HH545" s="191"/>
      <c r="HI545" s="191"/>
      <c r="HJ545" s="210"/>
      <c r="HR545" s="310"/>
    </row>
    <row r="546" spans="1:226" s="309" customFormat="1" ht="14.45" customHeight="1" x14ac:dyDescent="0.25">
      <c r="A546" s="211" t="s">
        <v>431</v>
      </c>
      <c r="B546" s="194" t="s">
        <v>0</v>
      </c>
      <c r="C546" s="31">
        <f t="shared" si="391"/>
        <v>536</v>
      </c>
      <c r="D546" s="173" t="str">
        <f t="shared" si="355"/>
        <v>Dw_536</v>
      </c>
      <c r="E546" s="4">
        <v>504.60859568192842</v>
      </c>
      <c r="F546" s="195" t="s">
        <v>360</v>
      </c>
      <c r="G546" s="195">
        <v>17.5</v>
      </c>
      <c r="H546" s="3">
        <f t="shared" si="356"/>
        <v>63.614497467216324</v>
      </c>
      <c r="I546" s="196">
        <f t="shared" si="357"/>
        <v>220.63009038588942</v>
      </c>
      <c r="J546" s="1">
        <f t="shared" si="358"/>
        <v>0.30000000000000004</v>
      </c>
      <c r="K546" s="280">
        <f t="shared" si="359"/>
        <v>0.70865364903741601</v>
      </c>
      <c r="L546" s="280">
        <f t="shared" si="360"/>
        <v>0.86085474363272341</v>
      </c>
      <c r="M546" s="225">
        <f t="shared" si="361"/>
        <v>1.0404708006988075</v>
      </c>
      <c r="N546" s="15" t="s">
        <v>432</v>
      </c>
      <c r="O546" s="197">
        <f t="shared" si="362"/>
        <v>0.6456410577245425</v>
      </c>
      <c r="P546" s="198">
        <f t="shared" si="363"/>
        <v>0</v>
      </c>
      <c r="Q546" s="198">
        <f t="shared" si="364"/>
        <v>0</v>
      </c>
      <c r="R546" s="198">
        <f t="shared" si="365"/>
        <v>0.72900218807749584</v>
      </c>
      <c r="S546" s="77">
        <f t="shared" si="366"/>
        <v>1.0012848040798124</v>
      </c>
      <c r="T546" s="199"/>
      <c r="U546" s="3">
        <f t="shared" si="367"/>
        <v>2.2038421035757345</v>
      </c>
      <c r="V546" s="98">
        <f t="shared" si="368"/>
        <v>16.513528059476602</v>
      </c>
      <c r="W546" s="49">
        <f t="shared" si="369"/>
        <v>3.85226568411648</v>
      </c>
      <c r="X546" s="317">
        <f t="shared" si="351"/>
        <v>0.11111312542520828</v>
      </c>
      <c r="Y546" s="318">
        <v>0.11111312542520831</v>
      </c>
      <c r="Z546" s="200"/>
      <c r="AA546" s="66"/>
      <c r="AB546" s="66"/>
      <c r="AC546" s="66">
        <v>250</v>
      </c>
      <c r="AD546" s="66"/>
      <c r="AE546" s="66"/>
      <c r="AF546" s="66"/>
      <c r="AG546" s="66"/>
      <c r="AH546" s="195"/>
      <c r="AI546" s="34"/>
      <c r="AJ546" s="229">
        <v>180</v>
      </c>
      <c r="AK546" s="34"/>
      <c r="AL546" s="34"/>
      <c r="AM546" s="34"/>
      <c r="AN546" s="201"/>
      <c r="AO546" s="201"/>
      <c r="AP546" s="202">
        <v>240</v>
      </c>
      <c r="AQ546" s="18"/>
      <c r="AR546" s="18"/>
      <c r="AS546" s="18"/>
      <c r="AT546" s="51"/>
      <c r="AU546" s="17"/>
      <c r="AV546" s="18"/>
      <c r="AW546" s="112"/>
      <c r="AX546" s="103"/>
      <c r="AY546" s="18"/>
      <c r="AZ546" s="18"/>
      <c r="BA546" s="18"/>
      <c r="BB546" s="17"/>
      <c r="BC546" s="19"/>
      <c r="BD546" s="19"/>
      <c r="BE546" s="19"/>
      <c r="BF546" s="17"/>
      <c r="BG546" s="18"/>
      <c r="BH546" s="18"/>
      <c r="BI546" s="128"/>
      <c r="BJ546" s="331"/>
      <c r="BK546" s="332"/>
      <c r="BL546" s="332"/>
      <c r="BM546" s="332"/>
      <c r="BN546" s="333"/>
      <c r="BO546" s="203">
        <f t="shared" si="370"/>
        <v>6.9363999999999999</v>
      </c>
      <c r="BP546" s="285">
        <v>9.171111450783739</v>
      </c>
      <c r="BQ546" s="204">
        <v>2.8993024694361513</v>
      </c>
      <c r="BR546" s="204"/>
      <c r="BS546" s="47"/>
      <c r="BT546" s="42"/>
      <c r="BU546" s="42"/>
      <c r="BV546" s="42"/>
      <c r="BW546" s="43"/>
      <c r="BX546" s="191"/>
      <c r="BY546" s="191"/>
      <c r="BZ546" s="205"/>
      <c r="CA546" s="191"/>
      <c r="CB546" s="206"/>
      <c r="CC546" s="191"/>
      <c r="CD546" s="207">
        <f t="shared" si="371"/>
        <v>66.189027115766834</v>
      </c>
      <c r="CE546" s="47" t="s">
        <v>356</v>
      </c>
      <c r="CF546" s="42">
        <v>31.8</v>
      </c>
      <c r="CG546" s="42" t="s">
        <v>353</v>
      </c>
      <c r="CH546" s="42">
        <v>175</v>
      </c>
      <c r="CI546" s="191"/>
      <c r="CJ546" s="192"/>
      <c r="CK546" s="191" t="s">
        <v>357</v>
      </c>
      <c r="CL546" s="191" t="s">
        <v>358</v>
      </c>
      <c r="CM546" s="208">
        <v>0.13</v>
      </c>
      <c r="CN546" s="191">
        <v>470</v>
      </c>
      <c r="CO546" s="205">
        <f t="shared" si="372"/>
        <v>83.429541600028898</v>
      </c>
      <c r="CP546" s="191">
        <f t="shared" si="373"/>
        <v>49.641770336825118</v>
      </c>
      <c r="CQ546" s="145" t="s">
        <v>353</v>
      </c>
      <c r="CR546" s="191">
        <v>175</v>
      </c>
      <c r="CS546" s="191"/>
      <c r="CT546" s="191"/>
      <c r="CU546" s="191"/>
      <c r="CV546" s="192"/>
      <c r="CW546" s="191" t="s">
        <v>357</v>
      </c>
      <c r="CX546" s="209" t="s">
        <v>358</v>
      </c>
      <c r="CY546" s="208">
        <v>0.13</v>
      </c>
      <c r="CZ546" s="191">
        <v>470</v>
      </c>
      <c r="DA546" s="191"/>
      <c r="DB546" s="191">
        <f t="shared" si="374"/>
        <v>63.614497467216324</v>
      </c>
      <c r="DC546" s="43">
        <f t="shared" si="375"/>
        <v>0</v>
      </c>
      <c r="DD546" s="191" t="s">
        <v>362</v>
      </c>
      <c r="DE546" s="191">
        <v>100</v>
      </c>
      <c r="DF546" s="191" t="s">
        <v>361</v>
      </c>
      <c r="DG546" s="191">
        <v>20</v>
      </c>
      <c r="DH546" s="191" t="s">
        <v>353</v>
      </c>
      <c r="DI546" s="192">
        <v>175</v>
      </c>
      <c r="DJ546" s="191"/>
      <c r="DK546" s="209"/>
      <c r="DL546" s="208"/>
      <c r="DM546" s="191"/>
      <c r="DN546" s="191">
        <f t="shared" si="376"/>
        <v>63.614497467216324</v>
      </c>
      <c r="DO546" s="192">
        <f t="shared" si="377"/>
        <v>0</v>
      </c>
      <c r="DP546" s="191">
        <v>1</v>
      </c>
      <c r="DQ546" s="191" t="s">
        <v>363</v>
      </c>
      <c r="DR546" s="191" t="s">
        <v>371</v>
      </c>
      <c r="DS546" s="208">
        <v>0.13400000000000001</v>
      </c>
      <c r="DT546" s="191">
        <v>580</v>
      </c>
      <c r="DU546" s="191">
        <f t="shared" si="378"/>
        <v>9.171111450783739</v>
      </c>
      <c r="DV546" s="191">
        <v>0.375</v>
      </c>
      <c r="DW546" s="191">
        <v>0.45</v>
      </c>
      <c r="DX546" s="192">
        <f t="shared" si="379"/>
        <v>11.031504519294472</v>
      </c>
      <c r="DY546" s="191">
        <v>1</v>
      </c>
      <c r="DZ546" s="191" t="s">
        <v>363</v>
      </c>
      <c r="EA546" s="191" t="s">
        <v>371</v>
      </c>
      <c r="EB546" s="208">
        <v>0.13400000000000001</v>
      </c>
      <c r="EC546" s="191">
        <v>580</v>
      </c>
      <c r="ED546" s="191">
        <f t="shared" si="380"/>
        <v>2.8993024694361513</v>
      </c>
      <c r="EE546" s="191">
        <v>0.47499999999999998</v>
      </c>
      <c r="EF546" s="191">
        <v>0.47499999999999998</v>
      </c>
      <c r="EG546" s="191">
        <f t="shared" si="381"/>
        <v>5.5157522596472361</v>
      </c>
      <c r="EH546" s="166">
        <f t="shared" si="382"/>
        <v>2</v>
      </c>
      <c r="EI546" s="205">
        <f t="shared" si="383"/>
        <v>3.7465315760787488</v>
      </c>
      <c r="EJ546" s="205">
        <f t="shared" si="352"/>
        <v>2.2038421035757345</v>
      </c>
      <c r="EK546" s="51">
        <f t="shared" si="389"/>
        <v>0.44546036586041682</v>
      </c>
      <c r="EL546" s="220">
        <f t="shared" si="353"/>
        <v>1.5949342119606256</v>
      </c>
      <c r="EM546" s="221">
        <f t="shared" si="384"/>
        <v>8.2567640297383011</v>
      </c>
      <c r="EN546" s="191"/>
      <c r="EO546" s="313"/>
      <c r="EP546" s="192" t="s">
        <v>354</v>
      </c>
      <c r="EQ546" s="222">
        <f t="shared" si="385"/>
        <v>3.7465315760787488</v>
      </c>
      <c r="ER546" s="191">
        <f t="shared" si="386"/>
        <v>2.2038421035757345</v>
      </c>
      <c r="ES546" s="51">
        <f t="shared" si="387"/>
        <v>0.44546036586041682</v>
      </c>
      <c r="ET546" s="191">
        <f t="shared" si="390"/>
        <v>1.5949342119606256</v>
      </c>
      <c r="EU546" s="191">
        <f t="shared" si="388"/>
        <v>8.2567640297383011</v>
      </c>
      <c r="EV546" s="191"/>
      <c r="EW546" s="191"/>
      <c r="EX546" s="192" t="str">
        <f t="shared" si="354"/>
        <v>Rear</v>
      </c>
      <c r="EY546" s="145"/>
      <c r="EZ546" s="191"/>
      <c r="FA546" s="191"/>
      <c r="FB546" s="191"/>
      <c r="FC546" s="191"/>
      <c r="FD546" s="191"/>
      <c r="FE546" s="191"/>
      <c r="FF546" s="192"/>
      <c r="FG546" s="145"/>
      <c r="FH546" s="191"/>
      <c r="FI546" s="191"/>
      <c r="FJ546" s="191"/>
      <c r="FK546" s="191"/>
      <c r="FL546" s="191"/>
      <c r="FM546" s="191"/>
      <c r="FN546" s="192"/>
      <c r="FO546" s="145"/>
      <c r="FP546" s="191"/>
      <c r="FQ546" s="191"/>
      <c r="FR546" s="191"/>
      <c r="FS546" s="191"/>
      <c r="FT546" s="191"/>
      <c r="FU546" s="191"/>
      <c r="FV546" s="192"/>
      <c r="FW546" s="191"/>
      <c r="FX546" s="191"/>
      <c r="FY546" s="191"/>
      <c r="FZ546" s="191"/>
      <c r="GA546" s="191"/>
      <c r="GB546" s="191"/>
      <c r="GC546" s="191"/>
      <c r="GD546" s="210"/>
      <c r="GE546" s="145"/>
      <c r="GF546" s="191"/>
      <c r="GG546" s="191"/>
      <c r="GH546" s="191"/>
      <c r="GI546" s="191"/>
      <c r="GJ546" s="191"/>
      <c r="GK546" s="191"/>
      <c r="GL546" s="210"/>
      <c r="GM546" s="145"/>
      <c r="GN546" s="191"/>
      <c r="GO546" s="191"/>
      <c r="GP546" s="191"/>
      <c r="GQ546" s="191"/>
      <c r="GR546" s="191"/>
      <c r="GS546" s="191"/>
      <c r="GT546" s="210"/>
      <c r="GU546" s="145"/>
      <c r="GV546" s="191"/>
      <c r="GW546" s="191"/>
      <c r="GX546" s="191"/>
      <c r="GY546" s="191"/>
      <c r="GZ546" s="191"/>
      <c r="HA546" s="191"/>
      <c r="HB546" s="210"/>
      <c r="HC546" s="145"/>
      <c r="HD546" s="191"/>
      <c r="HE546" s="191"/>
      <c r="HF546" s="191"/>
      <c r="HG546" s="191"/>
      <c r="HH546" s="191"/>
      <c r="HI546" s="191"/>
      <c r="HJ546" s="210"/>
      <c r="HR546" s="310"/>
    </row>
    <row r="547" spans="1:226" s="309" customFormat="1" ht="14.45" customHeight="1" x14ac:dyDescent="0.25">
      <c r="A547" s="211" t="s">
        <v>431</v>
      </c>
      <c r="B547" s="194" t="s">
        <v>0</v>
      </c>
      <c r="C547" s="31">
        <f t="shared" si="391"/>
        <v>537</v>
      </c>
      <c r="D547" s="173" t="str">
        <f t="shared" si="355"/>
        <v>Dw_537</v>
      </c>
      <c r="E547" s="4">
        <v>565.87976233489167</v>
      </c>
      <c r="F547" s="195" t="s">
        <v>360</v>
      </c>
      <c r="G547" s="195">
        <v>17.5</v>
      </c>
      <c r="H547" s="3">
        <f t="shared" si="356"/>
        <v>44.799626004193939</v>
      </c>
      <c r="I547" s="196">
        <f t="shared" si="357"/>
        <v>167.17614030084255</v>
      </c>
      <c r="J547" s="1">
        <f t="shared" si="358"/>
        <v>0.30000000000000004</v>
      </c>
      <c r="K547" s="280">
        <f t="shared" si="359"/>
        <v>0.64649205703099544</v>
      </c>
      <c r="L547" s="280">
        <f t="shared" si="360"/>
        <v>0.72601483675390843</v>
      </c>
      <c r="M547" s="225">
        <f t="shared" si="361"/>
        <v>1.119492428029593</v>
      </c>
      <c r="N547" s="15" t="s">
        <v>432</v>
      </c>
      <c r="O547" s="197">
        <f t="shared" si="362"/>
        <v>0.5445111275654313</v>
      </c>
      <c r="P547" s="198">
        <f t="shared" si="363"/>
        <v>0</v>
      </c>
      <c r="Q547" s="198">
        <f t="shared" si="364"/>
        <v>0</v>
      </c>
      <c r="R547" s="198">
        <f t="shared" si="365"/>
        <v>0.78436841189742113</v>
      </c>
      <c r="S547" s="77">
        <f t="shared" si="366"/>
        <v>0.75962974462611166</v>
      </c>
      <c r="T547" s="199"/>
      <c r="U547" s="3">
        <f t="shared" si="367"/>
        <v>1.5808830661056503</v>
      </c>
      <c r="V547" s="98">
        <f t="shared" si="368"/>
        <v>8.4972503135786468</v>
      </c>
      <c r="W547" s="49">
        <f t="shared" si="369"/>
        <v>5.2722497691522543</v>
      </c>
      <c r="X547" s="317">
        <f t="shared" si="351"/>
        <v>6.3907818264752905E-2</v>
      </c>
      <c r="Y547" s="318">
        <v>6.3907818264752891E-2</v>
      </c>
      <c r="Z547" s="200"/>
      <c r="AA547" s="66"/>
      <c r="AB547" s="66"/>
      <c r="AC547" s="66">
        <v>250</v>
      </c>
      <c r="AD547" s="66"/>
      <c r="AE547" s="66"/>
      <c r="AF547" s="66"/>
      <c r="AG547" s="66"/>
      <c r="AH547" s="195"/>
      <c r="AI547" s="34"/>
      <c r="AJ547" s="229">
        <v>180</v>
      </c>
      <c r="AK547" s="34"/>
      <c r="AL547" s="34"/>
      <c r="AM547" s="34"/>
      <c r="AN547" s="201"/>
      <c r="AO547" s="201"/>
      <c r="AP547" s="202">
        <v>240</v>
      </c>
      <c r="AQ547" s="18"/>
      <c r="AR547" s="18"/>
      <c r="AS547" s="18"/>
      <c r="AT547" s="51"/>
      <c r="AU547" s="17"/>
      <c r="AV547" s="18"/>
      <c r="AW547" s="112"/>
      <c r="AX547" s="103"/>
      <c r="AY547" s="18"/>
      <c r="AZ547" s="18"/>
      <c r="BA547" s="18"/>
      <c r="BB547" s="17"/>
      <c r="BC547" s="19"/>
      <c r="BD547" s="19"/>
      <c r="BE547" s="19"/>
      <c r="BF547" s="17"/>
      <c r="BG547" s="18"/>
      <c r="BH547" s="18"/>
      <c r="BI547" s="128"/>
      <c r="BJ547" s="331"/>
      <c r="BK547" s="332"/>
      <c r="BL547" s="332"/>
      <c r="BM547" s="332"/>
      <c r="BN547" s="333"/>
      <c r="BO547" s="203">
        <f t="shared" si="370"/>
        <v>6.9363999999999999</v>
      </c>
      <c r="BP547" s="285">
        <v>6.4586278190695374</v>
      </c>
      <c r="BQ547" s="204">
        <v>2.8957344971696903</v>
      </c>
      <c r="BR547" s="204"/>
      <c r="BS547" s="47"/>
      <c r="BT547" s="42"/>
      <c r="BU547" s="42"/>
      <c r="BV547" s="42"/>
      <c r="BW547" s="43"/>
      <c r="BX547" s="191"/>
      <c r="BY547" s="191"/>
      <c r="BZ547" s="205"/>
      <c r="CA547" s="191"/>
      <c r="CB547" s="206"/>
      <c r="CC547" s="191"/>
      <c r="CD547" s="207">
        <f t="shared" si="371"/>
        <v>50.152842090252769</v>
      </c>
      <c r="CE547" s="47" t="s">
        <v>356</v>
      </c>
      <c r="CF547" s="42">
        <v>31.8</v>
      </c>
      <c r="CG547" s="42" t="s">
        <v>353</v>
      </c>
      <c r="CH547" s="42">
        <v>175</v>
      </c>
      <c r="CI547" s="191"/>
      <c r="CJ547" s="192"/>
      <c r="CK547" s="191" t="s">
        <v>357</v>
      </c>
      <c r="CL547" s="191" t="s">
        <v>358</v>
      </c>
      <c r="CM547" s="208">
        <v>0.13</v>
      </c>
      <c r="CN547" s="191">
        <v>470</v>
      </c>
      <c r="CO547" s="205">
        <f t="shared" si="372"/>
        <v>67.605334441026798</v>
      </c>
      <c r="CP547" s="191">
        <f t="shared" si="373"/>
        <v>37.614631567689571</v>
      </c>
      <c r="CQ547" s="145" t="s">
        <v>353</v>
      </c>
      <c r="CR547" s="191">
        <v>175</v>
      </c>
      <c r="CS547" s="191"/>
      <c r="CT547" s="191"/>
      <c r="CU547" s="191"/>
      <c r="CV547" s="192"/>
      <c r="CW547" s="191" t="s">
        <v>357</v>
      </c>
      <c r="CX547" s="209" t="s">
        <v>358</v>
      </c>
      <c r="CY547" s="208">
        <v>0.13</v>
      </c>
      <c r="CZ547" s="191">
        <v>470</v>
      </c>
      <c r="DA547" s="191"/>
      <c r="DB547" s="191">
        <f t="shared" si="374"/>
        <v>44.799626004193939</v>
      </c>
      <c r="DC547" s="43">
        <f t="shared" si="375"/>
        <v>0</v>
      </c>
      <c r="DD547" s="191" t="s">
        <v>362</v>
      </c>
      <c r="DE547" s="191">
        <v>100</v>
      </c>
      <c r="DF547" s="191" t="s">
        <v>361</v>
      </c>
      <c r="DG547" s="191">
        <v>20</v>
      </c>
      <c r="DH547" s="191" t="s">
        <v>353</v>
      </c>
      <c r="DI547" s="192">
        <v>175</v>
      </c>
      <c r="DJ547" s="191"/>
      <c r="DK547" s="209"/>
      <c r="DL547" s="208"/>
      <c r="DM547" s="191"/>
      <c r="DN547" s="191">
        <f t="shared" si="376"/>
        <v>44.799626004193939</v>
      </c>
      <c r="DO547" s="192">
        <f t="shared" si="377"/>
        <v>0</v>
      </c>
      <c r="DP547" s="191">
        <v>1</v>
      </c>
      <c r="DQ547" s="191" t="s">
        <v>363</v>
      </c>
      <c r="DR547" s="191" t="s">
        <v>371</v>
      </c>
      <c r="DS547" s="208">
        <v>0.13400000000000001</v>
      </c>
      <c r="DT547" s="191">
        <v>580</v>
      </c>
      <c r="DU547" s="191">
        <f t="shared" si="378"/>
        <v>6.4586278190695374</v>
      </c>
      <c r="DV547" s="191">
        <v>0.375</v>
      </c>
      <c r="DW547" s="191">
        <v>0.45</v>
      </c>
      <c r="DX547" s="192">
        <f t="shared" si="379"/>
        <v>8.3588070150421281</v>
      </c>
      <c r="DY547" s="191">
        <v>1</v>
      </c>
      <c r="DZ547" s="191" t="s">
        <v>363</v>
      </c>
      <c r="EA547" s="191" t="s">
        <v>371</v>
      </c>
      <c r="EB547" s="208">
        <v>0.13400000000000001</v>
      </c>
      <c r="EC547" s="191">
        <v>580</v>
      </c>
      <c r="ED547" s="191">
        <f t="shared" si="380"/>
        <v>2.8957344971696903</v>
      </c>
      <c r="EE547" s="191">
        <v>0.47499999999999998</v>
      </c>
      <c r="EF547" s="191">
        <v>0.47499999999999998</v>
      </c>
      <c r="EG547" s="191">
        <f t="shared" si="381"/>
        <v>4.179403507521064</v>
      </c>
      <c r="EH547" s="166">
        <f t="shared" si="382"/>
        <v>2</v>
      </c>
      <c r="EI547" s="205">
        <f t="shared" si="383"/>
        <v>2.6875012123796056</v>
      </c>
      <c r="EJ547" s="205">
        <f t="shared" si="352"/>
        <v>1.5808830661056503</v>
      </c>
      <c r="EK547" s="51">
        <f t="shared" si="389"/>
        <v>1.06485143106404</v>
      </c>
      <c r="EL547" s="220">
        <f t="shared" si="353"/>
        <v>0.39034939381019718</v>
      </c>
      <c r="EM547" s="221">
        <f t="shared" si="384"/>
        <v>4.2486251567893234</v>
      </c>
      <c r="EN547" s="191"/>
      <c r="EO547" s="313"/>
      <c r="EP547" s="192" t="s">
        <v>354</v>
      </c>
      <c r="EQ547" s="222">
        <f t="shared" si="385"/>
        <v>2.6875012123796056</v>
      </c>
      <c r="ER547" s="191">
        <f t="shared" si="386"/>
        <v>1.5808830661056503</v>
      </c>
      <c r="ES547" s="51">
        <f t="shared" si="387"/>
        <v>1.06485143106404</v>
      </c>
      <c r="ET547" s="191">
        <f t="shared" si="390"/>
        <v>3.8585493938101969</v>
      </c>
      <c r="EU547" s="191">
        <f t="shared" si="388"/>
        <v>4.2486251567893234</v>
      </c>
      <c r="EV547" s="191"/>
      <c r="EW547" s="191"/>
      <c r="EX547" s="192" t="str">
        <f t="shared" si="354"/>
        <v>Front</v>
      </c>
      <c r="EY547" s="145"/>
      <c r="EZ547" s="191"/>
      <c r="FA547" s="191"/>
      <c r="FB547" s="191"/>
      <c r="FC547" s="191"/>
      <c r="FD547" s="191"/>
      <c r="FE547" s="191"/>
      <c r="FF547" s="192"/>
      <c r="FG547" s="145"/>
      <c r="FH547" s="191"/>
      <c r="FI547" s="191"/>
      <c r="FJ547" s="191"/>
      <c r="FK547" s="191"/>
      <c r="FL547" s="191"/>
      <c r="FM547" s="191"/>
      <c r="FN547" s="192"/>
      <c r="FO547" s="145"/>
      <c r="FP547" s="191"/>
      <c r="FQ547" s="191"/>
      <c r="FR547" s="191"/>
      <c r="FS547" s="191"/>
      <c r="FT547" s="191"/>
      <c r="FU547" s="191"/>
      <c r="FV547" s="192"/>
      <c r="FW547" s="191"/>
      <c r="FX547" s="191"/>
      <c r="FY547" s="191"/>
      <c r="FZ547" s="191"/>
      <c r="GA547" s="191"/>
      <c r="GB547" s="191"/>
      <c r="GC547" s="191"/>
      <c r="GD547" s="210"/>
      <c r="GE547" s="145"/>
      <c r="GF547" s="191"/>
      <c r="GG547" s="191"/>
      <c r="GH547" s="191"/>
      <c r="GI547" s="191"/>
      <c r="GJ547" s="191"/>
      <c r="GK547" s="191"/>
      <c r="GL547" s="210"/>
      <c r="GM547" s="145"/>
      <c r="GN547" s="191"/>
      <c r="GO547" s="191"/>
      <c r="GP547" s="191"/>
      <c r="GQ547" s="191"/>
      <c r="GR547" s="191"/>
      <c r="GS547" s="191"/>
      <c r="GT547" s="210"/>
      <c r="GU547" s="145"/>
      <c r="GV547" s="191"/>
      <c r="GW547" s="191"/>
      <c r="GX547" s="191"/>
      <c r="GY547" s="191"/>
      <c r="GZ547" s="191"/>
      <c r="HA547" s="191"/>
      <c r="HB547" s="210"/>
      <c r="HC547" s="145"/>
      <c r="HD547" s="191"/>
      <c r="HE547" s="191"/>
      <c r="HF547" s="191"/>
      <c r="HG547" s="191"/>
      <c r="HH547" s="191"/>
      <c r="HI547" s="191"/>
      <c r="HJ547" s="210"/>
      <c r="HR547" s="310"/>
    </row>
    <row r="548" spans="1:226" s="309" customFormat="1" ht="14.45" customHeight="1" x14ac:dyDescent="0.25">
      <c r="A548" s="211" t="s">
        <v>431</v>
      </c>
      <c r="B548" s="194" t="s">
        <v>0</v>
      </c>
      <c r="C548" s="31">
        <f t="shared" si="391"/>
        <v>538</v>
      </c>
      <c r="D548" s="173" t="str">
        <f t="shared" si="355"/>
        <v>Dw_538</v>
      </c>
      <c r="E548" s="4">
        <v>704.27424153248444</v>
      </c>
      <c r="F548" s="195" t="s">
        <v>360</v>
      </c>
      <c r="G548" s="195">
        <v>17.5</v>
      </c>
      <c r="H548" s="3">
        <f t="shared" si="356"/>
        <v>39.429273799010545</v>
      </c>
      <c r="I548" s="196">
        <f t="shared" si="357"/>
        <v>154.95398548353418</v>
      </c>
      <c r="J548" s="1">
        <f t="shared" si="358"/>
        <v>0.3</v>
      </c>
      <c r="K548" s="280">
        <f t="shared" si="359"/>
        <v>0.6108933325937298</v>
      </c>
      <c r="L548" s="280">
        <f t="shared" si="360"/>
        <v>0.69006676508979392</v>
      </c>
      <c r="M548" s="225">
        <f t="shared" si="361"/>
        <v>1.1789767136473814</v>
      </c>
      <c r="N548" s="15" t="s">
        <v>432</v>
      </c>
      <c r="O548" s="197">
        <f t="shared" si="362"/>
        <v>0.51755007381734541</v>
      </c>
      <c r="P548" s="198">
        <f t="shared" si="363"/>
        <v>0</v>
      </c>
      <c r="Q548" s="198">
        <f t="shared" si="364"/>
        <v>0</v>
      </c>
      <c r="R548" s="198">
        <f t="shared" si="365"/>
        <v>0.82604586631754517</v>
      </c>
      <c r="S548" s="77">
        <f t="shared" si="366"/>
        <v>0.67631251897786737</v>
      </c>
      <c r="T548" s="199"/>
      <c r="U548" s="3">
        <f t="shared" si="367"/>
        <v>1.6024483227996342</v>
      </c>
      <c r="V548" s="98">
        <f t="shared" si="368"/>
        <v>8.7306581326274255</v>
      </c>
      <c r="W548" s="49">
        <f t="shared" si="369"/>
        <v>4.5161857445384364</v>
      </c>
      <c r="X548" s="317">
        <f t="shared" si="351"/>
        <v>7.132409147378653E-2</v>
      </c>
      <c r="Y548" s="318">
        <v>7.132409147378653E-2</v>
      </c>
      <c r="Z548" s="200"/>
      <c r="AA548" s="66"/>
      <c r="AB548" s="66"/>
      <c r="AC548" s="66">
        <v>250</v>
      </c>
      <c r="AD548" s="66"/>
      <c r="AE548" s="66"/>
      <c r="AF548" s="66"/>
      <c r="AG548" s="66"/>
      <c r="AH548" s="195"/>
      <c r="AI548" s="34"/>
      <c r="AJ548" s="229">
        <v>180</v>
      </c>
      <c r="AK548" s="34"/>
      <c r="AL548" s="34"/>
      <c r="AM548" s="34"/>
      <c r="AN548" s="201"/>
      <c r="AO548" s="201"/>
      <c r="AP548" s="202">
        <v>240</v>
      </c>
      <c r="AQ548" s="18"/>
      <c r="AR548" s="18"/>
      <c r="AS548" s="18"/>
      <c r="AT548" s="51"/>
      <c r="AU548" s="17"/>
      <c r="AV548" s="18"/>
      <c r="AW548" s="112"/>
      <c r="AX548" s="103"/>
      <c r="AY548" s="18"/>
      <c r="AZ548" s="18"/>
      <c r="BA548" s="18"/>
      <c r="BB548" s="17"/>
      <c r="BC548" s="19"/>
      <c r="BD548" s="19"/>
      <c r="BE548" s="19"/>
      <c r="BF548" s="17"/>
      <c r="BG548" s="18"/>
      <c r="BH548" s="18"/>
      <c r="BI548" s="128"/>
      <c r="BJ548" s="331"/>
      <c r="BK548" s="332"/>
      <c r="BL548" s="332"/>
      <c r="BM548" s="332"/>
      <c r="BN548" s="333"/>
      <c r="BO548" s="203">
        <f t="shared" si="370"/>
        <v>6.9363999999999999</v>
      </c>
      <c r="BP548" s="285">
        <v>5.6844002362912383</v>
      </c>
      <c r="BQ548" s="204">
        <v>3.0146835565426309</v>
      </c>
      <c r="BR548" s="204"/>
      <c r="BS548" s="47"/>
      <c r="BT548" s="42"/>
      <c r="BU548" s="42"/>
      <c r="BV548" s="42"/>
      <c r="BW548" s="43"/>
      <c r="BX548" s="191"/>
      <c r="BY548" s="191"/>
      <c r="BZ548" s="205"/>
      <c r="CA548" s="191"/>
      <c r="CB548" s="206"/>
      <c r="CC548" s="191"/>
      <c r="CD548" s="207">
        <f t="shared" si="371"/>
        <v>46.486195645060256</v>
      </c>
      <c r="CE548" s="47" t="s">
        <v>356</v>
      </c>
      <c r="CF548" s="42">
        <v>31.8</v>
      </c>
      <c r="CG548" s="42" t="s">
        <v>353</v>
      </c>
      <c r="CH548" s="42">
        <v>175</v>
      </c>
      <c r="CI548" s="191"/>
      <c r="CJ548" s="192"/>
      <c r="CK548" s="191" t="s">
        <v>357</v>
      </c>
      <c r="CL548" s="191" t="s">
        <v>358</v>
      </c>
      <c r="CM548" s="208">
        <v>0.13</v>
      </c>
      <c r="CN548" s="191">
        <v>470</v>
      </c>
      <c r="CO548" s="205">
        <f t="shared" si="372"/>
        <v>66.123884034085222</v>
      </c>
      <c r="CP548" s="191">
        <f t="shared" si="373"/>
        <v>34.86464673379519</v>
      </c>
      <c r="CQ548" s="145" t="s">
        <v>353</v>
      </c>
      <c r="CR548" s="191">
        <v>175</v>
      </c>
      <c r="CS548" s="191"/>
      <c r="CT548" s="191"/>
      <c r="CU548" s="191"/>
      <c r="CV548" s="192"/>
      <c r="CW548" s="191" t="s">
        <v>357</v>
      </c>
      <c r="CX548" s="209" t="s">
        <v>358</v>
      </c>
      <c r="CY548" s="208">
        <v>0.13</v>
      </c>
      <c r="CZ548" s="191">
        <v>470</v>
      </c>
      <c r="DA548" s="191"/>
      <c r="DB548" s="191">
        <f t="shared" si="374"/>
        <v>39.429273799010545</v>
      </c>
      <c r="DC548" s="43">
        <f t="shared" si="375"/>
        <v>0</v>
      </c>
      <c r="DD548" s="191" t="s">
        <v>362</v>
      </c>
      <c r="DE548" s="191">
        <v>100</v>
      </c>
      <c r="DF548" s="191" t="s">
        <v>361</v>
      </c>
      <c r="DG548" s="191">
        <v>20</v>
      </c>
      <c r="DH548" s="191" t="s">
        <v>353</v>
      </c>
      <c r="DI548" s="192">
        <v>175</v>
      </c>
      <c r="DJ548" s="191"/>
      <c r="DK548" s="209"/>
      <c r="DL548" s="208"/>
      <c r="DM548" s="191"/>
      <c r="DN548" s="191">
        <f t="shared" si="376"/>
        <v>39.429273799010545</v>
      </c>
      <c r="DO548" s="192">
        <f t="shared" si="377"/>
        <v>0</v>
      </c>
      <c r="DP548" s="191">
        <v>1</v>
      </c>
      <c r="DQ548" s="191" t="s">
        <v>363</v>
      </c>
      <c r="DR548" s="191" t="s">
        <v>371</v>
      </c>
      <c r="DS548" s="208">
        <v>0.13400000000000001</v>
      </c>
      <c r="DT548" s="191">
        <v>580</v>
      </c>
      <c r="DU548" s="191">
        <f t="shared" si="378"/>
        <v>5.6844002362912383</v>
      </c>
      <c r="DV548" s="191">
        <v>0.375</v>
      </c>
      <c r="DW548" s="191">
        <v>0.45</v>
      </c>
      <c r="DX548" s="192">
        <f t="shared" si="379"/>
        <v>7.7476992741767097</v>
      </c>
      <c r="DY548" s="191">
        <v>1</v>
      </c>
      <c r="DZ548" s="191" t="s">
        <v>363</v>
      </c>
      <c r="EA548" s="191" t="s">
        <v>371</v>
      </c>
      <c r="EB548" s="208">
        <v>0.13400000000000001</v>
      </c>
      <c r="EC548" s="191">
        <v>580</v>
      </c>
      <c r="ED548" s="191">
        <f t="shared" si="380"/>
        <v>3.0146835565426309</v>
      </c>
      <c r="EE548" s="191">
        <v>0.47499999999999998</v>
      </c>
      <c r="EF548" s="191">
        <v>0.47499999999999998</v>
      </c>
      <c r="EG548" s="191">
        <f t="shared" si="381"/>
        <v>3.8738496370883548</v>
      </c>
      <c r="EH548" s="166">
        <f t="shared" si="382"/>
        <v>2</v>
      </c>
      <c r="EI548" s="205">
        <f t="shared" si="383"/>
        <v>2.7241621487593779</v>
      </c>
      <c r="EJ548" s="205">
        <f t="shared" si="352"/>
        <v>1.6024483227996342</v>
      </c>
      <c r="EK548" s="51">
        <f t="shared" si="389"/>
        <v>1.1622352337429966</v>
      </c>
      <c r="EL548" s="220">
        <f t="shared" si="353"/>
        <v>0.37201892562031103</v>
      </c>
      <c r="EM548" s="221">
        <f t="shared" si="384"/>
        <v>4.3653290663137128</v>
      </c>
      <c r="EN548" s="191"/>
      <c r="EO548" s="313"/>
      <c r="EP548" s="192" t="s">
        <v>354</v>
      </c>
      <c r="EQ548" s="222">
        <f t="shared" si="385"/>
        <v>2.7241621487593779</v>
      </c>
      <c r="ER548" s="191">
        <f t="shared" si="386"/>
        <v>1.6024483227996342</v>
      </c>
      <c r="ES548" s="51">
        <f t="shared" si="387"/>
        <v>1.1622352337429966</v>
      </c>
      <c r="ET548" s="191">
        <f t="shared" si="390"/>
        <v>3.8402189256203112</v>
      </c>
      <c r="EU548" s="191">
        <f t="shared" si="388"/>
        <v>4.3653290663137128</v>
      </c>
      <c r="EV548" s="191"/>
      <c r="EW548" s="191"/>
      <c r="EX548" s="192" t="str">
        <f t="shared" si="354"/>
        <v>Front</v>
      </c>
      <c r="EY548" s="145"/>
      <c r="EZ548" s="191"/>
      <c r="FA548" s="191"/>
      <c r="FB548" s="191"/>
      <c r="FC548" s="191"/>
      <c r="FD548" s="191"/>
      <c r="FE548" s="191"/>
      <c r="FF548" s="192"/>
      <c r="FG548" s="145"/>
      <c r="FH548" s="191"/>
      <c r="FI548" s="191"/>
      <c r="FJ548" s="191"/>
      <c r="FK548" s="191"/>
      <c r="FL548" s="191"/>
      <c r="FM548" s="191"/>
      <c r="FN548" s="192"/>
      <c r="FO548" s="145"/>
      <c r="FP548" s="191"/>
      <c r="FQ548" s="191"/>
      <c r="FR548" s="191"/>
      <c r="FS548" s="191"/>
      <c r="FT548" s="191"/>
      <c r="FU548" s="191"/>
      <c r="FV548" s="192"/>
      <c r="FW548" s="191"/>
      <c r="FX548" s="191"/>
      <c r="FY548" s="191"/>
      <c r="FZ548" s="191"/>
      <c r="GA548" s="191"/>
      <c r="GB548" s="191"/>
      <c r="GC548" s="191"/>
      <c r="GD548" s="210"/>
      <c r="GE548" s="145"/>
      <c r="GF548" s="191"/>
      <c r="GG548" s="191"/>
      <c r="GH548" s="191"/>
      <c r="GI548" s="191"/>
      <c r="GJ548" s="191"/>
      <c r="GK548" s="191"/>
      <c r="GL548" s="210"/>
      <c r="GM548" s="145"/>
      <c r="GN548" s="191"/>
      <c r="GO548" s="191"/>
      <c r="GP548" s="191"/>
      <c r="GQ548" s="191"/>
      <c r="GR548" s="191"/>
      <c r="GS548" s="191"/>
      <c r="GT548" s="210"/>
      <c r="GU548" s="145"/>
      <c r="GV548" s="191"/>
      <c r="GW548" s="191"/>
      <c r="GX548" s="191"/>
      <c r="GY548" s="191"/>
      <c r="GZ548" s="191"/>
      <c r="HA548" s="191"/>
      <c r="HB548" s="210"/>
      <c r="HC548" s="145"/>
      <c r="HD548" s="191"/>
      <c r="HE548" s="191"/>
      <c r="HF548" s="191"/>
      <c r="HG548" s="191"/>
      <c r="HH548" s="191"/>
      <c r="HI548" s="191"/>
      <c r="HJ548" s="210"/>
      <c r="HR548" s="310"/>
    </row>
    <row r="549" spans="1:226" s="309" customFormat="1" ht="14.45" customHeight="1" x14ac:dyDescent="0.25">
      <c r="A549" s="211" t="s">
        <v>431</v>
      </c>
      <c r="B549" s="194" t="s">
        <v>0</v>
      </c>
      <c r="C549" s="31">
        <f t="shared" si="391"/>
        <v>539</v>
      </c>
      <c r="D549" s="173" t="str">
        <f t="shared" si="355"/>
        <v>Dw_539</v>
      </c>
      <c r="E549" s="4">
        <v>612.65541758945051</v>
      </c>
      <c r="F549" s="195" t="s">
        <v>360</v>
      </c>
      <c r="G549" s="195">
        <v>17.5</v>
      </c>
      <c r="H549" s="3">
        <f t="shared" si="356"/>
        <v>53.212798212825739</v>
      </c>
      <c r="I549" s="196">
        <f t="shared" si="357"/>
        <v>187.27907350114901</v>
      </c>
      <c r="J549" s="1">
        <f t="shared" si="358"/>
        <v>0.3</v>
      </c>
      <c r="K549" s="280">
        <f t="shared" si="359"/>
        <v>0.69488318972210372</v>
      </c>
      <c r="L549" s="280">
        <f t="shared" si="360"/>
        <v>0.78492757858483087</v>
      </c>
      <c r="M549" s="225">
        <f t="shared" si="361"/>
        <v>1.0558310018886188</v>
      </c>
      <c r="N549" s="15" t="s">
        <v>432</v>
      </c>
      <c r="O549" s="197">
        <f t="shared" si="362"/>
        <v>0.58869568393862315</v>
      </c>
      <c r="P549" s="198">
        <f t="shared" si="363"/>
        <v>0</v>
      </c>
      <c r="Q549" s="198">
        <f t="shared" si="364"/>
        <v>0</v>
      </c>
      <c r="R549" s="198">
        <f t="shared" si="365"/>
        <v>0.73976425873739549</v>
      </c>
      <c r="S549" s="77">
        <f t="shared" si="366"/>
        <v>0.89042146888381135</v>
      </c>
      <c r="T549" s="199"/>
      <c r="U549" s="3">
        <f t="shared" si="367"/>
        <v>1.6516705506725942</v>
      </c>
      <c r="V549" s="98">
        <f t="shared" si="368"/>
        <v>9.2752530670609747</v>
      </c>
      <c r="W549" s="49">
        <f t="shared" si="369"/>
        <v>5.7370723826177112</v>
      </c>
      <c r="X549" s="317">
        <f t="shared" si="351"/>
        <v>6.3649973665398069E-2</v>
      </c>
      <c r="Y549" s="318">
        <v>6.3649973665398069E-2</v>
      </c>
      <c r="Z549" s="200"/>
      <c r="AA549" s="66"/>
      <c r="AB549" s="66"/>
      <c r="AC549" s="66">
        <v>250</v>
      </c>
      <c r="AD549" s="66"/>
      <c r="AE549" s="66"/>
      <c r="AF549" s="66"/>
      <c r="AG549" s="66"/>
      <c r="AH549" s="195"/>
      <c r="AI549" s="34"/>
      <c r="AJ549" s="229">
        <v>180</v>
      </c>
      <c r="AK549" s="34"/>
      <c r="AL549" s="34"/>
      <c r="AM549" s="34"/>
      <c r="AN549" s="201"/>
      <c r="AO549" s="201"/>
      <c r="AP549" s="202">
        <v>240</v>
      </c>
      <c r="AQ549" s="18"/>
      <c r="AR549" s="18"/>
      <c r="AS549" s="18"/>
      <c r="AT549" s="51"/>
      <c r="AU549" s="17"/>
      <c r="AV549" s="18"/>
      <c r="AW549" s="112"/>
      <c r="AX549" s="103"/>
      <c r="AY549" s="18"/>
      <c r="AZ549" s="18"/>
      <c r="BA549" s="18"/>
      <c r="BB549" s="17"/>
      <c r="BC549" s="19"/>
      <c r="BD549" s="19"/>
      <c r="BE549" s="19"/>
      <c r="BF549" s="17"/>
      <c r="BG549" s="18"/>
      <c r="BH549" s="18"/>
      <c r="BI549" s="128"/>
      <c r="BJ549" s="331"/>
      <c r="BK549" s="332"/>
      <c r="BL549" s="332"/>
      <c r="BM549" s="332"/>
      <c r="BN549" s="333"/>
      <c r="BO549" s="203">
        <f t="shared" si="370"/>
        <v>6.9363999999999999</v>
      </c>
      <c r="BP549" s="285">
        <v>7.6715296425848765</v>
      </c>
      <c r="BQ549" s="204">
        <v>2.7674516188726139</v>
      </c>
      <c r="BR549" s="204"/>
      <c r="BS549" s="47"/>
      <c r="BT549" s="42"/>
      <c r="BU549" s="42"/>
      <c r="BV549" s="42"/>
      <c r="BW549" s="43"/>
      <c r="BX549" s="191"/>
      <c r="BY549" s="191"/>
      <c r="BZ549" s="205"/>
      <c r="CA549" s="191"/>
      <c r="CB549" s="206"/>
      <c r="CC549" s="191"/>
      <c r="CD549" s="207">
        <f t="shared" si="371"/>
        <v>56.183722050344706</v>
      </c>
      <c r="CE549" s="47" t="s">
        <v>356</v>
      </c>
      <c r="CF549" s="42">
        <v>31.8</v>
      </c>
      <c r="CG549" s="42" t="s">
        <v>353</v>
      </c>
      <c r="CH549" s="42">
        <v>175</v>
      </c>
      <c r="CI549" s="191"/>
      <c r="CJ549" s="192"/>
      <c r="CK549" s="191" t="s">
        <v>357</v>
      </c>
      <c r="CL549" s="191" t="s">
        <v>358</v>
      </c>
      <c r="CM549" s="208">
        <v>0.13</v>
      </c>
      <c r="CN549" s="191">
        <v>470</v>
      </c>
      <c r="CO549" s="205">
        <f t="shared" si="372"/>
        <v>70.881923224069652</v>
      </c>
      <c r="CP549" s="191">
        <f t="shared" si="373"/>
        <v>42.137791537758531</v>
      </c>
      <c r="CQ549" s="145" t="s">
        <v>353</v>
      </c>
      <c r="CR549" s="191">
        <v>175</v>
      </c>
      <c r="CS549" s="191"/>
      <c r="CT549" s="191"/>
      <c r="CU549" s="191"/>
      <c r="CV549" s="192"/>
      <c r="CW549" s="191" t="s">
        <v>357</v>
      </c>
      <c r="CX549" s="209" t="s">
        <v>358</v>
      </c>
      <c r="CY549" s="208">
        <v>0.13</v>
      </c>
      <c r="CZ549" s="191">
        <v>470</v>
      </c>
      <c r="DA549" s="191"/>
      <c r="DB549" s="191">
        <f t="shared" si="374"/>
        <v>53.212798212825739</v>
      </c>
      <c r="DC549" s="43">
        <f t="shared" si="375"/>
        <v>0</v>
      </c>
      <c r="DD549" s="191" t="s">
        <v>362</v>
      </c>
      <c r="DE549" s="191">
        <v>100</v>
      </c>
      <c r="DF549" s="191" t="s">
        <v>361</v>
      </c>
      <c r="DG549" s="191">
        <v>20</v>
      </c>
      <c r="DH549" s="191" t="s">
        <v>353</v>
      </c>
      <c r="DI549" s="192">
        <v>175</v>
      </c>
      <c r="DJ549" s="191"/>
      <c r="DK549" s="209"/>
      <c r="DL549" s="208"/>
      <c r="DM549" s="191"/>
      <c r="DN549" s="191">
        <f t="shared" si="376"/>
        <v>53.212798212825739</v>
      </c>
      <c r="DO549" s="192">
        <f t="shared" si="377"/>
        <v>0</v>
      </c>
      <c r="DP549" s="191">
        <v>1</v>
      </c>
      <c r="DQ549" s="191" t="s">
        <v>363</v>
      </c>
      <c r="DR549" s="191" t="s">
        <v>371</v>
      </c>
      <c r="DS549" s="208">
        <v>0.13400000000000001</v>
      </c>
      <c r="DT549" s="191">
        <v>580</v>
      </c>
      <c r="DU549" s="191">
        <f t="shared" si="378"/>
        <v>7.6715296425848765</v>
      </c>
      <c r="DV549" s="191">
        <v>0.375</v>
      </c>
      <c r="DW549" s="191">
        <v>0.45</v>
      </c>
      <c r="DX549" s="192">
        <f t="shared" si="379"/>
        <v>9.3639536750574504</v>
      </c>
      <c r="DY549" s="191">
        <v>1</v>
      </c>
      <c r="DZ549" s="191" t="s">
        <v>363</v>
      </c>
      <c r="EA549" s="191" t="s">
        <v>371</v>
      </c>
      <c r="EB549" s="208">
        <v>0.13400000000000001</v>
      </c>
      <c r="EC549" s="191">
        <v>580</v>
      </c>
      <c r="ED549" s="191">
        <f t="shared" si="380"/>
        <v>2.7674516188726139</v>
      </c>
      <c r="EE549" s="191">
        <v>0.47499999999999998</v>
      </c>
      <c r="EF549" s="191">
        <v>0.47499999999999998</v>
      </c>
      <c r="EG549" s="191">
        <f t="shared" si="381"/>
        <v>4.6819768375287252</v>
      </c>
      <c r="EH549" s="166">
        <f t="shared" si="382"/>
        <v>2</v>
      </c>
      <c r="EI549" s="205">
        <f t="shared" si="383"/>
        <v>2.8078399361434099</v>
      </c>
      <c r="EJ549" s="205">
        <f t="shared" si="352"/>
        <v>1.6516705506725942</v>
      </c>
      <c r="EK549" s="51">
        <f t="shared" si="389"/>
        <v>0.86578106820001977</v>
      </c>
      <c r="EL549" s="220">
        <f t="shared" si="353"/>
        <v>0.33018003192829504</v>
      </c>
      <c r="EM549" s="221">
        <f t="shared" si="384"/>
        <v>4.6376265335304874</v>
      </c>
      <c r="EN549" s="191"/>
      <c r="EO549" s="313"/>
      <c r="EP549" s="192" t="s">
        <v>354</v>
      </c>
      <c r="EQ549" s="222">
        <f t="shared" si="385"/>
        <v>2.8078399361434099</v>
      </c>
      <c r="ER549" s="191">
        <f t="shared" si="386"/>
        <v>1.6516705506725942</v>
      </c>
      <c r="ES549" s="51">
        <f t="shared" si="387"/>
        <v>0.86578106820001977</v>
      </c>
      <c r="ET549" s="191">
        <f t="shared" si="390"/>
        <v>3.798380031928295</v>
      </c>
      <c r="EU549" s="191">
        <f t="shared" si="388"/>
        <v>4.6376265335304874</v>
      </c>
      <c r="EV549" s="191"/>
      <c r="EW549" s="191"/>
      <c r="EX549" s="192" t="str">
        <f t="shared" si="354"/>
        <v>Front</v>
      </c>
      <c r="EY549" s="145"/>
      <c r="EZ549" s="191"/>
      <c r="FA549" s="191"/>
      <c r="FB549" s="191"/>
      <c r="FC549" s="191"/>
      <c r="FD549" s="191"/>
      <c r="FE549" s="191"/>
      <c r="FF549" s="192"/>
      <c r="FG549" s="145"/>
      <c r="FH549" s="191"/>
      <c r="FI549" s="191"/>
      <c r="FJ549" s="191"/>
      <c r="FK549" s="191"/>
      <c r="FL549" s="191"/>
      <c r="FM549" s="191"/>
      <c r="FN549" s="192"/>
      <c r="FO549" s="145"/>
      <c r="FP549" s="191"/>
      <c r="FQ549" s="191"/>
      <c r="FR549" s="191"/>
      <c r="FS549" s="191"/>
      <c r="FT549" s="191"/>
      <c r="FU549" s="191"/>
      <c r="FV549" s="192"/>
      <c r="FW549" s="191"/>
      <c r="FX549" s="191"/>
      <c r="FY549" s="191"/>
      <c r="FZ549" s="191"/>
      <c r="GA549" s="191"/>
      <c r="GB549" s="191"/>
      <c r="GC549" s="191"/>
      <c r="GD549" s="210"/>
      <c r="GE549" s="145"/>
      <c r="GF549" s="191"/>
      <c r="GG549" s="191"/>
      <c r="GH549" s="191"/>
      <c r="GI549" s="191"/>
      <c r="GJ549" s="191"/>
      <c r="GK549" s="191"/>
      <c r="GL549" s="210"/>
      <c r="GM549" s="145"/>
      <c r="GN549" s="191"/>
      <c r="GO549" s="191"/>
      <c r="GP549" s="191"/>
      <c r="GQ549" s="191"/>
      <c r="GR549" s="191"/>
      <c r="GS549" s="191"/>
      <c r="GT549" s="210"/>
      <c r="GU549" s="145"/>
      <c r="GV549" s="191"/>
      <c r="GW549" s="191"/>
      <c r="GX549" s="191"/>
      <c r="GY549" s="191"/>
      <c r="GZ549" s="191"/>
      <c r="HA549" s="191"/>
      <c r="HB549" s="210"/>
      <c r="HC549" s="145"/>
      <c r="HD549" s="191"/>
      <c r="HE549" s="191"/>
      <c r="HF549" s="191"/>
      <c r="HG549" s="191"/>
      <c r="HH549" s="191"/>
      <c r="HI549" s="191"/>
      <c r="HJ549" s="210"/>
      <c r="HR549" s="310"/>
    </row>
    <row r="550" spans="1:226" s="309" customFormat="1" ht="14.45" customHeight="1" x14ac:dyDescent="0.25">
      <c r="A550" s="211" t="s">
        <v>431</v>
      </c>
      <c r="B550" s="194" t="s">
        <v>0</v>
      </c>
      <c r="C550" s="31">
        <f t="shared" si="391"/>
        <v>540</v>
      </c>
      <c r="D550" s="173" t="str">
        <f t="shared" si="355"/>
        <v>Dw_540</v>
      </c>
      <c r="E550" s="4">
        <v>622.25761362026071</v>
      </c>
      <c r="F550" s="195" t="s">
        <v>360</v>
      </c>
      <c r="G550" s="195">
        <v>17.5</v>
      </c>
      <c r="H550" s="3">
        <f t="shared" si="356"/>
        <v>48.913603930116253</v>
      </c>
      <c r="I550" s="196">
        <f t="shared" si="357"/>
        <v>182.18582440196167</v>
      </c>
      <c r="J550" s="1">
        <f t="shared" si="358"/>
        <v>0.3</v>
      </c>
      <c r="K550" s="280">
        <f t="shared" si="359"/>
        <v>0.64789762517682203</v>
      </c>
      <c r="L550" s="280">
        <f t="shared" si="360"/>
        <v>0.73940477069843102</v>
      </c>
      <c r="M550" s="225">
        <f t="shared" si="361"/>
        <v>1.1173935864279425</v>
      </c>
      <c r="N550" s="15" t="s">
        <v>432</v>
      </c>
      <c r="O550" s="197">
        <f t="shared" si="362"/>
        <v>0.55455357802382321</v>
      </c>
      <c r="P550" s="198">
        <f t="shared" si="363"/>
        <v>0</v>
      </c>
      <c r="Q550" s="198">
        <f t="shared" si="364"/>
        <v>0</v>
      </c>
      <c r="R550" s="198">
        <f t="shared" si="365"/>
        <v>0.78289786594937183</v>
      </c>
      <c r="S550" s="77">
        <f t="shared" si="366"/>
        <v>0.79498900958466223</v>
      </c>
      <c r="T550" s="199"/>
      <c r="U550" s="3">
        <f t="shared" si="367"/>
        <v>1.752312850270497</v>
      </c>
      <c r="V550" s="98">
        <f t="shared" si="368"/>
        <v>10.440041105758585</v>
      </c>
      <c r="W550" s="49">
        <f t="shared" si="369"/>
        <v>4.6851926572526779</v>
      </c>
      <c r="X550" s="317">
        <f t="shared" si="351"/>
        <v>7.5856613316963528E-2</v>
      </c>
      <c r="Y550" s="318">
        <v>7.5856613316963514E-2</v>
      </c>
      <c r="Z550" s="200"/>
      <c r="AA550" s="66"/>
      <c r="AB550" s="66"/>
      <c r="AC550" s="66">
        <v>250</v>
      </c>
      <c r="AD550" s="66"/>
      <c r="AE550" s="66"/>
      <c r="AF550" s="66"/>
      <c r="AG550" s="66"/>
      <c r="AH550" s="195"/>
      <c r="AI550" s="34"/>
      <c r="AJ550" s="229">
        <v>180</v>
      </c>
      <c r="AK550" s="34"/>
      <c r="AL550" s="34"/>
      <c r="AM550" s="34"/>
      <c r="AN550" s="201"/>
      <c r="AO550" s="201"/>
      <c r="AP550" s="202">
        <v>240</v>
      </c>
      <c r="AQ550" s="18"/>
      <c r="AR550" s="18"/>
      <c r="AS550" s="18"/>
      <c r="AT550" s="51"/>
      <c r="AU550" s="17"/>
      <c r="AV550" s="18"/>
      <c r="AW550" s="112"/>
      <c r="AX550" s="103"/>
      <c r="AY550" s="18"/>
      <c r="AZ550" s="18"/>
      <c r="BA550" s="18"/>
      <c r="BB550" s="17"/>
      <c r="BC550" s="19"/>
      <c r="BD550" s="19"/>
      <c r="BE550" s="19"/>
      <c r="BF550" s="17"/>
      <c r="BG550" s="18"/>
      <c r="BH550" s="18"/>
      <c r="BI550" s="128"/>
      <c r="BJ550" s="331"/>
      <c r="BK550" s="332"/>
      <c r="BL550" s="332"/>
      <c r="BM550" s="332"/>
      <c r="BN550" s="333"/>
      <c r="BO550" s="203">
        <f t="shared" si="370"/>
        <v>6.9363999999999999</v>
      </c>
      <c r="BP550" s="285">
        <v>7.0517276872896968</v>
      </c>
      <c r="BQ550" s="204">
        <v>3.0153648303618774</v>
      </c>
      <c r="BR550" s="204"/>
      <c r="BS550" s="47"/>
      <c r="BT550" s="42"/>
      <c r="BU550" s="42"/>
      <c r="BV550" s="42"/>
      <c r="BW550" s="43"/>
      <c r="BX550" s="191"/>
      <c r="BY550" s="191"/>
      <c r="BZ550" s="205"/>
      <c r="CA550" s="191"/>
      <c r="CB550" s="206"/>
      <c r="CC550" s="191"/>
      <c r="CD550" s="207">
        <f t="shared" si="371"/>
        <v>54.655747320588503</v>
      </c>
      <c r="CE550" s="47" t="s">
        <v>356</v>
      </c>
      <c r="CF550" s="42">
        <v>31.8</v>
      </c>
      <c r="CG550" s="42" t="s">
        <v>353</v>
      </c>
      <c r="CH550" s="42">
        <v>175</v>
      </c>
      <c r="CI550" s="191"/>
      <c r="CJ550" s="192"/>
      <c r="CK550" s="191" t="s">
        <v>357</v>
      </c>
      <c r="CL550" s="191" t="s">
        <v>358</v>
      </c>
      <c r="CM550" s="208">
        <v>0.13</v>
      </c>
      <c r="CN550" s="191">
        <v>470</v>
      </c>
      <c r="CO550" s="205">
        <f t="shared" si="372"/>
        <v>74.387062690301292</v>
      </c>
      <c r="CP550" s="191">
        <f t="shared" si="373"/>
        <v>40.991810490441374</v>
      </c>
      <c r="CQ550" s="145" t="s">
        <v>353</v>
      </c>
      <c r="CR550" s="191">
        <v>175</v>
      </c>
      <c r="CS550" s="191"/>
      <c r="CT550" s="191"/>
      <c r="CU550" s="191"/>
      <c r="CV550" s="192"/>
      <c r="CW550" s="191" t="s">
        <v>357</v>
      </c>
      <c r="CX550" s="209" t="s">
        <v>358</v>
      </c>
      <c r="CY550" s="208">
        <v>0.13</v>
      </c>
      <c r="CZ550" s="191">
        <v>470</v>
      </c>
      <c r="DA550" s="191"/>
      <c r="DB550" s="191">
        <f t="shared" si="374"/>
        <v>48.913603930116253</v>
      </c>
      <c r="DC550" s="43">
        <f t="shared" si="375"/>
        <v>0</v>
      </c>
      <c r="DD550" s="191" t="s">
        <v>362</v>
      </c>
      <c r="DE550" s="191">
        <v>100</v>
      </c>
      <c r="DF550" s="191" t="s">
        <v>361</v>
      </c>
      <c r="DG550" s="191">
        <v>20</v>
      </c>
      <c r="DH550" s="191" t="s">
        <v>353</v>
      </c>
      <c r="DI550" s="192">
        <v>175</v>
      </c>
      <c r="DJ550" s="191"/>
      <c r="DK550" s="209"/>
      <c r="DL550" s="208"/>
      <c r="DM550" s="191"/>
      <c r="DN550" s="191">
        <f t="shared" si="376"/>
        <v>48.913603930116253</v>
      </c>
      <c r="DO550" s="192">
        <f t="shared" si="377"/>
        <v>0</v>
      </c>
      <c r="DP550" s="191">
        <v>1</v>
      </c>
      <c r="DQ550" s="191" t="s">
        <v>363</v>
      </c>
      <c r="DR550" s="191" t="s">
        <v>371</v>
      </c>
      <c r="DS550" s="208">
        <v>0.13400000000000001</v>
      </c>
      <c r="DT550" s="191">
        <v>580</v>
      </c>
      <c r="DU550" s="191">
        <f t="shared" si="378"/>
        <v>7.0517276872896968</v>
      </c>
      <c r="DV550" s="191">
        <v>0.375</v>
      </c>
      <c r="DW550" s="191">
        <v>0.45</v>
      </c>
      <c r="DX550" s="192">
        <f t="shared" si="379"/>
        <v>9.1092912200980845</v>
      </c>
      <c r="DY550" s="191">
        <v>1</v>
      </c>
      <c r="DZ550" s="191" t="s">
        <v>363</v>
      </c>
      <c r="EA550" s="191" t="s">
        <v>371</v>
      </c>
      <c r="EB550" s="208">
        <v>0.13400000000000001</v>
      </c>
      <c r="EC550" s="191">
        <v>580</v>
      </c>
      <c r="ED550" s="191">
        <f t="shared" si="380"/>
        <v>3.0153648303618774</v>
      </c>
      <c r="EE550" s="191">
        <v>0.47499999999999998</v>
      </c>
      <c r="EF550" s="191">
        <v>0.47499999999999998</v>
      </c>
      <c r="EG550" s="191">
        <f t="shared" si="381"/>
        <v>4.5546456100490422</v>
      </c>
      <c r="EH550" s="166">
        <f t="shared" si="382"/>
        <v>2</v>
      </c>
      <c r="EI550" s="205">
        <f t="shared" si="383"/>
        <v>2.978931845459845</v>
      </c>
      <c r="EJ550" s="205">
        <f t="shared" si="352"/>
        <v>1.752312850270497</v>
      </c>
      <c r="EK550" s="51">
        <f t="shared" si="389"/>
        <v>1.0130519800913804</v>
      </c>
      <c r="EL550" s="220">
        <f t="shared" si="353"/>
        <v>0.24463407727007747</v>
      </c>
      <c r="EM550" s="221">
        <f t="shared" si="384"/>
        <v>5.2200205528792925</v>
      </c>
      <c r="EN550" s="191"/>
      <c r="EO550" s="313"/>
      <c r="EP550" s="192" t="s">
        <v>354</v>
      </c>
      <c r="EQ550" s="222">
        <f t="shared" si="385"/>
        <v>2.978931845459845</v>
      </c>
      <c r="ER550" s="191">
        <f t="shared" si="386"/>
        <v>1.752312850270497</v>
      </c>
      <c r="ES550" s="51">
        <f t="shared" si="387"/>
        <v>1.0130519800913804</v>
      </c>
      <c r="ET550" s="191">
        <f t="shared" si="390"/>
        <v>3.7128340772700774</v>
      </c>
      <c r="EU550" s="191">
        <f t="shared" si="388"/>
        <v>5.2200205528792925</v>
      </c>
      <c r="EV550" s="191"/>
      <c r="EW550" s="191"/>
      <c r="EX550" s="192" t="str">
        <f t="shared" si="354"/>
        <v>Front</v>
      </c>
      <c r="EY550" s="145"/>
      <c r="EZ550" s="191"/>
      <c r="FA550" s="191"/>
      <c r="FB550" s="191"/>
      <c r="FC550" s="191"/>
      <c r="FD550" s="191"/>
      <c r="FE550" s="191"/>
      <c r="FF550" s="192"/>
      <c r="FG550" s="145"/>
      <c r="FH550" s="191"/>
      <c r="FI550" s="191"/>
      <c r="FJ550" s="191"/>
      <c r="FK550" s="191"/>
      <c r="FL550" s="191"/>
      <c r="FM550" s="191"/>
      <c r="FN550" s="192"/>
      <c r="FO550" s="145"/>
      <c r="FP550" s="191"/>
      <c r="FQ550" s="191"/>
      <c r="FR550" s="191"/>
      <c r="FS550" s="191"/>
      <c r="FT550" s="191"/>
      <c r="FU550" s="191"/>
      <c r="FV550" s="192"/>
      <c r="FW550" s="191"/>
      <c r="FX550" s="191"/>
      <c r="FY550" s="191"/>
      <c r="FZ550" s="191"/>
      <c r="GA550" s="191"/>
      <c r="GB550" s="191"/>
      <c r="GC550" s="191"/>
      <c r="GD550" s="210"/>
      <c r="GE550" s="145"/>
      <c r="GF550" s="191"/>
      <c r="GG550" s="191"/>
      <c r="GH550" s="191"/>
      <c r="GI550" s="191"/>
      <c r="GJ550" s="191"/>
      <c r="GK550" s="191"/>
      <c r="GL550" s="210"/>
      <c r="GM550" s="145"/>
      <c r="GN550" s="191"/>
      <c r="GO550" s="191"/>
      <c r="GP550" s="191"/>
      <c r="GQ550" s="191"/>
      <c r="GR550" s="191"/>
      <c r="GS550" s="191"/>
      <c r="GT550" s="210"/>
      <c r="GU550" s="145"/>
      <c r="GV550" s="191"/>
      <c r="GW550" s="191"/>
      <c r="GX550" s="191"/>
      <c r="GY550" s="191"/>
      <c r="GZ550" s="191"/>
      <c r="HA550" s="191"/>
      <c r="HB550" s="210"/>
      <c r="HC550" s="145"/>
      <c r="HD550" s="191"/>
      <c r="HE550" s="191"/>
      <c r="HF550" s="191"/>
      <c r="HG550" s="191"/>
      <c r="HH550" s="191"/>
      <c r="HI550" s="191"/>
      <c r="HJ550" s="210"/>
      <c r="HR550" s="310"/>
    </row>
    <row r="551" spans="1:226" s="309" customFormat="1" ht="14.45" customHeight="1" x14ac:dyDescent="0.25">
      <c r="A551" s="211" t="s">
        <v>431</v>
      </c>
      <c r="B551" s="194" t="s">
        <v>0</v>
      </c>
      <c r="C551" s="31">
        <f t="shared" si="391"/>
        <v>541</v>
      </c>
      <c r="D551" s="173" t="str">
        <f t="shared" si="355"/>
        <v>Dw_541</v>
      </c>
      <c r="E551" s="4">
        <v>506.70144663135568</v>
      </c>
      <c r="F551" s="195" t="s">
        <v>360</v>
      </c>
      <c r="G551" s="195">
        <v>17.5</v>
      </c>
      <c r="H551" s="3">
        <f t="shared" si="356"/>
        <v>60.56189249386415</v>
      </c>
      <c r="I551" s="196">
        <f t="shared" si="357"/>
        <v>215.54502394924157</v>
      </c>
      <c r="J551" s="1">
        <f t="shared" si="358"/>
        <v>0.3</v>
      </c>
      <c r="K551" s="280">
        <f t="shared" si="359"/>
        <v>0.68484069787656299</v>
      </c>
      <c r="L551" s="280">
        <f t="shared" si="360"/>
        <v>0.80426083276585736</v>
      </c>
      <c r="M551" s="225">
        <f t="shared" si="361"/>
        <v>1.0677259993373536</v>
      </c>
      <c r="N551" s="15" t="s">
        <v>432</v>
      </c>
      <c r="O551" s="197">
        <f t="shared" si="362"/>
        <v>0.60319562457439302</v>
      </c>
      <c r="P551" s="198">
        <f t="shared" si="363"/>
        <v>0</v>
      </c>
      <c r="Q551" s="198">
        <f t="shared" si="364"/>
        <v>0</v>
      </c>
      <c r="R551" s="198">
        <f t="shared" si="365"/>
        <v>0.74809844664683034</v>
      </c>
      <c r="S551" s="77">
        <f t="shared" si="366"/>
        <v>0.94120099348788655</v>
      </c>
      <c r="T551" s="199"/>
      <c r="U551" s="3">
        <f t="shared" si="367"/>
        <v>2.0306529573960712</v>
      </c>
      <c r="V551" s="98">
        <f t="shared" si="368"/>
        <v>14.020074873496794</v>
      </c>
      <c r="W551" s="49">
        <f t="shared" si="369"/>
        <v>4.3196554255461832</v>
      </c>
      <c r="X551" s="317">
        <f t="shared" si="351"/>
        <v>9.268942450960152E-2</v>
      </c>
      <c r="Y551" s="318">
        <v>9.2689424509601506E-2</v>
      </c>
      <c r="Z551" s="200"/>
      <c r="AA551" s="66"/>
      <c r="AB551" s="66"/>
      <c r="AC551" s="66">
        <v>250</v>
      </c>
      <c r="AD551" s="66"/>
      <c r="AE551" s="66"/>
      <c r="AF551" s="66"/>
      <c r="AG551" s="66"/>
      <c r="AH551" s="195"/>
      <c r="AI551" s="34"/>
      <c r="AJ551" s="229">
        <v>180</v>
      </c>
      <c r="AK551" s="34"/>
      <c r="AL551" s="34"/>
      <c r="AM551" s="34"/>
      <c r="AN551" s="201"/>
      <c r="AO551" s="201"/>
      <c r="AP551" s="202">
        <v>240</v>
      </c>
      <c r="AQ551" s="18"/>
      <c r="AR551" s="18"/>
      <c r="AS551" s="18"/>
      <c r="AT551" s="51"/>
      <c r="AU551" s="17"/>
      <c r="AV551" s="18"/>
      <c r="AW551" s="112"/>
      <c r="AX551" s="103"/>
      <c r="AY551" s="18"/>
      <c r="AZ551" s="18"/>
      <c r="BA551" s="18"/>
      <c r="BB551" s="17"/>
      <c r="BC551" s="19"/>
      <c r="BD551" s="19"/>
      <c r="BE551" s="19"/>
      <c r="BF551" s="17"/>
      <c r="BG551" s="18"/>
      <c r="BH551" s="18"/>
      <c r="BI551" s="128"/>
      <c r="BJ551" s="331"/>
      <c r="BK551" s="332"/>
      <c r="BL551" s="332"/>
      <c r="BM551" s="332"/>
      <c r="BN551" s="333"/>
      <c r="BO551" s="203">
        <f t="shared" si="370"/>
        <v>6.9363999999999999</v>
      </c>
      <c r="BP551" s="285">
        <v>8.7310265402606753</v>
      </c>
      <c r="BQ551" s="204">
        <v>3.0132976439646448</v>
      </c>
      <c r="BR551" s="204"/>
      <c r="BS551" s="47"/>
      <c r="BT551" s="42"/>
      <c r="BU551" s="42"/>
      <c r="BV551" s="42"/>
      <c r="BW551" s="43"/>
      <c r="BX551" s="191"/>
      <c r="BY551" s="191"/>
      <c r="BZ551" s="205"/>
      <c r="CA551" s="191"/>
      <c r="CB551" s="206"/>
      <c r="CC551" s="191"/>
      <c r="CD551" s="207">
        <f t="shared" si="371"/>
        <v>64.66350718477247</v>
      </c>
      <c r="CE551" s="47" t="s">
        <v>356</v>
      </c>
      <c r="CF551" s="42">
        <v>31.8</v>
      </c>
      <c r="CG551" s="42" t="s">
        <v>353</v>
      </c>
      <c r="CH551" s="42">
        <v>175</v>
      </c>
      <c r="CI551" s="191"/>
      <c r="CJ551" s="192"/>
      <c r="CK551" s="191" t="s">
        <v>357</v>
      </c>
      <c r="CL551" s="191" t="s">
        <v>358</v>
      </c>
      <c r="CM551" s="208">
        <v>0.13</v>
      </c>
      <c r="CN551" s="191">
        <v>470</v>
      </c>
      <c r="CO551" s="205">
        <f t="shared" si="372"/>
        <v>84.449685110085397</v>
      </c>
      <c r="CP551" s="191">
        <f t="shared" si="373"/>
        <v>48.497630388579353</v>
      </c>
      <c r="CQ551" s="145" t="s">
        <v>353</v>
      </c>
      <c r="CR551" s="191">
        <v>175</v>
      </c>
      <c r="CS551" s="191"/>
      <c r="CT551" s="191"/>
      <c r="CU551" s="191"/>
      <c r="CV551" s="192"/>
      <c r="CW551" s="191" t="s">
        <v>357</v>
      </c>
      <c r="CX551" s="209" t="s">
        <v>358</v>
      </c>
      <c r="CY551" s="208">
        <v>0.13</v>
      </c>
      <c r="CZ551" s="191">
        <v>470</v>
      </c>
      <c r="DA551" s="191"/>
      <c r="DB551" s="191">
        <f t="shared" si="374"/>
        <v>60.56189249386415</v>
      </c>
      <c r="DC551" s="43">
        <f t="shared" si="375"/>
        <v>0</v>
      </c>
      <c r="DD551" s="191" t="s">
        <v>362</v>
      </c>
      <c r="DE551" s="191">
        <v>100</v>
      </c>
      <c r="DF551" s="191" t="s">
        <v>361</v>
      </c>
      <c r="DG551" s="191">
        <v>20</v>
      </c>
      <c r="DH551" s="191" t="s">
        <v>353</v>
      </c>
      <c r="DI551" s="192">
        <v>175</v>
      </c>
      <c r="DJ551" s="191"/>
      <c r="DK551" s="209"/>
      <c r="DL551" s="208"/>
      <c r="DM551" s="191"/>
      <c r="DN551" s="191">
        <f t="shared" si="376"/>
        <v>60.56189249386415</v>
      </c>
      <c r="DO551" s="192">
        <f t="shared" si="377"/>
        <v>0</v>
      </c>
      <c r="DP551" s="191">
        <v>1</v>
      </c>
      <c r="DQ551" s="191" t="s">
        <v>363</v>
      </c>
      <c r="DR551" s="191" t="s">
        <v>371</v>
      </c>
      <c r="DS551" s="208">
        <v>0.13400000000000001</v>
      </c>
      <c r="DT551" s="191">
        <v>580</v>
      </c>
      <c r="DU551" s="191">
        <f t="shared" si="378"/>
        <v>8.7310265402606753</v>
      </c>
      <c r="DV551" s="191">
        <v>0.375</v>
      </c>
      <c r="DW551" s="191">
        <v>0.45</v>
      </c>
      <c r="DX551" s="192">
        <f t="shared" si="379"/>
        <v>10.777251197462078</v>
      </c>
      <c r="DY551" s="191">
        <v>1</v>
      </c>
      <c r="DZ551" s="191" t="s">
        <v>363</v>
      </c>
      <c r="EA551" s="191" t="s">
        <v>371</v>
      </c>
      <c r="EB551" s="208">
        <v>0.13400000000000001</v>
      </c>
      <c r="EC551" s="191">
        <v>580</v>
      </c>
      <c r="ED551" s="191">
        <f t="shared" si="380"/>
        <v>3.0132976439646448</v>
      </c>
      <c r="EE551" s="191">
        <v>0.47499999999999998</v>
      </c>
      <c r="EF551" s="191">
        <v>0.47499999999999998</v>
      </c>
      <c r="EG551" s="191">
        <f t="shared" si="381"/>
        <v>5.3886255987310392</v>
      </c>
      <c r="EH551" s="166">
        <f t="shared" si="382"/>
        <v>2</v>
      </c>
      <c r="EI551" s="205">
        <f t="shared" si="383"/>
        <v>3.4521100275733207</v>
      </c>
      <c r="EJ551" s="205">
        <f t="shared" si="352"/>
        <v>2.0306529573960712</v>
      </c>
      <c r="EK551" s="51">
        <f t="shared" si="389"/>
        <v>0.73264468656857362</v>
      </c>
      <c r="EL551" s="220">
        <f t="shared" si="353"/>
        <v>8.0449862133396E-3</v>
      </c>
      <c r="EM551" s="221">
        <f t="shared" si="384"/>
        <v>7.0100374367483971</v>
      </c>
      <c r="EN551" s="191"/>
      <c r="EO551" s="313"/>
      <c r="EP551" s="192" t="s">
        <v>354</v>
      </c>
      <c r="EQ551" s="222">
        <f t="shared" si="385"/>
        <v>3.4521100275733207</v>
      </c>
      <c r="ER551" s="191">
        <f t="shared" si="386"/>
        <v>2.0306529573960712</v>
      </c>
      <c r="ES551" s="51">
        <f t="shared" si="387"/>
        <v>0.73264468656857362</v>
      </c>
      <c r="ET551" s="191">
        <f t="shared" si="390"/>
        <v>3.4762449862133398</v>
      </c>
      <c r="EU551" s="191">
        <f t="shared" si="388"/>
        <v>7.0100374367483971</v>
      </c>
      <c r="EV551" s="191"/>
      <c r="EW551" s="191"/>
      <c r="EX551" s="192" t="str">
        <f t="shared" si="354"/>
        <v>Front</v>
      </c>
      <c r="EY551" s="145"/>
      <c r="EZ551" s="191"/>
      <c r="FA551" s="191"/>
      <c r="FB551" s="191"/>
      <c r="FC551" s="191"/>
      <c r="FD551" s="191"/>
      <c r="FE551" s="191"/>
      <c r="FF551" s="192"/>
      <c r="FG551" s="145"/>
      <c r="FH551" s="191"/>
      <c r="FI551" s="191"/>
      <c r="FJ551" s="191"/>
      <c r="FK551" s="191"/>
      <c r="FL551" s="191"/>
      <c r="FM551" s="191"/>
      <c r="FN551" s="192"/>
      <c r="FO551" s="145"/>
      <c r="FP551" s="191"/>
      <c r="FQ551" s="191"/>
      <c r="FR551" s="191"/>
      <c r="FS551" s="191"/>
      <c r="FT551" s="191"/>
      <c r="FU551" s="191"/>
      <c r="FV551" s="192"/>
      <c r="FW551" s="191"/>
      <c r="FX551" s="191"/>
      <c r="FY551" s="191"/>
      <c r="FZ551" s="191"/>
      <c r="GA551" s="191"/>
      <c r="GB551" s="191"/>
      <c r="GC551" s="191"/>
      <c r="GD551" s="210"/>
      <c r="GE551" s="145"/>
      <c r="GF551" s="191"/>
      <c r="GG551" s="191"/>
      <c r="GH551" s="191"/>
      <c r="GI551" s="191"/>
      <c r="GJ551" s="191"/>
      <c r="GK551" s="191"/>
      <c r="GL551" s="210"/>
      <c r="GM551" s="145"/>
      <c r="GN551" s="191"/>
      <c r="GO551" s="191"/>
      <c r="GP551" s="191"/>
      <c r="GQ551" s="191"/>
      <c r="GR551" s="191"/>
      <c r="GS551" s="191"/>
      <c r="GT551" s="210"/>
      <c r="GU551" s="145"/>
      <c r="GV551" s="191"/>
      <c r="GW551" s="191"/>
      <c r="GX551" s="191"/>
      <c r="GY551" s="191"/>
      <c r="GZ551" s="191"/>
      <c r="HA551" s="191"/>
      <c r="HB551" s="210"/>
      <c r="HC551" s="145"/>
      <c r="HD551" s="191"/>
      <c r="HE551" s="191"/>
      <c r="HF551" s="191"/>
      <c r="HG551" s="191"/>
      <c r="HH551" s="191"/>
      <c r="HI551" s="191"/>
      <c r="HJ551" s="210"/>
      <c r="HR551" s="310"/>
    </row>
    <row r="552" spans="1:226" s="309" customFormat="1" ht="14.45" customHeight="1" x14ac:dyDescent="0.25">
      <c r="A552" s="211" t="s">
        <v>431</v>
      </c>
      <c r="B552" s="194" t="s">
        <v>0</v>
      </c>
      <c r="C552" s="31">
        <f t="shared" si="391"/>
        <v>542</v>
      </c>
      <c r="D552" s="173" t="str">
        <f t="shared" si="355"/>
        <v>Dw_542</v>
      </c>
      <c r="E552" s="4">
        <v>578.29162417208613</v>
      </c>
      <c r="F552" s="195" t="s">
        <v>360</v>
      </c>
      <c r="G552" s="195">
        <v>17.5</v>
      </c>
      <c r="H552" s="3">
        <f t="shared" si="356"/>
        <v>52.389155665223299</v>
      </c>
      <c r="I552" s="196">
        <f t="shared" si="357"/>
        <v>190.70338672241479</v>
      </c>
      <c r="J552" s="1">
        <f t="shared" si="358"/>
        <v>0.30000000000000004</v>
      </c>
      <c r="K552" s="280">
        <f t="shared" si="359"/>
        <v>0.66582444944903962</v>
      </c>
      <c r="L552" s="280">
        <f t="shared" si="360"/>
        <v>0.86801320739327192</v>
      </c>
      <c r="M552" s="225">
        <f t="shared" si="361"/>
        <v>1.0920392835172559</v>
      </c>
      <c r="N552" s="15" t="s">
        <v>432</v>
      </c>
      <c r="O552" s="197">
        <f t="shared" si="362"/>
        <v>0.65100990554495397</v>
      </c>
      <c r="P552" s="198">
        <f t="shared" si="363"/>
        <v>0</v>
      </c>
      <c r="Q552" s="198">
        <f t="shared" si="364"/>
        <v>0</v>
      </c>
      <c r="R552" s="198">
        <f t="shared" si="365"/>
        <v>0.76513346325142373</v>
      </c>
      <c r="S552" s="77">
        <f t="shared" si="366"/>
        <v>0.84625046783932467</v>
      </c>
      <c r="T552" s="199"/>
      <c r="U552" s="3">
        <f t="shared" si="367"/>
        <v>2.4262516176290294</v>
      </c>
      <c r="V552" s="98">
        <f t="shared" si="368"/>
        <v>20.014769500961439</v>
      </c>
      <c r="W552" s="49">
        <f t="shared" si="369"/>
        <v>2.6175248065038526</v>
      </c>
      <c r="X552" s="317">
        <f t="shared" si="351"/>
        <v>0.16347829746045114</v>
      </c>
      <c r="Y552" s="318">
        <v>0.16347829746045109</v>
      </c>
      <c r="Z552" s="200"/>
      <c r="AA552" s="66"/>
      <c r="AB552" s="66"/>
      <c r="AC552" s="66">
        <v>250</v>
      </c>
      <c r="AD552" s="66"/>
      <c r="AE552" s="66"/>
      <c r="AF552" s="66"/>
      <c r="AG552" s="66"/>
      <c r="AH552" s="195"/>
      <c r="AI552" s="34"/>
      <c r="AJ552" s="229">
        <v>180</v>
      </c>
      <c r="AK552" s="34"/>
      <c r="AL552" s="34"/>
      <c r="AM552" s="34"/>
      <c r="AN552" s="201"/>
      <c r="AO552" s="201"/>
      <c r="AP552" s="202">
        <v>240</v>
      </c>
      <c r="AQ552" s="18"/>
      <c r="AR552" s="18"/>
      <c r="AS552" s="18"/>
      <c r="AT552" s="51"/>
      <c r="AU552" s="17"/>
      <c r="AV552" s="18"/>
      <c r="AW552" s="112"/>
      <c r="AX552" s="103"/>
      <c r="AY552" s="18"/>
      <c r="AZ552" s="18"/>
      <c r="BA552" s="18"/>
      <c r="BB552" s="17"/>
      <c r="BC552" s="19"/>
      <c r="BD552" s="19"/>
      <c r="BE552" s="19"/>
      <c r="BF552" s="17"/>
      <c r="BG552" s="18"/>
      <c r="BH552" s="18"/>
      <c r="BI552" s="128"/>
      <c r="BJ552" s="331"/>
      <c r="BK552" s="332"/>
      <c r="BL552" s="332"/>
      <c r="BM552" s="332"/>
      <c r="BN552" s="333"/>
      <c r="BO552" s="203">
        <f t="shared" si="370"/>
        <v>6.9363999999999999</v>
      </c>
      <c r="BP552" s="285">
        <v>7.5527875649073435</v>
      </c>
      <c r="BQ552" s="204">
        <v>2.9651446986606</v>
      </c>
      <c r="BR552" s="204"/>
      <c r="BS552" s="47"/>
      <c r="BT552" s="42"/>
      <c r="BU552" s="42"/>
      <c r="BV552" s="42"/>
      <c r="BW552" s="43"/>
      <c r="BX552" s="191"/>
      <c r="BY552" s="191"/>
      <c r="BZ552" s="205"/>
      <c r="CA552" s="191"/>
      <c r="CB552" s="206"/>
      <c r="CC552" s="191"/>
      <c r="CD552" s="207">
        <f t="shared" si="371"/>
        <v>57.211016016724443</v>
      </c>
      <c r="CE552" s="47" t="s">
        <v>356</v>
      </c>
      <c r="CF552" s="42">
        <v>31.8</v>
      </c>
      <c r="CG552" s="42" t="s">
        <v>353</v>
      </c>
      <c r="CH552" s="42">
        <v>175</v>
      </c>
      <c r="CI552" s="191"/>
      <c r="CJ552" s="192"/>
      <c r="CK552" s="191" t="s">
        <v>357</v>
      </c>
      <c r="CL552" s="191" t="s">
        <v>358</v>
      </c>
      <c r="CM552" s="208">
        <v>0.13</v>
      </c>
      <c r="CN552" s="191">
        <v>470</v>
      </c>
      <c r="CO552" s="205">
        <f t="shared" si="372"/>
        <v>75.953521540540322</v>
      </c>
      <c r="CP552" s="191">
        <f t="shared" si="373"/>
        <v>42.908262012543332</v>
      </c>
      <c r="CQ552" s="145" t="s">
        <v>353</v>
      </c>
      <c r="CR552" s="191">
        <v>175</v>
      </c>
      <c r="CS552" s="191"/>
      <c r="CT552" s="191"/>
      <c r="CU552" s="191"/>
      <c r="CV552" s="192"/>
      <c r="CW552" s="191" t="s">
        <v>357</v>
      </c>
      <c r="CX552" s="209" t="s">
        <v>358</v>
      </c>
      <c r="CY552" s="208">
        <v>0.13</v>
      </c>
      <c r="CZ552" s="191">
        <v>470</v>
      </c>
      <c r="DA552" s="191"/>
      <c r="DB552" s="191">
        <f t="shared" si="374"/>
        <v>52.389155665223299</v>
      </c>
      <c r="DC552" s="43">
        <f t="shared" si="375"/>
        <v>0</v>
      </c>
      <c r="DD552" s="191" t="s">
        <v>362</v>
      </c>
      <c r="DE552" s="191">
        <v>100</v>
      </c>
      <c r="DF552" s="191" t="s">
        <v>361</v>
      </c>
      <c r="DG552" s="191">
        <v>20</v>
      </c>
      <c r="DH552" s="191" t="s">
        <v>353</v>
      </c>
      <c r="DI552" s="192">
        <v>175</v>
      </c>
      <c r="DJ552" s="191"/>
      <c r="DK552" s="209"/>
      <c r="DL552" s="208"/>
      <c r="DM552" s="191"/>
      <c r="DN552" s="191">
        <f t="shared" si="376"/>
        <v>52.389155665223299</v>
      </c>
      <c r="DO552" s="192">
        <f t="shared" si="377"/>
        <v>0</v>
      </c>
      <c r="DP552" s="191">
        <v>1</v>
      </c>
      <c r="DQ552" s="191" t="s">
        <v>363</v>
      </c>
      <c r="DR552" s="191" t="s">
        <v>371</v>
      </c>
      <c r="DS552" s="208">
        <v>0.13400000000000001</v>
      </c>
      <c r="DT552" s="191">
        <v>580</v>
      </c>
      <c r="DU552" s="191">
        <f t="shared" si="378"/>
        <v>7.5527875649073435</v>
      </c>
      <c r="DV552" s="191">
        <v>0.375</v>
      </c>
      <c r="DW552" s="191">
        <v>0.45</v>
      </c>
      <c r="DX552" s="192">
        <f t="shared" si="379"/>
        <v>9.5351693361207399</v>
      </c>
      <c r="DY552" s="191">
        <v>1</v>
      </c>
      <c r="DZ552" s="191" t="s">
        <v>363</v>
      </c>
      <c r="EA552" s="191" t="s">
        <v>371</v>
      </c>
      <c r="EB552" s="208">
        <v>0.13400000000000001</v>
      </c>
      <c r="EC552" s="191">
        <v>580</v>
      </c>
      <c r="ED552" s="191">
        <f t="shared" si="380"/>
        <v>2.9651446986606</v>
      </c>
      <c r="EE552" s="191">
        <v>0.47499999999999998</v>
      </c>
      <c r="EF552" s="191">
        <v>0.47499999999999998</v>
      </c>
      <c r="EG552" s="191">
        <f t="shared" si="381"/>
        <v>4.76758466806037</v>
      </c>
      <c r="EH552" s="166">
        <f t="shared" si="382"/>
        <v>2</v>
      </c>
      <c r="EI552" s="205">
        <f t="shared" si="383"/>
        <v>4.12462774996935</v>
      </c>
      <c r="EJ552" s="205">
        <f t="shared" si="352"/>
        <v>2.4262516176290294</v>
      </c>
      <c r="EK552" s="51">
        <f t="shared" si="389"/>
        <v>0.28889308103157063</v>
      </c>
      <c r="EL552" s="220">
        <f t="shared" si="353"/>
        <v>1.405886125015325</v>
      </c>
      <c r="EM552" s="221">
        <f t="shared" si="384"/>
        <v>10.007384750480719</v>
      </c>
      <c r="EN552" s="191"/>
      <c r="EO552" s="313"/>
      <c r="EP552" s="192" t="s">
        <v>354</v>
      </c>
      <c r="EQ552" s="222">
        <f t="shared" si="385"/>
        <v>4.12462774996935</v>
      </c>
      <c r="ER552" s="191">
        <f t="shared" si="386"/>
        <v>2.4262516176290294</v>
      </c>
      <c r="ES552" s="51">
        <f t="shared" si="387"/>
        <v>0.28889308103157063</v>
      </c>
      <c r="ET552" s="191">
        <f t="shared" si="390"/>
        <v>1.405886125015325</v>
      </c>
      <c r="EU552" s="191">
        <f t="shared" si="388"/>
        <v>10.007384750480719</v>
      </c>
      <c r="EV552" s="191"/>
      <c r="EW552" s="191"/>
      <c r="EX552" s="192" t="str">
        <f t="shared" si="354"/>
        <v>Rear</v>
      </c>
      <c r="EY552" s="145"/>
      <c r="EZ552" s="191"/>
      <c r="FA552" s="191"/>
      <c r="FB552" s="191"/>
      <c r="FC552" s="191"/>
      <c r="FD552" s="191"/>
      <c r="FE552" s="191"/>
      <c r="FF552" s="192"/>
      <c r="FG552" s="145"/>
      <c r="FH552" s="191"/>
      <c r="FI552" s="191"/>
      <c r="FJ552" s="191"/>
      <c r="FK552" s="191"/>
      <c r="FL552" s="191"/>
      <c r="FM552" s="191"/>
      <c r="FN552" s="192"/>
      <c r="FO552" s="145"/>
      <c r="FP552" s="191"/>
      <c r="FQ552" s="191"/>
      <c r="FR552" s="191"/>
      <c r="FS552" s="191"/>
      <c r="FT552" s="191"/>
      <c r="FU552" s="191"/>
      <c r="FV552" s="192"/>
      <c r="FW552" s="191"/>
      <c r="FX552" s="191"/>
      <c r="FY552" s="191"/>
      <c r="FZ552" s="191"/>
      <c r="GA552" s="191"/>
      <c r="GB552" s="191"/>
      <c r="GC552" s="191"/>
      <c r="GD552" s="210"/>
      <c r="GE552" s="145"/>
      <c r="GF552" s="191"/>
      <c r="GG552" s="191"/>
      <c r="GH552" s="191"/>
      <c r="GI552" s="191"/>
      <c r="GJ552" s="191"/>
      <c r="GK552" s="191"/>
      <c r="GL552" s="210"/>
      <c r="GM552" s="145"/>
      <c r="GN552" s="191"/>
      <c r="GO552" s="191"/>
      <c r="GP552" s="191"/>
      <c r="GQ552" s="191"/>
      <c r="GR552" s="191"/>
      <c r="GS552" s="191"/>
      <c r="GT552" s="210"/>
      <c r="GU552" s="145"/>
      <c r="GV552" s="191"/>
      <c r="GW552" s="191"/>
      <c r="GX552" s="191"/>
      <c r="GY552" s="191"/>
      <c r="GZ552" s="191"/>
      <c r="HA552" s="191"/>
      <c r="HB552" s="210"/>
      <c r="HC552" s="145"/>
      <c r="HD552" s="191"/>
      <c r="HE552" s="191"/>
      <c r="HF552" s="191"/>
      <c r="HG552" s="191"/>
      <c r="HH552" s="191"/>
      <c r="HI552" s="191"/>
      <c r="HJ552" s="210"/>
      <c r="HR552" s="310"/>
    </row>
    <row r="553" spans="1:226" s="309" customFormat="1" ht="14.45" customHeight="1" x14ac:dyDescent="0.25">
      <c r="A553" s="211" t="s">
        <v>431</v>
      </c>
      <c r="B553" s="194" t="s">
        <v>0</v>
      </c>
      <c r="C553" s="31">
        <f t="shared" si="391"/>
        <v>543</v>
      </c>
      <c r="D553" s="173" t="str">
        <f t="shared" si="355"/>
        <v>Dw_543</v>
      </c>
      <c r="E553" s="4">
        <v>465.64470754925281</v>
      </c>
      <c r="F553" s="195" t="s">
        <v>360</v>
      </c>
      <c r="G553" s="195">
        <v>17.5</v>
      </c>
      <c r="H553" s="3">
        <f t="shared" si="356"/>
        <v>51.0707208757768</v>
      </c>
      <c r="I553" s="196">
        <f t="shared" si="357"/>
        <v>192.16306915216279</v>
      </c>
      <c r="J553" s="1">
        <f t="shared" si="358"/>
        <v>0.3</v>
      </c>
      <c r="K553" s="280">
        <f t="shared" si="359"/>
        <v>0.64038967535104474</v>
      </c>
      <c r="L553" s="280">
        <f t="shared" si="360"/>
        <v>0.73496414392227483</v>
      </c>
      <c r="M553" s="225">
        <f t="shared" si="361"/>
        <v>1.1288056983936587</v>
      </c>
      <c r="N553" s="15" t="s">
        <v>432</v>
      </c>
      <c r="O553" s="197">
        <f t="shared" si="362"/>
        <v>0.55122310794170615</v>
      </c>
      <c r="P553" s="198">
        <f t="shared" si="363"/>
        <v>0</v>
      </c>
      <c r="Q553" s="198">
        <f t="shared" si="364"/>
        <v>0</v>
      </c>
      <c r="R553" s="198">
        <f t="shared" si="365"/>
        <v>0.79089372185230045</v>
      </c>
      <c r="S553" s="77">
        <f t="shared" si="366"/>
        <v>0.80324598124959357</v>
      </c>
      <c r="T553" s="199"/>
      <c r="U553" s="3">
        <f t="shared" si="367"/>
        <v>1.845813636568455</v>
      </c>
      <c r="V553" s="98">
        <f t="shared" si="368"/>
        <v>11.583895135203022</v>
      </c>
      <c r="W553" s="49">
        <f t="shared" si="369"/>
        <v>4.4087692679964618</v>
      </c>
      <c r="X553" s="317">
        <f t="shared" si="351"/>
        <v>8.1899003198305648E-2</v>
      </c>
      <c r="Y553" s="318">
        <v>8.1899003198305648E-2</v>
      </c>
      <c r="Z553" s="200"/>
      <c r="AA553" s="66"/>
      <c r="AB553" s="66"/>
      <c r="AC553" s="66">
        <v>250</v>
      </c>
      <c r="AD553" s="66"/>
      <c r="AE553" s="66"/>
      <c r="AF553" s="66"/>
      <c r="AG553" s="66"/>
      <c r="AH553" s="195"/>
      <c r="AI553" s="34"/>
      <c r="AJ553" s="229">
        <v>180</v>
      </c>
      <c r="AK553" s="34"/>
      <c r="AL553" s="34"/>
      <c r="AM553" s="34"/>
      <c r="AN553" s="201"/>
      <c r="AO553" s="201"/>
      <c r="AP553" s="202">
        <v>240</v>
      </c>
      <c r="AQ553" s="18"/>
      <c r="AR553" s="18"/>
      <c r="AS553" s="18"/>
      <c r="AT553" s="51"/>
      <c r="AU553" s="17"/>
      <c r="AV553" s="18"/>
      <c r="AW553" s="112"/>
      <c r="AX553" s="103"/>
      <c r="AY553" s="18"/>
      <c r="AZ553" s="18"/>
      <c r="BA553" s="18"/>
      <c r="BB553" s="17"/>
      <c r="BC553" s="19"/>
      <c r="BD553" s="19"/>
      <c r="BE553" s="19"/>
      <c r="BF553" s="17"/>
      <c r="BG553" s="18"/>
      <c r="BH553" s="18"/>
      <c r="BI553" s="128"/>
      <c r="BJ553" s="331"/>
      <c r="BK553" s="332"/>
      <c r="BL553" s="332"/>
      <c r="BM553" s="332"/>
      <c r="BN553" s="333"/>
      <c r="BO553" s="203">
        <f t="shared" si="370"/>
        <v>6.9363999999999999</v>
      </c>
      <c r="BP553" s="285">
        <v>7.3627127725876251</v>
      </c>
      <c r="BQ553" s="204">
        <v>3.1478046516699552</v>
      </c>
      <c r="BR553" s="204"/>
      <c r="BS553" s="47"/>
      <c r="BT553" s="42"/>
      <c r="BU553" s="42"/>
      <c r="BV553" s="42"/>
      <c r="BW553" s="43"/>
      <c r="BX553" s="191"/>
      <c r="BY553" s="191"/>
      <c r="BZ553" s="205"/>
      <c r="CA553" s="191"/>
      <c r="CB553" s="206"/>
      <c r="CC553" s="191"/>
      <c r="CD553" s="207">
        <f t="shared" si="371"/>
        <v>57.648920745648837</v>
      </c>
      <c r="CE553" s="47" t="s">
        <v>356</v>
      </c>
      <c r="CF553" s="42">
        <v>31.8</v>
      </c>
      <c r="CG553" s="42" t="s">
        <v>353</v>
      </c>
      <c r="CH553" s="42">
        <v>175</v>
      </c>
      <c r="CI553" s="191"/>
      <c r="CJ553" s="192"/>
      <c r="CK553" s="191" t="s">
        <v>357</v>
      </c>
      <c r="CL553" s="191" t="s">
        <v>358</v>
      </c>
      <c r="CM553" s="208">
        <v>0.13</v>
      </c>
      <c r="CN553" s="191">
        <v>470</v>
      </c>
      <c r="CO553" s="205">
        <f t="shared" si="372"/>
        <v>80.05007354918132</v>
      </c>
      <c r="CP553" s="191">
        <f t="shared" si="373"/>
        <v>43.236690559236628</v>
      </c>
      <c r="CQ553" s="145" t="s">
        <v>353</v>
      </c>
      <c r="CR553" s="191">
        <v>175</v>
      </c>
      <c r="CS553" s="191"/>
      <c r="CT553" s="191"/>
      <c r="CU553" s="191"/>
      <c r="CV553" s="192"/>
      <c r="CW553" s="191" t="s">
        <v>357</v>
      </c>
      <c r="CX553" s="209" t="s">
        <v>358</v>
      </c>
      <c r="CY553" s="208">
        <v>0.13</v>
      </c>
      <c r="CZ553" s="191">
        <v>470</v>
      </c>
      <c r="DA553" s="191"/>
      <c r="DB553" s="191">
        <f t="shared" si="374"/>
        <v>51.0707208757768</v>
      </c>
      <c r="DC553" s="43">
        <f t="shared" si="375"/>
        <v>0</v>
      </c>
      <c r="DD553" s="191" t="s">
        <v>362</v>
      </c>
      <c r="DE553" s="191">
        <v>100</v>
      </c>
      <c r="DF553" s="191" t="s">
        <v>361</v>
      </c>
      <c r="DG553" s="191">
        <v>20</v>
      </c>
      <c r="DH553" s="191" t="s">
        <v>353</v>
      </c>
      <c r="DI553" s="192">
        <v>175</v>
      </c>
      <c r="DJ553" s="191"/>
      <c r="DK553" s="209"/>
      <c r="DL553" s="208"/>
      <c r="DM553" s="191"/>
      <c r="DN553" s="191">
        <f t="shared" si="376"/>
        <v>51.0707208757768</v>
      </c>
      <c r="DO553" s="192">
        <f t="shared" si="377"/>
        <v>0</v>
      </c>
      <c r="DP553" s="191">
        <v>1</v>
      </c>
      <c r="DQ553" s="191" t="s">
        <v>363</v>
      </c>
      <c r="DR553" s="191" t="s">
        <v>371</v>
      </c>
      <c r="DS553" s="208">
        <v>0.13400000000000001</v>
      </c>
      <c r="DT553" s="191">
        <v>580</v>
      </c>
      <c r="DU553" s="191">
        <f t="shared" si="378"/>
        <v>7.3627127725876251</v>
      </c>
      <c r="DV553" s="191">
        <v>0.375</v>
      </c>
      <c r="DW553" s="191">
        <v>0.45</v>
      </c>
      <c r="DX553" s="192">
        <f t="shared" si="379"/>
        <v>9.6081534576081395</v>
      </c>
      <c r="DY553" s="191">
        <v>1</v>
      </c>
      <c r="DZ553" s="191" t="s">
        <v>363</v>
      </c>
      <c r="EA553" s="191" t="s">
        <v>371</v>
      </c>
      <c r="EB553" s="208">
        <v>0.13400000000000001</v>
      </c>
      <c r="EC553" s="191">
        <v>580</v>
      </c>
      <c r="ED553" s="191">
        <f t="shared" si="380"/>
        <v>3.1478046516699552</v>
      </c>
      <c r="EE553" s="191">
        <v>0.47499999999999998</v>
      </c>
      <c r="EF553" s="191">
        <v>0.47499999999999998</v>
      </c>
      <c r="EG553" s="191">
        <f t="shared" si="381"/>
        <v>4.8040767288040698</v>
      </c>
      <c r="EH553" s="166">
        <f t="shared" si="382"/>
        <v>2</v>
      </c>
      <c r="EI553" s="205">
        <f t="shared" si="383"/>
        <v>3.137883182166374</v>
      </c>
      <c r="EJ553" s="205">
        <f t="shared" si="352"/>
        <v>1.8458136365684552</v>
      </c>
      <c r="EK553" s="51">
        <f t="shared" si="389"/>
        <v>1.0519910151014999</v>
      </c>
      <c r="EL553" s="220">
        <f t="shared" si="353"/>
        <v>0.16515840891681299</v>
      </c>
      <c r="EM553" s="221">
        <f t="shared" si="384"/>
        <v>5.7919475676015111</v>
      </c>
      <c r="EN553" s="191"/>
      <c r="EO553" s="313"/>
      <c r="EP553" s="192" t="s">
        <v>354</v>
      </c>
      <c r="EQ553" s="222">
        <f t="shared" si="385"/>
        <v>3.137883182166374</v>
      </c>
      <c r="ER553" s="191">
        <f t="shared" si="386"/>
        <v>1.8458136365684552</v>
      </c>
      <c r="ES553" s="51">
        <f t="shared" si="387"/>
        <v>1.0519910151014999</v>
      </c>
      <c r="ET553" s="191">
        <f t="shared" si="390"/>
        <v>3.6333584089168127</v>
      </c>
      <c r="EU553" s="191">
        <f t="shared" si="388"/>
        <v>5.7919475676015111</v>
      </c>
      <c r="EV553" s="191"/>
      <c r="EW553" s="191"/>
      <c r="EX553" s="192" t="str">
        <f t="shared" si="354"/>
        <v>Front</v>
      </c>
      <c r="EY553" s="145"/>
      <c r="EZ553" s="191"/>
      <c r="FA553" s="191"/>
      <c r="FB553" s="191"/>
      <c r="FC553" s="191"/>
      <c r="FD553" s="191"/>
      <c r="FE553" s="191"/>
      <c r="FF553" s="192"/>
      <c r="FG553" s="145"/>
      <c r="FH553" s="191"/>
      <c r="FI553" s="191"/>
      <c r="FJ553" s="191"/>
      <c r="FK553" s="191"/>
      <c r="FL553" s="191"/>
      <c r="FM553" s="191"/>
      <c r="FN553" s="192"/>
      <c r="FO553" s="145"/>
      <c r="FP553" s="191"/>
      <c r="FQ553" s="191"/>
      <c r="FR553" s="191"/>
      <c r="FS553" s="191"/>
      <c r="FT553" s="191"/>
      <c r="FU553" s="191"/>
      <c r="FV553" s="192"/>
      <c r="FW553" s="191"/>
      <c r="FX553" s="191"/>
      <c r="FY553" s="191"/>
      <c r="FZ553" s="191"/>
      <c r="GA553" s="191"/>
      <c r="GB553" s="191"/>
      <c r="GC553" s="191"/>
      <c r="GD553" s="210"/>
      <c r="GE553" s="145"/>
      <c r="GF553" s="191"/>
      <c r="GG553" s="191"/>
      <c r="GH553" s="191"/>
      <c r="GI553" s="191"/>
      <c r="GJ553" s="191"/>
      <c r="GK553" s="191"/>
      <c r="GL553" s="210"/>
      <c r="GM553" s="145"/>
      <c r="GN553" s="191"/>
      <c r="GO553" s="191"/>
      <c r="GP553" s="191"/>
      <c r="GQ553" s="191"/>
      <c r="GR553" s="191"/>
      <c r="GS553" s="191"/>
      <c r="GT553" s="210"/>
      <c r="GU553" s="145"/>
      <c r="GV553" s="191"/>
      <c r="GW553" s="191"/>
      <c r="GX553" s="191"/>
      <c r="GY553" s="191"/>
      <c r="GZ553" s="191"/>
      <c r="HA553" s="191"/>
      <c r="HB553" s="210"/>
      <c r="HC553" s="145"/>
      <c r="HD553" s="191"/>
      <c r="HE553" s="191"/>
      <c r="HF553" s="191"/>
      <c r="HG553" s="191"/>
      <c r="HH553" s="191"/>
      <c r="HI553" s="191"/>
      <c r="HJ553" s="210"/>
      <c r="HR553" s="310"/>
    </row>
    <row r="554" spans="1:226" s="309" customFormat="1" ht="14.45" customHeight="1" x14ac:dyDescent="0.25">
      <c r="A554" s="211" t="s">
        <v>431</v>
      </c>
      <c r="B554" s="194" t="s">
        <v>0</v>
      </c>
      <c r="C554" s="31">
        <f t="shared" si="391"/>
        <v>544</v>
      </c>
      <c r="D554" s="173" t="str">
        <f t="shared" si="355"/>
        <v>Dw_544</v>
      </c>
      <c r="E554" s="4">
        <v>483.27306775620178</v>
      </c>
      <c r="F554" s="195" t="s">
        <v>360</v>
      </c>
      <c r="G554" s="195">
        <v>17.5</v>
      </c>
      <c r="H554" s="3">
        <f t="shared" si="356"/>
        <v>60.753279989452196</v>
      </c>
      <c r="I554" s="196">
        <f t="shared" si="357"/>
        <v>218.3014495059798</v>
      </c>
      <c r="J554" s="1">
        <f t="shared" si="358"/>
        <v>0.30000000000000004</v>
      </c>
      <c r="K554" s="280">
        <f t="shared" si="359"/>
        <v>0.67658979902523664</v>
      </c>
      <c r="L554" s="280">
        <f t="shared" si="360"/>
        <v>0.7736047199479632</v>
      </c>
      <c r="M554" s="225">
        <f t="shared" si="361"/>
        <v>1.0779736478946356</v>
      </c>
      <c r="N554" s="15" t="s">
        <v>432</v>
      </c>
      <c r="O554" s="197">
        <f t="shared" si="362"/>
        <v>0.5802035399609724</v>
      </c>
      <c r="P554" s="198">
        <f t="shared" si="363"/>
        <v>0</v>
      </c>
      <c r="Q554" s="198">
        <f t="shared" si="364"/>
        <v>0</v>
      </c>
      <c r="R554" s="198">
        <f t="shared" si="365"/>
        <v>0.75527842537942935</v>
      </c>
      <c r="S554" s="77">
        <f t="shared" si="366"/>
        <v>0.93149905952586487</v>
      </c>
      <c r="T554" s="199"/>
      <c r="U554" s="3">
        <f t="shared" si="367"/>
        <v>1.8894981338664001</v>
      </c>
      <c r="V554" s="98">
        <f t="shared" si="368"/>
        <v>12.138690872807668</v>
      </c>
      <c r="W554" s="49">
        <f t="shared" si="369"/>
        <v>5.0049285072040073</v>
      </c>
      <c r="X554" s="317">
        <f t="shared" si="351"/>
        <v>7.6434330514758883E-2</v>
      </c>
      <c r="Y554" s="318">
        <v>7.6434330514758869E-2</v>
      </c>
      <c r="Z554" s="200"/>
      <c r="AA554" s="66"/>
      <c r="AB554" s="66"/>
      <c r="AC554" s="66">
        <v>250</v>
      </c>
      <c r="AD554" s="66"/>
      <c r="AE554" s="66"/>
      <c r="AF554" s="66"/>
      <c r="AG554" s="66"/>
      <c r="AH554" s="195"/>
      <c r="AI554" s="34"/>
      <c r="AJ554" s="229">
        <v>180</v>
      </c>
      <c r="AK554" s="34"/>
      <c r="AL554" s="34"/>
      <c r="AM554" s="34"/>
      <c r="AN554" s="201"/>
      <c r="AO554" s="201"/>
      <c r="AP554" s="202">
        <v>240</v>
      </c>
      <c r="AQ554" s="18"/>
      <c r="AR554" s="18"/>
      <c r="AS554" s="18"/>
      <c r="AT554" s="51"/>
      <c r="AU554" s="17"/>
      <c r="AV554" s="18"/>
      <c r="AW554" s="112"/>
      <c r="AX554" s="103"/>
      <c r="AY554" s="18"/>
      <c r="AZ554" s="18"/>
      <c r="BA554" s="18"/>
      <c r="BB554" s="17"/>
      <c r="BC554" s="19"/>
      <c r="BD554" s="19"/>
      <c r="BE554" s="19"/>
      <c r="BF554" s="17"/>
      <c r="BG554" s="18"/>
      <c r="BH554" s="18"/>
      <c r="BI554" s="128"/>
      <c r="BJ554" s="331"/>
      <c r="BK554" s="332"/>
      <c r="BL554" s="332"/>
      <c r="BM554" s="332"/>
      <c r="BN554" s="333"/>
      <c r="BO554" s="203">
        <f t="shared" si="370"/>
        <v>6.9363999999999999</v>
      </c>
      <c r="BP554" s="285">
        <v>8.7586183019220627</v>
      </c>
      <c r="BQ554" s="204">
        <v>3.0836182432237629</v>
      </c>
      <c r="BR554" s="204"/>
      <c r="BS554" s="47"/>
      <c r="BT554" s="42"/>
      <c r="BU554" s="42"/>
      <c r="BV554" s="42"/>
      <c r="BW554" s="43"/>
      <c r="BX554" s="191"/>
      <c r="BY554" s="191"/>
      <c r="BZ554" s="205"/>
      <c r="CA554" s="191"/>
      <c r="CB554" s="206"/>
      <c r="CC554" s="191"/>
      <c r="CD554" s="207">
        <f t="shared" si="371"/>
        <v>65.49043485179395</v>
      </c>
      <c r="CE554" s="47" t="s">
        <v>356</v>
      </c>
      <c r="CF554" s="42">
        <v>31.8</v>
      </c>
      <c r="CG554" s="42" t="s">
        <v>353</v>
      </c>
      <c r="CH554" s="42">
        <v>175</v>
      </c>
      <c r="CI554" s="191"/>
      <c r="CJ554" s="192"/>
      <c r="CK554" s="191" t="s">
        <v>357</v>
      </c>
      <c r="CL554" s="191" t="s">
        <v>358</v>
      </c>
      <c r="CM554" s="208">
        <v>0.13</v>
      </c>
      <c r="CN554" s="191">
        <v>470</v>
      </c>
      <c r="CO554" s="205">
        <f t="shared" si="372"/>
        <v>86.82333567564757</v>
      </c>
      <c r="CP554" s="191">
        <f t="shared" si="373"/>
        <v>49.117826138845459</v>
      </c>
      <c r="CQ554" s="145" t="s">
        <v>353</v>
      </c>
      <c r="CR554" s="191">
        <v>175</v>
      </c>
      <c r="CS554" s="191"/>
      <c r="CT554" s="191"/>
      <c r="CU554" s="191"/>
      <c r="CV554" s="192"/>
      <c r="CW554" s="191" t="s">
        <v>357</v>
      </c>
      <c r="CX554" s="209" t="s">
        <v>358</v>
      </c>
      <c r="CY554" s="208">
        <v>0.13</v>
      </c>
      <c r="CZ554" s="191">
        <v>470</v>
      </c>
      <c r="DA554" s="191"/>
      <c r="DB554" s="191">
        <f t="shared" si="374"/>
        <v>60.753279989452196</v>
      </c>
      <c r="DC554" s="43">
        <f t="shared" si="375"/>
        <v>0</v>
      </c>
      <c r="DD554" s="191" t="s">
        <v>362</v>
      </c>
      <c r="DE554" s="191">
        <v>100</v>
      </c>
      <c r="DF554" s="191" t="s">
        <v>361</v>
      </c>
      <c r="DG554" s="191">
        <v>20</v>
      </c>
      <c r="DH554" s="191" t="s">
        <v>353</v>
      </c>
      <c r="DI554" s="192">
        <v>175</v>
      </c>
      <c r="DJ554" s="191"/>
      <c r="DK554" s="209"/>
      <c r="DL554" s="208"/>
      <c r="DM554" s="191"/>
      <c r="DN554" s="191">
        <f t="shared" si="376"/>
        <v>60.753279989452196</v>
      </c>
      <c r="DO554" s="192">
        <f t="shared" si="377"/>
        <v>0</v>
      </c>
      <c r="DP554" s="191">
        <v>1</v>
      </c>
      <c r="DQ554" s="191" t="s">
        <v>363</v>
      </c>
      <c r="DR554" s="191" t="s">
        <v>371</v>
      </c>
      <c r="DS554" s="208">
        <v>0.13400000000000001</v>
      </c>
      <c r="DT554" s="191">
        <v>580</v>
      </c>
      <c r="DU554" s="191">
        <f t="shared" si="378"/>
        <v>8.7586183019220627</v>
      </c>
      <c r="DV554" s="191">
        <v>0.375</v>
      </c>
      <c r="DW554" s="191">
        <v>0.45</v>
      </c>
      <c r="DX554" s="192">
        <f t="shared" si="379"/>
        <v>10.915072475298992</v>
      </c>
      <c r="DY554" s="191">
        <v>1</v>
      </c>
      <c r="DZ554" s="191" t="s">
        <v>363</v>
      </c>
      <c r="EA554" s="191" t="s">
        <v>371</v>
      </c>
      <c r="EB554" s="208">
        <v>0.13400000000000001</v>
      </c>
      <c r="EC554" s="191">
        <v>580</v>
      </c>
      <c r="ED554" s="191">
        <f t="shared" si="380"/>
        <v>3.0836182432237629</v>
      </c>
      <c r="EE554" s="191">
        <v>0.47499999999999998</v>
      </c>
      <c r="EF554" s="191">
        <v>0.47499999999999998</v>
      </c>
      <c r="EG554" s="191">
        <f t="shared" si="381"/>
        <v>5.4575362376494958</v>
      </c>
      <c r="EH554" s="166">
        <f t="shared" si="382"/>
        <v>2</v>
      </c>
      <c r="EI554" s="205">
        <f t="shared" si="383"/>
        <v>3.2121468275728802</v>
      </c>
      <c r="EJ554" s="205">
        <f t="shared" si="352"/>
        <v>1.8894981338664001</v>
      </c>
      <c r="EK554" s="51">
        <f t="shared" si="389"/>
        <v>0.94412010935736279</v>
      </c>
      <c r="EL554" s="220">
        <f t="shared" si="353"/>
        <v>0.12802658621355989</v>
      </c>
      <c r="EM554" s="221">
        <f t="shared" si="384"/>
        <v>6.0693454364038342</v>
      </c>
      <c r="EN554" s="191"/>
      <c r="EO554" s="313"/>
      <c r="EP554" s="192" t="s">
        <v>354</v>
      </c>
      <c r="EQ554" s="222">
        <f t="shared" si="385"/>
        <v>3.2121468275728802</v>
      </c>
      <c r="ER554" s="191">
        <f t="shared" si="386"/>
        <v>1.8894981338664001</v>
      </c>
      <c r="ES554" s="51">
        <f t="shared" si="387"/>
        <v>0.94412010935736279</v>
      </c>
      <c r="ET554" s="191">
        <f t="shared" si="390"/>
        <v>3.5962265862135601</v>
      </c>
      <c r="EU554" s="191">
        <f t="shared" si="388"/>
        <v>6.0693454364038342</v>
      </c>
      <c r="EV554" s="191"/>
      <c r="EW554" s="191"/>
      <c r="EX554" s="192" t="str">
        <f t="shared" si="354"/>
        <v>Front</v>
      </c>
      <c r="EY554" s="145"/>
      <c r="EZ554" s="191"/>
      <c r="FA554" s="191"/>
      <c r="FB554" s="191"/>
      <c r="FC554" s="191"/>
      <c r="FD554" s="191"/>
      <c r="FE554" s="191"/>
      <c r="FF554" s="192"/>
      <c r="FG554" s="145"/>
      <c r="FH554" s="191"/>
      <c r="FI554" s="191"/>
      <c r="FJ554" s="191"/>
      <c r="FK554" s="191"/>
      <c r="FL554" s="191"/>
      <c r="FM554" s="191"/>
      <c r="FN554" s="192"/>
      <c r="FO554" s="145"/>
      <c r="FP554" s="191"/>
      <c r="FQ554" s="191"/>
      <c r="FR554" s="191"/>
      <c r="FS554" s="191"/>
      <c r="FT554" s="191"/>
      <c r="FU554" s="191"/>
      <c r="FV554" s="192"/>
      <c r="FW554" s="191"/>
      <c r="FX554" s="191"/>
      <c r="FY554" s="191"/>
      <c r="FZ554" s="191"/>
      <c r="GA554" s="191"/>
      <c r="GB554" s="191"/>
      <c r="GC554" s="191"/>
      <c r="GD554" s="210"/>
      <c r="GE554" s="145"/>
      <c r="GF554" s="191"/>
      <c r="GG554" s="191"/>
      <c r="GH554" s="191"/>
      <c r="GI554" s="191"/>
      <c r="GJ554" s="191"/>
      <c r="GK554" s="191"/>
      <c r="GL554" s="210"/>
      <c r="GM554" s="145"/>
      <c r="GN554" s="191"/>
      <c r="GO554" s="191"/>
      <c r="GP554" s="191"/>
      <c r="GQ554" s="191"/>
      <c r="GR554" s="191"/>
      <c r="GS554" s="191"/>
      <c r="GT554" s="210"/>
      <c r="GU554" s="145"/>
      <c r="GV554" s="191"/>
      <c r="GW554" s="191"/>
      <c r="GX554" s="191"/>
      <c r="GY554" s="191"/>
      <c r="GZ554" s="191"/>
      <c r="HA554" s="191"/>
      <c r="HB554" s="210"/>
      <c r="HC554" s="145"/>
      <c r="HD554" s="191"/>
      <c r="HE554" s="191"/>
      <c r="HF554" s="191"/>
      <c r="HG554" s="191"/>
      <c r="HH554" s="191"/>
      <c r="HI554" s="191"/>
      <c r="HJ554" s="210"/>
      <c r="HR554" s="310"/>
    </row>
    <row r="555" spans="1:226" s="309" customFormat="1" ht="14.45" customHeight="1" x14ac:dyDescent="0.25">
      <c r="A555" s="211" t="s">
        <v>431</v>
      </c>
      <c r="B555" s="194" t="s">
        <v>0</v>
      </c>
      <c r="C555" s="31">
        <f t="shared" si="391"/>
        <v>545</v>
      </c>
      <c r="D555" s="173" t="str">
        <f t="shared" si="355"/>
        <v>Dw_545</v>
      </c>
      <c r="E555" s="4">
        <v>477.42964403583818</v>
      </c>
      <c r="F555" s="195" t="s">
        <v>360</v>
      </c>
      <c r="G555" s="195">
        <v>17.5</v>
      </c>
      <c r="H555" s="3">
        <f t="shared" si="356"/>
        <v>53.398009632689899</v>
      </c>
      <c r="I555" s="196">
        <f t="shared" si="357"/>
        <v>190.46867411434533</v>
      </c>
      <c r="J555" s="1">
        <f t="shared" si="358"/>
        <v>0.3</v>
      </c>
      <c r="K555" s="280">
        <f t="shared" si="359"/>
        <v>0.68290652827313814</v>
      </c>
      <c r="L555" s="280">
        <f t="shared" si="360"/>
        <v>0.78534482257856675</v>
      </c>
      <c r="M555" s="225">
        <f t="shared" si="361"/>
        <v>1.0700886161742349</v>
      </c>
      <c r="N555" s="15" t="s">
        <v>432</v>
      </c>
      <c r="O555" s="197">
        <f t="shared" si="362"/>
        <v>0.58900861693392514</v>
      </c>
      <c r="P555" s="198">
        <f t="shared" si="363"/>
        <v>0</v>
      </c>
      <c r="Q555" s="198">
        <f t="shared" si="364"/>
        <v>0</v>
      </c>
      <c r="R555" s="198">
        <f t="shared" si="365"/>
        <v>0.74975380578090534</v>
      </c>
      <c r="S555" s="77">
        <f t="shared" si="366"/>
        <v>0.87667412815834267</v>
      </c>
      <c r="T555" s="199"/>
      <c r="U555" s="3">
        <f t="shared" si="367"/>
        <v>1.7916504900027745</v>
      </c>
      <c r="V555" s="98">
        <f t="shared" si="368"/>
        <v>10.91403902631242</v>
      </c>
      <c r="W555" s="49">
        <f t="shared" si="369"/>
        <v>4.892598377553333</v>
      </c>
      <c r="X555" s="317">
        <f t="shared" si="351"/>
        <v>7.6698803696704607E-2</v>
      </c>
      <c r="Y555" s="318">
        <v>7.6698803696704593E-2</v>
      </c>
      <c r="Z555" s="200"/>
      <c r="AA555" s="66"/>
      <c r="AB555" s="66"/>
      <c r="AC555" s="66">
        <v>250</v>
      </c>
      <c r="AD555" s="66"/>
      <c r="AE555" s="66"/>
      <c r="AF555" s="66"/>
      <c r="AG555" s="66"/>
      <c r="AH555" s="195"/>
      <c r="AI555" s="34"/>
      <c r="AJ555" s="229">
        <v>180</v>
      </c>
      <c r="AK555" s="34"/>
      <c r="AL555" s="34"/>
      <c r="AM555" s="34"/>
      <c r="AN555" s="201"/>
      <c r="AO555" s="201"/>
      <c r="AP555" s="202">
        <v>240</v>
      </c>
      <c r="AQ555" s="18"/>
      <c r="AR555" s="18"/>
      <c r="AS555" s="18"/>
      <c r="AT555" s="51"/>
      <c r="AU555" s="17"/>
      <c r="AV555" s="18"/>
      <c r="AW555" s="112"/>
      <c r="AX555" s="103"/>
      <c r="AY555" s="18"/>
      <c r="AZ555" s="18"/>
      <c r="BA555" s="18"/>
      <c r="BB555" s="17"/>
      <c r="BC555" s="19"/>
      <c r="BD555" s="19"/>
      <c r="BE555" s="19"/>
      <c r="BF555" s="17"/>
      <c r="BG555" s="18"/>
      <c r="BH555" s="18"/>
      <c r="BI555" s="128"/>
      <c r="BJ555" s="331"/>
      <c r="BK555" s="332"/>
      <c r="BL555" s="332"/>
      <c r="BM555" s="332"/>
      <c r="BN555" s="333"/>
      <c r="BO555" s="203">
        <f t="shared" si="370"/>
        <v>6.9363999999999999</v>
      </c>
      <c r="BP555" s="285">
        <v>7.6982310179185021</v>
      </c>
      <c r="BQ555" s="204">
        <v>2.8587210277634445</v>
      </c>
      <c r="BR555" s="204"/>
      <c r="BS555" s="47"/>
      <c r="BT555" s="42"/>
      <c r="BU555" s="42"/>
      <c r="BV555" s="42"/>
      <c r="BW555" s="43"/>
      <c r="BX555" s="191"/>
      <c r="BY555" s="191"/>
      <c r="BZ555" s="205"/>
      <c r="CA555" s="191"/>
      <c r="CB555" s="206"/>
      <c r="CC555" s="191"/>
      <c r="CD555" s="207">
        <f t="shared" si="371"/>
        <v>57.1406022343036</v>
      </c>
      <c r="CE555" s="47" t="s">
        <v>356</v>
      </c>
      <c r="CF555" s="42">
        <v>31.8</v>
      </c>
      <c r="CG555" s="42" t="s">
        <v>353</v>
      </c>
      <c r="CH555" s="42">
        <v>175</v>
      </c>
      <c r="CI555" s="191"/>
      <c r="CJ555" s="192"/>
      <c r="CK555" s="191" t="s">
        <v>357</v>
      </c>
      <c r="CL555" s="191" t="s">
        <v>358</v>
      </c>
      <c r="CM555" s="208">
        <v>0.13</v>
      </c>
      <c r="CN555" s="191">
        <v>470</v>
      </c>
      <c r="CO555" s="205">
        <f t="shared" si="372"/>
        <v>73.701100997537651</v>
      </c>
      <c r="CP555" s="191">
        <f t="shared" si="373"/>
        <v>42.8554516757277</v>
      </c>
      <c r="CQ555" s="145" t="s">
        <v>353</v>
      </c>
      <c r="CR555" s="191">
        <v>175</v>
      </c>
      <c r="CS555" s="191"/>
      <c r="CT555" s="191"/>
      <c r="CU555" s="191"/>
      <c r="CV555" s="192"/>
      <c r="CW555" s="191" t="s">
        <v>357</v>
      </c>
      <c r="CX555" s="209" t="s">
        <v>358</v>
      </c>
      <c r="CY555" s="208">
        <v>0.13</v>
      </c>
      <c r="CZ555" s="191">
        <v>470</v>
      </c>
      <c r="DA555" s="191"/>
      <c r="DB555" s="191">
        <f t="shared" si="374"/>
        <v>53.398009632689899</v>
      </c>
      <c r="DC555" s="43">
        <f t="shared" si="375"/>
        <v>0</v>
      </c>
      <c r="DD555" s="191" t="s">
        <v>362</v>
      </c>
      <c r="DE555" s="191">
        <v>100</v>
      </c>
      <c r="DF555" s="191" t="s">
        <v>361</v>
      </c>
      <c r="DG555" s="191">
        <v>20</v>
      </c>
      <c r="DH555" s="191" t="s">
        <v>353</v>
      </c>
      <c r="DI555" s="192">
        <v>175</v>
      </c>
      <c r="DJ555" s="191"/>
      <c r="DK555" s="209"/>
      <c r="DL555" s="208"/>
      <c r="DM555" s="191"/>
      <c r="DN555" s="191">
        <f t="shared" si="376"/>
        <v>53.398009632689899</v>
      </c>
      <c r="DO555" s="192">
        <f t="shared" si="377"/>
        <v>0</v>
      </c>
      <c r="DP555" s="191">
        <v>1</v>
      </c>
      <c r="DQ555" s="191" t="s">
        <v>363</v>
      </c>
      <c r="DR555" s="191" t="s">
        <v>371</v>
      </c>
      <c r="DS555" s="208">
        <v>0.13400000000000001</v>
      </c>
      <c r="DT555" s="191">
        <v>580</v>
      </c>
      <c r="DU555" s="191">
        <f t="shared" si="378"/>
        <v>7.6982310179185021</v>
      </c>
      <c r="DV555" s="191">
        <v>0.375</v>
      </c>
      <c r="DW555" s="191">
        <v>0.45</v>
      </c>
      <c r="DX555" s="192">
        <f t="shared" si="379"/>
        <v>9.5234337057172667</v>
      </c>
      <c r="DY555" s="191">
        <v>1</v>
      </c>
      <c r="DZ555" s="191" t="s">
        <v>363</v>
      </c>
      <c r="EA555" s="191" t="s">
        <v>371</v>
      </c>
      <c r="EB555" s="208">
        <v>0.13400000000000001</v>
      </c>
      <c r="EC555" s="191">
        <v>580</v>
      </c>
      <c r="ED555" s="191">
        <f t="shared" si="380"/>
        <v>2.8587210277634445</v>
      </c>
      <c r="EE555" s="191">
        <v>0.47499999999999998</v>
      </c>
      <c r="EF555" s="191">
        <v>0.47499999999999998</v>
      </c>
      <c r="EG555" s="191">
        <f t="shared" si="381"/>
        <v>4.7617168528586333</v>
      </c>
      <c r="EH555" s="166">
        <f t="shared" si="382"/>
        <v>2</v>
      </c>
      <c r="EI555" s="205">
        <f t="shared" si="383"/>
        <v>3.0458058330047169</v>
      </c>
      <c r="EJ555" s="205">
        <f t="shared" si="352"/>
        <v>1.7916504900027745</v>
      </c>
      <c r="EK555" s="51">
        <f t="shared" si="389"/>
        <v>0.81707053776066996</v>
      </c>
      <c r="EL555" s="220">
        <f t="shared" si="353"/>
        <v>0.21119708349764155</v>
      </c>
      <c r="EM555" s="221">
        <f t="shared" si="384"/>
        <v>5.4570195131562098</v>
      </c>
      <c r="EN555" s="191"/>
      <c r="EO555" s="313"/>
      <c r="EP555" s="192" t="s">
        <v>354</v>
      </c>
      <c r="EQ555" s="222">
        <f t="shared" si="385"/>
        <v>3.0458058330047169</v>
      </c>
      <c r="ER555" s="191">
        <f t="shared" si="386"/>
        <v>1.7916504900027745</v>
      </c>
      <c r="ES555" s="51">
        <f t="shared" si="387"/>
        <v>0.81707053776066996</v>
      </c>
      <c r="ET555" s="191">
        <f t="shared" si="390"/>
        <v>3.6793970834976415</v>
      </c>
      <c r="EU555" s="191">
        <f t="shared" si="388"/>
        <v>5.4570195131562098</v>
      </c>
      <c r="EV555" s="191"/>
      <c r="EW555" s="191"/>
      <c r="EX555" s="192" t="str">
        <f t="shared" si="354"/>
        <v>Front</v>
      </c>
      <c r="EY555" s="145"/>
      <c r="EZ555" s="191"/>
      <c r="FA555" s="191"/>
      <c r="FB555" s="191"/>
      <c r="FC555" s="191"/>
      <c r="FD555" s="191"/>
      <c r="FE555" s="191"/>
      <c r="FF555" s="192"/>
      <c r="FG555" s="145"/>
      <c r="FH555" s="191"/>
      <c r="FI555" s="191"/>
      <c r="FJ555" s="191"/>
      <c r="FK555" s="191"/>
      <c r="FL555" s="191"/>
      <c r="FM555" s="191"/>
      <c r="FN555" s="192"/>
      <c r="FO555" s="145"/>
      <c r="FP555" s="191"/>
      <c r="FQ555" s="191"/>
      <c r="FR555" s="191"/>
      <c r="FS555" s="191"/>
      <c r="FT555" s="191"/>
      <c r="FU555" s="191"/>
      <c r="FV555" s="192"/>
      <c r="FW555" s="191"/>
      <c r="FX555" s="191"/>
      <c r="FY555" s="191"/>
      <c r="FZ555" s="191"/>
      <c r="GA555" s="191"/>
      <c r="GB555" s="191"/>
      <c r="GC555" s="191"/>
      <c r="GD555" s="210"/>
      <c r="GE555" s="145"/>
      <c r="GF555" s="191"/>
      <c r="GG555" s="191"/>
      <c r="GH555" s="191"/>
      <c r="GI555" s="191"/>
      <c r="GJ555" s="191"/>
      <c r="GK555" s="191"/>
      <c r="GL555" s="210"/>
      <c r="GM555" s="145"/>
      <c r="GN555" s="191"/>
      <c r="GO555" s="191"/>
      <c r="GP555" s="191"/>
      <c r="GQ555" s="191"/>
      <c r="GR555" s="191"/>
      <c r="GS555" s="191"/>
      <c r="GT555" s="210"/>
      <c r="GU555" s="145"/>
      <c r="GV555" s="191"/>
      <c r="GW555" s="191"/>
      <c r="GX555" s="191"/>
      <c r="GY555" s="191"/>
      <c r="GZ555" s="191"/>
      <c r="HA555" s="191"/>
      <c r="HB555" s="210"/>
      <c r="HC555" s="145"/>
      <c r="HD555" s="191"/>
      <c r="HE555" s="191"/>
      <c r="HF555" s="191"/>
      <c r="HG555" s="191"/>
      <c r="HH555" s="191"/>
      <c r="HI555" s="191"/>
      <c r="HJ555" s="210"/>
      <c r="HR555" s="310"/>
    </row>
    <row r="556" spans="1:226" s="309" customFormat="1" ht="14.45" customHeight="1" x14ac:dyDescent="0.25">
      <c r="A556" s="211" t="s">
        <v>431</v>
      </c>
      <c r="B556" s="194" t="s">
        <v>0</v>
      </c>
      <c r="C556" s="31">
        <f t="shared" si="391"/>
        <v>546</v>
      </c>
      <c r="D556" s="173" t="str">
        <f t="shared" si="355"/>
        <v>Dw_546</v>
      </c>
      <c r="E556" s="4">
        <v>433.81326046950028</v>
      </c>
      <c r="F556" s="195" t="s">
        <v>360</v>
      </c>
      <c r="G556" s="195">
        <v>17.5</v>
      </c>
      <c r="H556" s="3">
        <f t="shared" si="356"/>
        <v>45.857067234635281</v>
      </c>
      <c r="I556" s="196">
        <f t="shared" si="357"/>
        <v>167.19355536256637</v>
      </c>
      <c r="J556" s="1">
        <f t="shared" si="358"/>
        <v>0.30000000000000004</v>
      </c>
      <c r="K556" s="280">
        <f t="shared" si="359"/>
        <v>0.6645263836838079</v>
      </c>
      <c r="L556" s="280">
        <f t="shared" si="360"/>
        <v>0.78992067312890368</v>
      </c>
      <c r="M556" s="225">
        <f t="shared" si="361"/>
        <v>1.0937914182808042</v>
      </c>
      <c r="N556" s="15" t="s">
        <v>432</v>
      </c>
      <c r="O556" s="197">
        <f t="shared" si="362"/>
        <v>0.59244050484667776</v>
      </c>
      <c r="P556" s="198">
        <f t="shared" si="363"/>
        <v>0</v>
      </c>
      <c r="Q556" s="198">
        <f t="shared" si="364"/>
        <v>0</v>
      </c>
      <c r="R556" s="198">
        <f t="shared" si="365"/>
        <v>0.76636109027908794</v>
      </c>
      <c r="S556" s="77">
        <f t="shared" si="366"/>
        <v>0.78970659671396481</v>
      </c>
      <c r="T556" s="199"/>
      <c r="U556" s="3">
        <f t="shared" si="367"/>
        <v>1.877249341387025</v>
      </c>
      <c r="V556" s="98">
        <f t="shared" si="368"/>
        <v>11.981821305109262</v>
      </c>
      <c r="W556" s="49">
        <f t="shared" si="369"/>
        <v>3.8272200917469039</v>
      </c>
      <c r="X556" s="317">
        <f t="shared" si="351"/>
        <v>9.8189327488579004E-2</v>
      </c>
      <c r="Y556" s="318">
        <v>9.818932748857899E-2</v>
      </c>
      <c r="Z556" s="200"/>
      <c r="AA556" s="66"/>
      <c r="AB556" s="66"/>
      <c r="AC556" s="66">
        <v>250</v>
      </c>
      <c r="AD556" s="66"/>
      <c r="AE556" s="66"/>
      <c r="AF556" s="66"/>
      <c r="AG556" s="66"/>
      <c r="AH556" s="195"/>
      <c r="AI556" s="34"/>
      <c r="AJ556" s="229">
        <v>180</v>
      </c>
      <c r="AK556" s="34"/>
      <c r="AL556" s="34"/>
      <c r="AM556" s="34"/>
      <c r="AN556" s="201"/>
      <c r="AO556" s="201"/>
      <c r="AP556" s="202">
        <v>240</v>
      </c>
      <c r="AQ556" s="18"/>
      <c r="AR556" s="18"/>
      <c r="AS556" s="18"/>
      <c r="AT556" s="51"/>
      <c r="AU556" s="17"/>
      <c r="AV556" s="18"/>
      <c r="AW556" s="112"/>
      <c r="AX556" s="103"/>
      <c r="AY556" s="18"/>
      <c r="AZ556" s="18"/>
      <c r="BA556" s="18"/>
      <c r="BB556" s="17"/>
      <c r="BC556" s="19"/>
      <c r="BD556" s="19"/>
      <c r="BE556" s="19"/>
      <c r="BF556" s="17"/>
      <c r="BG556" s="18"/>
      <c r="BH556" s="18"/>
      <c r="BI556" s="128"/>
      <c r="BJ556" s="331"/>
      <c r="BK556" s="332"/>
      <c r="BL556" s="332"/>
      <c r="BM556" s="332"/>
      <c r="BN556" s="333"/>
      <c r="BO556" s="203">
        <f t="shared" si="370"/>
        <v>6.9363999999999999</v>
      </c>
      <c r="BP556" s="285">
        <v>6.6110759521704745</v>
      </c>
      <c r="BQ556" s="204">
        <v>2.7857374008183076</v>
      </c>
      <c r="BR556" s="204"/>
      <c r="BS556" s="47"/>
      <c r="BT556" s="42"/>
      <c r="BU556" s="42"/>
      <c r="BV556" s="42"/>
      <c r="BW556" s="43"/>
      <c r="BX556" s="191"/>
      <c r="BY556" s="191"/>
      <c r="BZ556" s="205"/>
      <c r="CA556" s="191"/>
      <c r="CB556" s="206"/>
      <c r="CC556" s="191"/>
      <c r="CD556" s="207">
        <f t="shared" si="371"/>
        <v>50.158066608769914</v>
      </c>
      <c r="CE556" s="47" t="s">
        <v>356</v>
      </c>
      <c r="CF556" s="42">
        <v>31.8</v>
      </c>
      <c r="CG556" s="42" t="s">
        <v>353</v>
      </c>
      <c r="CH556" s="42">
        <v>175</v>
      </c>
      <c r="CI556" s="191"/>
      <c r="CJ556" s="192"/>
      <c r="CK556" s="191" t="s">
        <v>357</v>
      </c>
      <c r="CL556" s="191" t="s">
        <v>358</v>
      </c>
      <c r="CM556" s="208">
        <v>0.13</v>
      </c>
      <c r="CN556" s="191">
        <v>470</v>
      </c>
      <c r="CO556" s="205">
        <f t="shared" si="372"/>
        <v>65.507867041867939</v>
      </c>
      <c r="CP556" s="191">
        <f t="shared" si="373"/>
        <v>37.618549956577432</v>
      </c>
      <c r="CQ556" s="145" t="s">
        <v>353</v>
      </c>
      <c r="CR556" s="191">
        <v>175</v>
      </c>
      <c r="CS556" s="191"/>
      <c r="CT556" s="191"/>
      <c r="CU556" s="191"/>
      <c r="CV556" s="192"/>
      <c r="CW556" s="191" t="s">
        <v>357</v>
      </c>
      <c r="CX556" s="209" t="s">
        <v>358</v>
      </c>
      <c r="CY556" s="208">
        <v>0.13</v>
      </c>
      <c r="CZ556" s="191">
        <v>470</v>
      </c>
      <c r="DA556" s="191"/>
      <c r="DB556" s="191">
        <f t="shared" si="374"/>
        <v>45.857067234635281</v>
      </c>
      <c r="DC556" s="43">
        <f t="shared" si="375"/>
        <v>0</v>
      </c>
      <c r="DD556" s="191" t="s">
        <v>362</v>
      </c>
      <c r="DE556" s="191">
        <v>100</v>
      </c>
      <c r="DF556" s="191" t="s">
        <v>361</v>
      </c>
      <c r="DG556" s="191">
        <v>20</v>
      </c>
      <c r="DH556" s="191" t="s">
        <v>353</v>
      </c>
      <c r="DI556" s="192">
        <v>175</v>
      </c>
      <c r="DJ556" s="191"/>
      <c r="DK556" s="209"/>
      <c r="DL556" s="208"/>
      <c r="DM556" s="191"/>
      <c r="DN556" s="191">
        <f t="shared" si="376"/>
        <v>45.857067234635281</v>
      </c>
      <c r="DO556" s="192">
        <f t="shared" si="377"/>
        <v>0</v>
      </c>
      <c r="DP556" s="191">
        <v>1</v>
      </c>
      <c r="DQ556" s="191" t="s">
        <v>363</v>
      </c>
      <c r="DR556" s="191" t="s">
        <v>371</v>
      </c>
      <c r="DS556" s="208">
        <v>0.13400000000000001</v>
      </c>
      <c r="DT556" s="191">
        <v>580</v>
      </c>
      <c r="DU556" s="191">
        <f t="shared" si="378"/>
        <v>6.6110759521704745</v>
      </c>
      <c r="DV556" s="191">
        <v>0.375</v>
      </c>
      <c r="DW556" s="191">
        <v>0.45</v>
      </c>
      <c r="DX556" s="192">
        <f t="shared" si="379"/>
        <v>8.3596777681283196</v>
      </c>
      <c r="DY556" s="191">
        <v>1</v>
      </c>
      <c r="DZ556" s="191" t="s">
        <v>363</v>
      </c>
      <c r="EA556" s="191" t="s">
        <v>371</v>
      </c>
      <c r="EB556" s="208">
        <v>0.13400000000000001</v>
      </c>
      <c r="EC556" s="191">
        <v>580</v>
      </c>
      <c r="ED556" s="191">
        <f t="shared" si="380"/>
        <v>2.7857374008183076</v>
      </c>
      <c r="EE556" s="191">
        <v>0.47499999999999998</v>
      </c>
      <c r="EF556" s="191">
        <v>0.47499999999999998</v>
      </c>
      <c r="EG556" s="191">
        <f t="shared" si="381"/>
        <v>4.1798388840641598</v>
      </c>
      <c r="EH556" s="166">
        <f t="shared" si="382"/>
        <v>2</v>
      </c>
      <c r="EI556" s="205">
        <f t="shared" si="383"/>
        <v>3.1913238803579422</v>
      </c>
      <c r="EJ556" s="205">
        <f t="shared" si="352"/>
        <v>1.8772493413870248</v>
      </c>
      <c r="EK556" s="51">
        <f t="shared" si="389"/>
        <v>0.65848805943128275</v>
      </c>
      <c r="EL556" s="220">
        <f t="shared" si="353"/>
        <v>0.13843805982102886</v>
      </c>
      <c r="EM556" s="221">
        <f t="shared" si="384"/>
        <v>5.9909106525546312</v>
      </c>
      <c r="EN556" s="191"/>
      <c r="EO556" s="313"/>
      <c r="EP556" s="192" t="s">
        <v>354</v>
      </c>
      <c r="EQ556" s="222">
        <f t="shared" si="385"/>
        <v>3.1913238803579422</v>
      </c>
      <c r="ER556" s="191">
        <f t="shared" si="386"/>
        <v>1.8772493413870248</v>
      </c>
      <c r="ES556" s="51">
        <f t="shared" si="387"/>
        <v>0.65848805943128275</v>
      </c>
      <c r="ET556" s="191">
        <f t="shared" si="390"/>
        <v>3.6066380598210288</v>
      </c>
      <c r="EU556" s="191">
        <f t="shared" si="388"/>
        <v>5.9909106525546312</v>
      </c>
      <c r="EV556" s="191"/>
      <c r="EW556" s="191"/>
      <c r="EX556" s="192" t="str">
        <f t="shared" si="354"/>
        <v>Front</v>
      </c>
      <c r="EY556" s="145"/>
      <c r="EZ556" s="191"/>
      <c r="FA556" s="191"/>
      <c r="FB556" s="191"/>
      <c r="FC556" s="191"/>
      <c r="FD556" s="191"/>
      <c r="FE556" s="191"/>
      <c r="FF556" s="192"/>
      <c r="FG556" s="145"/>
      <c r="FH556" s="191"/>
      <c r="FI556" s="191"/>
      <c r="FJ556" s="191"/>
      <c r="FK556" s="191"/>
      <c r="FL556" s="191"/>
      <c r="FM556" s="191"/>
      <c r="FN556" s="192"/>
      <c r="FO556" s="145"/>
      <c r="FP556" s="191"/>
      <c r="FQ556" s="191"/>
      <c r="FR556" s="191"/>
      <c r="FS556" s="191"/>
      <c r="FT556" s="191"/>
      <c r="FU556" s="191"/>
      <c r="FV556" s="192"/>
      <c r="FW556" s="191"/>
      <c r="FX556" s="191"/>
      <c r="FY556" s="191"/>
      <c r="FZ556" s="191"/>
      <c r="GA556" s="191"/>
      <c r="GB556" s="191"/>
      <c r="GC556" s="191"/>
      <c r="GD556" s="210"/>
      <c r="GE556" s="145"/>
      <c r="GF556" s="191"/>
      <c r="GG556" s="191"/>
      <c r="GH556" s="191"/>
      <c r="GI556" s="191"/>
      <c r="GJ556" s="191"/>
      <c r="GK556" s="191"/>
      <c r="GL556" s="210"/>
      <c r="GM556" s="145"/>
      <c r="GN556" s="191"/>
      <c r="GO556" s="191"/>
      <c r="GP556" s="191"/>
      <c r="GQ556" s="191"/>
      <c r="GR556" s="191"/>
      <c r="GS556" s="191"/>
      <c r="GT556" s="210"/>
      <c r="GU556" s="145"/>
      <c r="GV556" s="191"/>
      <c r="GW556" s="191"/>
      <c r="GX556" s="191"/>
      <c r="GY556" s="191"/>
      <c r="GZ556" s="191"/>
      <c r="HA556" s="191"/>
      <c r="HB556" s="210"/>
      <c r="HC556" s="145"/>
      <c r="HD556" s="191"/>
      <c r="HE556" s="191"/>
      <c r="HF556" s="191"/>
      <c r="HG556" s="191"/>
      <c r="HH556" s="191"/>
      <c r="HI556" s="191"/>
      <c r="HJ556" s="210"/>
      <c r="HR556" s="310"/>
    </row>
    <row r="557" spans="1:226" s="309" customFormat="1" ht="14.45" customHeight="1" x14ac:dyDescent="0.25">
      <c r="A557" s="211" t="s">
        <v>431</v>
      </c>
      <c r="B557" s="194" t="s">
        <v>0</v>
      </c>
      <c r="C557" s="31">
        <f t="shared" si="391"/>
        <v>547</v>
      </c>
      <c r="D557" s="173" t="str">
        <f t="shared" si="355"/>
        <v>Dw_547</v>
      </c>
      <c r="E557" s="4">
        <v>581.2955444563911</v>
      </c>
      <c r="F557" s="195" t="s">
        <v>360</v>
      </c>
      <c r="G557" s="195">
        <v>17.5</v>
      </c>
      <c r="H557" s="3">
        <f t="shared" si="356"/>
        <v>57.749860219833927</v>
      </c>
      <c r="I557" s="196">
        <f t="shared" si="357"/>
        <v>200.85753392822593</v>
      </c>
      <c r="J557" s="1">
        <f t="shared" si="358"/>
        <v>0.3</v>
      </c>
      <c r="K557" s="280">
        <f t="shared" si="359"/>
        <v>0.70593725068350144</v>
      </c>
      <c r="L557" s="280">
        <f t="shared" si="360"/>
        <v>0.80619399667193037</v>
      </c>
      <c r="M557" s="225">
        <f t="shared" si="361"/>
        <v>1.0434182861930581</v>
      </c>
      <c r="N557" s="15" t="s">
        <v>432</v>
      </c>
      <c r="O557" s="197">
        <f t="shared" si="362"/>
        <v>0.6046454975039478</v>
      </c>
      <c r="P557" s="198">
        <f t="shared" si="363"/>
        <v>0</v>
      </c>
      <c r="Q557" s="198">
        <f t="shared" si="364"/>
        <v>0</v>
      </c>
      <c r="R557" s="198">
        <f t="shared" si="365"/>
        <v>0.73106733336863938</v>
      </c>
      <c r="S557" s="77">
        <f t="shared" si="366"/>
        <v>0.94509047863407813</v>
      </c>
      <c r="T557" s="199"/>
      <c r="U557" s="3">
        <f t="shared" si="367"/>
        <v>1.7669294314619877</v>
      </c>
      <c r="V557" s="98">
        <f t="shared" si="368"/>
        <v>10.614934693606385</v>
      </c>
      <c r="W557" s="49">
        <f t="shared" si="369"/>
        <v>5.4404348106463596</v>
      </c>
      <c r="X557" s="317">
        <f t="shared" si="351"/>
        <v>7.0248782656414016E-2</v>
      </c>
      <c r="Y557" s="318">
        <v>7.0248782656414002E-2</v>
      </c>
      <c r="Z557" s="200"/>
      <c r="AA557" s="66"/>
      <c r="AB557" s="66"/>
      <c r="AC557" s="66">
        <v>250</v>
      </c>
      <c r="AD557" s="66"/>
      <c r="AE557" s="66"/>
      <c r="AF557" s="66"/>
      <c r="AG557" s="66"/>
      <c r="AH557" s="195"/>
      <c r="AI557" s="34"/>
      <c r="AJ557" s="229">
        <v>180</v>
      </c>
      <c r="AK557" s="34"/>
      <c r="AL557" s="34"/>
      <c r="AM557" s="34"/>
      <c r="AN557" s="201"/>
      <c r="AO557" s="201"/>
      <c r="AP557" s="202">
        <v>240</v>
      </c>
      <c r="AQ557" s="18"/>
      <c r="AR557" s="18"/>
      <c r="AS557" s="18"/>
      <c r="AT557" s="51"/>
      <c r="AU557" s="17"/>
      <c r="AV557" s="18"/>
      <c r="AW557" s="112"/>
      <c r="AX557" s="103"/>
      <c r="AY557" s="18"/>
      <c r="AZ557" s="18"/>
      <c r="BA557" s="18"/>
      <c r="BB557" s="17"/>
      <c r="BC557" s="19"/>
      <c r="BD557" s="19"/>
      <c r="BE557" s="19"/>
      <c r="BF557" s="17"/>
      <c r="BG557" s="18"/>
      <c r="BH557" s="18"/>
      <c r="BI557" s="128"/>
      <c r="BJ557" s="331"/>
      <c r="BK557" s="332"/>
      <c r="BL557" s="332"/>
      <c r="BM557" s="332"/>
      <c r="BN557" s="333"/>
      <c r="BO557" s="203">
        <f t="shared" si="370"/>
        <v>6.9363999999999999</v>
      </c>
      <c r="BP557" s="285">
        <v>8.3256242748160325</v>
      </c>
      <c r="BQ557" s="204">
        <v>2.7964119290980154</v>
      </c>
      <c r="BR557" s="204"/>
      <c r="BS557" s="47"/>
      <c r="BT557" s="42"/>
      <c r="BU557" s="42"/>
      <c r="BV557" s="42"/>
      <c r="BW557" s="43"/>
      <c r="BX557" s="191"/>
      <c r="BY557" s="191"/>
      <c r="BZ557" s="205"/>
      <c r="CA557" s="191"/>
      <c r="CB557" s="206"/>
      <c r="CC557" s="191"/>
      <c r="CD557" s="207">
        <f t="shared" si="371"/>
        <v>60.257260178467781</v>
      </c>
      <c r="CE557" s="47" t="s">
        <v>356</v>
      </c>
      <c r="CF557" s="42">
        <v>31.8</v>
      </c>
      <c r="CG557" s="42" t="s">
        <v>353</v>
      </c>
      <c r="CH557" s="42">
        <v>175</v>
      </c>
      <c r="CI557" s="191"/>
      <c r="CJ557" s="192"/>
      <c r="CK557" s="191" t="s">
        <v>357</v>
      </c>
      <c r="CL557" s="191" t="s">
        <v>358</v>
      </c>
      <c r="CM557" s="208">
        <v>0.13</v>
      </c>
      <c r="CN557" s="191">
        <v>470</v>
      </c>
      <c r="CO557" s="205">
        <f t="shared" si="372"/>
        <v>75.386259637130223</v>
      </c>
      <c r="CP557" s="191">
        <f t="shared" si="373"/>
        <v>45.192945133850834</v>
      </c>
      <c r="CQ557" s="145" t="s">
        <v>353</v>
      </c>
      <c r="CR557" s="191">
        <v>175</v>
      </c>
      <c r="CS557" s="191"/>
      <c r="CT557" s="191"/>
      <c r="CU557" s="191"/>
      <c r="CV557" s="192"/>
      <c r="CW557" s="191" t="s">
        <v>357</v>
      </c>
      <c r="CX557" s="209" t="s">
        <v>358</v>
      </c>
      <c r="CY557" s="208">
        <v>0.13</v>
      </c>
      <c r="CZ557" s="191">
        <v>470</v>
      </c>
      <c r="DA557" s="191"/>
      <c r="DB557" s="191">
        <f t="shared" si="374"/>
        <v>57.749860219833927</v>
      </c>
      <c r="DC557" s="43">
        <f t="shared" si="375"/>
        <v>0</v>
      </c>
      <c r="DD557" s="191" t="s">
        <v>362</v>
      </c>
      <c r="DE557" s="191">
        <v>100</v>
      </c>
      <c r="DF557" s="191" t="s">
        <v>361</v>
      </c>
      <c r="DG557" s="191">
        <v>20</v>
      </c>
      <c r="DH557" s="191" t="s">
        <v>353</v>
      </c>
      <c r="DI557" s="192">
        <v>175</v>
      </c>
      <c r="DJ557" s="191"/>
      <c r="DK557" s="209"/>
      <c r="DL557" s="208"/>
      <c r="DM557" s="191"/>
      <c r="DN557" s="191">
        <f t="shared" si="376"/>
        <v>57.749860219833927</v>
      </c>
      <c r="DO557" s="192">
        <f t="shared" si="377"/>
        <v>0</v>
      </c>
      <c r="DP557" s="191">
        <v>1</v>
      </c>
      <c r="DQ557" s="191" t="s">
        <v>363</v>
      </c>
      <c r="DR557" s="191" t="s">
        <v>371</v>
      </c>
      <c r="DS557" s="208">
        <v>0.13400000000000001</v>
      </c>
      <c r="DT557" s="191">
        <v>580</v>
      </c>
      <c r="DU557" s="191">
        <f t="shared" si="378"/>
        <v>8.3256242748160325</v>
      </c>
      <c r="DV557" s="191">
        <v>0.375</v>
      </c>
      <c r="DW557" s="191">
        <v>0.45</v>
      </c>
      <c r="DX557" s="192">
        <f t="shared" si="379"/>
        <v>10.042876696411298</v>
      </c>
      <c r="DY557" s="191">
        <v>1</v>
      </c>
      <c r="DZ557" s="191" t="s">
        <v>363</v>
      </c>
      <c r="EA557" s="191" t="s">
        <v>371</v>
      </c>
      <c r="EB557" s="208">
        <v>0.13400000000000001</v>
      </c>
      <c r="EC557" s="191">
        <v>580</v>
      </c>
      <c r="ED557" s="191">
        <f t="shared" si="380"/>
        <v>2.7964119290980154</v>
      </c>
      <c r="EE557" s="191">
        <v>0.47499999999999998</v>
      </c>
      <c r="EF557" s="191">
        <v>0.47499999999999998</v>
      </c>
      <c r="EG557" s="191">
        <f t="shared" si="381"/>
        <v>5.021438348205649</v>
      </c>
      <c r="EH557" s="166">
        <f t="shared" si="382"/>
        <v>2</v>
      </c>
      <c r="EI557" s="205">
        <f t="shared" si="383"/>
        <v>3.0037800334853793</v>
      </c>
      <c r="EJ557" s="205">
        <f t="shared" si="352"/>
        <v>1.7669294314619879</v>
      </c>
      <c r="EK557" s="51">
        <f t="shared" si="389"/>
        <v>0.7794824976360275</v>
      </c>
      <c r="EL557" s="220">
        <f t="shared" si="353"/>
        <v>0.23220998325731035</v>
      </c>
      <c r="EM557" s="221">
        <f t="shared" si="384"/>
        <v>5.3074673468031923</v>
      </c>
      <c r="EN557" s="191"/>
      <c r="EO557" s="313"/>
      <c r="EP557" s="192" t="s">
        <v>354</v>
      </c>
      <c r="EQ557" s="222">
        <f t="shared" si="385"/>
        <v>3.0037800334853793</v>
      </c>
      <c r="ER557" s="191">
        <f t="shared" si="386"/>
        <v>1.7669294314619879</v>
      </c>
      <c r="ES557" s="51">
        <f t="shared" si="387"/>
        <v>0.7794824976360275</v>
      </c>
      <c r="ET557" s="191">
        <f t="shared" si="390"/>
        <v>3.7004099832573103</v>
      </c>
      <c r="EU557" s="191">
        <f t="shared" si="388"/>
        <v>5.3074673468031923</v>
      </c>
      <c r="EV557" s="191"/>
      <c r="EW557" s="191"/>
      <c r="EX557" s="192" t="str">
        <f t="shared" si="354"/>
        <v>Front</v>
      </c>
      <c r="EY557" s="145"/>
      <c r="EZ557" s="191"/>
      <c r="FA557" s="191"/>
      <c r="FB557" s="191"/>
      <c r="FC557" s="191"/>
      <c r="FD557" s="191"/>
      <c r="FE557" s="191"/>
      <c r="FF557" s="192"/>
      <c r="FG557" s="145"/>
      <c r="FH557" s="191"/>
      <c r="FI557" s="191"/>
      <c r="FJ557" s="191"/>
      <c r="FK557" s="191"/>
      <c r="FL557" s="191"/>
      <c r="FM557" s="191"/>
      <c r="FN557" s="192"/>
      <c r="FO557" s="145"/>
      <c r="FP557" s="191"/>
      <c r="FQ557" s="191"/>
      <c r="FR557" s="191"/>
      <c r="FS557" s="191"/>
      <c r="FT557" s="191"/>
      <c r="FU557" s="191"/>
      <c r="FV557" s="192"/>
      <c r="FW557" s="191"/>
      <c r="FX557" s="191"/>
      <c r="FY557" s="191"/>
      <c r="FZ557" s="191"/>
      <c r="GA557" s="191"/>
      <c r="GB557" s="191"/>
      <c r="GC557" s="191"/>
      <c r="GD557" s="210"/>
      <c r="GE557" s="145"/>
      <c r="GF557" s="191"/>
      <c r="GG557" s="191"/>
      <c r="GH557" s="191"/>
      <c r="GI557" s="191"/>
      <c r="GJ557" s="191"/>
      <c r="GK557" s="191"/>
      <c r="GL557" s="210"/>
      <c r="GM557" s="145"/>
      <c r="GN557" s="191"/>
      <c r="GO557" s="191"/>
      <c r="GP557" s="191"/>
      <c r="GQ557" s="191"/>
      <c r="GR557" s="191"/>
      <c r="GS557" s="191"/>
      <c r="GT557" s="210"/>
      <c r="GU557" s="145"/>
      <c r="GV557" s="191"/>
      <c r="GW557" s="191"/>
      <c r="GX557" s="191"/>
      <c r="GY557" s="191"/>
      <c r="GZ557" s="191"/>
      <c r="HA557" s="191"/>
      <c r="HB557" s="210"/>
      <c r="HC557" s="145"/>
      <c r="HD557" s="191"/>
      <c r="HE557" s="191"/>
      <c r="HF557" s="191"/>
      <c r="HG557" s="191"/>
      <c r="HH557" s="191"/>
      <c r="HI557" s="191"/>
      <c r="HJ557" s="210"/>
      <c r="HR557" s="310"/>
    </row>
    <row r="558" spans="1:226" s="309" customFormat="1" ht="14.45" customHeight="1" x14ac:dyDescent="0.25">
      <c r="A558" s="211" t="s">
        <v>431</v>
      </c>
      <c r="B558" s="194" t="s">
        <v>0</v>
      </c>
      <c r="C558" s="31">
        <f t="shared" si="391"/>
        <v>548</v>
      </c>
      <c r="D558" s="173" t="str">
        <f t="shared" si="355"/>
        <v>Dw_548</v>
      </c>
      <c r="E558" s="4">
        <v>410.13741811890691</v>
      </c>
      <c r="F558" s="195" t="s">
        <v>360</v>
      </c>
      <c r="G558" s="195">
        <v>17.5</v>
      </c>
      <c r="H558" s="3">
        <f t="shared" si="356"/>
        <v>48.605688730994956</v>
      </c>
      <c r="I558" s="196">
        <f t="shared" si="357"/>
        <v>175.185791632346</v>
      </c>
      <c r="J558" s="1">
        <f t="shared" si="358"/>
        <v>0.3</v>
      </c>
      <c r="K558" s="280">
        <f t="shared" si="359"/>
        <v>0.67401259822076576</v>
      </c>
      <c r="L558" s="280">
        <f t="shared" si="360"/>
        <v>0.76987208804879248</v>
      </c>
      <c r="M558" s="225">
        <f t="shared" si="361"/>
        <v>1.0812672109343031</v>
      </c>
      <c r="N558" s="15" t="s">
        <v>432</v>
      </c>
      <c r="O558" s="197">
        <f t="shared" si="362"/>
        <v>0.57740406603659433</v>
      </c>
      <c r="P558" s="198">
        <f t="shared" si="363"/>
        <v>0</v>
      </c>
      <c r="Q558" s="198">
        <f t="shared" si="364"/>
        <v>0</v>
      </c>
      <c r="R558" s="198">
        <f t="shared" si="365"/>
        <v>0.75758604867926271</v>
      </c>
      <c r="S558" s="77">
        <f t="shared" si="366"/>
        <v>0.82440825008635799</v>
      </c>
      <c r="T558" s="199"/>
      <c r="U558" s="3">
        <f t="shared" si="367"/>
        <v>1.6898372185583728</v>
      </c>
      <c r="V558" s="98">
        <f t="shared" si="368"/>
        <v>9.7088694057653306</v>
      </c>
      <c r="W558" s="49">
        <f t="shared" si="369"/>
        <v>5.0063181097205689</v>
      </c>
      <c r="X558" s="317">
        <f t="shared" si="351"/>
        <v>7.2043070616435764E-2</v>
      </c>
      <c r="Y558" s="318">
        <v>7.204307061643575E-2</v>
      </c>
      <c r="Z558" s="200"/>
      <c r="AA558" s="66"/>
      <c r="AB558" s="66"/>
      <c r="AC558" s="66">
        <v>250</v>
      </c>
      <c r="AD558" s="66"/>
      <c r="AE558" s="66"/>
      <c r="AF558" s="66"/>
      <c r="AG558" s="66"/>
      <c r="AH558" s="195"/>
      <c r="AI558" s="34"/>
      <c r="AJ558" s="229">
        <v>180</v>
      </c>
      <c r="AK558" s="34"/>
      <c r="AL558" s="34"/>
      <c r="AM558" s="34"/>
      <c r="AN558" s="201"/>
      <c r="AO558" s="201"/>
      <c r="AP558" s="202">
        <v>240</v>
      </c>
      <c r="AQ558" s="18"/>
      <c r="AR558" s="18"/>
      <c r="AS558" s="18"/>
      <c r="AT558" s="51"/>
      <c r="AU558" s="17"/>
      <c r="AV558" s="18"/>
      <c r="AW558" s="112"/>
      <c r="AX558" s="103"/>
      <c r="AY558" s="18"/>
      <c r="AZ558" s="18"/>
      <c r="BA558" s="18"/>
      <c r="BB558" s="17"/>
      <c r="BC558" s="19"/>
      <c r="BD558" s="19"/>
      <c r="BE558" s="19"/>
      <c r="BF558" s="17"/>
      <c r="BG558" s="18"/>
      <c r="BH558" s="18"/>
      <c r="BI558" s="128"/>
      <c r="BJ558" s="331"/>
      <c r="BK558" s="332"/>
      <c r="BL558" s="332"/>
      <c r="BM558" s="332"/>
      <c r="BN558" s="333"/>
      <c r="BO558" s="203">
        <f t="shared" si="370"/>
        <v>6.9363999999999999</v>
      </c>
      <c r="BP558" s="285">
        <v>7.0073364758368832</v>
      </c>
      <c r="BQ558" s="204">
        <v>2.796037285467853</v>
      </c>
      <c r="BR558" s="204"/>
      <c r="BS558" s="47"/>
      <c r="BT558" s="42"/>
      <c r="BU558" s="42"/>
      <c r="BV558" s="42"/>
      <c r="BW558" s="43"/>
      <c r="BX558" s="191"/>
      <c r="BY558" s="191"/>
      <c r="BZ558" s="205"/>
      <c r="CA558" s="191"/>
      <c r="CB558" s="206"/>
      <c r="CC558" s="191"/>
      <c r="CD558" s="207">
        <f t="shared" si="371"/>
        <v>52.555737489703802</v>
      </c>
      <c r="CE558" s="47" t="s">
        <v>356</v>
      </c>
      <c r="CF558" s="42">
        <v>31.8</v>
      </c>
      <c r="CG558" s="42" t="s">
        <v>353</v>
      </c>
      <c r="CH558" s="42">
        <v>175</v>
      </c>
      <c r="CI558" s="191"/>
      <c r="CJ558" s="192"/>
      <c r="CK558" s="191" t="s">
        <v>357</v>
      </c>
      <c r="CL558" s="191" t="s">
        <v>358</v>
      </c>
      <c r="CM558" s="208">
        <v>0.13</v>
      </c>
      <c r="CN558" s="191">
        <v>470</v>
      </c>
      <c r="CO558" s="205">
        <f t="shared" si="372"/>
        <v>68.002860318928214</v>
      </c>
      <c r="CP558" s="191">
        <f t="shared" si="373"/>
        <v>39.416803117277851</v>
      </c>
      <c r="CQ558" s="145" t="s">
        <v>353</v>
      </c>
      <c r="CR558" s="191">
        <v>175</v>
      </c>
      <c r="CS558" s="191"/>
      <c r="CT558" s="191"/>
      <c r="CU558" s="191"/>
      <c r="CV558" s="192"/>
      <c r="CW558" s="191" t="s">
        <v>357</v>
      </c>
      <c r="CX558" s="209" t="s">
        <v>358</v>
      </c>
      <c r="CY558" s="208">
        <v>0.13</v>
      </c>
      <c r="CZ558" s="191">
        <v>470</v>
      </c>
      <c r="DA558" s="191"/>
      <c r="DB558" s="191">
        <f t="shared" si="374"/>
        <v>48.605688730994956</v>
      </c>
      <c r="DC558" s="43">
        <f t="shared" si="375"/>
        <v>0</v>
      </c>
      <c r="DD558" s="191" t="s">
        <v>362</v>
      </c>
      <c r="DE558" s="191">
        <v>100</v>
      </c>
      <c r="DF558" s="191" t="s">
        <v>361</v>
      </c>
      <c r="DG558" s="191">
        <v>20</v>
      </c>
      <c r="DH558" s="191" t="s">
        <v>353</v>
      </c>
      <c r="DI558" s="192">
        <v>175</v>
      </c>
      <c r="DJ558" s="191"/>
      <c r="DK558" s="209"/>
      <c r="DL558" s="208"/>
      <c r="DM558" s="191"/>
      <c r="DN558" s="191">
        <f t="shared" si="376"/>
        <v>48.605688730994956</v>
      </c>
      <c r="DO558" s="192">
        <f t="shared" si="377"/>
        <v>0</v>
      </c>
      <c r="DP558" s="191">
        <v>1</v>
      </c>
      <c r="DQ558" s="191" t="s">
        <v>363</v>
      </c>
      <c r="DR558" s="191" t="s">
        <v>371</v>
      </c>
      <c r="DS558" s="208">
        <v>0.13400000000000001</v>
      </c>
      <c r="DT558" s="191">
        <v>580</v>
      </c>
      <c r="DU558" s="191">
        <f t="shared" si="378"/>
        <v>7.0073364758368832</v>
      </c>
      <c r="DV558" s="191">
        <v>0.375</v>
      </c>
      <c r="DW558" s="191">
        <v>0.45</v>
      </c>
      <c r="DX558" s="192">
        <f t="shared" si="379"/>
        <v>8.7592895816173009</v>
      </c>
      <c r="DY558" s="191">
        <v>1</v>
      </c>
      <c r="DZ558" s="191" t="s">
        <v>363</v>
      </c>
      <c r="EA558" s="191" t="s">
        <v>371</v>
      </c>
      <c r="EB558" s="208">
        <v>0.13400000000000001</v>
      </c>
      <c r="EC558" s="191">
        <v>580</v>
      </c>
      <c r="ED558" s="191">
        <f t="shared" si="380"/>
        <v>2.796037285467853</v>
      </c>
      <c r="EE558" s="191">
        <v>0.47499999999999998</v>
      </c>
      <c r="EF558" s="191">
        <v>0.47499999999999998</v>
      </c>
      <c r="EG558" s="191">
        <f t="shared" si="381"/>
        <v>4.3796447908086504</v>
      </c>
      <c r="EH558" s="166">
        <f t="shared" si="382"/>
        <v>2</v>
      </c>
      <c r="EI558" s="205">
        <f t="shared" si="383"/>
        <v>2.8727232715492335</v>
      </c>
      <c r="EJ558" s="205">
        <f t="shared" si="352"/>
        <v>1.6898372185583728</v>
      </c>
      <c r="EK558" s="51">
        <f t="shared" si="389"/>
        <v>0.85620006690948025</v>
      </c>
      <c r="EL558" s="220">
        <f t="shared" si="353"/>
        <v>0.29773836422538325</v>
      </c>
      <c r="EM558" s="221">
        <f t="shared" si="384"/>
        <v>4.8544347028826653</v>
      </c>
      <c r="EN558" s="191"/>
      <c r="EO558" s="313"/>
      <c r="EP558" s="192" t="s">
        <v>354</v>
      </c>
      <c r="EQ558" s="222">
        <f t="shared" si="385"/>
        <v>2.8727232715492335</v>
      </c>
      <c r="ER558" s="191">
        <f t="shared" si="386"/>
        <v>1.6898372185583728</v>
      </c>
      <c r="ES558" s="51">
        <f t="shared" si="387"/>
        <v>0.85620006690948025</v>
      </c>
      <c r="ET558" s="191">
        <f t="shared" si="390"/>
        <v>3.7659383642253834</v>
      </c>
      <c r="EU558" s="191">
        <f t="shared" si="388"/>
        <v>4.8544347028826653</v>
      </c>
      <c r="EV558" s="191"/>
      <c r="EW558" s="191"/>
      <c r="EX558" s="192" t="str">
        <f t="shared" si="354"/>
        <v>Front</v>
      </c>
      <c r="EY558" s="145"/>
      <c r="EZ558" s="191"/>
      <c r="FA558" s="191"/>
      <c r="FB558" s="191"/>
      <c r="FC558" s="191"/>
      <c r="FD558" s="191"/>
      <c r="FE558" s="191"/>
      <c r="FF558" s="192"/>
      <c r="FG558" s="145"/>
      <c r="FH558" s="191"/>
      <c r="FI558" s="191"/>
      <c r="FJ558" s="191"/>
      <c r="FK558" s="191"/>
      <c r="FL558" s="191"/>
      <c r="FM558" s="191"/>
      <c r="FN558" s="192"/>
      <c r="FO558" s="145"/>
      <c r="FP558" s="191"/>
      <c r="FQ558" s="191"/>
      <c r="FR558" s="191"/>
      <c r="FS558" s="191"/>
      <c r="FT558" s="191"/>
      <c r="FU558" s="191"/>
      <c r="FV558" s="192"/>
      <c r="FW558" s="191"/>
      <c r="FX558" s="191"/>
      <c r="FY558" s="191"/>
      <c r="FZ558" s="191"/>
      <c r="GA558" s="191"/>
      <c r="GB558" s="191"/>
      <c r="GC558" s="191"/>
      <c r="GD558" s="210"/>
      <c r="GE558" s="145"/>
      <c r="GF558" s="191"/>
      <c r="GG558" s="191"/>
      <c r="GH558" s="191"/>
      <c r="GI558" s="191"/>
      <c r="GJ558" s="191"/>
      <c r="GK558" s="191"/>
      <c r="GL558" s="210"/>
      <c r="GM558" s="145"/>
      <c r="GN558" s="191"/>
      <c r="GO558" s="191"/>
      <c r="GP558" s="191"/>
      <c r="GQ558" s="191"/>
      <c r="GR558" s="191"/>
      <c r="GS558" s="191"/>
      <c r="GT558" s="210"/>
      <c r="GU558" s="145"/>
      <c r="GV558" s="191"/>
      <c r="GW558" s="191"/>
      <c r="GX558" s="191"/>
      <c r="GY558" s="191"/>
      <c r="GZ558" s="191"/>
      <c r="HA558" s="191"/>
      <c r="HB558" s="210"/>
      <c r="HC558" s="145"/>
      <c r="HD558" s="191"/>
      <c r="HE558" s="191"/>
      <c r="HF558" s="191"/>
      <c r="HG558" s="191"/>
      <c r="HH558" s="191"/>
      <c r="HI558" s="191"/>
      <c r="HJ558" s="210"/>
      <c r="HR558" s="310"/>
    </row>
    <row r="559" spans="1:226" s="309" customFormat="1" ht="14.45" customHeight="1" x14ac:dyDescent="0.25">
      <c r="A559" s="211" t="s">
        <v>431</v>
      </c>
      <c r="B559" s="194" t="s">
        <v>0</v>
      </c>
      <c r="C559" s="31">
        <f t="shared" si="391"/>
        <v>549</v>
      </c>
      <c r="D559" s="173" t="str">
        <f t="shared" si="355"/>
        <v>Dw_549</v>
      </c>
      <c r="E559" s="4">
        <v>494.7194024442843</v>
      </c>
      <c r="F559" s="195" t="s">
        <v>360</v>
      </c>
      <c r="G559" s="195">
        <v>17.5</v>
      </c>
      <c r="H559" s="3">
        <f t="shared" si="356"/>
        <v>48.843812084548787</v>
      </c>
      <c r="I559" s="196">
        <f t="shared" si="357"/>
        <v>176.12227510468665</v>
      </c>
      <c r="J559" s="1">
        <f t="shared" si="358"/>
        <v>0.3</v>
      </c>
      <c r="K559" s="280">
        <f t="shared" si="359"/>
        <v>0.6736395445272747</v>
      </c>
      <c r="L559" s="280">
        <f t="shared" si="360"/>
        <v>0.78676029327938657</v>
      </c>
      <c r="M559" s="225">
        <f t="shared" si="361"/>
        <v>1.0817477235385629</v>
      </c>
      <c r="N559" s="15" t="s">
        <v>432</v>
      </c>
      <c r="O559" s="197">
        <f t="shared" si="362"/>
        <v>0.5900702199595399</v>
      </c>
      <c r="P559" s="198">
        <f t="shared" si="363"/>
        <v>0</v>
      </c>
      <c r="Q559" s="198">
        <f t="shared" si="364"/>
        <v>0</v>
      </c>
      <c r="R559" s="198">
        <f t="shared" si="365"/>
        <v>0.75792271813665535</v>
      </c>
      <c r="S559" s="77">
        <f t="shared" si="366"/>
        <v>0.82598052786890641</v>
      </c>
      <c r="T559" s="199"/>
      <c r="U559" s="3">
        <f t="shared" si="367"/>
        <v>1.8212285269772903</v>
      </c>
      <c r="V559" s="98">
        <f t="shared" si="368"/>
        <v>11.277369381417961</v>
      </c>
      <c r="W559" s="49">
        <f t="shared" si="369"/>
        <v>4.3311352526086546</v>
      </c>
      <c r="X559" s="317">
        <f t="shared" si="351"/>
        <v>8.6412335045922745E-2</v>
      </c>
      <c r="Y559" s="318">
        <v>8.6412335045922731E-2</v>
      </c>
      <c r="Z559" s="200"/>
      <c r="AA559" s="66"/>
      <c r="AB559" s="66"/>
      <c r="AC559" s="66">
        <v>250</v>
      </c>
      <c r="AD559" s="66"/>
      <c r="AE559" s="66"/>
      <c r="AF559" s="66"/>
      <c r="AG559" s="66"/>
      <c r="AH559" s="195"/>
      <c r="AI559" s="34"/>
      <c r="AJ559" s="229">
        <v>180</v>
      </c>
      <c r="AK559" s="34"/>
      <c r="AL559" s="34"/>
      <c r="AM559" s="34"/>
      <c r="AN559" s="201"/>
      <c r="AO559" s="201"/>
      <c r="AP559" s="202">
        <v>240</v>
      </c>
      <c r="AQ559" s="18"/>
      <c r="AR559" s="18"/>
      <c r="AS559" s="18"/>
      <c r="AT559" s="51"/>
      <c r="AU559" s="17"/>
      <c r="AV559" s="18"/>
      <c r="AW559" s="112"/>
      <c r="AX559" s="103"/>
      <c r="AY559" s="18"/>
      <c r="AZ559" s="18"/>
      <c r="BA559" s="18"/>
      <c r="BB559" s="17"/>
      <c r="BC559" s="19"/>
      <c r="BD559" s="19"/>
      <c r="BE559" s="19"/>
      <c r="BF559" s="17"/>
      <c r="BG559" s="18"/>
      <c r="BH559" s="18"/>
      <c r="BI559" s="128"/>
      <c r="BJ559" s="331"/>
      <c r="BK559" s="332"/>
      <c r="BL559" s="332"/>
      <c r="BM559" s="332"/>
      <c r="BN559" s="333"/>
      <c r="BO559" s="203">
        <f t="shared" si="370"/>
        <v>6.9363999999999999</v>
      </c>
      <c r="BP559" s="285">
        <v>7.0416660060764649</v>
      </c>
      <c r="BQ559" s="204">
        <v>2.8056331577448699</v>
      </c>
      <c r="BR559" s="204"/>
      <c r="BS559" s="47"/>
      <c r="BT559" s="42"/>
      <c r="BU559" s="42"/>
      <c r="BV559" s="42"/>
      <c r="BW559" s="43"/>
      <c r="BX559" s="191"/>
      <c r="BY559" s="191"/>
      <c r="BZ559" s="205"/>
      <c r="CA559" s="191"/>
      <c r="CB559" s="206"/>
      <c r="CC559" s="191"/>
      <c r="CD559" s="207">
        <f t="shared" si="371"/>
        <v>52.836682531405998</v>
      </c>
      <c r="CE559" s="47" t="s">
        <v>356</v>
      </c>
      <c r="CF559" s="42">
        <v>31.8</v>
      </c>
      <c r="CG559" s="42" t="s">
        <v>353</v>
      </c>
      <c r="CH559" s="42">
        <v>175</v>
      </c>
      <c r="CI559" s="191"/>
      <c r="CJ559" s="192"/>
      <c r="CK559" s="191" t="s">
        <v>357</v>
      </c>
      <c r="CL559" s="191" t="s">
        <v>358</v>
      </c>
      <c r="CM559" s="208">
        <v>0.13</v>
      </c>
      <c r="CN559" s="191">
        <v>470</v>
      </c>
      <c r="CO559" s="205">
        <f t="shared" si="372"/>
        <v>68.463097084161205</v>
      </c>
      <c r="CP559" s="191">
        <f t="shared" si="373"/>
        <v>39.627511898554495</v>
      </c>
      <c r="CQ559" s="145" t="s">
        <v>353</v>
      </c>
      <c r="CR559" s="191">
        <v>175</v>
      </c>
      <c r="CS559" s="191"/>
      <c r="CT559" s="191"/>
      <c r="CU559" s="191"/>
      <c r="CV559" s="192"/>
      <c r="CW559" s="191" t="s">
        <v>357</v>
      </c>
      <c r="CX559" s="209" t="s">
        <v>358</v>
      </c>
      <c r="CY559" s="208">
        <v>0.13</v>
      </c>
      <c r="CZ559" s="191">
        <v>470</v>
      </c>
      <c r="DA559" s="191"/>
      <c r="DB559" s="191">
        <f t="shared" si="374"/>
        <v>48.843812084548787</v>
      </c>
      <c r="DC559" s="43">
        <f t="shared" si="375"/>
        <v>0</v>
      </c>
      <c r="DD559" s="191" t="s">
        <v>362</v>
      </c>
      <c r="DE559" s="191">
        <v>100</v>
      </c>
      <c r="DF559" s="191" t="s">
        <v>361</v>
      </c>
      <c r="DG559" s="191">
        <v>20</v>
      </c>
      <c r="DH559" s="191" t="s">
        <v>353</v>
      </c>
      <c r="DI559" s="192">
        <v>175</v>
      </c>
      <c r="DJ559" s="191"/>
      <c r="DK559" s="209"/>
      <c r="DL559" s="208"/>
      <c r="DM559" s="191"/>
      <c r="DN559" s="191">
        <f t="shared" si="376"/>
        <v>48.843812084548787</v>
      </c>
      <c r="DO559" s="192">
        <f t="shared" si="377"/>
        <v>0</v>
      </c>
      <c r="DP559" s="191">
        <v>1</v>
      </c>
      <c r="DQ559" s="191" t="s">
        <v>363</v>
      </c>
      <c r="DR559" s="191" t="s">
        <v>371</v>
      </c>
      <c r="DS559" s="208">
        <v>0.13400000000000001</v>
      </c>
      <c r="DT559" s="191">
        <v>580</v>
      </c>
      <c r="DU559" s="191">
        <f t="shared" si="378"/>
        <v>7.0416660060764649</v>
      </c>
      <c r="DV559" s="191">
        <v>0.375</v>
      </c>
      <c r="DW559" s="191">
        <v>0.45</v>
      </c>
      <c r="DX559" s="192">
        <f t="shared" si="379"/>
        <v>8.8061137552343336</v>
      </c>
      <c r="DY559" s="191">
        <v>1</v>
      </c>
      <c r="DZ559" s="191" t="s">
        <v>363</v>
      </c>
      <c r="EA559" s="191" t="s">
        <v>371</v>
      </c>
      <c r="EB559" s="208">
        <v>0.13400000000000001</v>
      </c>
      <c r="EC559" s="191">
        <v>580</v>
      </c>
      <c r="ED559" s="191">
        <f t="shared" si="380"/>
        <v>2.8056331577448699</v>
      </c>
      <c r="EE559" s="191">
        <v>0.47499999999999998</v>
      </c>
      <c r="EF559" s="191">
        <v>0.47499999999999998</v>
      </c>
      <c r="EG559" s="191">
        <f t="shared" si="381"/>
        <v>4.4030568776171668</v>
      </c>
      <c r="EH559" s="166">
        <f t="shared" si="382"/>
        <v>2</v>
      </c>
      <c r="EI559" s="205">
        <f t="shared" si="383"/>
        <v>3.0960884958613937</v>
      </c>
      <c r="EJ559" s="205">
        <f t="shared" si="352"/>
        <v>1.8212285269772903</v>
      </c>
      <c r="EK559" s="51">
        <f t="shared" si="389"/>
        <v>0.73440463076757956</v>
      </c>
      <c r="EL559" s="220">
        <f t="shared" si="353"/>
        <v>0.18605575206930314</v>
      </c>
      <c r="EM559" s="221">
        <f t="shared" si="384"/>
        <v>5.6386846907089803</v>
      </c>
      <c r="EN559" s="191"/>
      <c r="EO559" s="313"/>
      <c r="EP559" s="192" t="s">
        <v>354</v>
      </c>
      <c r="EQ559" s="222">
        <f t="shared" si="385"/>
        <v>3.0960884958613937</v>
      </c>
      <c r="ER559" s="191">
        <f t="shared" si="386"/>
        <v>1.8212285269772903</v>
      </c>
      <c r="ES559" s="51">
        <f t="shared" si="387"/>
        <v>0.73440463076757956</v>
      </c>
      <c r="ET559" s="191">
        <f t="shared" si="390"/>
        <v>3.6542557520693029</v>
      </c>
      <c r="EU559" s="191">
        <f t="shared" si="388"/>
        <v>5.6386846907089803</v>
      </c>
      <c r="EV559" s="191"/>
      <c r="EW559" s="191"/>
      <c r="EX559" s="192" t="str">
        <f t="shared" si="354"/>
        <v>Front</v>
      </c>
      <c r="EY559" s="145"/>
      <c r="EZ559" s="191"/>
      <c r="FA559" s="191"/>
      <c r="FB559" s="191"/>
      <c r="FC559" s="191"/>
      <c r="FD559" s="191"/>
      <c r="FE559" s="191"/>
      <c r="FF559" s="192"/>
      <c r="FG559" s="145"/>
      <c r="FH559" s="191"/>
      <c r="FI559" s="191"/>
      <c r="FJ559" s="191"/>
      <c r="FK559" s="191"/>
      <c r="FL559" s="191"/>
      <c r="FM559" s="191"/>
      <c r="FN559" s="192"/>
      <c r="FO559" s="145"/>
      <c r="FP559" s="191"/>
      <c r="FQ559" s="191"/>
      <c r="FR559" s="191"/>
      <c r="FS559" s="191"/>
      <c r="FT559" s="191"/>
      <c r="FU559" s="191"/>
      <c r="FV559" s="192"/>
      <c r="FW559" s="191"/>
      <c r="FX559" s="191"/>
      <c r="FY559" s="191"/>
      <c r="FZ559" s="191"/>
      <c r="GA559" s="191"/>
      <c r="GB559" s="191"/>
      <c r="GC559" s="191"/>
      <c r="GD559" s="210"/>
      <c r="GE559" s="145"/>
      <c r="GF559" s="191"/>
      <c r="GG559" s="191"/>
      <c r="GH559" s="191"/>
      <c r="GI559" s="191"/>
      <c r="GJ559" s="191"/>
      <c r="GK559" s="191"/>
      <c r="GL559" s="210"/>
      <c r="GM559" s="145"/>
      <c r="GN559" s="191"/>
      <c r="GO559" s="191"/>
      <c r="GP559" s="191"/>
      <c r="GQ559" s="191"/>
      <c r="GR559" s="191"/>
      <c r="GS559" s="191"/>
      <c r="GT559" s="210"/>
      <c r="GU559" s="145"/>
      <c r="GV559" s="191"/>
      <c r="GW559" s="191"/>
      <c r="GX559" s="191"/>
      <c r="GY559" s="191"/>
      <c r="GZ559" s="191"/>
      <c r="HA559" s="191"/>
      <c r="HB559" s="210"/>
      <c r="HC559" s="145"/>
      <c r="HD559" s="191"/>
      <c r="HE559" s="191"/>
      <c r="HF559" s="191"/>
      <c r="HG559" s="191"/>
      <c r="HH559" s="191"/>
      <c r="HI559" s="191"/>
      <c r="HJ559" s="210"/>
      <c r="HR559" s="310"/>
    </row>
    <row r="560" spans="1:226" s="309" customFormat="1" ht="14.45" customHeight="1" x14ac:dyDescent="0.25">
      <c r="A560" s="211" t="s">
        <v>431</v>
      </c>
      <c r="B560" s="194" t="s">
        <v>0</v>
      </c>
      <c r="C560" s="31">
        <f t="shared" si="391"/>
        <v>550</v>
      </c>
      <c r="D560" s="173" t="str">
        <f t="shared" si="355"/>
        <v>Dw_550</v>
      </c>
      <c r="E560" s="4">
        <v>447.46977325191381</v>
      </c>
      <c r="F560" s="195" t="s">
        <v>360</v>
      </c>
      <c r="G560" s="195">
        <v>17.5</v>
      </c>
      <c r="H560" s="3">
        <f t="shared" si="356"/>
        <v>56.727788633773898</v>
      </c>
      <c r="I560" s="196">
        <f t="shared" si="357"/>
        <v>201.00704217139685</v>
      </c>
      <c r="J560" s="1">
        <f t="shared" si="358"/>
        <v>0.30000000000000004</v>
      </c>
      <c r="K560" s="280">
        <f t="shared" si="359"/>
        <v>0.68876189242115105</v>
      </c>
      <c r="L560" s="280">
        <f t="shared" si="360"/>
        <v>0.79484783927725167</v>
      </c>
      <c r="M560" s="225">
        <f t="shared" si="361"/>
        <v>1.0630083439479805</v>
      </c>
      <c r="N560" s="15" t="s">
        <v>432</v>
      </c>
      <c r="O560" s="197">
        <f t="shared" si="362"/>
        <v>0.59613587945793878</v>
      </c>
      <c r="P560" s="198">
        <f t="shared" si="363"/>
        <v>0</v>
      </c>
      <c r="Q560" s="198">
        <f t="shared" si="364"/>
        <v>0</v>
      </c>
      <c r="R560" s="198">
        <f t="shared" si="365"/>
        <v>0.74479303807684571</v>
      </c>
      <c r="S560" s="77">
        <f t="shared" si="366"/>
        <v>0.91319406555746774</v>
      </c>
      <c r="T560" s="199"/>
      <c r="U560" s="3">
        <f t="shared" si="367"/>
        <v>1.8538695855616227</v>
      </c>
      <c r="V560" s="98">
        <f t="shared" si="368"/>
        <v>11.685230296919441</v>
      </c>
      <c r="W560" s="49">
        <f t="shared" si="369"/>
        <v>4.8546573060463309</v>
      </c>
      <c r="X560" s="317">
        <f t="shared" si="351"/>
        <v>7.9152674312166688E-2</v>
      </c>
      <c r="Y560" s="318">
        <v>7.9152674312166701E-2</v>
      </c>
      <c r="Z560" s="200"/>
      <c r="AA560" s="66"/>
      <c r="AB560" s="66"/>
      <c r="AC560" s="66">
        <v>250</v>
      </c>
      <c r="AD560" s="66"/>
      <c r="AE560" s="66"/>
      <c r="AF560" s="66"/>
      <c r="AG560" s="66"/>
      <c r="AH560" s="195"/>
      <c r="AI560" s="34"/>
      <c r="AJ560" s="229">
        <v>180</v>
      </c>
      <c r="AK560" s="34"/>
      <c r="AL560" s="34"/>
      <c r="AM560" s="34"/>
      <c r="AN560" s="201"/>
      <c r="AO560" s="201"/>
      <c r="AP560" s="202">
        <v>240</v>
      </c>
      <c r="AQ560" s="18"/>
      <c r="AR560" s="18"/>
      <c r="AS560" s="18"/>
      <c r="AT560" s="51"/>
      <c r="AU560" s="17"/>
      <c r="AV560" s="18"/>
      <c r="AW560" s="112"/>
      <c r="AX560" s="103"/>
      <c r="AY560" s="18"/>
      <c r="AZ560" s="18"/>
      <c r="BA560" s="18"/>
      <c r="BB560" s="17"/>
      <c r="BC560" s="19"/>
      <c r="BD560" s="19"/>
      <c r="BE560" s="19"/>
      <c r="BF560" s="17"/>
      <c r="BG560" s="18"/>
      <c r="BH560" s="18"/>
      <c r="BI560" s="128"/>
      <c r="BJ560" s="331"/>
      <c r="BK560" s="332"/>
      <c r="BL560" s="332"/>
      <c r="BM560" s="332"/>
      <c r="BN560" s="333"/>
      <c r="BO560" s="203">
        <f t="shared" si="370"/>
        <v>6.9363999999999999</v>
      </c>
      <c r="BP560" s="285">
        <v>8.1782752773447172</v>
      </c>
      <c r="BQ560" s="204">
        <v>2.8962403524169438</v>
      </c>
      <c r="BR560" s="204"/>
      <c r="BS560" s="47"/>
      <c r="BT560" s="42"/>
      <c r="BU560" s="42"/>
      <c r="BV560" s="42"/>
      <c r="BW560" s="43"/>
      <c r="BX560" s="191"/>
      <c r="BY560" s="191"/>
      <c r="BZ560" s="205"/>
      <c r="CA560" s="191"/>
      <c r="CB560" s="206"/>
      <c r="CC560" s="191"/>
      <c r="CD560" s="207">
        <f t="shared" si="371"/>
        <v>60.302112651419058</v>
      </c>
      <c r="CE560" s="47" t="s">
        <v>356</v>
      </c>
      <c r="CF560" s="42">
        <v>31.8</v>
      </c>
      <c r="CG560" s="42" t="s">
        <v>353</v>
      </c>
      <c r="CH560" s="42">
        <v>175</v>
      </c>
      <c r="CI560" s="191"/>
      <c r="CJ560" s="192"/>
      <c r="CK560" s="191" t="s">
        <v>357</v>
      </c>
      <c r="CL560" s="191" t="s">
        <v>358</v>
      </c>
      <c r="CM560" s="208">
        <v>0.13</v>
      </c>
      <c r="CN560" s="191">
        <v>470</v>
      </c>
      <c r="CO560" s="205">
        <f t="shared" si="372"/>
        <v>77.579911052421181</v>
      </c>
      <c r="CP560" s="191">
        <f t="shared" si="373"/>
        <v>45.226584488564292</v>
      </c>
      <c r="CQ560" s="145" t="s">
        <v>353</v>
      </c>
      <c r="CR560" s="191">
        <v>175</v>
      </c>
      <c r="CS560" s="191"/>
      <c r="CT560" s="191"/>
      <c r="CU560" s="191"/>
      <c r="CV560" s="192"/>
      <c r="CW560" s="191" t="s">
        <v>357</v>
      </c>
      <c r="CX560" s="209" t="s">
        <v>358</v>
      </c>
      <c r="CY560" s="208">
        <v>0.13</v>
      </c>
      <c r="CZ560" s="191">
        <v>470</v>
      </c>
      <c r="DA560" s="191"/>
      <c r="DB560" s="191">
        <f t="shared" si="374"/>
        <v>56.727788633773898</v>
      </c>
      <c r="DC560" s="43">
        <f t="shared" si="375"/>
        <v>0</v>
      </c>
      <c r="DD560" s="191" t="s">
        <v>362</v>
      </c>
      <c r="DE560" s="191">
        <v>100</v>
      </c>
      <c r="DF560" s="191" t="s">
        <v>361</v>
      </c>
      <c r="DG560" s="191">
        <v>20</v>
      </c>
      <c r="DH560" s="191" t="s">
        <v>353</v>
      </c>
      <c r="DI560" s="192">
        <v>175</v>
      </c>
      <c r="DJ560" s="191"/>
      <c r="DK560" s="209"/>
      <c r="DL560" s="208"/>
      <c r="DM560" s="191"/>
      <c r="DN560" s="191">
        <f t="shared" si="376"/>
        <v>56.727788633773898</v>
      </c>
      <c r="DO560" s="192">
        <f t="shared" si="377"/>
        <v>0</v>
      </c>
      <c r="DP560" s="191">
        <v>1</v>
      </c>
      <c r="DQ560" s="191" t="s">
        <v>363</v>
      </c>
      <c r="DR560" s="191" t="s">
        <v>371</v>
      </c>
      <c r="DS560" s="208">
        <v>0.13400000000000001</v>
      </c>
      <c r="DT560" s="191">
        <v>580</v>
      </c>
      <c r="DU560" s="191">
        <f t="shared" si="378"/>
        <v>8.1782752773447172</v>
      </c>
      <c r="DV560" s="191">
        <v>0.375</v>
      </c>
      <c r="DW560" s="191">
        <v>0.45</v>
      </c>
      <c r="DX560" s="192">
        <f t="shared" si="379"/>
        <v>10.050352108569843</v>
      </c>
      <c r="DY560" s="191">
        <v>1</v>
      </c>
      <c r="DZ560" s="191" t="s">
        <v>363</v>
      </c>
      <c r="EA560" s="191" t="s">
        <v>371</v>
      </c>
      <c r="EB560" s="208">
        <v>0.13400000000000001</v>
      </c>
      <c r="EC560" s="191">
        <v>580</v>
      </c>
      <c r="ED560" s="191">
        <f t="shared" si="380"/>
        <v>2.8962403524169438</v>
      </c>
      <c r="EE560" s="191">
        <v>0.47499999999999998</v>
      </c>
      <c r="EF560" s="191">
        <v>0.47499999999999998</v>
      </c>
      <c r="EG560" s="191">
        <f t="shared" si="381"/>
        <v>5.0251760542849215</v>
      </c>
      <c r="EH560" s="166">
        <f t="shared" si="382"/>
        <v>2</v>
      </c>
      <c r="EI560" s="205">
        <f t="shared" si="383"/>
        <v>3.1515782954547591</v>
      </c>
      <c r="EJ560" s="205">
        <f t="shared" si="352"/>
        <v>1.853869585561623</v>
      </c>
      <c r="EK560" s="51">
        <f t="shared" si="389"/>
        <v>0.79237076685532082</v>
      </c>
      <c r="EL560" s="220">
        <f t="shared" si="353"/>
        <v>0.15831085227262043</v>
      </c>
      <c r="EM560" s="221">
        <f t="shared" si="384"/>
        <v>5.8426151484597204</v>
      </c>
      <c r="EN560" s="191"/>
      <c r="EO560" s="313"/>
      <c r="EP560" s="192" t="s">
        <v>354</v>
      </c>
      <c r="EQ560" s="222">
        <f t="shared" si="385"/>
        <v>3.1515782954547591</v>
      </c>
      <c r="ER560" s="191">
        <f t="shared" si="386"/>
        <v>1.853869585561623</v>
      </c>
      <c r="ES560" s="51">
        <f t="shared" si="387"/>
        <v>0.79237076685532082</v>
      </c>
      <c r="ET560" s="191">
        <f t="shared" si="390"/>
        <v>3.6265108522726202</v>
      </c>
      <c r="EU560" s="191">
        <f t="shared" si="388"/>
        <v>5.8426151484597204</v>
      </c>
      <c r="EV560" s="191"/>
      <c r="EW560" s="191"/>
      <c r="EX560" s="192" t="str">
        <f t="shared" si="354"/>
        <v>Front</v>
      </c>
      <c r="EY560" s="145"/>
      <c r="EZ560" s="191"/>
      <c r="FA560" s="191"/>
      <c r="FB560" s="191"/>
      <c r="FC560" s="191"/>
      <c r="FD560" s="191"/>
      <c r="FE560" s="191"/>
      <c r="FF560" s="192"/>
      <c r="FG560" s="145"/>
      <c r="FH560" s="191"/>
      <c r="FI560" s="191"/>
      <c r="FJ560" s="191"/>
      <c r="FK560" s="191"/>
      <c r="FL560" s="191"/>
      <c r="FM560" s="191"/>
      <c r="FN560" s="192"/>
      <c r="FO560" s="145"/>
      <c r="FP560" s="191"/>
      <c r="FQ560" s="191"/>
      <c r="FR560" s="191"/>
      <c r="FS560" s="191"/>
      <c r="FT560" s="191"/>
      <c r="FU560" s="191"/>
      <c r="FV560" s="192"/>
      <c r="FW560" s="191"/>
      <c r="FX560" s="191"/>
      <c r="FY560" s="191"/>
      <c r="FZ560" s="191"/>
      <c r="GA560" s="191"/>
      <c r="GB560" s="191"/>
      <c r="GC560" s="191"/>
      <c r="GD560" s="210"/>
      <c r="GE560" s="145"/>
      <c r="GF560" s="191"/>
      <c r="GG560" s="191"/>
      <c r="GH560" s="191"/>
      <c r="GI560" s="191"/>
      <c r="GJ560" s="191"/>
      <c r="GK560" s="191"/>
      <c r="GL560" s="210"/>
      <c r="GM560" s="145"/>
      <c r="GN560" s="191"/>
      <c r="GO560" s="191"/>
      <c r="GP560" s="191"/>
      <c r="GQ560" s="191"/>
      <c r="GR560" s="191"/>
      <c r="GS560" s="191"/>
      <c r="GT560" s="210"/>
      <c r="GU560" s="145"/>
      <c r="GV560" s="191"/>
      <c r="GW560" s="191"/>
      <c r="GX560" s="191"/>
      <c r="GY560" s="191"/>
      <c r="GZ560" s="191"/>
      <c r="HA560" s="191"/>
      <c r="HB560" s="210"/>
      <c r="HC560" s="145"/>
      <c r="HD560" s="191"/>
      <c r="HE560" s="191"/>
      <c r="HF560" s="191"/>
      <c r="HG560" s="191"/>
      <c r="HH560" s="191"/>
      <c r="HI560" s="191"/>
      <c r="HJ560" s="210"/>
      <c r="HR560" s="310"/>
    </row>
    <row r="561" spans="1:226" s="309" customFormat="1" ht="14.45" customHeight="1" x14ac:dyDescent="0.25">
      <c r="A561" s="211" t="s">
        <v>431</v>
      </c>
      <c r="B561" s="194" t="s">
        <v>0</v>
      </c>
      <c r="C561" s="31">
        <f t="shared" si="391"/>
        <v>551</v>
      </c>
      <c r="D561" s="173" t="str">
        <f t="shared" si="355"/>
        <v>Dw_551</v>
      </c>
      <c r="E561" s="4">
        <v>531.9666935020997</v>
      </c>
      <c r="F561" s="195" t="s">
        <v>360</v>
      </c>
      <c r="G561" s="195">
        <v>17.5</v>
      </c>
      <c r="H561" s="3">
        <f t="shared" si="356"/>
        <v>56.197713880628903</v>
      </c>
      <c r="I561" s="196">
        <f t="shared" si="357"/>
        <v>200.0445073612164</v>
      </c>
      <c r="J561" s="1">
        <f t="shared" si="358"/>
        <v>0.3</v>
      </c>
      <c r="K561" s="280">
        <f t="shared" si="359"/>
        <v>0.68470031268181464</v>
      </c>
      <c r="L561" s="280">
        <f t="shared" si="360"/>
        <v>0.77264338782265629</v>
      </c>
      <c r="M561" s="225">
        <f t="shared" si="361"/>
        <v>1.0678966823426468</v>
      </c>
      <c r="N561" s="15" t="s">
        <v>432</v>
      </c>
      <c r="O561" s="197">
        <f t="shared" si="362"/>
        <v>0.57948254086699225</v>
      </c>
      <c r="P561" s="198">
        <f t="shared" si="363"/>
        <v>0</v>
      </c>
      <c r="Q561" s="198">
        <f t="shared" si="364"/>
        <v>0</v>
      </c>
      <c r="R561" s="198">
        <f t="shared" si="365"/>
        <v>0.74821803509106422</v>
      </c>
      <c r="S561" s="77">
        <f t="shared" si="366"/>
        <v>0.90321917348353487</v>
      </c>
      <c r="T561" s="199"/>
      <c r="U561" s="3">
        <f t="shared" si="367"/>
        <v>1.7129532058162713</v>
      </c>
      <c r="V561" s="98">
        <f t="shared" si="368"/>
        <v>9.9763095300752216</v>
      </c>
      <c r="W561" s="49">
        <f t="shared" si="369"/>
        <v>5.6331165057791841</v>
      </c>
      <c r="X561" s="317">
        <f t="shared" si="351"/>
        <v>6.5270363818952001E-2</v>
      </c>
      <c r="Y561" s="318">
        <v>6.5270363818952001E-2</v>
      </c>
      <c r="Z561" s="200"/>
      <c r="AA561" s="66"/>
      <c r="AB561" s="66"/>
      <c r="AC561" s="66">
        <v>250</v>
      </c>
      <c r="AD561" s="66"/>
      <c r="AE561" s="66"/>
      <c r="AF561" s="66"/>
      <c r="AG561" s="66"/>
      <c r="AH561" s="195"/>
      <c r="AI561" s="34"/>
      <c r="AJ561" s="229">
        <v>180</v>
      </c>
      <c r="AK561" s="34"/>
      <c r="AL561" s="34"/>
      <c r="AM561" s="34"/>
      <c r="AN561" s="201"/>
      <c r="AO561" s="201"/>
      <c r="AP561" s="202">
        <v>240</v>
      </c>
      <c r="AQ561" s="18"/>
      <c r="AR561" s="18"/>
      <c r="AS561" s="18"/>
      <c r="AT561" s="51"/>
      <c r="AU561" s="17"/>
      <c r="AV561" s="18"/>
      <c r="AW561" s="112"/>
      <c r="AX561" s="103"/>
      <c r="AY561" s="18"/>
      <c r="AZ561" s="18"/>
      <c r="BA561" s="18"/>
      <c r="BB561" s="17"/>
      <c r="BC561" s="19"/>
      <c r="BD561" s="19"/>
      <c r="BE561" s="19"/>
      <c r="BF561" s="17"/>
      <c r="BG561" s="18"/>
      <c r="BH561" s="18"/>
      <c r="BI561" s="128"/>
      <c r="BJ561" s="331"/>
      <c r="BK561" s="332"/>
      <c r="BL561" s="332"/>
      <c r="BM561" s="332"/>
      <c r="BN561" s="333"/>
      <c r="BO561" s="203">
        <f t="shared" si="370"/>
        <v>6.9363999999999999</v>
      </c>
      <c r="BP561" s="285">
        <v>8.1018559887879746</v>
      </c>
      <c r="BQ561" s="204">
        <v>2.9142036039719921</v>
      </c>
      <c r="BR561" s="204"/>
      <c r="BS561" s="47"/>
      <c r="BT561" s="42"/>
      <c r="BU561" s="42"/>
      <c r="BV561" s="42"/>
      <c r="BW561" s="43"/>
      <c r="BX561" s="191"/>
      <c r="BY561" s="191"/>
      <c r="BZ561" s="205"/>
      <c r="CA561" s="191"/>
      <c r="CB561" s="206"/>
      <c r="CC561" s="191"/>
      <c r="CD561" s="207">
        <f t="shared" si="371"/>
        <v>60.013352208364921</v>
      </c>
      <c r="CE561" s="47" t="s">
        <v>356</v>
      </c>
      <c r="CF561" s="42">
        <v>31.8</v>
      </c>
      <c r="CG561" s="42" t="s">
        <v>353</v>
      </c>
      <c r="CH561" s="42">
        <v>175</v>
      </c>
      <c r="CI561" s="191"/>
      <c r="CJ561" s="192"/>
      <c r="CK561" s="191" t="s">
        <v>357</v>
      </c>
      <c r="CL561" s="191" t="s">
        <v>358</v>
      </c>
      <c r="CM561" s="208">
        <v>0.13</v>
      </c>
      <c r="CN561" s="191">
        <v>470</v>
      </c>
      <c r="CO561" s="205">
        <f t="shared" si="372"/>
        <v>77.677525748530741</v>
      </c>
      <c r="CP561" s="191">
        <f t="shared" si="373"/>
        <v>45.010014156273691</v>
      </c>
      <c r="CQ561" s="145" t="s">
        <v>353</v>
      </c>
      <c r="CR561" s="191">
        <v>175</v>
      </c>
      <c r="CS561" s="191"/>
      <c r="CT561" s="191"/>
      <c r="CU561" s="191"/>
      <c r="CV561" s="192"/>
      <c r="CW561" s="191" t="s">
        <v>357</v>
      </c>
      <c r="CX561" s="209" t="s">
        <v>358</v>
      </c>
      <c r="CY561" s="208">
        <v>0.13</v>
      </c>
      <c r="CZ561" s="191">
        <v>470</v>
      </c>
      <c r="DA561" s="191"/>
      <c r="DB561" s="191">
        <f t="shared" si="374"/>
        <v>56.197713880628903</v>
      </c>
      <c r="DC561" s="43">
        <f t="shared" si="375"/>
        <v>0</v>
      </c>
      <c r="DD561" s="191" t="s">
        <v>362</v>
      </c>
      <c r="DE561" s="191">
        <v>100</v>
      </c>
      <c r="DF561" s="191" t="s">
        <v>361</v>
      </c>
      <c r="DG561" s="191">
        <v>20</v>
      </c>
      <c r="DH561" s="191" t="s">
        <v>353</v>
      </c>
      <c r="DI561" s="192">
        <v>175</v>
      </c>
      <c r="DJ561" s="191"/>
      <c r="DK561" s="209"/>
      <c r="DL561" s="208"/>
      <c r="DM561" s="191"/>
      <c r="DN561" s="191">
        <f t="shared" si="376"/>
        <v>56.197713880628903</v>
      </c>
      <c r="DO561" s="192">
        <f t="shared" si="377"/>
        <v>0</v>
      </c>
      <c r="DP561" s="191">
        <v>1</v>
      </c>
      <c r="DQ561" s="191" t="s">
        <v>363</v>
      </c>
      <c r="DR561" s="191" t="s">
        <v>371</v>
      </c>
      <c r="DS561" s="208">
        <v>0.13400000000000001</v>
      </c>
      <c r="DT561" s="191">
        <v>580</v>
      </c>
      <c r="DU561" s="191">
        <f t="shared" si="378"/>
        <v>8.1018559887879746</v>
      </c>
      <c r="DV561" s="191">
        <v>0.375</v>
      </c>
      <c r="DW561" s="191">
        <v>0.45</v>
      </c>
      <c r="DX561" s="192">
        <f t="shared" si="379"/>
        <v>10.00222536806082</v>
      </c>
      <c r="DY561" s="191">
        <v>1</v>
      </c>
      <c r="DZ561" s="191" t="s">
        <v>363</v>
      </c>
      <c r="EA561" s="191" t="s">
        <v>371</v>
      </c>
      <c r="EB561" s="208">
        <v>0.13400000000000001</v>
      </c>
      <c r="EC561" s="191">
        <v>580</v>
      </c>
      <c r="ED561" s="191">
        <f t="shared" si="380"/>
        <v>2.9142036039719921</v>
      </c>
      <c r="EE561" s="191">
        <v>0.47499999999999998</v>
      </c>
      <c r="EF561" s="191">
        <v>0.47499999999999998</v>
      </c>
      <c r="EG561" s="191">
        <f t="shared" si="381"/>
        <v>5.0011126840304101</v>
      </c>
      <c r="EH561" s="166">
        <f t="shared" si="382"/>
        <v>2</v>
      </c>
      <c r="EI561" s="205">
        <f t="shared" si="383"/>
        <v>2.9120204498876614</v>
      </c>
      <c r="EJ561" s="205">
        <f t="shared" si="352"/>
        <v>1.7129532058162715</v>
      </c>
      <c r="EK561" s="51">
        <f t="shared" si="389"/>
        <v>0.95125039815572054</v>
      </c>
      <c r="EL561" s="220">
        <f t="shared" si="353"/>
        <v>0.27808977505616927</v>
      </c>
      <c r="EM561" s="221">
        <f t="shared" si="384"/>
        <v>4.9881547650376108</v>
      </c>
      <c r="EN561" s="191"/>
      <c r="EO561" s="313"/>
      <c r="EP561" s="192" t="s">
        <v>354</v>
      </c>
      <c r="EQ561" s="222">
        <f t="shared" si="385"/>
        <v>2.9120204498876614</v>
      </c>
      <c r="ER561" s="191">
        <f t="shared" si="386"/>
        <v>1.7129532058162715</v>
      </c>
      <c r="ES561" s="51">
        <f t="shared" si="387"/>
        <v>0.95125039815572054</v>
      </c>
      <c r="ET561" s="191">
        <f t="shared" si="390"/>
        <v>3.7462897750561694</v>
      </c>
      <c r="EU561" s="191">
        <f t="shared" si="388"/>
        <v>4.9881547650376108</v>
      </c>
      <c r="EV561" s="191"/>
      <c r="EW561" s="191"/>
      <c r="EX561" s="192" t="str">
        <f t="shared" si="354"/>
        <v>Front</v>
      </c>
      <c r="EY561" s="145"/>
      <c r="EZ561" s="191"/>
      <c r="FA561" s="191"/>
      <c r="FB561" s="191"/>
      <c r="FC561" s="191"/>
      <c r="FD561" s="191"/>
      <c r="FE561" s="191"/>
      <c r="FF561" s="192"/>
      <c r="FG561" s="145"/>
      <c r="FH561" s="191"/>
      <c r="FI561" s="191"/>
      <c r="FJ561" s="191"/>
      <c r="FK561" s="191"/>
      <c r="FL561" s="191"/>
      <c r="FM561" s="191"/>
      <c r="FN561" s="192"/>
      <c r="FO561" s="145"/>
      <c r="FP561" s="191"/>
      <c r="FQ561" s="191"/>
      <c r="FR561" s="191"/>
      <c r="FS561" s="191"/>
      <c r="FT561" s="191"/>
      <c r="FU561" s="191"/>
      <c r="FV561" s="192"/>
      <c r="FW561" s="191"/>
      <c r="FX561" s="191"/>
      <c r="FY561" s="191"/>
      <c r="FZ561" s="191"/>
      <c r="GA561" s="191"/>
      <c r="GB561" s="191"/>
      <c r="GC561" s="191"/>
      <c r="GD561" s="210"/>
      <c r="GE561" s="145"/>
      <c r="GF561" s="191"/>
      <c r="GG561" s="191"/>
      <c r="GH561" s="191"/>
      <c r="GI561" s="191"/>
      <c r="GJ561" s="191"/>
      <c r="GK561" s="191"/>
      <c r="GL561" s="210"/>
      <c r="GM561" s="145"/>
      <c r="GN561" s="191"/>
      <c r="GO561" s="191"/>
      <c r="GP561" s="191"/>
      <c r="GQ561" s="191"/>
      <c r="GR561" s="191"/>
      <c r="GS561" s="191"/>
      <c r="GT561" s="210"/>
      <c r="GU561" s="145"/>
      <c r="GV561" s="191"/>
      <c r="GW561" s="191"/>
      <c r="GX561" s="191"/>
      <c r="GY561" s="191"/>
      <c r="GZ561" s="191"/>
      <c r="HA561" s="191"/>
      <c r="HB561" s="210"/>
      <c r="HC561" s="145"/>
      <c r="HD561" s="191"/>
      <c r="HE561" s="191"/>
      <c r="HF561" s="191"/>
      <c r="HG561" s="191"/>
      <c r="HH561" s="191"/>
      <c r="HI561" s="191"/>
      <c r="HJ561" s="210"/>
      <c r="HR561" s="310"/>
    </row>
    <row r="562" spans="1:226" s="309" customFormat="1" ht="14.45" customHeight="1" x14ac:dyDescent="0.25">
      <c r="A562" s="211" t="s">
        <v>431</v>
      </c>
      <c r="B562" s="194" t="s">
        <v>0</v>
      </c>
      <c r="C562" s="31">
        <f t="shared" si="391"/>
        <v>552</v>
      </c>
      <c r="D562" s="173" t="str">
        <f t="shared" si="355"/>
        <v>Dw_552</v>
      </c>
      <c r="E562" s="4">
        <v>615.49691890888084</v>
      </c>
      <c r="F562" s="195" t="s">
        <v>360</v>
      </c>
      <c r="G562" s="195">
        <v>17.5</v>
      </c>
      <c r="H562" s="3">
        <f t="shared" si="356"/>
        <v>38.988406301134702</v>
      </c>
      <c r="I562" s="196">
        <f t="shared" si="357"/>
        <v>154.54908024372668</v>
      </c>
      <c r="J562" s="1">
        <f t="shared" si="358"/>
        <v>0.3</v>
      </c>
      <c r="K562" s="280">
        <f t="shared" si="359"/>
        <v>0.6055028210763802</v>
      </c>
      <c r="L562" s="280">
        <f t="shared" si="360"/>
        <v>0.69823821248141715</v>
      </c>
      <c r="M562" s="225">
        <f t="shared" si="361"/>
        <v>1.189192595229742</v>
      </c>
      <c r="N562" s="15" t="s">
        <v>432</v>
      </c>
      <c r="O562" s="197">
        <f t="shared" si="362"/>
        <v>0.52367865936106295</v>
      </c>
      <c r="P562" s="198">
        <f t="shared" si="363"/>
        <v>0</v>
      </c>
      <c r="Q562" s="198">
        <f t="shared" si="364"/>
        <v>0</v>
      </c>
      <c r="R562" s="198">
        <f t="shared" si="365"/>
        <v>0.83320358763147306</v>
      </c>
      <c r="S562" s="77">
        <f t="shared" si="366"/>
        <v>0.66696888319837977</v>
      </c>
      <c r="T562" s="199"/>
      <c r="U562" s="3">
        <f t="shared" si="367"/>
        <v>1.7294867697179235</v>
      </c>
      <c r="V562" s="98">
        <f t="shared" si="368"/>
        <v>10.169823254539747</v>
      </c>
      <c r="W562" s="49">
        <f t="shared" si="369"/>
        <v>3.8337348963985698</v>
      </c>
      <c r="X562" s="317">
        <f t="shared" si="351"/>
        <v>8.6537750631249855E-2</v>
      </c>
      <c r="Y562" s="318">
        <v>8.6537750631249855E-2</v>
      </c>
      <c r="Z562" s="200"/>
      <c r="AA562" s="66"/>
      <c r="AB562" s="66"/>
      <c r="AC562" s="66">
        <v>250</v>
      </c>
      <c r="AD562" s="66"/>
      <c r="AE562" s="66"/>
      <c r="AF562" s="66"/>
      <c r="AG562" s="66"/>
      <c r="AH562" s="195"/>
      <c r="AI562" s="34"/>
      <c r="AJ562" s="229">
        <v>180</v>
      </c>
      <c r="AK562" s="34"/>
      <c r="AL562" s="34"/>
      <c r="AM562" s="34"/>
      <c r="AN562" s="201"/>
      <c r="AO562" s="201"/>
      <c r="AP562" s="202">
        <v>240</v>
      </c>
      <c r="AQ562" s="18"/>
      <c r="AR562" s="18"/>
      <c r="AS562" s="18"/>
      <c r="AT562" s="51"/>
      <c r="AU562" s="17"/>
      <c r="AV562" s="18"/>
      <c r="AW562" s="112"/>
      <c r="AX562" s="103"/>
      <c r="AY562" s="18"/>
      <c r="AZ562" s="18"/>
      <c r="BA562" s="18"/>
      <c r="BB562" s="17"/>
      <c r="BC562" s="19"/>
      <c r="BD562" s="19"/>
      <c r="BE562" s="19"/>
      <c r="BF562" s="17"/>
      <c r="BG562" s="18"/>
      <c r="BH562" s="18"/>
      <c r="BI562" s="128"/>
      <c r="BJ562" s="331"/>
      <c r="BK562" s="332"/>
      <c r="BL562" s="332"/>
      <c r="BM562" s="332"/>
      <c r="BN562" s="333"/>
      <c r="BO562" s="203">
        <f t="shared" si="370"/>
        <v>6.9363999999999999</v>
      </c>
      <c r="BP562" s="285">
        <v>5.6208416903775307</v>
      </c>
      <c r="BQ562" s="204">
        <v>3.0489286393258528</v>
      </c>
      <c r="BR562" s="204"/>
      <c r="BS562" s="47"/>
      <c r="BT562" s="42"/>
      <c r="BU562" s="42"/>
      <c r="BV562" s="42"/>
      <c r="BW562" s="43"/>
      <c r="BX562" s="191"/>
      <c r="BY562" s="191"/>
      <c r="BZ562" s="205"/>
      <c r="CA562" s="191"/>
      <c r="CB562" s="206"/>
      <c r="CC562" s="191"/>
      <c r="CD562" s="207">
        <f t="shared" si="371"/>
        <v>46.364724073118005</v>
      </c>
      <c r="CE562" s="47" t="s">
        <v>356</v>
      </c>
      <c r="CF562" s="42">
        <v>31.8</v>
      </c>
      <c r="CG562" s="42" t="s">
        <v>353</v>
      </c>
      <c r="CH562" s="42">
        <v>175</v>
      </c>
      <c r="CI562" s="191"/>
      <c r="CJ562" s="192"/>
      <c r="CK562" s="191" t="s">
        <v>357</v>
      </c>
      <c r="CL562" s="191" t="s">
        <v>358</v>
      </c>
      <c r="CM562" s="208">
        <v>0.13</v>
      </c>
      <c r="CN562" s="191">
        <v>470</v>
      </c>
      <c r="CO562" s="205">
        <f t="shared" si="372"/>
        <v>66.600713790029403</v>
      </c>
      <c r="CP562" s="191">
        <f t="shared" si="373"/>
        <v>34.773543054838505</v>
      </c>
      <c r="CQ562" s="145" t="s">
        <v>353</v>
      </c>
      <c r="CR562" s="191">
        <v>175</v>
      </c>
      <c r="CS562" s="191"/>
      <c r="CT562" s="191"/>
      <c r="CU562" s="191"/>
      <c r="CV562" s="192"/>
      <c r="CW562" s="191" t="s">
        <v>357</v>
      </c>
      <c r="CX562" s="209" t="s">
        <v>358</v>
      </c>
      <c r="CY562" s="208">
        <v>0.13</v>
      </c>
      <c r="CZ562" s="191">
        <v>470</v>
      </c>
      <c r="DA562" s="191"/>
      <c r="DB562" s="191">
        <f t="shared" si="374"/>
        <v>38.988406301134702</v>
      </c>
      <c r="DC562" s="43">
        <f t="shared" si="375"/>
        <v>0</v>
      </c>
      <c r="DD562" s="191" t="s">
        <v>362</v>
      </c>
      <c r="DE562" s="191">
        <v>100</v>
      </c>
      <c r="DF562" s="191" t="s">
        <v>361</v>
      </c>
      <c r="DG562" s="191">
        <v>20</v>
      </c>
      <c r="DH562" s="191" t="s">
        <v>353</v>
      </c>
      <c r="DI562" s="192">
        <v>175</v>
      </c>
      <c r="DJ562" s="191"/>
      <c r="DK562" s="209"/>
      <c r="DL562" s="208"/>
      <c r="DM562" s="191"/>
      <c r="DN562" s="191">
        <f t="shared" si="376"/>
        <v>38.988406301134702</v>
      </c>
      <c r="DO562" s="192">
        <f t="shared" si="377"/>
        <v>0</v>
      </c>
      <c r="DP562" s="191">
        <v>1</v>
      </c>
      <c r="DQ562" s="191" t="s">
        <v>363</v>
      </c>
      <c r="DR562" s="191" t="s">
        <v>371</v>
      </c>
      <c r="DS562" s="208">
        <v>0.13400000000000001</v>
      </c>
      <c r="DT562" s="191">
        <v>580</v>
      </c>
      <c r="DU562" s="191">
        <f t="shared" si="378"/>
        <v>5.6208416903775307</v>
      </c>
      <c r="DV562" s="191">
        <v>0.375</v>
      </c>
      <c r="DW562" s="191">
        <v>0.45</v>
      </c>
      <c r="DX562" s="192">
        <f t="shared" si="379"/>
        <v>7.7274540121863344</v>
      </c>
      <c r="DY562" s="191">
        <v>1</v>
      </c>
      <c r="DZ562" s="191" t="s">
        <v>363</v>
      </c>
      <c r="EA562" s="191" t="s">
        <v>371</v>
      </c>
      <c r="EB562" s="208">
        <v>0.13400000000000001</v>
      </c>
      <c r="EC562" s="191">
        <v>580</v>
      </c>
      <c r="ED562" s="191">
        <f t="shared" si="380"/>
        <v>3.0489286393258528</v>
      </c>
      <c r="EE562" s="191">
        <v>0.47499999999999998</v>
      </c>
      <c r="EF562" s="191">
        <v>0.47499999999999998</v>
      </c>
      <c r="EG562" s="191">
        <f t="shared" si="381"/>
        <v>3.8637270060931672</v>
      </c>
      <c r="EH562" s="166">
        <f t="shared" si="382"/>
        <v>2</v>
      </c>
      <c r="EI562" s="205">
        <f t="shared" si="383"/>
        <v>2.9401275085204697</v>
      </c>
      <c r="EJ562" s="205">
        <f t="shared" si="352"/>
        <v>1.7294867697179235</v>
      </c>
      <c r="EK562" s="51">
        <f t="shared" si="389"/>
        <v>1.0694418696079293</v>
      </c>
      <c r="EL562" s="220">
        <f t="shared" si="353"/>
        <v>0.26403624573976514</v>
      </c>
      <c r="EM562" s="221">
        <f t="shared" si="384"/>
        <v>5.0849116272698733</v>
      </c>
      <c r="EN562" s="191"/>
      <c r="EO562" s="313"/>
      <c r="EP562" s="192" t="s">
        <v>354</v>
      </c>
      <c r="EQ562" s="222">
        <f t="shared" si="385"/>
        <v>2.9401275085204697</v>
      </c>
      <c r="ER562" s="191">
        <f t="shared" si="386"/>
        <v>1.7294867697179235</v>
      </c>
      <c r="ES562" s="51">
        <f t="shared" si="387"/>
        <v>1.0694418696079293</v>
      </c>
      <c r="ET562" s="191">
        <f t="shared" si="390"/>
        <v>3.7322362457397649</v>
      </c>
      <c r="EU562" s="191">
        <f t="shared" si="388"/>
        <v>5.0849116272698733</v>
      </c>
      <c r="EV562" s="191"/>
      <c r="EW562" s="191"/>
      <c r="EX562" s="192" t="str">
        <f t="shared" si="354"/>
        <v>Front</v>
      </c>
      <c r="EY562" s="145"/>
      <c r="EZ562" s="191"/>
      <c r="FA562" s="191"/>
      <c r="FB562" s="191"/>
      <c r="FC562" s="191"/>
      <c r="FD562" s="191"/>
      <c r="FE562" s="191"/>
      <c r="FF562" s="192"/>
      <c r="FG562" s="145"/>
      <c r="FH562" s="191"/>
      <c r="FI562" s="191"/>
      <c r="FJ562" s="191"/>
      <c r="FK562" s="191"/>
      <c r="FL562" s="191"/>
      <c r="FM562" s="191"/>
      <c r="FN562" s="192"/>
      <c r="FO562" s="145"/>
      <c r="FP562" s="191"/>
      <c r="FQ562" s="191"/>
      <c r="FR562" s="191"/>
      <c r="FS562" s="191"/>
      <c r="FT562" s="191"/>
      <c r="FU562" s="191"/>
      <c r="FV562" s="192"/>
      <c r="FW562" s="191"/>
      <c r="FX562" s="191"/>
      <c r="FY562" s="191"/>
      <c r="FZ562" s="191"/>
      <c r="GA562" s="191"/>
      <c r="GB562" s="191"/>
      <c r="GC562" s="191"/>
      <c r="GD562" s="210"/>
      <c r="GE562" s="145"/>
      <c r="GF562" s="191"/>
      <c r="GG562" s="191"/>
      <c r="GH562" s="191"/>
      <c r="GI562" s="191"/>
      <c r="GJ562" s="191"/>
      <c r="GK562" s="191"/>
      <c r="GL562" s="210"/>
      <c r="GM562" s="145"/>
      <c r="GN562" s="191"/>
      <c r="GO562" s="191"/>
      <c r="GP562" s="191"/>
      <c r="GQ562" s="191"/>
      <c r="GR562" s="191"/>
      <c r="GS562" s="191"/>
      <c r="GT562" s="210"/>
      <c r="GU562" s="145"/>
      <c r="GV562" s="191"/>
      <c r="GW562" s="191"/>
      <c r="GX562" s="191"/>
      <c r="GY562" s="191"/>
      <c r="GZ562" s="191"/>
      <c r="HA562" s="191"/>
      <c r="HB562" s="210"/>
      <c r="HC562" s="145"/>
      <c r="HD562" s="191"/>
      <c r="HE562" s="191"/>
      <c r="HF562" s="191"/>
      <c r="HG562" s="191"/>
      <c r="HH562" s="191"/>
      <c r="HI562" s="191"/>
      <c r="HJ562" s="210"/>
      <c r="HR562" s="310"/>
    </row>
    <row r="563" spans="1:226" s="309" customFormat="1" ht="14.45" customHeight="1" x14ac:dyDescent="0.25">
      <c r="A563" s="211" t="s">
        <v>431</v>
      </c>
      <c r="B563" s="194" t="s">
        <v>0</v>
      </c>
      <c r="C563" s="31">
        <f t="shared" si="391"/>
        <v>553</v>
      </c>
      <c r="D563" s="173" t="str">
        <f t="shared" si="355"/>
        <v>Dw_553</v>
      </c>
      <c r="E563" s="4">
        <v>458.34222741984729</v>
      </c>
      <c r="F563" s="195" t="s">
        <v>360</v>
      </c>
      <c r="G563" s="195">
        <v>17.5</v>
      </c>
      <c r="H563" s="3">
        <f t="shared" si="356"/>
        <v>39.96432900687175</v>
      </c>
      <c r="I563" s="196">
        <f t="shared" si="357"/>
        <v>154.76399879108916</v>
      </c>
      <c r="J563" s="1">
        <f t="shared" si="358"/>
        <v>0.30000000000000004</v>
      </c>
      <c r="K563" s="280">
        <f t="shared" si="359"/>
        <v>0.6204180959830935</v>
      </c>
      <c r="L563" s="280">
        <f t="shared" si="360"/>
        <v>0.71217358870485281</v>
      </c>
      <c r="M563" s="225">
        <f t="shared" si="361"/>
        <v>1.1617660246301993</v>
      </c>
      <c r="N563" s="15" t="s">
        <v>432</v>
      </c>
      <c r="O563" s="197">
        <f t="shared" si="362"/>
        <v>0.5341301915286395</v>
      </c>
      <c r="P563" s="198">
        <f t="shared" si="363"/>
        <v>0</v>
      </c>
      <c r="Q563" s="198">
        <f t="shared" si="364"/>
        <v>0</v>
      </c>
      <c r="R563" s="198">
        <f t="shared" si="365"/>
        <v>0.81398725790352677</v>
      </c>
      <c r="S563" s="77">
        <f t="shared" si="366"/>
        <v>0.69105528357617951</v>
      </c>
      <c r="T563" s="199"/>
      <c r="U563" s="3">
        <f t="shared" si="367"/>
        <v>1.6839803357834231</v>
      </c>
      <c r="V563" s="98">
        <f t="shared" si="368"/>
        <v>9.641685222437852</v>
      </c>
      <c r="W563" s="49">
        <f t="shared" si="369"/>
        <v>4.1449526804575525</v>
      </c>
      <c r="X563" s="317">
        <f t="shared" si="351"/>
        <v>8.0844692620849534E-2</v>
      </c>
      <c r="Y563" s="318">
        <v>8.0844692620849506E-2</v>
      </c>
      <c r="Z563" s="200"/>
      <c r="AA563" s="66"/>
      <c r="AB563" s="66"/>
      <c r="AC563" s="66">
        <v>250</v>
      </c>
      <c r="AD563" s="66"/>
      <c r="AE563" s="66"/>
      <c r="AF563" s="66"/>
      <c r="AG563" s="66"/>
      <c r="AH563" s="195"/>
      <c r="AI563" s="34"/>
      <c r="AJ563" s="229">
        <v>180</v>
      </c>
      <c r="AK563" s="34"/>
      <c r="AL563" s="34"/>
      <c r="AM563" s="34"/>
      <c r="AN563" s="201"/>
      <c r="AO563" s="201"/>
      <c r="AP563" s="202">
        <v>240</v>
      </c>
      <c r="AQ563" s="18"/>
      <c r="AR563" s="18"/>
      <c r="AS563" s="18"/>
      <c r="AT563" s="51"/>
      <c r="AU563" s="17"/>
      <c r="AV563" s="18"/>
      <c r="AW563" s="112"/>
      <c r="AX563" s="103"/>
      <c r="AY563" s="18"/>
      <c r="AZ563" s="18"/>
      <c r="BA563" s="18"/>
      <c r="BB563" s="17"/>
      <c r="BC563" s="19"/>
      <c r="BD563" s="19"/>
      <c r="BE563" s="19"/>
      <c r="BF563" s="17"/>
      <c r="BG563" s="18"/>
      <c r="BH563" s="18"/>
      <c r="BI563" s="128"/>
      <c r="BJ563" s="331"/>
      <c r="BK563" s="332"/>
      <c r="BL563" s="332"/>
      <c r="BM563" s="332"/>
      <c r="BN563" s="333"/>
      <c r="BO563" s="203">
        <f t="shared" si="370"/>
        <v>6.9363999999999999</v>
      </c>
      <c r="BP563" s="285">
        <v>5.7615375420782753</v>
      </c>
      <c r="BQ563" s="204">
        <v>2.9467518063211919</v>
      </c>
      <c r="BR563" s="204"/>
      <c r="BS563" s="47"/>
      <c r="BT563" s="42"/>
      <c r="BU563" s="42"/>
      <c r="BV563" s="42"/>
      <c r="BW563" s="43"/>
      <c r="BX563" s="191"/>
      <c r="BY563" s="191"/>
      <c r="BZ563" s="205"/>
      <c r="CA563" s="191"/>
      <c r="CB563" s="206"/>
      <c r="CC563" s="191"/>
      <c r="CD563" s="207">
        <f t="shared" si="371"/>
        <v>46.429199637326754</v>
      </c>
      <c r="CE563" s="47" t="s">
        <v>356</v>
      </c>
      <c r="CF563" s="42">
        <v>31.8</v>
      </c>
      <c r="CG563" s="42" t="s">
        <v>353</v>
      </c>
      <c r="CH563" s="42">
        <v>175</v>
      </c>
      <c r="CI563" s="191"/>
      <c r="CJ563" s="192"/>
      <c r="CK563" s="191" t="s">
        <v>357</v>
      </c>
      <c r="CL563" s="191" t="s">
        <v>358</v>
      </c>
      <c r="CM563" s="208">
        <v>0.13</v>
      </c>
      <c r="CN563" s="191">
        <v>470</v>
      </c>
      <c r="CO563" s="205">
        <f t="shared" si="372"/>
        <v>64.863786925917793</v>
      </c>
      <c r="CP563" s="191">
        <f t="shared" si="373"/>
        <v>34.82189972799506</v>
      </c>
      <c r="CQ563" s="145" t="s">
        <v>353</v>
      </c>
      <c r="CR563" s="191">
        <v>175</v>
      </c>
      <c r="CS563" s="191"/>
      <c r="CT563" s="191"/>
      <c r="CU563" s="191"/>
      <c r="CV563" s="192"/>
      <c r="CW563" s="191" t="s">
        <v>357</v>
      </c>
      <c r="CX563" s="209" t="s">
        <v>358</v>
      </c>
      <c r="CY563" s="208">
        <v>0.13</v>
      </c>
      <c r="CZ563" s="191">
        <v>470</v>
      </c>
      <c r="DA563" s="191"/>
      <c r="DB563" s="191">
        <f t="shared" si="374"/>
        <v>39.96432900687175</v>
      </c>
      <c r="DC563" s="43">
        <f t="shared" si="375"/>
        <v>0</v>
      </c>
      <c r="DD563" s="191" t="s">
        <v>362</v>
      </c>
      <c r="DE563" s="191">
        <v>100</v>
      </c>
      <c r="DF563" s="191" t="s">
        <v>361</v>
      </c>
      <c r="DG563" s="191">
        <v>20</v>
      </c>
      <c r="DH563" s="191" t="s">
        <v>353</v>
      </c>
      <c r="DI563" s="192">
        <v>175</v>
      </c>
      <c r="DJ563" s="191"/>
      <c r="DK563" s="209"/>
      <c r="DL563" s="208"/>
      <c r="DM563" s="191"/>
      <c r="DN563" s="191">
        <f t="shared" si="376"/>
        <v>39.96432900687175</v>
      </c>
      <c r="DO563" s="192">
        <f t="shared" si="377"/>
        <v>0</v>
      </c>
      <c r="DP563" s="191">
        <v>1</v>
      </c>
      <c r="DQ563" s="191" t="s">
        <v>363</v>
      </c>
      <c r="DR563" s="191" t="s">
        <v>371</v>
      </c>
      <c r="DS563" s="208">
        <v>0.13400000000000001</v>
      </c>
      <c r="DT563" s="191">
        <v>580</v>
      </c>
      <c r="DU563" s="191">
        <f t="shared" si="378"/>
        <v>5.7615375420782753</v>
      </c>
      <c r="DV563" s="191">
        <v>0.375</v>
      </c>
      <c r="DW563" s="191">
        <v>0.45</v>
      </c>
      <c r="DX563" s="192">
        <f t="shared" si="379"/>
        <v>7.738199939554459</v>
      </c>
      <c r="DY563" s="191">
        <v>1</v>
      </c>
      <c r="DZ563" s="191" t="s">
        <v>363</v>
      </c>
      <c r="EA563" s="191" t="s">
        <v>371</v>
      </c>
      <c r="EB563" s="208">
        <v>0.13400000000000001</v>
      </c>
      <c r="EC563" s="191">
        <v>580</v>
      </c>
      <c r="ED563" s="191">
        <f t="shared" si="380"/>
        <v>2.9467518063211919</v>
      </c>
      <c r="EE563" s="191">
        <v>0.47499999999999998</v>
      </c>
      <c r="EF563" s="191">
        <v>0.47499999999999998</v>
      </c>
      <c r="EG563" s="191">
        <f t="shared" si="381"/>
        <v>3.8690999697772295</v>
      </c>
      <c r="EH563" s="166">
        <f t="shared" si="382"/>
        <v>2</v>
      </c>
      <c r="EI563" s="205">
        <f t="shared" si="383"/>
        <v>2.8627665708318193</v>
      </c>
      <c r="EJ563" s="205">
        <f t="shared" si="352"/>
        <v>1.6839803357834231</v>
      </c>
      <c r="EK563" s="51">
        <f t="shared" si="389"/>
        <v>1.0127714705377688</v>
      </c>
      <c r="EL563" s="220">
        <f t="shared" si="353"/>
        <v>0.30271671458409033</v>
      </c>
      <c r="EM563" s="221">
        <f t="shared" si="384"/>
        <v>4.820842611218926</v>
      </c>
      <c r="EN563" s="191"/>
      <c r="EO563" s="313"/>
      <c r="EP563" s="192" t="s">
        <v>354</v>
      </c>
      <c r="EQ563" s="222">
        <f t="shared" si="385"/>
        <v>2.8627665708318193</v>
      </c>
      <c r="ER563" s="191">
        <f t="shared" si="386"/>
        <v>1.6839803357834231</v>
      </c>
      <c r="ES563" s="51">
        <f t="shared" si="387"/>
        <v>1.0127714705377688</v>
      </c>
      <c r="ET563" s="191">
        <f t="shared" si="390"/>
        <v>3.7709167145840903</v>
      </c>
      <c r="EU563" s="191">
        <f t="shared" si="388"/>
        <v>4.820842611218926</v>
      </c>
      <c r="EV563" s="191"/>
      <c r="EW563" s="191"/>
      <c r="EX563" s="192" t="str">
        <f t="shared" si="354"/>
        <v>Front</v>
      </c>
      <c r="EY563" s="145"/>
      <c r="EZ563" s="191"/>
      <c r="FA563" s="191"/>
      <c r="FB563" s="191"/>
      <c r="FC563" s="191"/>
      <c r="FD563" s="191"/>
      <c r="FE563" s="191"/>
      <c r="FF563" s="192"/>
      <c r="FG563" s="145"/>
      <c r="FH563" s="191"/>
      <c r="FI563" s="191"/>
      <c r="FJ563" s="191"/>
      <c r="FK563" s="191"/>
      <c r="FL563" s="191"/>
      <c r="FM563" s="191"/>
      <c r="FN563" s="192"/>
      <c r="FO563" s="145"/>
      <c r="FP563" s="191"/>
      <c r="FQ563" s="191"/>
      <c r="FR563" s="191"/>
      <c r="FS563" s="191"/>
      <c r="FT563" s="191"/>
      <c r="FU563" s="191"/>
      <c r="FV563" s="192"/>
      <c r="FW563" s="191"/>
      <c r="FX563" s="191"/>
      <c r="FY563" s="191"/>
      <c r="FZ563" s="191"/>
      <c r="GA563" s="191"/>
      <c r="GB563" s="191"/>
      <c r="GC563" s="191"/>
      <c r="GD563" s="210"/>
      <c r="GE563" s="145"/>
      <c r="GF563" s="191"/>
      <c r="GG563" s="191"/>
      <c r="GH563" s="191"/>
      <c r="GI563" s="191"/>
      <c r="GJ563" s="191"/>
      <c r="GK563" s="191"/>
      <c r="GL563" s="210"/>
      <c r="GM563" s="145"/>
      <c r="GN563" s="191"/>
      <c r="GO563" s="191"/>
      <c r="GP563" s="191"/>
      <c r="GQ563" s="191"/>
      <c r="GR563" s="191"/>
      <c r="GS563" s="191"/>
      <c r="GT563" s="210"/>
      <c r="GU563" s="145"/>
      <c r="GV563" s="191"/>
      <c r="GW563" s="191"/>
      <c r="GX563" s="191"/>
      <c r="GY563" s="191"/>
      <c r="GZ563" s="191"/>
      <c r="HA563" s="191"/>
      <c r="HB563" s="210"/>
      <c r="HC563" s="145"/>
      <c r="HD563" s="191"/>
      <c r="HE563" s="191"/>
      <c r="HF563" s="191"/>
      <c r="HG563" s="191"/>
      <c r="HH563" s="191"/>
      <c r="HI563" s="191"/>
      <c r="HJ563" s="210"/>
      <c r="HR563" s="310"/>
    </row>
    <row r="564" spans="1:226" s="309" customFormat="1" ht="14.45" customHeight="1" x14ac:dyDescent="0.25">
      <c r="A564" s="211" t="s">
        <v>431</v>
      </c>
      <c r="B564" s="194" t="s">
        <v>0</v>
      </c>
      <c r="C564" s="31">
        <f t="shared" si="391"/>
        <v>554</v>
      </c>
      <c r="D564" s="173" t="str">
        <f t="shared" si="355"/>
        <v>Dw_554</v>
      </c>
      <c r="E564" s="4">
        <v>519.97282729266169</v>
      </c>
      <c r="F564" s="195" t="s">
        <v>360</v>
      </c>
      <c r="G564" s="195">
        <v>17.5</v>
      </c>
      <c r="H564" s="3">
        <f t="shared" si="356"/>
        <v>56.066086320812914</v>
      </c>
      <c r="I564" s="196">
        <f t="shared" si="357"/>
        <v>197.06165899029065</v>
      </c>
      <c r="J564" s="1">
        <f t="shared" si="358"/>
        <v>0.30000000000000004</v>
      </c>
      <c r="K564" s="280">
        <f t="shared" si="359"/>
        <v>0.69608919397422675</v>
      </c>
      <c r="L564" s="280">
        <f t="shared" si="360"/>
        <v>0.82855372310255082</v>
      </c>
      <c r="M564" s="225">
        <f t="shared" si="361"/>
        <v>1.0544430970053489</v>
      </c>
      <c r="N564" s="15" t="s">
        <v>432</v>
      </c>
      <c r="O564" s="197">
        <f t="shared" si="362"/>
        <v>0.62141529232691306</v>
      </c>
      <c r="P564" s="198">
        <f t="shared" si="363"/>
        <v>0</v>
      </c>
      <c r="Q564" s="198">
        <f t="shared" si="364"/>
        <v>0</v>
      </c>
      <c r="R564" s="198">
        <f t="shared" si="365"/>
        <v>0.73879182808766686</v>
      </c>
      <c r="S564" s="77">
        <f t="shared" si="366"/>
        <v>0.91708405765507317</v>
      </c>
      <c r="T564" s="199"/>
      <c r="U564" s="3">
        <f t="shared" si="367"/>
        <v>1.9983854254713067</v>
      </c>
      <c r="V564" s="98">
        <f t="shared" si="368"/>
        <v>13.578050649702861</v>
      </c>
      <c r="W564" s="49">
        <f t="shared" si="369"/>
        <v>4.1291705096150784</v>
      </c>
      <c r="X564" s="317">
        <f t="shared" si="351"/>
        <v>9.7403579374520807E-2</v>
      </c>
      <c r="Y564" s="318">
        <v>9.740357937452078E-2</v>
      </c>
      <c r="Z564" s="200"/>
      <c r="AA564" s="66"/>
      <c r="AB564" s="66"/>
      <c r="AC564" s="66">
        <v>250</v>
      </c>
      <c r="AD564" s="66"/>
      <c r="AE564" s="66"/>
      <c r="AF564" s="66"/>
      <c r="AG564" s="66"/>
      <c r="AH564" s="195"/>
      <c r="AI564" s="34"/>
      <c r="AJ564" s="229">
        <v>180</v>
      </c>
      <c r="AK564" s="34"/>
      <c r="AL564" s="34"/>
      <c r="AM564" s="34"/>
      <c r="AN564" s="201"/>
      <c r="AO564" s="201"/>
      <c r="AP564" s="202">
        <v>240</v>
      </c>
      <c r="AQ564" s="18"/>
      <c r="AR564" s="18"/>
      <c r="AS564" s="18"/>
      <c r="AT564" s="51"/>
      <c r="AU564" s="17"/>
      <c r="AV564" s="18"/>
      <c r="AW564" s="112"/>
      <c r="AX564" s="103"/>
      <c r="AY564" s="18"/>
      <c r="AZ564" s="18"/>
      <c r="BA564" s="18"/>
      <c r="BB564" s="17"/>
      <c r="BC564" s="19"/>
      <c r="BD564" s="19"/>
      <c r="BE564" s="19"/>
      <c r="BF564" s="17"/>
      <c r="BG564" s="18"/>
      <c r="BH564" s="18"/>
      <c r="BI564" s="128"/>
      <c r="BJ564" s="331"/>
      <c r="BK564" s="332"/>
      <c r="BL564" s="332"/>
      <c r="BM564" s="332"/>
      <c r="BN564" s="333"/>
      <c r="BO564" s="203">
        <f t="shared" si="370"/>
        <v>6.9363999999999999</v>
      </c>
      <c r="BP564" s="285">
        <v>8.0828796379696843</v>
      </c>
      <c r="BQ564" s="204">
        <v>2.8273488607921564</v>
      </c>
      <c r="BR564" s="204"/>
      <c r="BS564" s="47"/>
      <c r="BT564" s="42"/>
      <c r="BU564" s="42"/>
      <c r="BV564" s="42"/>
      <c r="BW564" s="43"/>
      <c r="BX564" s="191"/>
      <c r="BY564" s="191"/>
      <c r="BZ564" s="205"/>
      <c r="CA564" s="191"/>
      <c r="CB564" s="206"/>
      <c r="CC564" s="191"/>
      <c r="CD564" s="207">
        <f t="shared" si="371"/>
        <v>59.1184976970872</v>
      </c>
      <c r="CE564" s="47" t="s">
        <v>356</v>
      </c>
      <c r="CF564" s="42">
        <v>31.8</v>
      </c>
      <c r="CG564" s="42" t="s">
        <v>353</v>
      </c>
      <c r="CH564" s="42">
        <v>175</v>
      </c>
      <c r="CI564" s="191"/>
      <c r="CJ564" s="192"/>
      <c r="CK564" s="191" t="s">
        <v>357</v>
      </c>
      <c r="CL564" s="191" t="s">
        <v>358</v>
      </c>
      <c r="CM564" s="208">
        <v>0.13</v>
      </c>
      <c r="CN564" s="191">
        <v>470</v>
      </c>
      <c r="CO564" s="205">
        <f t="shared" si="372"/>
        <v>74.957932497236982</v>
      </c>
      <c r="CP564" s="191">
        <f t="shared" si="373"/>
        <v>44.338873272815398</v>
      </c>
      <c r="CQ564" s="145" t="s">
        <v>353</v>
      </c>
      <c r="CR564" s="191">
        <v>175</v>
      </c>
      <c r="CS564" s="191"/>
      <c r="CT564" s="191"/>
      <c r="CU564" s="191"/>
      <c r="CV564" s="192"/>
      <c r="CW564" s="191" t="s">
        <v>357</v>
      </c>
      <c r="CX564" s="209" t="s">
        <v>358</v>
      </c>
      <c r="CY564" s="208">
        <v>0.13</v>
      </c>
      <c r="CZ564" s="191">
        <v>470</v>
      </c>
      <c r="DA564" s="191"/>
      <c r="DB564" s="191">
        <f t="shared" si="374"/>
        <v>56.066086320812914</v>
      </c>
      <c r="DC564" s="43">
        <f t="shared" si="375"/>
        <v>0</v>
      </c>
      <c r="DD564" s="191" t="s">
        <v>362</v>
      </c>
      <c r="DE564" s="191">
        <v>100</v>
      </c>
      <c r="DF564" s="191" t="s">
        <v>361</v>
      </c>
      <c r="DG564" s="191">
        <v>20</v>
      </c>
      <c r="DH564" s="191" t="s">
        <v>353</v>
      </c>
      <c r="DI564" s="192">
        <v>175</v>
      </c>
      <c r="DJ564" s="191"/>
      <c r="DK564" s="209"/>
      <c r="DL564" s="208"/>
      <c r="DM564" s="191"/>
      <c r="DN564" s="191">
        <f t="shared" si="376"/>
        <v>56.066086320812914</v>
      </c>
      <c r="DO564" s="192">
        <f t="shared" si="377"/>
        <v>0</v>
      </c>
      <c r="DP564" s="191">
        <v>1</v>
      </c>
      <c r="DQ564" s="191" t="s">
        <v>363</v>
      </c>
      <c r="DR564" s="191" t="s">
        <v>371</v>
      </c>
      <c r="DS564" s="208">
        <v>0.13400000000000001</v>
      </c>
      <c r="DT564" s="191">
        <v>580</v>
      </c>
      <c r="DU564" s="191">
        <f t="shared" si="378"/>
        <v>8.0828796379696843</v>
      </c>
      <c r="DV564" s="191">
        <v>0.375</v>
      </c>
      <c r="DW564" s="191">
        <v>0.45</v>
      </c>
      <c r="DX564" s="192">
        <f t="shared" si="379"/>
        <v>9.8530829495145333</v>
      </c>
      <c r="DY564" s="191">
        <v>1</v>
      </c>
      <c r="DZ564" s="191" t="s">
        <v>363</v>
      </c>
      <c r="EA564" s="191" t="s">
        <v>371</v>
      </c>
      <c r="EB564" s="208">
        <v>0.13400000000000001</v>
      </c>
      <c r="EC564" s="191">
        <v>580</v>
      </c>
      <c r="ED564" s="191">
        <f t="shared" si="380"/>
        <v>2.8273488607921564</v>
      </c>
      <c r="EE564" s="191">
        <v>0.47499999999999998</v>
      </c>
      <c r="EF564" s="191">
        <v>0.47499999999999998</v>
      </c>
      <c r="EG564" s="191">
        <f t="shared" si="381"/>
        <v>4.9265414747572667</v>
      </c>
      <c r="EH564" s="166">
        <f t="shared" si="382"/>
        <v>2</v>
      </c>
      <c r="EI564" s="205">
        <f t="shared" si="383"/>
        <v>3.3972552233012214</v>
      </c>
      <c r="EJ564" s="205">
        <f t="shared" si="352"/>
        <v>1.9983854254713067</v>
      </c>
      <c r="EK564" s="51">
        <f t="shared" si="389"/>
        <v>0.57896343532084971</v>
      </c>
      <c r="EL564" s="220">
        <f t="shared" si="353"/>
        <v>3.5472388349389261E-2</v>
      </c>
      <c r="EM564" s="221">
        <f t="shared" si="384"/>
        <v>6.7890253248514307</v>
      </c>
      <c r="EN564" s="191"/>
      <c r="EO564" s="313"/>
      <c r="EP564" s="192" t="s">
        <v>354</v>
      </c>
      <c r="EQ564" s="222">
        <f t="shared" si="385"/>
        <v>3.3972552233012214</v>
      </c>
      <c r="ER564" s="191">
        <f t="shared" si="386"/>
        <v>1.9983854254713067</v>
      </c>
      <c r="ES564" s="51">
        <f t="shared" si="387"/>
        <v>0.57896343532084971</v>
      </c>
      <c r="ET564" s="191">
        <f t="shared" si="390"/>
        <v>3.503672388349389</v>
      </c>
      <c r="EU564" s="191">
        <f t="shared" si="388"/>
        <v>6.7890253248514307</v>
      </c>
      <c r="EV564" s="191"/>
      <c r="EW564" s="191"/>
      <c r="EX564" s="192" t="str">
        <f t="shared" si="354"/>
        <v>Front</v>
      </c>
      <c r="EY564" s="145"/>
      <c r="EZ564" s="191"/>
      <c r="FA564" s="191"/>
      <c r="FB564" s="191"/>
      <c r="FC564" s="191"/>
      <c r="FD564" s="191"/>
      <c r="FE564" s="191"/>
      <c r="FF564" s="192"/>
      <c r="FG564" s="145"/>
      <c r="FH564" s="191"/>
      <c r="FI564" s="191"/>
      <c r="FJ564" s="191"/>
      <c r="FK564" s="191"/>
      <c r="FL564" s="191"/>
      <c r="FM564" s="191"/>
      <c r="FN564" s="192"/>
      <c r="FO564" s="145"/>
      <c r="FP564" s="191"/>
      <c r="FQ564" s="191"/>
      <c r="FR564" s="191"/>
      <c r="FS564" s="191"/>
      <c r="FT564" s="191"/>
      <c r="FU564" s="191"/>
      <c r="FV564" s="192"/>
      <c r="FW564" s="191"/>
      <c r="FX564" s="191"/>
      <c r="FY564" s="191"/>
      <c r="FZ564" s="191"/>
      <c r="GA564" s="191"/>
      <c r="GB564" s="191"/>
      <c r="GC564" s="191"/>
      <c r="GD564" s="210"/>
      <c r="GE564" s="145"/>
      <c r="GF564" s="191"/>
      <c r="GG564" s="191"/>
      <c r="GH564" s="191"/>
      <c r="GI564" s="191"/>
      <c r="GJ564" s="191"/>
      <c r="GK564" s="191"/>
      <c r="GL564" s="210"/>
      <c r="GM564" s="145"/>
      <c r="GN564" s="191"/>
      <c r="GO564" s="191"/>
      <c r="GP564" s="191"/>
      <c r="GQ564" s="191"/>
      <c r="GR564" s="191"/>
      <c r="GS564" s="191"/>
      <c r="GT564" s="210"/>
      <c r="GU564" s="145"/>
      <c r="GV564" s="191"/>
      <c r="GW564" s="191"/>
      <c r="GX564" s="191"/>
      <c r="GY564" s="191"/>
      <c r="GZ564" s="191"/>
      <c r="HA564" s="191"/>
      <c r="HB564" s="210"/>
      <c r="HC564" s="145"/>
      <c r="HD564" s="191"/>
      <c r="HE564" s="191"/>
      <c r="HF564" s="191"/>
      <c r="HG564" s="191"/>
      <c r="HH564" s="191"/>
      <c r="HI564" s="191"/>
      <c r="HJ564" s="210"/>
      <c r="HR564" s="310"/>
    </row>
    <row r="565" spans="1:226" s="309" customFormat="1" ht="14.45" customHeight="1" x14ac:dyDescent="0.25">
      <c r="A565" s="211" t="s">
        <v>431</v>
      </c>
      <c r="B565" s="194" t="s">
        <v>0</v>
      </c>
      <c r="C565" s="31">
        <f t="shared" si="391"/>
        <v>555</v>
      </c>
      <c r="D565" s="173" t="str">
        <f t="shared" si="355"/>
        <v>Dw_555</v>
      </c>
      <c r="E565" s="4">
        <v>596.46006168420854</v>
      </c>
      <c r="F565" s="195" t="s">
        <v>360</v>
      </c>
      <c r="G565" s="195">
        <v>17.5</v>
      </c>
      <c r="H565" s="3">
        <f t="shared" si="356"/>
        <v>45.394662445760908</v>
      </c>
      <c r="I565" s="196">
        <f t="shared" si="357"/>
        <v>169.20065220321968</v>
      </c>
      <c r="J565" s="1">
        <f t="shared" si="358"/>
        <v>0.30000000000000004</v>
      </c>
      <c r="K565" s="280">
        <f t="shared" si="359"/>
        <v>0.64735794433355043</v>
      </c>
      <c r="L565" s="280">
        <f t="shared" si="360"/>
        <v>0.75369828914321046</v>
      </c>
      <c r="M565" s="225">
        <f t="shared" si="361"/>
        <v>1.1181974471473584</v>
      </c>
      <c r="N565" s="15" t="s">
        <v>432</v>
      </c>
      <c r="O565" s="197">
        <f t="shared" si="362"/>
        <v>0.56527371685740779</v>
      </c>
      <c r="P565" s="198">
        <f t="shared" si="363"/>
        <v>0</v>
      </c>
      <c r="Q565" s="198">
        <f t="shared" si="364"/>
        <v>0</v>
      </c>
      <c r="R565" s="198">
        <f t="shared" si="365"/>
        <v>0.78346108812049875</v>
      </c>
      <c r="S565" s="77">
        <f t="shared" si="366"/>
        <v>0.76551851129995008</v>
      </c>
      <c r="T565" s="199"/>
      <c r="U565" s="3">
        <f t="shared" si="367"/>
        <v>1.803849131224569</v>
      </c>
      <c r="V565" s="98">
        <f t="shared" si="368"/>
        <v>11.06316373994675</v>
      </c>
      <c r="W565" s="49">
        <f t="shared" si="369"/>
        <v>4.1032261216427957</v>
      </c>
      <c r="X565" s="317">
        <f t="shared" si="351"/>
        <v>8.7816760703221183E-2</v>
      </c>
      <c r="Y565" s="318">
        <v>8.7816760703221197E-2</v>
      </c>
      <c r="Z565" s="200"/>
      <c r="AA565" s="66"/>
      <c r="AB565" s="66"/>
      <c r="AC565" s="66">
        <v>250</v>
      </c>
      <c r="AD565" s="66"/>
      <c r="AE565" s="66"/>
      <c r="AF565" s="66"/>
      <c r="AG565" s="66"/>
      <c r="AH565" s="195"/>
      <c r="AI565" s="34"/>
      <c r="AJ565" s="229">
        <v>180</v>
      </c>
      <c r="AK565" s="34"/>
      <c r="AL565" s="34"/>
      <c r="AM565" s="34"/>
      <c r="AN565" s="201"/>
      <c r="AO565" s="201"/>
      <c r="AP565" s="202">
        <v>240</v>
      </c>
      <c r="AQ565" s="18"/>
      <c r="AR565" s="18"/>
      <c r="AS565" s="18"/>
      <c r="AT565" s="51"/>
      <c r="AU565" s="17"/>
      <c r="AV565" s="18"/>
      <c r="AW565" s="112"/>
      <c r="AX565" s="103"/>
      <c r="AY565" s="18"/>
      <c r="AZ565" s="18"/>
      <c r="BA565" s="18"/>
      <c r="BB565" s="17"/>
      <c r="BC565" s="19"/>
      <c r="BD565" s="19"/>
      <c r="BE565" s="19"/>
      <c r="BF565" s="17"/>
      <c r="BG565" s="18"/>
      <c r="BH565" s="18"/>
      <c r="BI565" s="128"/>
      <c r="BJ565" s="331"/>
      <c r="BK565" s="332"/>
      <c r="BL565" s="332"/>
      <c r="BM565" s="332"/>
      <c r="BN565" s="333"/>
      <c r="BO565" s="203">
        <f t="shared" si="370"/>
        <v>6.9363999999999999</v>
      </c>
      <c r="BP565" s="285">
        <v>6.5444124395595562</v>
      </c>
      <c r="BQ565" s="204">
        <v>2.9082567413221758</v>
      </c>
      <c r="BR565" s="204"/>
      <c r="BS565" s="47"/>
      <c r="BT565" s="42"/>
      <c r="BU565" s="42"/>
      <c r="BV565" s="42"/>
      <c r="BW565" s="43"/>
      <c r="BX565" s="191"/>
      <c r="BY565" s="191"/>
      <c r="BZ565" s="205"/>
      <c r="CA565" s="191"/>
      <c r="CB565" s="206"/>
      <c r="CC565" s="191"/>
      <c r="CD565" s="207">
        <f t="shared" si="371"/>
        <v>50.760195660965906</v>
      </c>
      <c r="CE565" s="47" t="s">
        <v>356</v>
      </c>
      <c r="CF565" s="42">
        <v>31.8</v>
      </c>
      <c r="CG565" s="42" t="s">
        <v>353</v>
      </c>
      <c r="CH565" s="42">
        <v>175</v>
      </c>
      <c r="CI565" s="191"/>
      <c r="CJ565" s="192"/>
      <c r="CK565" s="191" t="s">
        <v>357</v>
      </c>
      <c r="CL565" s="191" t="s">
        <v>358</v>
      </c>
      <c r="CM565" s="208">
        <v>0.13</v>
      </c>
      <c r="CN565" s="191">
        <v>470</v>
      </c>
      <c r="CO565" s="205">
        <f t="shared" si="372"/>
        <v>68.439773460270004</v>
      </c>
      <c r="CP565" s="191">
        <f t="shared" si="373"/>
        <v>38.070146745724429</v>
      </c>
      <c r="CQ565" s="145" t="s">
        <v>353</v>
      </c>
      <c r="CR565" s="191">
        <v>175</v>
      </c>
      <c r="CS565" s="191"/>
      <c r="CT565" s="191"/>
      <c r="CU565" s="191"/>
      <c r="CV565" s="192"/>
      <c r="CW565" s="191" t="s">
        <v>357</v>
      </c>
      <c r="CX565" s="209" t="s">
        <v>358</v>
      </c>
      <c r="CY565" s="208">
        <v>0.13</v>
      </c>
      <c r="CZ565" s="191">
        <v>470</v>
      </c>
      <c r="DA565" s="191"/>
      <c r="DB565" s="191">
        <f t="shared" si="374"/>
        <v>45.394662445760908</v>
      </c>
      <c r="DC565" s="43">
        <f t="shared" si="375"/>
        <v>0</v>
      </c>
      <c r="DD565" s="191" t="s">
        <v>362</v>
      </c>
      <c r="DE565" s="191">
        <v>100</v>
      </c>
      <c r="DF565" s="191" t="s">
        <v>361</v>
      </c>
      <c r="DG565" s="191">
        <v>20</v>
      </c>
      <c r="DH565" s="191" t="s">
        <v>353</v>
      </c>
      <c r="DI565" s="192">
        <v>175</v>
      </c>
      <c r="DJ565" s="191"/>
      <c r="DK565" s="209"/>
      <c r="DL565" s="208"/>
      <c r="DM565" s="191"/>
      <c r="DN565" s="191">
        <f t="shared" si="376"/>
        <v>45.394662445760908</v>
      </c>
      <c r="DO565" s="192">
        <f t="shared" si="377"/>
        <v>0</v>
      </c>
      <c r="DP565" s="191">
        <v>1</v>
      </c>
      <c r="DQ565" s="191" t="s">
        <v>363</v>
      </c>
      <c r="DR565" s="191" t="s">
        <v>371</v>
      </c>
      <c r="DS565" s="208">
        <v>0.13400000000000001</v>
      </c>
      <c r="DT565" s="191">
        <v>580</v>
      </c>
      <c r="DU565" s="191">
        <f t="shared" si="378"/>
        <v>6.5444124395595562</v>
      </c>
      <c r="DV565" s="191">
        <v>0.375</v>
      </c>
      <c r="DW565" s="191">
        <v>0.45</v>
      </c>
      <c r="DX565" s="192">
        <f t="shared" si="379"/>
        <v>8.4600326101609848</v>
      </c>
      <c r="DY565" s="191">
        <v>1</v>
      </c>
      <c r="DZ565" s="191" t="s">
        <v>363</v>
      </c>
      <c r="EA565" s="191" t="s">
        <v>371</v>
      </c>
      <c r="EB565" s="208">
        <v>0.13400000000000001</v>
      </c>
      <c r="EC565" s="191">
        <v>580</v>
      </c>
      <c r="ED565" s="191">
        <f t="shared" si="380"/>
        <v>2.9082567413221758</v>
      </c>
      <c r="EE565" s="191">
        <v>0.47499999999999998</v>
      </c>
      <c r="EF565" s="191">
        <v>0.47499999999999998</v>
      </c>
      <c r="EG565" s="191">
        <f t="shared" si="381"/>
        <v>4.2300163050804924</v>
      </c>
      <c r="EH565" s="166">
        <f t="shared" si="382"/>
        <v>2</v>
      </c>
      <c r="EI565" s="205">
        <f t="shared" si="383"/>
        <v>3.0665435230817675</v>
      </c>
      <c r="EJ565" s="205">
        <f t="shared" si="352"/>
        <v>1.803849131224569</v>
      </c>
      <c r="EK565" s="51">
        <f t="shared" si="389"/>
        <v>0.8544076100976068</v>
      </c>
      <c r="EL565" s="220">
        <f t="shared" si="353"/>
        <v>0.20082823845911624</v>
      </c>
      <c r="EM565" s="221">
        <f t="shared" si="384"/>
        <v>5.5315818699733752</v>
      </c>
      <c r="EN565" s="191"/>
      <c r="EO565" s="313"/>
      <c r="EP565" s="192" t="s">
        <v>354</v>
      </c>
      <c r="EQ565" s="222">
        <f t="shared" si="385"/>
        <v>3.0665435230817675</v>
      </c>
      <c r="ER565" s="191">
        <f t="shared" si="386"/>
        <v>1.803849131224569</v>
      </c>
      <c r="ES565" s="51">
        <f t="shared" si="387"/>
        <v>0.8544076100976068</v>
      </c>
      <c r="ET565" s="191">
        <f t="shared" si="390"/>
        <v>3.6690282384591164</v>
      </c>
      <c r="EU565" s="191">
        <f t="shared" si="388"/>
        <v>5.5315818699733752</v>
      </c>
      <c r="EV565" s="191"/>
      <c r="EW565" s="191"/>
      <c r="EX565" s="192" t="str">
        <f t="shared" si="354"/>
        <v>Front</v>
      </c>
      <c r="EY565" s="145"/>
      <c r="EZ565" s="191"/>
      <c r="FA565" s="191"/>
      <c r="FB565" s="191"/>
      <c r="FC565" s="191"/>
      <c r="FD565" s="191"/>
      <c r="FE565" s="191"/>
      <c r="FF565" s="192"/>
      <c r="FG565" s="145"/>
      <c r="FH565" s="191"/>
      <c r="FI565" s="191"/>
      <c r="FJ565" s="191"/>
      <c r="FK565" s="191"/>
      <c r="FL565" s="191"/>
      <c r="FM565" s="191"/>
      <c r="FN565" s="192"/>
      <c r="FO565" s="145"/>
      <c r="FP565" s="191"/>
      <c r="FQ565" s="191"/>
      <c r="FR565" s="191"/>
      <c r="FS565" s="191"/>
      <c r="FT565" s="191"/>
      <c r="FU565" s="191"/>
      <c r="FV565" s="192"/>
      <c r="FW565" s="191"/>
      <c r="FX565" s="191"/>
      <c r="FY565" s="191"/>
      <c r="FZ565" s="191"/>
      <c r="GA565" s="191"/>
      <c r="GB565" s="191"/>
      <c r="GC565" s="191"/>
      <c r="GD565" s="210"/>
      <c r="GE565" s="145"/>
      <c r="GF565" s="191"/>
      <c r="GG565" s="191"/>
      <c r="GH565" s="191"/>
      <c r="GI565" s="191"/>
      <c r="GJ565" s="191"/>
      <c r="GK565" s="191"/>
      <c r="GL565" s="210"/>
      <c r="GM565" s="145"/>
      <c r="GN565" s="191"/>
      <c r="GO565" s="191"/>
      <c r="GP565" s="191"/>
      <c r="GQ565" s="191"/>
      <c r="GR565" s="191"/>
      <c r="GS565" s="191"/>
      <c r="GT565" s="210"/>
      <c r="GU565" s="145"/>
      <c r="GV565" s="191"/>
      <c r="GW565" s="191"/>
      <c r="GX565" s="191"/>
      <c r="GY565" s="191"/>
      <c r="GZ565" s="191"/>
      <c r="HA565" s="191"/>
      <c r="HB565" s="210"/>
      <c r="HC565" s="145"/>
      <c r="HD565" s="191"/>
      <c r="HE565" s="191"/>
      <c r="HF565" s="191"/>
      <c r="HG565" s="191"/>
      <c r="HH565" s="191"/>
      <c r="HI565" s="191"/>
      <c r="HJ565" s="210"/>
      <c r="HR565" s="310"/>
    </row>
    <row r="566" spans="1:226" s="309" customFormat="1" ht="14.45" customHeight="1" x14ac:dyDescent="0.25">
      <c r="A566" s="211" t="s">
        <v>431</v>
      </c>
      <c r="B566" s="194" t="s">
        <v>0</v>
      </c>
      <c r="C566" s="31">
        <f t="shared" si="391"/>
        <v>556</v>
      </c>
      <c r="D566" s="173" t="str">
        <f t="shared" si="355"/>
        <v>Dw_556</v>
      </c>
      <c r="E566" s="4">
        <v>788.96032422568396</v>
      </c>
      <c r="F566" s="195" t="s">
        <v>360</v>
      </c>
      <c r="G566" s="195">
        <v>17.5</v>
      </c>
      <c r="H566" s="3">
        <f t="shared" si="356"/>
        <v>57.694070677186545</v>
      </c>
      <c r="I566" s="196">
        <f t="shared" si="357"/>
        <v>199.82125735615324</v>
      </c>
      <c r="J566" s="1">
        <f t="shared" si="358"/>
        <v>0.30000000000000004</v>
      </c>
      <c r="K566" s="280">
        <f t="shared" si="359"/>
        <v>0.70998655557828882</v>
      </c>
      <c r="L566" s="280">
        <f t="shared" si="360"/>
        <v>0.84270447693975947</v>
      </c>
      <c r="M566" s="225">
        <f t="shared" si="361"/>
        <v>1.0390387868843869</v>
      </c>
      <c r="N566" s="15" t="s">
        <v>432</v>
      </c>
      <c r="O566" s="197">
        <f t="shared" si="362"/>
        <v>0.63202835770481947</v>
      </c>
      <c r="P566" s="198">
        <f t="shared" si="363"/>
        <v>0</v>
      </c>
      <c r="Q566" s="198">
        <f t="shared" si="364"/>
        <v>0</v>
      </c>
      <c r="R566" s="198">
        <f t="shared" si="365"/>
        <v>0.7279988526610971</v>
      </c>
      <c r="S566" s="77">
        <f t="shared" si="366"/>
        <v>0.95001066809079793</v>
      </c>
      <c r="T566" s="199"/>
      <c r="U566" s="3">
        <f t="shared" si="367"/>
        <v>1.9776256443954721</v>
      </c>
      <c r="V566" s="98">
        <f t="shared" si="368"/>
        <v>13.29741084386006</v>
      </c>
      <c r="W566" s="49">
        <f t="shared" si="369"/>
        <v>4.3387446890705172</v>
      </c>
      <c r="X566" s="317">
        <f t="shared" si="351"/>
        <v>9.3583103212211582E-2</v>
      </c>
      <c r="Y566" s="318">
        <v>9.3583103212211555E-2</v>
      </c>
      <c r="Z566" s="200"/>
      <c r="AA566" s="66"/>
      <c r="AB566" s="66"/>
      <c r="AC566" s="66">
        <v>250</v>
      </c>
      <c r="AD566" s="66"/>
      <c r="AE566" s="66"/>
      <c r="AF566" s="66"/>
      <c r="AG566" s="66"/>
      <c r="AH566" s="195"/>
      <c r="AI566" s="34"/>
      <c r="AJ566" s="229">
        <v>180</v>
      </c>
      <c r="AK566" s="34"/>
      <c r="AL566" s="34"/>
      <c r="AM566" s="34"/>
      <c r="AN566" s="201"/>
      <c r="AO566" s="201"/>
      <c r="AP566" s="202">
        <v>240</v>
      </c>
      <c r="AQ566" s="18"/>
      <c r="AR566" s="18"/>
      <c r="AS566" s="18"/>
      <c r="AT566" s="51"/>
      <c r="AU566" s="17"/>
      <c r="AV566" s="18"/>
      <c r="AW566" s="112"/>
      <c r="AX566" s="103"/>
      <c r="AY566" s="18"/>
      <c r="AZ566" s="18"/>
      <c r="BA566" s="18"/>
      <c r="BB566" s="17"/>
      <c r="BC566" s="19"/>
      <c r="BD566" s="19"/>
      <c r="BE566" s="19"/>
      <c r="BF566" s="17"/>
      <c r="BG566" s="18"/>
      <c r="BH566" s="18"/>
      <c r="BI566" s="128"/>
      <c r="BJ566" s="331"/>
      <c r="BK566" s="332"/>
      <c r="BL566" s="332"/>
      <c r="BM566" s="332"/>
      <c r="BN566" s="333"/>
      <c r="BO566" s="203">
        <f t="shared" si="370"/>
        <v>6.9363999999999999</v>
      </c>
      <c r="BP566" s="285">
        <v>8.3175812636506752</v>
      </c>
      <c r="BQ566" s="204">
        <v>2.7675763639155373</v>
      </c>
      <c r="BR566" s="204"/>
      <c r="BS566" s="47"/>
      <c r="BT566" s="42"/>
      <c r="BU566" s="42"/>
      <c r="BV566" s="42"/>
      <c r="BW566" s="43"/>
      <c r="BX566" s="191"/>
      <c r="BY566" s="191"/>
      <c r="BZ566" s="205"/>
      <c r="CA566" s="191"/>
      <c r="CB566" s="206"/>
      <c r="CC566" s="191"/>
      <c r="CD566" s="207">
        <f t="shared" si="371"/>
        <v>59.94637720684598</v>
      </c>
      <c r="CE566" s="47" t="s">
        <v>356</v>
      </c>
      <c r="CF566" s="42">
        <v>31.8</v>
      </c>
      <c r="CG566" s="42" t="s">
        <v>353</v>
      </c>
      <c r="CH566" s="42">
        <v>175</v>
      </c>
      <c r="CI566" s="191"/>
      <c r="CJ566" s="192"/>
      <c r="CK566" s="191" t="s">
        <v>357</v>
      </c>
      <c r="CL566" s="191" t="s">
        <v>358</v>
      </c>
      <c r="CM566" s="208">
        <v>0.13</v>
      </c>
      <c r="CN566" s="191">
        <v>470</v>
      </c>
      <c r="CO566" s="205">
        <f t="shared" si="372"/>
        <v>74.461562150352279</v>
      </c>
      <c r="CP566" s="191">
        <f t="shared" si="373"/>
        <v>44.959782905134482</v>
      </c>
      <c r="CQ566" s="145" t="s">
        <v>353</v>
      </c>
      <c r="CR566" s="191">
        <v>175</v>
      </c>
      <c r="CS566" s="191"/>
      <c r="CT566" s="191"/>
      <c r="CU566" s="191"/>
      <c r="CV566" s="192"/>
      <c r="CW566" s="191" t="s">
        <v>357</v>
      </c>
      <c r="CX566" s="209" t="s">
        <v>358</v>
      </c>
      <c r="CY566" s="208">
        <v>0.13</v>
      </c>
      <c r="CZ566" s="191">
        <v>470</v>
      </c>
      <c r="DA566" s="191"/>
      <c r="DB566" s="191">
        <f t="shared" si="374"/>
        <v>57.694070677186545</v>
      </c>
      <c r="DC566" s="43">
        <f t="shared" si="375"/>
        <v>0</v>
      </c>
      <c r="DD566" s="191" t="s">
        <v>362</v>
      </c>
      <c r="DE566" s="191">
        <v>100</v>
      </c>
      <c r="DF566" s="191" t="s">
        <v>361</v>
      </c>
      <c r="DG566" s="191">
        <v>20</v>
      </c>
      <c r="DH566" s="191" t="s">
        <v>353</v>
      </c>
      <c r="DI566" s="192">
        <v>175</v>
      </c>
      <c r="DJ566" s="191"/>
      <c r="DK566" s="209"/>
      <c r="DL566" s="208"/>
      <c r="DM566" s="191"/>
      <c r="DN566" s="191">
        <f t="shared" si="376"/>
        <v>57.694070677186545</v>
      </c>
      <c r="DO566" s="192">
        <f t="shared" si="377"/>
        <v>0</v>
      </c>
      <c r="DP566" s="191">
        <v>1</v>
      </c>
      <c r="DQ566" s="191" t="s">
        <v>363</v>
      </c>
      <c r="DR566" s="191" t="s">
        <v>371</v>
      </c>
      <c r="DS566" s="208">
        <v>0.13400000000000001</v>
      </c>
      <c r="DT566" s="191">
        <v>580</v>
      </c>
      <c r="DU566" s="191">
        <f t="shared" si="378"/>
        <v>8.3175812636506752</v>
      </c>
      <c r="DV566" s="191">
        <v>0.375</v>
      </c>
      <c r="DW566" s="191">
        <v>0.45</v>
      </c>
      <c r="DX566" s="192">
        <f t="shared" si="379"/>
        <v>9.9910628678076634</v>
      </c>
      <c r="DY566" s="191">
        <v>1</v>
      </c>
      <c r="DZ566" s="191" t="s">
        <v>363</v>
      </c>
      <c r="EA566" s="191" t="s">
        <v>371</v>
      </c>
      <c r="EB566" s="208">
        <v>0.13400000000000001</v>
      </c>
      <c r="EC566" s="191">
        <v>580</v>
      </c>
      <c r="ED566" s="191">
        <f t="shared" si="380"/>
        <v>2.7675763639155373</v>
      </c>
      <c r="EE566" s="191">
        <v>0.47499999999999998</v>
      </c>
      <c r="EF566" s="191">
        <v>0.47499999999999998</v>
      </c>
      <c r="EG566" s="191">
        <f t="shared" si="381"/>
        <v>4.9955314339038317</v>
      </c>
      <c r="EH566" s="166">
        <f t="shared" si="382"/>
        <v>2</v>
      </c>
      <c r="EI566" s="205">
        <f t="shared" si="383"/>
        <v>3.3619635954723024</v>
      </c>
      <c r="EJ566" s="205">
        <f t="shared" si="352"/>
        <v>1.9776256443954721</v>
      </c>
      <c r="EK566" s="51">
        <f t="shared" si="389"/>
        <v>0.53995071952006524</v>
      </c>
      <c r="EL566" s="220">
        <f t="shared" si="353"/>
        <v>5.3118202263848779E-2</v>
      </c>
      <c r="EM566" s="221">
        <f t="shared" si="384"/>
        <v>6.6487054219300301</v>
      </c>
      <c r="EN566" s="191"/>
      <c r="EO566" s="313"/>
      <c r="EP566" s="192" t="s">
        <v>354</v>
      </c>
      <c r="EQ566" s="222">
        <f t="shared" si="385"/>
        <v>3.3619635954723024</v>
      </c>
      <c r="ER566" s="191">
        <f t="shared" si="386"/>
        <v>1.9776256443954721</v>
      </c>
      <c r="ES566" s="51">
        <f t="shared" si="387"/>
        <v>0.53995071952006524</v>
      </c>
      <c r="ET566" s="191">
        <f t="shared" si="390"/>
        <v>3.5213182022638487</v>
      </c>
      <c r="EU566" s="191">
        <f t="shared" si="388"/>
        <v>6.6487054219300301</v>
      </c>
      <c r="EV566" s="191"/>
      <c r="EW566" s="191"/>
      <c r="EX566" s="192" t="str">
        <f t="shared" si="354"/>
        <v>Front</v>
      </c>
      <c r="EY566" s="145"/>
      <c r="EZ566" s="191"/>
      <c r="FA566" s="191"/>
      <c r="FB566" s="191"/>
      <c r="FC566" s="191"/>
      <c r="FD566" s="191"/>
      <c r="FE566" s="191"/>
      <c r="FF566" s="192"/>
      <c r="FG566" s="145"/>
      <c r="FH566" s="191"/>
      <c r="FI566" s="191"/>
      <c r="FJ566" s="191"/>
      <c r="FK566" s="191"/>
      <c r="FL566" s="191"/>
      <c r="FM566" s="191"/>
      <c r="FN566" s="192"/>
      <c r="FO566" s="145"/>
      <c r="FP566" s="191"/>
      <c r="FQ566" s="191"/>
      <c r="FR566" s="191"/>
      <c r="FS566" s="191"/>
      <c r="FT566" s="191"/>
      <c r="FU566" s="191"/>
      <c r="FV566" s="192"/>
      <c r="FW566" s="191"/>
      <c r="FX566" s="191"/>
      <c r="FY566" s="191"/>
      <c r="FZ566" s="191"/>
      <c r="GA566" s="191"/>
      <c r="GB566" s="191"/>
      <c r="GC566" s="191"/>
      <c r="GD566" s="210"/>
      <c r="GE566" s="145"/>
      <c r="GF566" s="191"/>
      <c r="GG566" s="191"/>
      <c r="GH566" s="191"/>
      <c r="GI566" s="191"/>
      <c r="GJ566" s="191"/>
      <c r="GK566" s="191"/>
      <c r="GL566" s="210"/>
      <c r="GM566" s="145"/>
      <c r="GN566" s="191"/>
      <c r="GO566" s="191"/>
      <c r="GP566" s="191"/>
      <c r="GQ566" s="191"/>
      <c r="GR566" s="191"/>
      <c r="GS566" s="191"/>
      <c r="GT566" s="210"/>
      <c r="GU566" s="145"/>
      <c r="GV566" s="191"/>
      <c r="GW566" s="191"/>
      <c r="GX566" s="191"/>
      <c r="GY566" s="191"/>
      <c r="GZ566" s="191"/>
      <c r="HA566" s="191"/>
      <c r="HB566" s="210"/>
      <c r="HC566" s="145"/>
      <c r="HD566" s="191"/>
      <c r="HE566" s="191"/>
      <c r="HF566" s="191"/>
      <c r="HG566" s="191"/>
      <c r="HH566" s="191"/>
      <c r="HI566" s="191"/>
      <c r="HJ566" s="210"/>
      <c r="HR566" s="310"/>
    </row>
    <row r="567" spans="1:226" s="309" customFormat="1" ht="14.45" customHeight="1" x14ac:dyDescent="0.25">
      <c r="A567" s="211" t="s">
        <v>431</v>
      </c>
      <c r="B567" s="194" t="s">
        <v>0</v>
      </c>
      <c r="C567" s="31">
        <f t="shared" si="391"/>
        <v>557</v>
      </c>
      <c r="D567" s="173" t="str">
        <f t="shared" si="355"/>
        <v>Dw_557</v>
      </c>
      <c r="E567" s="4">
        <v>403.64991742963878</v>
      </c>
      <c r="F567" s="195" t="s">
        <v>360</v>
      </c>
      <c r="G567" s="195">
        <v>17.5</v>
      </c>
      <c r="H567" s="3">
        <f t="shared" si="356"/>
        <v>45.742567416171575</v>
      </c>
      <c r="I567" s="196">
        <f t="shared" si="357"/>
        <v>168.16246405396993</v>
      </c>
      <c r="J567" s="1">
        <f t="shared" si="358"/>
        <v>0.3</v>
      </c>
      <c r="K567" s="280">
        <f t="shared" si="359"/>
        <v>0.65793552968407187</v>
      </c>
      <c r="L567" s="280">
        <f t="shared" si="360"/>
        <v>0.75461475111971088</v>
      </c>
      <c r="M567" s="225">
        <f t="shared" si="361"/>
        <v>1.1028838577686746</v>
      </c>
      <c r="N567" s="15" t="s">
        <v>432</v>
      </c>
      <c r="O567" s="197">
        <f t="shared" si="362"/>
        <v>0.56596106333978313</v>
      </c>
      <c r="P567" s="198">
        <f t="shared" si="363"/>
        <v>0</v>
      </c>
      <c r="Q567" s="198">
        <f t="shared" si="364"/>
        <v>0</v>
      </c>
      <c r="R567" s="198">
        <f t="shared" si="365"/>
        <v>0.77273167586127622</v>
      </c>
      <c r="S567" s="77">
        <f t="shared" si="366"/>
        <v>0.78092150541533223</v>
      </c>
      <c r="T567" s="199"/>
      <c r="U567" s="3">
        <f t="shared" si="367"/>
        <v>1.6998005174179502</v>
      </c>
      <c r="V567" s="98">
        <f t="shared" si="368"/>
        <v>9.8236941166487259</v>
      </c>
      <c r="W567" s="49">
        <f t="shared" si="369"/>
        <v>4.6563509483310623</v>
      </c>
      <c r="X567" s="317">
        <f t="shared" si="351"/>
        <v>7.6163123672882013E-2</v>
      </c>
      <c r="Y567" s="318">
        <v>7.6163123672881999E-2</v>
      </c>
      <c r="Z567" s="200"/>
      <c r="AA567" s="66"/>
      <c r="AB567" s="66"/>
      <c r="AC567" s="66">
        <v>250</v>
      </c>
      <c r="AD567" s="66"/>
      <c r="AE567" s="66"/>
      <c r="AF567" s="66"/>
      <c r="AG567" s="66"/>
      <c r="AH567" s="195"/>
      <c r="AI567" s="34"/>
      <c r="AJ567" s="229">
        <v>180</v>
      </c>
      <c r="AK567" s="34"/>
      <c r="AL567" s="34"/>
      <c r="AM567" s="34"/>
      <c r="AN567" s="201"/>
      <c r="AO567" s="201"/>
      <c r="AP567" s="202">
        <v>240</v>
      </c>
      <c r="AQ567" s="18"/>
      <c r="AR567" s="18"/>
      <c r="AS567" s="18"/>
      <c r="AT567" s="51"/>
      <c r="AU567" s="17"/>
      <c r="AV567" s="18"/>
      <c r="AW567" s="112"/>
      <c r="AX567" s="103"/>
      <c r="AY567" s="18"/>
      <c r="AZ567" s="18"/>
      <c r="BA567" s="18"/>
      <c r="BB567" s="17"/>
      <c r="BC567" s="19"/>
      <c r="BD567" s="19"/>
      <c r="BE567" s="19"/>
      <c r="BF567" s="17"/>
      <c r="BG567" s="18"/>
      <c r="BH567" s="18"/>
      <c r="BI567" s="128"/>
      <c r="BJ567" s="331"/>
      <c r="BK567" s="332"/>
      <c r="BL567" s="332"/>
      <c r="BM567" s="332"/>
      <c r="BN567" s="333"/>
      <c r="BO567" s="203">
        <f t="shared" si="370"/>
        <v>6.9363999999999999</v>
      </c>
      <c r="BP567" s="285">
        <v>6.5945688564920673</v>
      </c>
      <c r="BQ567" s="204">
        <v>2.8334012898432444</v>
      </c>
      <c r="BR567" s="204"/>
      <c r="BS567" s="47"/>
      <c r="BT567" s="42"/>
      <c r="BU567" s="42"/>
      <c r="BV567" s="42"/>
      <c r="BW567" s="43"/>
      <c r="BX567" s="191"/>
      <c r="BY567" s="191"/>
      <c r="BZ567" s="205"/>
      <c r="CA567" s="191"/>
      <c r="CB567" s="206"/>
      <c r="CC567" s="191"/>
      <c r="CD567" s="207">
        <f t="shared" si="371"/>
        <v>50.44873921619098</v>
      </c>
      <c r="CE567" s="47" t="s">
        <v>356</v>
      </c>
      <c r="CF567" s="42">
        <v>31.8</v>
      </c>
      <c r="CG567" s="42" t="s">
        <v>353</v>
      </c>
      <c r="CH567" s="42">
        <v>175</v>
      </c>
      <c r="CI567" s="191"/>
      <c r="CJ567" s="192"/>
      <c r="CK567" s="191" t="s">
        <v>357</v>
      </c>
      <c r="CL567" s="191" t="s">
        <v>358</v>
      </c>
      <c r="CM567" s="208">
        <v>0.13</v>
      </c>
      <c r="CN567" s="191">
        <v>470</v>
      </c>
      <c r="CO567" s="205">
        <f t="shared" si="372"/>
        <v>66.705775370198921</v>
      </c>
      <c r="CP567" s="191">
        <f t="shared" si="373"/>
        <v>37.836554412143236</v>
      </c>
      <c r="CQ567" s="145" t="s">
        <v>353</v>
      </c>
      <c r="CR567" s="191">
        <v>175</v>
      </c>
      <c r="CS567" s="191"/>
      <c r="CT567" s="191"/>
      <c r="CU567" s="191"/>
      <c r="CV567" s="192"/>
      <c r="CW567" s="191" t="s">
        <v>357</v>
      </c>
      <c r="CX567" s="209" t="s">
        <v>358</v>
      </c>
      <c r="CY567" s="208">
        <v>0.13</v>
      </c>
      <c r="CZ567" s="191">
        <v>470</v>
      </c>
      <c r="DA567" s="191"/>
      <c r="DB567" s="191">
        <f t="shared" si="374"/>
        <v>45.742567416171575</v>
      </c>
      <c r="DC567" s="43">
        <f t="shared" si="375"/>
        <v>0</v>
      </c>
      <c r="DD567" s="191" t="s">
        <v>362</v>
      </c>
      <c r="DE567" s="191">
        <v>100</v>
      </c>
      <c r="DF567" s="191" t="s">
        <v>361</v>
      </c>
      <c r="DG567" s="191">
        <v>20</v>
      </c>
      <c r="DH567" s="191" t="s">
        <v>353</v>
      </c>
      <c r="DI567" s="192">
        <v>175</v>
      </c>
      <c r="DJ567" s="191"/>
      <c r="DK567" s="209"/>
      <c r="DL567" s="208"/>
      <c r="DM567" s="191"/>
      <c r="DN567" s="191">
        <f t="shared" si="376"/>
        <v>45.742567416171575</v>
      </c>
      <c r="DO567" s="192">
        <f t="shared" si="377"/>
        <v>0</v>
      </c>
      <c r="DP567" s="191">
        <v>1</v>
      </c>
      <c r="DQ567" s="191" t="s">
        <v>363</v>
      </c>
      <c r="DR567" s="191" t="s">
        <v>371</v>
      </c>
      <c r="DS567" s="208">
        <v>0.13400000000000001</v>
      </c>
      <c r="DT567" s="191">
        <v>580</v>
      </c>
      <c r="DU567" s="191">
        <f t="shared" si="378"/>
        <v>6.5945688564920673</v>
      </c>
      <c r="DV567" s="191">
        <v>0.375</v>
      </c>
      <c r="DW567" s="191">
        <v>0.45</v>
      </c>
      <c r="DX567" s="192">
        <f t="shared" si="379"/>
        <v>8.408123202698496</v>
      </c>
      <c r="DY567" s="191">
        <v>1</v>
      </c>
      <c r="DZ567" s="191" t="s">
        <v>363</v>
      </c>
      <c r="EA567" s="191" t="s">
        <v>371</v>
      </c>
      <c r="EB567" s="208">
        <v>0.13400000000000001</v>
      </c>
      <c r="EC567" s="191">
        <v>580</v>
      </c>
      <c r="ED567" s="191">
        <f t="shared" si="380"/>
        <v>2.8334012898432444</v>
      </c>
      <c r="EE567" s="191">
        <v>0.47499999999999998</v>
      </c>
      <c r="EF567" s="191">
        <v>0.47499999999999998</v>
      </c>
      <c r="EG567" s="191">
        <f t="shared" si="381"/>
        <v>4.204061601349248</v>
      </c>
      <c r="EH567" s="166">
        <f t="shared" si="382"/>
        <v>2</v>
      </c>
      <c r="EI567" s="205">
        <f t="shared" si="383"/>
        <v>2.8896608796105152</v>
      </c>
      <c r="EJ567" s="205">
        <f t="shared" si="352"/>
        <v>1.6998005174179502</v>
      </c>
      <c r="EK567" s="51">
        <f t="shared" si="389"/>
        <v>0.88360077242529411</v>
      </c>
      <c r="EL567" s="220">
        <f t="shared" si="353"/>
        <v>0.28926956019474237</v>
      </c>
      <c r="EM567" s="221">
        <f t="shared" si="384"/>
        <v>4.911847058324363</v>
      </c>
      <c r="EN567" s="191"/>
      <c r="EO567" s="313"/>
      <c r="EP567" s="192" t="s">
        <v>354</v>
      </c>
      <c r="EQ567" s="222">
        <f t="shared" si="385"/>
        <v>2.8896608796105152</v>
      </c>
      <c r="ER567" s="191">
        <f t="shared" si="386"/>
        <v>1.6998005174179502</v>
      </c>
      <c r="ES567" s="51">
        <f t="shared" si="387"/>
        <v>0.88360077242529411</v>
      </c>
      <c r="ET567" s="191">
        <f t="shared" si="390"/>
        <v>3.7574695601947425</v>
      </c>
      <c r="EU567" s="191">
        <f t="shared" si="388"/>
        <v>4.911847058324363</v>
      </c>
      <c r="EV567" s="191"/>
      <c r="EW567" s="191"/>
      <c r="EX567" s="192" t="str">
        <f t="shared" si="354"/>
        <v>Front</v>
      </c>
      <c r="EY567" s="145"/>
      <c r="EZ567" s="191"/>
      <c r="FA567" s="191"/>
      <c r="FB567" s="191"/>
      <c r="FC567" s="191"/>
      <c r="FD567" s="191"/>
      <c r="FE567" s="191"/>
      <c r="FF567" s="192"/>
      <c r="FG567" s="145"/>
      <c r="FH567" s="191"/>
      <c r="FI567" s="191"/>
      <c r="FJ567" s="191"/>
      <c r="FK567" s="191"/>
      <c r="FL567" s="191"/>
      <c r="FM567" s="191"/>
      <c r="FN567" s="192"/>
      <c r="FO567" s="145"/>
      <c r="FP567" s="191"/>
      <c r="FQ567" s="191"/>
      <c r="FR567" s="191"/>
      <c r="FS567" s="191"/>
      <c r="FT567" s="191"/>
      <c r="FU567" s="191"/>
      <c r="FV567" s="192"/>
      <c r="FW567" s="191"/>
      <c r="FX567" s="191"/>
      <c r="FY567" s="191"/>
      <c r="FZ567" s="191"/>
      <c r="GA567" s="191"/>
      <c r="GB567" s="191"/>
      <c r="GC567" s="191"/>
      <c r="GD567" s="210"/>
      <c r="GE567" s="145"/>
      <c r="GF567" s="191"/>
      <c r="GG567" s="191"/>
      <c r="GH567" s="191"/>
      <c r="GI567" s="191"/>
      <c r="GJ567" s="191"/>
      <c r="GK567" s="191"/>
      <c r="GL567" s="210"/>
      <c r="GM567" s="145"/>
      <c r="GN567" s="191"/>
      <c r="GO567" s="191"/>
      <c r="GP567" s="191"/>
      <c r="GQ567" s="191"/>
      <c r="GR567" s="191"/>
      <c r="GS567" s="191"/>
      <c r="GT567" s="210"/>
      <c r="GU567" s="145"/>
      <c r="GV567" s="191"/>
      <c r="GW567" s="191"/>
      <c r="GX567" s="191"/>
      <c r="GY567" s="191"/>
      <c r="GZ567" s="191"/>
      <c r="HA567" s="191"/>
      <c r="HB567" s="210"/>
      <c r="HC567" s="145"/>
      <c r="HD567" s="191"/>
      <c r="HE567" s="191"/>
      <c r="HF567" s="191"/>
      <c r="HG567" s="191"/>
      <c r="HH567" s="191"/>
      <c r="HI567" s="191"/>
      <c r="HJ567" s="210"/>
      <c r="HR567" s="310"/>
    </row>
    <row r="568" spans="1:226" s="309" customFormat="1" ht="14.45" customHeight="1" x14ac:dyDescent="0.25">
      <c r="A568" s="211" t="s">
        <v>431</v>
      </c>
      <c r="B568" s="194" t="s">
        <v>0</v>
      </c>
      <c r="C568" s="31">
        <f t="shared" si="391"/>
        <v>558</v>
      </c>
      <c r="D568" s="173" t="str">
        <f t="shared" si="355"/>
        <v>Dw_558</v>
      </c>
      <c r="E568" s="4">
        <v>422.03192837409648</v>
      </c>
      <c r="F568" s="195" t="s">
        <v>360</v>
      </c>
      <c r="G568" s="195">
        <v>17.5</v>
      </c>
      <c r="H568" s="3">
        <f t="shared" si="356"/>
        <v>52.50493385602779</v>
      </c>
      <c r="I568" s="196">
        <f t="shared" si="357"/>
        <v>182.5386534592829</v>
      </c>
      <c r="J568" s="1">
        <f t="shared" si="358"/>
        <v>0.3</v>
      </c>
      <c r="K568" s="280">
        <f t="shared" si="359"/>
        <v>0.70633888445419535</v>
      </c>
      <c r="L568" s="280">
        <f t="shared" si="360"/>
        <v>0.80263641039743772</v>
      </c>
      <c r="M568" s="225">
        <f t="shared" si="361"/>
        <v>1.0429800023735865</v>
      </c>
      <c r="N568" s="15" t="s">
        <v>432</v>
      </c>
      <c r="O568" s="197">
        <f t="shared" si="362"/>
        <v>0.60197730779807823</v>
      </c>
      <c r="P568" s="198">
        <f t="shared" si="363"/>
        <v>0</v>
      </c>
      <c r="Q568" s="198">
        <f t="shared" si="364"/>
        <v>0</v>
      </c>
      <c r="R568" s="198">
        <f t="shared" si="365"/>
        <v>0.73076025136001488</v>
      </c>
      <c r="S568" s="77">
        <f t="shared" si="366"/>
        <v>0.89877775108934088</v>
      </c>
      <c r="T568" s="199"/>
      <c r="U568" s="3">
        <f t="shared" si="367"/>
        <v>1.6540177611937297</v>
      </c>
      <c r="V568" s="98">
        <f t="shared" si="368"/>
        <v>9.3016341647706788</v>
      </c>
      <c r="W568" s="49">
        <f t="shared" si="369"/>
        <v>5.6446999447566686</v>
      </c>
      <c r="X568" s="317">
        <f t="shared" si="351"/>
        <v>6.5535179981517089E-2</v>
      </c>
      <c r="Y568" s="318">
        <v>6.5535179981517089E-2</v>
      </c>
      <c r="Z568" s="200"/>
      <c r="AA568" s="66"/>
      <c r="AB568" s="66"/>
      <c r="AC568" s="66">
        <v>250</v>
      </c>
      <c r="AD568" s="66"/>
      <c r="AE568" s="66"/>
      <c r="AF568" s="66"/>
      <c r="AG568" s="66"/>
      <c r="AH568" s="195"/>
      <c r="AI568" s="34"/>
      <c r="AJ568" s="229">
        <v>180</v>
      </c>
      <c r="AK568" s="34"/>
      <c r="AL568" s="34"/>
      <c r="AM568" s="34"/>
      <c r="AN568" s="201"/>
      <c r="AO568" s="201"/>
      <c r="AP568" s="202">
        <v>240</v>
      </c>
      <c r="AQ568" s="18"/>
      <c r="AR568" s="18"/>
      <c r="AS568" s="18"/>
      <c r="AT568" s="51"/>
      <c r="AU568" s="17"/>
      <c r="AV568" s="18"/>
      <c r="AW568" s="112"/>
      <c r="AX568" s="103"/>
      <c r="AY568" s="18"/>
      <c r="AZ568" s="18"/>
      <c r="BA568" s="18"/>
      <c r="BB568" s="17"/>
      <c r="BC568" s="19"/>
      <c r="BD568" s="19"/>
      <c r="BE568" s="19"/>
      <c r="BF568" s="17"/>
      <c r="BG568" s="18"/>
      <c r="BH568" s="18"/>
      <c r="BI568" s="128"/>
      <c r="BJ568" s="331"/>
      <c r="BK568" s="332"/>
      <c r="BL568" s="332"/>
      <c r="BM568" s="332"/>
      <c r="BN568" s="333"/>
      <c r="BO568" s="203">
        <f t="shared" si="370"/>
        <v>6.9363999999999999</v>
      </c>
      <c r="BP568" s="285">
        <v>7.5694789596949121</v>
      </c>
      <c r="BQ568" s="204">
        <v>2.6723229237829629</v>
      </c>
      <c r="BR568" s="204"/>
      <c r="BS568" s="47"/>
      <c r="BT568" s="42"/>
      <c r="BU568" s="42"/>
      <c r="BV568" s="42"/>
      <c r="BW568" s="43"/>
      <c r="BX568" s="191"/>
      <c r="BY568" s="191"/>
      <c r="BZ568" s="205"/>
      <c r="CA568" s="191"/>
      <c r="CB568" s="206"/>
      <c r="CC568" s="191"/>
      <c r="CD568" s="207">
        <f t="shared" si="371"/>
        <v>54.761596037784869</v>
      </c>
      <c r="CE568" s="47" t="s">
        <v>356</v>
      </c>
      <c r="CF568" s="42">
        <v>31.8</v>
      </c>
      <c r="CG568" s="42" t="s">
        <v>353</v>
      </c>
      <c r="CH568" s="42">
        <v>175</v>
      </c>
      <c r="CI568" s="191"/>
      <c r="CJ568" s="192"/>
      <c r="CK568" s="191" t="s">
        <v>357</v>
      </c>
      <c r="CL568" s="191" t="s">
        <v>358</v>
      </c>
      <c r="CM568" s="208">
        <v>0.13</v>
      </c>
      <c r="CN568" s="191">
        <v>470</v>
      </c>
      <c r="CO568" s="205">
        <f t="shared" si="372"/>
        <v>67.557231895799475</v>
      </c>
      <c r="CP568" s="191">
        <f t="shared" si="373"/>
        <v>41.071197028338652</v>
      </c>
      <c r="CQ568" s="145" t="s">
        <v>353</v>
      </c>
      <c r="CR568" s="191">
        <v>175</v>
      </c>
      <c r="CS568" s="191"/>
      <c r="CT568" s="191"/>
      <c r="CU568" s="191"/>
      <c r="CV568" s="192"/>
      <c r="CW568" s="191" t="s">
        <v>357</v>
      </c>
      <c r="CX568" s="209" t="s">
        <v>358</v>
      </c>
      <c r="CY568" s="208">
        <v>0.13</v>
      </c>
      <c r="CZ568" s="191">
        <v>470</v>
      </c>
      <c r="DA568" s="191"/>
      <c r="DB568" s="191">
        <f t="shared" si="374"/>
        <v>52.50493385602779</v>
      </c>
      <c r="DC568" s="43">
        <f t="shared" si="375"/>
        <v>0</v>
      </c>
      <c r="DD568" s="191" t="s">
        <v>362</v>
      </c>
      <c r="DE568" s="191">
        <v>100</v>
      </c>
      <c r="DF568" s="191" t="s">
        <v>361</v>
      </c>
      <c r="DG568" s="191">
        <v>20</v>
      </c>
      <c r="DH568" s="191" t="s">
        <v>353</v>
      </c>
      <c r="DI568" s="192">
        <v>175</v>
      </c>
      <c r="DJ568" s="191"/>
      <c r="DK568" s="209"/>
      <c r="DL568" s="208"/>
      <c r="DM568" s="191"/>
      <c r="DN568" s="191">
        <f t="shared" si="376"/>
        <v>52.50493385602779</v>
      </c>
      <c r="DO568" s="192">
        <f t="shared" si="377"/>
        <v>0</v>
      </c>
      <c r="DP568" s="191">
        <v>1</v>
      </c>
      <c r="DQ568" s="191" t="s">
        <v>363</v>
      </c>
      <c r="DR568" s="191" t="s">
        <v>371</v>
      </c>
      <c r="DS568" s="208">
        <v>0.13400000000000001</v>
      </c>
      <c r="DT568" s="191">
        <v>580</v>
      </c>
      <c r="DU568" s="191">
        <f t="shared" si="378"/>
        <v>7.5694789596949121</v>
      </c>
      <c r="DV568" s="191">
        <v>0.375</v>
      </c>
      <c r="DW568" s="191">
        <v>0.45</v>
      </c>
      <c r="DX568" s="192">
        <f t="shared" si="379"/>
        <v>9.1269326729641449</v>
      </c>
      <c r="DY568" s="191">
        <v>1</v>
      </c>
      <c r="DZ568" s="191" t="s">
        <v>363</v>
      </c>
      <c r="EA568" s="191" t="s">
        <v>371</v>
      </c>
      <c r="EB568" s="208">
        <v>0.13400000000000001</v>
      </c>
      <c r="EC568" s="191">
        <v>580</v>
      </c>
      <c r="ED568" s="191">
        <f t="shared" si="380"/>
        <v>2.6723229237829629</v>
      </c>
      <c r="EE568" s="191">
        <v>0.47499999999999998</v>
      </c>
      <c r="EF568" s="191">
        <v>0.47499999999999998</v>
      </c>
      <c r="EG568" s="191">
        <f t="shared" si="381"/>
        <v>4.5634663364820724</v>
      </c>
      <c r="EH568" s="166">
        <f t="shared" si="382"/>
        <v>2</v>
      </c>
      <c r="EI568" s="205">
        <f t="shared" si="383"/>
        <v>2.8118301940293402</v>
      </c>
      <c r="EJ568" s="205">
        <f t="shared" si="352"/>
        <v>1.6540177611937297</v>
      </c>
      <c r="EK568" s="51">
        <f t="shared" si="389"/>
        <v>0.7683051625892332</v>
      </c>
      <c r="EL568" s="220">
        <f t="shared" si="353"/>
        <v>0.32818490298532987</v>
      </c>
      <c r="EM568" s="221">
        <f t="shared" si="384"/>
        <v>4.6508170823853394</v>
      </c>
      <c r="EN568" s="191"/>
      <c r="EO568" s="313"/>
      <c r="EP568" s="192" t="s">
        <v>354</v>
      </c>
      <c r="EQ568" s="222">
        <f t="shared" si="385"/>
        <v>2.8118301940293402</v>
      </c>
      <c r="ER568" s="191">
        <f t="shared" si="386"/>
        <v>1.6540177611937297</v>
      </c>
      <c r="ES568" s="51">
        <f t="shared" si="387"/>
        <v>0.7683051625892332</v>
      </c>
      <c r="ET568" s="191">
        <f t="shared" si="390"/>
        <v>3.7963849029853298</v>
      </c>
      <c r="EU568" s="191">
        <f t="shared" si="388"/>
        <v>4.6508170823853394</v>
      </c>
      <c r="EV568" s="191"/>
      <c r="EW568" s="191"/>
      <c r="EX568" s="192" t="str">
        <f t="shared" si="354"/>
        <v>Front</v>
      </c>
      <c r="EY568" s="145"/>
      <c r="EZ568" s="191"/>
      <c r="FA568" s="191"/>
      <c r="FB568" s="191"/>
      <c r="FC568" s="191"/>
      <c r="FD568" s="191"/>
      <c r="FE568" s="191"/>
      <c r="FF568" s="192"/>
      <c r="FG568" s="145"/>
      <c r="FH568" s="191"/>
      <c r="FI568" s="191"/>
      <c r="FJ568" s="191"/>
      <c r="FK568" s="191"/>
      <c r="FL568" s="191"/>
      <c r="FM568" s="191"/>
      <c r="FN568" s="192"/>
      <c r="FO568" s="145"/>
      <c r="FP568" s="191"/>
      <c r="FQ568" s="191"/>
      <c r="FR568" s="191"/>
      <c r="FS568" s="191"/>
      <c r="FT568" s="191"/>
      <c r="FU568" s="191"/>
      <c r="FV568" s="192"/>
      <c r="FW568" s="191"/>
      <c r="FX568" s="191"/>
      <c r="FY568" s="191"/>
      <c r="FZ568" s="191"/>
      <c r="GA568" s="191"/>
      <c r="GB568" s="191"/>
      <c r="GC568" s="191"/>
      <c r="GD568" s="210"/>
      <c r="GE568" s="145"/>
      <c r="GF568" s="191"/>
      <c r="GG568" s="191"/>
      <c r="GH568" s="191"/>
      <c r="GI568" s="191"/>
      <c r="GJ568" s="191"/>
      <c r="GK568" s="191"/>
      <c r="GL568" s="210"/>
      <c r="GM568" s="145"/>
      <c r="GN568" s="191"/>
      <c r="GO568" s="191"/>
      <c r="GP568" s="191"/>
      <c r="GQ568" s="191"/>
      <c r="GR568" s="191"/>
      <c r="GS568" s="191"/>
      <c r="GT568" s="210"/>
      <c r="GU568" s="145"/>
      <c r="GV568" s="191"/>
      <c r="GW568" s="191"/>
      <c r="GX568" s="191"/>
      <c r="GY568" s="191"/>
      <c r="GZ568" s="191"/>
      <c r="HA568" s="191"/>
      <c r="HB568" s="210"/>
      <c r="HC568" s="145"/>
      <c r="HD568" s="191"/>
      <c r="HE568" s="191"/>
      <c r="HF568" s="191"/>
      <c r="HG568" s="191"/>
      <c r="HH568" s="191"/>
      <c r="HI568" s="191"/>
      <c r="HJ568" s="210"/>
      <c r="HR568" s="310"/>
    </row>
    <row r="569" spans="1:226" s="309" customFormat="1" ht="14.45" customHeight="1" x14ac:dyDescent="0.25">
      <c r="A569" s="211" t="s">
        <v>431</v>
      </c>
      <c r="B569" s="194" t="s">
        <v>0</v>
      </c>
      <c r="C569" s="31">
        <f t="shared" si="391"/>
        <v>559</v>
      </c>
      <c r="D569" s="173" t="str">
        <f t="shared" si="355"/>
        <v>Dw_559</v>
      </c>
      <c r="E569" s="4">
        <v>688.21554153097509</v>
      </c>
      <c r="F569" s="195" t="s">
        <v>360</v>
      </c>
      <c r="G569" s="195">
        <v>17.5</v>
      </c>
      <c r="H569" s="3">
        <f t="shared" si="356"/>
        <v>63.682649309738771</v>
      </c>
      <c r="I569" s="196">
        <f t="shared" si="357"/>
        <v>221.19880121966366</v>
      </c>
      <c r="J569" s="1">
        <f t="shared" si="358"/>
        <v>0.30000000000000004</v>
      </c>
      <c r="K569" s="280">
        <f t="shared" si="359"/>
        <v>0.70720625924676372</v>
      </c>
      <c r="L569" s="280">
        <f t="shared" si="360"/>
        <v>0.86242032629216692</v>
      </c>
      <c r="M569" s="225">
        <f t="shared" si="361"/>
        <v>1.0420364272714224</v>
      </c>
      <c r="N569" s="15" t="s">
        <v>432</v>
      </c>
      <c r="O569" s="197">
        <f t="shared" si="362"/>
        <v>0.6468152447191251</v>
      </c>
      <c r="P569" s="198">
        <f t="shared" si="363"/>
        <v>0</v>
      </c>
      <c r="Q569" s="198">
        <f t="shared" si="364"/>
        <v>0</v>
      </c>
      <c r="R569" s="198">
        <f t="shared" si="365"/>
        <v>0.73009913880055499</v>
      </c>
      <c r="S569" s="77">
        <f t="shared" si="366"/>
        <v>0.99984924517384954</v>
      </c>
      <c r="T569" s="199"/>
      <c r="U569" s="3">
        <f t="shared" si="367"/>
        <v>2.2286689009435254</v>
      </c>
      <c r="V569" s="98">
        <f t="shared" si="368"/>
        <v>16.887681238111593</v>
      </c>
      <c r="W569" s="49">
        <f t="shared" si="369"/>
        <v>3.7709528272017447</v>
      </c>
      <c r="X569" s="317">
        <f t="shared" si="351"/>
        <v>0.11397511271319832</v>
      </c>
      <c r="Y569" s="318">
        <v>0.1139751127131983</v>
      </c>
      <c r="Z569" s="200"/>
      <c r="AA569" s="66"/>
      <c r="AB569" s="66"/>
      <c r="AC569" s="66">
        <v>250</v>
      </c>
      <c r="AD569" s="66"/>
      <c r="AE569" s="66"/>
      <c r="AF569" s="66"/>
      <c r="AG569" s="66"/>
      <c r="AH569" s="195"/>
      <c r="AI569" s="34"/>
      <c r="AJ569" s="229">
        <v>180</v>
      </c>
      <c r="AK569" s="34"/>
      <c r="AL569" s="34"/>
      <c r="AM569" s="34"/>
      <c r="AN569" s="201"/>
      <c r="AO569" s="201"/>
      <c r="AP569" s="202">
        <v>240</v>
      </c>
      <c r="AQ569" s="18"/>
      <c r="AR569" s="18"/>
      <c r="AS569" s="18"/>
      <c r="AT569" s="51"/>
      <c r="AU569" s="17"/>
      <c r="AV569" s="18"/>
      <c r="AW569" s="112"/>
      <c r="AX569" s="103"/>
      <c r="AY569" s="18"/>
      <c r="AZ569" s="18"/>
      <c r="BA569" s="18"/>
      <c r="BB569" s="17"/>
      <c r="BC569" s="19"/>
      <c r="BD569" s="19"/>
      <c r="BE569" s="19"/>
      <c r="BF569" s="17"/>
      <c r="BG569" s="18"/>
      <c r="BH569" s="18"/>
      <c r="BI569" s="128"/>
      <c r="BJ569" s="331"/>
      <c r="BK569" s="332"/>
      <c r="BL569" s="332"/>
      <c r="BM569" s="332"/>
      <c r="BN569" s="333"/>
      <c r="BO569" s="203">
        <f t="shared" si="370"/>
        <v>6.9363999999999999</v>
      </c>
      <c r="BP569" s="285">
        <v>9.1809366976729674</v>
      </c>
      <c r="BQ569" s="204">
        <v>2.9109493820320167</v>
      </c>
      <c r="BR569" s="204"/>
      <c r="BS569" s="47"/>
      <c r="BT569" s="42"/>
      <c r="BU569" s="42"/>
      <c r="BV569" s="42"/>
      <c r="BW569" s="43"/>
      <c r="BX569" s="191"/>
      <c r="BY569" s="191"/>
      <c r="BZ569" s="205"/>
      <c r="CA569" s="191"/>
      <c r="CB569" s="206"/>
      <c r="CC569" s="191"/>
      <c r="CD569" s="207">
        <f t="shared" si="371"/>
        <v>66.359640365899111</v>
      </c>
      <c r="CE569" s="47" t="s">
        <v>356</v>
      </c>
      <c r="CF569" s="42">
        <v>31.8</v>
      </c>
      <c r="CG569" s="42" t="s">
        <v>353</v>
      </c>
      <c r="CH569" s="42">
        <v>175</v>
      </c>
      <c r="CI569" s="191"/>
      <c r="CJ569" s="192"/>
      <c r="CK569" s="191" t="s">
        <v>357</v>
      </c>
      <c r="CL569" s="191" t="s">
        <v>358</v>
      </c>
      <c r="CM569" s="208">
        <v>0.13</v>
      </c>
      <c r="CN569" s="191">
        <v>470</v>
      </c>
      <c r="CO569" s="205">
        <f t="shared" si="372"/>
        <v>83.861948748758266</v>
      </c>
      <c r="CP569" s="191">
        <f t="shared" si="373"/>
        <v>49.769730274424326</v>
      </c>
      <c r="CQ569" s="145" t="s">
        <v>353</v>
      </c>
      <c r="CR569" s="191">
        <v>175</v>
      </c>
      <c r="CS569" s="191"/>
      <c r="CT569" s="191"/>
      <c r="CU569" s="191"/>
      <c r="CV569" s="192"/>
      <c r="CW569" s="191" t="s">
        <v>357</v>
      </c>
      <c r="CX569" s="209" t="s">
        <v>358</v>
      </c>
      <c r="CY569" s="208">
        <v>0.13</v>
      </c>
      <c r="CZ569" s="191">
        <v>470</v>
      </c>
      <c r="DA569" s="191"/>
      <c r="DB569" s="191">
        <f t="shared" si="374"/>
        <v>63.682649309738771</v>
      </c>
      <c r="DC569" s="43">
        <f t="shared" si="375"/>
        <v>0</v>
      </c>
      <c r="DD569" s="191" t="s">
        <v>362</v>
      </c>
      <c r="DE569" s="191">
        <v>100</v>
      </c>
      <c r="DF569" s="191" t="s">
        <v>361</v>
      </c>
      <c r="DG569" s="191">
        <v>20</v>
      </c>
      <c r="DH569" s="191" t="s">
        <v>353</v>
      </c>
      <c r="DI569" s="192">
        <v>175</v>
      </c>
      <c r="DJ569" s="191"/>
      <c r="DK569" s="209"/>
      <c r="DL569" s="208"/>
      <c r="DM569" s="191"/>
      <c r="DN569" s="191">
        <f t="shared" si="376"/>
        <v>63.682649309738771</v>
      </c>
      <c r="DO569" s="192">
        <f t="shared" si="377"/>
        <v>0</v>
      </c>
      <c r="DP569" s="191">
        <v>1</v>
      </c>
      <c r="DQ569" s="191" t="s">
        <v>363</v>
      </c>
      <c r="DR569" s="191" t="s">
        <v>371</v>
      </c>
      <c r="DS569" s="208">
        <v>0.13400000000000001</v>
      </c>
      <c r="DT569" s="191">
        <v>580</v>
      </c>
      <c r="DU569" s="191">
        <f t="shared" si="378"/>
        <v>9.1809366976729674</v>
      </c>
      <c r="DV569" s="191">
        <v>0.375</v>
      </c>
      <c r="DW569" s="191">
        <v>0.45</v>
      </c>
      <c r="DX569" s="192">
        <f t="shared" si="379"/>
        <v>11.059940060983184</v>
      </c>
      <c r="DY569" s="191">
        <v>1</v>
      </c>
      <c r="DZ569" s="191" t="s">
        <v>363</v>
      </c>
      <c r="EA569" s="191" t="s">
        <v>371</v>
      </c>
      <c r="EB569" s="208">
        <v>0.13400000000000001</v>
      </c>
      <c r="EC569" s="191">
        <v>580</v>
      </c>
      <c r="ED569" s="191">
        <f t="shared" si="380"/>
        <v>2.9109493820320167</v>
      </c>
      <c r="EE569" s="191">
        <v>0.47499999999999998</v>
      </c>
      <c r="EF569" s="191">
        <v>0.47499999999999998</v>
      </c>
      <c r="EG569" s="191">
        <f t="shared" si="381"/>
        <v>5.529970030491592</v>
      </c>
      <c r="EH569" s="166">
        <f t="shared" si="382"/>
        <v>2</v>
      </c>
      <c r="EI569" s="205">
        <f t="shared" si="383"/>
        <v>3.7887371316039933</v>
      </c>
      <c r="EJ569" s="205">
        <f t="shared" si="352"/>
        <v>2.2286689009435254</v>
      </c>
      <c r="EK569" s="51">
        <f t="shared" si="389"/>
        <v>0.43228048108849126</v>
      </c>
      <c r="EL569" s="220">
        <f t="shared" si="353"/>
        <v>1.5738314341980033</v>
      </c>
      <c r="EM569" s="221">
        <f t="shared" si="384"/>
        <v>8.4438406190557966</v>
      </c>
      <c r="EN569" s="191"/>
      <c r="EO569" s="313"/>
      <c r="EP569" s="192" t="s">
        <v>354</v>
      </c>
      <c r="EQ569" s="222">
        <f t="shared" si="385"/>
        <v>3.7887371316039933</v>
      </c>
      <c r="ER569" s="191">
        <f t="shared" si="386"/>
        <v>2.2286689009435254</v>
      </c>
      <c r="ES569" s="51">
        <f t="shared" si="387"/>
        <v>0.43228048108849126</v>
      </c>
      <c r="ET569" s="191">
        <f t="shared" si="390"/>
        <v>1.5738314341980033</v>
      </c>
      <c r="EU569" s="191">
        <f t="shared" si="388"/>
        <v>8.4438406190557966</v>
      </c>
      <c r="EV569" s="191"/>
      <c r="EW569" s="191"/>
      <c r="EX569" s="192" t="str">
        <f t="shared" si="354"/>
        <v>Rear</v>
      </c>
      <c r="EY569" s="145"/>
      <c r="EZ569" s="191"/>
      <c r="FA569" s="191"/>
      <c r="FB569" s="191"/>
      <c r="FC569" s="191"/>
      <c r="FD569" s="191"/>
      <c r="FE569" s="191"/>
      <c r="FF569" s="192"/>
      <c r="FG569" s="145"/>
      <c r="FH569" s="191"/>
      <c r="FI569" s="191"/>
      <c r="FJ569" s="191"/>
      <c r="FK569" s="191"/>
      <c r="FL569" s="191"/>
      <c r="FM569" s="191"/>
      <c r="FN569" s="192"/>
      <c r="FO569" s="145"/>
      <c r="FP569" s="191"/>
      <c r="FQ569" s="191"/>
      <c r="FR569" s="191"/>
      <c r="FS569" s="191"/>
      <c r="FT569" s="191"/>
      <c r="FU569" s="191"/>
      <c r="FV569" s="192"/>
      <c r="FW569" s="191"/>
      <c r="FX569" s="191"/>
      <c r="FY569" s="191"/>
      <c r="FZ569" s="191"/>
      <c r="GA569" s="191"/>
      <c r="GB569" s="191"/>
      <c r="GC569" s="191"/>
      <c r="GD569" s="210"/>
      <c r="GE569" s="145"/>
      <c r="GF569" s="191"/>
      <c r="GG569" s="191"/>
      <c r="GH569" s="191"/>
      <c r="GI569" s="191"/>
      <c r="GJ569" s="191"/>
      <c r="GK569" s="191"/>
      <c r="GL569" s="210"/>
      <c r="GM569" s="145"/>
      <c r="GN569" s="191"/>
      <c r="GO569" s="191"/>
      <c r="GP569" s="191"/>
      <c r="GQ569" s="191"/>
      <c r="GR569" s="191"/>
      <c r="GS569" s="191"/>
      <c r="GT569" s="210"/>
      <c r="GU569" s="145"/>
      <c r="GV569" s="191"/>
      <c r="GW569" s="191"/>
      <c r="GX569" s="191"/>
      <c r="GY569" s="191"/>
      <c r="GZ569" s="191"/>
      <c r="HA569" s="191"/>
      <c r="HB569" s="210"/>
      <c r="HC569" s="145"/>
      <c r="HD569" s="191"/>
      <c r="HE569" s="191"/>
      <c r="HF569" s="191"/>
      <c r="HG569" s="191"/>
      <c r="HH569" s="191"/>
      <c r="HI569" s="191"/>
      <c r="HJ569" s="210"/>
      <c r="HR569" s="310"/>
    </row>
    <row r="570" spans="1:226" s="309" customFormat="1" ht="14.45" customHeight="1" x14ac:dyDescent="0.25">
      <c r="A570" s="211" t="s">
        <v>431</v>
      </c>
      <c r="B570" s="194" t="s">
        <v>0</v>
      </c>
      <c r="C570" s="31">
        <f t="shared" si="391"/>
        <v>560</v>
      </c>
      <c r="D570" s="173" t="str">
        <f t="shared" si="355"/>
        <v>Dw_560</v>
      </c>
      <c r="E570" s="4">
        <v>676.14726152768321</v>
      </c>
      <c r="F570" s="195" t="s">
        <v>360</v>
      </c>
      <c r="G570" s="195">
        <v>17.5</v>
      </c>
      <c r="H570" s="3">
        <f t="shared" si="356"/>
        <v>46.804028007725854</v>
      </c>
      <c r="I570" s="196">
        <f t="shared" si="357"/>
        <v>173.06162764630835</v>
      </c>
      <c r="J570" s="1">
        <f t="shared" si="358"/>
        <v>0.3</v>
      </c>
      <c r="K570" s="280">
        <f t="shared" si="359"/>
        <v>0.65344436037573195</v>
      </c>
      <c r="L570" s="280">
        <f t="shared" si="360"/>
        <v>0.73437117191375278</v>
      </c>
      <c r="M570" s="225">
        <f t="shared" si="361"/>
        <v>1.1092739343998859</v>
      </c>
      <c r="N570" s="15" t="s">
        <v>432</v>
      </c>
      <c r="O570" s="197">
        <f t="shared" si="362"/>
        <v>0.55077837893531456</v>
      </c>
      <c r="P570" s="198">
        <f t="shared" si="363"/>
        <v>0</v>
      </c>
      <c r="Q570" s="198">
        <f t="shared" si="364"/>
        <v>0</v>
      </c>
      <c r="R570" s="198">
        <f t="shared" si="365"/>
        <v>0.77720886046175441</v>
      </c>
      <c r="S570" s="77">
        <f t="shared" si="366"/>
        <v>0.78436230762239434</v>
      </c>
      <c r="T570" s="199"/>
      <c r="U570" s="3">
        <f t="shared" si="367"/>
        <v>1.6047436233205965</v>
      </c>
      <c r="V570" s="98">
        <f t="shared" si="368"/>
        <v>8.755687128399595</v>
      </c>
      <c r="W570" s="49">
        <f t="shared" si="369"/>
        <v>5.345557387028391</v>
      </c>
      <c r="X570" s="317">
        <f t="shared" si="351"/>
        <v>6.4090296339406258E-2</v>
      </c>
      <c r="Y570" s="318">
        <v>6.4090296339406258E-2</v>
      </c>
      <c r="Z570" s="200"/>
      <c r="AA570" s="66"/>
      <c r="AB570" s="66"/>
      <c r="AC570" s="66">
        <v>250</v>
      </c>
      <c r="AD570" s="66"/>
      <c r="AE570" s="66"/>
      <c r="AF570" s="66"/>
      <c r="AG570" s="66"/>
      <c r="AH570" s="195"/>
      <c r="AI570" s="34"/>
      <c r="AJ570" s="229">
        <v>180</v>
      </c>
      <c r="AK570" s="34"/>
      <c r="AL570" s="34"/>
      <c r="AM570" s="34"/>
      <c r="AN570" s="201"/>
      <c r="AO570" s="201"/>
      <c r="AP570" s="202">
        <v>240</v>
      </c>
      <c r="AQ570" s="18"/>
      <c r="AR570" s="18"/>
      <c r="AS570" s="18"/>
      <c r="AT570" s="51"/>
      <c r="AU570" s="17"/>
      <c r="AV570" s="18"/>
      <c r="AW570" s="112"/>
      <c r="AX570" s="103"/>
      <c r="AY570" s="18"/>
      <c r="AZ570" s="18"/>
      <c r="BA570" s="18"/>
      <c r="BB570" s="17"/>
      <c r="BC570" s="19"/>
      <c r="BD570" s="19"/>
      <c r="BE570" s="19"/>
      <c r="BF570" s="17"/>
      <c r="BG570" s="18"/>
      <c r="BH570" s="18"/>
      <c r="BI570" s="128"/>
      <c r="BJ570" s="331"/>
      <c r="BK570" s="332"/>
      <c r="BL570" s="332"/>
      <c r="BM570" s="332"/>
      <c r="BN570" s="333"/>
      <c r="BO570" s="203">
        <f t="shared" si="370"/>
        <v>6.9363999999999999</v>
      </c>
      <c r="BP570" s="285">
        <v>6.7475964488388582</v>
      </c>
      <c r="BQ570" s="204">
        <v>2.9031566884686888</v>
      </c>
      <c r="BR570" s="204"/>
      <c r="BS570" s="47"/>
      <c r="BT570" s="42"/>
      <c r="BU570" s="42"/>
      <c r="BV570" s="42"/>
      <c r="BW570" s="43"/>
      <c r="BX570" s="191"/>
      <c r="BY570" s="191"/>
      <c r="BZ570" s="205"/>
      <c r="CA570" s="191"/>
      <c r="CB570" s="206"/>
      <c r="CC570" s="191"/>
      <c r="CD570" s="207">
        <f t="shared" si="371"/>
        <v>51.918488293892509</v>
      </c>
      <c r="CE570" s="47" t="s">
        <v>356</v>
      </c>
      <c r="CF570" s="42">
        <v>31.8</v>
      </c>
      <c r="CG570" s="42" t="s">
        <v>353</v>
      </c>
      <c r="CH570" s="42">
        <v>175</v>
      </c>
      <c r="CI570" s="191"/>
      <c r="CJ570" s="192"/>
      <c r="CK570" s="191" t="s">
        <v>357</v>
      </c>
      <c r="CL570" s="191" t="s">
        <v>358</v>
      </c>
      <c r="CM570" s="208">
        <v>0.13</v>
      </c>
      <c r="CN570" s="191">
        <v>470</v>
      </c>
      <c r="CO570" s="205">
        <f t="shared" si="372"/>
        <v>69.482017779428759</v>
      </c>
      <c r="CP570" s="191">
        <f t="shared" si="373"/>
        <v>38.938866220419378</v>
      </c>
      <c r="CQ570" s="145" t="s">
        <v>353</v>
      </c>
      <c r="CR570" s="191">
        <v>175</v>
      </c>
      <c r="CS570" s="191"/>
      <c r="CT570" s="191"/>
      <c r="CU570" s="191"/>
      <c r="CV570" s="192"/>
      <c r="CW570" s="191" t="s">
        <v>357</v>
      </c>
      <c r="CX570" s="209" t="s">
        <v>358</v>
      </c>
      <c r="CY570" s="208">
        <v>0.13</v>
      </c>
      <c r="CZ570" s="191">
        <v>470</v>
      </c>
      <c r="DA570" s="191"/>
      <c r="DB570" s="191">
        <f t="shared" si="374"/>
        <v>46.804028007725854</v>
      </c>
      <c r="DC570" s="43">
        <f t="shared" si="375"/>
        <v>0</v>
      </c>
      <c r="DD570" s="191" t="s">
        <v>362</v>
      </c>
      <c r="DE570" s="191">
        <v>100</v>
      </c>
      <c r="DF570" s="191" t="s">
        <v>361</v>
      </c>
      <c r="DG570" s="191">
        <v>20</v>
      </c>
      <c r="DH570" s="191" t="s">
        <v>353</v>
      </c>
      <c r="DI570" s="192">
        <v>175</v>
      </c>
      <c r="DJ570" s="191"/>
      <c r="DK570" s="209"/>
      <c r="DL570" s="208"/>
      <c r="DM570" s="191"/>
      <c r="DN570" s="191">
        <f t="shared" si="376"/>
        <v>46.804028007725854</v>
      </c>
      <c r="DO570" s="192">
        <f t="shared" si="377"/>
        <v>0</v>
      </c>
      <c r="DP570" s="191">
        <v>1</v>
      </c>
      <c r="DQ570" s="191" t="s">
        <v>363</v>
      </c>
      <c r="DR570" s="191" t="s">
        <v>371</v>
      </c>
      <c r="DS570" s="208">
        <v>0.13400000000000001</v>
      </c>
      <c r="DT570" s="191">
        <v>580</v>
      </c>
      <c r="DU570" s="191">
        <f t="shared" si="378"/>
        <v>6.7475964488388582</v>
      </c>
      <c r="DV570" s="191">
        <v>0.375</v>
      </c>
      <c r="DW570" s="191">
        <v>0.45</v>
      </c>
      <c r="DX570" s="192">
        <f t="shared" si="379"/>
        <v>8.6530813823154187</v>
      </c>
      <c r="DY570" s="191">
        <v>1</v>
      </c>
      <c r="DZ570" s="191" t="s">
        <v>363</v>
      </c>
      <c r="EA570" s="191" t="s">
        <v>371</v>
      </c>
      <c r="EB570" s="208">
        <v>0.13400000000000001</v>
      </c>
      <c r="EC570" s="191">
        <v>580</v>
      </c>
      <c r="ED570" s="191">
        <f t="shared" si="380"/>
        <v>2.9031566884686888</v>
      </c>
      <c r="EE570" s="191">
        <v>0.47499999999999998</v>
      </c>
      <c r="EF570" s="191">
        <v>0.47499999999999998</v>
      </c>
      <c r="EG570" s="191">
        <f t="shared" si="381"/>
        <v>4.3265406911577093</v>
      </c>
      <c r="EH570" s="166">
        <f t="shared" si="382"/>
        <v>2</v>
      </c>
      <c r="EI570" s="205">
        <f t="shared" si="383"/>
        <v>2.7280641596450139</v>
      </c>
      <c r="EJ570" s="205">
        <f t="shared" si="352"/>
        <v>1.6047436233205965</v>
      </c>
      <c r="EK570" s="51">
        <f t="shared" si="389"/>
        <v>1.0484130651480923</v>
      </c>
      <c r="EL570" s="220">
        <f t="shared" si="353"/>
        <v>0.37006792017749301</v>
      </c>
      <c r="EM570" s="221">
        <f t="shared" si="384"/>
        <v>4.3778435641997975</v>
      </c>
      <c r="EN570" s="191"/>
      <c r="EO570" s="313"/>
      <c r="EP570" s="192" t="s">
        <v>354</v>
      </c>
      <c r="EQ570" s="222">
        <f t="shared" si="385"/>
        <v>2.7280641596450139</v>
      </c>
      <c r="ER570" s="191">
        <f t="shared" si="386"/>
        <v>1.6047436233205965</v>
      </c>
      <c r="ES570" s="51">
        <f t="shared" si="387"/>
        <v>1.0484130651480923</v>
      </c>
      <c r="ET570" s="191">
        <f t="shared" si="390"/>
        <v>3.838267920177493</v>
      </c>
      <c r="EU570" s="191">
        <f t="shared" si="388"/>
        <v>4.3778435641997975</v>
      </c>
      <c r="EV570" s="191"/>
      <c r="EW570" s="191"/>
      <c r="EX570" s="192" t="str">
        <f t="shared" si="354"/>
        <v>Front</v>
      </c>
      <c r="EY570" s="145"/>
      <c r="EZ570" s="191"/>
      <c r="FA570" s="191"/>
      <c r="FB570" s="191"/>
      <c r="FC570" s="191"/>
      <c r="FD570" s="191"/>
      <c r="FE570" s="191"/>
      <c r="FF570" s="192"/>
      <c r="FG570" s="145"/>
      <c r="FH570" s="191"/>
      <c r="FI570" s="191"/>
      <c r="FJ570" s="191"/>
      <c r="FK570" s="191"/>
      <c r="FL570" s="191"/>
      <c r="FM570" s="191"/>
      <c r="FN570" s="192"/>
      <c r="FO570" s="145"/>
      <c r="FP570" s="191"/>
      <c r="FQ570" s="191"/>
      <c r="FR570" s="191"/>
      <c r="FS570" s="191"/>
      <c r="FT570" s="191"/>
      <c r="FU570" s="191"/>
      <c r="FV570" s="192"/>
      <c r="FW570" s="191"/>
      <c r="FX570" s="191"/>
      <c r="FY570" s="191"/>
      <c r="FZ570" s="191"/>
      <c r="GA570" s="191"/>
      <c r="GB570" s="191"/>
      <c r="GC570" s="191"/>
      <c r="GD570" s="210"/>
      <c r="GE570" s="145"/>
      <c r="GF570" s="191"/>
      <c r="GG570" s="191"/>
      <c r="GH570" s="191"/>
      <c r="GI570" s="191"/>
      <c r="GJ570" s="191"/>
      <c r="GK570" s="191"/>
      <c r="GL570" s="210"/>
      <c r="GM570" s="145"/>
      <c r="GN570" s="191"/>
      <c r="GO570" s="191"/>
      <c r="GP570" s="191"/>
      <c r="GQ570" s="191"/>
      <c r="GR570" s="191"/>
      <c r="GS570" s="191"/>
      <c r="GT570" s="210"/>
      <c r="GU570" s="145"/>
      <c r="GV570" s="191"/>
      <c r="GW570" s="191"/>
      <c r="GX570" s="191"/>
      <c r="GY570" s="191"/>
      <c r="GZ570" s="191"/>
      <c r="HA570" s="191"/>
      <c r="HB570" s="210"/>
      <c r="HC570" s="145"/>
      <c r="HD570" s="191"/>
      <c r="HE570" s="191"/>
      <c r="HF570" s="191"/>
      <c r="HG570" s="191"/>
      <c r="HH570" s="191"/>
      <c r="HI570" s="191"/>
      <c r="HJ570" s="210"/>
      <c r="HR570" s="310"/>
    </row>
    <row r="571" spans="1:226" s="309" customFormat="1" ht="14.45" customHeight="1" x14ac:dyDescent="0.25">
      <c r="A571" s="211" t="s">
        <v>431</v>
      </c>
      <c r="B571" s="194" t="s">
        <v>0</v>
      </c>
      <c r="C571" s="31">
        <f t="shared" si="391"/>
        <v>561</v>
      </c>
      <c r="D571" s="173" t="str">
        <f t="shared" si="355"/>
        <v>Dw_561</v>
      </c>
      <c r="E571" s="4">
        <v>474.72422346676183</v>
      </c>
      <c r="F571" s="195" t="s">
        <v>360</v>
      </c>
      <c r="G571" s="195">
        <v>17.5</v>
      </c>
      <c r="H571" s="3">
        <f t="shared" si="356"/>
        <v>54.178251123720365</v>
      </c>
      <c r="I571" s="196">
        <f t="shared" si="357"/>
        <v>198.50736662021882</v>
      </c>
      <c r="J571" s="1">
        <f t="shared" si="358"/>
        <v>0.3</v>
      </c>
      <c r="K571" s="280">
        <f t="shared" si="359"/>
        <v>0.66058390455153537</v>
      </c>
      <c r="L571" s="280">
        <f t="shared" si="360"/>
        <v>0.76153041374775543</v>
      </c>
      <c r="M571" s="225">
        <f t="shared" si="361"/>
        <v>1.0991903346985752</v>
      </c>
      <c r="N571" s="15" t="s">
        <v>432</v>
      </c>
      <c r="O571" s="197">
        <f t="shared" si="362"/>
        <v>0.57114781031081652</v>
      </c>
      <c r="P571" s="198">
        <f t="shared" si="363"/>
        <v>0</v>
      </c>
      <c r="Q571" s="198">
        <f t="shared" si="364"/>
        <v>0</v>
      </c>
      <c r="R571" s="198">
        <f t="shared" si="365"/>
        <v>0.77014382198012099</v>
      </c>
      <c r="S571" s="77">
        <f t="shared" si="366"/>
        <v>0.85453574834516399</v>
      </c>
      <c r="T571" s="199"/>
      <c r="U571" s="3">
        <f t="shared" si="367"/>
        <v>1.8747679279202927</v>
      </c>
      <c r="V571" s="98">
        <f t="shared" si="368"/>
        <v>11.950166264099062</v>
      </c>
      <c r="W571" s="49">
        <f t="shared" si="369"/>
        <v>4.5336817853726261</v>
      </c>
      <c r="X571" s="317">
        <f t="shared" si="351"/>
        <v>8.2427300574551679E-2</v>
      </c>
      <c r="Y571" s="318">
        <v>8.2427300574551693E-2</v>
      </c>
      <c r="Z571" s="200"/>
      <c r="AA571" s="66"/>
      <c r="AB571" s="66"/>
      <c r="AC571" s="66">
        <v>250</v>
      </c>
      <c r="AD571" s="66"/>
      <c r="AE571" s="66"/>
      <c r="AF571" s="66"/>
      <c r="AG571" s="66"/>
      <c r="AH571" s="195"/>
      <c r="AI571" s="34"/>
      <c r="AJ571" s="229">
        <v>180</v>
      </c>
      <c r="AK571" s="34"/>
      <c r="AL571" s="34"/>
      <c r="AM571" s="34"/>
      <c r="AN571" s="201"/>
      <c r="AO571" s="201"/>
      <c r="AP571" s="202">
        <v>240</v>
      </c>
      <c r="AQ571" s="18"/>
      <c r="AR571" s="18"/>
      <c r="AS571" s="18"/>
      <c r="AT571" s="51"/>
      <c r="AU571" s="17"/>
      <c r="AV571" s="18"/>
      <c r="AW571" s="112"/>
      <c r="AX571" s="103"/>
      <c r="AY571" s="18"/>
      <c r="AZ571" s="18"/>
      <c r="BA571" s="18"/>
      <c r="BB571" s="17"/>
      <c r="BC571" s="19"/>
      <c r="BD571" s="19"/>
      <c r="BE571" s="19"/>
      <c r="BF571" s="17"/>
      <c r="BG571" s="18"/>
      <c r="BH571" s="18"/>
      <c r="BI571" s="128"/>
      <c r="BJ571" s="331"/>
      <c r="BK571" s="332"/>
      <c r="BL571" s="332"/>
      <c r="BM571" s="332"/>
      <c r="BN571" s="333"/>
      <c r="BO571" s="203">
        <f t="shared" si="370"/>
        <v>6.9363999999999999</v>
      </c>
      <c r="BP571" s="285">
        <v>7.8107160953405748</v>
      </c>
      <c r="BQ571" s="204">
        <v>3.056559119422058</v>
      </c>
      <c r="BR571" s="204"/>
      <c r="BS571" s="47"/>
      <c r="BT571" s="42"/>
      <c r="BU571" s="42"/>
      <c r="BV571" s="42"/>
      <c r="BW571" s="43"/>
      <c r="BX571" s="191"/>
      <c r="BY571" s="191"/>
      <c r="BZ571" s="205"/>
      <c r="CA571" s="191"/>
      <c r="CB571" s="206"/>
      <c r="CC571" s="191"/>
      <c r="CD571" s="207">
        <f t="shared" si="371"/>
        <v>59.552209986065648</v>
      </c>
      <c r="CE571" s="47" t="s">
        <v>356</v>
      </c>
      <c r="CF571" s="42">
        <v>31.8</v>
      </c>
      <c r="CG571" s="42" t="s">
        <v>353</v>
      </c>
      <c r="CH571" s="42">
        <v>175</v>
      </c>
      <c r="CI571" s="191"/>
      <c r="CJ571" s="192"/>
      <c r="CK571" s="191" t="s">
        <v>357</v>
      </c>
      <c r="CL571" s="191" t="s">
        <v>358</v>
      </c>
      <c r="CM571" s="208">
        <v>0.13</v>
      </c>
      <c r="CN571" s="191">
        <v>470</v>
      </c>
      <c r="CO571" s="205">
        <f t="shared" si="372"/>
        <v>80.179310521350232</v>
      </c>
      <c r="CP571" s="191">
        <f t="shared" si="373"/>
        <v>44.664157489549233</v>
      </c>
      <c r="CQ571" s="145" t="s">
        <v>353</v>
      </c>
      <c r="CR571" s="191">
        <v>175</v>
      </c>
      <c r="CS571" s="191"/>
      <c r="CT571" s="191"/>
      <c r="CU571" s="191"/>
      <c r="CV571" s="192"/>
      <c r="CW571" s="191" t="s">
        <v>357</v>
      </c>
      <c r="CX571" s="209" t="s">
        <v>358</v>
      </c>
      <c r="CY571" s="208">
        <v>0.13</v>
      </c>
      <c r="CZ571" s="191">
        <v>470</v>
      </c>
      <c r="DA571" s="191"/>
      <c r="DB571" s="191">
        <f t="shared" si="374"/>
        <v>54.178251123720365</v>
      </c>
      <c r="DC571" s="43">
        <f t="shared" si="375"/>
        <v>0</v>
      </c>
      <c r="DD571" s="191" t="s">
        <v>362</v>
      </c>
      <c r="DE571" s="191">
        <v>100</v>
      </c>
      <c r="DF571" s="191" t="s">
        <v>361</v>
      </c>
      <c r="DG571" s="191">
        <v>20</v>
      </c>
      <c r="DH571" s="191" t="s">
        <v>353</v>
      </c>
      <c r="DI571" s="192">
        <v>175</v>
      </c>
      <c r="DJ571" s="191"/>
      <c r="DK571" s="209"/>
      <c r="DL571" s="208"/>
      <c r="DM571" s="191"/>
      <c r="DN571" s="191">
        <f t="shared" si="376"/>
        <v>54.178251123720365</v>
      </c>
      <c r="DO571" s="192">
        <f t="shared" si="377"/>
        <v>0</v>
      </c>
      <c r="DP571" s="191">
        <v>1</v>
      </c>
      <c r="DQ571" s="191" t="s">
        <v>363</v>
      </c>
      <c r="DR571" s="191" t="s">
        <v>371</v>
      </c>
      <c r="DS571" s="208">
        <v>0.13400000000000001</v>
      </c>
      <c r="DT571" s="191">
        <v>580</v>
      </c>
      <c r="DU571" s="191">
        <f t="shared" si="378"/>
        <v>7.8107160953405748</v>
      </c>
      <c r="DV571" s="191">
        <v>0.375</v>
      </c>
      <c r="DW571" s="191">
        <v>0.45</v>
      </c>
      <c r="DX571" s="192">
        <f t="shared" si="379"/>
        <v>9.925368331010942</v>
      </c>
      <c r="DY571" s="191">
        <v>1</v>
      </c>
      <c r="DZ571" s="191" t="s">
        <v>363</v>
      </c>
      <c r="EA571" s="191" t="s">
        <v>371</v>
      </c>
      <c r="EB571" s="208">
        <v>0.13400000000000001</v>
      </c>
      <c r="EC571" s="191">
        <v>580</v>
      </c>
      <c r="ED571" s="191">
        <f t="shared" si="380"/>
        <v>3.056559119422058</v>
      </c>
      <c r="EE571" s="191">
        <v>0.47499999999999998</v>
      </c>
      <c r="EF571" s="191">
        <v>0.47499999999999998</v>
      </c>
      <c r="EG571" s="191">
        <f t="shared" si="381"/>
        <v>4.962684165505471</v>
      </c>
      <c r="EH571" s="166">
        <f t="shared" si="382"/>
        <v>2</v>
      </c>
      <c r="EI571" s="205">
        <f t="shared" si="383"/>
        <v>3.1871054774644976</v>
      </c>
      <c r="EJ571" s="205">
        <f t="shared" si="352"/>
        <v>1.8747679279202927</v>
      </c>
      <c r="EK571" s="51">
        <f t="shared" si="389"/>
        <v>0.93179119150176537</v>
      </c>
      <c r="EL571" s="220">
        <f t="shared" si="353"/>
        <v>0.14054726126775119</v>
      </c>
      <c r="EM571" s="221">
        <f t="shared" si="384"/>
        <v>5.975083132049531</v>
      </c>
      <c r="EN571" s="191"/>
      <c r="EO571" s="313"/>
      <c r="EP571" s="192" t="s">
        <v>354</v>
      </c>
      <c r="EQ571" s="222">
        <f t="shared" si="385"/>
        <v>3.1871054774644976</v>
      </c>
      <c r="ER571" s="191">
        <f t="shared" si="386"/>
        <v>1.8747679279202927</v>
      </c>
      <c r="ES571" s="51">
        <f t="shared" si="387"/>
        <v>0.93179119150176537</v>
      </c>
      <c r="ET571" s="191">
        <f t="shared" si="390"/>
        <v>3.6087472612677511</v>
      </c>
      <c r="EU571" s="191">
        <f t="shared" si="388"/>
        <v>5.975083132049531</v>
      </c>
      <c r="EV571" s="191"/>
      <c r="EW571" s="191"/>
      <c r="EX571" s="192" t="str">
        <f t="shared" si="354"/>
        <v>Front</v>
      </c>
      <c r="EY571" s="145"/>
      <c r="EZ571" s="191"/>
      <c r="FA571" s="191"/>
      <c r="FB571" s="191"/>
      <c r="FC571" s="191"/>
      <c r="FD571" s="191"/>
      <c r="FE571" s="191"/>
      <c r="FF571" s="192"/>
      <c r="FG571" s="145"/>
      <c r="FH571" s="191"/>
      <c r="FI571" s="191"/>
      <c r="FJ571" s="191"/>
      <c r="FK571" s="191"/>
      <c r="FL571" s="191"/>
      <c r="FM571" s="191"/>
      <c r="FN571" s="192"/>
      <c r="FO571" s="145"/>
      <c r="FP571" s="191"/>
      <c r="FQ571" s="191"/>
      <c r="FR571" s="191"/>
      <c r="FS571" s="191"/>
      <c r="FT571" s="191"/>
      <c r="FU571" s="191"/>
      <c r="FV571" s="192"/>
      <c r="FW571" s="191"/>
      <c r="FX571" s="191"/>
      <c r="FY571" s="191"/>
      <c r="FZ571" s="191"/>
      <c r="GA571" s="191"/>
      <c r="GB571" s="191"/>
      <c r="GC571" s="191"/>
      <c r="GD571" s="210"/>
      <c r="GE571" s="145"/>
      <c r="GF571" s="191"/>
      <c r="GG571" s="191"/>
      <c r="GH571" s="191"/>
      <c r="GI571" s="191"/>
      <c r="GJ571" s="191"/>
      <c r="GK571" s="191"/>
      <c r="GL571" s="210"/>
      <c r="GM571" s="145"/>
      <c r="GN571" s="191"/>
      <c r="GO571" s="191"/>
      <c r="GP571" s="191"/>
      <c r="GQ571" s="191"/>
      <c r="GR571" s="191"/>
      <c r="GS571" s="191"/>
      <c r="GT571" s="210"/>
      <c r="GU571" s="145"/>
      <c r="GV571" s="191"/>
      <c r="GW571" s="191"/>
      <c r="GX571" s="191"/>
      <c r="GY571" s="191"/>
      <c r="GZ571" s="191"/>
      <c r="HA571" s="191"/>
      <c r="HB571" s="210"/>
      <c r="HC571" s="145"/>
      <c r="HD571" s="191"/>
      <c r="HE571" s="191"/>
      <c r="HF571" s="191"/>
      <c r="HG571" s="191"/>
      <c r="HH571" s="191"/>
      <c r="HI571" s="191"/>
      <c r="HJ571" s="210"/>
      <c r="HR571" s="310"/>
    </row>
    <row r="572" spans="1:226" s="309" customFormat="1" ht="14.45" customHeight="1" x14ac:dyDescent="0.25">
      <c r="A572" s="211" t="s">
        <v>431</v>
      </c>
      <c r="B572" s="194" t="s">
        <v>0</v>
      </c>
      <c r="C572" s="31">
        <f t="shared" si="391"/>
        <v>562</v>
      </c>
      <c r="D572" s="173" t="str">
        <f t="shared" si="355"/>
        <v>Dw_562</v>
      </c>
      <c r="E572" s="4">
        <v>594.99983624807066</v>
      </c>
      <c r="F572" s="195" t="s">
        <v>360</v>
      </c>
      <c r="G572" s="195">
        <v>17.5</v>
      </c>
      <c r="H572" s="3">
        <f t="shared" si="356"/>
        <v>40.531916451597461</v>
      </c>
      <c r="I572" s="196">
        <f t="shared" si="357"/>
        <v>155.63460438129158</v>
      </c>
      <c r="J572" s="1">
        <f t="shared" si="358"/>
        <v>0.30000000000000004</v>
      </c>
      <c r="K572" s="280">
        <f t="shared" si="359"/>
        <v>0.62612174165452528</v>
      </c>
      <c r="L572" s="280">
        <f t="shared" si="360"/>
        <v>0.73379126719527821</v>
      </c>
      <c r="M572" s="225">
        <f t="shared" si="361"/>
        <v>1.1519411220079947</v>
      </c>
      <c r="N572" s="15" t="s">
        <v>432</v>
      </c>
      <c r="O572" s="197">
        <f t="shared" si="362"/>
        <v>0.5503434503964586</v>
      </c>
      <c r="P572" s="198">
        <f t="shared" si="363"/>
        <v>0</v>
      </c>
      <c r="Q572" s="198">
        <f t="shared" si="364"/>
        <v>0</v>
      </c>
      <c r="R572" s="198">
        <f t="shared" si="365"/>
        <v>0.80710347461578325</v>
      </c>
      <c r="S572" s="77">
        <f t="shared" si="366"/>
        <v>0.70190251504360646</v>
      </c>
      <c r="T572" s="199"/>
      <c r="U572" s="3">
        <f t="shared" si="367"/>
        <v>1.7939279225244227</v>
      </c>
      <c r="V572" s="98">
        <f t="shared" si="368"/>
        <v>10.941803130123489</v>
      </c>
      <c r="W572" s="49">
        <f t="shared" si="369"/>
        <v>3.7043178322236927</v>
      </c>
      <c r="X572" s="317">
        <f t="shared" si="351"/>
        <v>9.4164070822378793E-2</v>
      </c>
      <c r="Y572" s="318">
        <v>9.4164070822378806E-2</v>
      </c>
      <c r="Z572" s="200"/>
      <c r="AA572" s="66"/>
      <c r="AB572" s="66"/>
      <c r="AC572" s="66">
        <v>250</v>
      </c>
      <c r="AD572" s="66"/>
      <c r="AE572" s="66"/>
      <c r="AF572" s="66"/>
      <c r="AG572" s="66"/>
      <c r="AH572" s="195"/>
      <c r="AI572" s="34"/>
      <c r="AJ572" s="229">
        <v>180</v>
      </c>
      <c r="AK572" s="34"/>
      <c r="AL572" s="34"/>
      <c r="AM572" s="34"/>
      <c r="AN572" s="201"/>
      <c r="AO572" s="201"/>
      <c r="AP572" s="202">
        <v>240</v>
      </c>
      <c r="AQ572" s="18"/>
      <c r="AR572" s="18"/>
      <c r="AS572" s="18"/>
      <c r="AT572" s="51"/>
      <c r="AU572" s="17"/>
      <c r="AV572" s="18"/>
      <c r="AW572" s="112"/>
      <c r="AX572" s="103"/>
      <c r="AY572" s="18"/>
      <c r="AZ572" s="18"/>
      <c r="BA572" s="18"/>
      <c r="BB572" s="17"/>
      <c r="BC572" s="19"/>
      <c r="BD572" s="19"/>
      <c r="BE572" s="19"/>
      <c r="BF572" s="17"/>
      <c r="BG572" s="18"/>
      <c r="BH572" s="18"/>
      <c r="BI572" s="128"/>
      <c r="BJ572" s="331"/>
      <c r="BK572" s="332"/>
      <c r="BL572" s="332"/>
      <c r="BM572" s="332"/>
      <c r="BN572" s="333"/>
      <c r="BO572" s="203">
        <f t="shared" si="370"/>
        <v>6.9363999999999999</v>
      </c>
      <c r="BP572" s="285">
        <v>5.8433649229567877</v>
      </c>
      <c r="BQ572" s="204">
        <v>2.9175329877994192</v>
      </c>
      <c r="BR572" s="204"/>
      <c r="BS572" s="47"/>
      <c r="BT572" s="42"/>
      <c r="BU572" s="42"/>
      <c r="BV572" s="42"/>
      <c r="BW572" s="43"/>
      <c r="BX572" s="191"/>
      <c r="BY572" s="191"/>
      <c r="BZ572" s="205"/>
      <c r="CA572" s="191"/>
      <c r="CB572" s="206"/>
      <c r="CC572" s="191"/>
      <c r="CD572" s="207">
        <f t="shared" si="371"/>
        <v>46.69038131438748</v>
      </c>
      <c r="CE572" s="47" t="s">
        <v>356</v>
      </c>
      <c r="CF572" s="42">
        <v>31.8</v>
      </c>
      <c r="CG572" s="42" t="s">
        <v>353</v>
      </c>
      <c r="CH572" s="42">
        <v>175</v>
      </c>
      <c r="CI572" s="191"/>
      <c r="CJ572" s="192"/>
      <c r="CK572" s="191" t="s">
        <v>357</v>
      </c>
      <c r="CL572" s="191" t="s">
        <v>358</v>
      </c>
      <c r="CM572" s="208">
        <v>0.13</v>
      </c>
      <c r="CN572" s="191">
        <v>470</v>
      </c>
      <c r="CO572" s="205">
        <f t="shared" si="372"/>
        <v>64.599217626668803</v>
      </c>
      <c r="CP572" s="191">
        <f t="shared" si="373"/>
        <v>35.01778598579061</v>
      </c>
      <c r="CQ572" s="145" t="s">
        <v>353</v>
      </c>
      <c r="CR572" s="191">
        <v>175</v>
      </c>
      <c r="CS572" s="191"/>
      <c r="CT572" s="191"/>
      <c r="CU572" s="191"/>
      <c r="CV572" s="192"/>
      <c r="CW572" s="191" t="s">
        <v>357</v>
      </c>
      <c r="CX572" s="209" t="s">
        <v>358</v>
      </c>
      <c r="CY572" s="208">
        <v>0.13</v>
      </c>
      <c r="CZ572" s="191">
        <v>470</v>
      </c>
      <c r="DA572" s="191"/>
      <c r="DB572" s="191">
        <f t="shared" si="374"/>
        <v>40.531916451597461</v>
      </c>
      <c r="DC572" s="43">
        <f t="shared" si="375"/>
        <v>0</v>
      </c>
      <c r="DD572" s="191" t="s">
        <v>362</v>
      </c>
      <c r="DE572" s="191">
        <v>100</v>
      </c>
      <c r="DF572" s="191" t="s">
        <v>361</v>
      </c>
      <c r="DG572" s="191">
        <v>20</v>
      </c>
      <c r="DH572" s="191" t="s">
        <v>353</v>
      </c>
      <c r="DI572" s="192">
        <v>175</v>
      </c>
      <c r="DJ572" s="191"/>
      <c r="DK572" s="209"/>
      <c r="DL572" s="208"/>
      <c r="DM572" s="191"/>
      <c r="DN572" s="191">
        <f t="shared" si="376"/>
        <v>40.531916451597461</v>
      </c>
      <c r="DO572" s="192">
        <f t="shared" si="377"/>
        <v>0</v>
      </c>
      <c r="DP572" s="191">
        <v>1</v>
      </c>
      <c r="DQ572" s="191" t="s">
        <v>363</v>
      </c>
      <c r="DR572" s="191" t="s">
        <v>371</v>
      </c>
      <c r="DS572" s="208">
        <v>0.13400000000000001</v>
      </c>
      <c r="DT572" s="191">
        <v>580</v>
      </c>
      <c r="DU572" s="191">
        <f t="shared" si="378"/>
        <v>5.8433649229567877</v>
      </c>
      <c r="DV572" s="191">
        <v>0.375</v>
      </c>
      <c r="DW572" s="191">
        <v>0.45</v>
      </c>
      <c r="DX572" s="192">
        <f t="shared" si="379"/>
        <v>7.7817302190645794</v>
      </c>
      <c r="DY572" s="191">
        <v>1</v>
      </c>
      <c r="DZ572" s="191" t="s">
        <v>363</v>
      </c>
      <c r="EA572" s="191" t="s">
        <v>371</v>
      </c>
      <c r="EB572" s="208">
        <v>0.13400000000000001</v>
      </c>
      <c r="EC572" s="191">
        <v>580</v>
      </c>
      <c r="ED572" s="191">
        <f t="shared" si="380"/>
        <v>2.9175329877994192</v>
      </c>
      <c r="EE572" s="191">
        <v>0.47499999999999998</v>
      </c>
      <c r="EF572" s="191">
        <v>0.47499999999999998</v>
      </c>
      <c r="EG572" s="191">
        <f t="shared" si="381"/>
        <v>3.8908651095322897</v>
      </c>
      <c r="EH572" s="166">
        <f t="shared" si="382"/>
        <v>2</v>
      </c>
      <c r="EI572" s="205">
        <f t="shared" si="383"/>
        <v>3.0496774682915184</v>
      </c>
      <c r="EJ572" s="205">
        <f t="shared" si="352"/>
        <v>1.7939279225244227</v>
      </c>
      <c r="EK572" s="51">
        <f t="shared" si="389"/>
        <v>0.87360506527499648</v>
      </c>
      <c r="EL572" s="220">
        <f t="shared" si="353"/>
        <v>0.20926126585424076</v>
      </c>
      <c r="EM572" s="221">
        <f t="shared" si="384"/>
        <v>5.4709015650617445</v>
      </c>
      <c r="EN572" s="191"/>
      <c r="EO572" s="313"/>
      <c r="EP572" s="192" t="s">
        <v>354</v>
      </c>
      <c r="EQ572" s="222">
        <f t="shared" si="385"/>
        <v>3.0496774682915184</v>
      </c>
      <c r="ER572" s="191">
        <f t="shared" si="386"/>
        <v>1.7939279225244227</v>
      </c>
      <c r="ES572" s="51">
        <f t="shared" si="387"/>
        <v>0.87360506527499648</v>
      </c>
      <c r="ET572" s="191">
        <f t="shared" si="390"/>
        <v>3.6774612658542409</v>
      </c>
      <c r="EU572" s="191">
        <f t="shared" si="388"/>
        <v>5.4709015650617445</v>
      </c>
      <c r="EV572" s="191"/>
      <c r="EW572" s="191"/>
      <c r="EX572" s="192" t="str">
        <f t="shared" si="354"/>
        <v>Front</v>
      </c>
      <c r="EY572" s="145"/>
      <c r="EZ572" s="191"/>
      <c r="FA572" s="191"/>
      <c r="FB572" s="191"/>
      <c r="FC572" s="191"/>
      <c r="FD572" s="191"/>
      <c r="FE572" s="191"/>
      <c r="FF572" s="192"/>
      <c r="FG572" s="145"/>
      <c r="FH572" s="191"/>
      <c r="FI572" s="191"/>
      <c r="FJ572" s="191"/>
      <c r="FK572" s="191"/>
      <c r="FL572" s="191"/>
      <c r="FM572" s="191"/>
      <c r="FN572" s="192"/>
      <c r="FO572" s="145"/>
      <c r="FP572" s="191"/>
      <c r="FQ572" s="191"/>
      <c r="FR572" s="191"/>
      <c r="FS572" s="191"/>
      <c r="FT572" s="191"/>
      <c r="FU572" s="191"/>
      <c r="FV572" s="192"/>
      <c r="FW572" s="191"/>
      <c r="FX572" s="191"/>
      <c r="FY572" s="191"/>
      <c r="FZ572" s="191"/>
      <c r="GA572" s="191"/>
      <c r="GB572" s="191"/>
      <c r="GC572" s="191"/>
      <c r="GD572" s="210"/>
      <c r="GE572" s="145"/>
      <c r="GF572" s="191"/>
      <c r="GG572" s="191"/>
      <c r="GH572" s="191"/>
      <c r="GI572" s="191"/>
      <c r="GJ572" s="191"/>
      <c r="GK572" s="191"/>
      <c r="GL572" s="210"/>
      <c r="GM572" s="145"/>
      <c r="GN572" s="191"/>
      <c r="GO572" s="191"/>
      <c r="GP572" s="191"/>
      <c r="GQ572" s="191"/>
      <c r="GR572" s="191"/>
      <c r="GS572" s="191"/>
      <c r="GT572" s="210"/>
      <c r="GU572" s="145"/>
      <c r="GV572" s="191"/>
      <c r="GW572" s="191"/>
      <c r="GX572" s="191"/>
      <c r="GY572" s="191"/>
      <c r="GZ572" s="191"/>
      <c r="HA572" s="191"/>
      <c r="HB572" s="210"/>
      <c r="HC572" s="145"/>
      <c r="HD572" s="191"/>
      <c r="HE572" s="191"/>
      <c r="HF572" s="191"/>
      <c r="HG572" s="191"/>
      <c r="HH572" s="191"/>
      <c r="HI572" s="191"/>
      <c r="HJ572" s="210"/>
      <c r="HR572" s="310"/>
    </row>
    <row r="573" spans="1:226" s="309" customFormat="1" ht="14.45" customHeight="1" x14ac:dyDescent="0.25">
      <c r="A573" s="211" t="s">
        <v>431</v>
      </c>
      <c r="B573" s="194" t="s">
        <v>0</v>
      </c>
      <c r="C573" s="31">
        <f t="shared" si="391"/>
        <v>563</v>
      </c>
      <c r="D573" s="173" t="str">
        <f t="shared" si="355"/>
        <v>Dw_563</v>
      </c>
      <c r="E573" s="4">
        <v>543.88034717816777</v>
      </c>
      <c r="F573" s="195" t="s">
        <v>360</v>
      </c>
      <c r="G573" s="195">
        <v>17.5</v>
      </c>
      <c r="H573" s="3">
        <f t="shared" si="356"/>
        <v>56.851838492003679</v>
      </c>
      <c r="I573" s="196">
        <f t="shared" si="357"/>
        <v>203.92733399474727</v>
      </c>
      <c r="J573" s="1">
        <f t="shared" si="358"/>
        <v>0.30000000000000004</v>
      </c>
      <c r="K573" s="280">
        <f t="shared" si="359"/>
        <v>0.67807271646217737</v>
      </c>
      <c r="L573" s="280">
        <f t="shared" si="360"/>
        <v>0.8453946486314472</v>
      </c>
      <c r="M573" s="225">
        <f t="shared" si="361"/>
        <v>1.0760988882888813</v>
      </c>
      <c r="N573" s="15" t="s">
        <v>432</v>
      </c>
      <c r="O573" s="197">
        <f t="shared" si="362"/>
        <v>0.63404598647358534</v>
      </c>
      <c r="P573" s="198">
        <f t="shared" si="363"/>
        <v>0</v>
      </c>
      <c r="Q573" s="198">
        <f t="shared" si="364"/>
        <v>0</v>
      </c>
      <c r="R573" s="198">
        <f t="shared" si="365"/>
        <v>0.75396488168959552</v>
      </c>
      <c r="S573" s="77">
        <f t="shared" si="366"/>
        <v>0.90008557069223749</v>
      </c>
      <c r="T573" s="199"/>
      <c r="U573" s="3">
        <f t="shared" si="367"/>
        <v>2.2917510706061628</v>
      </c>
      <c r="V573" s="98">
        <f t="shared" si="368"/>
        <v>17.857218096723276</v>
      </c>
      <c r="W573" s="49">
        <f t="shared" si="369"/>
        <v>3.1836895413421509</v>
      </c>
      <c r="X573" s="317">
        <f t="shared" si="351"/>
        <v>0.13256292636679068</v>
      </c>
      <c r="Y573" s="318">
        <v>0.13256292636679071</v>
      </c>
      <c r="Z573" s="200"/>
      <c r="AA573" s="66"/>
      <c r="AB573" s="66"/>
      <c r="AC573" s="66">
        <v>250</v>
      </c>
      <c r="AD573" s="66"/>
      <c r="AE573" s="66"/>
      <c r="AF573" s="66"/>
      <c r="AG573" s="66"/>
      <c r="AH573" s="195"/>
      <c r="AI573" s="34"/>
      <c r="AJ573" s="229">
        <v>180</v>
      </c>
      <c r="AK573" s="34"/>
      <c r="AL573" s="34"/>
      <c r="AM573" s="34"/>
      <c r="AN573" s="201"/>
      <c r="AO573" s="201"/>
      <c r="AP573" s="202">
        <v>240</v>
      </c>
      <c r="AQ573" s="18"/>
      <c r="AR573" s="18"/>
      <c r="AS573" s="18"/>
      <c r="AT573" s="51"/>
      <c r="AU573" s="17"/>
      <c r="AV573" s="18"/>
      <c r="AW573" s="112"/>
      <c r="AX573" s="103"/>
      <c r="AY573" s="18"/>
      <c r="AZ573" s="18"/>
      <c r="BA573" s="18"/>
      <c r="BB573" s="17"/>
      <c r="BC573" s="19"/>
      <c r="BD573" s="19"/>
      <c r="BE573" s="19"/>
      <c r="BF573" s="17"/>
      <c r="BG573" s="18"/>
      <c r="BH573" s="18"/>
      <c r="BI573" s="128"/>
      <c r="BJ573" s="331"/>
      <c r="BK573" s="332"/>
      <c r="BL573" s="332"/>
      <c r="BM573" s="332"/>
      <c r="BN573" s="333"/>
      <c r="BO573" s="203">
        <f t="shared" si="370"/>
        <v>6.9363999999999999</v>
      </c>
      <c r="BP573" s="285">
        <v>8.1961591736352695</v>
      </c>
      <c r="BQ573" s="204">
        <v>2.9811103322144037</v>
      </c>
      <c r="BR573" s="204"/>
      <c r="BS573" s="47"/>
      <c r="BT573" s="42"/>
      <c r="BU573" s="42"/>
      <c r="BV573" s="42"/>
      <c r="BW573" s="43"/>
      <c r="BX573" s="191"/>
      <c r="BY573" s="191"/>
      <c r="BZ573" s="205"/>
      <c r="CA573" s="191"/>
      <c r="CB573" s="206"/>
      <c r="CC573" s="191"/>
      <c r="CD573" s="207">
        <f t="shared" si="371"/>
        <v>61.178200198424186</v>
      </c>
      <c r="CE573" s="47" t="s">
        <v>356</v>
      </c>
      <c r="CF573" s="42">
        <v>31.8</v>
      </c>
      <c r="CG573" s="42" t="s">
        <v>353</v>
      </c>
      <c r="CH573" s="42">
        <v>175</v>
      </c>
      <c r="CI573" s="191"/>
      <c r="CJ573" s="192"/>
      <c r="CK573" s="191" t="s">
        <v>357</v>
      </c>
      <c r="CL573" s="191" t="s">
        <v>358</v>
      </c>
      <c r="CM573" s="208">
        <v>0.13</v>
      </c>
      <c r="CN573" s="191">
        <v>470</v>
      </c>
      <c r="CO573" s="205">
        <f t="shared" si="372"/>
        <v>80.252103159312043</v>
      </c>
      <c r="CP573" s="191">
        <f t="shared" si="373"/>
        <v>45.883650148818134</v>
      </c>
      <c r="CQ573" s="145" t="s">
        <v>353</v>
      </c>
      <c r="CR573" s="191">
        <v>175</v>
      </c>
      <c r="CS573" s="191"/>
      <c r="CT573" s="191"/>
      <c r="CU573" s="191"/>
      <c r="CV573" s="192"/>
      <c r="CW573" s="191" t="s">
        <v>357</v>
      </c>
      <c r="CX573" s="209" t="s">
        <v>358</v>
      </c>
      <c r="CY573" s="208">
        <v>0.13</v>
      </c>
      <c r="CZ573" s="191">
        <v>470</v>
      </c>
      <c r="DA573" s="191"/>
      <c r="DB573" s="191">
        <f t="shared" si="374"/>
        <v>56.851838492003679</v>
      </c>
      <c r="DC573" s="43">
        <f t="shared" si="375"/>
        <v>0</v>
      </c>
      <c r="DD573" s="191" t="s">
        <v>362</v>
      </c>
      <c r="DE573" s="191">
        <v>100</v>
      </c>
      <c r="DF573" s="191" t="s">
        <v>361</v>
      </c>
      <c r="DG573" s="191">
        <v>20</v>
      </c>
      <c r="DH573" s="191" t="s">
        <v>353</v>
      </c>
      <c r="DI573" s="192">
        <v>175</v>
      </c>
      <c r="DJ573" s="191"/>
      <c r="DK573" s="209"/>
      <c r="DL573" s="208"/>
      <c r="DM573" s="191"/>
      <c r="DN573" s="191">
        <f t="shared" si="376"/>
        <v>56.851838492003679</v>
      </c>
      <c r="DO573" s="192">
        <f t="shared" si="377"/>
        <v>0</v>
      </c>
      <c r="DP573" s="191">
        <v>1</v>
      </c>
      <c r="DQ573" s="191" t="s">
        <v>363</v>
      </c>
      <c r="DR573" s="191" t="s">
        <v>371</v>
      </c>
      <c r="DS573" s="208">
        <v>0.13400000000000001</v>
      </c>
      <c r="DT573" s="191">
        <v>580</v>
      </c>
      <c r="DU573" s="191">
        <f t="shared" si="378"/>
        <v>8.1961591736352695</v>
      </c>
      <c r="DV573" s="191">
        <v>0.375</v>
      </c>
      <c r="DW573" s="191">
        <v>0.45</v>
      </c>
      <c r="DX573" s="192">
        <f t="shared" si="379"/>
        <v>10.196366699737364</v>
      </c>
      <c r="DY573" s="191">
        <v>1</v>
      </c>
      <c r="DZ573" s="191" t="s">
        <v>363</v>
      </c>
      <c r="EA573" s="191" t="s">
        <v>371</v>
      </c>
      <c r="EB573" s="208">
        <v>0.13400000000000001</v>
      </c>
      <c r="EC573" s="191">
        <v>580</v>
      </c>
      <c r="ED573" s="191">
        <f t="shared" si="380"/>
        <v>2.9811103322144037</v>
      </c>
      <c r="EE573" s="191">
        <v>0.47499999999999998</v>
      </c>
      <c r="EF573" s="191">
        <v>0.47499999999999998</v>
      </c>
      <c r="EG573" s="191">
        <f t="shared" si="381"/>
        <v>5.0981833498686822</v>
      </c>
      <c r="EH573" s="166">
        <f t="shared" si="382"/>
        <v>2</v>
      </c>
      <c r="EI573" s="205">
        <f t="shared" si="383"/>
        <v>3.8959768200304765</v>
      </c>
      <c r="EJ573" s="205">
        <f t="shared" si="352"/>
        <v>2.2917510706061628</v>
      </c>
      <c r="EK573" s="51">
        <f t="shared" si="389"/>
        <v>0.4393592616082409</v>
      </c>
      <c r="EL573" s="220">
        <f t="shared" si="353"/>
        <v>1.5202115899847617</v>
      </c>
      <c r="EM573" s="221">
        <f t="shared" si="384"/>
        <v>8.928609048361638</v>
      </c>
      <c r="EN573" s="191"/>
      <c r="EO573" s="313"/>
      <c r="EP573" s="192" t="s">
        <v>354</v>
      </c>
      <c r="EQ573" s="222">
        <f t="shared" si="385"/>
        <v>3.8959768200304765</v>
      </c>
      <c r="ER573" s="191">
        <f t="shared" si="386"/>
        <v>2.2917510706061628</v>
      </c>
      <c r="ES573" s="51">
        <f t="shared" si="387"/>
        <v>0.4393592616082409</v>
      </c>
      <c r="ET573" s="191">
        <f t="shared" si="390"/>
        <v>1.5202115899847617</v>
      </c>
      <c r="EU573" s="191">
        <f t="shared" si="388"/>
        <v>8.928609048361638</v>
      </c>
      <c r="EV573" s="191"/>
      <c r="EW573" s="191"/>
      <c r="EX573" s="192" t="str">
        <f t="shared" si="354"/>
        <v>Rear</v>
      </c>
      <c r="EY573" s="145"/>
      <c r="EZ573" s="191"/>
      <c r="FA573" s="191"/>
      <c r="FB573" s="191"/>
      <c r="FC573" s="191"/>
      <c r="FD573" s="191"/>
      <c r="FE573" s="191"/>
      <c r="FF573" s="192"/>
      <c r="FG573" s="145"/>
      <c r="FH573" s="191"/>
      <c r="FI573" s="191"/>
      <c r="FJ573" s="191"/>
      <c r="FK573" s="191"/>
      <c r="FL573" s="191"/>
      <c r="FM573" s="191"/>
      <c r="FN573" s="192"/>
      <c r="FO573" s="145"/>
      <c r="FP573" s="191"/>
      <c r="FQ573" s="191"/>
      <c r="FR573" s="191"/>
      <c r="FS573" s="191"/>
      <c r="FT573" s="191"/>
      <c r="FU573" s="191"/>
      <c r="FV573" s="192"/>
      <c r="FW573" s="191"/>
      <c r="FX573" s="191"/>
      <c r="FY573" s="191"/>
      <c r="FZ573" s="191"/>
      <c r="GA573" s="191"/>
      <c r="GB573" s="191"/>
      <c r="GC573" s="191"/>
      <c r="GD573" s="210"/>
      <c r="GE573" s="145"/>
      <c r="GF573" s="191"/>
      <c r="GG573" s="191"/>
      <c r="GH573" s="191"/>
      <c r="GI573" s="191"/>
      <c r="GJ573" s="191"/>
      <c r="GK573" s="191"/>
      <c r="GL573" s="210"/>
      <c r="GM573" s="145"/>
      <c r="GN573" s="191"/>
      <c r="GO573" s="191"/>
      <c r="GP573" s="191"/>
      <c r="GQ573" s="191"/>
      <c r="GR573" s="191"/>
      <c r="GS573" s="191"/>
      <c r="GT573" s="210"/>
      <c r="GU573" s="145"/>
      <c r="GV573" s="191"/>
      <c r="GW573" s="191"/>
      <c r="GX573" s="191"/>
      <c r="GY573" s="191"/>
      <c r="GZ573" s="191"/>
      <c r="HA573" s="191"/>
      <c r="HB573" s="210"/>
      <c r="HC573" s="145"/>
      <c r="HD573" s="191"/>
      <c r="HE573" s="191"/>
      <c r="HF573" s="191"/>
      <c r="HG573" s="191"/>
      <c r="HH573" s="191"/>
      <c r="HI573" s="191"/>
      <c r="HJ573" s="210"/>
      <c r="HR573" s="310"/>
    </row>
    <row r="574" spans="1:226" s="309" customFormat="1" ht="14.45" customHeight="1" x14ac:dyDescent="0.25">
      <c r="A574" s="211" t="s">
        <v>431</v>
      </c>
      <c r="B574" s="194" t="s">
        <v>0</v>
      </c>
      <c r="C574" s="31">
        <f t="shared" si="391"/>
        <v>564</v>
      </c>
      <c r="D574" s="173" t="str">
        <f t="shared" si="355"/>
        <v>Dw_564</v>
      </c>
      <c r="E574" s="4">
        <v>512.69065430384751</v>
      </c>
      <c r="F574" s="195" t="s">
        <v>360</v>
      </c>
      <c r="G574" s="195">
        <v>17.5</v>
      </c>
      <c r="H574" s="3">
        <f t="shared" si="356"/>
        <v>57.907139930166814</v>
      </c>
      <c r="I574" s="196">
        <f t="shared" si="357"/>
        <v>206.70638176763555</v>
      </c>
      <c r="J574" s="1">
        <f t="shared" si="358"/>
        <v>0.3</v>
      </c>
      <c r="K574" s="280">
        <f t="shared" si="359"/>
        <v>0.68225855964399107</v>
      </c>
      <c r="L574" s="280">
        <f t="shared" si="360"/>
        <v>0.77341534125497635</v>
      </c>
      <c r="M574" s="225">
        <f t="shared" si="361"/>
        <v>1.0708854660249842</v>
      </c>
      <c r="N574" s="15" t="s">
        <v>432</v>
      </c>
      <c r="O574" s="197">
        <f t="shared" si="362"/>
        <v>0.58006150594123218</v>
      </c>
      <c r="P574" s="198">
        <f t="shared" si="363"/>
        <v>0</v>
      </c>
      <c r="Q574" s="198">
        <f t="shared" si="364"/>
        <v>0</v>
      </c>
      <c r="R574" s="198">
        <f t="shared" si="365"/>
        <v>0.750312115811687</v>
      </c>
      <c r="S574" s="77">
        <f t="shared" si="366"/>
        <v>0.91474707026713176</v>
      </c>
      <c r="T574" s="199"/>
      <c r="U574" s="3">
        <f t="shared" si="367"/>
        <v>1.7750545963281814</v>
      </c>
      <c r="V574" s="98">
        <f t="shared" si="368"/>
        <v>10.71278398781573</v>
      </c>
      <c r="W574" s="49">
        <f t="shared" si="369"/>
        <v>5.4054240238604603</v>
      </c>
      <c r="X574" s="317">
        <f t="shared" si="351"/>
        <v>6.9048511461660522E-2</v>
      </c>
      <c r="Y574" s="318">
        <v>6.9048511461660522E-2</v>
      </c>
      <c r="Z574" s="200"/>
      <c r="AA574" s="66"/>
      <c r="AB574" s="66"/>
      <c r="AC574" s="66">
        <v>250</v>
      </c>
      <c r="AD574" s="66"/>
      <c r="AE574" s="66"/>
      <c r="AF574" s="66"/>
      <c r="AG574" s="66"/>
      <c r="AH574" s="195"/>
      <c r="AI574" s="34"/>
      <c r="AJ574" s="229">
        <v>180</v>
      </c>
      <c r="AK574" s="34"/>
      <c r="AL574" s="34"/>
      <c r="AM574" s="34"/>
      <c r="AN574" s="201"/>
      <c r="AO574" s="201"/>
      <c r="AP574" s="202">
        <v>240</v>
      </c>
      <c r="AQ574" s="18"/>
      <c r="AR574" s="18"/>
      <c r="AS574" s="18"/>
      <c r="AT574" s="51"/>
      <c r="AU574" s="17"/>
      <c r="AV574" s="18"/>
      <c r="AW574" s="112"/>
      <c r="AX574" s="103"/>
      <c r="AY574" s="18"/>
      <c r="AZ574" s="18"/>
      <c r="BA574" s="18"/>
      <c r="BB574" s="17"/>
      <c r="BC574" s="19"/>
      <c r="BD574" s="19"/>
      <c r="BE574" s="19"/>
      <c r="BF574" s="17"/>
      <c r="BG574" s="18"/>
      <c r="BH574" s="18"/>
      <c r="BI574" s="128"/>
      <c r="BJ574" s="331"/>
      <c r="BK574" s="332"/>
      <c r="BL574" s="332"/>
      <c r="BM574" s="332"/>
      <c r="BN574" s="333"/>
      <c r="BO574" s="203">
        <f t="shared" si="370"/>
        <v>6.9363999999999999</v>
      </c>
      <c r="BP574" s="285">
        <v>8.3482988192962946</v>
      </c>
      <c r="BQ574" s="204">
        <v>2.9733036608007755</v>
      </c>
      <c r="BR574" s="204"/>
      <c r="BS574" s="47"/>
      <c r="BT574" s="42"/>
      <c r="BU574" s="42"/>
      <c r="BV574" s="42"/>
      <c r="BW574" s="43"/>
      <c r="BX574" s="191"/>
      <c r="BY574" s="191"/>
      <c r="BZ574" s="205"/>
      <c r="CA574" s="191"/>
      <c r="CB574" s="206"/>
      <c r="CC574" s="191"/>
      <c r="CD574" s="207">
        <f t="shared" si="371"/>
        <v>62.011914530290667</v>
      </c>
      <c r="CE574" s="47" t="s">
        <v>356</v>
      </c>
      <c r="CF574" s="42">
        <v>31.8</v>
      </c>
      <c r="CG574" s="42" t="s">
        <v>353</v>
      </c>
      <c r="CH574" s="42">
        <v>175</v>
      </c>
      <c r="CI574" s="191"/>
      <c r="CJ574" s="192"/>
      <c r="CK574" s="191" t="s">
        <v>357</v>
      </c>
      <c r="CL574" s="191" t="s">
        <v>358</v>
      </c>
      <c r="CM574" s="208">
        <v>0.13</v>
      </c>
      <c r="CN574" s="191">
        <v>470</v>
      </c>
      <c r="CO574" s="205">
        <f t="shared" si="372"/>
        <v>80.920548055874065</v>
      </c>
      <c r="CP574" s="191">
        <f t="shared" si="373"/>
        <v>46.508935897717997</v>
      </c>
      <c r="CQ574" s="145" t="s">
        <v>353</v>
      </c>
      <c r="CR574" s="191">
        <v>175</v>
      </c>
      <c r="CS574" s="191"/>
      <c r="CT574" s="191"/>
      <c r="CU574" s="191"/>
      <c r="CV574" s="192"/>
      <c r="CW574" s="191" t="s">
        <v>357</v>
      </c>
      <c r="CX574" s="209" t="s">
        <v>358</v>
      </c>
      <c r="CY574" s="208">
        <v>0.13</v>
      </c>
      <c r="CZ574" s="191">
        <v>470</v>
      </c>
      <c r="DA574" s="191"/>
      <c r="DB574" s="191">
        <f t="shared" si="374"/>
        <v>57.907139930166814</v>
      </c>
      <c r="DC574" s="43">
        <f t="shared" si="375"/>
        <v>0</v>
      </c>
      <c r="DD574" s="191" t="s">
        <v>362</v>
      </c>
      <c r="DE574" s="191">
        <v>100</v>
      </c>
      <c r="DF574" s="191" t="s">
        <v>361</v>
      </c>
      <c r="DG574" s="191">
        <v>20</v>
      </c>
      <c r="DH574" s="191" t="s">
        <v>353</v>
      </c>
      <c r="DI574" s="192">
        <v>175</v>
      </c>
      <c r="DJ574" s="191"/>
      <c r="DK574" s="209"/>
      <c r="DL574" s="208"/>
      <c r="DM574" s="191"/>
      <c r="DN574" s="191">
        <f t="shared" si="376"/>
        <v>57.907139930166814</v>
      </c>
      <c r="DO574" s="192">
        <f t="shared" si="377"/>
        <v>0</v>
      </c>
      <c r="DP574" s="191">
        <v>1</v>
      </c>
      <c r="DQ574" s="191" t="s">
        <v>363</v>
      </c>
      <c r="DR574" s="191" t="s">
        <v>371</v>
      </c>
      <c r="DS574" s="208">
        <v>0.13400000000000001</v>
      </c>
      <c r="DT574" s="191">
        <v>580</v>
      </c>
      <c r="DU574" s="191">
        <f t="shared" si="378"/>
        <v>8.3482988192962946</v>
      </c>
      <c r="DV574" s="191">
        <v>0.375</v>
      </c>
      <c r="DW574" s="191">
        <v>0.45</v>
      </c>
      <c r="DX574" s="192">
        <f t="shared" si="379"/>
        <v>10.335319088381778</v>
      </c>
      <c r="DY574" s="191">
        <v>1</v>
      </c>
      <c r="DZ574" s="191" t="s">
        <v>363</v>
      </c>
      <c r="EA574" s="191" t="s">
        <v>371</v>
      </c>
      <c r="EB574" s="208">
        <v>0.13400000000000001</v>
      </c>
      <c r="EC574" s="191">
        <v>580</v>
      </c>
      <c r="ED574" s="191">
        <f t="shared" si="380"/>
        <v>2.9733036608007755</v>
      </c>
      <c r="EE574" s="191">
        <v>0.47499999999999998</v>
      </c>
      <c r="EF574" s="191">
        <v>0.47499999999999998</v>
      </c>
      <c r="EG574" s="191">
        <f t="shared" si="381"/>
        <v>5.1676595441908892</v>
      </c>
      <c r="EH574" s="166">
        <f t="shared" si="382"/>
        <v>2</v>
      </c>
      <c r="EI574" s="205">
        <f t="shared" si="383"/>
        <v>3.0175928137579082</v>
      </c>
      <c r="EJ574" s="205">
        <f t="shared" si="352"/>
        <v>1.7750545963281814</v>
      </c>
      <c r="EK574" s="51">
        <f t="shared" si="389"/>
        <v>0.94824906447259405</v>
      </c>
      <c r="EL574" s="220">
        <f t="shared" si="353"/>
        <v>0.22530359312104586</v>
      </c>
      <c r="EM574" s="221">
        <f t="shared" si="384"/>
        <v>5.3563919939078648</v>
      </c>
      <c r="EN574" s="191"/>
      <c r="EO574" s="313"/>
      <c r="EP574" s="192" t="s">
        <v>354</v>
      </c>
      <c r="EQ574" s="222">
        <f t="shared" si="385"/>
        <v>3.0175928137579082</v>
      </c>
      <c r="ER574" s="191">
        <f t="shared" si="386"/>
        <v>1.7750545963281814</v>
      </c>
      <c r="ES574" s="51">
        <f t="shared" si="387"/>
        <v>0.94824906447259405</v>
      </c>
      <c r="ET574" s="191">
        <f t="shared" si="390"/>
        <v>3.6935035931210458</v>
      </c>
      <c r="EU574" s="191">
        <f t="shared" si="388"/>
        <v>5.3563919939078648</v>
      </c>
      <c r="EV574" s="191"/>
      <c r="EW574" s="191"/>
      <c r="EX574" s="192" t="str">
        <f t="shared" si="354"/>
        <v>Front</v>
      </c>
      <c r="EY574" s="145"/>
      <c r="EZ574" s="191"/>
      <c r="FA574" s="191"/>
      <c r="FB574" s="191"/>
      <c r="FC574" s="191"/>
      <c r="FD574" s="191"/>
      <c r="FE574" s="191"/>
      <c r="FF574" s="192"/>
      <c r="FG574" s="145"/>
      <c r="FH574" s="191"/>
      <c r="FI574" s="191"/>
      <c r="FJ574" s="191"/>
      <c r="FK574" s="191"/>
      <c r="FL574" s="191"/>
      <c r="FM574" s="191"/>
      <c r="FN574" s="192"/>
      <c r="FO574" s="145"/>
      <c r="FP574" s="191"/>
      <c r="FQ574" s="191"/>
      <c r="FR574" s="191"/>
      <c r="FS574" s="191"/>
      <c r="FT574" s="191"/>
      <c r="FU574" s="191"/>
      <c r="FV574" s="192"/>
      <c r="FW574" s="191"/>
      <c r="FX574" s="191"/>
      <c r="FY574" s="191"/>
      <c r="FZ574" s="191"/>
      <c r="GA574" s="191"/>
      <c r="GB574" s="191"/>
      <c r="GC574" s="191"/>
      <c r="GD574" s="210"/>
      <c r="GE574" s="145"/>
      <c r="GF574" s="191"/>
      <c r="GG574" s="191"/>
      <c r="GH574" s="191"/>
      <c r="GI574" s="191"/>
      <c r="GJ574" s="191"/>
      <c r="GK574" s="191"/>
      <c r="GL574" s="210"/>
      <c r="GM574" s="145"/>
      <c r="GN574" s="191"/>
      <c r="GO574" s="191"/>
      <c r="GP574" s="191"/>
      <c r="GQ574" s="191"/>
      <c r="GR574" s="191"/>
      <c r="GS574" s="191"/>
      <c r="GT574" s="210"/>
      <c r="GU574" s="145"/>
      <c r="GV574" s="191"/>
      <c r="GW574" s="191"/>
      <c r="GX574" s="191"/>
      <c r="GY574" s="191"/>
      <c r="GZ574" s="191"/>
      <c r="HA574" s="191"/>
      <c r="HB574" s="210"/>
      <c r="HC574" s="145"/>
      <c r="HD574" s="191"/>
      <c r="HE574" s="191"/>
      <c r="HF574" s="191"/>
      <c r="HG574" s="191"/>
      <c r="HH574" s="191"/>
      <c r="HI574" s="191"/>
      <c r="HJ574" s="210"/>
      <c r="HR574" s="310"/>
    </row>
    <row r="575" spans="1:226" s="309" customFormat="1" ht="14.45" customHeight="1" x14ac:dyDescent="0.25">
      <c r="A575" s="211" t="s">
        <v>431</v>
      </c>
      <c r="B575" s="194" t="s">
        <v>0</v>
      </c>
      <c r="C575" s="31">
        <f t="shared" si="391"/>
        <v>565</v>
      </c>
      <c r="D575" s="173" t="str">
        <f t="shared" si="355"/>
        <v>Dw_565</v>
      </c>
      <c r="E575" s="4">
        <v>614.74405064280927</v>
      </c>
      <c r="F575" s="195" t="s">
        <v>360</v>
      </c>
      <c r="G575" s="195">
        <v>17.5</v>
      </c>
      <c r="H575" s="3">
        <f t="shared" si="356"/>
        <v>41.454816653180416</v>
      </c>
      <c r="I575" s="196">
        <f t="shared" si="357"/>
        <v>155.3854707101485</v>
      </c>
      <c r="J575" s="1">
        <f t="shared" si="358"/>
        <v>0.3</v>
      </c>
      <c r="K575" s="280">
        <f t="shared" si="359"/>
        <v>0.64318872168848318</v>
      </c>
      <c r="L575" s="280">
        <f t="shared" si="360"/>
        <v>0.84226586842935769</v>
      </c>
      <c r="M575" s="225">
        <f t="shared" si="361"/>
        <v>1.124492760468359</v>
      </c>
      <c r="N575" s="15" t="s">
        <v>432</v>
      </c>
      <c r="O575" s="197">
        <f t="shared" si="362"/>
        <v>0.63169940132201829</v>
      </c>
      <c r="P575" s="198">
        <f t="shared" si="363"/>
        <v>0</v>
      </c>
      <c r="Q575" s="198">
        <f t="shared" si="364"/>
        <v>0</v>
      </c>
      <c r="R575" s="198">
        <f t="shared" si="365"/>
        <v>0.78787187714269968</v>
      </c>
      <c r="S575" s="77">
        <f t="shared" si="366"/>
        <v>0.72854193449589466</v>
      </c>
      <c r="T575" s="199"/>
      <c r="U575" s="3">
        <f t="shared" si="367"/>
        <v>2.2446222590601224</v>
      </c>
      <c r="V575" s="98">
        <f t="shared" si="368"/>
        <v>17.13031889195177</v>
      </c>
      <c r="W575" s="49">
        <f t="shared" si="369"/>
        <v>2.4199675974892019</v>
      </c>
      <c r="X575" s="317">
        <f t="shared" si="351"/>
        <v>0.16516829004494679</v>
      </c>
      <c r="Y575" s="318">
        <v>0.16516829004494671</v>
      </c>
      <c r="Z575" s="200"/>
      <c r="AA575" s="66"/>
      <c r="AB575" s="66"/>
      <c r="AC575" s="66">
        <v>250</v>
      </c>
      <c r="AD575" s="66"/>
      <c r="AE575" s="66"/>
      <c r="AF575" s="66"/>
      <c r="AG575" s="66"/>
      <c r="AH575" s="195"/>
      <c r="AI575" s="34"/>
      <c r="AJ575" s="229">
        <v>180</v>
      </c>
      <c r="AK575" s="34"/>
      <c r="AL575" s="34"/>
      <c r="AM575" s="34"/>
      <c r="AN575" s="201"/>
      <c r="AO575" s="201"/>
      <c r="AP575" s="202">
        <v>240</v>
      </c>
      <c r="AQ575" s="18"/>
      <c r="AR575" s="18"/>
      <c r="AS575" s="18"/>
      <c r="AT575" s="51"/>
      <c r="AU575" s="17"/>
      <c r="AV575" s="18"/>
      <c r="AW575" s="112"/>
      <c r="AX575" s="103"/>
      <c r="AY575" s="18"/>
      <c r="AZ575" s="18"/>
      <c r="BA575" s="18"/>
      <c r="BB575" s="17"/>
      <c r="BC575" s="19"/>
      <c r="BD575" s="19"/>
      <c r="BE575" s="19"/>
      <c r="BF575" s="17"/>
      <c r="BG575" s="18"/>
      <c r="BH575" s="18"/>
      <c r="BI575" s="128"/>
      <c r="BJ575" s="331"/>
      <c r="BK575" s="332"/>
      <c r="BL575" s="332"/>
      <c r="BM575" s="332"/>
      <c r="BN575" s="333"/>
      <c r="BO575" s="203">
        <f t="shared" si="370"/>
        <v>6.9363999999999999</v>
      </c>
      <c r="BP575" s="285">
        <v>5.9764166791390947</v>
      </c>
      <c r="BQ575" s="204">
        <v>2.8063527580653176</v>
      </c>
      <c r="BR575" s="204"/>
      <c r="BS575" s="47"/>
      <c r="BT575" s="42"/>
      <c r="BU575" s="42"/>
      <c r="BV575" s="42"/>
      <c r="BW575" s="43"/>
      <c r="BX575" s="191"/>
      <c r="BY575" s="191"/>
      <c r="BZ575" s="205"/>
      <c r="CA575" s="191"/>
      <c r="CB575" s="206"/>
      <c r="CC575" s="191"/>
      <c r="CD575" s="207">
        <f t="shared" si="371"/>
        <v>46.615641213044547</v>
      </c>
      <c r="CE575" s="47" t="s">
        <v>356</v>
      </c>
      <c r="CF575" s="42">
        <v>31.8</v>
      </c>
      <c r="CG575" s="42" t="s">
        <v>353</v>
      </c>
      <c r="CH575" s="42">
        <v>175</v>
      </c>
      <c r="CI575" s="191"/>
      <c r="CJ575" s="192"/>
      <c r="CK575" s="191" t="s">
        <v>357</v>
      </c>
      <c r="CL575" s="191" t="s">
        <v>358</v>
      </c>
      <c r="CM575" s="208">
        <v>0.13</v>
      </c>
      <c r="CN575" s="191">
        <v>470</v>
      </c>
      <c r="CO575" s="205">
        <f t="shared" si="372"/>
        <v>62.504283552359801</v>
      </c>
      <c r="CP575" s="191">
        <f t="shared" si="373"/>
        <v>34.961730909783412</v>
      </c>
      <c r="CQ575" s="145" t="s">
        <v>353</v>
      </c>
      <c r="CR575" s="191">
        <v>175</v>
      </c>
      <c r="CS575" s="191"/>
      <c r="CT575" s="191"/>
      <c r="CU575" s="191"/>
      <c r="CV575" s="192"/>
      <c r="CW575" s="191" t="s">
        <v>357</v>
      </c>
      <c r="CX575" s="209" t="s">
        <v>358</v>
      </c>
      <c r="CY575" s="208">
        <v>0.13</v>
      </c>
      <c r="CZ575" s="191">
        <v>470</v>
      </c>
      <c r="DA575" s="191"/>
      <c r="DB575" s="191">
        <f t="shared" si="374"/>
        <v>41.454816653180416</v>
      </c>
      <c r="DC575" s="43">
        <f t="shared" si="375"/>
        <v>0</v>
      </c>
      <c r="DD575" s="191" t="s">
        <v>362</v>
      </c>
      <c r="DE575" s="191">
        <v>100</v>
      </c>
      <c r="DF575" s="191" t="s">
        <v>361</v>
      </c>
      <c r="DG575" s="191">
        <v>20</v>
      </c>
      <c r="DH575" s="191" t="s">
        <v>353</v>
      </c>
      <c r="DI575" s="192">
        <v>175</v>
      </c>
      <c r="DJ575" s="191"/>
      <c r="DK575" s="209"/>
      <c r="DL575" s="208"/>
      <c r="DM575" s="191"/>
      <c r="DN575" s="191">
        <f t="shared" si="376"/>
        <v>41.454816653180416</v>
      </c>
      <c r="DO575" s="192">
        <f t="shared" si="377"/>
        <v>0</v>
      </c>
      <c r="DP575" s="191">
        <v>1</v>
      </c>
      <c r="DQ575" s="191" t="s">
        <v>363</v>
      </c>
      <c r="DR575" s="191" t="s">
        <v>371</v>
      </c>
      <c r="DS575" s="208">
        <v>0.13400000000000001</v>
      </c>
      <c r="DT575" s="191">
        <v>580</v>
      </c>
      <c r="DU575" s="191">
        <f t="shared" si="378"/>
        <v>5.9764166791390947</v>
      </c>
      <c r="DV575" s="191">
        <v>0.375</v>
      </c>
      <c r="DW575" s="191">
        <v>0.45</v>
      </c>
      <c r="DX575" s="192">
        <f t="shared" si="379"/>
        <v>7.7692735355074252</v>
      </c>
      <c r="DY575" s="191">
        <v>1</v>
      </c>
      <c r="DZ575" s="191" t="s">
        <v>363</v>
      </c>
      <c r="EA575" s="191" t="s">
        <v>371</v>
      </c>
      <c r="EB575" s="208">
        <v>0.13400000000000001</v>
      </c>
      <c r="EC575" s="191">
        <v>580</v>
      </c>
      <c r="ED575" s="191">
        <f t="shared" si="380"/>
        <v>2.8063527580653176</v>
      </c>
      <c r="EE575" s="191">
        <v>0.47499999999999998</v>
      </c>
      <c r="EF575" s="191">
        <v>0.47499999999999998</v>
      </c>
      <c r="EG575" s="191">
        <f t="shared" si="381"/>
        <v>3.8846367677537126</v>
      </c>
      <c r="EH575" s="166">
        <f t="shared" si="382"/>
        <v>2</v>
      </c>
      <c r="EI575" s="205">
        <f t="shared" si="383"/>
        <v>3.8158578404022081</v>
      </c>
      <c r="EJ575" s="205">
        <f t="shared" si="352"/>
        <v>2.2446222590601224</v>
      </c>
      <c r="EK575" s="51">
        <f t="shared" si="389"/>
        <v>0.31173049900519523</v>
      </c>
      <c r="EL575" s="220">
        <f t="shared" si="353"/>
        <v>1.5602710797988959</v>
      </c>
      <c r="EM575" s="221">
        <f t="shared" si="384"/>
        <v>8.5651594459758851</v>
      </c>
      <c r="EN575" s="191"/>
      <c r="EO575" s="313"/>
      <c r="EP575" s="192" t="s">
        <v>354</v>
      </c>
      <c r="EQ575" s="222">
        <f t="shared" si="385"/>
        <v>3.8158578404022081</v>
      </c>
      <c r="ER575" s="191">
        <f t="shared" si="386"/>
        <v>2.2446222590601224</v>
      </c>
      <c r="ES575" s="51">
        <f t="shared" si="387"/>
        <v>0.31173049900519523</v>
      </c>
      <c r="ET575" s="191">
        <f t="shared" si="390"/>
        <v>1.5602710797988959</v>
      </c>
      <c r="EU575" s="191">
        <f t="shared" si="388"/>
        <v>8.5651594459758851</v>
      </c>
      <c r="EV575" s="191"/>
      <c r="EW575" s="191"/>
      <c r="EX575" s="192" t="str">
        <f t="shared" si="354"/>
        <v>Rear</v>
      </c>
      <c r="EY575" s="145"/>
      <c r="EZ575" s="191"/>
      <c r="FA575" s="191"/>
      <c r="FB575" s="191"/>
      <c r="FC575" s="191"/>
      <c r="FD575" s="191"/>
      <c r="FE575" s="191"/>
      <c r="FF575" s="192"/>
      <c r="FG575" s="145"/>
      <c r="FH575" s="191"/>
      <c r="FI575" s="191"/>
      <c r="FJ575" s="191"/>
      <c r="FK575" s="191"/>
      <c r="FL575" s="191"/>
      <c r="FM575" s="191"/>
      <c r="FN575" s="192"/>
      <c r="FO575" s="145"/>
      <c r="FP575" s="191"/>
      <c r="FQ575" s="191"/>
      <c r="FR575" s="191"/>
      <c r="FS575" s="191"/>
      <c r="FT575" s="191"/>
      <c r="FU575" s="191"/>
      <c r="FV575" s="192"/>
      <c r="FW575" s="191"/>
      <c r="FX575" s="191"/>
      <c r="FY575" s="191"/>
      <c r="FZ575" s="191"/>
      <c r="GA575" s="191"/>
      <c r="GB575" s="191"/>
      <c r="GC575" s="191"/>
      <c r="GD575" s="210"/>
      <c r="GE575" s="145"/>
      <c r="GF575" s="191"/>
      <c r="GG575" s="191"/>
      <c r="GH575" s="191"/>
      <c r="GI575" s="191"/>
      <c r="GJ575" s="191"/>
      <c r="GK575" s="191"/>
      <c r="GL575" s="210"/>
      <c r="GM575" s="145"/>
      <c r="GN575" s="191"/>
      <c r="GO575" s="191"/>
      <c r="GP575" s="191"/>
      <c r="GQ575" s="191"/>
      <c r="GR575" s="191"/>
      <c r="GS575" s="191"/>
      <c r="GT575" s="210"/>
      <c r="GU575" s="145"/>
      <c r="GV575" s="191"/>
      <c r="GW575" s="191"/>
      <c r="GX575" s="191"/>
      <c r="GY575" s="191"/>
      <c r="GZ575" s="191"/>
      <c r="HA575" s="191"/>
      <c r="HB575" s="210"/>
      <c r="HC575" s="145"/>
      <c r="HD575" s="191"/>
      <c r="HE575" s="191"/>
      <c r="HF575" s="191"/>
      <c r="HG575" s="191"/>
      <c r="HH575" s="191"/>
      <c r="HI575" s="191"/>
      <c r="HJ575" s="210"/>
      <c r="HR575" s="310"/>
    </row>
    <row r="576" spans="1:226" s="309" customFormat="1" ht="14.45" customHeight="1" x14ac:dyDescent="0.25">
      <c r="A576" s="211" t="s">
        <v>431</v>
      </c>
      <c r="B576" s="194" t="s">
        <v>0</v>
      </c>
      <c r="C576" s="31">
        <f t="shared" si="391"/>
        <v>566</v>
      </c>
      <c r="D576" s="173" t="str">
        <f t="shared" si="355"/>
        <v>Dw_566</v>
      </c>
      <c r="E576" s="4">
        <v>391.99387872125811</v>
      </c>
      <c r="F576" s="195" t="s">
        <v>360</v>
      </c>
      <c r="G576" s="195">
        <v>17.5</v>
      </c>
      <c r="H576" s="3">
        <f t="shared" si="356"/>
        <v>47.277275918272998</v>
      </c>
      <c r="I576" s="196">
        <f t="shared" si="357"/>
        <v>175.89110121914766</v>
      </c>
      <c r="J576" s="1">
        <f t="shared" si="358"/>
        <v>0.3</v>
      </c>
      <c r="K576" s="280">
        <f t="shared" si="359"/>
        <v>0.64875299931314179</v>
      </c>
      <c r="L576" s="280">
        <f t="shared" si="360"/>
        <v>0.73922799043651743</v>
      </c>
      <c r="M576" s="225">
        <f t="shared" si="361"/>
        <v>1.1161245934931152</v>
      </c>
      <c r="N576" s="15" t="s">
        <v>432</v>
      </c>
      <c r="O576" s="197">
        <f t="shared" si="362"/>
        <v>0.5544209928273881</v>
      </c>
      <c r="P576" s="198">
        <f t="shared" si="363"/>
        <v>0</v>
      </c>
      <c r="Q576" s="198">
        <f t="shared" si="364"/>
        <v>0</v>
      </c>
      <c r="R576" s="198">
        <f t="shared" si="365"/>
        <v>0.78200875053592378</v>
      </c>
      <c r="S576" s="77">
        <f t="shared" si="366"/>
        <v>0.78261368740524451</v>
      </c>
      <c r="T576" s="199"/>
      <c r="U576" s="3">
        <f t="shared" si="367"/>
        <v>1.7111121955464887</v>
      </c>
      <c r="V576" s="98">
        <f t="shared" si="368"/>
        <v>9.9548768155429475</v>
      </c>
      <c r="W576" s="49">
        <f t="shared" si="369"/>
        <v>4.7491573019223194</v>
      </c>
      <c r="X576" s="317">
        <f t="shared" si="351"/>
        <v>7.4034008706799589E-2</v>
      </c>
      <c r="Y576" s="318">
        <v>7.4034008706799589E-2</v>
      </c>
      <c r="Z576" s="200"/>
      <c r="AA576" s="66"/>
      <c r="AB576" s="66"/>
      <c r="AC576" s="66">
        <v>250</v>
      </c>
      <c r="AD576" s="66"/>
      <c r="AE576" s="66"/>
      <c r="AF576" s="66"/>
      <c r="AG576" s="66"/>
      <c r="AH576" s="195"/>
      <c r="AI576" s="34"/>
      <c r="AJ576" s="229">
        <v>180</v>
      </c>
      <c r="AK576" s="34"/>
      <c r="AL576" s="34"/>
      <c r="AM576" s="34"/>
      <c r="AN576" s="201"/>
      <c r="AO576" s="201"/>
      <c r="AP576" s="202">
        <v>240</v>
      </c>
      <c r="AQ576" s="18"/>
      <c r="AR576" s="18"/>
      <c r="AS576" s="18"/>
      <c r="AT576" s="51"/>
      <c r="AU576" s="17"/>
      <c r="AV576" s="18"/>
      <c r="AW576" s="112"/>
      <c r="AX576" s="103"/>
      <c r="AY576" s="18"/>
      <c r="AZ576" s="18"/>
      <c r="BA576" s="18"/>
      <c r="BB576" s="17"/>
      <c r="BC576" s="19"/>
      <c r="BD576" s="19"/>
      <c r="BE576" s="19"/>
      <c r="BF576" s="17"/>
      <c r="BG576" s="18"/>
      <c r="BH576" s="18"/>
      <c r="BI576" s="128"/>
      <c r="BJ576" s="331"/>
      <c r="BK576" s="332"/>
      <c r="BL576" s="332"/>
      <c r="BM576" s="332"/>
      <c r="BN576" s="333"/>
      <c r="BO576" s="203">
        <f t="shared" si="370"/>
        <v>6.9363999999999999</v>
      </c>
      <c r="BP576" s="285">
        <v>6.8158231818051149</v>
      </c>
      <c r="BQ576" s="204">
        <v>2.9572145647772072</v>
      </c>
      <c r="BR576" s="204"/>
      <c r="BS576" s="47"/>
      <c r="BT576" s="42"/>
      <c r="BU576" s="42"/>
      <c r="BV576" s="42"/>
      <c r="BW576" s="43"/>
      <c r="BX576" s="191"/>
      <c r="BY576" s="191"/>
      <c r="BZ576" s="205"/>
      <c r="CA576" s="191"/>
      <c r="CB576" s="206"/>
      <c r="CC576" s="191"/>
      <c r="CD576" s="207">
        <f t="shared" si="371"/>
        <v>52.7673303657443</v>
      </c>
      <c r="CE576" s="47" t="s">
        <v>356</v>
      </c>
      <c r="CF576" s="42">
        <v>31.8</v>
      </c>
      <c r="CG576" s="42" t="s">
        <v>353</v>
      </c>
      <c r="CH576" s="42">
        <v>175</v>
      </c>
      <c r="CI576" s="191"/>
      <c r="CJ576" s="192"/>
      <c r="CK576" s="191" t="s">
        <v>357</v>
      </c>
      <c r="CL576" s="191" t="s">
        <v>358</v>
      </c>
      <c r="CM576" s="208">
        <v>0.13</v>
      </c>
      <c r="CN576" s="191">
        <v>470</v>
      </c>
      <c r="CO576" s="205">
        <f t="shared" si="372"/>
        <v>71.364995531173804</v>
      </c>
      <c r="CP576" s="191">
        <f t="shared" si="373"/>
        <v>39.575497774308225</v>
      </c>
      <c r="CQ576" s="145" t="s">
        <v>353</v>
      </c>
      <c r="CR576" s="191">
        <v>175</v>
      </c>
      <c r="CS576" s="191"/>
      <c r="CT576" s="191"/>
      <c r="CU576" s="191"/>
      <c r="CV576" s="192"/>
      <c r="CW576" s="191" t="s">
        <v>357</v>
      </c>
      <c r="CX576" s="209" t="s">
        <v>358</v>
      </c>
      <c r="CY576" s="208">
        <v>0.13</v>
      </c>
      <c r="CZ576" s="191">
        <v>470</v>
      </c>
      <c r="DA576" s="191"/>
      <c r="DB576" s="191">
        <f t="shared" si="374"/>
        <v>47.277275918272998</v>
      </c>
      <c r="DC576" s="43">
        <f t="shared" si="375"/>
        <v>0</v>
      </c>
      <c r="DD576" s="191" t="s">
        <v>362</v>
      </c>
      <c r="DE576" s="191">
        <v>100</v>
      </c>
      <c r="DF576" s="191" t="s">
        <v>361</v>
      </c>
      <c r="DG576" s="191">
        <v>20</v>
      </c>
      <c r="DH576" s="191" t="s">
        <v>353</v>
      </c>
      <c r="DI576" s="192">
        <v>175</v>
      </c>
      <c r="DJ576" s="191"/>
      <c r="DK576" s="209"/>
      <c r="DL576" s="208"/>
      <c r="DM576" s="191"/>
      <c r="DN576" s="191">
        <f t="shared" si="376"/>
        <v>47.277275918272998</v>
      </c>
      <c r="DO576" s="192">
        <f t="shared" si="377"/>
        <v>0</v>
      </c>
      <c r="DP576" s="191">
        <v>1</v>
      </c>
      <c r="DQ576" s="191" t="s">
        <v>363</v>
      </c>
      <c r="DR576" s="191" t="s">
        <v>371</v>
      </c>
      <c r="DS576" s="208">
        <v>0.13400000000000001</v>
      </c>
      <c r="DT576" s="191">
        <v>580</v>
      </c>
      <c r="DU576" s="191">
        <f t="shared" si="378"/>
        <v>6.8158231818051149</v>
      </c>
      <c r="DV576" s="191">
        <v>0.375</v>
      </c>
      <c r="DW576" s="191">
        <v>0.45</v>
      </c>
      <c r="DX576" s="192">
        <f t="shared" si="379"/>
        <v>8.7945550609573839</v>
      </c>
      <c r="DY576" s="191">
        <v>1</v>
      </c>
      <c r="DZ576" s="191" t="s">
        <v>363</v>
      </c>
      <c r="EA576" s="191" t="s">
        <v>371</v>
      </c>
      <c r="EB576" s="208">
        <v>0.13400000000000001</v>
      </c>
      <c r="EC576" s="191">
        <v>580</v>
      </c>
      <c r="ED576" s="191">
        <f t="shared" si="380"/>
        <v>2.9572145647772072</v>
      </c>
      <c r="EE576" s="191">
        <v>0.47499999999999998</v>
      </c>
      <c r="EF576" s="191">
        <v>0.47499999999999998</v>
      </c>
      <c r="EG576" s="191">
        <f t="shared" si="381"/>
        <v>4.397277530478692</v>
      </c>
      <c r="EH576" s="166">
        <f t="shared" si="382"/>
        <v>2</v>
      </c>
      <c r="EI576" s="205">
        <f t="shared" si="383"/>
        <v>2.9088907324290312</v>
      </c>
      <c r="EJ576" s="205">
        <f t="shared" si="352"/>
        <v>1.711112195546489</v>
      </c>
      <c r="EK576" s="51">
        <f t="shared" si="389"/>
        <v>0.99610236923071827</v>
      </c>
      <c r="EL576" s="220">
        <f t="shared" si="353"/>
        <v>0.27965463378548439</v>
      </c>
      <c r="EM576" s="221">
        <f t="shared" si="384"/>
        <v>4.9774384077714737</v>
      </c>
      <c r="EN576" s="191"/>
      <c r="EO576" s="313"/>
      <c r="EP576" s="192" t="s">
        <v>354</v>
      </c>
      <c r="EQ576" s="222">
        <f t="shared" si="385"/>
        <v>2.9088907324290312</v>
      </c>
      <c r="ER576" s="191">
        <f t="shared" si="386"/>
        <v>1.711112195546489</v>
      </c>
      <c r="ES576" s="51">
        <f t="shared" si="387"/>
        <v>0.99610236923071827</v>
      </c>
      <c r="ET576" s="191">
        <f t="shared" si="390"/>
        <v>3.7478546337854843</v>
      </c>
      <c r="EU576" s="191">
        <f t="shared" si="388"/>
        <v>4.9774384077714737</v>
      </c>
      <c r="EV576" s="191"/>
      <c r="EW576" s="191"/>
      <c r="EX576" s="192" t="str">
        <f t="shared" si="354"/>
        <v>Front</v>
      </c>
      <c r="EY576" s="145"/>
      <c r="EZ576" s="191"/>
      <c r="FA576" s="191"/>
      <c r="FB576" s="191"/>
      <c r="FC576" s="191"/>
      <c r="FD576" s="191"/>
      <c r="FE576" s="191"/>
      <c r="FF576" s="192"/>
      <c r="FG576" s="145"/>
      <c r="FH576" s="191"/>
      <c r="FI576" s="191"/>
      <c r="FJ576" s="191"/>
      <c r="FK576" s="191"/>
      <c r="FL576" s="191"/>
      <c r="FM576" s="191"/>
      <c r="FN576" s="192"/>
      <c r="FO576" s="145"/>
      <c r="FP576" s="191"/>
      <c r="FQ576" s="191"/>
      <c r="FR576" s="191"/>
      <c r="FS576" s="191"/>
      <c r="FT576" s="191"/>
      <c r="FU576" s="191"/>
      <c r="FV576" s="192"/>
      <c r="FW576" s="191"/>
      <c r="FX576" s="191"/>
      <c r="FY576" s="191"/>
      <c r="FZ576" s="191"/>
      <c r="GA576" s="191"/>
      <c r="GB576" s="191"/>
      <c r="GC576" s="191"/>
      <c r="GD576" s="210"/>
      <c r="GE576" s="145"/>
      <c r="GF576" s="191"/>
      <c r="GG576" s="191"/>
      <c r="GH576" s="191"/>
      <c r="GI576" s="191"/>
      <c r="GJ576" s="191"/>
      <c r="GK576" s="191"/>
      <c r="GL576" s="210"/>
      <c r="GM576" s="145"/>
      <c r="GN576" s="191"/>
      <c r="GO576" s="191"/>
      <c r="GP576" s="191"/>
      <c r="GQ576" s="191"/>
      <c r="GR576" s="191"/>
      <c r="GS576" s="191"/>
      <c r="GT576" s="210"/>
      <c r="GU576" s="145"/>
      <c r="GV576" s="191"/>
      <c r="GW576" s="191"/>
      <c r="GX576" s="191"/>
      <c r="GY576" s="191"/>
      <c r="GZ576" s="191"/>
      <c r="HA576" s="191"/>
      <c r="HB576" s="210"/>
      <c r="HC576" s="145"/>
      <c r="HD576" s="191"/>
      <c r="HE576" s="191"/>
      <c r="HF576" s="191"/>
      <c r="HG576" s="191"/>
      <c r="HH576" s="191"/>
      <c r="HI576" s="191"/>
      <c r="HJ576" s="210"/>
      <c r="HR576" s="310"/>
    </row>
    <row r="577" spans="1:226" s="309" customFormat="1" ht="14.45" customHeight="1" x14ac:dyDescent="0.25">
      <c r="A577" s="211" t="s">
        <v>431</v>
      </c>
      <c r="B577" s="194" t="s">
        <v>0</v>
      </c>
      <c r="C577" s="31">
        <f t="shared" si="391"/>
        <v>567</v>
      </c>
      <c r="D577" s="173" t="str">
        <f t="shared" si="355"/>
        <v>Dw_567</v>
      </c>
      <c r="E577" s="4">
        <v>551.94405691904353</v>
      </c>
      <c r="F577" s="195" t="s">
        <v>360</v>
      </c>
      <c r="G577" s="195">
        <v>17.5</v>
      </c>
      <c r="H577" s="3">
        <f t="shared" si="356"/>
        <v>54.097757152672962</v>
      </c>
      <c r="I577" s="196">
        <f t="shared" si="357"/>
        <v>194.91692259934351</v>
      </c>
      <c r="J577" s="1">
        <f t="shared" si="358"/>
        <v>0.3</v>
      </c>
      <c r="K577" s="280">
        <f t="shared" si="359"/>
        <v>0.67428652198041394</v>
      </c>
      <c r="L577" s="280">
        <f t="shared" si="360"/>
        <v>0.81359899299705996</v>
      </c>
      <c r="M577" s="225">
        <f t="shared" si="361"/>
        <v>1.0809149927376205</v>
      </c>
      <c r="N577" s="15" t="s">
        <v>432</v>
      </c>
      <c r="O577" s="197">
        <f t="shared" si="362"/>
        <v>0.61019924474779497</v>
      </c>
      <c r="P577" s="198">
        <f t="shared" si="363"/>
        <v>0</v>
      </c>
      <c r="Q577" s="198">
        <f t="shared" si="364"/>
        <v>0</v>
      </c>
      <c r="R577" s="198">
        <f t="shared" si="365"/>
        <v>0.75733926824497289</v>
      </c>
      <c r="S577" s="77">
        <f t="shared" si="366"/>
        <v>0.87157515903006211</v>
      </c>
      <c r="T577" s="199"/>
      <c r="U577" s="3">
        <f t="shared" si="367"/>
        <v>2.0898422210044791</v>
      </c>
      <c r="V577" s="98">
        <f t="shared" si="368"/>
        <v>14.849297729555975</v>
      </c>
      <c r="W577" s="49">
        <f t="shared" si="369"/>
        <v>3.6431188961210625</v>
      </c>
      <c r="X577" s="317">
        <f t="shared" si="351"/>
        <v>0.11013189662644542</v>
      </c>
      <c r="Y577" s="318">
        <v>0.1101318966264454</v>
      </c>
      <c r="Z577" s="200"/>
      <c r="AA577" s="66"/>
      <c r="AB577" s="66"/>
      <c r="AC577" s="66">
        <v>250</v>
      </c>
      <c r="AD577" s="66"/>
      <c r="AE577" s="66"/>
      <c r="AF577" s="66"/>
      <c r="AG577" s="66"/>
      <c r="AH577" s="195"/>
      <c r="AI577" s="34"/>
      <c r="AJ577" s="229">
        <v>180</v>
      </c>
      <c r="AK577" s="34"/>
      <c r="AL577" s="34"/>
      <c r="AM577" s="34"/>
      <c r="AN577" s="201"/>
      <c r="AO577" s="201"/>
      <c r="AP577" s="202">
        <v>240</v>
      </c>
      <c r="AQ577" s="18"/>
      <c r="AR577" s="18"/>
      <c r="AS577" s="18"/>
      <c r="AT577" s="51"/>
      <c r="AU577" s="17"/>
      <c r="AV577" s="18"/>
      <c r="AW577" s="112"/>
      <c r="AX577" s="103"/>
      <c r="AY577" s="18"/>
      <c r="AZ577" s="18"/>
      <c r="BA577" s="18"/>
      <c r="BB577" s="17"/>
      <c r="BC577" s="19"/>
      <c r="BD577" s="19"/>
      <c r="BE577" s="19"/>
      <c r="BF577" s="17"/>
      <c r="BG577" s="18"/>
      <c r="BH577" s="18"/>
      <c r="BI577" s="128"/>
      <c r="BJ577" s="331"/>
      <c r="BK577" s="332"/>
      <c r="BL577" s="332"/>
      <c r="BM577" s="332"/>
      <c r="BN577" s="333"/>
      <c r="BO577" s="203">
        <f t="shared" si="370"/>
        <v>6.9363999999999999</v>
      </c>
      <c r="BP577" s="285">
        <v>7.799111520770567</v>
      </c>
      <c r="BQ577" s="204">
        <v>2.9425991819747375</v>
      </c>
      <c r="BR577" s="204"/>
      <c r="BS577" s="47"/>
      <c r="BT577" s="42"/>
      <c r="BU577" s="42"/>
      <c r="BV577" s="42"/>
      <c r="BW577" s="43"/>
      <c r="BX577" s="191"/>
      <c r="BY577" s="191"/>
      <c r="BZ577" s="205"/>
      <c r="CA577" s="191"/>
      <c r="CB577" s="206"/>
      <c r="CC577" s="191"/>
      <c r="CD577" s="207">
        <f t="shared" si="371"/>
        <v>58.475076779803054</v>
      </c>
      <c r="CE577" s="47" t="s">
        <v>356</v>
      </c>
      <c r="CF577" s="42">
        <v>31.8</v>
      </c>
      <c r="CG577" s="42" t="s">
        <v>353</v>
      </c>
      <c r="CH577" s="42">
        <v>175</v>
      </c>
      <c r="CI577" s="191"/>
      <c r="CJ577" s="192"/>
      <c r="CK577" s="191" t="s">
        <v>357</v>
      </c>
      <c r="CL577" s="191" t="s">
        <v>358</v>
      </c>
      <c r="CM577" s="208">
        <v>0.13</v>
      </c>
      <c r="CN577" s="191">
        <v>470</v>
      </c>
      <c r="CO577" s="205">
        <f t="shared" si="372"/>
        <v>76.749854442569728</v>
      </c>
      <c r="CP577" s="191">
        <f t="shared" si="373"/>
        <v>43.856307584852289</v>
      </c>
      <c r="CQ577" s="145" t="s">
        <v>353</v>
      </c>
      <c r="CR577" s="191">
        <v>175</v>
      </c>
      <c r="CS577" s="191"/>
      <c r="CT577" s="191"/>
      <c r="CU577" s="191"/>
      <c r="CV577" s="192"/>
      <c r="CW577" s="191" t="s">
        <v>357</v>
      </c>
      <c r="CX577" s="209" t="s">
        <v>358</v>
      </c>
      <c r="CY577" s="208">
        <v>0.13</v>
      </c>
      <c r="CZ577" s="191">
        <v>470</v>
      </c>
      <c r="DA577" s="191"/>
      <c r="DB577" s="191">
        <f t="shared" si="374"/>
        <v>54.097757152672962</v>
      </c>
      <c r="DC577" s="43">
        <f t="shared" si="375"/>
        <v>0</v>
      </c>
      <c r="DD577" s="191" t="s">
        <v>362</v>
      </c>
      <c r="DE577" s="191">
        <v>100</v>
      </c>
      <c r="DF577" s="191" t="s">
        <v>361</v>
      </c>
      <c r="DG577" s="191">
        <v>20</v>
      </c>
      <c r="DH577" s="191" t="s">
        <v>353</v>
      </c>
      <c r="DI577" s="192">
        <v>175</v>
      </c>
      <c r="DJ577" s="191"/>
      <c r="DK577" s="209"/>
      <c r="DL577" s="208"/>
      <c r="DM577" s="191"/>
      <c r="DN577" s="191">
        <f t="shared" si="376"/>
        <v>54.097757152672962</v>
      </c>
      <c r="DO577" s="192">
        <f t="shared" si="377"/>
        <v>0</v>
      </c>
      <c r="DP577" s="191">
        <v>1</v>
      </c>
      <c r="DQ577" s="191" t="s">
        <v>363</v>
      </c>
      <c r="DR577" s="191" t="s">
        <v>371</v>
      </c>
      <c r="DS577" s="208">
        <v>0.13400000000000001</v>
      </c>
      <c r="DT577" s="191">
        <v>580</v>
      </c>
      <c r="DU577" s="191">
        <f t="shared" si="378"/>
        <v>7.799111520770567</v>
      </c>
      <c r="DV577" s="191">
        <v>0.375</v>
      </c>
      <c r="DW577" s="191">
        <v>0.45</v>
      </c>
      <c r="DX577" s="192">
        <f t="shared" si="379"/>
        <v>9.7458461299671768</v>
      </c>
      <c r="DY577" s="191">
        <v>1</v>
      </c>
      <c r="DZ577" s="191" t="s">
        <v>363</v>
      </c>
      <c r="EA577" s="191" t="s">
        <v>371</v>
      </c>
      <c r="EB577" s="208">
        <v>0.13400000000000001</v>
      </c>
      <c r="EC577" s="191">
        <v>580</v>
      </c>
      <c r="ED577" s="191">
        <f t="shared" si="380"/>
        <v>2.9425991819747375</v>
      </c>
      <c r="EE577" s="191">
        <v>0.47499999999999998</v>
      </c>
      <c r="EF577" s="191">
        <v>0.47499999999999998</v>
      </c>
      <c r="EG577" s="191">
        <f t="shared" si="381"/>
        <v>4.8729230649835884</v>
      </c>
      <c r="EH577" s="166">
        <f t="shared" si="382"/>
        <v>2</v>
      </c>
      <c r="EI577" s="205">
        <f t="shared" si="383"/>
        <v>3.5527317757076142</v>
      </c>
      <c r="EJ577" s="205">
        <f t="shared" si="352"/>
        <v>2.0898422210044791</v>
      </c>
      <c r="EK577" s="51">
        <f t="shared" si="389"/>
        <v>0.60275696097025833</v>
      </c>
      <c r="EL577" s="220">
        <f t="shared" si="353"/>
        <v>1.6918341121461928</v>
      </c>
      <c r="EM577" s="221">
        <f t="shared" si="384"/>
        <v>7.4246488647779874</v>
      </c>
      <c r="EN577" s="191"/>
      <c r="EO577" s="313"/>
      <c r="EP577" s="192" t="s">
        <v>354</v>
      </c>
      <c r="EQ577" s="222">
        <f t="shared" si="385"/>
        <v>3.5527317757076142</v>
      </c>
      <c r="ER577" s="191">
        <f t="shared" si="386"/>
        <v>2.0898422210044791</v>
      </c>
      <c r="ES577" s="51">
        <f t="shared" si="387"/>
        <v>0.60275696097025833</v>
      </c>
      <c r="ET577" s="191">
        <f t="shared" si="390"/>
        <v>1.6918341121461928</v>
      </c>
      <c r="EU577" s="191">
        <f t="shared" si="388"/>
        <v>7.4246488647779874</v>
      </c>
      <c r="EV577" s="191"/>
      <c r="EW577" s="191"/>
      <c r="EX577" s="192" t="str">
        <f t="shared" si="354"/>
        <v>Rear</v>
      </c>
      <c r="EY577" s="145"/>
      <c r="EZ577" s="191"/>
      <c r="FA577" s="191"/>
      <c r="FB577" s="191"/>
      <c r="FC577" s="191"/>
      <c r="FD577" s="191"/>
      <c r="FE577" s="191"/>
      <c r="FF577" s="192"/>
      <c r="FG577" s="145"/>
      <c r="FH577" s="191"/>
      <c r="FI577" s="191"/>
      <c r="FJ577" s="191"/>
      <c r="FK577" s="191"/>
      <c r="FL577" s="191"/>
      <c r="FM577" s="191"/>
      <c r="FN577" s="192"/>
      <c r="FO577" s="145"/>
      <c r="FP577" s="191"/>
      <c r="FQ577" s="191"/>
      <c r="FR577" s="191"/>
      <c r="FS577" s="191"/>
      <c r="FT577" s="191"/>
      <c r="FU577" s="191"/>
      <c r="FV577" s="192"/>
      <c r="FW577" s="191"/>
      <c r="FX577" s="191"/>
      <c r="FY577" s="191"/>
      <c r="FZ577" s="191"/>
      <c r="GA577" s="191"/>
      <c r="GB577" s="191"/>
      <c r="GC577" s="191"/>
      <c r="GD577" s="210"/>
      <c r="GE577" s="145"/>
      <c r="GF577" s="191"/>
      <c r="GG577" s="191"/>
      <c r="GH577" s="191"/>
      <c r="GI577" s="191"/>
      <c r="GJ577" s="191"/>
      <c r="GK577" s="191"/>
      <c r="GL577" s="210"/>
      <c r="GM577" s="145"/>
      <c r="GN577" s="191"/>
      <c r="GO577" s="191"/>
      <c r="GP577" s="191"/>
      <c r="GQ577" s="191"/>
      <c r="GR577" s="191"/>
      <c r="GS577" s="191"/>
      <c r="GT577" s="210"/>
      <c r="GU577" s="145"/>
      <c r="GV577" s="191"/>
      <c r="GW577" s="191"/>
      <c r="GX577" s="191"/>
      <c r="GY577" s="191"/>
      <c r="GZ577" s="191"/>
      <c r="HA577" s="191"/>
      <c r="HB577" s="210"/>
      <c r="HC577" s="145"/>
      <c r="HD577" s="191"/>
      <c r="HE577" s="191"/>
      <c r="HF577" s="191"/>
      <c r="HG577" s="191"/>
      <c r="HH577" s="191"/>
      <c r="HI577" s="191"/>
      <c r="HJ577" s="210"/>
      <c r="HR577" s="310"/>
    </row>
    <row r="578" spans="1:226" s="309" customFormat="1" ht="14.45" customHeight="1" x14ac:dyDescent="0.25">
      <c r="A578" s="211" t="s">
        <v>431</v>
      </c>
      <c r="B578" s="194" t="s">
        <v>0</v>
      </c>
      <c r="C578" s="31">
        <f t="shared" si="391"/>
        <v>568</v>
      </c>
      <c r="D578" s="173" t="str">
        <f t="shared" si="355"/>
        <v>Dw_568</v>
      </c>
      <c r="E578" s="4">
        <v>462.61508718529279</v>
      </c>
      <c r="F578" s="195" t="s">
        <v>360</v>
      </c>
      <c r="G578" s="195">
        <v>17.5</v>
      </c>
      <c r="H578" s="3">
        <f t="shared" si="356"/>
        <v>48.841093809919144</v>
      </c>
      <c r="I578" s="196">
        <f t="shared" si="357"/>
        <v>175.23379254155617</v>
      </c>
      <c r="J578" s="1">
        <f t="shared" si="358"/>
        <v>0.30000000000000004</v>
      </c>
      <c r="K578" s="280">
        <f t="shared" si="359"/>
        <v>0.67787298297091592</v>
      </c>
      <c r="L578" s="280">
        <f t="shared" si="360"/>
        <v>0.82996690720100363</v>
      </c>
      <c r="M578" s="225">
        <f t="shared" si="361"/>
        <v>1.0763505413507013</v>
      </c>
      <c r="N578" s="15" t="s">
        <v>432</v>
      </c>
      <c r="O578" s="197">
        <f t="shared" si="362"/>
        <v>0.62247518040075267</v>
      </c>
      <c r="P578" s="198">
        <f t="shared" si="363"/>
        <v>0</v>
      </c>
      <c r="Q578" s="198">
        <f t="shared" si="364"/>
        <v>0</v>
      </c>
      <c r="R578" s="198">
        <f t="shared" si="365"/>
        <v>0.75414120151767716</v>
      </c>
      <c r="S578" s="77">
        <f t="shared" si="366"/>
        <v>0.83114803957069339</v>
      </c>
      <c r="T578" s="199"/>
      <c r="U578" s="3">
        <f t="shared" si="367"/>
        <v>2.0444734777732805</v>
      </c>
      <c r="V578" s="98">
        <f t="shared" si="368"/>
        <v>14.211564124482466</v>
      </c>
      <c r="W578" s="49">
        <f t="shared" si="369"/>
        <v>3.4367148740355673</v>
      </c>
      <c r="X578" s="317">
        <f t="shared" si="351"/>
        <v>0.11596174955977116</v>
      </c>
      <c r="Y578" s="318">
        <v>0.11596174955977109</v>
      </c>
      <c r="Z578" s="200"/>
      <c r="AA578" s="66"/>
      <c r="AB578" s="66"/>
      <c r="AC578" s="66">
        <v>250</v>
      </c>
      <c r="AD578" s="66"/>
      <c r="AE578" s="66"/>
      <c r="AF578" s="66"/>
      <c r="AG578" s="66"/>
      <c r="AH578" s="195"/>
      <c r="AI578" s="34"/>
      <c r="AJ578" s="229">
        <v>180</v>
      </c>
      <c r="AK578" s="34"/>
      <c r="AL578" s="34"/>
      <c r="AM578" s="34"/>
      <c r="AN578" s="201"/>
      <c r="AO578" s="201"/>
      <c r="AP578" s="202">
        <v>240</v>
      </c>
      <c r="AQ578" s="18"/>
      <c r="AR578" s="18"/>
      <c r="AS578" s="18"/>
      <c r="AT578" s="51"/>
      <c r="AU578" s="17"/>
      <c r="AV578" s="18"/>
      <c r="AW578" s="112"/>
      <c r="AX578" s="103"/>
      <c r="AY578" s="18"/>
      <c r="AZ578" s="18"/>
      <c r="BA578" s="18"/>
      <c r="BB578" s="17"/>
      <c r="BC578" s="19"/>
      <c r="BD578" s="19"/>
      <c r="BE578" s="19"/>
      <c r="BF578" s="17"/>
      <c r="BG578" s="18"/>
      <c r="BH578" s="18"/>
      <c r="BI578" s="128"/>
      <c r="BJ578" s="331"/>
      <c r="BK578" s="332"/>
      <c r="BL578" s="332"/>
      <c r="BM578" s="332"/>
      <c r="BN578" s="333"/>
      <c r="BO578" s="203">
        <f t="shared" si="370"/>
        <v>6.9363999999999999</v>
      </c>
      <c r="BP578" s="285">
        <v>7.041274120569625</v>
      </c>
      <c r="BQ578" s="204">
        <v>2.7741240871967565</v>
      </c>
      <c r="BR578" s="204"/>
      <c r="BS578" s="47"/>
      <c r="BT578" s="42"/>
      <c r="BU578" s="42"/>
      <c r="BV578" s="42"/>
      <c r="BW578" s="43"/>
      <c r="BX578" s="191"/>
      <c r="BY578" s="191"/>
      <c r="BZ578" s="205"/>
      <c r="CA578" s="191"/>
      <c r="CB578" s="206"/>
      <c r="CC578" s="191"/>
      <c r="CD578" s="207">
        <f t="shared" si="371"/>
        <v>52.570137762466857</v>
      </c>
      <c r="CE578" s="47" t="s">
        <v>356</v>
      </c>
      <c r="CF578" s="42">
        <v>31.8</v>
      </c>
      <c r="CG578" s="42" t="s">
        <v>353</v>
      </c>
      <c r="CH578" s="42">
        <v>175</v>
      </c>
      <c r="CI578" s="191"/>
      <c r="CJ578" s="192"/>
      <c r="CK578" s="191" t="s">
        <v>357</v>
      </c>
      <c r="CL578" s="191" t="s">
        <v>358</v>
      </c>
      <c r="CM578" s="208">
        <v>0.13</v>
      </c>
      <c r="CN578" s="191">
        <v>470</v>
      </c>
      <c r="CO578" s="205">
        <f t="shared" si="372"/>
        <v>67.580051070290011</v>
      </c>
      <c r="CP578" s="191">
        <f t="shared" si="373"/>
        <v>39.427603321850142</v>
      </c>
      <c r="CQ578" s="145" t="s">
        <v>353</v>
      </c>
      <c r="CR578" s="191">
        <v>175</v>
      </c>
      <c r="CS578" s="191"/>
      <c r="CT578" s="191"/>
      <c r="CU578" s="191"/>
      <c r="CV578" s="192"/>
      <c r="CW578" s="191" t="s">
        <v>357</v>
      </c>
      <c r="CX578" s="209" t="s">
        <v>358</v>
      </c>
      <c r="CY578" s="208">
        <v>0.13</v>
      </c>
      <c r="CZ578" s="191">
        <v>470</v>
      </c>
      <c r="DA578" s="191"/>
      <c r="DB578" s="191">
        <f t="shared" si="374"/>
        <v>48.841093809919144</v>
      </c>
      <c r="DC578" s="43">
        <f t="shared" si="375"/>
        <v>0</v>
      </c>
      <c r="DD578" s="191" t="s">
        <v>362</v>
      </c>
      <c r="DE578" s="191">
        <v>100</v>
      </c>
      <c r="DF578" s="191" t="s">
        <v>361</v>
      </c>
      <c r="DG578" s="191">
        <v>20</v>
      </c>
      <c r="DH578" s="191" t="s">
        <v>353</v>
      </c>
      <c r="DI578" s="192">
        <v>175</v>
      </c>
      <c r="DJ578" s="191"/>
      <c r="DK578" s="209"/>
      <c r="DL578" s="208"/>
      <c r="DM578" s="191"/>
      <c r="DN578" s="191">
        <f t="shared" si="376"/>
        <v>48.841093809919144</v>
      </c>
      <c r="DO578" s="192">
        <f t="shared" si="377"/>
        <v>0</v>
      </c>
      <c r="DP578" s="191">
        <v>1</v>
      </c>
      <c r="DQ578" s="191" t="s">
        <v>363</v>
      </c>
      <c r="DR578" s="191" t="s">
        <v>371</v>
      </c>
      <c r="DS578" s="208">
        <v>0.13400000000000001</v>
      </c>
      <c r="DT578" s="191">
        <v>580</v>
      </c>
      <c r="DU578" s="191">
        <f t="shared" si="378"/>
        <v>7.041274120569625</v>
      </c>
      <c r="DV578" s="191">
        <v>0.375</v>
      </c>
      <c r="DW578" s="191">
        <v>0.45</v>
      </c>
      <c r="DX578" s="192">
        <f t="shared" si="379"/>
        <v>8.7616896270778089</v>
      </c>
      <c r="DY578" s="191">
        <v>1</v>
      </c>
      <c r="DZ578" s="191" t="s">
        <v>363</v>
      </c>
      <c r="EA578" s="191" t="s">
        <v>371</v>
      </c>
      <c r="EB578" s="208">
        <v>0.13400000000000001</v>
      </c>
      <c r="EC578" s="191">
        <v>580</v>
      </c>
      <c r="ED578" s="191">
        <f t="shared" si="380"/>
        <v>2.7741240871967565</v>
      </c>
      <c r="EE578" s="191">
        <v>0.47499999999999998</v>
      </c>
      <c r="EF578" s="191">
        <v>0.47499999999999998</v>
      </c>
      <c r="EG578" s="191">
        <f t="shared" si="381"/>
        <v>4.3808448135389044</v>
      </c>
      <c r="EH578" s="166">
        <f t="shared" si="382"/>
        <v>2</v>
      </c>
      <c r="EI578" s="205">
        <f t="shared" si="383"/>
        <v>3.4756049122145769</v>
      </c>
      <c r="EJ578" s="205">
        <f t="shared" si="352"/>
        <v>2.0444734777732805</v>
      </c>
      <c r="EK578" s="51">
        <f t="shared" si="389"/>
        <v>0.47965060942347604</v>
      </c>
      <c r="EL578" s="220">
        <f t="shared" si="353"/>
        <v>1.7303975438927115</v>
      </c>
      <c r="EM578" s="221">
        <f t="shared" si="384"/>
        <v>7.1057820622412331</v>
      </c>
      <c r="EN578" s="191"/>
      <c r="EO578" s="313"/>
      <c r="EP578" s="192" t="s">
        <v>354</v>
      </c>
      <c r="EQ578" s="222">
        <f t="shared" si="385"/>
        <v>3.4756049122145769</v>
      </c>
      <c r="ER578" s="191">
        <f t="shared" si="386"/>
        <v>2.0444734777732805</v>
      </c>
      <c r="ES578" s="51">
        <f t="shared" si="387"/>
        <v>0.47965060942347604</v>
      </c>
      <c r="ET578" s="191">
        <f t="shared" si="390"/>
        <v>1.7303975438927115</v>
      </c>
      <c r="EU578" s="191">
        <f t="shared" si="388"/>
        <v>7.1057820622412331</v>
      </c>
      <c r="EV578" s="191"/>
      <c r="EW578" s="191"/>
      <c r="EX578" s="192" t="str">
        <f t="shared" si="354"/>
        <v>Rear</v>
      </c>
      <c r="EY578" s="145"/>
      <c r="EZ578" s="191"/>
      <c r="FA578" s="191"/>
      <c r="FB578" s="191"/>
      <c r="FC578" s="191"/>
      <c r="FD578" s="191"/>
      <c r="FE578" s="191"/>
      <c r="FF578" s="192"/>
      <c r="FG578" s="145"/>
      <c r="FH578" s="191"/>
      <c r="FI578" s="191"/>
      <c r="FJ578" s="191"/>
      <c r="FK578" s="191"/>
      <c r="FL578" s="191"/>
      <c r="FM578" s="191"/>
      <c r="FN578" s="192"/>
      <c r="FO578" s="145"/>
      <c r="FP578" s="191"/>
      <c r="FQ578" s="191"/>
      <c r="FR578" s="191"/>
      <c r="FS578" s="191"/>
      <c r="FT578" s="191"/>
      <c r="FU578" s="191"/>
      <c r="FV578" s="192"/>
      <c r="FW578" s="191"/>
      <c r="FX578" s="191"/>
      <c r="FY578" s="191"/>
      <c r="FZ578" s="191"/>
      <c r="GA578" s="191"/>
      <c r="GB578" s="191"/>
      <c r="GC578" s="191"/>
      <c r="GD578" s="210"/>
      <c r="GE578" s="145"/>
      <c r="GF578" s="191"/>
      <c r="GG578" s="191"/>
      <c r="GH578" s="191"/>
      <c r="GI578" s="191"/>
      <c r="GJ578" s="191"/>
      <c r="GK578" s="191"/>
      <c r="GL578" s="210"/>
      <c r="GM578" s="145"/>
      <c r="GN578" s="191"/>
      <c r="GO578" s="191"/>
      <c r="GP578" s="191"/>
      <c r="GQ578" s="191"/>
      <c r="GR578" s="191"/>
      <c r="GS578" s="191"/>
      <c r="GT578" s="210"/>
      <c r="GU578" s="145"/>
      <c r="GV578" s="191"/>
      <c r="GW578" s="191"/>
      <c r="GX578" s="191"/>
      <c r="GY578" s="191"/>
      <c r="GZ578" s="191"/>
      <c r="HA578" s="191"/>
      <c r="HB578" s="210"/>
      <c r="HC578" s="145"/>
      <c r="HD578" s="191"/>
      <c r="HE578" s="191"/>
      <c r="HF578" s="191"/>
      <c r="HG578" s="191"/>
      <c r="HH578" s="191"/>
      <c r="HI578" s="191"/>
      <c r="HJ578" s="210"/>
      <c r="HR578" s="310"/>
    </row>
    <row r="579" spans="1:226" s="309" customFormat="1" ht="14.45" customHeight="1" x14ac:dyDescent="0.25">
      <c r="A579" s="211" t="s">
        <v>431</v>
      </c>
      <c r="B579" s="194" t="s">
        <v>0</v>
      </c>
      <c r="C579" s="31">
        <f t="shared" si="391"/>
        <v>569</v>
      </c>
      <c r="D579" s="173" t="str">
        <f t="shared" si="355"/>
        <v>Dw_569</v>
      </c>
      <c r="E579" s="4">
        <v>440.15175203579332</v>
      </c>
      <c r="F579" s="195" t="s">
        <v>360</v>
      </c>
      <c r="G579" s="195">
        <v>17.5</v>
      </c>
      <c r="H579" s="3">
        <f t="shared" si="356"/>
        <v>48.540042568900041</v>
      </c>
      <c r="I579" s="196">
        <f t="shared" si="357"/>
        <v>177.12269575838417</v>
      </c>
      <c r="J579" s="1">
        <f t="shared" si="358"/>
        <v>0.3</v>
      </c>
      <c r="K579" s="280">
        <f t="shared" si="359"/>
        <v>0.66385651736664342</v>
      </c>
      <c r="L579" s="280">
        <f t="shared" si="360"/>
        <v>0.76636068622478759</v>
      </c>
      <c r="M579" s="225">
        <f t="shared" si="361"/>
        <v>1.0947004970605525</v>
      </c>
      <c r="N579" s="15" t="s">
        <v>432</v>
      </c>
      <c r="O579" s="197">
        <f t="shared" si="362"/>
        <v>0.57477051466859075</v>
      </c>
      <c r="P579" s="198">
        <f t="shared" si="363"/>
        <v>0</v>
      </c>
      <c r="Q579" s="198">
        <f t="shared" si="364"/>
        <v>0</v>
      </c>
      <c r="R579" s="198">
        <f t="shared" si="365"/>
        <v>0.7669980331122036</v>
      </c>
      <c r="S579" s="77">
        <f t="shared" si="366"/>
        <v>0.81143487639550305</v>
      </c>
      <c r="T579" s="199"/>
      <c r="U579" s="3">
        <f t="shared" si="367"/>
        <v>1.7744972039922438</v>
      </c>
      <c r="V579" s="98">
        <f t="shared" si="368"/>
        <v>10.706057111719387</v>
      </c>
      <c r="W579" s="49">
        <f t="shared" si="369"/>
        <v>4.5338860107299146</v>
      </c>
      <c r="X579" s="317">
        <f t="shared" si="351"/>
        <v>8.0518004307756894E-2</v>
      </c>
      <c r="Y579" s="318">
        <v>8.0518004307756894E-2</v>
      </c>
      <c r="Z579" s="200"/>
      <c r="AA579" s="66"/>
      <c r="AB579" s="66"/>
      <c r="AC579" s="66">
        <v>250</v>
      </c>
      <c r="AD579" s="66"/>
      <c r="AE579" s="66"/>
      <c r="AF579" s="66"/>
      <c r="AG579" s="66"/>
      <c r="AH579" s="195"/>
      <c r="AI579" s="34"/>
      <c r="AJ579" s="229">
        <v>180</v>
      </c>
      <c r="AK579" s="34"/>
      <c r="AL579" s="34"/>
      <c r="AM579" s="34"/>
      <c r="AN579" s="201"/>
      <c r="AO579" s="201"/>
      <c r="AP579" s="202">
        <v>240</v>
      </c>
      <c r="AQ579" s="18"/>
      <c r="AR579" s="18"/>
      <c r="AS579" s="18"/>
      <c r="AT579" s="51"/>
      <c r="AU579" s="17"/>
      <c r="AV579" s="18"/>
      <c r="AW579" s="112"/>
      <c r="AX579" s="103"/>
      <c r="AY579" s="18"/>
      <c r="AZ579" s="18"/>
      <c r="BA579" s="18"/>
      <c r="BB579" s="17"/>
      <c r="BC579" s="19"/>
      <c r="BD579" s="19"/>
      <c r="BE579" s="19"/>
      <c r="BF579" s="17"/>
      <c r="BG579" s="18"/>
      <c r="BH579" s="18"/>
      <c r="BI579" s="128"/>
      <c r="BJ579" s="331"/>
      <c r="BK579" s="332"/>
      <c r="BL579" s="332"/>
      <c r="BM579" s="332"/>
      <c r="BN579" s="333"/>
      <c r="BO579" s="203">
        <f t="shared" si="370"/>
        <v>6.9363999999999999</v>
      </c>
      <c r="BP579" s="285">
        <v>6.9978724653855089</v>
      </c>
      <c r="BQ579" s="204">
        <v>2.8721488983160062</v>
      </c>
      <c r="BR579" s="204"/>
      <c r="BS579" s="47"/>
      <c r="BT579" s="42"/>
      <c r="BU579" s="42"/>
      <c r="BV579" s="42"/>
      <c r="BW579" s="43"/>
      <c r="BX579" s="191"/>
      <c r="BY579" s="191"/>
      <c r="BZ579" s="205"/>
      <c r="CA579" s="191"/>
      <c r="CB579" s="206"/>
      <c r="CC579" s="191"/>
      <c r="CD579" s="207">
        <f t="shared" si="371"/>
        <v>53.136808727515252</v>
      </c>
      <c r="CE579" s="47" t="s">
        <v>356</v>
      </c>
      <c r="CF579" s="42">
        <v>31.8</v>
      </c>
      <c r="CG579" s="42" t="s">
        <v>353</v>
      </c>
      <c r="CH579" s="42">
        <v>175</v>
      </c>
      <c r="CI579" s="191"/>
      <c r="CJ579" s="192"/>
      <c r="CK579" s="191" t="s">
        <v>357</v>
      </c>
      <c r="CL579" s="191" t="s">
        <v>358</v>
      </c>
      <c r="CM579" s="208">
        <v>0.13</v>
      </c>
      <c r="CN579" s="191">
        <v>470</v>
      </c>
      <c r="CO579" s="205">
        <f t="shared" si="372"/>
        <v>70.071056769156229</v>
      </c>
      <c r="CP579" s="191">
        <f t="shared" si="373"/>
        <v>39.852606545636441</v>
      </c>
      <c r="CQ579" s="145" t="s">
        <v>353</v>
      </c>
      <c r="CR579" s="191">
        <v>175</v>
      </c>
      <c r="CS579" s="191"/>
      <c r="CT579" s="191"/>
      <c r="CU579" s="191"/>
      <c r="CV579" s="192"/>
      <c r="CW579" s="191" t="s">
        <v>357</v>
      </c>
      <c r="CX579" s="209" t="s">
        <v>358</v>
      </c>
      <c r="CY579" s="208">
        <v>0.13</v>
      </c>
      <c r="CZ579" s="191">
        <v>470</v>
      </c>
      <c r="DA579" s="191"/>
      <c r="DB579" s="191">
        <f t="shared" si="374"/>
        <v>48.540042568900041</v>
      </c>
      <c r="DC579" s="43">
        <f t="shared" si="375"/>
        <v>0</v>
      </c>
      <c r="DD579" s="191" t="s">
        <v>362</v>
      </c>
      <c r="DE579" s="191">
        <v>100</v>
      </c>
      <c r="DF579" s="191" t="s">
        <v>361</v>
      </c>
      <c r="DG579" s="191">
        <v>20</v>
      </c>
      <c r="DH579" s="191" t="s">
        <v>353</v>
      </c>
      <c r="DI579" s="192">
        <v>175</v>
      </c>
      <c r="DJ579" s="191"/>
      <c r="DK579" s="209"/>
      <c r="DL579" s="208"/>
      <c r="DM579" s="191"/>
      <c r="DN579" s="191">
        <f t="shared" si="376"/>
        <v>48.540042568900041</v>
      </c>
      <c r="DO579" s="192">
        <f t="shared" si="377"/>
        <v>0</v>
      </c>
      <c r="DP579" s="191">
        <v>1</v>
      </c>
      <c r="DQ579" s="191" t="s">
        <v>363</v>
      </c>
      <c r="DR579" s="191" t="s">
        <v>371</v>
      </c>
      <c r="DS579" s="208">
        <v>0.13400000000000001</v>
      </c>
      <c r="DT579" s="191">
        <v>580</v>
      </c>
      <c r="DU579" s="191">
        <f t="shared" si="378"/>
        <v>6.9978724653855089</v>
      </c>
      <c r="DV579" s="191">
        <v>0.375</v>
      </c>
      <c r="DW579" s="191">
        <v>0.45</v>
      </c>
      <c r="DX579" s="192">
        <f t="shared" si="379"/>
        <v>8.8561347879192081</v>
      </c>
      <c r="DY579" s="191">
        <v>1</v>
      </c>
      <c r="DZ579" s="191" t="s">
        <v>363</v>
      </c>
      <c r="EA579" s="191" t="s">
        <v>371</v>
      </c>
      <c r="EB579" s="208">
        <v>0.13400000000000001</v>
      </c>
      <c r="EC579" s="191">
        <v>580</v>
      </c>
      <c r="ED579" s="191">
        <f t="shared" si="380"/>
        <v>2.8721488983160062</v>
      </c>
      <c r="EE579" s="191">
        <v>0.47499999999999998</v>
      </c>
      <c r="EF579" s="191">
        <v>0.47499999999999998</v>
      </c>
      <c r="EG579" s="191">
        <f t="shared" si="381"/>
        <v>4.428067393959604</v>
      </c>
      <c r="EH579" s="166">
        <f t="shared" si="382"/>
        <v>2</v>
      </c>
      <c r="EI579" s="205">
        <f t="shared" si="383"/>
        <v>3.0166452467868141</v>
      </c>
      <c r="EJ579" s="205">
        <f t="shared" si="352"/>
        <v>1.7744972039922438</v>
      </c>
      <c r="EK579" s="51">
        <f t="shared" si="389"/>
        <v>0.84765169432376242</v>
      </c>
      <c r="EL579" s="220">
        <f t="shared" si="353"/>
        <v>0.22577737660659292</v>
      </c>
      <c r="EM579" s="221">
        <f t="shared" si="384"/>
        <v>5.3530285558596935</v>
      </c>
      <c r="EN579" s="191"/>
      <c r="EO579" s="313"/>
      <c r="EP579" s="192" t="s">
        <v>354</v>
      </c>
      <c r="EQ579" s="222">
        <f t="shared" si="385"/>
        <v>3.0166452467868141</v>
      </c>
      <c r="ER579" s="191">
        <f t="shared" si="386"/>
        <v>1.7744972039922438</v>
      </c>
      <c r="ES579" s="51">
        <f t="shared" si="387"/>
        <v>0.84765169432376242</v>
      </c>
      <c r="ET579" s="191">
        <f t="shared" si="390"/>
        <v>3.6939773766065929</v>
      </c>
      <c r="EU579" s="191">
        <f t="shared" si="388"/>
        <v>5.3530285558596935</v>
      </c>
      <c r="EV579" s="191"/>
      <c r="EW579" s="191"/>
      <c r="EX579" s="192" t="str">
        <f t="shared" si="354"/>
        <v>Front</v>
      </c>
      <c r="EY579" s="145"/>
      <c r="EZ579" s="191"/>
      <c r="FA579" s="191"/>
      <c r="FB579" s="191"/>
      <c r="FC579" s="191"/>
      <c r="FD579" s="191"/>
      <c r="FE579" s="191"/>
      <c r="FF579" s="192"/>
      <c r="FG579" s="145"/>
      <c r="FH579" s="191"/>
      <c r="FI579" s="191"/>
      <c r="FJ579" s="191"/>
      <c r="FK579" s="191"/>
      <c r="FL579" s="191"/>
      <c r="FM579" s="191"/>
      <c r="FN579" s="192"/>
      <c r="FO579" s="145"/>
      <c r="FP579" s="191"/>
      <c r="FQ579" s="191"/>
      <c r="FR579" s="191"/>
      <c r="FS579" s="191"/>
      <c r="FT579" s="191"/>
      <c r="FU579" s="191"/>
      <c r="FV579" s="192"/>
      <c r="FW579" s="191"/>
      <c r="FX579" s="191"/>
      <c r="FY579" s="191"/>
      <c r="FZ579" s="191"/>
      <c r="GA579" s="191"/>
      <c r="GB579" s="191"/>
      <c r="GC579" s="191"/>
      <c r="GD579" s="210"/>
      <c r="GE579" s="145"/>
      <c r="GF579" s="191"/>
      <c r="GG579" s="191"/>
      <c r="GH579" s="191"/>
      <c r="GI579" s="191"/>
      <c r="GJ579" s="191"/>
      <c r="GK579" s="191"/>
      <c r="GL579" s="210"/>
      <c r="GM579" s="145"/>
      <c r="GN579" s="191"/>
      <c r="GO579" s="191"/>
      <c r="GP579" s="191"/>
      <c r="GQ579" s="191"/>
      <c r="GR579" s="191"/>
      <c r="GS579" s="191"/>
      <c r="GT579" s="210"/>
      <c r="GU579" s="145"/>
      <c r="GV579" s="191"/>
      <c r="GW579" s="191"/>
      <c r="GX579" s="191"/>
      <c r="GY579" s="191"/>
      <c r="GZ579" s="191"/>
      <c r="HA579" s="191"/>
      <c r="HB579" s="210"/>
      <c r="HC579" s="145"/>
      <c r="HD579" s="191"/>
      <c r="HE579" s="191"/>
      <c r="HF579" s="191"/>
      <c r="HG579" s="191"/>
      <c r="HH579" s="191"/>
      <c r="HI579" s="191"/>
      <c r="HJ579" s="210"/>
      <c r="HR579" s="310"/>
    </row>
    <row r="580" spans="1:226" s="309" customFormat="1" ht="14.45" customHeight="1" x14ac:dyDescent="0.25">
      <c r="A580" s="211" t="s">
        <v>431</v>
      </c>
      <c r="B580" s="194" t="s">
        <v>0</v>
      </c>
      <c r="C580" s="31">
        <f t="shared" si="391"/>
        <v>570</v>
      </c>
      <c r="D580" s="173" t="str">
        <f t="shared" si="355"/>
        <v>Dw_570</v>
      </c>
      <c r="E580" s="4">
        <v>416.87647438498828</v>
      </c>
      <c r="F580" s="195" t="s">
        <v>360</v>
      </c>
      <c r="G580" s="195">
        <v>17.5</v>
      </c>
      <c r="H580" s="3">
        <f t="shared" si="356"/>
        <v>51.438236444794008</v>
      </c>
      <c r="I580" s="196">
        <f t="shared" si="357"/>
        <v>182.92956097341036</v>
      </c>
      <c r="J580" s="1">
        <f t="shared" si="358"/>
        <v>0.3</v>
      </c>
      <c r="K580" s="280">
        <f t="shared" si="359"/>
        <v>0.68553093460380066</v>
      </c>
      <c r="L580" s="280">
        <f t="shared" si="360"/>
        <v>0.98513579595815792</v>
      </c>
      <c r="M580" s="225">
        <f t="shared" si="361"/>
        <v>1.066888604373553</v>
      </c>
      <c r="N580" s="15" t="s">
        <v>432</v>
      </c>
      <c r="O580" s="197">
        <f t="shared" si="362"/>
        <v>0.7388518469686185</v>
      </c>
      <c r="P580" s="198">
        <f t="shared" si="363"/>
        <v>0</v>
      </c>
      <c r="Q580" s="198">
        <f t="shared" si="364"/>
        <v>0</v>
      </c>
      <c r="R580" s="198">
        <f t="shared" si="365"/>
        <v>0.74751172882593075</v>
      </c>
      <c r="S580" s="77">
        <f t="shared" si="366"/>
        <v>0.86305316248019803</v>
      </c>
      <c r="T580" s="199"/>
      <c r="U580" s="3">
        <f t="shared" si="367"/>
        <v>2.6759374914519185</v>
      </c>
      <c r="V580" s="98">
        <f t="shared" si="368"/>
        <v>24.346180957737161</v>
      </c>
      <c r="W580" s="49">
        <f t="shared" si="369"/>
        <v>2.1127846102058587</v>
      </c>
      <c r="X580" s="317">
        <f t="shared" si="351"/>
        <v>0.2177132874950381</v>
      </c>
      <c r="Y580" s="318">
        <v>0.21771328749503799</v>
      </c>
      <c r="Z580" s="200"/>
      <c r="AA580" s="66"/>
      <c r="AB580" s="66"/>
      <c r="AC580" s="66">
        <v>250</v>
      </c>
      <c r="AD580" s="66"/>
      <c r="AE580" s="66"/>
      <c r="AF580" s="66"/>
      <c r="AG580" s="66"/>
      <c r="AH580" s="195"/>
      <c r="AI580" s="34"/>
      <c r="AJ580" s="229">
        <v>180</v>
      </c>
      <c r="AK580" s="34"/>
      <c r="AL580" s="34"/>
      <c r="AM580" s="34"/>
      <c r="AN580" s="201"/>
      <c r="AO580" s="201"/>
      <c r="AP580" s="202">
        <v>240</v>
      </c>
      <c r="AQ580" s="18"/>
      <c r="AR580" s="18"/>
      <c r="AS580" s="18"/>
      <c r="AT580" s="51"/>
      <c r="AU580" s="17"/>
      <c r="AV580" s="18"/>
      <c r="AW580" s="112"/>
      <c r="AX580" s="103"/>
      <c r="AY580" s="18"/>
      <c r="AZ580" s="18"/>
      <c r="BA580" s="18"/>
      <c r="BB580" s="17"/>
      <c r="BC580" s="19"/>
      <c r="BD580" s="19"/>
      <c r="BE580" s="19"/>
      <c r="BF580" s="17"/>
      <c r="BG580" s="18"/>
      <c r="BH580" s="18"/>
      <c r="BI580" s="128"/>
      <c r="BJ580" s="331"/>
      <c r="BK580" s="332"/>
      <c r="BL580" s="332"/>
      <c r="BM580" s="332"/>
      <c r="BN580" s="333"/>
      <c r="BO580" s="203">
        <f t="shared" si="370"/>
        <v>6.9363999999999999</v>
      </c>
      <c r="BP580" s="285">
        <v>7.4156963907493809</v>
      </c>
      <c r="BQ580" s="204">
        <v>2.7888987749350829</v>
      </c>
      <c r="BR580" s="204"/>
      <c r="BS580" s="47"/>
      <c r="BT580" s="42"/>
      <c r="BU580" s="42"/>
      <c r="BV580" s="42"/>
      <c r="BW580" s="43"/>
      <c r="BX580" s="191"/>
      <c r="BY580" s="191"/>
      <c r="BZ580" s="205"/>
      <c r="CA580" s="191"/>
      <c r="CB580" s="206"/>
      <c r="CC580" s="191"/>
      <c r="CD580" s="207">
        <f t="shared" si="371"/>
        <v>54.878868292023107</v>
      </c>
      <c r="CE580" s="47" t="s">
        <v>356</v>
      </c>
      <c r="CF580" s="42">
        <v>31.8</v>
      </c>
      <c r="CG580" s="42" t="s">
        <v>353</v>
      </c>
      <c r="CH580" s="42">
        <v>175</v>
      </c>
      <c r="CI580" s="191"/>
      <c r="CJ580" s="192"/>
      <c r="CK580" s="191" t="s">
        <v>357</v>
      </c>
      <c r="CL580" s="191" t="s">
        <v>358</v>
      </c>
      <c r="CM580" s="208">
        <v>0.13</v>
      </c>
      <c r="CN580" s="191">
        <v>470</v>
      </c>
      <c r="CO580" s="205">
        <f t="shared" si="372"/>
        <v>70.081534232394489</v>
      </c>
      <c r="CP580" s="191">
        <f t="shared" si="373"/>
        <v>41.159151219017332</v>
      </c>
      <c r="CQ580" s="145" t="s">
        <v>353</v>
      </c>
      <c r="CR580" s="191">
        <v>175</v>
      </c>
      <c r="CS580" s="191"/>
      <c r="CT580" s="191"/>
      <c r="CU580" s="191"/>
      <c r="CV580" s="192"/>
      <c r="CW580" s="191" t="s">
        <v>357</v>
      </c>
      <c r="CX580" s="209" t="s">
        <v>358</v>
      </c>
      <c r="CY580" s="208">
        <v>0.13</v>
      </c>
      <c r="CZ580" s="191">
        <v>470</v>
      </c>
      <c r="DA580" s="191"/>
      <c r="DB580" s="191">
        <f t="shared" si="374"/>
        <v>51.438236444794008</v>
      </c>
      <c r="DC580" s="43">
        <f t="shared" si="375"/>
        <v>0</v>
      </c>
      <c r="DD580" s="191" t="s">
        <v>362</v>
      </c>
      <c r="DE580" s="191">
        <v>100</v>
      </c>
      <c r="DF580" s="191" t="s">
        <v>361</v>
      </c>
      <c r="DG580" s="191">
        <v>20</v>
      </c>
      <c r="DH580" s="191" t="s">
        <v>353</v>
      </c>
      <c r="DI580" s="192">
        <v>175</v>
      </c>
      <c r="DJ580" s="191"/>
      <c r="DK580" s="209"/>
      <c r="DL580" s="208"/>
      <c r="DM580" s="191"/>
      <c r="DN580" s="191">
        <f t="shared" si="376"/>
        <v>51.438236444794008</v>
      </c>
      <c r="DO580" s="192">
        <f t="shared" si="377"/>
        <v>0</v>
      </c>
      <c r="DP580" s="191">
        <v>1</v>
      </c>
      <c r="DQ580" s="191" t="s">
        <v>363</v>
      </c>
      <c r="DR580" s="191" t="s">
        <v>371</v>
      </c>
      <c r="DS580" s="208">
        <v>0.13400000000000001</v>
      </c>
      <c r="DT580" s="191">
        <v>580</v>
      </c>
      <c r="DU580" s="191">
        <f t="shared" si="378"/>
        <v>7.4156963907493809</v>
      </c>
      <c r="DV580" s="191">
        <v>0.375</v>
      </c>
      <c r="DW580" s="191">
        <v>0.45</v>
      </c>
      <c r="DX580" s="192">
        <f t="shared" si="379"/>
        <v>9.1464780486705184</v>
      </c>
      <c r="DY580" s="191">
        <v>1</v>
      </c>
      <c r="DZ580" s="191" t="s">
        <v>363</v>
      </c>
      <c r="EA580" s="191" t="s">
        <v>371</v>
      </c>
      <c r="EB580" s="208">
        <v>0.13400000000000001</v>
      </c>
      <c r="EC580" s="191">
        <v>580</v>
      </c>
      <c r="ED580" s="191">
        <f t="shared" si="380"/>
        <v>2.7888987749350829</v>
      </c>
      <c r="EE580" s="191">
        <v>0.47499999999999998</v>
      </c>
      <c r="EF580" s="191">
        <v>0.47499999999999998</v>
      </c>
      <c r="EG580" s="191">
        <f t="shared" si="381"/>
        <v>4.5732390243352592</v>
      </c>
      <c r="EH580" s="166">
        <f t="shared" si="382"/>
        <v>2</v>
      </c>
      <c r="EI580" s="205">
        <f t="shared" si="383"/>
        <v>4.5490937354682623</v>
      </c>
      <c r="EJ580" s="205">
        <f t="shared" si="352"/>
        <v>2.6759374914519189</v>
      </c>
      <c r="EK580" s="51">
        <f t="shared" si="389"/>
        <v>5.6480641741581961E-2</v>
      </c>
      <c r="EL580" s="220">
        <f t="shared" si="353"/>
        <v>1.1936531322658688</v>
      </c>
      <c r="EM580" s="221">
        <f t="shared" si="384"/>
        <v>12.173090478868581</v>
      </c>
      <c r="EN580" s="191"/>
      <c r="EO580" s="313"/>
      <c r="EP580" s="192" t="s">
        <v>354</v>
      </c>
      <c r="EQ580" s="222">
        <f t="shared" si="385"/>
        <v>4.5490937354682623</v>
      </c>
      <c r="ER580" s="191">
        <f t="shared" si="386"/>
        <v>2.6759374914519189</v>
      </c>
      <c r="ES580" s="51">
        <f t="shared" si="387"/>
        <v>5.6480641741581961E-2</v>
      </c>
      <c r="ET580" s="191">
        <f t="shared" si="390"/>
        <v>1.1936531322658688</v>
      </c>
      <c r="EU580" s="191">
        <f t="shared" si="388"/>
        <v>12.173090478868581</v>
      </c>
      <c r="EV580" s="191"/>
      <c r="EW580" s="191"/>
      <c r="EX580" s="192" t="str">
        <f t="shared" si="354"/>
        <v>Rear</v>
      </c>
      <c r="EY580" s="145"/>
      <c r="EZ580" s="191"/>
      <c r="FA580" s="191"/>
      <c r="FB580" s="191"/>
      <c r="FC580" s="191"/>
      <c r="FD580" s="191"/>
      <c r="FE580" s="191"/>
      <c r="FF580" s="192"/>
      <c r="FG580" s="145"/>
      <c r="FH580" s="191"/>
      <c r="FI580" s="191"/>
      <c r="FJ580" s="191"/>
      <c r="FK580" s="191"/>
      <c r="FL580" s="191"/>
      <c r="FM580" s="191"/>
      <c r="FN580" s="192"/>
      <c r="FO580" s="145"/>
      <c r="FP580" s="191"/>
      <c r="FQ580" s="191"/>
      <c r="FR580" s="191"/>
      <c r="FS580" s="191"/>
      <c r="FT580" s="191"/>
      <c r="FU580" s="191"/>
      <c r="FV580" s="192"/>
      <c r="FW580" s="191"/>
      <c r="FX580" s="191"/>
      <c r="FY580" s="191"/>
      <c r="FZ580" s="191"/>
      <c r="GA580" s="191"/>
      <c r="GB580" s="191"/>
      <c r="GC580" s="191"/>
      <c r="GD580" s="210"/>
      <c r="GE580" s="145"/>
      <c r="GF580" s="191"/>
      <c r="GG580" s="191"/>
      <c r="GH580" s="191"/>
      <c r="GI580" s="191"/>
      <c r="GJ580" s="191"/>
      <c r="GK580" s="191"/>
      <c r="GL580" s="210"/>
      <c r="GM580" s="145"/>
      <c r="GN580" s="191"/>
      <c r="GO580" s="191"/>
      <c r="GP580" s="191"/>
      <c r="GQ580" s="191"/>
      <c r="GR580" s="191"/>
      <c r="GS580" s="191"/>
      <c r="GT580" s="210"/>
      <c r="GU580" s="145"/>
      <c r="GV580" s="191"/>
      <c r="GW580" s="191"/>
      <c r="GX580" s="191"/>
      <c r="GY580" s="191"/>
      <c r="GZ580" s="191"/>
      <c r="HA580" s="191"/>
      <c r="HB580" s="210"/>
      <c r="HC580" s="145"/>
      <c r="HD580" s="191"/>
      <c r="HE580" s="191"/>
      <c r="HF580" s="191"/>
      <c r="HG580" s="191"/>
      <c r="HH580" s="191"/>
      <c r="HI580" s="191"/>
      <c r="HJ580" s="210"/>
      <c r="HR580" s="310"/>
    </row>
    <row r="581" spans="1:226" s="309" customFormat="1" ht="14.45" customHeight="1" x14ac:dyDescent="0.25">
      <c r="A581" s="211" t="s">
        <v>431</v>
      </c>
      <c r="B581" s="194" t="s">
        <v>0</v>
      </c>
      <c r="C581" s="31">
        <f t="shared" si="391"/>
        <v>571</v>
      </c>
      <c r="D581" s="173" t="str">
        <f t="shared" si="355"/>
        <v>Dw_571</v>
      </c>
      <c r="E581" s="4">
        <v>637.15686345999757</v>
      </c>
      <c r="F581" s="195" t="s">
        <v>360</v>
      </c>
      <c r="G581" s="195">
        <v>17.5</v>
      </c>
      <c r="H581" s="3">
        <f t="shared" si="356"/>
        <v>60.602454060275129</v>
      </c>
      <c r="I581" s="196">
        <f t="shared" si="357"/>
        <v>217.61065935716101</v>
      </c>
      <c r="J581" s="1">
        <f t="shared" si="358"/>
        <v>0.30000000000000004</v>
      </c>
      <c r="K581" s="280">
        <f t="shared" si="359"/>
        <v>0.67717119538773485</v>
      </c>
      <c r="L581" s="280">
        <f t="shared" si="360"/>
        <v>0.76460767518008566</v>
      </c>
      <c r="M581" s="225">
        <f t="shared" si="361"/>
        <v>1.0772368680353723</v>
      </c>
      <c r="N581" s="15" t="s">
        <v>432</v>
      </c>
      <c r="O581" s="197">
        <f t="shared" si="362"/>
        <v>0.57345575638506419</v>
      </c>
      <c r="P581" s="198">
        <f t="shared" si="363"/>
        <v>0</v>
      </c>
      <c r="Q581" s="198">
        <f t="shared" si="364"/>
        <v>0</v>
      </c>
      <c r="R581" s="198">
        <f t="shared" si="365"/>
        <v>0.75476220317581377</v>
      </c>
      <c r="S581" s="77">
        <f t="shared" si="366"/>
        <v>0.93100787823921838</v>
      </c>
      <c r="T581" s="199"/>
      <c r="U581" s="3">
        <f t="shared" si="367"/>
        <v>1.8006902736268193</v>
      </c>
      <c r="V581" s="98">
        <f t="shared" si="368"/>
        <v>11.024450569216377</v>
      </c>
      <c r="W581" s="49">
        <f t="shared" si="369"/>
        <v>5.4970951776495447</v>
      </c>
      <c r="X581" s="317">
        <f t="shared" si="351"/>
        <v>6.7982369714280497E-2</v>
      </c>
      <c r="Y581" s="318">
        <v>6.7982369714280497E-2</v>
      </c>
      <c r="Z581" s="200"/>
      <c r="AA581" s="66"/>
      <c r="AB581" s="66"/>
      <c r="AC581" s="66">
        <v>250</v>
      </c>
      <c r="AD581" s="66"/>
      <c r="AE581" s="66"/>
      <c r="AF581" s="66"/>
      <c r="AG581" s="66"/>
      <c r="AH581" s="195"/>
      <c r="AI581" s="34"/>
      <c r="AJ581" s="229">
        <v>180</v>
      </c>
      <c r="AK581" s="34"/>
      <c r="AL581" s="34"/>
      <c r="AM581" s="34"/>
      <c r="AN581" s="201"/>
      <c r="AO581" s="201"/>
      <c r="AP581" s="202">
        <v>240</v>
      </c>
      <c r="AQ581" s="18"/>
      <c r="AR581" s="18"/>
      <c r="AS581" s="18"/>
      <c r="AT581" s="51"/>
      <c r="AU581" s="17"/>
      <c r="AV581" s="18"/>
      <c r="AW581" s="112"/>
      <c r="AX581" s="103"/>
      <c r="AY581" s="18"/>
      <c r="AZ581" s="18"/>
      <c r="BA581" s="18"/>
      <c r="BB581" s="17"/>
      <c r="BC581" s="19"/>
      <c r="BD581" s="19"/>
      <c r="BE581" s="19"/>
      <c r="BF581" s="17"/>
      <c r="BG581" s="18"/>
      <c r="BH581" s="18"/>
      <c r="BI581" s="128"/>
      <c r="BJ581" s="331"/>
      <c r="BK581" s="332"/>
      <c r="BL581" s="332"/>
      <c r="BM581" s="332"/>
      <c r="BN581" s="333"/>
      <c r="BO581" s="203">
        <f t="shared" si="370"/>
        <v>6.9363999999999999</v>
      </c>
      <c r="BP581" s="285">
        <v>8.7368741797294174</v>
      </c>
      <c r="BQ581" s="204">
        <v>3.075482191248029</v>
      </c>
      <c r="BR581" s="204"/>
      <c r="BS581" s="47"/>
      <c r="BT581" s="42"/>
      <c r="BU581" s="42"/>
      <c r="BV581" s="42"/>
      <c r="BW581" s="43"/>
      <c r="BX581" s="191"/>
      <c r="BY581" s="191"/>
      <c r="BZ581" s="205"/>
      <c r="CA581" s="191"/>
      <c r="CB581" s="206"/>
      <c r="CC581" s="191"/>
      <c r="CD581" s="207">
        <f t="shared" si="371"/>
        <v>65.283197807148312</v>
      </c>
      <c r="CE581" s="47" t="s">
        <v>356</v>
      </c>
      <c r="CF581" s="42">
        <v>31.8</v>
      </c>
      <c r="CG581" s="42" t="s">
        <v>353</v>
      </c>
      <c r="CH581" s="42">
        <v>175</v>
      </c>
      <c r="CI581" s="191"/>
      <c r="CJ581" s="192"/>
      <c r="CK581" s="191" t="s">
        <v>357</v>
      </c>
      <c r="CL581" s="191" t="s">
        <v>358</v>
      </c>
      <c r="CM581" s="208">
        <v>0.13</v>
      </c>
      <c r="CN581" s="191">
        <v>470</v>
      </c>
      <c r="CO581" s="205">
        <f t="shared" si="372"/>
        <v>86.434197385182898</v>
      </c>
      <c r="CP581" s="191">
        <f t="shared" si="373"/>
        <v>48.962398355361231</v>
      </c>
      <c r="CQ581" s="145" t="s">
        <v>353</v>
      </c>
      <c r="CR581" s="191">
        <v>175</v>
      </c>
      <c r="CS581" s="191"/>
      <c r="CT581" s="191"/>
      <c r="CU581" s="191"/>
      <c r="CV581" s="192"/>
      <c r="CW581" s="191" t="s">
        <v>357</v>
      </c>
      <c r="CX581" s="209" t="s">
        <v>358</v>
      </c>
      <c r="CY581" s="208">
        <v>0.13</v>
      </c>
      <c r="CZ581" s="191">
        <v>470</v>
      </c>
      <c r="DA581" s="191"/>
      <c r="DB581" s="191">
        <f t="shared" si="374"/>
        <v>60.602454060275129</v>
      </c>
      <c r="DC581" s="43">
        <f t="shared" si="375"/>
        <v>0</v>
      </c>
      <c r="DD581" s="191" t="s">
        <v>362</v>
      </c>
      <c r="DE581" s="191">
        <v>100</v>
      </c>
      <c r="DF581" s="191" t="s">
        <v>361</v>
      </c>
      <c r="DG581" s="191">
        <v>20</v>
      </c>
      <c r="DH581" s="191" t="s">
        <v>353</v>
      </c>
      <c r="DI581" s="192">
        <v>175</v>
      </c>
      <c r="DJ581" s="191"/>
      <c r="DK581" s="209"/>
      <c r="DL581" s="208"/>
      <c r="DM581" s="191"/>
      <c r="DN581" s="191">
        <f t="shared" si="376"/>
        <v>60.602454060275129</v>
      </c>
      <c r="DO581" s="192">
        <f t="shared" si="377"/>
        <v>0</v>
      </c>
      <c r="DP581" s="191">
        <v>1</v>
      </c>
      <c r="DQ581" s="191" t="s">
        <v>363</v>
      </c>
      <c r="DR581" s="191" t="s">
        <v>371</v>
      </c>
      <c r="DS581" s="208">
        <v>0.13400000000000001</v>
      </c>
      <c r="DT581" s="191">
        <v>580</v>
      </c>
      <c r="DU581" s="191">
        <f t="shared" si="378"/>
        <v>8.7368741797294174</v>
      </c>
      <c r="DV581" s="191">
        <v>0.375</v>
      </c>
      <c r="DW581" s="191">
        <v>0.45</v>
      </c>
      <c r="DX581" s="192">
        <f t="shared" si="379"/>
        <v>10.880532967858052</v>
      </c>
      <c r="DY581" s="191">
        <v>1</v>
      </c>
      <c r="DZ581" s="191" t="s">
        <v>363</v>
      </c>
      <c r="EA581" s="191" t="s">
        <v>371</v>
      </c>
      <c r="EB581" s="208">
        <v>0.13400000000000001</v>
      </c>
      <c r="EC581" s="191">
        <v>580</v>
      </c>
      <c r="ED581" s="191">
        <f t="shared" si="380"/>
        <v>3.075482191248029</v>
      </c>
      <c r="EE581" s="191">
        <v>0.47499999999999998</v>
      </c>
      <c r="EF581" s="191">
        <v>0.47499999999999998</v>
      </c>
      <c r="EG581" s="191">
        <f t="shared" si="381"/>
        <v>5.440266483929026</v>
      </c>
      <c r="EH581" s="166">
        <f t="shared" si="382"/>
        <v>2</v>
      </c>
      <c r="EI581" s="205">
        <f t="shared" si="383"/>
        <v>3.0611734651655924</v>
      </c>
      <c r="EJ581" s="205">
        <f t="shared" si="352"/>
        <v>1.8006902736268191</v>
      </c>
      <c r="EK581" s="51">
        <f t="shared" si="389"/>
        <v>1.0247919176212099</v>
      </c>
      <c r="EL581" s="220">
        <f t="shared" si="353"/>
        <v>0.20351326741720377</v>
      </c>
      <c r="EM581" s="221">
        <f t="shared" si="384"/>
        <v>5.5122252846081885</v>
      </c>
      <c r="EN581" s="191"/>
      <c r="EO581" s="313"/>
      <c r="EP581" s="192" t="s">
        <v>354</v>
      </c>
      <c r="EQ581" s="222">
        <f t="shared" si="385"/>
        <v>3.0611734651655924</v>
      </c>
      <c r="ER581" s="191">
        <f t="shared" si="386"/>
        <v>1.8006902736268191</v>
      </c>
      <c r="ES581" s="51">
        <f t="shared" si="387"/>
        <v>1.0247919176212099</v>
      </c>
      <c r="ET581" s="191">
        <f t="shared" si="390"/>
        <v>3.6717132674172035</v>
      </c>
      <c r="EU581" s="191">
        <f t="shared" si="388"/>
        <v>5.5122252846081885</v>
      </c>
      <c r="EV581" s="191"/>
      <c r="EW581" s="191"/>
      <c r="EX581" s="192" t="str">
        <f t="shared" si="354"/>
        <v>Front</v>
      </c>
      <c r="EY581" s="145"/>
      <c r="EZ581" s="191"/>
      <c r="FA581" s="191"/>
      <c r="FB581" s="191"/>
      <c r="FC581" s="191"/>
      <c r="FD581" s="191"/>
      <c r="FE581" s="191"/>
      <c r="FF581" s="192"/>
      <c r="FG581" s="145"/>
      <c r="FH581" s="191"/>
      <c r="FI581" s="191"/>
      <c r="FJ581" s="191"/>
      <c r="FK581" s="191"/>
      <c r="FL581" s="191"/>
      <c r="FM581" s="191"/>
      <c r="FN581" s="192"/>
      <c r="FO581" s="145"/>
      <c r="FP581" s="191"/>
      <c r="FQ581" s="191"/>
      <c r="FR581" s="191"/>
      <c r="FS581" s="191"/>
      <c r="FT581" s="191"/>
      <c r="FU581" s="191"/>
      <c r="FV581" s="192"/>
      <c r="FW581" s="191"/>
      <c r="FX581" s="191"/>
      <c r="FY581" s="191"/>
      <c r="FZ581" s="191"/>
      <c r="GA581" s="191"/>
      <c r="GB581" s="191"/>
      <c r="GC581" s="191"/>
      <c r="GD581" s="210"/>
      <c r="GE581" s="145"/>
      <c r="GF581" s="191"/>
      <c r="GG581" s="191"/>
      <c r="GH581" s="191"/>
      <c r="GI581" s="191"/>
      <c r="GJ581" s="191"/>
      <c r="GK581" s="191"/>
      <c r="GL581" s="210"/>
      <c r="GM581" s="145"/>
      <c r="GN581" s="191"/>
      <c r="GO581" s="191"/>
      <c r="GP581" s="191"/>
      <c r="GQ581" s="191"/>
      <c r="GR581" s="191"/>
      <c r="GS581" s="191"/>
      <c r="GT581" s="210"/>
      <c r="GU581" s="145"/>
      <c r="GV581" s="191"/>
      <c r="GW581" s="191"/>
      <c r="GX581" s="191"/>
      <c r="GY581" s="191"/>
      <c r="GZ581" s="191"/>
      <c r="HA581" s="191"/>
      <c r="HB581" s="210"/>
      <c r="HC581" s="145"/>
      <c r="HD581" s="191"/>
      <c r="HE581" s="191"/>
      <c r="HF581" s="191"/>
      <c r="HG581" s="191"/>
      <c r="HH581" s="191"/>
      <c r="HI581" s="191"/>
      <c r="HJ581" s="210"/>
      <c r="HR581" s="310"/>
    </row>
    <row r="582" spans="1:226" s="309" customFormat="1" ht="14.45" customHeight="1" x14ac:dyDescent="0.25">
      <c r="A582" s="211" t="s">
        <v>431</v>
      </c>
      <c r="B582" s="194" t="s">
        <v>0</v>
      </c>
      <c r="C582" s="31">
        <f t="shared" si="391"/>
        <v>572</v>
      </c>
      <c r="D582" s="173" t="str">
        <f t="shared" si="355"/>
        <v>Dw_572</v>
      </c>
      <c r="E582" s="4">
        <v>457.68698144705218</v>
      </c>
      <c r="F582" s="195" t="s">
        <v>360</v>
      </c>
      <c r="G582" s="195">
        <v>17.5</v>
      </c>
      <c r="H582" s="3">
        <f t="shared" si="356"/>
        <v>38.466089167841091</v>
      </c>
      <c r="I582" s="196">
        <f t="shared" si="357"/>
        <v>145.36319041565767</v>
      </c>
      <c r="J582" s="1">
        <f t="shared" si="358"/>
        <v>0.3</v>
      </c>
      <c r="K582" s="280">
        <f t="shared" si="359"/>
        <v>0.63726891944446773</v>
      </c>
      <c r="L582" s="280">
        <f t="shared" si="360"/>
        <v>0.7167553413603478</v>
      </c>
      <c r="M582" s="225">
        <f t="shared" si="361"/>
        <v>1.1336987478611633</v>
      </c>
      <c r="N582" s="15" t="s">
        <v>432</v>
      </c>
      <c r="O582" s="197">
        <f t="shared" si="362"/>
        <v>0.5375665060202609</v>
      </c>
      <c r="P582" s="198">
        <f t="shared" si="363"/>
        <v>0</v>
      </c>
      <c r="Q582" s="198">
        <f t="shared" si="364"/>
        <v>0</v>
      </c>
      <c r="R582" s="198">
        <f t="shared" si="365"/>
        <v>0.79432201966304794</v>
      </c>
      <c r="S582" s="77">
        <f t="shared" si="366"/>
        <v>0.69775025638253396</v>
      </c>
      <c r="T582" s="199"/>
      <c r="U582" s="3">
        <f t="shared" si="367"/>
        <v>1.4939911603628355</v>
      </c>
      <c r="V582" s="98">
        <f t="shared" si="368"/>
        <v>7.5888325966237922</v>
      </c>
      <c r="W582" s="49">
        <f t="shared" si="369"/>
        <v>5.0687755564609942</v>
      </c>
      <c r="X582" s="317">
        <f t="shared" si="351"/>
        <v>6.3810851571793531E-2</v>
      </c>
      <c r="Y582" s="318">
        <v>6.3810851571793531E-2</v>
      </c>
      <c r="Z582" s="200"/>
      <c r="AA582" s="66"/>
      <c r="AB582" s="66"/>
      <c r="AC582" s="66">
        <v>250</v>
      </c>
      <c r="AD582" s="66"/>
      <c r="AE582" s="66"/>
      <c r="AF582" s="66"/>
      <c r="AG582" s="66"/>
      <c r="AH582" s="195"/>
      <c r="AI582" s="34"/>
      <c r="AJ582" s="229">
        <v>180</v>
      </c>
      <c r="AK582" s="34"/>
      <c r="AL582" s="34"/>
      <c r="AM582" s="34"/>
      <c r="AN582" s="201"/>
      <c r="AO582" s="201"/>
      <c r="AP582" s="202">
        <v>240</v>
      </c>
      <c r="AQ582" s="18"/>
      <c r="AR582" s="18"/>
      <c r="AS582" s="18"/>
      <c r="AT582" s="51"/>
      <c r="AU582" s="17"/>
      <c r="AV582" s="18"/>
      <c r="AW582" s="112"/>
      <c r="AX582" s="103"/>
      <c r="AY582" s="18"/>
      <c r="AZ582" s="18"/>
      <c r="BA582" s="18"/>
      <c r="BB582" s="17"/>
      <c r="BC582" s="19"/>
      <c r="BD582" s="19"/>
      <c r="BE582" s="19"/>
      <c r="BF582" s="17"/>
      <c r="BG582" s="18"/>
      <c r="BH582" s="18"/>
      <c r="BI582" s="128"/>
      <c r="BJ582" s="331"/>
      <c r="BK582" s="332"/>
      <c r="BL582" s="332"/>
      <c r="BM582" s="332"/>
      <c r="BN582" s="333"/>
      <c r="BO582" s="203">
        <f t="shared" si="370"/>
        <v>6.9363999999999999</v>
      </c>
      <c r="BP582" s="285">
        <v>5.5455407946256114</v>
      </c>
      <c r="BQ582" s="204">
        <v>2.7412007958505957</v>
      </c>
      <c r="BR582" s="204"/>
      <c r="BS582" s="47"/>
      <c r="BT582" s="42"/>
      <c r="BU582" s="42"/>
      <c r="BV582" s="42"/>
      <c r="BW582" s="43"/>
      <c r="BX582" s="191"/>
      <c r="BY582" s="191"/>
      <c r="BZ582" s="205"/>
      <c r="CA582" s="191"/>
      <c r="CB582" s="206"/>
      <c r="CC582" s="191"/>
      <c r="CD582" s="207">
        <f t="shared" si="371"/>
        <v>43.608957124697298</v>
      </c>
      <c r="CE582" s="47" t="s">
        <v>356</v>
      </c>
      <c r="CF582" s="42">
        <v>31.8</v>
      </c>
      <c r="CG582" s="42" t="s">
        <v>353</v>
      </c>
      <c r="CH582" s="42">
        <v>175</v>
      </c>
      <c r="CI582" s="191"/>
      <c r="CJ582" s="192"/>
      <c r="CK582" s="191" t="s">
        <v>357</v>
      </c>
      <c r="CL582" s="191" t="s">
        <v>358</v>
      </c>
      <c r="CM582" s="208">
        <v>0.13</v>
      </c>
      <c r="CN582" s="191">
        <v>470</v>
      </c>
      <c r="CO582" s="205">
        <f t="shared" si="372"/>
        <v>58.459458228547625</v>
      </c>
      <c r="CP582" s="191">
        <f t="shared" si="373"/>
        <v>32.706717843522974</v>
      </c>
      <c r="CQ582" s="145" t="s">
        <v>353</v>
      </c>
      <c r="CR582" s="191">
        <v>175</v>
      </c>
      <c r="CS582" s="191"/>
      <c r="CT582" s="191"/>
      <c r="CU582" s="191"/>
      <c r="CV582" s="192"/>
      <c r="CW582" s="191" t="s">
        <v>357</v>
      </c>
      <c r="CX582" s="209" t="s">
        <v>358</v>
      </c>
      <c r="CY582" s="208">
        <v>0.13</v>
      </c>
      <c r="CZ582" s="191">
        <v>470</v>
      </c>
      <c r="DA582" s="191"/>
      <c r="DB582" s="191">
        <f t="shared" si="374"/>
        <v>38.466089167841091</v>
      </c>
      <c r="DC582" s="43">
        <f t="shared" si="375"/>
        <v>0</v>
      </c>
      <c r="DD582" s="191" t="s">
        <v>362</v>
      </c>
      <c r="DE582" s="191">
        <v>100</v>
      </c>
      <c r="DF582" s="191" t="s">
        <v>361</v>
      </c>
      <c r="DG582" s="191">
        <v>20</v>
      </c>
      <c r="DH582" s="191" t="s">
        <v>353</v>
      </c>
      <c r="DI582" s="192">
        <v>175</v>
      </c>
      <c r="DJ582" s="191"/>
      <c r="DK582" s="209"/>
      <c r="DL582" s="208"/>
      <c r="DM582" s="191"/>
      <c r="DN582" s="191">
        <f t="shared" si="376"/>
        <v>38.466089167841091</v>
      </c>
      <c r="DO582" s="192">
        <f t="shared" si="377"/>
        <v>0</v>
      </c>
      <c r="DP582" s="191">
        <v>1</v>
      </c>
      <c r="DQ582" s="191" t="s">
        <v>363</v>
      </c>
      <c r="DR582" s="191" t="s">
        <v>371</v>
      </c>
      <c r="DS582" s="208">
        <v>0.13400000000000001</v>
      </c>
      <c r="DT582" s="191">
        <v>580</v>
      </c>
      <c r="DU582" s="191">
        <f t="shared" si="378"/>
        <v>5.5455407946256114</v>
      </c>
      <c r="DV582" s="191">
        <v>0.375</v>
      </c>
      <c r="DW582" s="191">
        <v>0.45</v>
      </c>
      <c r="DX582" s="192">
        <f t="shared" si="379"/>
        <v>7.2681595207828842</v>
      </c>
      <c r="DY582" s="191">
        <v>1</v>
      </c>
      <c r="DZ582" s="191" t="s">
        <v>363</v>
      </c>
      <c r="EA582" s="191" t="s">
        <v>371</v>
      </c>
      <c r="EB582" s="208">
        <v>0.13400000000000001</v>
      </c>
      <c r="EC582" s="191">
        <v>580</v>
      </c>
      <c r="ED582" s="191">
        <f t="shared" si="380"/>
        <v>2.7412007958505957</v>
      </c>
      <c r="EE582" s="191">
        <v>0.47499999999999998</v>
      </c>
      <c r="EF582" s="191">
        <v>0.47499999999999998</v>
      </c>
      <c r="EG582" s="191">
        <f t="shared" si="381"/>
        <v>3.6340797603914421</v>
      </c>
      <c r="EH582" s="166">
        <f t="shared" si="382"/>
        <v>2</v>
      </c>
      <c r="EI582" s="205">
        <f t="shared" si="383"/>
        <v>2.5397849726168205</v>
      </c>
      <c r="EJ582" s="205">
        <f t="shared" si="352"/>
        <v>1.4939911603628355</v>
      </c>
      <c r="EK582" s="51">
        <f t="shared" si="389"/>
        <v>0.9972096354877602</v>
      </c>
      <c r="EL582" s="220">
        <f t="shared" si="353"/>
        <v>0.46420751369158975</v>
      </c>
      <c r="EM582" s="221">
        <f t="shared" si="384"/>
        <v>3.7944162983118961</v>
      </c>
      <c r="EN582" s="191"/>
      <c r="EO582" s="313"/>
      <c r="EP582" s="192" t="s">
        <v>354</v>
      </c>
      <c r="EQ582" s="222">
        <f t="shared" si="385"/>
        <v>2.5397849726168205</v>
      </c>
      <c r="ER582" s="191">
        <f t="shared" si="386"/>
        <v>1.4939911603628355</v>
      </c>
      <c r="ES582" s="51">
        <f t="shared" si="387"/>
        <v>0.9972096354877602</v>
      </c>
      <c r="ET582" s="191">
        <f t="shared" si="390"/>
        <v>3.9324075136915897</v>
      </c>
      <c r="EU582" s="191">
        <f t="shared" si="388"/>
        <v>3.7944162983118961</v>
      </c>
      <c r="EV582" s="191"/>
      <c r="EW582" s="191"/>
      <c r="EX582" s="192" t="str">
        <f t="shared" si="354"/>
        <v>Front</v>
      </c>
      <c r="EY582" s="145"/>
      <c r="EZ582" s="191"/>
      <c r="FA582" s="191"/>
      <c r="FB582" s="191"/>
      <c r="FC582" s="191"/>
      <c r="FD582" s="191"/>
      <c r="FE582" s="191"/>
      <c r="FF582" s="192"/>
      <c r="FG582" s="145"/>
      <c r="FH582" s="191"/>
      <c r="FI582" s="191"/>
      <c r="FJ582" s="191"/>
      <c r="FK582" s="191"/>
      <c r="FL582" s="191"/>
      <c r="FM582" s="191"/>
      <c r="FN582" s="192"/>
      <c r="FO582" s="145"/>
      <c r="FP582" s="191"/>
      <c r="FQ582" s="191"/>
      <c r="FR582" s="191"/>
      <c r="FS582" s="191"/>
      <c r="FT582" s="191"/>
      <c r="FU582" s="191"/>
      <c r="FV582" s="192"/>
      <c r="FW582" s="191"/>
      <c r="FX582" s="191"/>
      <c r="FY582" s="191"/>
      <c r="FZ582" s="191"/>
      <c r="GA582" s="191"/>
      <c r="GB582" s="191"/>
      <c r="GC582" s="191"/>
      <c r="GD582" s="210"/>
      <c r="GE582" s="145"/>
      <c r="GF582" s="191"/>
      <c r="GG582" s="191"/>
      <c r="GH582" s="191"/>
      <c r="GI582" s="191"/>
      <c r="GJ582" s="191"/>
      <c r="GK582" s="191"/>
      <c r="GL582" s="210"/>
      <c r="GM582" s="145"/>
      <c r="GN582" s="191"/>
      <c r="GO582" s="191"/>
      <c r="GP582" s="191"/>
      <c r="GQ582" s="191"/>
      <c r="GR582" s="191"/>
      <c r="GS582" s="191"/>
      <c r="GT582" s="210"/>
      <c r="GU582" s="145"/>
      <c r="GV582" s="191"/>
      <c r="GW582" s="191"/>
      <c r="GX582" s="191"/>
      <c r="GY582" s="191"/>
      <c r="GZ582" s="191"/>
      <c r="HA582" s="191"/>
      <c r="HB582" s="210"/>
      <c r="HC582" s="145"/>
      <c r="HD582" s="191"/>
      <c r="HE582" s="191"/>
      <c r="HF582" s="191"/>
      <c r="HG582" s="191"/>
      <c r="HH582" s="191"/>
      <c r="HI582" s="191"/>
      <c r="HJ582" s="210"/>
      <c r="HR582" s="310"/>
    </row>
    <row r="583" spans="1:226" s="309" customFormat="1" ht="14.45" customHeight="1" x14ac:dyDescent="0.25">
      <c r="A583" s="211" t="s">
        <v>431</v>
      </c>
      <c r="B583" s="194" t="s">
        <v>0</v>
      </c>
      <c r="C583" s="31">
        <f t="shared" si="391"/>
        <v>573</v>
      </c>
      <c r="D583" s="173" t="str">
        <f t="shared" si="355"/>
        <v>Dw_573</v>
      </c>
      <c r="E583" s="4">
        <v>620.91742557343014</v>
      </c>
      <c r="F583" s="195" t="s">
        <v>360</v>
      </c>
      <c r="G583" s="195">
        <v>17.5</v>
      </c>
      <c r="H583" s="3">
        <f t="shared" si="356"/>
        <v>44.279571291537131</v>
      </c>
      <c r="I583" s="196">
        <f t="shared" si="357"/>
        <v>160.17075126958377</v>
      </c>
      <c r="J583" s="1">
        <f t="shared" si="358"/>
        <v>0.30000000000000004</v>
      </c>
      <c r="K583" s="280">
        <f t="shared" si="359"/>
        <v>0.67099770920140267</v>
      </c>
      <c r="L583" s="280">
        <f t="shared" si="360"/>
        <v>0.82748345251258926</v>
      </c>
      <c r="M583" s="225">
        <f t="shared" si="361"/>
        <v>1.085178197966403</v>
      </c>
      <c r="N583" s="15" t="s">
        <v>432</v>
      </c>
      <c r="O583" s="197">
        <f t="shared" si="362"/>
        <v>0.62061258938444197</v>
      </c>
      <c r="P583" s="198">
        <f t="shared" si="363"/>
        <v>0</v>
      </c>
      <c r="Q583" s="198">
        <f t="shared" si="364"/>
        <v>0</v>
      </c>
      <c r="R583" s="198">
        <f t="shared" si="365"/>
        <v>0.76032626791658164</v>
      </c>
      <c r="S583" s="77">
        <f t="shared" si="366"/>
        <v>0.78401097453013202</v>
      </c>
      <c r="T583" s="199"/>
      <c r="U583" s="3">
        <f t="shared" si="367"/>
        <v>1.9957676837184872</v>
      </c>
      <c r="V583" s="98">
        <f t="shared" si="368"/>
        <v>13.542501401075189</v>
      </c>
      <c r="W583" s="49">
        <f t="shared" si="369"/>
        <v>3.2696744848054151</v>
      </c>
      <c r="X583" s="317">
        <f t="shared" si="351"/>
        <v>0.11944574116904047</v>
      </c>
      <c r="Y583" s="318">
        <v>0.1194457411690405</v>
      </c>
      <c r="Z583" s="200"/>
      <c r="AA583" s="66"/>
      <c r="AB583" s="66"/>
      <c r="AC583" s="66">
        <v>250</v>
      </c>
      <c r="AD583" s="66"/>
      <c r="AE583" s="66"/>
      <c r="AF583" s="66"/>
      <c r="AG583" s="66"/>
      <c r="AH583" s="195"/>
      <c r="AI583" s="34"/>
      <c r="AJ583" s="229">
        <v>180</v>
      </c>
      <c r="AK583" s="34"/>
      <c r="AL583" s="34"/>
      <c r="AM583" s="34"/>
      <c r="AN583" s="201"/>
      <c r="AO583" s="201"/>
      <c r="AP583" s="202">
        <v>240</v>
      </c>
      <c r="AQ583" s="18"/>
      <c r="AR583" s="18"/>
      <c r="AS583" s="18"/>
      <c r="AT583" s="51"/>
      <c r="AU583" s="17"/>
      <c r="AV583" s="18"/>
      <c r="AW583" s="112"/>
      <c r="AX583" s="103"/>
      <c r="AY583" s="18"/>
      <c r="AZ583" s="18"/>
      <c r="BA583" s="18"/>
      <c r="BB583" s="17"/>
      <c r="BC583" s="19"/>
      <c r="BD583" s="19"/>
      <c r="BE583" s="19"/>
      <c r="BF583" s="17"/>
      <c r="BG583" s="18"/>
      <c r="BH583" s="18"/>
      <c r="BI583" s="128"/>
      <c r="BJ583" s="331"/>
      <c r="BK583" s="332"/>
      <c r="BL583" s="332"/>
      <c r="BM583" s="332"/>
      <c r="BN583" s="333"/>
      <c r="BO583" s="203">
        <f t="shared" si="370"/>
        <v>6.9363999999999999</v>
      </c>
      <c r="BP583" s="285">
        <v>6.3836530897204788</v>
      </c>
      <c r="BQ583" s="204">
        <v>2.6881127351427199</v>
      </c>
      <c r="BR583" s="204"/>
      <c r="BS583" s="47"/>
      <c r="BT583" s="42"/>
      <c r="BU583" s="42"/>
      <c r="BV583" s="42"/>
      <c r="BW583" s="43"/>
      <c r="BX583" s="191"/>
      <c r="BY583" s="191"/>
      <c r="BZ583" s="205"/>
      <c r="CA583" s="191"/>
      <c r="CB583" s="206"/>
      <c r="CC583" s="191"/>
      <c r="CD583" s="207">
        <f t="shared" si="371"/>
        <v>48.051225380875138</v>
      </c>
      <c r="CE583" s="47" t="s">
        <v>356</v>
      </c>
      <c r="CF583" s="42">
        <v>31.8</v>
      </c>
      <c r="CG583" s="42" t="s">
        <v>353</v>
      </c>
      <c r="CH583" s="42">
        <v>175</v>
      </c>
      <c r="CI583" s="191"/>
      <c r="CJ583" s="192"/>
      <c r="CK583" s="191" t="s">
        <v>357</v>
      </c>
      <c r="CL583" s="191" t="s">
        <v>358</v>
      </c>
      <c r="CM583" s="208">
        <v>0.13</v>
      </c>
      <c r="CN583" s="191">
        <v>470</v>
      </c>
      <c r="CO583" s="205">
        <f t="shared" si="372"/>
        <v>61.640054835081635</v>
      </c>
      <c r="CP583" s="191">
        <f t="shared" si="373"/>
        <v>36.038419035656354</v>
      </c>
      <c r="CQ583" s="145" t="s">
        <v>353</v>
      </c>
      <c r="CR583" s="191">
        <v>175</v>
      </c>
      <c r="CS583" s="191"/>
      <c r="CT583" s="191"/>
      <c r="CU583" s="191"/>
      <c r="CV583" s="192"/>
      <c r="CW583" s="191" t="s">
        <v>357</v>
      </c>
      <c r="CX583" s="209" t="s">
        <v>358</v>
      </c>
      <c r="CY583" s="208">
        <v>0.13</v>
      </c>
      <c r="CZ583" s="191">
        <v>470</v>
      </c>
      <c r="DA583" s="191"/>
      <c r="DB583" s="191">
        <f t="shared" si="374"/>
        <v>44.279571291537131</v>
      </c>
      <c r="DC583" s="43">
        <f t="shared" si="375"/>
        <v>0</v>
      </c>
      <c r="DD583" s="191" t="s">
        <v>362</v>
      </c>
      <c r="DE583" s="191">
        <v>100</v>
      </c>
      <c r="DF583" s="191" t="s">
        <v>361</v>
      </c>
      <c r="DG583" s="191">
        <v>20</v>
      </c>
      <c r="DH583" s="191" t="s">
        <v>353</v>
      </c>
      <c r="DI583" s="192">
        <v>175</v>
      </c>
      <c r="DJ583" s="191"/>
      <c r="DK583" s="209"/>
      <c r="DL583" s="208"/>
      <c r="DM583" s="191"/>
      <c r="DN583" s="191">
        <f t="shared" si="376"/>
        <v>44.279571291537131</v>
      </c>
      <c r="DO583" s="192">
        <f t="shared" si="377"/>
        <v>0</v>
      </c>
      <c r="DP583" s="191">
        <v>1</v>
      </c>
      <c r="DQ583" s="191" t="s">
        <v>363</v>
      </c>
      <c r="DR583" s="191" t="s">
        <v>371</v>
      </c>
      <c r="DS583" s="208">
        <v>0.13400000000000001</v>
      </c>
      <c r="DT583" s="191">
        <v>580</v>
      </c>
      <c r="DU583" s="191">
        <f t="shared" si="378"/>
        <v>6.3836530897204788</v>
      </c>
      <c r="DV583" s="191">
        <v>0.375</v>
      </c>
      <c r="DW583" s="191">
        <v>0.45</v>
      </c>
      <c r="DX583" s="192">
        <f t="shared" si="379"/>
        <v>8.0085375634791891</v>
      </c>
      <c r="DY583" s="191">
        <v>1</v>
      </c>
      <c r="DZ583" s="191" t="s">
        <v>363</v>
      </c>
      <c r="EA583" s="191" t="s">
        <v>371</v>
      </c>
      <c r="EB583" s="208">
        <v>0.13400000000000001</v>
      </c>
      <c r="EC583" s="191">
        <v>580</v>
      </c>
      <c r="ED583" s="191">
        <f t="shared" si="380"/>
        <v>2.6881127351427199</v>
      </c>
      <c r="EE583" s="191">
        <v>0.47499999999999998</v>
      </c>
      <c r="EF583" s="191">
        <v>0.47499999999999998</v>
      </c>
      <c r="EG583" s="191">
        <f t="shared" si="381"/>
        <v>4.0042687817395946</v>
      </c>
      <c r="EH583" s="166">
        <f t="shared" si="382"/>
        <v>2</v>
      </c>
      <c r="EI583" s="205">
        <f t="shared" si="383"/>
        <v>3.3928050623214281</v>
      </c>
      <c r="EJ583" s="205">
        <f t="shared" si="352"/>
        <v>1.9957676837184872</v>
      </c>
      <c r="EK583" s="51">
        <f t="shared" si="389"/>
        <v>0.44234505142423264</v>
      </c>
      <c r="EL583" s="220">
        <f t="shared" si="353"/>
        <v>3.769746883928593E-2</v>
      </c>
      <c r="EM583" s="221">
        <f t="shared" si="384"/>
        <v>6.7712507005375944</v>
      </c>
      <c r="EN583" s="191"/>
      <c r="EO583" s="313"/>
      <c r="EP583" s="192" t="s">
        <v>354</v>
      </c>
      <c r="EQ583" s="222">
        <f t="shared" si="385"/>
        <v>3.3928050623214281</v>
      </c>
      <c r="ER583" s="191">
        <f t="shared" si="386"/>
        <v>1.9957676837184872</v>
      </c>
      <c r="ES583" s="51">
        <f t="shared" si="387"/>
        <v>0.44234505142423264</v>
      </c>
      <c r="ET583" s="191">
        <f t="shared" si="390"/>
        <v>3.5058974688392857</v>
      </c>
      <c r="EU583" s="191">
        <f t="shared" si="388"/>
        <v>6.7712507005375944</v>
      </c>
      <c r="EV583" s="191"/>
      <c r="EW583" s="191"/>
      <c r="EX583" s="192" t="str">
        <f t="shared" si="354"/>
        <v>Front</v>
      </c>
      <c r="EY583" s="145"/>
      <c r="EZ583" s="191"/>
      <c r="FA583" s="191"/>
      <c r="FB583" s="191"/>
      <c r="FC583" s="191"/>
      <c r="FD583" s="191"/>
      <c r="FE583" s="191"/>
      <c r="FF583" s="192"/>
      <c r="FG583" s="145"/>
      <c r="FH583" s="191"/>
      <c r="FI583" s="191"/>
      <c r="FJ583" s="191"/>
      <c r="FK583" s="191"/>
      <c r="FL583" s="191"/>
      <c r="FM583" s="191"/>
      <c r="FN583" s="192"/>
      <c r="FO583" s="145"/>
      <c r="FP583" s="191"/>
      <c r="FQ583" s="191"/>
      <c r="FR583" s="191"/>
      <c r="FS583" s="191"/>
      <c r="FT583" s="191"/>
      <c r="FU583" s="191"/>
      <c r="FV583" s="192"/>
      <c r="FW583" s="191"/>
      <c r="FX583" s="191"/>
      <c r="FY583" s="191"/>
      <c r="FZ583" s="191"/>
      <c r="GA583" s="191"/>
      <c r="GB583" s="191"/>
      <c r="GC583" s="191"/>
      <c r="GD583" s="210"/>
      <c r="GE583" s="145"/>
      <c r="GF583" s="191"/>
      <c r="GG583" s="191"/>
      <c r="GH583" s="191"/>
      <c r="GI583" s="191"/>
      <c r="GJ583" s="191"/>
      <c r="GK583" s="191"/>
      <c r="GL583" s="210"/>
      <c r="GM583" s="145"/>
      <c r="GN583" s="191"/>
      <c r="GO583" s="191"/>
      <c r="GP583" s="191"/>
      <c r="GQ583" s="191"/>
      <c r="GR583" s="191"/>
      <c r="GS583" s="191"/>
      <c r="GT583" s="210"/>
      <c r="GU583" s="145"/>
      <c r="GV583" s="191"/>
      <c r="GW583" s="191"/>
      <c r="GX583" s="191"/>
      <c r="GY583" s="191"/>
      <c r="GZ583" s="191"/>
      <c r="HA583" s="191"/>
      <c r="HB583" s="210"/>
      <c r="HC583" s="145"/>
      <c r="HD583" s="191"/>
      <c r="HE583" s="191"/>
      <c r="HF583" s="191"/>
      <c r="HG583" s="191"/>
      <c r="HH583" s="191"/>
      <c r="HI583" s="191"/>
      <c r="HJ583" s="210"/>
      <c r="HR583" s="310"/>
    </row>
    <row r="584" spans="1:226" s="309" customFormat="1" ht="14.45" customHeight="1" x14ac:dyDescent="0.25">
      <c r="A584" s="211" t="s">
        <v>431</v>
      </c>
      <c r="B584" s="194" t="s">
        <v>0</v>
      </c>
      <c r="C584" s="31">
        <f t="shared" si="391"/>
        <v>574</v>
      </c>
      <c r="D584" s="173" t="str">
        <f t="shared" si="355"/>
        <v>Dw_574</v>
      </c>
      <c r="E584" s="4">
        <v>476.52606268797189</v>
      </c>
      <c r="F584" s="195" t="s">
        <v>360</v>
      </c>
      <c r="G584" s="195">
        <v>17.5</v>
      </c>
      <c r="H584" s="3">
        <f t="shared" si="356"/>
        <v>45.902231686021267</v>
      </c>
      <c r="I584" s="196">
        <f t="shared" si="357"/>
        <v>168.15386717084084</v>
      </c>
      <c r="J584" s="1">
        <f t="shared" si="358"/>
        <v>0.30000000000000004</v>
      </c>
      <c r="K584" s="280">
        <f t="shared" si="359"/>
        <v>0.66072762380950301</v>
      </c>
      <c r="L584" s="280">
        <f t="shared" si="360"/>
        <v>0.78229047712345789</v>
      </c>
      <c r="M584" s="225">
        <f t="shared" si="361"/>
        <v>1.0989914498343392</v>
      </c>
      <c r="N584" s="15" t="s">
        <v>432</v>
      </c>
      <c r="O584" s="197">
        <f t="shared" si="362"/>
        <v>0.58671785784259345</v>
      </c>
      <c r="P584" s="198">
        <f t="shared" si="363"/>
        <v>0</v>
      </c>
      <c r="Q584" s="198">
        <f t="shared" si="364"/>
        <v>0</v>
      </c>
      <c r="R584" s="198">
        <f t="shared" si="365"/>
        <v>0.77000447400312233</v>
      </c>
      <c r="S584" s="77">
        <f t="shared" si="366"/>
        <v>0.78556962629754057</v>
      </c>
      <c r="T584" s="199"/>
      <c r="U584" s="3">
        <f t="shared" si="367"/>
        <v>1.8680125400750534</v>
      </c>
      <c r="V584" s="98">
        <f t="shared" si="368"/>
        <v>11.864200889584019</v>
      </c>
      <c r="W584" s="49">
        <f t="shared" si="369"/>
        <v>3.868969525484045</v>
      </c>
      <c r="X584" s="317">
        <f t="shared" si="351"/>
        <v>9.6432078092392376E-2</v>
      </c>
      <c r="Y584" s="318">
        <v>9.643207809239239E-2</v>
      </c>
      <c r="Z584" s="200"/>
      <c r="AA584" s="66"/>
      <c r="AB584" s="66"/>
      <c r="AC584" s="66">
        <v>250</v>
      </c>
      <c r="AD584" s="66"/>
      <c r="AE584" s="66"/>
      <c r="AF584" s="66"/>
      <c r="AG584" s="66"/>
      <c r="AH584" s="195"/>
      <c r="AI584" s="34"/>
      <c r="AJ584" s="229">
        <v>180</v>
      </c>
      <c r="AK584" s="34"/>
      <c r="AL584" s="34"/>
      <c r="AM584" s="34"/>
      <c r="AN584" s="201"/>
      <c r="AO584" s="201"/>
      <c r="AP584" s="202">
        <v>240</v>
      </c>
      <c r="AQ584" s="18"/>
      <c r="AR584" s="18"/>
      <c r="AS584" s="18"/>
      <c r="AT584" s="51"/>
      <c r="AU584" s="17"/>
      <c r="AV584" s="18"/>
      <c r="AW584" s="112"/>
      <c r="AX584" s="103"/>
      <c r="AY584" s="18"/>
      <c r="AZ584" s="18"/>
      <c r="BA584" s="18"/>
      <c r="BB584" s="17"/>
      <c r="BC584" s="19"/>
      <c r="BD584" s="19"/>
      <c r="BE584" s="19"/>
      <c r="BF584" s="17"/>
      <c r="BG584" s="18"/>
      <c r="BH584" s="18"/>
      <c r="BI584" s="128"/>
      <c r="BJ584" s="331"/>
      <c r="BK584" s="332"/>
      <c r="BL584" s="332"/>
      <c r="BM584" s="332"/>
      <c r="BN584" s="333"/>
      <c r="BO584" s="203">
        <f t="shared" si="370"/>
        <v>6.9363999999999999</v>
      </c>
      <c r="BP584" s="285">
        <v>6.6175871757714759</v>
      </c>
      <c r="BQ584" s="204">
        <v>2.8164924021500197</v>
      </c>
      <c r="BR584" s="204"/>
      <c r="BS584" s="47"/>
      <c r="BT584" s="42"/>
      <c r="BU584" s="42"/>
      <c r="BV584" s="42"/>
      <c r="BW584" s="43"/>
      <c r="BX584" s="191"/>
      <c r="BY584" s="191"/>
      <c r="BZ584" s="205"/>
      <c r="CA584" s="191"/>
      <c r="CB584" s="206"/>
      <c r="CC584" s="191"/>
      <c r="CD584" s="207">
        <f t="shared" si="371"/>
        <v>50.446160151252258</v>
      </c>
      <c r="CE584" s="47" t="s">
        <v>356</v>
      </c>
      <c r="CF584" s="42">
        <v>31.8</v>
      </c>
      <c r="CG584" s="42" t="s">
        <v>353</v>
      </c>
      <c r="CH584" s="42">
        <v>175</v>
      </c>
      <c r="CI584" s="191"/>
      <c r="CJ584" s="192"/>
      <c r="CK584" s="191" t="s">
        <v>357</v>
      </c>
      <c r="CL584" s="191" t="s">
        <v>358</v>
      </c>
      <c r="CM584" s="208">
        <v>0.13</v>
      </c>
      <c r="CN584" s="191">
        <v>470</v>
      </c>
      <c r="CO584" s="205">
        <f t="shared" si="372"/>
        <v>66.377849947370464</v>
      </c>
      <c r="CP584" s="191">
        <f t="shared" si="373"/>
        <v>37.834620113439193</v>
      </c>
      <c r="CQ584" s="145" t="s">
        <v>353</v>
      </c>
      <c r="CR584" s="191">
        <v>175</v>
      </c>
      <c r="CS584" s="191"/>
      <c r="CT584" s="191"/>
      <c r="CU584" s="191"/>
      <c r="CV584" s="192"/>
      <c r="CW584" s="191" t="s">
        <v>357</v>
      </c>
      <c r="CX584" s="209" t="s">
        <v>358</v>
      </c>
      <c r="CY584" s="208">
        <v>0.13</v>
      </c>
      <c r="CZ584" s="191">
        <v>470</v>
      </c>
      <c r="DA584" s="191"/>
      <c r="DB584" s="191">
        <f t="shared" si="374"/>
        <v>45.902231686021267</v>
      </c>
      <c r="DC584" s="43">
        <f t="shared" si="375"/>
        <v>0</v>
      </c>
      <c r="DD584" s="191" t="s">
        <v>362</v>
      </c>
      <c r="DE584" s="191">
        <v>100</v>
      </c>
      <c r="DF584" s="191" t="s">
        <v>361</v>
      </c>
      <c r="DG584" s="191">
        <v>20</v>
      </c>
      <c r="DH584" s="191" t="s">
        <v>353</v>
      </c>
      <c r="DI584" s="192">
        <v>175</v>
      </c>
      <c r="DJ584" s="191"/>
      <c r="DK584" s="209"/>
      <c r="DL584" s="208"/>
      <c r="DM584" s="191"/>
      <c r="DN584" s="191">
        <f t="shared" si="376"/>
        <v>45.902231686021267</v>
      </c>
      <c r="DO584" s="192">
        <f t="shared" si="377"/>
        <v>0</v>
      </c>
      <c r="DP584" s="191">
        <v>1</v>
      </c>
      <c r="DQ584" s="191" t="s">
        <v>363</v>
      </c>
      <c r="DR584" s="191" t="s">
        <v>371</v>
      </c>
      <c r="DS584" s="208">
        <v>0.13400000000000001</v>
      </c>
      <c r="DT584" s="191">
        <v>580</v>
      </c>
      <c r="DU584" s="191">
        <f t="shared" si="378"/>
        <v>6.6175871757714759</v>
      </c>
      <c r="DV584" s="191">
        <v>0.375</v>
      </c>
      <c r="DW584" s="191">
        <v>0.45</v>
      </c>
      <c r="DX584" s="192">
        <f t="shared" si="379"/>
        <v>8.4076933585420424</v>
      </c>
      <c r="DY584" s="191">
        <v>1</v>
      </c>
      <c r="DZ584" s="191" t="s">
        <v>363</v>
      </c>
      <c r="EA584" s="191" t="s">
        <v>371</v>
      </c>
      <c r="EB584" s="208">
        <v>0.13400000000000001</v>
      </c>
      <c r="EC584" s="191">
        <v>580</v>
      </c>
      <c r="ED584" s="191">
        <f t="shared" si="380"/>
        <v>2.8164924021500197</v>
      </c>
      <c r="EE584" s="191">
        <v>0.47499999999999998</v>
      </c>
      <c r="EF584" s="191">
        <v>0.47499999999999998</v>
      </c>
      <c r="EG584" s="191">
        <f t="shared" si="381"/>
        <v>4.2038466792710212</v>
      </c>
      <c r="EH584" s="166">
        <f t="shared" si="382"/>
        <v>2</v>
      </c>
      <c r="EI584" s="205">
        <f t="shared" si="383"/>
        <v>3.1756213181275905</v>
      </c>
      <c r="EJ584" s="205">
        <f t="shared" si="352"/>
        <v>1.8680125400750534</v>
      </c>
      <c r="EK584" s="51">
        <f t="shared" si="389"/>
        <v>0.69847986207496637</v>
      </c>
      <c r="EL584" s="220">
        <f t="shared" si="353"/>
        <v>0.14628934093620471</v>
      </c>
      <c r="EM584" s="221">
        <f t="shared" si="384"/>
        <v>5.9321004447920096</v>
      </c>
      <c r="EN584" s="191"/>
      <c r="EO584" s="313"/>
      <c r="EP584" s="192" t="s">
        <v>354</v>
      </c>
      <c r="EQ584" s="222">
        <f t="shared" si="385"/>
        <v>3.1756213181275905</v>
      </c>
      <c r="ER584" s="191">
        <f t="shared" si="386"/>
        <v>1.8680125400750534</v>
      </c>
      <c r="ES584" s="51">
        <f t="shared" si="387"/>
        <v>0.69847986207496637</v>
      </c>
      <c r="ET584" s="191">
        <f t="shared" si="390"/>
        <v>3.6144893409362044</v>
      </c>
      <c r="EU584" s="191">
        <f t="shared" si="388"/>
        <v>5.9321004447920096</v>
      </c>
      <c r="EV584" s="191"/>
      <c r="EW584" s="191"/>
      <c r="EX584" s="192" t="str">
        <f t="shared" si="354"/>
        <v>Front</v>
      </c>
      <c r="EY584" s="145"/>
      <c r="EZ584" s="191"/>
      <c r="FA584" s="191"/>
      <c r="FB584" s="191"/>
      <c r="FC584" s="191"/>
      <c r="FD584" s="191"/>
      <c r="FE584" s="191"/>
      <c r="FF584" s="192"/>
      <c r="FG584" s="145"/>
      <c r="FH584" s="191"/>
      <c r="FI584" s="191"/>
      <c r="FJ584" s="191"/>
      <c r="FK584" s="191"/>
      <c r="FL584" s="191"/>
      <c r="FM584" s="191"/>
      <c r="FN584" s="192"/>
      <c r="FO584" s="145"/>
      <c r="FP584" s="191"/>
      <c r="FQ584" s="191"/>
      <c r="FR584" s="191"/>
      <c r="FS584" s="191"/>
      <c r="FT584" s="191"/>
      <c r="FU584" s="191"/>
      <c r="FV584" s="192"/>
      <c r="FW584" s="191"/>
      <c r="FX584" s="191"/>
      <c r="FY584" s="191"/>
      <c r="FZ584" s="191"/>
      <c r="GA584" s="191"/>
      <c r="GB584" s="191"/>
      <c r="GC584" s="191"/>
      <c r="GD584" s="210"/>
      <c r="GE584" s="145"/>
      <c r="GF584" s="191"/>
      <c r="GG584" s="191"/>
      <c r="GH584" s="191"/>
      <c r="GI584" s="191"/>
      <c r="GJ584" s="191"/>
      <c r="GK584" s="191"/>
      <c r="GL584" s="210"/>
      <c r="GM584" s="145"/>
      <c r="GN584" s="191"/>
      <c r="GO584" s="191"/>
      <c r="GP584" s="191"/>
      <c r="GQ584" s="191"/>
      <c r="GR584" s="191"/>
      <c r="GS584" s="191"/>
      <c r="GT584" s="210"/>
      <c r="GU584" s="145"/>
      <c r="GV584" s="191"/>
      <c r="GW584" s="191"/>
      <c r="GX584" s="191"/>
      <c r="GY584" s="191"/>
      <c r="GZ584" s="191"/>
      <c r="HA584" s="191"/>
      <c r="HB584" s="210"/>
      <c r="HC584" s="145"/>
      <c r="HD584" s="191"/>
      <c r="HE584" s="191"/>
      <c r="HF584" s="191"/>
      <c r="HG584" s="191"/>
      <c r="HH584" s="191"/>
      <c r="HI584" s="191"/>
      <c r="HJ584" s="210"/>
      <c r="HR584" s="310"/>
    </row>
    <row r="585" spans="1:226" s="309" customFormat="1" ht="14.45" customHeight="1" x14ac:dyDescent="0.25">
      <c r="A585" s="211" t="s">
        <v>431</v>
      </c>
      <c r="B585" s="194" t="s">
        <v>0</v>
      </c>
      <c r="C585" s="31">
        <f t="shared" si="391"/>
        <v>575</v>
      </c>
      <c r="D585" s="173" t="str">
        <f t="shared" si="355"/>
        <v>Dw_575</v>
      </c>
      <c r="E585" s="4">
        <v>638.26495538889435</v>
      </c>
      <c r="F585" s="195" t="s">
        <v>360</v>
      </c>
      <c r="G585" s="195">
        <v>17.5</v>
      </c>
      <c r="H585" s="3">
        <f t="shared" si="356"/>
        <v>59.731497348882364</v>
      </c>
      <c r="I585" s="196">
        <f t="shared" si="357"/>
        <v>208.66162052717382</v>
      </c>
      <c r="J585" s="1">
        <f t="shared" si="358"/>
        <v>0.3</v>
      </c>
      <c r="K585" s="280">
        <f t="shared" si="359"/>
        <v>0.70178756204014536</v>
      </c>
      <c r="L585" s="280">
        <f t="shared" si="360"/>
        <v>0.81394162070917508</v>
      </c>
      <c r="M585" s="225">
        <f t="shared" si="361"/>
        <v>1.047997939722223</v>
      </c>
      <c r="N585" s="15" t="s">
        <v>432</v>
      </c>
      <c r="O585" s="197">
        <f t="shared" si="362"/>
        <v>0.61045621553188123</v>
      </c>
      <c r="P585" s="198">
        <f t="shared" si="363"/>
        <v>0</v>
      </c>
      <c r="Q585" s="198">
        <f t="shared" si="364"/>
        <v>0</v>
      </c>
      <c r="R585" s="198">
        <f t="shared" si="365"/>
        <v>0.73427605142315455</v>
      </c>
      <c r="S585" s="77">
        <f t="shared" si="366"/>
        <v>0.95712194478281243</v>
      </c>
      <c r="T585" s="199"/>
      <c r="U585" s="3">
        <f t="shared" si="367"/>
        <v>1.9012993178496287</v>
      </c>
      <c r="V585" s="98">
        <f t="shared" si="368"/>
        <v>12.290792926588574</v>
      </c>
      <c r="W585" s="49">
        <f t="shared" si="369"/>
        <v>4.8598571065065856</v>
      </c>
      <c r="X585" s="317">
        <f t="shared" si="351"/>
        <v>8.1219922748804629E-2</v>
      </c>
      <c r="Y585" s="318">
        <v>8.1219922748804602E-2</v>
      </c>
      <c r="Z585" s="200"/>
      <c r="AA585" s="66"/>
      <c r="AB585" s="66"/>
      <c r="AC585" s="66">
        <v>250</v>
      </c>
      <c r="AD585" s="66"/>
      <c r="AE585" s="66"/>
      <c r="AF585" s="66"/>
      <c r="AG585" s="66"/>
      <c r="AH585" s="195"/>
      <c r="AI585" s="34"/>
      <c r="AJ585" s="229">
        <v>180</v>
      </c>
      <c r="AK585" s="34"/>
      <c r="AL585" s="34"/>
      <c r="AM585" s="34"/>
      <c r="AN585" s="201"/>
      <c r="AO585" s="201"/>
      <c r="AP585" s="202">
        <v>240</v>
      </c>
      <c r="AQ585" s="18"/>
      <c r="AR585" s="18"/>
      <c r="AS585" s="18"/>
      <c r="AT585" s="51"/>
      <c r="AU585" s="17"/>
      <c r="AV585" s="18"/>
      <c r="AW585" s="112"/>
      <c r="AX585" s="103"/>
      <c r="AY585" s="18"/>
      <c r="AZ585" s="18"/>
      <c r="BA585" s="18"/>
      <c r="BB585" s="17"/>
      <c r="BC585" s="19"/>
      <c r="BD585" s="19"/>
      <c r="BE585" s="19"/>
      <c r="BF585" s="17"/>
      <c r="BG585" s="18"/>
      <c r="BH585" s="18"/>
      <c r="BI585" s="128"/>
      <c r="BJ585" s="331"/>
      <c r="BK585" s="332"/>
      <c r="BL585" s="332"/>
      <c r="BM585" s="332"/>
      <c r="BN585" s="333"/>
      <c r="BO585" s="203">
        <f t="shared" si="370"/>
        <v>6.9363999999999999</v>
      </c>
      <c r="BP585" s="285">
        <v>8.611310960856116</v>
      </c>
      <c r="BQ585" s="204">
        <v>2.8685452814880952</v>
      </c>
      <c r="BR585" s="204"/>
      <c r="BS585" s="47"/>
      <c r="BT585" s="42"/>
      <c r="BU585" s="42"/>
      <c r="BV585" s="42"/>
      <c r="BW585" s="43"/>
      <c r="BX585" s="191"/>
      <c r="BY585" s="191"/>
      <c r="BZ585" s="205"/>
      <c r="CA585" s="191"/>
      <c r="CB585" s="206"/>
      <c r="CC585" s="191"/>
      <c r="CD585" s="207">
        <f t="shared" si="371"/>
        <v>62.598486158152149</v>
      </c>
      <c r="CE585" s="47" t="s">
        <v>356</v>
      </c>
      <c r="CF585" s="42">
        <v>31.8</v>
      </c>
      <c r="CG585" s="42" t="s">
        <v>353</v>
      </c>
      <c r="CH585" s="42">
        <v>175</v>
      </c>
      <c r="CI585" s="191"/>
      <c r="CJ585" s="192"/>
      <c r="CK585" s="191" t="s">
        <v>357</v>
      </c>
      <c r="CL585" s="191" t="s">
        <v>358</v>
      </c>
      <c r="CM585" s="208">
        <v>0.13</v>
      </c>
      <c r="CN585" s="191">
        <v>470</v>
      </c>
      <c r="CO585" s="205">
        <f t="shared" si="372"/>
        <v>79.22707197798124</v>
      </c>
      <c r="CP585" s="191">
        <f t="shared" si="373"/>
        <v>46.94886461861411</v>
      </c>
      <c r="CQ585" s="145" t="s">
        <v>353</v>
      </c>
      <c r="CR585" s="191">
        <v>175</v>
      </c>
      <c r="CS585" s="191"/>
      <c r="CT585" s="191"/>
      <c r="CU585" s="191"/>
      <c r="CV585" s="192"/>
      <c r="CW585" s="191" t="s">
        <v>357</v>
      </c>
      <c r="CX585" s="209" t="s">
        <v>358</v>
      </c>
      <c r="CY585" s="208">
        <v>0.13</v>
      </c>
      <c r="CZ585" s="191">
        <v>470</v>
      </c>
      <c r="DA585" s="191"/>
      <c r="DB585" s="191">
        <f t="shared" si="374"/>
        <v>59.731497348882364</v>
      </c>
      <c r="DC585" s="43">
        <f t="shared" si="375"/>
        <v>0</v>
      </c>
      <c r="DD585" s="191" t="s">
        <v>362</v>
      </c>
      <c r="DE585" s="191">
        <v>100</v>
      </c>
      <c r="DF585" s="191" t="s">
        <v>361</v>
      </c>
      <c r="DG585" s="191">
        <v>20</v>
      </c>
      <c r="DH585" s="191" t="s">
        <v>353</v>
      </c>
      <c r="DI585" s="192">
        <v>175</v>
      </c>
      <c r="DJ585" s="191"/>
      <c r="DK585" s="209"/>
      <c r="DL585" s="208"/>
      <c r="DM585" s="191"/>
      <c r="DN585" s="191">
        <f t="shared" si="376"/>
        <v>59.731497348882364</v>
      </c>
      <c r="DO585" s="192">
        <f t="shared" si="377"/>
        <v>0</v>
      </c>
      <c r="DP585" s="191">
        <v>1</v>
      </c>
      <c r="DQ585" s="191" t="s">
        <v>363</v>
      </c>
      <c r="DR585" s="191" t="s">
        <v>371</v>
      </c>
      <c r="DS585" s="208">
        <v>0.13400000000000001</v>
      </c>
      <c r="DT585" s="191">
        <v>580</v>
      </c>
      <c r="DU585" s="191">
        <f t="shared" si="378"/>
        <v>8.611310960856116</v>
      </c>
      <c r="DV585" s="191">
        <v>0.375</v>
      </c>
      <c r="DW585" s="191">
        <v>0.45</v>
      </c>
      <c r="DX585" s="192">
        <f t="shared" si="379"/>
        <v>10.433081026358693</v>
      </c>
      <c r="DY585" s="191">
        <v>1</v>
      </c>
      <c r="DZ585" s="191" t="s">
        <v>363</v>
      </c>
      <c r="EA585" s="191" t="s">
        <v>371</v>
      </c>
      <c r="EB585" s="208">
        <v>0.13400000000000001</v>
      </c>
      <c r="EC585" s="191">
        <v>580</v>
      </c>
      <c r="ED585" s="191">
        <f t="shared" si="380"/>
        <v>2.8685452814880952</v>
      </c>
      <c r="EE585" s="191">
        <v>0.47499999999999998</v>
      </c>
      <c r="EF585" s="191">
        <v>0.47499999999999998</v>
      </c>
      <c r="EG585" s="191">
        <f t="shared" si="381"/>
        <v>5.2165405131793463</v>
      </c>
      <c r="EH585" s="166">
        <f t="shared" si="382"/>
        <v>2</v>
      </c>
      <c r="EI585" s="205">
        <f t="shared" si="383"/>
        <v>3.2322088403443687</v>
      </c>
      <c r="EJ585" s="205">
        <f t="shared" si="352"/>
        <v>1.9012993178496287</v>
      </c>
      <c r="EK585" s="51">
        <f t="shared" si="389"/>
        <v>0.71724596363846649</v>
      </c>
      <c r="EL585" s="220">
        <f t="shared" si="353"/>
        <v>0.11799557982781561</v>
      </c>
      <c r="EM585" s="221">
        <f t="shared" si="384"/>
        <v>6.1453964632942872</v>
      </c>
      <c r="EN585" s="191"/>
      <c r="EO585" s="313"/>
      <c r="EP585" s="192" t="s">
        <v>354</v>
      </c>
      <c r="EQ585" s="222">
        <f t="shared" si="385"/>
        <v>3.2322088403443687</v>
      </c>
      <c r="ER585" s="191">
        <f t="shared" si="386"/>
        <v>1.9012993178496287</v>
      </c>
      <c r="ES585" s="51">
        <f t="shared" si="387"/>
        <v>0.71724596363846649</v>
      </c>
      <c r="ET585" s="191">
        <f t="shared" si="390"/>
        <v>3.5861955798278156</v>
      </c>
      <c r="EU585" s="191">
        <f t="shared" si="388"/>
        <v>6.1453964632942872</v>
      </c>
      <c r="EV585" s="191"/>
      <c r="EW585" s="191"/>
      <c r="EX585" s="192" t="str">
        <f t="shared" si="354"/>
        <v>Front</v>
      </c>
      <c r="EY585" s="145"/>
      <c r="EZ585" s="191"/>
      <c r="FA585" s="191"/>
      <c r="FB585" s="191"/>
      <c r="FC585" s="191"/>
      <c r="FD585" s="191"/>
      <c r="FE585" s="191"/>
      <c r="FF585" s="192"/>
      <c r="FG585" s="145"/>
      <c r="FH585" s="191"/>
      <c r="FI585" s="191"/>
      <c r="FJ585" s="191"/>
      <c r="FK585" s="191"/>
      <c r="FL585" s="191"/>
      <c r="FM585" s="191"/>
      <c r="FN585" s="192"/>
      <c r="FO585" s="145"/>
      <c r="FP585" s="191"/>
      <c r="FQ585" s="191"/>
      <c r="FR585" s="191"/>
      <c r="FS585" s="191"/>
      <c r="FT585" s="191"/>
      <c r="FU585" s="191"/>
      <c r="FV585" s="192"/>
      <c r="FW585" s="191"/>
      <c r="FX585" s="191"/>
      <c r="FY585" s="191"/>
      <c r="FZ585" s="191"/>
      <c r="GA585" s="191"/>
      <c r="GB585" s="191"/>
      <c r="GC585" s="191"/>
      <c r="GD585" s="210"/>
      <c r="GE585" s="145"/>
      <c r="GF585" s="191"/>
      <c r="GG585" s="191"/>
      <c r="GH585" s="191"/>
      <c r="GI585" s="191"/>
      <c r="GJ585" s="191"/>
      <c r="GK585" s="191"/>
      <c r="GL585" s="210"/>
      <c r="GM585" s="145"/>
      <c r="GN585" s="191"/>
      <c r="GO585" s="191"/>
      <c r="GP585" s="191"/>
      <c r="GQ585" s="191"/>
      <c r="GR585" s="191"/>
      <c r="GS585" s="191"/>
      <c r="GT585" s="210"/>
      <c r="GU585" s="145"/>
      <c r="GV585" s="191"/>
      <c r="GW585" s="191"/>
      <c r="GX585" s="191"/>
      <c r="GY585" s="191"/>
      <c r="GZ585" s="191"/>
      <c r="HA585" s="191"/>
      <c r="HB585" s="210"/>
      <c r="HC585" s="145"/>
      <c r="HD585" s="191"/>
      <c r="HE585" s="191"/>
      <c r="HF585" s="191"/>
      <c r="HG585" s="191"/>
      <c r="HH585" s="191"/>
      <c r="HI585" s="191"/>
      <c r="HJ585" s="210"/>
      <c r="HR585" s="310"/>
    </row>
    <row r="586" spans="1:226" s="309" customFormat="1" ht="14.45" customHeight="1" x14ac:dyDescent="0.25">
      <c r="A586" s="211" t="s">
        <v>431</v>
      </c>
      <c r="B586" s="194" t="s">
        <v>0</v>
      </c>
      <c r="C586" s="31">
        <f t="shared" si="391"/>
        <v>576</v>
      </c>
      <c r="D586" s="173" t="str">
        <f t="shared" si="355"/>
        <v>Dw_576</v>
      </c>
      <c r="E586" s="4">
        <v>703.33108498260879</v>
      </c>
      <c r="F586" s="195" t="s">
        <v>360</v>
      </c>
      <c r="G586" s="195">
        <v>17.5</v>
      </c>
      <c r="H586" s="3">
        <f t="shared" si="356"/>
        <v>45.096120871111054</v>
      </c>
      <c r="I586" s="196">
        <f t="shared" si="357"/>
        <v>167.35977303922704</v>
      </c>
      <c r="J586" s="1">
        <f t="shared" si="358"/>
        <v>0.30000000000000004</v>
      </c>
      <c r="K586" s="280">
        <f t="shared" si="359"/>
        <v>0.650635455973396</v>
      </c>
      <c r="L586" s="280">
        <f t="shared" si="360"/>
        <v>0.81938813681684086</v>
      </c>
      <c r="M586" s="225">
        <f t="shared" si="361"/>
        <v>1.1133536752588342</v>
      </c>
      <c r="N586" s="15" t="s">
        <v>432</v>
      </c>
      <c r="O586" s="197">
        <f t="shared" si="362"/>
        <v>0.61454110261263062</v>
      </c>
      <c r="P586" s="198">
        <f t="shared" si="363"/>
        <v>0</v>
      </c>
      <c r="Q586" s="198">
        <f t="shared" si="364"/>
        <v>0</v>
      </c>
      <c r="R586" s="198">
        <f t="shared" si="365"/>
        <v>0.78006731647125038</v>
      </c>
      <c r="S586" s="77">
        <f t="shared" si="366"/>
        <v>0.76693783332547261</v>
      </c>
      <c r="T586" s="199"/>
      <c r="U586" s="3">
        <f t="shared" si="367"/>
        <v>2.1620132406045491</v>
      </c>
      <c r="V586" s="98">
        <f t="shared" si="368"/>
        <v>15.892624258667906</v>
      </c>
      <c r="W586" s="49">
        <f t="shared" si="369"/>
        <v>2.8375503086921241</v>
      </c>
      <c r="X586" s="317">
        <f t="shared" si="351"/>
        <v>0.13962838413986783</v>
      </c>
      <c r="Y586" s="318">
        <v>0.13962838413986781</v>
      </c>
      <c r="Z586" s="200"/>
      <c r="AA586" s="66"/>
      <c r="AB586" s="66"/>
      <c r="AC586" s="66">
        <v>250</v>
      </c>
      <c r="AD586" s="66"/>
      <c r="AE586" s="66"/>
      <c r="AF586" s="66"/>
      <c r="AG586" s="66"/>
      <c r="AH586" s="195"/>
      <c r="AI586" s="34"/>
      <c r="AJ586" s="229">
        <v>180</v>
      </c>
      <c r="AK586" s="34"/>
      <c r="AL586" s="34"/>
      <c r="AM586" s="34"/>
      <c r="AN586" s="201"/>
      <c r="AO586" s="201"/>
      <c r="AP586" s="202">
        <v>240</v>
      </c>
      <c r="AQ586" s="18"/>
      <c r="AR586" s="18"/>
      <c r="AS586" s="18"/>
      <c r="AT586" s="51"/>
      <c r="AU586" s="17"/>
      <c r="AV586" s="18"/>
      <c r="AW586" s="112"/>
      <c r="AX586" s="103"/>
      <c r="AY586" s="18"/>
      <c r="AZ586" s="18"/>
      <c r="BA586" s="18"/>
      <c r="BB586" s="17"/>
      <c r="BC586" s="19"/>
      <c r="BD586" s="19"/>
      <c r="BE586" s="19"/>
      <c r="BF586" s="17"/>
      <c r="BG586" s="18"/>
      <c r="BH586" s="18"/>
      <c r="BI586" s="128"/>
      <c r="BJ586" s="331"/>
      <c r="BK586" s="332"/>
      <c r="BL586" s="332"/>
      <c r="BM586" s="332"/>
      <c r="BN586" s="333"/>
      <c r="BO586" s="203">
        <f t="shared" si="370"/>
        <v>6.9363999999999999</v>
      </c>
      <c r="BP586" s="285">
        <v>6.5013725954545665</v>
      </c>
      <c r="BQ586" s="204">
        <v>2.8712917542267187</v>
      </c>
      <c r="BR586" s="204"/>
      <c r="BS586" s="47"/>
      <c r="BT586" s="42"/>
      <c r="BU586" s="42"/>
      <c r="BV586" s="42"/>
      <c r="BW586" s="43"/>
      <c r="BX586" s="191"/>
      <c r="BY586" s="191"/>
      <c r="BZ586" s="205"/>
      <c r="CA586" s="191"/>
      <c r="CB586" s="206"/>
      <c r="CC586" s="191"/>
      <c r="CD586" s="207">
        <f t="shared" si="371"/>
        <v>50.207931911768114</v>
      </c>
      <c r="CE586" s="47" t="s">
        <v>356</v>
      </c>
      <c r="CF586" s="42">
        <v>31.8</v>
      </c>
      <c r="CG586" s="42" t="s">
        <v>353</v>
      </c>
      <c r="CH586" s="42">
        <v>175</v>
      </c>
      <c r="CI586" s="191"/>
      <c r="CJ586" s="192"/>
      <c r="CK586" s="191" t="s">
        <v>357</v>
      </c>
      <c r="CL586" s="191" t="s">
        <v>358</v>
      </c>
      <c r="CM586" s="208">
        <v>0.13</v>
      </c>
      <c r="CN586" s="191">
        <v>470</v>
      </c>
      <c r="CO586" s="205">
        <f t="shared" si="372"/>
        <v>67.195977445577086</v>
      </c>
      <c r="CP586" s="191">
        <f t="shared" si="373"/>
        <v>37.655948933826082</v>
      </c>
      <c r="CQ586" s="145" t="s">
        <v>353</v>
      </c>
      <c r="CR586" s="191">
        <v>175</v>
      </c>
      <c r="CS586" s="191"/>
      <c r="CT586" s="191"/>
      <c r="CU586" s="191"/>
      <c r="CV586" s="192"/>
      <c r="CW586" s="191" t="s">
        <v>357</v>
      </c>
      <c r="CX586" s="209" t="s">
        <v>358</v>
      </c>
      <c r="CY586" s="208">
        <v>0.13</v>
      </c>
      <c r="CZ586" s="191">
        <v>470</v>
      </c>
      <c r="DA586" s="191"/>
      <c r="DB586" s="191">
        <f t="shared" si="374"/>
        <v>45.096120871111054</v>
      </c>
      <c r="DC586" s="43">
        <f t="shared" si="375"/>
        <v>0</v>
      </c>
      <c r="DD586" s="191" t="s">
        <v>362</v>
      </c>
      <c r="DE586" s="191">
        <v>100</v>
      </c>
      <c r="DF586" s="191" t="s">
        <v>361</v>
      </c>
      <c r="DG586" s="191">
        <v>20</v>
      </c>
      <c r="DH586" s="191" t="s">
        <v>353</v>
      </c>
      <c r="DI586" s="192">
        <v>175</v>
      </c>
      <c r="DJ586" s="191"/>
      <c r="DK586" s="209"/>
      <c r="DL586" s="208"/>
      <c r="DM586" s="191"/>
      <c r="DN586" s="191">
        <f t="shared" si="376"/>
        <v>45.096120871111054</v>
      </c>
      <c r="DO586" s="192">
        <f t="shared" si="377"/>
        <v>0</v>
      </c>
      <c r="DP586" s="191">
        <v>1</v>
      </c>
      <c r="DQ586" s="191" t="s">
        <v>363</v>
      </c>
      <c r="DR586" s="191" t="s">
        <v>371</v>
      </c>
      <c r="DS586" s="208">
        <v>0.13400000000000001</v>
      </c>
      <c r="DT586" s="191">
        <v>580</v>
      </c>
      <c r="DU586" s="191">
        <f t="shared" si="378"/>
        <v>6.5013725954545665</v>
      </c>
      <c r="DV586" s="191">
        <v>0.375</v>
      </c>
      <c r="DW586" s="191">
        <v>0.45</v>
      </c>
      <c r="DX586" s="192">
        <f t="shared" si="379"/>
        <v>8.3679886519613529</v>
      </c>
      <c r="DY586" s="191">
        <v>1</v>
      </c>
      <c r="DZ586" s="191" t="s">
        <v>363</v>
      </c>
      <c r="EA586" s="191" t="s">
        <v>371</v>
      </c>
      <c r="EB586" s="208">
        <v>0.13400000000000001</v>
      </c>
      <c r="EC586" s="191">
        <v>580</v>
      </c>
      <c r="ED586" s="191">
        <f t="shared" si="380"/>
        <v>2.8712917542267187</v>
      </c>
      <c r="EE586" s="191">
        <v>0.47499999999999998</v>
      </c>
      <c r="EF586" s="191">
        <v>0.47499999999999998</v>
      </c>
      <c r="EG586" s="191">
        <f t="shared" si="381"/>
        <v>4.1839943259806764</v>
      </c>
      <c r="EH586" s="166">
        <f t="shared" si="382"/>
        <v>2</v>
      </c>
      <c r="EI586" s="205">
        <f t="shared" si="383"/>
        <v>3.6754225090277335</v>
      </c>
      <c r="EJ586" s="205">
        <f t="shared" si="352"/>
        <v>2.1620132406045491</v>
      </c>
      <c r="EK586" s="51">
        <f t="shared" si="389"/>
        <v>0.45927851362216954</v>
      </c>
      <c r="EL586" s="220">
        <f t="shared" si="353"/>
        <v>1.6304887454861332</v>
      </c>
      <c r="EM586" s="221">
        <f t="shared" si="384"/>
        <v>7.9463121293339531</v>
      </c>
      <c r="EN586" s="191"/>
      <c r="EO586" s="313"/>
      <c r="EP586" s="192" t="s">
        <v>354</v>
      </c>
      <c r="EQ586" s="222">
        <f t="shared" si="385"/>
        <v>3.6754225090277335</v>
      </c>
      <c r="ER586" s="191">
        <f t="shared" si="386"/>
        <v>2.1620132406045491</v>
      </c>
      <c r="ES586" s="51">
        <f t="shared" si="387"/>
        <v>0.45927851362216954</v>
      </c>
      <c r="ET586" s="191">
        <f t="shared" si="390"/>
        <v>1.6304887454861332</v>
      </c>
      <c r="EU586" s="191">
        <f t="shared" si="388"/>
        <v>7.9463121293339531</v>
      </c>
      <c r="EV586" s="191"/>
      <c r="EW586" s="191"/>
      <c r="EX586" s="192" t="str">
        <f t="shared" si="354"/>
        <v>Rear</v>
      </c>
      <c r="EY586" s="145"/>
      <c r="EZ586" s="191"/>
      <c r="FA586" s="191"/>
      <c r="FB586" s="191"/>
      <c r="FC586" s="191"/>
      <c r="FD586" s="191"/>
      <c r="FE586" s="191"/>
      <c r="FF586" s="192"/>
      <c r="FG586" s="145"/>
      <c r="FH586" s="191"/>
      <c r="FI586" s="191"/>
      <c r="FJ586" s="191"/>
      <c r="FK586" s="191"/>
      <c r="FL586" s="191"/>
      <c r="FM586" s="191"/>
      <c r="FN586" s="192"/>
      <c r="FO586" s="145"/>
      <c r="FP586" s="191"/>
      <c r="FQ586" s="191"/>
      <c r="FR586" s="191"/>
      <c r="FS586" s="191"/>
      <c r="FT586" s="191"/>
      <c r="FU586" s="191"/>
      <c r="FV586" s="192"/>
      <c r="FW586" s="191"/>
      <c r="FX586" s="191"/>
      <c r="FY586" s="191"/>
      <c r="FZ586" s="191"/>
      <c r="GA586" s="191"/>
      <c r="GB586" s="191"/>
      <c r="GC586" s="191"/>
      <c r="GD586" s="210"/>
      <c r="GE586" s="145"/>
      <c r="GF586" s="191"/>
      <c r="GG586" s="191"/>
      <c r="GH586" s="191"/>
      <c r="GI586" s="191"/>
      <c r="GJ586" s="191"/>
      <c r="GK586" s="191"/>
      <c r="GL586" s="210"/>
      <c r="GM586" s="145"/>
      <c r="GN586" s="191"/>
      <c r="GO586" s="191"/>
      <c r="GP586" s="191"/>
      <c r="GQ586" s="191"/>
      <c r="GR586" s="191"/>
      <c r="GS586" s="191"/>
      <c r="GT586" s="210"/>
      <c r="GU586" s="145"/>
      <c r="GV586" s="191"/>
      <c r="GW586" s="191"/>
      <c r="GX586" s="191"/>
      <c r="GY586" s="191"/>
      <c r="GZ586" s="191"/>
      <c r="HA586" s="191"/>
      <c r="HB586" s="210"/>
      <c r="HC586" s="145"/>
      <c r="HD586" s="191"/>
      <c r="HE586" s="191"/>
      <c r="HF586" s="191"/>
      <c r="HG586" s="191"/>
      <c r="HH586" s="191"/>
      <c r="HI586" s="191"/>
      <c r="HJ586" s="210"/>
      <c r="HR586" s="310"/>
    </row>
    <row r="587" spans="1:226" s="309" customFormat="1" ht="14.45" customHeight="1" x14ac:dyDescent="0.25">
      <c r="A587" s="211" t="s">
        <v>431</v>
      </c>
      <c r="B587" s="194" t="s">
        <v>0</v>
      </c>
      <c r="C587" s="31">
        <f t="shared" si="391"/>
        <v>577</v>
      </c>
      <c r="D587" s="173" t="str">
        <f t="shared" si="355"/>
        <v>Dw_577</v>
      </c>
      <c r="E587" s="4">
        <v>522.50725809430105</v>
      </c>
      <c r="F587" s="195" t="s">
        <v>360</v>
      </c>
      <c r="G587" s="195">
        <v>17.5</v>
      </c>
      <c r="H587" s="3">
        <f t="shared" si="356"/>
        <v>45.262186421982044</v>
      </c>
      <c r="I587" s="196">
        <f t="shared" si="357"/>
        <v>167.71182226013229</v>
      </c>
      <c r="J587" s="1">
        <f t="shared" si="358"/>
        <v>0.30000000000000004</v>
      </c>
      <c r="K587" s="280">
        <f t="shared" si="359"/>
        <v>0.65183584972171249</v>
      </c>
      <c r="L587" s="280">
        <f t="shared" si="360"/>
        <v>0.73217679964665494</v>
      </c>
      <c r="M587" s="225">
        <f t="shared" si="361"/>
        <v>1.1116022149032643</v>
      </c>
      <c r="N587" s="15" t="s">
        <v>432</v>
      </c>
      <c r="O587" s="197">
        <f t="shared" si="362"/>
        <v>0.54913259973499118</v>
      </c>
      <c r="P587" s="198">
        <f t="shared" si="363"/>
        <v>0</v>
      </c>
      <c r="Q587" s="198">
        <f t="shared" si="364"/>
        <v>0</v>
      </c>
      <c r="R587" s="198">
        <f t="shared" si="365"/>
        <v>0.77884016196515182</v>
      </c>
      <c r="S587" s="77">
        <f t="shared" si="366"/>
        <v>0.76972172217786272</v>
      </c>
      <c r="T587" s="199"/>
      <c r="U587" s="3">
        <f t="shared" si="367"/>
        <v>1.5783175518349188</v>
      </c>
      <c r="V587" s="98">
        <f t="shared" si="368"/>
        <v>8.4696934010625835</v>
      </c>
      <c r="W587" s="49">
        <f t="shared" si="369"/>
        <v>5.344017106487418</v>
      </c>
      <c r="X587" s="317">
        <f t="shared" si="351"/>
        <v>6.344555556711759E-2</v>
      </c>
      <c r="Y587" s="318">
        <v>6.3445555567117604E-2</v>
      </c>
      <c r="Z587" s="200"/>
      <c r="AA587" s="66"/>
      <c r="AB587" s="66"/>
      <c r="AC587" s="66">
        <v>250</v>
      </c>
      <c r="AD587" s="66"/>
      <c r="AE587" s="66"/>
      <c r="AF587" s="66"/>
      <c r="AG587" s="66"/>
      <c r="AH587" s="195"/>
      <c r="AI587" s="34"/>
      <c r="AJ587" s="229">
        <v>180</v>
      </c>
      <c r="AK587" s="34"/>
      <c r="AL587" s="34"/>
      <c r="AM587" s="34"/>
      <c r="AN587" s="201"/>
      <c r="AO587" s="201"/>
      <c r="AP587" s="202">
        <v>240</v>
      </c>
      <c r="AQ587" s="18"/>
      <c r="AR587" s="18"/>
      <c r="AS587" s="18"/>
      <c r="AT587" s="51"/>
      <c r="AU587" s="17"/>
      <c r="AV587" s="18"/>
      <c r="AW587" s="112"/>
      <c r="AX587" s="103"/>
      <c r="AY587" s="18"/>
      <c r="AZ587" s="18"/>
      <c r="BA587" s="18"/>
      <c r="BB587" s="17"/>
      <c r="BC587" s="19"/>
      <c r="BD587" s="19"/>
      <c r="BE587" s="19"/>
      <c r="BF587" s="17"/>
      <c r="BG587" s="18"/>
      <c r="BH587" s="18"/>
      <c r="BI587" s="128"/>
      <c r="BJ587" s="331"/>
      <c r="BK587" s="332"/>
      <c r="BL587" s="332"/>
      <c r="BM587" s="332"/>
      <c r="BN587" s="333"/>
      <c r="BO587" s="203">
        <f t="shared" si="370"/>
        <v>6.9363999999999999</v>
      </c>
      <c r="BP587" s="285">
        <v>6.525313768234537</v>
      </c>
      <c r="BQ587" s="204">
        <v>2.8669250715427705</v>
      </c>
      <c r="BR587" s="204"/>
      <c r="BS587" s="47"/>
      <c r="BT587" s="42"/>
      <c r="BU587" s="42"/>
      <c r="BV587" s="42"/>
      <c r="BW587" s="43"/>
      <c r="BX587" s="191"/>
      <c r="BY587" s="191"/>
      <c r="BZ587" s="205"/>
      <c r="CA587" s="191"/>
      <c r="CB587" s="206"/>
      <c r="CC587" s="191"/>
      <c r="CD587" s="207">
        <f t="shared" si="371"/>
        <v>50.313546678039692</v>
      </c>
      <c r="CE587" s="47" t="s">
        <v>356</v>
      </c>
      <c r="CF587" s="42">
        <v>31.8</v>
      </c>
      <c r="CG587" s="42" t="s">
        <v>353</v>
      </c>
      <c r="CH587" s="42">
        <v>175</v>
      </c>
      <c r="CI587" s="191"/>
      <c r="CJ587" s="192"/>
      <c r="CK587" s="191" t="s">
        <v>357</v>
      </c>
      <c r="CL587" s="191" t="s">
        <v>358</v>
      </c>
      <c r="CM587" s="208">
        <v>0.13</v>
      </c>
      <c r="CN587" s="191">
        <v>470</v>
      </c>
      <c r="CO587" s="205">
        <f t="shared" si="372"/>
        <v>67.215895564740322</v>
      </c>
      <c r="CP587" s="191">
        <f t="shared" si="373"/>
        <v>37.735160008529768</v>
      </c>
      <c r="CQ587" s="145" t="s">
        <v>353</v>
      </c>
      <c r="CR587" s="191">
        <v>175</v>
      </c>
      <c r="CS587" s="191"/>
      <c r="CT587" s="191"/>
      <c r="CU587" s="191"/>
      <c r="CV587" s="192"/>
      <c r="CW587" s="191" t="s">
        <v>357</v>
      </c>
      <c r="CX587" s="209" t="s">
        <v>358</v>
      </c>
      <c r="CY587" s="208">
        <v>0.13</v>
      </c>
      <c r="CZ587" s="191">
        <v>470</v>
      </c>
      <c r="DA587" s="191"/>
      <c r="DB587" s="191">
        <f t="shared" si="374"/>
        <v>45.262186421982044</v>
      </c>
      <c r="DC587" s="43">
        <f t="shared" si="375"/>
        <v>0</v>
      </c>
      <c r="DD587" s="191" t="s">
        <v>362</v>
      </c>
      <c r="DE587" s="191">
        <v>100</v>
      </c>
      <c r="DF587" s="191" t="s">
        <v>361</v>
      </c>
      <c r="DG587" s="191">
        <v>20</v>
      </c>
      <c r="DH587" s="191" t="s">
        <v>353</v>
      </c>
      <c r="DI587" s="192">
        <v>175</v>
      </c>
      <c r="DJ587" s="191"/>
      <c r="DK587" s="209"/>
      <c r="DL587" s="208"/>
      <c r="DM587" s="191"/>
      <c r="DN587" s="191">
        <f t="shared" si="376"/>
        <v>45.262186421982044</v>
      </c>
      <c r="DO587" s="192">
        <f t="shared" si="377"/>
        <v>0</v>
      </c>
      <c r="DP587" s="191">
        <v>1</v>
      </c>
      <c r="DQ587" s="191" t="s">
        <v>363</v>
      </c>
      <c r="DR587" s="191" t="s">
        <v>371</v>
      </c>
      <c r="DS587" s="208">
        <v>0.13400000000000001</v>
      </c>
      <c r="DT587" s="191">
        <v>580</v>
      </c>
      <c r="DU587" s="191">
        <f t="shared" si="378"/>
        <v>6.525313768234537</v>
      </c>
      <c r="DV587" s="191">
        <v>0.375</v>
      </c>
      <c r="DW587" s="191">
        <v>0.45</v>
      </c>
      <c r="DX587" s="192">
        <f t="shared" si="379"/>
        <v>8.3855911130066154</v>
      </c>
      <c r="DY587" s="191">
        <v>1</v>
      </c>
      <c r="DZ587" s="191" t="s">
        <v>363</v>
      </c>
      <c r="EA587" s="191" t="s">
        <v>371</v>
      </c>
      <c r="EB587" s="208">
        <v>0.13400000000000001</v>
      </c>
      <c r="EC587" s="191">
        <v>580</v>
      </c>
      <c r="ED587" s="191">
        <f t="shared" si="380"/>
        <v>2.8669250715427705</v>
      </c>
      <c r="EE587" s="191">
        <v>0.47499999999999998</v>
      </c>
      <c r="EF587" s="191">
        <v>0.47499999999999998</v>
      </c>
      <c r="EG587" s="191">
        <f t="shared" si="381"/>
        <v>4.1927955565033077</v>
      </c>
      <c r="EH587" s="166">
        <f t="shared" si="382"/>
        <v>2</v>
      </c>
      <c r="EI587" s="205">
        <f t="shared" si="383"/>
        <v>2.6831398381193621</v>
      </c>
      <c r="EJ587" s="205">
        <f t="shared" si="352"/>
        <v>1.5783175518349188</v>
      </c>
      <c r="EK587" s="51">
        <f t="shared" si="389"/>
        <v>1.0386075197078517</v>
      </c>
      <c r="EL587" s="220">
        <f t="shared" si="353"/>
        <v>0.39253008094031894</v>
      </c>
      <c r="EM587" s="221">
        <f t="shared" si="384"/>
        <v>4.2348467005312918</v>
      </c>
      <c r="EN587" s="191"/>
      <c r="EO587" s="313"/>
      <c r="EP587" s="192" t="s">
        <v>354</v>
      </c>
      <c r="EQ587" s="222">
        <f t="shared" si="385"/>
        <v>2.6831398381193621</v>
      </c>
      <c r="ER587" s="191">
        <f t="shared" si="386"/>
        <v>1.5783175518349188</v>
      </c>
      <c r="ES587" s="51">
        <f t="shared" si="387"/>
        <v>1.0386075197078517</v>
      </c>
      <c r="ET587" s="191">
        <f t="shared" si="390"/>
        <v>3.8607300809403187</v>
      </c>
      <c r="EU587" s="191">
        <f t="shared" si="388"/>
        <v>4.2348467005312918</v>
      </c>
      <c r="EV587" s="191"/>
      <c r="EW587" s="191"/>
      <c r="EX587" s="192" t="str">
        <f t="shared" si="354"/>
        <v>Front</v>
      </c>
      <c r="EY587" s="145"/>
      <c r="EZ587" s="191"/>
      <c r="FA587" s="191"/>
      <c r="FB587" s="191"/>
      <c r="FC587" s="191"/>
      <c r="FD587" s="191"/>
      <c r="FE587" s="191"/>
      <c r="FF587" s="192"/>
      <c r="FG587" s="145"/>
      <c r="FH587" s="191"/>
      <c r="FI587" s="191"/>
      <c r="FJ587" s="191"/>
      <c r="FK587" s="191"/>
      <c r="FL587" s="191"/>
      <c r="FM587" s="191"/>
      <c r="FN587" s="192"/>
      <c r="FO587" s="145"/>
      <c r="FP587" s="191"/>
      <c r="FQ587" s="191"/>
      <c r="FR587" s="191"/>
      <c r="FS587" s="191"/>
      <c r="FT587" s="191"/>
      <c r="FU587" s="191"/>
      <c r="FV587" s="192"/>
      <c r="FW587" s="191"/>
      <c r="FX587" s="191"/>
      <c r="FY587" s="191"/>
      <c r="FZ587" s="191"/>
      <c r="GA587" s="191"/>
      <c r="GB587" s="191"/>
      <c r="GC587" s="191"/>
      <c r="GD587" s="210"/>
      <c r="GE587" s="145"/>
      <c r="GF587" s="191"/>
      <c r="GG587" s="191"/>
      <c r="GH587" s="191"/>
      <c r="GI587" s="191"/>
      <c r="GJ587" s="191"/>
      <c r="GK587" s="191"/>
      <c r="GL587" s="210"/>
      <c r="GM587" s="145"/>
      <c r="GN587" s="191"/>
      <c r="GO587" s="191"/>
      <c r="GP587" s="191"/>
      <c r="GQ587" s="191"/>
      <c r="GR587" s="191"/>
      <c r="GS587" s="191"/>
      <c r="GT587" s="210"/>
      <c r="GU587" s="145"/>
      <c r="GV587" s="191"/>
      <c r="GW587" s="191"/>
      <c r="GX587" s="191"/>
      <c r="GY587" s="191"/>
      <c r="GZ587" s="191"/>
      <c r="HA587" s="191"/>
      <c r="HB587" s="210"/>
      <c r="HC587" s="145"/>
      <c r="HD587" s="191"/>
      <c r="HE587" s="191"/>
      <c r="HF587" s="191"/>
      <c r="HG587" s="191"/>
      <c r="HH587" s="191"/>
      <c r="HI587" s="191"/>
      <c r="HJ587" s="210"/>
      <c r="HR587" s="310"/>
    </row>
    <row r="588" spans="1:226" s="309" customFormat="1" ht="14.45" customHeight="1" x14ac:dyDescent="0.25">
      <c r="A588" s="211" t="s">
        <v>431</v>
      </c>
      <c r="B588" s="194" t="s">
        <v>0</v>
      </c>
      <c r="C588" s="31">
        <f t="shared" si="391"/>
        <v>578</v>
      </c>
      <c r="D588" s="173" t="str">
        <f t="shared" si="355"/>
        <v>Dw_578</v>
      </c>
      <c r="E588" s="4">
        <v>643.65992849935355</v>
      </c>
      <c r="F588" s="195" t="s">
        <v>360</v>
      </c>
      <c r="G588" s="195">
        <v>17.5</v>
      </c>
      <c r="H588" s="3">
        <f t="shared" si="356"/>
        <v>44.141001213746456</v>
      </c>
      <c r="I588" s="196">
        <f t="shared" si="357"/>
        <v>168.41280162627604</v>
      </c>
      <c r="J588" s="1">
        <f t="shared" si="358"/>
        <v>0.30000000000000004</v>
      </c>
      <c r="K588" s="280">
        <f t="shared" si="359"/>
        <v>0.63051711692712131</v>
      </c>
      <c r="L588" s="280">
        <f t="shared" si="360"/>
        <v>0.8438519517770442</v>
      </c>
      <c r="M588" s="225">
        <f t="shared" si="361"/>
        <v>1.1446011440299775</v>
      </c>
      <c r="N588" s="15" t="s">
        <v>432</v>
      </c>
      <c r="O588" s="197">
        <f t="shared" si="362"/>
        <v>0.63288896383278304</v>
      </c>
      <c r="P588" s="198">
        <f t="shared" si="363"/>
        <v>0</v>
      </c>
      <c r="Q588" s="198">
        <f t="shared" si="364"/>
        <v>0</v>
      </c>
      <c r="R588" s="198">
        <f t="shared" si="365"/>
        <v>0.80196074499490255</v>
      </c>
      <c r="S588" s="77">
        <f t="shared" si="366"/>
        <v>0.73560749861400254</v>
      </c>
      <c r="T588" s="199"/>
      <c r="U588" s="3">
        <f t="shared" si="367"/>
        <v>2.4409452422358022</v>
      </c>
      <c r="V588" s="98">
        <f t="shared" si="368"/>
        <v>20.257926497018236</v>
      </c>
      <c r="W588" s="49">
        <f t="shared" si="369"/>
        <v>2.1789496185724424</v>
      </c>
      <c r="X588" s="317">
        <f t="shared" si="351"/>
        <v>0.1879312095352754</v>
      </c>
      <c r="Y588" s="318">
        <v>0.1879312095352754</v>
      </c>
      <c r="Z588" s="200"/>
      <c r="AA588" s="66"/>
      <c r="AB588" s="66"/>
      <c r="AC588" s="66">
        <v>250</v>
      </c>
      <c r="AD588" s="66"/>
      <c r="AE588" s="66"/>
      <c r="AF588" s="66"/>
      <c r="AG588" s="66"/>
      <c r="AH588" s="195"/>
      <c r="AI588" s="34"/>
      <c r="AJ588" s="229">
        <v>180</v>
      </c>
      <c r="AK588" s="34"/>
      <c r="AL588" s="34"/>
      <c r="AM588" s="34"/>
      <c r="AN588" s="201"/>
      <c r="AO588" s="201"/>
      <c r="AP588" s="202">
        <v>240</v>
      </c>
      <c r="AQ588" s="18"/>
      <c r="AR588" s="18"/>
      <c r="AS588" s="18"/>
      <c r="AT588" s="51"/>
      <c r="AU588" s="17"/>
      <c r="AV588" s="18"/>
      <c r="AW588" s="112"/>
      <c r="AX588" s="103"/>
      <c r="AY588" s="18"/>
      <c r="AZ588" s="18"/>
      <c r="BA588" s="18"/>
      <c r="BB588" s="17"/>
      <c r="BC588" s="19"/>
      <c r="BD588" s="19"/>
      <c r="BE588" s="19"/>
      <c r="BF588" s="17"/>
      <c r="BG588" s="18"/>
      <c r="BH588" s="18"/>
      <c r="BI588" s="128"/>
      <c r="BJ588" s="331"/>
      <c r="BK588" s="332"/>
      <c r="BL588" s="332"/>
      <c r="BM588" s="332"/>
      <c r="BN588" s="333"/>
      <c r="BO588" s="203">
        <f t="shared" si="370"/>
        <v>6.9363999999999999</v>
      </c>
      <c r="BP588" s="285">
        <v>6.3636758568921135</v>
      </c>
      <c r="BQ588" s="204">
        <v>3.0124188786960659</v>
      </c>
      <c r="BR588" s="204"/>
      <c r="BS588" s="47"/>
      <c r="BT588" s="42"/>
      <c r="BU588" s="42"/>
      <c r="BV588" s="42"/>
      <c r="BW588" s="43"/>
      <c r="BX588" s="191"/>
      <c r="BY588" s="191"/>
      <c r="BZ588" s="205"/>
      <c r="CA588" s="191"/>
      <c r="CB588" s="206"/>
      <c r="CC588" s="191"/>
      <c r="CD588" s="207">
        <f t="shared" si="371"/>
        <v>50.523840487882815</v>
      </c>
      <c r="CE588" s="47" t="s">
        <v>356</v>
      </c>
      <c r="CF588" s="42">
        <v>31.8</v>
      </c>
      <c r="CG588" s="42" t="s">
        <v>353</v>
      </c>
      <c r="CH588" s="42">
        <v>175</v>
      </c>
      <c r="CI588" s="191"/>
      <c r="CJ588" s="192"/>
      <c r="CK588" s="191" t="s">
        <v>357</v>
      </c>
      <c r="CL588" s="191" t="s">
        <v>358</v>
      </c>
      <c r="CM588" s="208">
        <v>0.13</v>
      </c>
      <c r="CN588" s="191">
        <v>470</v>
      </c>
      <c r="CO588" s="205">
        <f t="shared" si="372"/>
        <v>70.159245347355267</v>
      </c>
      <c r="CP588" s="191">
        <f t="shared" si="373"/>
        <v>37.892880365912106</v>
      </c>
      <c r="CQ588" s="145" t="s">
        <v>353</v>
      </c>
      <c r="CR588" s="191">
        <v>175</v>
      </c>
      <c r="CS588" s="191"/>
      <c r="CT588" s="191"/>
      <c r="CU588" s="191"/>
      <c r="CV588" s="192"/>
      <c r="CW588" s="191" t="s">
        <v>357</v>
      </c>
      <c r="CX588" s="209" t="s">
        <v>358</v>
      </c>
      <c r="CY588" s="208">
        <v>0.13</v>
      </c>
      <c r="CZ588" s="191">
        <v>470</v>
      </c>
      <c r="DA588" s="191"/>
      <c r="DB588" s="191">
        <f t="shared" si="374"/>
        <v>44.141001213746456</v>
      </c>
      <c r="DC588" s="43">
        <f t="shared" si="375"/>
        <v>0</v>
      </c>
      <c r="DD588" s="191" t="s">
        <v>362</v>
      </c>
      <c r="DE588" s="191">
        <v>100</v>
      </c>
      <c r="DF588" s="191" t="s">
        <v>361</v>
      </c>
      <c r="DG588" s="191">
        <v>20</v>
      </c>
      <c r="DH588" s="191" t="s">
        <v>353</v>
      </c>
      <c r="DI588" s="192">
        <v>175</v>
      </c>
      <c r="DJ588" s="191"/>
      <c r="DK588" s="209"/>
      <c r="DL588" s="208"/>
      <c r="DM588" s="191"/>
      <c r="DN588" s="191">
        <f t="shared" si="376"/>
        <v>44.141001213746456</v>
      </c>
      <c r="DO588" s="192">
        <f t="shared" si="377"/>
        <v>0</v>
      </c>
      <c r="DP588" s="191">
        <v>1</v>
      </c>
      <c r="DQ588" s="191" t="s">
        <v>363</v>
      </c>
      <c r="DR588" s="191" t="s">
        <v>371</v>
      </c>
      <c r="DS588" s="208">
        <v>0.13400000000000001</v>
      </c>
      <c r="DT588" s="191">
        <v>580</v>
      </c>
      <c r="DU588" s="191">
        <f t="shared" si="378"/>
        <v>6.3636758568921135</v>
      </c>
      <c r="DV588" s="191">
        <v>0.375</v>
      </c>
      <c r="DW588" s="191">
        <v>0.45</v>
      </c>
      <c r="DX588" s="192">
        <f t="shared" si="379"/>
        <v>8.4206400813138025</v>
      </c>
      <c r="DY588" s="191">
        <v>1</v>
      </c>
      <c r="DZ588" s="191" t="s">
        <v>363</v>
      </c>
      <c r="EA588" s="191" t="s">
        <v>371</v>
      </c>
      <c r="EB588" s="208">
        <v>0.13400000000000001</v>
      </c>
      <c r="EC588" s="191">
        <v>580</v>
      </c>
      <c r="ED588" s="191">
        <f t="shared" si="380"/>
        <v>3.0124188786960659</v>
      </c>
      <c r="EE588" s="191">
        <v>0.47499999999999998</v>
      </c>
      <c r="EF588" s="191">
        <v>0.47499999999999998</v>
      </c>
      <c r="EG588" s="191">
        <f t="shared" si="381"/>
        <v>4.2103200406569012</v>
      </c>
      <c r="EH588" s="166">
        <f t="shared" si="382"/>
        <v>2</v>
      </c>
      <c r="EI588" s="205">
        <f t="shared" si="383"/>
        <v>4.1496069118008636</v>
      </c>
      <c r="EJ588" s="205">
        <f t="shared" si="352"/>
        <v>2.4409452422358022</v>
      </c>
      <c r="EK588" s="51">
        <f t="shared" ref="EK588:EK651" si="392">IF((BQ588-EJ588)/2&gt;$EK$2,$EK$2,MAX(BQ588-EJ588-$EL$2,(BQ588-EJ588)/2))</f>
        <v>0.32147363646026372</v>
      </c>
      <c r="EL588" s="220">
        <f t="shared" si="353"/>
        <v>1.3933965440995681</v>
      </c>
      <c r="EM588" s="221">
        <f t="shared" si="384"/>
        <v>10.128963248509118</v>
      </c>
      <c r="EN588" s="191"/>
      <c r="EO588" s="313"/>
      <c r="EP588" s="192" t="s">
        <v>354</v>
      </c>
      <c r="EQ588" s="222">
        <f t="shared" si="385"/>
        <v>4.1496069118008636</v>
      </c>
      <c r="ER588" s="191">
        <f t="shared" si="386"/>
        <v>2.4409452422358022</v>
      </c>
      <c r="ES588" s="51">
        <f t="shared" si="387"/>
        <v>0.32147363646026372</v>
      </c>
      <c r="ET588" s="191">
        <f t="shared" ref="ET588:ET651" si="393">IF((BO588/2-($EI$2*POWER(Y588*I588/(EH588*$EI$2),2/5)))/2&gt;0,BO588/2+EL588,EL588)</f>
        <v>1.3933965440995681</v>
      </c>
      <c r="EU588" s="191">
        <f t="shared" si="388"/>
        <v>10.128963248509118</v>
      </c>
      <c r="EV588" s="191"/>
      <c r="EW588" s="191"/>
      <c r="EX588" s="192" t="str">
        <f t="shared" si="354"/>
        <v>Rear</v>
      </c>
      <c r="EY588" s="145"/>
      <c r="EZ588" s="191"/>
      <c r="FA588" s="191"/>
      <c r="FB588" s="191"/>
      <c r="FC588" s="191"/>
      <c r="FD588" s="191"/>
      <c r="FE588" s="191"/>
      <c r="FF588" s="192"/>
      <c r="FG588" s="145"/>
      <c r="FH588" s="191"/>
      <c r="FI588" s="191"/>
      <c r="FJ588" s="191"/>
      <c r="FK588" s="191"/>
      <c r="FL588" s="191"/>
      <c r="FM588" s="191"/>
      <c r="FN588" s="192"/>
      <c r="FO588" s="145"/>
      <c r="FP588" s="191"/>
      <c r="FQ588" s="191"/>
      <c r="FR588" s="191"/>
      <c r="FS588" s="191"/>
      <c r="FT588" s="191"/>
      <c r="FU588" s="191"/>
      <c r="FV588" s="192"/>
      <c r="FW588" s="191"/>
      <c r="FX588" s="191"/>
      <c r="FY588" s="191"/>
      <c r="FZ588" s="191"/>
      <c r="GA588" s="191"/>
      <c r="GB588" s="191"/>
      <c r="GC588" s="191"/>
      <c r="GD588" s="210"/>
      <c r="GE588" s="145"/>
      <c r="GF588" s="191"/>
      <c r="GG588" s="191"/>
      <c r="GH588" s="191"/>
      <c r="GI588" s="191"/>
      <c r="GJ588" s="191"/>
      <c r="GK588" s="191"/>
      <c r="GL588" s="210"/>
      <c r="GM588" s="145"/>
      <c r="GN588" s="191"/>
      <c r="GO588" s="191"/>
      <c r="GP588" s="191"/>
      <c r="GQ588" s="191"/>
      <c r="GR588" s="191"/>
      <c r="GS588" s="191"/>
      <c r="GT588" s="210"/>
      <c r="GU588" s="145"/>
      <c r="GV588" s="191"/>
      <c r="GW588" s="191"/>
      <c r="GX588" s="191"/>
      <c r="GY588" s="191"/>
      <c r="GZ588" s="191"/>
      <c r="HA588" s="191"/>
      <c r="HB588" s="210"/>
      <c r="HC588" s="145"/>
      <c r="HD588" s="191"/>
      <c r="HE588" s="191"/>
      <c r="HF588" s="191"/>
      <c r="HG588" s="191"/>
      <c r="HH588" s="191"/>
      <c r="HI588" s="191"/>
      <c r="HJ588" s="210"/>
      <c r="HR588" s="310"/>
    </row>
    <row r="589" spans="1:226" s="309" customFormat="1" ht="14.45" customHeight="1" x14ac:dyDescent="0.25">
      <c r="A589" s="211" t="s">
        <v>431</v>
      </c>
      <c r="B589" s="194" t="s">
        <v>0</v>
      </c>
      <c r="C589" s="31">
        <f t="shared" ref="C589:C652" si="394">C588+1</f>
        <v>579</v>
      </c>
      <c r="D589" s="173" t="str">
        <f t="shared" si="355"/>
        <v>Dw_579</v>
      </c>
      <c r="E589" s="4">
        <v>739.47678262512432</v>
      </c>
      <c r="F589" s="195" t="s">
        <v>360</v>
      </c>
      <c r="G589" s="195">
        <v>17.5</v>
      </c>
      <c r="H589" s="3">
        <f t="shared" si="356"/>
        <v>45.364371404414953</v>
      </c>
      <c r="I589" s="196">
        <f t="shared" si="357"/>
        <v>167.06457891516038</v>
      </c>
      <c r="J589" s="1">
        <f t="shared" si="358"/>
        <v>0.3</v>
      </c>
      <c r="K589" s="280">
        <f t="shared" si="359"/>
        <v>0.65656415428181525</v>
      </c>
      <c r="L589" s="280">
        <f t="shared" si="360"/>
        <v>0.79876587558652756</v>
      </c>
      <c r="M589" s="225">
        <f t="shared" si="361"/>
        <v>1.1048179909238287</v>
      </c>
      <c r="N589" s="15" t="s">
        <v>432</v>
      </c>
      <c r="O589" s="197">
        <f t="shared" si="362"/>
        <v>0.59907440668989564</v>
      </c>
      <c r="P589" s="198">
        <f t="shared" si="363"/>
        <v>0</v>
      </c>
      <c r="Q589" s="198">
        <f t="shared" si="364"/>
        <v>0</v>
      </c>
      <c r="R589" s="198">
        <f t="shared" si="365"/>
        <v>0.77408681941859048</v>
      </c>
      <c r="S589" s="77">
        <f t="shared" si="366"/>
        <v>0.77615359853794164</v>
      </c>
      <c r="T589" s="199"/>
      <c r="U589" s="3">
        <f t="shared" si="367"/>
        <v>1.9992515901681631</v>
      </c>
      <c r="V589" s="98">
        <f t="shared" si="368"/>
        <v>13.589823530685758</v>
      </c>
      <c r="W589" s="49">
        <f t="shared" si="369"/>
        <v>3.3381133538623526</v>
      </c>
      <c r="X589" s="317">
        <f t="shared" si="351"/>
        <v>0.11501729827979958</v>
      </c>
      <c r="Y589" s="318">
        <v>0.1150172982797996</v>
      </c>
      <c r="Z589" s="200"/>
      <c r="AA589" s="66"/>
      <c r="AB589" s="66"/>
      <c r="AC589" s="66">
        <v>250</v>
      </c>
      <c r="AD589" s="66"/>
      <c r="AE589" s="66"/>
      <c r="AF589" s="66"/>
      <c r="AG589" s="66"/>
      <c r="AH589" s="195"/>
      <c r="AI589" s="34"/>
      <c r="AJ589" s="229">
        <v>180</v>
      </c>
      <c r="AK589" s="34"/>
      <c r="AL589" s="34"/>
      <c r="AM589" s="34"/>
      <c r="AN589" s="201"/>
      <c r="AO589" s="201"/>
      <c r="AP589" s="202">
        <v>240</v>
      </c>
      <c r="AQ589" s="18"/>
      <c r="AR589" s="18"/>
      <c r="AS589" s="18"/>
      <c r="AT589" s="51"/>
      <c r="AU589" s="17"/>
      <c r="AV589" s="18"/>
      <c r="AW589" s="112"/>
      <c r="AX589" s="103"/>
      <c r="AY589" s="18"/>
      <c r="AZ589" s="18"/>
      <c r="BA589" s="18"/>
      <c r="BB589" s="17"/>
      <c r="BC589" s="19"/>
      <c r="BD589" s="19"/>
      <c r="BE589" s="19"/>
      <c r="BF589" s="17"/>
      <c r="BG589" s="18"/>
      <c r="BH589" s="18"/>
      <c r="BI589" s="128"/>
      <c r="BJ589" s="331"/>
      <c r="BK589" s="332"/>
      <c r="BL589" s="332"/>
      <c r="BM589" s="332"/>
      <c r="BN589" s="333"/>
      <c r="BO589" s="203">
        <f t="shared" si="370"/>
        <v>6.9363999999999999</v>
      </c>
      <c r="BP589" s="285">
        <v>6.5400454709092548</v>
      </c>
      <c r="BQ589" s="204">
        <v>2.8321947456809649</v>
      </c>
      <c r="BR589" s="204"/>
      <c r="BS589" s="47"/>
      <c r="BT589" s="42"/>
      <c r="BU589" s="42"/>
      <c r="BV589" s="42"/>
      <c r="BW589" s="43"/>
      <c r="BX589" s="191"/>
      <c r="BY589" s="191"/>
      <c r="BZ589" s="205"/>
      <c r="CA589" s="191"/>
      <c r="CB589" s="206"/>
      <c r="CC589" s="191"/>
      <c r="CD589" s="207">
        <f t="shared" si="371"/>
        <v>50.119373674548115</v>
      </c>
      <c r="CE589" s="47" t="s">
        <v>356</v>
      </c>
      <c r="CF589" s="42">
        <v>31.8</v>
      </c>
      <c r="CG589" s="42" t="s">
        <v>353</v>
      </c>
      <c r="CH589" s="42">
        <v>175</v>
      </c>
      <c r="CI589" s="191"/>
      <c r="CJ589" s="192"/>
      <c r="CK589" s="191" t="s">
        <v>357</v>
      </c>
      <c r="CL589" s="191" t="s">
        <v>358</v>
      </c>
      <c r="CM589" s="208">
        <v>0.13</v>
      </c>
      <c r="CN589" s="191">
        <v>470</v>
      </c>
      <c r="CO589" s="205">
        <f t="shared" si="372"/>
        <v>66.364282254902605</v>
      </c>
      <c r="CP589" s="191">
        <f t="shared" si="373"/>
        <v>37.589530255911086</v>
      </c>
      <c r="CQ589" s="145" t="s">
        <v>353</v>
      </c>
      <c r="CR589" s="191">
        <v>175</v>
      </c>
      <c r="CS589" s="191"/>
      <c r="CT589" s="191"/>
      <c r="CU589" s="191"/>
      <c r="CV589" s="192"/>
      <c r="CW589" s="191" t="s">
        <v>357</v>
      </c>
      <c r="CX589" s="209" t="s">
        <v>358</v>
      </c>
      <c r="CY589" s="208">
        <v>0.13</v>
      </c>
      <c r="CZ589" s="191">
        <v>470</v>
      </c>
      <c r="DA589" s="191"/>
      <c r="DB589" s="191">
        <f t="shared" si="374"/>
        <v>45.364371404414953</v>
      </c>
      <c r="DC589" s="43">
        <f t="shared" si="375"/>
        <v>0</v>
      </c>
      <c r="DD589" s="191" t="s">
        <v>362</v>
      </c>
      <c r="DE589" s="191">
        <v>100</v>
      </c>
      <c r="DF589" s="191" t="s">
        <v>361</v>
      </c>
      <c r="DG589" s="191">
        <v>20</v>
      </c>
      <c r="DH589" s="191" t="s">
        <v>353</v>
      </c>
      <c r="DI589" s="192">
        <v>175</v>
      </c>
      <c r="DJ589" s="191"/>
      <c r="DK589" s="209"/>
      <c r="DL589" s="208"/>
      <c r="DM589" s="191"/>
      <c r="DN589" s="191">
        <f t="shared" si="376"/>
        <v>45.364371404414953</v>
      </c>
      <c r="DO589" s="192">
        <f t="shared" si="377"/>
        <v>0</v>
      </c>
      <c r="DP589" s="191">
        <v>1</v>
      </c>
      <c r="DQ589" s="191" t="s">
        <v>363</v>
      </c>
      <c r="DR589" s="191" t="s">
        <v>371</v>
      </c>
      <c r="DS589" s="208">
        <v>0.13400000000000001</v>
      </c>
      <c r="DT589" s="191">
        <v>580</v>
      </c>
      <c r="DU589" s="191">
        <f t="shared" si="378"/>
        <v>6.5400454709092548</v>
      </c>
      <c r="DV589" s="191">
        <v>0.375</v>
      </c>
      <c r="DW589" s="191">
        <v>0.45</v>
      </c>
      <c r="DX589" s="192">
        <f t="shared" si="379"/>
        <v>8.3532289457580191</v>
      </c>
      <c r="DY589" s="191">
        <v>1</v>
      </c>
      <c r="DZ589" s="191" t="s">
        <v>363</v>
      </c>
      <c r="EA589" s="191" t="s">
        <v>371</v>
      </c>
      <c r="EB589" s="208">
        <v>0.13400000000000001</v>
      </c>
      <c r="EC589" s="191">
        <v>580</v>
      </c>
      <c r="ED589" s="191">
        <f t="shared" si="380"/>
        <v>2.8321947456809649</v>
      </c>
      <c r="EE589" s="191">
        <v>0.47499999999999998</v>
      </c>
      <c r="EF589" s="191">
        <v>0.47499999999999998</v>
      </c>
      <c r="EG589" s="191">
        <f t="shared" si="381"/>
        <v>4.1766144728790096</v>
      </c>
      <c r="EH589" s="166">
        <f t="shared" si="382"/>
        <v>2</v>
      </c>
      <c r="EI589" s="205">
        <f t="shared" si="383"/>
        <v>3.3987277032858771</v>
      </c>
      <c r="EJ589" s="205">
        <f t="shared" si="352"/>
        <v>1.9992515901681631</v>
      </c>
      <c r="EK589" s="51">
        <f t="shared" si="392"/>
        <v>0.58294315551280174</v>
      </c>
      <c r="EL589" s="220">
        <f t="shared" si="353"/>
        <v>3.4736148357061403E-2</v>
      </c>
      <c r="EM589" s="221">
        <f t="shared" si="384"/>
        <v>6.7949117653428788</v>
      </c>
      <c r="EN589" s="191"/>
      <c r="EO589" s="313"/>
      <c r="EP589" s="192" t="s">
        <v>354</v>
      </c>
      <c r="EQ589" s="222">
        <f t="shared" si="385"/>
        <v>3.3987277032858771</v>
      </c>
      <c r="ER589" s="191">
        <f t="shared" si="386"/>
        <v>1.9992515901681631</v>
      </c>
      <c r="ES589" s="51">
        <f t="shared" si="387"/>
        <v>0.58294315551280174</v>
      </c>
      <c r="ET589" s="191">
        <f t="shared" si="393"/>
        <v>3.5029361483570614</v>
      </c>
      <c r="EU589" s="191">
        <f t="shared" si="388"/>
        <v>6.7949117653428788</v>
      </c>
      <c r="EV589" s="191"/>
      <c r="EW589" s="191"/>
      <c r="EX589" s="192" t="str">
        <f t="shared" si="354"/>
        <v>Front</v>
      </c>
      <c r="EY589" s="145"/>
      <c r="EZ589" s="191"/>
      <c r="FA589" s="191"/>
      <c r="FB589" s="191"/>
      <c r="FC589" s="191"/>
      <c r="FD589" s="191"/>
      <c r="FE589" s="191"/>
      <c r="FF589" s="192"/>
      <c r="FG589" s="145"/>
      <c r="FH589" s="191"/>
      <c r="FI589" s="191"/>
      <c r="FJ589" s="191"/>
      <c r="FK589" s="191"/>
      <c r="FL589" s="191"/>
      <c r="FM589" s="191"/>
      <c r="FN589" s="192"/>
      <c r="FO589" s="145"/>
      <c r="FP589" s="191"/>
      <c r="FQ589" s="191"/>
      <c r="FR589" s="191"/>
      <c r="FS589" s="191"/>
      <c r="FT589" s="191"/>
      <c r="FU589" s="191"/>
      <c r="FV589" s="192"/>
      <c r="FW589" s="191"/>
      <c r="FX589" s="191"/>
      <c r="FY589" s="191"/>
      <c r="FZ589" s="191"/>
      <c r="GA589" s="191"/>
      <c r="GB589" s="191"/>
      <c r="GC589" s="191"/>
      <c r="GD589" s="210"/>
      <c r="GE589" s="145"/>
      <c r="GF589" s="191"/>
      <c r="GG589" s="191"/>
      <c r="GH589" s="191"/>
      <c r="GI589" s="191"/>
      <c r="GJ589" s="191"/>
      <c r="GK589" s="191"/>
      <c r="GL589" s="210"/>
      <c r="GM589" s="145"/>
      <c r="GN589" s="191"/>
      <c r="GO589" s="191"/>
      <c r="GP589" s="191"/>
      <c r="GQ589" s="191"/>
      <c r="GR589" s="191"/>
      <c r="GS589" s="191"/>
      <c r="GT589" s="210"/>
      <c r="GU589" s="145"/>
      <c r="GV589" s="191"/>
      <c r="GW589" s="191"/>
      <c r="GX589" s="191"/>
      <c r="GY589" s="191"/>
      <c r="GZ589" s="191"/>
      <c r="HA589" s="191"/>
      <c r="HB589" s="210"/>
      <c r="HC589" s="145"/>
      <c r="HD589" s="191"/>
      <c r="HE589" s="191"/>
      <c r="HF589" s="191"/>
      <c r="HG589" s="191"/>
      <c r="HH589" s="191"/>
      <c r="HI589" s="191"/>
      <c r="HJ589" s="210"/>
      <c r="HR589" s="310"/>
    </row>
    <row r="590" spans="1:226" s="309" customFormat="1" ht="14.45" customHeight="1" x14ac:dyDescent="0.25">
      <c r="A590" s="211" t="s">
        <v>431</v>
      </c>
      <c r="B590" s="194" t="s">
        <v>0</v>
      </c>
      <c r="C590" s="31">
        <f t="shared" si="394"/>
        <v>580</v>
      </c>
      <c r="D590" s="173" t="str">
        <f t="shared" si="355"/>
        <v>Dw_580</v>
      </c>
      <c r="E590" s="4">
        <v>527.07288229667665</v>
      </c>
      <c r="F590" s="195" t="s">
        <v>360</v>
      </c>
      <c r="G590" s="195">
        <v>17.5</v>
      </c>
      <c r="H590" s="3">
        <f t="shared" si="356"/>
        <v>41.570133985383805</v>
      </c>
      <c r="I590" s="196">
        <f t="shared" si="357"/>
        <v>157.12026672877994</v>
      </c>
      <c r="J590" s="1">
        <f t="shared" si="358"/>
        <v>0.3</v>
      </c>
      <c r="K590" s="280">
        <f t="shared" si="359"/>
        <v>0.63714626669318453</v>
      </c>
      <c r="L590" s="280">
        <f t="shared" si="360"/>
        <v>0.76387268363594341</v>
      </c>
      <c r="M590" s="225">
        <f t="shared" si="361"/>
        <v>1.1338929057868128</v>
      </c>
      <c r="N590" s="15" t="s">
        <v>432</v>
      </c>
      <c r="O590" s="197">
        <f t="shared" si="362"/>
        <v>0.57290451272695753</v>
      </c>
      <c r="P590" s="198">
        <f t="shared" si="363"/>
        <v>0</v>
      </c>
      <c r="Q590" s="198">
        <f t="shared" si="364"/>
        <v>0</v>
      </c>
      <c r="R590" s="198">
        <f t="shared" si="365"/>
        <v>0.79445805572723727</v>
      </c>
      <c r="S590" s="77">
        <f t="shared" si="366"/>
        <v>0.72262679535959473</v>
      </c>
      <c r="T590" s="199"/>
      <c r="U590" s="3">
        <f t="shared" si="367"/>
        <v>1.8999439511705036</v>
      </c>
      <c r="V590" s="98">
        <f t="shared" si="368"/>
        <v>12.27327585980391</v>
      </c>
      <c r="W590" s="49">
        <f t="shared" si="369"/>
        <v>3.387044702672231</v>
      </c>
      <c r="X590" s="317">
        <f t="shared" si="351"/>
        <v>0.10767098415603422</v>
      </c>
      <c r="Y590" s="318">
        <v>0.1076709841560342</v>
      </c>
      <c r="Z590" s="200"/>
      <c r="AA590" s="66"/>
      <c r="AB590" s="66"/>
      <c r="AC590" s="66">
        <v>250</v>
      </c>
      <c r="AD590" s="66"/>
      <c r="AE590" s="66"/>
      <c r="AF590" s="66"/>
      <c r="AG590" s="66"/>
      <c r="AH590" s="195"/>
      <c r="AI590" s="34"/>
      <c r="AJ590" s="229">
        <v>180</v>
      </c>
      <c r="AK590" s="34"/>
      <c r="AL590" s="34"/>
      <c r="AM590" s="34"/>
      <c r="AN590" s="201"/>
      <c r="AO590" s="201"/>
      <c r="AP590" s="202">
        <v>240</v>
      </c>
      <c r="AQ590" s="18"/>
      <c r="AR590" s="18"/>
      <c r="AS590" s="18"/>
      <c r="AT590" s="51"/>
      <c r="AU590" s="17"/>
      <c r="AV590" s="18"/>
      <c r="AW590" s="112"/>
      <c r="AX590" s="103"/>
      <c r="AY590" s="18"/>
      <c r="AZ590" s="18"/>
      <c r="BA590" s="18"/>
      <c r="BB590" s="17"/>
      <c r="BC590" s="19"/>
      <c r="BD590" s="19"/>
      <c r="BE590" s="19"/>
      <c r="BF590" s="17"/>
      <c r="BG590" s="18"/>
      <c r="BH590" s="18"/>
      <c r="BI590" s="128"/>
      <c r="BJ590" s="331"/>
      <c r="BK590" s="332"/>
      <c r="BL590" s="332"/>
      <c r="BM590" s="332"/>
      <c r="BN590" s="333"/>
      <c r="BO590" s="203">
        <f t="shared" si="370"/>
        <v>6.9363999999999999</v>
      </c>
      <c r="BP590" s="285">
        <v>5.9930416333233101</v>
      </c>
      <c r="BQ590" s="204">
        <v>2.8609123601804343</v>
      </c>
      <c r="BR590" s="204"/>
      <c r="BS590" s="47"/>
      <c r="BT590" s="42"/>
      <c r="BU590" s="42"/>
      <c r="BV590" s="42"/>
      <c r="BW590" s="43"/>
      <c r="BX590" s="191"/>
      <c r="BY590" s="191"/>
      <c r="BZ590" s="205"/>
      <c r="CA590" s="191"/>
      <c r="CB590" s="206"/>
      <c r="CC590" s="191"/>
      <c r="CD590" s="207">
        <f t="shared" si="371"/>
        <v>47.136080018633983</v>
      </c>
      <c r="CE590" s="47" t="s">
        <v>356</v>
      </c>
      <c r="CF590" s="42">
        <v>31.8</v>
      </c>
      <c r="CG590" s="42" t="s">
        <v>353</v>
      </c>
      <c r="CH590" s="42">
        <v>175</v>
      </c>
      <c r="CI590" s="191"/>
      <c r="CJ590" s="192"/>
      <c r="CK590" s="191" t="s">
        <v>357</v>
      </c>
      <c r="CL590" s="191" t="s">
        <v>358</v>
      </c>
      <c r="CM590" s="208">
        <v>0.13</v>
      </c>
      <c r="CN590" s="191">
        <v>470</v>
      </c>
      <c r="CO590" s="205">
        <f t="shared" si="372"/>
        <v>64.008444906584458</v>
      </c>
      <c r="CP590" s="191">
        <f t="shared" si="373"/>
        <v>35.352060013975489</v>
      </c>
      <c r="CQ590" s="145" t="s">
        <v>353</v>
      </c>
      <c r="CR590" s="191">
        <v>175</v>
      </c>
      <c r="CS590" s="191"/>
      <c r="CT590" s="191"/>
      <c r="CU590" s="191"/>
      <c r="CV590" s="192"/>
      <c r="CW590" s="191" t="s">
        <v>357</v>
      </c>
      <c r="CX590" s="209" t="s">
        <v>358</v>
      </c>
      <c r="CY590" s="208">
        <v>0.13</v>
      </c>
      <c r="CZ590" s="191">
        <v>470</v>
      </c>
      <c r="DA590" s="191"/>
      <c r="DB590" s="191">
        <f t="shared" si="374"/>
        <v>41.570133985383805</v>
      </c>
      <c r="DC590" s="43">
        <f t="shared" si="375"/>
        <v>0</v>
      </c>
      <c r="DD590" s="191" t="s">
        <v>362</v>
      </c>
      <c r="DE590" s="191">
        <v>100</v>
      </c>
      <c r="DF590" s="191" t="s">
        <v>361</v>
      </c>
      <c r="DG590" s="191">
        <v>20</v>
      </c>
      <c r="DH590" s="191" t="s">
        <v>353</v>
      </c>
      <c r="DI590" s="192">
        <v>175</v>
      </c>
      <c r="DJ590" s="191"/>
      <c r="DK590" s="209"/>
      <c r="DL590" s="208"/>
      <c r="DM590" s="191"/>
      <c r="DN590" s="191">
        <f t="shared" si="376"/>
        <v>41.570133985383805</v>
      </c>
      <c r="DO590" s="192">
        <f t="shared" si="377"/>
        <v>0</v>
      </c>
      <c r="DP590" s="191">
        <v>1</v>
      </c>
      <c r="DQ590" s="191" t="s">
        <v>363</v>
      </c>
      <c r="DR590" s="191" t="s">
        <v>371</v>
      </c>
      <c r="DS590" s="208">
        <v>0.13400000000000001</v>
      </c>
      <c r="DT590" s="191">
        <v>580</v>
      </c>
      <c r="DU590" s="191">
        <f t="shared" si="378"/>
        <v>5.9930416333233101</v>
      </c>
      <c r="DV590" s="191">
        <v>0.375</v>
      </c>
      <c r="DW590" s="191">
        <v>0.45</v>
      </c>
      <c r="DX590" s="192">
        <f t="shared" si="379"/>
        <v>7.8560133364389975</v>
      </c>
      <c r="DY590" s="191">
        <v>1</v>
      </c>
      <c r="DZ590" s="191" t="s">
        <v>363</v>
      </c>
      <c r="EA590" s="191" t="s">
        <v>371</v>
      </c>
      <c r="EB590" s="208">
        <v>0.13400000000000001</v>
      </c>
      <c r="EC590" s="191">
        <v>580</v>
      </c>
      <c r="ED590" s="191">
        <f t="shared" si="380"/>
        <v>2.8609123601804343</v>
      </c>
      <c r="EE590" s="191">
        <v>0.47499999999999998</v>
      </c>
      <c r="EF590" s="191">
        <v>0.47499999999999998</v>
      </c>
      <c r="EG590" s="191">
        <f t="shared" si="381"/>
        <v>3.9280066682194987</v>
      </c>
      <c r="EH590" s="166">
        <f t="shared" si="382"/>
        <v>2</v>
      </c>
      <c r="EI590" s="205">
        <f t="shared" si="383"/>
        <v>3.2299047169898563</v>
      </c>
      <c r="EJ590" s="205">
        <f t="shared" si="352"/>
        <v>1.8999439511705036</v>
      </c>
      <c r="EK590" s="51">
        <f t="shared" si="392"/>
        <v>0.71096840900993064</v>
      </c>
      <c r="EL590" s="220">
        <f t="shared" si="353"/>
        <v>0.11914764150507184</v>
      </c>
      <c r="EM590" s="221">
        <f t="shared" si="384"/>
        <v>6.1366379299019549</v>
      </c>
      <c r="EN590" s="191"/>
      <c r="EO590" s="313"/>
      <c r="EP590" s="192" t="s">
        <v>354</v>
      </c>
      <c r="EQ590" s="222">
        <f t="shared" si="385"/>
        <v>3.2299047169898563</v>
      </c>
      <c r="ER590" s="191">
        <f t="shared" si="386"/>
        <v>1.8999439511705036</v>
      </c>
      <c r="ES590" s="51">
        <f t="shared" si="387"/>
        <v>0.71096840900993064</v>
      </c>
      <c r="ET590" s="191">
        <f t="shared" si="393"/>
        <v>3.5873476415050716</v>
      </c>
      <c r="EU590" s="191">
        <f t="shared" si="388"/>
        <v>6.1366379299019549</v>
      </c>
      <c r="EV590" s="191"/>
      <c r="EW590" s="191"/>
      <c r="EX590" s="192" t="str">
        <f t="shared" si="354"/>
        <v>Front</v>
      </c>
      <c r="EY590" s="145"/>
      <c r="EZ590" s="191"/>
      <c r="FA590" s="191"/>
      <c r="FB590" s="191"/>
      <c r="FC590" s="191"/>
      <c r="FD590" s="191"/>
      <c r="FE590" s="191"/>
      <c r="FF590" s="192"/>
      <c r="FG590" s="145"/>
      <c r="FH590" s="191"/>
      <c r="FI590" s="191"/>
      <c r="FJ590" s="191"/>
      <c r="FK590" s="191"/>
      <c r="FL590" s="191"/>
      <c r="FM590" s="191"/>
      <c r="FN590" s="192"/>
      <c r="FO590" s="145"/>
      <c r="FP590" s="191"/>
      <c r="FQ590" s="191"/>
      <c r="FR590" s="191"/>
      <c r="FS590" s="191"/>
      <c r="FT590" s="191"/>
      <c r="FU590" s="191"/>
      <c r="FV590" s="192"/>
      <c r="FW590" s="191"/>
      <c r="FX590" s="191"/>
      <c r="FY590" s="191"/>
      <c r="FZ590" s="191"/>
      <c r="GA590" s="191"/>
      <c r="GB590" s="191"/>
      <c r="GC590" s="191"/>
      <c r="GD590" s="210"/>
      <c r="GE590" s="145"/>
      <c r="GF590" s="191"/>
      <c r="GG590" s="191"/>
      <c r="GH590" s="191"/>
      <c r="GI590" s="191"/>
      <c r="GJ590" s="191"/>
      <c r="GK590" s="191"/>
      <c r="GL590" s="210"/>
      <c r="GM590" s="145"/>
      <c r="GN590" s="191"/>
      <c r="GO590" s="191"/>
      <c r="GP590" s="191"/>
      <c r="GQ590" s="191"/>
      <c r="GR590" s="191"/>
      <c r="GS590" s="191"/>
      <c r="GT590" s="210"/>
      <c r="GU590" s="145"/>
      <c r="GV590" s="191"/>
      <c r="GW590" s="191"/>
      <c r="GX590" s="191"/>
      <c r="GY590" s="191"/>
      <c r="GZ590" s="191"/>
      <c r="HA590" s="191"/>
      <c r="HB590" s="210"/>
      <c r="HC590" s="145"/>
      <c r="HD590" s="191"/>
      <c r="HE590" s="191"/>
      <c r="HF590" s="191"/>
      <c r="HG590" s="191"/>
      <c r="HH590" s="191"/>
      <c r="HI590" s="191"/>
      <c r="HJ590" s="210"/>
      <c r="HR590" s="310"/>
    </row>
    <row r="591" spans="1:226" s="309" customFormat="1" ht="14.45" customHeight="1" x14ac:dyDescent="0.25">
      <c r="A591" s="211" t="s">
        <v>431</v>
      </c>
      <c r="B591" s="194" t="s">
        <v>0</v>
      </c>
      <c r="C591" s="31">
        <f t="shared" si="394"/>
        <v>581</v>
      </c>
      <c r="D591" s="173" t="str">
        <f t="shared" si="355"/>
        <v>Dw_581</v>
      </c>
      <c r="E591" s="4">
        <v>498.2145781417085</v>
      </c>
      <c r="F591" s="195" t="s">
        <v>360</v>
      </c>
      <c r="G591" s="195">
        <v>17.5</v>
      </c>
      <c r="H591" s="3">
        <f t="shared" si="356"/>
        <v>41.0283978580389</v>
      </c>
      <c r="I591" s="196">
        <f t="shared" si="357"/>
        <v>156.64095592489269</v>
      </c>
      <c r="J591" s="1">
        <f t="shared" si="358"/>
        <v>0.30000000000000004</v>
      </c>
      <c r="K591" s="280">
        <f t="shared" si="359"/>
        <v>0.63005719506531244</v>
      </c>
      <c r="L591" s="280">
        <f t="shared" si="360"/>
        <v>0.75512469741729016</v>
      </c>
      <c r="M591" s="225">
        <f t="shared" si="361"/>
        <v>1.1453600245387203</v>
      </c>
      <c r="N591" s="15" t="s">
        <v>432</v>
      </c>
      <c r="O591" s="197">
        <f t="shared" si="362"/>
        <v>0.56634352306296754</v>
      </c>
      <c r="P591" s="198">
        <f t="shared" si="363"/>
        <v>0</v>
      </c>
      <c r="Q591" s="198">
        <f t="shared" si="364"/>
        <v>0</v>
      </c>
      <c r="R591" s="198">
        <f t="shared" si="365"/>
        <v>0.80249245194044239</v>
      </c>
      <c r="S591" s="77">
        <f t="shared" si="366"/>
        <v>0.7102701722558642</v>
      </c>
      <c r="T591" s="199"/>
      <c r="U591" s="3">
        <f t="shared" si="367"/>
        <v>1.9061046666180941</v>
      </c>
      <c r="V591" s="98">
        <f t="shared" si="368"/>
        <v>12.352999000351137</v>
      </c>
      <c r="W591" s="49">
        <f t="shared" si="369"/>
        <v>3.3213309461834055</v>
      </c>
      <c r="X591" s="317">
        <f t="shared" si="351"/>
        <v>0.10887808000759452</v>
      </c>
      <c r="Y591" s="318">
        <v>0.1088780800075945</v>
      </c>
      <c r="Z591" s="200"/>
      <c r="AA591" s="66"/>
      <c r="AB591" s="66"/>
      <c r="AC591" s="66">
        <v>250</v>
      </c>
      <c r="AD591" s="66"/>
      <c r="AE591" s="66"/>
      <c r="AF591" s="66"/>
      <c r="AG591" s="66"/>
      <c r="AH591" s="195"/>
      <c r="AI591" s="34"/>
      <c r="AJ591" s="229">
        <v>180</v>
      </c>
      <c r="AK591" s="34"/>
      <c r="AL591" s="34"/>
      <c r="AM591" s="34"/>
      <c r="AN591" s="201"/>
      <c r="AO591" s="201"/>
      <c r="AP591" s="202">
        <v>240</v>
      </c>
      <c r="AQ591" s="18"/>
      <c r="AR591" s="18"/>
      <c r="AS591" s="18"/>
      <c r="AT591" s="51"/>
      <c r="AU591" s="17"/>
      <c r="AV591" s="18"/>
      <c r="AW591" s="112"/>
      <c r="AX591" s="103"/>
      <c r="AY591" s="18"/>
      <c r="AZ591" s="18"/>
      <c r="BA591" s="18"/>
      <c r="BB591" s="17"/>
      <c r="BC591" s="19"/>
      <c r="BD591" s="19"/>
      <c r="BE591" s="19"/>
      <c r="BF591" s="17"/>
      <c r="BG591" s="18"/>
      <c r="BH591" s="18"/>
      <c r="BI591" s="128"/>
      <c r="BJ591" s="331"/>
      <c r="BK591" s="332"/>
      <c r="BL591" s="332"/>
      <c r="BM591" s="332"/>
      <c r="BN591" s="333"/>
      <c r="BO591" s="203">
        <f t="shared" si="370"/>
        <v>6.9363999999999999</v>
      </c>
      <c r="BP591" s="285">
        <v>5.9149411593966468</v>
      </c>
      <c r="BQ591" s="204">
        <v>2.9018045386757336</v>
      </c>
      <c r="BR591" s="204"/>
      <c r="BS591" s="47"/>
      <c r="BT591" s="42"/>
      <c r="BU591" s="42"/>
      <c r="BV591" s="42"/>
      <c r="BW591" s="43"/>
      <c r="BX591" s="191"/>
      <c r="BY591" s="191"/>
      <c r="BZ591" s="205"/>
      <c r="CA591" s="191"/>
      <c r="CB591" s="206"/>
      <c r="CC591" s="191"/>
      <c r="CD591" s="207">
        <f t="shared" si="371"/>
        <v>46.992286777467811</v>
      </c>
      <c r="CE591" s="47" t="s">
        <v>356</v>
      </c>
      <c r="CF591" s="42">
        <v>31.8</v>
      </c>
      <c r="CG591" s="42" t="s">
        <v>353</v>
      </c>
      <c r="CH591" s="42">
        <v>175</v>
      </c>
      <c r="CI591" s="191"/>
      <c r="CJ591" s="192"/>
      <c r="CK591" s="191" t="s">
        <v>357</v>
      </c>
      <c r="CL591" s="191" t="s">
        <v>358</v>
      </c>
      <c r="CM591" s="208">
        <v>0.13</v>
      </c>
      <c r="CN591" s="191">
        <v>470</v>
      </c>
      <c r="CO591" s="205">
        <f t="shared" si="372"/>
        <v>64.612606357387051</v>
      </c>
      <c r="CP591" s="191">
        <f t="shared" si="373"/>
        <v>35.244215083100855</v>
      </c>
      <c r="CQ591" s="145" t="s">
        <v>353</v>
      </c>
      <c r="CR591" s="191">
        <v>175</v>
      </c>
      <c r="CS591" s="191"/>
      <c r="CT591" s="191"/>
      <c r="CU591" s="191"/>
      <c r="CV591" s="192"/>
      <c r="CW591" s="191" t="s">
        <v>357</v>
      </c>
      <c r="CX591" s="209" t="s">
        <v>358</v>
      </c>
      <c r="CY591" s="208">
        <v>0.13</v>
      </c>
      <c r="CZ591" s="191">
        <v>470</v>
      </c>
      <c r="DA591" s="191"/>
      <c r="DB591" s="191">
        <f t="shared" si="374"/>
        <v>41.0283978580389</v>
      </c>
      <c r="DC591" s="43">
        <f t="shared" si="375"/>
        <v>0</v>
      </c>
      <c r="DD591" s="191" t="s">
        <v>362</v>
      </c>
      <c r="DE591" s="191">
        <v>100</v>
      </c>
      <c r="DF591" s="191" t="s">
        <v>361</v>
      </c>
      <c r="DG591" s="191">
        <v>20</v>
      </c>
      <c r="DH591" s="191" t="s">
        <v>353</v>
      </c>
      <c r="DI591" s="192">
        <v>175</v>
      </c>
      <c r="DJ591" s="191"/>
      <c r="DK591" s="209"/>
      <c r="DL591" s="208"/>
      <c r="DM591" s="191"/>
      <c r="DN591" s="191">
        <f t="shared" si="376"/>
        <v>41.0283978580389</v>
      </c>
      <c r="DO591" s="192">
        <f t="shared" si="377"/>
        <v>0</v>
      </c>
      <c r="DP591" s="191">
        <v>1</v>
      </c>
      <c r="DQ591" s="191" t="s">
        <v>363</v>
      </c>
      <c r="DR591" s="191" t="s">
        <v>371</v>
      </c>
      <c r="DS591" s="208">
        <v>0.13400000000000001</v>
      </c>
      <c r="DT591" s="191">
        <v>580</v>
      </c>
      <c r="DU591" s="191">
        <f t="shared" si="378"/>
        <v>5.9149411593966468</v>
      </c>
      <c r="DV591" s="191">
        <v>0.375</v>
      </c>
      <c r="DW591" s="191">
        <v>0.45</v>
      </c>
      <c r="DX591" s="192">
        <f t="shared" si="379"/>
        <v>7.8320477962446349</v>
      </c>
      <c r="DY591" s="191">
        <v>1</v>
      </c>
      <c r="DZ591" s="191" t="s">
        <v>363</v>
      </c>
      <c r="EA591" s="191" t="s">
        <v>371</v>
      </c>
      <c r="EB591" s="208">
        <v>0.13400000000000001</v>
      </c>
      <c r="EC591" s="191">
        <v>580</v>
      </c>
      <c r="ED591" s="191">
        <f t="shared" si="380"/>
        <v>2.9018045386757336</v>
      </c>
      <c r="EE591" s="191">
        <v>0.47499999999999998</v>
      </c>
      <c r="EF591" s="191">
        <v>0.47499999999999998</v>
      </c>
      <c r="EG591" s="191">
        <f t="shared" si="381"/>
        <v>3.9160238981223174</v>
      </c>
      <c r="EH591" s="166">
        <f t="shared" si="382"/>
        <v>2</v>
      </c>
      <c r="EI591" s="205">
        <f t="shared" si="383"/>
        <v>3.2403779332507598</v>
      </c>
      <c r="EJ591" s="205">
        <f t="shared" si="352"/>
        <v>1.9061046666180941</v>
      </c>
      <c r="EK591" s="51">
        <f t="shared" si="392"/>
        <v>0.74569987205763955</v>
      </c>
      <c r="EL591" s="220">
        <f t="shared" si="353"/>
        <v>0.11391103337462005</v>
      </c>
      <c r="EM591" s="221">
        <f t="shared" si="384"/>
        <v>6.1764995001755683</v>
      </c>
      <c r="EN591" s="191"/>
      <c r="EO591" s="313"/>
      <c r="EP591" s="192" t="s">
        <v>354</v>
      </c>
      <c r="EQ591" s="222">
        <f t="shared" si="385"/>
        <v>3.2403779332507598</v>
      </c>
      <c r="ER591" s="191">
        <f t="shared" si="386"/>
        <v>1.9061046666180941</v>
      </c>
      <c r="ES591" s="51">
        <f t="shared" si="387"/>
        <v>0.74569987205763955</v>
      </c>
      <c r="ET591" s="191">
        <f t="shared" si="393"/>
        <v>3.5821110333746198</v>
      </c>
      <c r="EU591" s="191">
        <f t="shared" si="388"/>
        <v>6.1764995001755683</v>
      </c>
      <c r="EV591" s="191"/>
      <c r="EW591" s="191"/>
      <c r="EX591" s="192" t="str">
        <f t="shared" si="354"/>
        <v>Front</v>
      </c>
      <c r="EY591" s="145"/>
      <c r="EZ591" s="191"/>
      <c r="FA591" s="191"/>
      <c r="FB591" s="191"/>
      <c r="FC591" s="191"/>
      <c r="FD591" s="191"/>
      <c r="FE591" s="191"/>
      <c r="FF591" s="192"/>
      <c r="FG591" s="145"/>
      <c r="FH591" s="191"/>
      <c r="FI591" s="191"/>
      <c r="FJ591" s="191"/>
      <c r="FK591" s="191"/>
      <c r="FL591" s="191"/>
      <c r="FM591" s="191"/>
      <c r="FN591" s="192"/>
      <c r="FO591" s="145"/>
      <c r="FP591" s="191"/>
      <c r="FQ591" s="191"/>
      <c r="FR591" s="191"/>
      <c r="FS591" s="191"/>
      <c r="FT591" s="191"/>
      <c r="FU591" s="191"/>
      <c r="FV591" s="192"/>
      <c r="FW591" s="191"/>
      <c r="FX591" s="191"/>
      <c r="FY591" s="191"/>
      <c r="FZ591" s="191"/>
      <c r="GA591" s="191"/>
      <c r="GB591" s="191"/>
      <c r="GC591" s="191"/>
      <c r="GD591" s="210"/>
      <c r="GE591" s="145"/>
      <c r="GF591" s="191"/>
      <c r="GG591" s="191"/>
      <c r="GH591" s="191"/>
      <c r="GI591" s="191"/>
      <c r="GJ591" s="191"/>
      <c r="GK591" s="191"/>
      <c r="GL591" s="210"/>
      <c r="GM591" s="145"/>
      <c r="GN591" s="191"/>
      <c r="GO591" s="191"/>
      <c r="GP591" s="191"/>
      <c r="GQ591" s="191"/>
      <c r="GR591" s="191"/>
      <c r="GS591" s="191"/>
      <c r="GT591" s="210"/>
      <c r="GU591" s="145"/>
      <c r="GV591" s="191"/>
      <c r="GW591" s="191"/>
      <c r="GX591" s="191"/>
      <c r="GY591" s="191"/>
      <c r="GZ591" s="191"/>
      <c r="HA591" s="191"/>
      <c r="HB591" s="210"/>
      <c r="HC591" s="145"/>
      <c r="HD591" s="191"/>
      <c r="HE591" s="191"/>
      <c r="HF591" s="191"/>
      <c r="HG591" s="191"/>
      <c r="HH591" s="191"/>
      <c r="HI591" s="191"/>
      <c r="HJ591" s="210"/>
      <c r="HR591" s="310"/>
    </row>
    <row r="592" spans="1:226" s="309" customFormat="1" ht="14.45" customHeight="1" x14ac:dyDescent="0.25">
      <c r="A592" s="211" t="s">
        <v>431</v>
      </c>
      <c r="B592" s="194" t="s">
        <v>0</v>
      </c>
      <c r="C592" s="31">
        <f t="shared" si="394"/>
        <v>582</v>
      </c>
      <c r="D592" s="173" t="str">
        <f t="shared" si="355"/>
        <v>Dw_582</v>
      </c>
      <c r="E592" s="4">
        <v>489.32696316681762</v>
      </c>
      <c r="F592" s="195" t="s">
        <v>360</v>
      </c>
      <c r="G592" s="195">
        <v>17.5</v>
      </c>
      <c r="H592" s="3">
        <f t="shared" si="356"/>
        <v>52.472711930611204</v>
      </c>
      <c r="I592" s="196">
        <f t="shared" si="357"/>
        <v>189.62542514478451</v>
      </c>
      <c r="J592" s="1">
        <f t="shared" si="358"/>
        <v>0.3</v>
      </c>
      <c r="K592" s="280">
        <f t="shared" si="359"/>
        <v>0.67179530799650877</v>
      </c>
      <c r="L592" s="280">
        <f t="shared" si="360"/>
        <v>0.75506255557636326</v>
      </c>
      <c r="M592" s="225">
        <f t="shared" si="361"/>
        <v>1.0841373630290416</v>
      </c>
      <c r="N592" s="15" t="s">
        <v>432</v>
      </c>
      <c r="O592" s="197">
        <f t="shared" si="362"/>
        <v>0.56629691668227244</v>
      </c>
      <c r="P592" s="198">
        <f t="shared" si="363"/>
        <v>0</v>
      </c>
      <c r="Q592" s="198">
        <f t="shared" si="364"/>
        <v>0</v>
      </c>
      <c r="R592" s="198">
        <f t="shared" si="365"/>
        <v>0.75959701059743878</v>
      </c>
      <c r="S592" s="77">
        <f t="shared" si="366"/>
        <v>0.85454918481874576</v>
      </c>
      <c r="T592" s="199"/>
      <c r="U592" s="3">
        <f t="shared" si="367"/>
        <v>1.657282739444107</v>
      </c>
      <c r="V592" s="98">
        <f t="shared" si="368"/>
        <v>9.3383926667618375</v>
      </c>
      <c r="W592" s="49">
        <f t="shared" si="369"/>
        <v>5.6190303624067397</v>
      </c>
      <c r="X592" s="317">
        <f t="shared" si="351"/>
        <v>6.3397753304580085E-2</v>
      </c>
      <c r="Y592" s="318">
        <v>6.3397753304580085E-2</v>
      </c>
      <c r="Z592" s="200"/>
      <c r="AA592" s="66"/>
      <c r="AB592" s="66"/>
      <c r="AC592" s="66">
        <v>250</v>
      </c>
      <c r="AD592" s="66"/>
      <c r="AE592" s="66"/>
      <c r="AF592" s="66"/>
      <c r="AG592" s="66"/>
      <c r="AH592" s="195"/>
      <c r="AI592" s="34"/>
      <c r="AJ592" s="229">
        <v>180</v>
      </c>
      <c r="AK592" s="34"/>
      <c r="AL592" s="34"/>
      <c r="AM592" s="34"/>
      <c r="AN592" s="201"/>
      <c r="AO592" s="201"/>
      <c r="AP592" s="202">
        <v>240</v>
      </c>
      <c r="AQ592" s="18"/>
      <c r="AR592" s="18"/>
      <c r="AS592" s="18"/>
      <c r="AT592" s="51"/>
      <c r="AU592" s="17"/>
      <c r="AV592" s="18"/>
      <c r="AW592" s="112"/>
      <c r="AX592" s="103"/>
      <c r="AY592" s="18"/>
      <c r="AZ592" s="18"/>
      <c r="BA592" s="18"/>
      <c r="BB592" s="17"/>
      <c r="BC592" s="19"/>
      <c r="BD592" s="19"/>
      <c r="BE592" s="19"/>
      <c r="BF592" s="17"/>
      <c r="BG592" s="18"/>
      <c r="BH592" s="18"/>
      <c r="BI592" s="128"/>
      <c r="BJ592" s="331"/>
      <c r="BK592" s="332"/>
      <c r="BL592" s="332"/>
      <c r="BM592" s="332"/>
      <c r="BN592" s="333"/>
      <c r="BO592" s="203">
        <f t="shared" si="370"/>
        <v>6.9363999999999999</v>
      </c>
      <c r="BP592" s="285">
        <v>7.5648336212748983</v>
      </c>
      <c r="BQ592" s="204">
        <v>2.9197516395890362</v>
      </c>
      <c r="BR592" s="204"/>
      <c r="BS592" s="47"/>
      <c r="BT592" s="42"/>
      <c r="BU592" s="42"/>
      <c r="BV592" s="42"/>
      <c r="BW592" s="43"/>
      <c r="BX592" s="191"/>
      <c r="BY592" s="191"/>
      <c r="BZ592" s="205"/>
      <c r="CA592" s="191"/>
      <c r="CB592" s="206"/>
      <c r="CC592" s="191"/>
      <c r="CD592" s="207">
        <f t="shared" si="371"/>
        <v>56.887627543435357</v>
      </c>
      <c r="CE592" s="47" t="s">
        <v>356</v>
      </c>
      <c r="CF592" s="42">
        <v>31.8</v>
      </c>
      <c r="CG592" s="42" t="s">
        <v>353</v>
      </c>
      <c r="CH592" s="42">
        <v>175</v>
      </c>
      <c r="CI592" s="191"/>
      <c r="CJ592" s="192"/>
      <c r="CK592" s="191" t="s">
        <v>357</v>
      </c>
      <c r="CL592" s="191" t="s">
        <v>358</v>
      </c>
      <c r="CM592" s="208">
        <v>0.13</v>
      </c>
      <c r="CN592" s="191">
        <v>470</v>
      </c>
      <c r="CO592" s="205">
        <f t="shared" si="372"/>
        <v>74.708447432134221</v>
      </c>
      <c r="CP592" s="191">
        <f t="shared" si="373"/>
        <v>42.665720657576514</v>
      </c>
      <c r="CQ592" s="145" t="s">
        <v>353</v>
      </c>
      <c r="CR592" s="191">
        <v>175</v>
      </c>
      <c r="CS592" s="191"/>
      <c r="CT592" s="191"/>
      <c r="CU592" s="191"/>
      <c r="CV592" s="192"/>
      <c r="CW592" s="191" t="s">
        <v>357</v>
      </c>
      <c r="CX592" s="209" t="s">
        <v>358</v>
      </c>
      <c r="CY592" s="208">
        <v>0.13</v>
      </c>
      <c r="CZ592" s="191">
        <v>470</v>
      </c>
      <c r="DA592" s="191"/>
      <c r="DB592" s="191">
        <f t="shared" si="374"/>
        <v>52.472711930611204</v>
      </c>
      <c r="DC592" s="43">
        <f t="shared" si="375"/>
        <v>0</v>
      </c>
      <c r="DD592" s="191" t="s">
        <v>362</v>
      </c>
      <c r="DE592" s="191">
        <v>100</v>
      </c>
      <c r="DF592" s="191" t="s">
        <v>361</v>
      </c>
      <c r="DG592" s="191">
        <v>20</v>
      </c>
      <c r="DH592" s="191" t="s">
        <v>353</v>
      </c>
      <c r="DI592" s="192">
        <v>175</v>
      </c>
      <c r="DJ592" s="191"/>
      <c r="DK592" s="209"/>
      <c r="DL592" s="208"/>
      <c r="DM592" s="191"/>
      <c r="DN592" s="191">
        <f t="shared" si="376"/>
        <v>52.472711930611204</v>
      </c>
      <c r="DO592" s="192">
        <f t="shared" si="377"/>
        <v>0</v>
      </c>
      <c r="DP592" s="191">
        <v>1</v>
      </c>
      <c r="DQ592" s="191" t="s">
        <v>363</v>
      </c>
      <c r="DR592" s="191" t="s">
        <v>371</v>
      </c>
      <c r="DS592" s="208">
        <v>0.13400000000000001</v>
      </c>
      <c r="DT592" s="191">
        <v>580</v>
      </c>
      <c r="DU592" s="191">
        <f t="shared" si="378"/>
        <v>7.5648336212748983</v>
      </c>
      <c r="DV592" s="191">
        <v>0.375</v>
      </c>
      <c r="DW592" s="191">
        <v>0.45</v>
      </c>
      <c r="DX592" s="192">
        <f t="shared" si="379"/>
        <v>9.4812712572392268</v>
      </c>
      <c r="DY592" s="191">
        <v>1</v>
      </c>
      <c r="DZ592" s="191" t="s">
        <v>363</v>
      </c>
      <c r="EA592" s="191" t="s">
        <v>371</v>
      </c>
      <c r="EB592" s="208">
        <v>0.13400000000000001</v>
      </c>
      <c r="EC592" s="191">
        <v>580</v>
      </c>
      <c r="ED592" s="191">
        <f t="shared" si="380"/>
        <v>2.9197516395890362</v>
      </c>
      <c r="EE592" s="191">
        <v>0.47499999999999998</v>
      </c>
      <c r="EF592" s="191">
        <v>0.47499999999999998</v>
      </c>
      <c r="EG592" s="191">
        <f t="shared" si="381"/>
        <v>4.7406356286196134</v>
      </c>
      <c r="EH592" s="166">
        <f t="shared" si="382"/>
        <v>2</v>
      </c>
      <c r="EI592" s="205">
        <f t="shared" si="383"/>
        <v>2.817380657054982</v>
      </c>
      <c r="EJ592" s="205">
        <f t="shared" si="352"/>
        <v>1.657282739444107</v>
      </c>
      <c r="EK592" s="51">
        <f t="shared" si="392"/>
        <v>1.0124689001449292</v>
      </c>
      <c r="EL592" s="220">
        <f t="shared" si="353"/>
        <v>0.32540967147250899</v>
      </c>
      <c r="EM592" s="221">
        <f t="shared" si="384"/>
        <v>4.6691963333809188</v>
      </c>
      <c r="EN592" s="191"/>
      <c r="EO592" s="313"/>
      <c r="EP592" s="192" t="s">
        <v>354</v>
      </c>
      <c r="EQ592" s="222">
        <f t="shared" si="385"/>
        <v>2.817380657054982</v>
      </c>
      <c r="ER592" s="191">
        <f t="shared" si="386"/>
        <v>1.657282739444107</v>
      </c>
      <c r="ES592" s="51">
        <f t="shared" si="387"/>
        <v>1.0124689001449292</v>
      </c>
      <c r="ET592" s="191">
        <f t="shared" si="393"/>
        <v>3.7936096714725087</v>
      </c>
      <c r="EU592" s="191">
        <f t="shared" si="388"/>
        <v>4.6691963333809188</v>
      </c>
      <c r="EV592" s="191"/>
      <c r="EW592" s="191"/>
      <c r="EX592" s="192" t="str">
        <f t="shared" si="354"/>
        <v>Front</v>
      </c>
      <c r="EY592" s="145"/>
      <c r="EZ592" s="191"/>
      <c r="FA592" s="191"/>
      <c r="FB592" s="191"/>
      <c r="FC592" s="191"/>
      <c r="FD592" s="191"/>
      <c r="FE592" s="191"/>
      <c r="FF592" s="192"/>
      <c r="FG592" s="145"/>
      <c r="FH592" s="191"/>
      <c r="FI592" s="191"/>
      <c r="FJ592" s="191"/>
      <c r="FK592" s="191"/>
      <c r="FL592" s="191"/>
      <c r="FM592" s="191"/>
      <c r="FN592" s="192"/>
      <c r="FO592" s="145"/>
      <c r="FP592" s="191"/>
      <c r="FQ592" s="191"/>
      <c r="FR592" s="191"/>
      <c r="FS592" s="191"/>
      <c r="FT592" s="191"/>
      <c r="FU592" s="191"/>
      <c r="FV592" s="192"/>
      <c r="FW592" s="191"/>
      <c r="FX592" s="191"/>
      <c r="FY592" s="191"/>
      <c r="FZ592" s="191"/>
      <c r="GA592" s="191"/>
      <c r="GB592" s="191"/>
      <c r="GC592" s="191"/>
      <c r="GD592" s="210"/>
      <c r="GE592" s="145"/>
      <c r="GF592" s="191"/>
      <c r="GG592" s="191"/>
      <c r="GH592" s="191"/>
      <c r="GI592" s="191"/>
      <c r="GJ592" s="191"/>
      <c r="GK592" s="191"/>
      <c r="GL592" s="210"/>
      <c r="GM592" s="145"/>
      <c r="GN592" s="191"/>
      <c r="GO592" s="191"/>
      <c r="GP592" s="191"/>
      <c r="GQ592" s="191"/>
      <c r="GR592" s="191"/>
      <c r="GS592" s="191"/>
      <c r="GT592" s="210"/>
      <c r="GU592" s="145"/>
      <c r="GV592" s="191"/>
      <c r="GW592" s="191"/>
      <c r="GX592" s="191"/>
      <c r="GY592" s="191"/>
      <c r="GZ592" s="191"/>
      <c r="HA592" s="191"/>
      <c r="HB592" s="210"/>
      <c r="HC592" s="145"/>
      <c r="HD592" s="191"/>
      <c r="HE592" s="191"/>
      <c r="HF592" s="191"/>
      <c r="HG592" s="191"/>
      <c r="HH592" s="191"/>
      <c r="HI592" s="191"/>
      <c r="HJ592" s="210"/>
      <c r="HR592" s="310"/>
    </row>
    <row r="593" spans="1:226" s="309" customFormat="1" ht="14.45" customHeight="1" x14ac:dyDescent="0.25">
      <c r="A593" s="211" t="s">
        <v>431</v>
      </c>
      <c r="B593" s="194" t="s">
        <v>0</v>
      </c>
      <c r="C593" s="31">
        <f t="shared" si="394"/>
        <v>583</v>
      </c>
      <c r="D593" s="173" t="str">
        <f t="shared" si="355"/>
        <v>Dw_583</v>
      </c>
      <c r="E593" s="4">
        <v>570.16385659577577</v>
      </c>
      <c r="F593" s="195" t="s">
        <v>360</v>
      </c>
      <c r="G593" s="195">
        <v>17.5</v>
      </c>
      <c r="H593" s="3">
        <f t="shared" si="356"/>
        <v>45.916919729199314</v>
      </c>
      <c r="I593" s="196">
        <f t="shared" si="357"/>
        <v>165.6269032981036</v>
      </c>
      <c r="J593" s="1">
        <f t="shared" si="358"/>
        <v>0.30000000000000004</v>
      </c>
      <c r="K593" s="280">
        <f t="shared" si="359"/>
        <v>0.67334337949925316</v>
      </c>
      <c r="L593" s="280">
        <f t="shared" si="360"/>
        <v>0.76470402603228727</v>
      </c>
      <c r="M593" s="225">
        <f t="shared" si="361"/>
        <v>1.0821298833299924</v>
      </c>
      <c r="N593" s="15" t="s">
        <v>432</v>
      </c>
      <c r="O593" s="197">
        <f t="shared" si="362"/>
        <v>0.5735280195242155</v>
      </c>
      <c r="P593" s="198">
        <f t="shared" si="363"/>
        <v>0</v>
      </c>
      <c r="Q593" s="198">
        <f t="shared" si="364"/>
        <v>0</v>
      </c>
      <c r="R593" s="198">
        <f t="shared" si="365"/>
        <v>0.75819047704345055</v>
      </c>
      <c r="S593" s="77">
        <f t="shared" si="366"/>
        <v>0.8006941540539334</v>
      </c>
      <c r="T593" s="199"/>
      <c r="U593" s="3">
        <f t="shared" si="367"/>
        <v>1.6102792863039841</v>
      </c>
      <c r="V593" s="98">
        <f t="shared" si="368"/>
        <v>8.8161978916588719</v>
      </c>
      <c r="W593" s="49">
        <f t="shared" si="369"/>
        <v>5.2082451294159302</v>
      </c>
      <c r="X593" s="317">
        <f t="shared" si="351"/>
        <v>6.7546220154884026E-2</v>
      </c>
      <c r="Y593" s="318">
        <v>6.7546220154884026E-2</v>
      </c>
      <c r="Z593" s="200"/>
      <c r="AA593" s="66"/>
      <c r="AB593" s="66"/>
      <c r="AC593" s="66">
        <v>250</v>
      </c>
      <c r="AD593" s="66"/>
      <c r="AE593" s="66"/>
      <c r="AF593" s="66"/>
      <c r="AG593" s="66"/>
      <c r="AH593" s="195"/>
      <c r="AI593" s="34"/>
      <c r="AJ593" s="229">
        <v>180</v>
      </c>
      <c r="AK593" s="34"/>
      <c r="AL593" s="34"/>
      <c r="AM593" s="34"/>
      <c r="AN593" s="201"/>
      <c r="AO593" s="201"/>
      <c r="AP593" s="202">
        <v>240</v>
      </c>
      <c r="AQ593" s="18"/>
      <c r="AR593" s="18"/>
      <c r="AS593" s="18"/>
      <c r="AT593" s="51"/>
      <c r="AU593" s="17"/>
      <c r="AV593" s="18"/>
      <c r="AW593" s="112"/>
      <c r="AX593" s="103"/>
      <c r="AY593" s="18"/>
      <c r="AZ593" s="18"/>
      <c r="BA593" s="18"/>
      <c r="BB593" s="17"/>
      <c r="BC593" s="19"/>
      <c r="BD593" s="19"/>
      <c r="BE593" s="19"/>
      <c r="BF593" s="17"/>
      <c r="BG593" s="18"/>
      <c r="BH593" s="18"/>
      <c r="BI593" s="128"/>
      <c r="BJ593" s="331"/>
      <c r="BK593" s="332"/>
      <c r="BL593" s="332"/>
      <c r="BM593" s="332"/>
      <c r="BN593" s="333"/>
      <c r="BO593" s="203">
        <f t="shared" si="370"/>
        <v>6.9363999999999999</v>
      </c>
      <c r="BP593" s="285">
        <v>6.6197047069372177</v>
      </c>
      <c r="BQ593" s="204">
        <v>2.721765043683309</v>
      </c>
      <c r="BR593" s="204"/>
      <c r="BS593" s="47"/>
      <c r="BT593" s="42"/>
      <c r="BU593" s="42"/>
      <c r="BV593" s="42"/>
      <c r="BW593" s="43"/>
      <c r="BX593" s="191"/>
      <c r="BY593" s="191"/>
      <c r="BZ593" s="205"/>
      <c r="CA593" s="191"/>
      <c r="CB593" s="206"/>
      <c r="CC593" s="191"/>
      <c r="CD593" s="207">
        <f t="shared" si="371"/>
        <v>49.688070989431083</v>
      </c>
      <c r="CE593" s="47" t="s">
        <v>356</v>
      </c>
      <c r="CF593" s="42">
        <v>31.8</v>
      </c>
      <c r="CG593" s="42" t="s">
        <v>353</v>
      </c>
      <c r="CH593" s="42">
        <v>175</v>
      </c>
      <c r="CI593" s="191"/>
      <c r="CJ593" s="192"/>
      <c r="CK593" s="191" t="s">
        <v>357</v>
      </c>
      <c r="CL593" s="191" t="s">
        <v>358</v>
      </c>
      <c r="CM593" s="208">
        <v>0.13</v>
      </c>
      <c r="CN593" s="191">
        <v>470</v>
      </c>
      <c r="CO593" s="205">
        <f t="shared" si="372"/>
        <v>63.821509988277107</v>
      </c>
      <c r="CP593" s="191">
        <f t="shared" si="373"/>
        <v>37.266053242073312</v>
      </c>
      <c r="CQ593" s="145" t="s">
        <v>353</v>
      </c>
      <c r="CR593" s="191">
        <v>175</v>
      </c>
      <c r="CS593" s="191"/>
      <c r="CT593" s="191"/>
      <c r="CU593" s="191"/>
      <c r="CV593" s="192"/>
      <c r="CW593" s="191" t="s">
        <v>357</v>
      </c>
      <c r="CX593" s="209" t="s">
        <v>358</v>
      </c>
      <c r="CY593" s="208">
        <v>0.13</v>
      </c>
      <c r="CZ593" s="191">
        <v>470</v>
      </c>
      <c r="DA593" s="191"/>
      <c r="DB593" s="191">
        <f t="shared" si="374"/>
        <v>45.916919729199314</v>
      </c>
      <c r="DC593" s="43">
        <f t="shared" si="375"/>
        <v>0</v>
      </c>
      <c r="DD593" s="191" t="s">
        <v>362</v>
      </c>
      <c r="DE593" s="191">
        <v>100</v>
      </c>
      <c r="DF593" s="191" t="s">
        <v>361</v>
      </c>
      <c r="DG593" s="191">
        <v>20</v>
      </c>
      <c r="DH593" s="191" t="s">
        <v>353</v>
      </c>
      <c r="DI593" s="192">
        <v>175</v>
      </c>
      <c r="DJ593" s="191"/>
      <c r="DK593" s="209"/>
      <c r="DL593" s="208"/>
      <c r="DM593" s="191"/>
      <c r="DN593" s="191">
        <f t="shared" si="376"/>
        <v>45.916919729199314</v>
      </c>
      <c r="DO593" s="192">
        <f t="shared" si="377"/>
        <v>0</v>
      </c>
      <c r="DP593" s="191">
        <v>1</v>
      </c>
      <c r="DQ593" s="191" t="s">
        <v>363</v>
      </c>
      <c r="DR593" s="191" t="s">
        <v>371</v>
      </c>
      <c r="DS593" s="208">
        <v>0.13400000000000001</v>
      </c>
      <c r="DT593" s="191">
        <v>580</v>
      </c>
      <c r="DU593" s="191">
        <f t="shared" si="378"/>
        <v>6.6197047069372177</v>
      </c>
      <c r="DV593" s="191">
        <v>0.375</v>
      </c>
      <c r="DW593" s="191">
        <v>0.45</v>
      </c>
      <c r="DX593" s="192">
        <f t="shared" si="379"/>
        <v>8.281345164905181</v>
      </c>
      <c r="DY593" s="191">
        <v>1</v>
      </c>
      <c r="DZ593" s="191" t="s">
        <v>363</v>
      </c>
      <c r="EA593" s="191" t="s">
        <v>371</v>
      </c>
      <c r="EB593" s="208">
        <v>0.13400000000000001</v>
      </c>
      <c r="EC593" s="191">
        <v>580</v>
      </c>
      <c r="ED593" s="191">
        <f t="shared" si="380"/>
        <v>2.721765043683309</v>
      </c>
      <c r="EE593" s="191">
        <v>0.47499999999999998</v>
      </c>
      <c r="EF593" s="191">
        <v>0.47499999999999998</v>
      </c>
      <c r="EG593" s="191">
        <f t="shared" si="381"/>
        <v>4.1406725824525905</v>
      </c>
      <c r="EH593" s="166">
        <f t="shared" si="382"/>
        <v>2</v>
      </c>
      <c r="EI593" s="205">
        <f t="shared" si="383"/>
        <v>2.7374747867167728</v>
      </c>
      <c r="EJ593" s="205">
        <f t="shared" si="352"/>
        <v>1.6102792863039841</v>
      </c>
      <c r="EK593" s="51">
        <f t="shared" si="392"/>
        <v>0.86148575737932487</v>
      </c>
      <c r="EL593" s="220">
        <f t="shared" si="353"/>
        <v>0.36536260664161357</v>
      </c>
      <c r="EM593" s="221">
        <f t="shared" si="384"/>
        <v>4.408098945829436</v>
      </c>
      <c r="EN593" s="191"/>
      <c r="EO593" s="313"/>
      <c r="EP593" s="192" t="s">
        <v>354</v>
      </c>
      <c r="EQ593" s="222">
        <f t="shared" si="385"/>
        <v>2.7374747867167728</v>
      </c>
      <c r="ER593" s="191">
        <f t="shared" si="386"/>
        <v>1.6102792863039841</v>
      </c>
      <c r="ES593" s="51">
        <f t="shared" si="387"/>
        <v>0.86148575737932487</v>
      </c>
      <c r="ET593" s="191">
        <f t="shared" si="393"/>
        <v>3.8335626066416135</v>
      </c>
      <c r="EU593" s="191">
        <f t="shared" si="388"/>
        <v>4.408098945829436</v>
      </c>
      <c r="EV593" s="191"/>
      <c r="EW593" s="191"/>
      <c r="EX593" s="192" t="str">
        <f t="shared" si="354"/>
        <v>Front</v>
      </c>
      <c r="EY593" s="145"/>
      <c r="EZ593" s="191"/>
      <c r="FA593" s="191"/>
      <c r="FB593" s="191"/>
      <c r="FC593" s="191"/>
      <c r="FD593" s="191"/>
      <c r="FE593" s="191"/>
      <c r="FF593" s="192"/>
      <c r="FG593" s="145"/>
      <c r="FH593" s="191"/>
      <c r="FI593" s="191"/>
      <c r="FJ593" s="191"/>
      <c r="FK593" s="191"/>
      <c r="FL593" s="191"/>
      <c r="FM593" s="191"/>
      <c r="FN593" s="192"/>
      <c r="FO593" s="145"/>
      <c r="FP593" s="191"/>
      <c r="FQ593" s="191"/>
      <c r="FR593" s="191"/>
      <c r="FS593" s="191"/>
      <c r="FT593" s="191"/>
      <c r="FU593" s="191"/>
      <c r="FV593" s="192"/>
      <c r="FW593" s="191"/>
      <c r="FX593" s="191"/>
      <c r="FY593" s="191"/>
      <c r="FZ593" s="191"/>
      <c r="GA593" s="191"/>
      <c r="GB593" s="191"/>
      <c r="GC593" s="191"/>
      <c r="GD593" s="210"/>
      <c r="GE593" s="145"/>
      <c r="GF593" s="191"/>
      <c r="GG593" s="191"/>
      <c r="GH593" s="191"/>
      <c r="GI593" s="191"/>
      <c r="GJ593" s="191"/>
      <c r="GK593" s="191"/>
      <c r="GL593" s="210"/>
      <c r="GM593" s="145"/>
      <c r="GN593" s="191"/>
      <c r="GO593" s="191"/>
      <c r="GP593" s="191"/>
      <c r="GQ593" s="191"/>
      <c r="GR593" s="191"/>
      <c r="GS593" s="191"/>
      <c r="GT593" s="210"/>
      <c r="GU593" s="145"/>
      <c r="GV593" s="191"/>
      <c r="GW593" s="191"/>
      <c r="GX593" s="191"/>
      <c r="GY593" s="191"/>
      <c r="GZ593" s="191"/>
      <c r="HA593" s="191"/>
      <c r="HB593" s="210"/>
      <c r="HC593" s="145"/>
      <c r="HD593" s="191"/>
      <c r="HE593" s="191"/>
      <c r="HF593" s="191"/>
      <c r="HG593" s="191"/>
      <c r="HH593" s="191"/>
      <c r="HI593" s="191"/>
      <c r="HJ593" s="210"/>
      <c r="HR593" s="310"/>
    </row>
    <row r="594" spans="1:226" s="309" customFormat="1" ht="14.45" customHeight="1" x14ac:dyDescent="0.25">
      <c r="A594" s="211" t="s">
        <v>431</v>
      </c>
      <c r="B594" s="194" t="s">
        <v>0</v>
      </c>
      <c r="C594" s="31">
        <f t="shared" si="394"/>
        <v>584</v>
      </c>
      <c r="D594" s="173" t="str">
        <f t="shared" si="355"/>
        <v>Dw_584</v>
      </c>
      <c r="E594" s="4">
        <v>485.34944091655802</v>
      </c>
      <c r="F594" s="195" t="s">
        <v>360</v>
      </c>
      <c r="G594" s="195">
        <v>17.5</v>
      </c>
      <c r="H594" s="3">
        <f t="shared" si="356"/>
        <v>52.518955054607233</v>
      </c>
      <c r="I594" s="196">
        <f t="shared" si="357"/>
        <v>195.86209163335803</v>
      </c>
      <c r="J594" s="1">
        <f t="shared" si="358"/>
        <v>0.3</v>
      </c>
      <c r="K594" s="280">
        <f t="shared" si="359"/>
        <v>0.64694915499335115</v>
      </c>
      <c r="L594" s="280">
        <f t="shared" si="360"/>
        <v>0.75189529589255499</v>
      </c>
      <c r="M594" s="225">
        <f t="shared" si="361"/>
        <v>1.1188080080594216</v>
      </c>
      <c r="N594" s="15" t="s">
        <v>432</v>
      </c>
      <c r="O594" s="197">
        <f t="shared" si="362"/>
        <v>0.56392147191941622</v>
      </c>
      <c r="P594" s="198">
        <f t="shared" si="363"/>
        <v>0</v>
      </c>
      <c r="Q594" s="198">
        <f t="shared" si="364"/>
        <v>0</v>
      </c>
      <c r="R594" s="198">
        <f t="shared" si="365"/>
        <v>0.7838888754649872</v>
      </c>
      <c r="S594" s="77">
        <f t="shared" si="366"/>
        <v>0.82332226970755396</v>
      </c>
      <c r="T594" s="199"/>
      <c r="U594" s="3">
        <f t="shared" si="367"/>
        <v>1.9309269349018656</v>
      </c>
      <c r="V594" s="98">
        <f t="shared" si="368"/>
        <v>12.676828014960345</v>
      </c>
      <c r="W594" s="49">
        <f t="shared" si="369"/>
        <v>4.1429098030381004</v>
      </c>
      <c r="X594" s="317">
        <f t="shared" si="351"/>
        <v>8.9937980305658305E-2</v>
      </c>
      <c r="Y594" s="318">
        <v>8.9937980305658291E-2</v>
      </c>
      <c r="Z594" s="200"/>
      <c r="AA594" s="66"/>
      <c r="AB594" s="66"/>
      <c r="AC594" s="66">
        <v>250</v>
      </c>
      <c r="AD594" s="66"/>
      <c r="AE594" s="66"/>
      <c r="AF594" s="66"/>
      <c r="AG594" s="66"/>
      <c r="AH594" s="195"/>
      <c r="AI594" s="34"/>
      <c r="AJ594" s="229">
        <v>180</v>
      </c>
      <c r="AK594" s="34"/>
      <c r="AL594" s="34"/>
      <c r="AM594" s="34"/>
      <c r="AN594" s="201"/>
      <c r="AO594" s="201"/>
      <c r="AP594" s="202">
        <v>240</v>
      </c>
      <c r="AQ594" s="18"/>
      <c r="AR594" s="18"/>
      <c r="AS594" s="18"/>
      <c r="AT594" s="51"/>
      <c r="AU594" s="17"/>
      <c r="AV594" s="18"/>
      <c r="AW594" s="112"/>
      <c r="AX594" s="103"/>
      <c r="AY594" s="18"/>
      <c r="AZ594" s="18"/>
      <c r="BA594" s="18"/>
      <c r="BB594" s="17"/>
      <c r="BC594" s="19"/>
      <c r="BD594" s="19"/>
      <c r="BE594" s="19"/>
      <c r="BF594" s="17"/>
      <c r="BG594" s="18"/>
      <c r="BH594" s="18"/>
      <c r="BI594" s="128"/>
      <c r="BJ594" s="331"/>
      <c r="BK594" s="332"/>
      <c r="BL594" s="332"/>
      <c r="BM594" s="332"/>
      <c r="BN594" s="333"/>
      <c r="BO594" s="203">
        <f t="shared" si="370"/>
        <v>6.9363999999999999</v>
      </c>
      <c r="BP594" s="285">
        <v>7.5715003538733683</v>
      </c>
      <c r="BQ594" s="204">
        <v>3.1301628529553218</v>
      </c>
      <c r="BR594" s="204"/>
      <c r="BS594" s="47"/>
      <c r="BT594" s="42"/>
      <c r="BU594" s="42"/>
      <c r="BV594" s="42"/>
      <c r="BW594" s="43"/>
      <c r="BX594" s="191"/>
      <c r="BY594" s="191"/>
      <c r="BZ594" s="205"/>
      <c r="CA594" s="191"/>
      <c r="CB594" s="206"/>
      <c r="CC594" s="191"/>
      <c r="CD594" s="207">
        <f t="shared" si="371"/>
        <v>58.758627490007413</v>
      </c>
      <c r="CE594" s="47" t="s">
        <v>356</v>
      </c>
      <c r="CF594" s="42">
        <v>31.8</v>
      </c>
      <c r="CG594" s="42" t="s">
        <v>353</v>
      </c>
      <c r="CH594" s="42">
        <v>175</v>
      </c>
      <c r="CI594" s="191"/>
      <c r="CJ594" s="192"/>
      <c r="CK594" s="191" t="s">
        <v>357</v>
      </c>
      <c r="CL594" s="191" t="s">
        <v>358</v>
      </c>
      <c r="CM594" s="208">
        <v>0.13</v>
      </c>
      <c r="CN594" s="191">
        <v>470</v>
      </c>
      <c r="CO594" s="205">
        <f t="shared" si="372"/>
        <v>80.852627672715698</v>
      </c>
      <c r="CP594" s="191">
        <f t="shared" si="373"/>
        <v>44.068970617505556</v>
      </c>
      <c r="CQ594" s="145" t="s">
        <v>353</v>
      </c>
      <c r="CR594" s="191">
        <v>175</v>
      </c>
      <c r="CS594" s="191"/>
      <c r="CT594" s="191"/>
      <c r="CU594" s="191"/>
      <c r="CV594" s="192"/>
      <c r="CW594" s="191" t="s">
        <v>357</v>
      </c>
      <c r="CX594" s="209" t="s">
        <v>358</v>
      </c>
      <c r="CY594" s="208">
        <v>0.13</v>
      </c>
      <c r="CZ594" s="191">
        <v>470</v>
      </c>
      <c r="DA594" s="191"/>
      <c r="DB594" s="191">
        <f t="shared" si="374"/>
        <v>52.518955054607233</v>
      </c>
      <c r="DC594" s="43">
        <f t="shared" si="375"/>
        <v>0</v>
      </c>
      <c r="DD594" s="191" t="s">
        <v>362</v>
      </c>
      <c r="DE594" s="191">
        <v>100</v>
      </c>
      <c r="DF594" s="191" t="s">
        <v>361</v>
      </c>
      <c r="DG594" s="191">
        <v>20</v>
      </c>
      <c r="DH594" s="191" t="s">
        <v>353</v>
      </c>
      <c r="DI594" s="192">
        <v>175</v>
      </c>
      <c r="DJ594" s="191"/>
      <c r="DK594" s="209"/>
      <c r="DL594" s="208"/>
      <c r="DM594" s="191"/>
      <c r="DN594" s="191">
        <f t="shared" si="376"/>
        <v>52.518955054607233</v>
      </c>
      <c r="DO594" s="192">
        <f t="shared" si="377"/>
        <v>0</v>
      </c>
      <c r="DP594" s="191">
        <v>1</v>
      </c>
      <c r="DQ594" s="191" t="s">
        <v>363</v>
      </c>
      <c r="DR594" s="191" t="s">
        <v>371</v>
      </c>
      <c r="DS594" s="208">
        <v>0.13400000000000001</v>
      </c>
      <c r="DT594" s="191">
        <v>580</v>
      </c>
      <c r="DU594" s="191">
        <f t="shared" si="378"/>
        <v>7.5715003538733683</v>
      </c>
      <c r="DV594" s="191">
        <v>0.375</v>
      </c>
      <c r="DW594" s="191">
        <v>0.45</v>
      </c>
      <c r="DX594" s="192">
        <f t="shared" si="379"/>
        <v>9.7931045816679028</v>
      </c>
      <c r="DY594" s="191">
        <v>1</v>
      </c>
      <c r="DZ594" s="191" t="s">
        <v>363</v>
      </c>
      <c r="EA594" s="191" t="s">
        <v>371</v>
      </c>
      <c r="EB594" s="208">
        <v>0.13400000000000001</v>
      </c>
      <c r="EC594" s="191">
        <v>580</v>
      </c>
      <c r="ED594" s="191">
        <f t="shared" si="380"/>
        <v>3.1301628529553218</v>
      </c>
      <c r="EE594" s="191">
        <v>0.47499999999999998</v>
      </c>
      <c r="EF594" s="191">
        <v>0.47499999999999998</v>
      </c>
      <c r="EG594" s="191">
        <f t="shared" si="381"/>
        <v>4.8965522908339514</v>
      </c>
      <c r="EH594" s="166">
        <f t="shared" si="382"/>
        <v>2</v>
      </c>
      <c r="EI594" s="205">
        <f t="shared" si="383"/>
        <v>3.2825757893331713</v>
      </c>
      <c r="EJ594" s="205">
        <f t="shared" si="352"/>
        <v>1.9309269349018654</v>
      </c>
      <c r="EK594" s="51">
        <f t="shared" si="392"/>
        <v>0.94923591805345642</v>
      </c>
      <c r="EL594" s="220">
        <f t="shared" si="353"/>
        <v>9.281210533341433E-2</v>
      </c>
      <c r="EM594" s="221">
        <f t="shared" si="384"/>
        <v>6.3384140074801723</v>
      </c>
      <c r="EN594" s="191"/>
      <c r="EO594" s="313"/>
      <c r="EP594" s="192" t="s">
        <v>354</v>
      </c>
      <c r="EQ594" s="222">
        <f t="shared" si="385"/>
        <v>3.2825757893331713</v>
      </c>
      <c r="ER594" s="191">
        <f t="shared" si="386"/>
        <v>1.9309269349018654</v>
      </c>
      <c r="ES594" s="51">
        <f t="shared" si="387"/>
        <v>0.94923591805345642</v>
      </c>
      <c r="ET594" s="191">
        <f t="shared" si="393"/>
        <v>3.5610121053334143</v>
      </c>
      <c r="EU594" s="191">
        <f t="shared" si="388"/>
        <v>6.3384140074801723</v>
      </c>
      <c r="EV594" s="191"/>
      <c r="EW594" s="191"/>
      <c r="EX594" s="192" t="str">
        <f t="shared" si="354"/>
        <v>Front</v>
      </c>
      <c r="EY594" s="145"/>
      <c r="EZ594" s="191"/>
      <c r="FA594" s="191"/>
      <c r="FB594" s="191"/>
      <c r="FC594" s="191"/>
      <c r="FD594" s="191"/>
      <c r="FE594" s="191"/>
      <c r="FF594" s="192"/>
      <c r="FG594" s="145"/>
      <c r="FH594" s="191"/>
      <c r="FI594" s="191"/>
      <c r="FJ594" s="191"/>
      <c r="FK594" s="191"/>
      <c r="FL594" s="191"/>
      <c r="FM594" s="191"/>
      <c r="FN594" s="192"/>
      <c r="FO594" s="145"/>
      <c r="FP594" s="191"/>
      <c r="FQ594" s="191"/>
      <c r="FR594" s="191"/>
      <c r="FS594" s="191"/>
      <c r="FT594" s="191"/>
      <c r="FU594" s="191"/>
      <c r="FV594" s="192"/>
      <c r="FW594" s="191"/>
      <c r="FX594" s="191"/>
      <c r="FY594" s="191"/>
      <c r="FZ594" s="191"/>
      <c r="GA594" s="191"/>
      <c r="GB594" s="191"/>
      <c r="GC594" s="191"/>
      <c r="GD594" s="210"/>
      <c r="GE594" s="145"/>
      <c r="GF594" s="191"/>
      <c r="GG594" s="191"/>
      <c r="GH594" s="191"/>
      <c r="GI594" s="191"/>
      <c r="GJ594" s="191"/>
      <c r="GK594" s="191"/>
      <c r="GL594" s="210"/>
      <c r="GM594" s="145"/>
      <c r="GN594" s="191"/>
      <c r="GO594" s="191"/>
      <c r="GP594" s="191"/>
      <c r="GQ594" s="191"/>
      <c r="GR594" s="191"/>
      <c r="GS594" s="191"/>
      <c r="GT594" s="210"/>
      <c r="GU594" s="145"/>
      <c r="GV594" s="191"/>
      <c r="GW594" s="191"/>
      <c r="GX594" s="191"/>
      <c r="GY594" s="191"/>
      <c r="GZ594" s="191"/>
      <c r="HA594" s="191"/>
      <c r="HB594" s="210"/>
      <c r="HC594" s="145"/>
      <c r="HD594" s="191"/>
      <c r="HE594" s="191"/>
      <c r="HF594" s="191"/>
      <c r="HG594" s="191"/>
      <c r="HH594" s="191"/>
      <c r="HI594" s="191"/>
      <c r="HJ594" s="210"/>
      <c r="HR594" s="310"/>
    </row>
    <row r="595" spans="1:226" s="309" customFormat="1" ht="14.45" customHeight="1" x14ac:dyDescent="0.25">
      <c r="A595" s="211" t="s">
        <v>431</v>
      </c>
      <c r="B595" s="194" t="s">
        <v>0</v>
      </c>
      <c r="C595" s="31">
        <f t="shared" si="394"/>
        <v>585</v>
      </c>
      <c r="D595" s="173" t="str">
        <f t="shared" si="355"/>
        <v>Dw_585</v>
      </c>
      <c r="E595" s="4">
        <v>437.5721684540502</v>
      </c>
      <c r="F595" s="195" t="s">
        <v>360</v>
      </c>
      <c r="G595" s="195">
        <v>17.5</v>
      </c>
      <c r="H595" s="3">
        <f t="shared" si="356"/>
        <v>52.321851323579843</v>
      </c>
      <c r="I595" s="196">
        <f t="shared" si="357"/>
        <v>185.69450606149599</v>
      </c>
      <c r="J595" s="1">
        <f t="shared" si="358"/>
        <v>0.3</v>
      </c>
      <c r="K595" s="280">
        <f t="shared" si="359"/>
        <v>0.68732633696009815</v>
      </c>
      <c r="L595" s="280">
        <f t="shared" si="360"/>
        <v>0.7727952419508588</v>
      </c>
      <c r="M595" s="225">
        <f t="shared" si="361"/>
        <v>1.0647244011670276</v>
      </c>
      <c r="N595" s="15" t="s">
        <v>432</v>
      </c>
      <c r="O595" s="197">
        <f t="shared" si="362"/>
        <v>0.5795964314631441</v>
      </c>
      <c r="P595" s="198">
        <f t="shared" si="363"/>
        <v>0</v>
      </c>
      <c r="Q595" s="198">
        <f t="shared" si="364"/>
        <v>0</v>
      </c>
      <c r="R595" s="198">
        <f t="shared" si="365"/>
        <v>0.74599538750050209</v>
      </c>
      <c r="S595" s="77">
        <f t="shared" si="366"/>
        <v>0.87299395107329159</v>
      </c>
      <c r="T595" s="199"/>
      <c r="U595" s="3">
        <f t="shared" si="367"/>
        <v>1.6237196772172588</v>
      </c>
      <c r="V595" s="98">
        <f t="shared" si="368"/>
        <v>8.9639830066205644</v>
      </c>
      <c r="W595" s="49">
        <f t="shared" si="369"/>
        <v>5.8368976475007024</v>
      </c>
      <c r="X595" s="317">
        <f t="shared" si="351"/>
        <v>6.1511666956363786E-2</v>
      </c>
      <c r="Y595" s="318">
        <v>6.1511666956363772E-2</v>
      </c>
      <c r="Z595" s="200"/>
      <c r="AA595" s="66"/>
      <c r="AB595" s="66"/>
      <c r="AC595" s="66">
        <v>250</v>
      </c>
      <c r="AD595" s="66"/>
      <c r="AE595" s="66"/>
      <c r="AF595" s="66"/>
      <c r="AG595" s="66"/>
      <c r="AH595" s="195"/>
      <c r="AI595" s="34"/>
      <c r="AJ595" s="229">
        <v>180</v>
      </c>
      <c r="AK595" s="34"/>
      <c r="AL595" s="34"/>
      <c r="AM595" s="34"/>
      <c r="AN595" s="201"/>
      <c r="AO595" s="201"/>
      <c r="AP595" s="202">
        <v>240</v>
      </c>
      <c r="AQ595" s="18"/>
      <c r="AR595" s="18"/>
      <c r="AS595" s="18"/>
      <c r="AT595" s="51"/>
      <c r="AU595" s="17"/>
      <c r="AV595" s="18"/>
      <c r="AW595" s="112"/>
      <c r="AX595" s="103"/>
      <c r="AY595" s="18"/>
      <c r="AZ595" s="18"/>
      <c r="BA595" s="18"/>
      <c r="BB595" s="17"/>
      <c r="BC595" s="19"/>
      <c r="BD595" s="19"/>
      <c r="BE595" s="19"/>
      <c r="BF595" s="17"/>
      <c r="BG595" s="18"/>
      <c r="BH595" s="18"/>
      <c r="BI595" s="128"/>
      <c r="BJ595" s="331"/>
      <c r="BK595" s="332"/>
      <c r="BL595" s="332"/>
      <c r="BM595" s="332"/>
      <c r="BN595" s="333"/>
      <c r="BO595" s="203">
        <f t="shared" si="370"/>
        <v>6.9363999999999999</v>
      </c>
      <c r="BP595" s="285">
        <v>7.5430844996799262</v>
      </c>
      <c r="BQ595" s="204">
        <v>2.7988152277150462</v>
      </c>
      <c r="BR595" s="204"/>
      <c r="BS595" s="47"/>
      <c r="BT595" s="42"/>
      <c r="BU595" s="42"/>
      <c r="BV595" s="42"/>
      <c r="BW595" s="43"/>
      <c r="BX595" s="191"/>
      <c r="BY595" s="191"/>
      <c r="BZ595" s="205"/>
      <c r="CA595" s="191"/>
      <c r="CB595" s="206"/>
      <c r="CC595" s="191"/>
      <c r="CD595" s="207">
        <f t="shared" si="371"/>
        <v>55.708351818448797</v>
      </c>
      <c r="CE595" s="47" t="s">
        <v>356</v>
      </c>
      <c r="CF595" s="42">
        <v>31.8</v>
      </c>
      <c r="CG595" s="42" t="s">
        <v>353</v>
      </c>
      <c r="CH595" s="42">
        <v>175</v>
      </c>
      <c r="CI595" s="191"/>
      <c r="CJ595" s="192"/>
      <c r="CK595" s="191" t="s">
        <v>357</v>
      </c>
      <c r="CL595" s="191" t="s">
        <v>358</v>
      </c>
      <c r="CM595" s="208">
        <v>0.13</v>
      </c>
      <c r="CN595" s="191">
        <v>470</v>
      </c>
      <c r="CO595" s="205">
        <f t="shared" si="372"/>
        <v>71.079249562908444</v>
      </c>
      <c r="CP595" s="191">
        <f t="shared" si="373"/>
        <v>41.7812638638366</v>
      </c>
      <c r="CQ595" s="145" t="s">
        <v>353</v>
      </c>
      <c r="CR595" s="191">
        <v>175</v>
      </c>
      <c r="CS595" s="191"/>
      <c r="CT595" s="191"/>
      <c r="CU595" s="191"/>
      <c r="CV595" s="192"/>
      <c r="CW595" s="191" t="s">
        <v>357</v>
      </c>
      <c r="CX595" s="209" t="s">
        <v>358</v>
      </c>
      <c r="CY595" s="208">
        <v>0.13</v>
      </c>
      <c r="CZ595" s="191">
        <v>470</v>
      </c>
      <c r="DA595" s="191"/>
      <c r="DB595" s="191">
        <f t="shared" si="374"/>
        <v>52.321851323579843</v>
      </c>
      <c r="DC595" s="43">
        <f t="shared" si="375"/>
        <v>0</v>
      </c>
      <c r="DD595" s="191" t="s">
        <v>362</v>
      </c>
      <c r="DE595" s="191">
        <v>100</v>
      </c>
      <c r="DF595" s="191" t="s">
        <v>361</v>
      </c>
      <c r="DG595" s="191">
        <v>20</v>
      </c>
      <c r="DH595" s="191" t="s">
        <v>353</v>
      </c>
      <c r="DI595" s="192">
        <v>175</v>
      </c>
      <c r="DJ595" s="191"/>
      <c r="DK595" s="209"/>
      <c r="DL595" s="208"/>
      <c r="DM595" s="191"/>
      <c r="DN595" s="191">
        <f t="shared" si="376"/>
        <v>52.321851323579843</v>
      </c>
      <c r="DO595" s="192">
        <f t="shared" si="377"/>
        <v>0</v>
      </c>
      <c r="DP595" s="191">
        <v>1</v>
      </c>
      <c r="DQ595" s="191" t="s">
        <v>363</v>
      </c>
      <c r="DR595" s="191" t="s">
        <v>371</v>
      </c>
      <c r="DS595" s="208">
        <v>0.13400000000000001</v>
      </c>
      <c r="DT595" s="191">
        <v>580</v>
      </c>
      <c r="DU595" s="191">
        <f t="shared" si="378"/>
        <v>7.5430844996799262</v>
      </c>
      <c r="DV595" s="191">
        <v>0.375</v>
      </c>
      <c r="DW595" s="191">
        <v>0.45</v>
      </c>
      <c r="DX595" s="192">
        <f t="shared" si="379"/>
        <v>9.2847253030747989</v>
      </c>
      <c r="DY595" s="191">
        <v>1</v>
      </c>
      <c r="DZ595" s="191" t="s">
        <v>363</v>
      </c>
      <c r="EA595" s="191" t="s">
        <v>371</v>
      </c>
      <c r="EB595" s="208">
        <v>0.13400000000000001</v>
      </c>
      <c r="EC595" s="191">
        <v>580</v>
      </c>
      <c r="ED595" s="191">
        <f t="shared" si="380"/>
        <v>2.7988152277150462</v>
      </c>
      <c r="EE595" s="191">
        <v>0.47499999999999998</v>
      </c>
      <c r="EF595" s="191">
        <v>0.47499999999999998</v>
      </c>
      <c r="EG595" s="191">
        <f t="shared" si="381"/>
        <v>4.6423626515373995</v>
      </c>
      <c r="EH595" s="166">
        <f t="shared" si="382"/>
        <v>2</v>
      </c>
      <c r="EI595" s="205">
        <f t="shared" si="383"/>
        <v>2.7603234512693398</v>
      </c>
      <c r="EJ595" s="205">
        <f t="shared" si="352"/>
        <v>1.6237196772172588</v>
      </c>
      <c r="EK595" s="51">
        <f t="shared" si="392"/>
        <v>0.92509555049778736</v>
      </c>
      <c r="EL595" s="220">
        <f t="shared" si="353"/>
        <v>0.3539382743653301</v>
      </c>
      <c r="EM595" s="221">
        <f t="shared" si="384"/>
        <v>4.4819915033102822</v>
      </c>
      <c r="EN595" s="191"/>
      <c r="EO595" s="313"/>
      <c r="EP595" s="192" t="s">
        <v>354</v>
      </c>
      <c r="EQ595" s="222">
        <f t="shared" si="385"/>
        <v>2.7603234512693398</v>
      </c>
      <c r="ER595" s="191">
        <f t="shared" si="386"/>
        <v>1.6237196772172588</v>
      </c>
      <c r="ES595" s="51">
        <f t="shared" si="387"/>
        <v>0.92509555049778736</v>
      </c>
      <c r="ET595" s="191">
        <f t="shared" si="393"/>
        <v>3.8221382743653303</v>
      </c>
      <c r="EU595" s="191">
        <f t="shared" si="388"/>
        <v>4.4819915033102822</v>
      </c>
      <c r="EV595" s="191"/>
      <c r="EW595" s="191"/>
      <c r="EX595" s="192" t="str">
        <f t="shared" si="354"/>
        <v>Front</v>
      </c>
      <c r="EY595" s="145"/>
      <c r="EZ595" s="191"/>
      <c r="FA595" s="191"/>
      <c r="FB595" s="191"/>
      <c r="FC595" s="191"/>
      <c r="FD595" s="191"/>
      <c r="FE595" s="191"/>
      <c r="FF595" s="192"/>
      <c r="FG595" s="145"/>
      <c r="FH595" s="191"/>
      <c r="FI595" s="191"/>
      <c r="FJ595" s="191"/>
      <c r="FK595" s="191"/>
      <c r="FL595" s="191"/>
      <c r="FM595" s="191"/>
      <c r="FN595" s="192"/>
      <c r="FO595" s="145"/>
      <c r="FP595" s="191"/>
      <c r="FQ595" s="191"/>
      <c r="FR595" s="191"/>
      <c r="FS595" s="191"/>
      <c r="FT595" s="191"/>
      <c r="FU595" s="191"/>
      <c r="FV595" s="192"/>
      <c r="FW595" s="191"/>
      <c r="FX595" s="191"/>
      <c r="FY595" s="191"/>
      <c r="FZ595" s="191"/>
      <c r="GA595" s="191"/>
      <c r="GB595" s="191"/>
      <c r="GC595" s="191"/>
      <c r="GD595" s="210"/>
      <c r="GE595" s="145"/>
      <c r="GF595" s="191"/>
      <c r="GG595" s="191"/>
      <c r="GH595" s="191"/>
      <c r="GI595" s="191"/>
      <c r="GJ595" s="191"/>
      <c r="GK595" s="191"/>
      <c r="GL595" s="210"/>
      <c r="GM595" s="145"/>
      <c r="GN595" s="191"/>
      <c r="GO595" s="191"/>
      <c r="GP595" s="191"/>
      <c r="GQ595" s="191"/>
      <c r="GR595" s="191"/>
      <c r="GS595" s="191"/>
      <c r="GT595" s="210"/>
      <c r="GU595" s="145"/>
      <c r="GV595" s="191"/>
      <c r="GW595" s="191"/>
      <c r="GX595" s="191"/>
      <c r="GY595" s="191"/>
      <c r="GZ595" s="191"/>
      <c r="HA595" s="191"/>
      <c r="HB595" s="210"/>
      <c r="HC595" s="145"/>
      <c r="HD595" s="191"/>
      <c r="HE595" s="191"/>
      <c r="HF595" s="191"/>
      <c r="HG595" s="191"/>
      <c r="HH595" s="191"/>
      <c r="HI595" s="191"/>
      <c r="HJ595" s="210"/>
      <c r="HR595" s="310"/>
    </row>
    <row r="596" spans="1:226" s="309" customFormat="1" ht="14.45" customHeight="1" x14ac:dyDescent="0.25">
      <c r="A596" s="211" t="s">
        <v>431</v>
      </c>
      <c r="B596" s="194" t="s">
        <v>0</v>
      </c>
      <c r="C596" s="31">
        <f t="shared" si="394"/>
        <v>586</v>
      </c>
      <c r="D596" s="173" t="str">
        <f t="shared" si="355"/>
        <v>Dw_586</v>
      </c>
      <c r="E596" s="4">
        <v>436.16413301527632</v>
      </c>
      <c r="F596" s="195" t="s">
        <v>360</v>
      </c>
      <c r="G596" s="195">
        <v>17.5</v>
      </c>
      <c r="H596" s="3">
        <f t="shared" si="356"/>
        <v>56.019916107505203</v>
      </c>
      <c r="I596" s="196">
        <f t="shared" si="357"/>
        <v>198.16672995513886</v>
      </c>
      <c r="J596" s="1">
        <f t="shared" si="358"/>
        <v>0.30000000000000004</v>
      </c>
      <c r="K596" s="280">
        <f t="shared" si="359"/>
        <v>0.69026077272538933</v>
      </c>
      <c r="L596" s="280">
        <f t="shared" si="360"/>
        <v>0.79150251966550744</v>
      </c>
      <c r="M596" s="225">
        <f t="shared" si="361"/>
        <v>1.0612300609742775</v>
      </c>
      <c r="N596" s="15" t="s">
        <v>432</v>
      </c>
      <c r="O596" s="197">
        <f t="shared" si="362"/>
        <v>0.59362688974913058</v>
      </c>
      <c r="P596" s="198">
        <f t="shared" si="363"/>
        <v>0</v>
      </c>
      <c r="Q596" s="198">
        <f t="shared" si="364"/>
        <v>0</v>
      </c>
      <c r="R596" s="198">
        <f t="shared" si="365"/>
        <v>0.74354709039817968</v>
      </c>
      <c r="S596" s="77">
        <f t="shared" si="366"/>
        <v>0.90900219651205216</v>
      </c>
      <c r="T596" s="199"/>
      <c r="U596" s="3">
        <f t="shared" si="367"/>
        <v>1.8000460181493501</v>
      </c>
      <c r="V596" s="98">
        <f t="shared" si="368"/>
        <v>11.016563269348122</v>
      </c>
      <c r="W596" s="49">
        <f t="shared" si="369"/>
        <v>5.0850628038756813</v>
      </c>
      <c r="X596" s="317">
        <f t="shared" si="351"/>
        <v>7.4585978912202769E-2</v>
      </c>
      <c r="Y596" s="318">
        <v>7.4585978912202769E-2</v>
      </c>
      <c r="Z596" s="200"/>
      <c r="AA596" s="66"/>
      <c r="AB596" s="66"/>
      <c r="AC596" s="66">
        <v>250</v>
      </c>
      <c r="AD596" s="66"/>
      <c r="AE596" s="66"/>
      <c r="AF596" s="66"/>
      <c r="AG596" s="66"/>
      <c r="AH596" s="195"/>
      <c r="AI596" s="34"/>
      <c r="AJ596" s="229">
        <v>180</v>
      </c>
      <c r="AK596" s="34"/>
      <c r="AL596" s="34"/>
      <c r="AM596" s="34"/>
      <c r="AN596" s="201"/>
      <c r="AO596" s="201"/>
      <c r="AP596" s="202">
        <v>240</v>
      </c>
      <c r="AQ596" s="18"/>
      <c r="AR596" s="18"/>
      <c r="AS596" s="18"/>
      <c r="AT596" s="51"/>
      <c r="AU596" s="17"/>
      <c r="AV596" s="18"/>
      <c r="AW596" s="112"/>
      <c r="AX596" s="103"/>
      <c r="AY596" s="18"/>
      <c r="AZ596" s="18"/>
      <c r="BA596" s="18"/>
      <c r="BB596" s="17"/>
      <c r="BC596" s="19"/>
      <c r="BD596" s="19"/>
      <c r="BE596" s="19"/>
      <c r="BF596" s="17"/>
      <c r="BG596" s="18"/>
      <c r="BH596" s="18"/>
      <c r="BI596" s="128"/>
      <c r="BJ596" s="331"/>
      <c r="BK596" s="332"/>
      <c r="BL596" s="332"/>
      <c r="BM596" s="332"/>
      <c r="BN596" s="333"/>
      <c r="BO596" s="203">
        <f t="shared" si="370"/>
        <v>6.9363999999999999</v>
      </c>
      <c r="BP596" s="285">
        <v>8.0762234166866396</v>
      </c>
      <c r="BQ596" s="204">
        <v>2.8684825879398863</v>
      </c>
      <c r="BR596" s="204"/>
      <c r="BS596" s="47"/>
      <c r="BT596" s="42"/>
      <c r="BU596" s="42"/>
      <c r="BV596" s="42"/>
      <c r="BW596" s="43"/>
      <c r="BX596" s="191"/>
      <c r="BY596" s="191"/>
      <c r="BZ596" s="205"/>
      <c r="CA596" s="191"/>
      <c r="CB596" s="206"/>
      <c r="CC596" s="191"/>
      <c r="CD596" s="207">
        <f t="shared" si="371"/>
        <v>59.450018986541664</v>
      </c>
      <c r="CE596" s="47" t="s">
        <v>356</v>
      </c>
      <c r="CF596" s="42">
        <v>31.8</v>
      </c>
      <c r="CG596" s="42" t="s">
        <v>353</v>
      </c>
      <c r="CH596" s="42">
        <v>175</v>
      </c>
      <c r="CI596" s="191"/>
      <c r="CJ596" s="192"/>
      <c r="CK596" s="191" t="s">
        <v>357</v>
      </c>
      <c r="CL596" s="191" t="s">
        <v>358</v>
      </c>
      <c r="CM596" s="208">
        <v>0.13</v>
      </c>
      <c r="CN596" s="191">
        <v>470</v>
      </c>
      <c r="CO596" s="205">
        <f t="shared" si="372"/>
        <v>76.1553438887006</v>
      </c>
      <c r="CP596" s="191">
        <f t="shared" si="373"/>
        <v>44.587514239906248</v>
      </c>
      <c r="CQ596" s="145" t="s">
        <v>353</v>
      </c>
      <c r="CR596" s="191">
        <v>175</v>
      </c>
      <c r="CS596" s="191"/>
      <c r="CT596" s="191"/>
      <c r="CU596" s="191"/>
      <c r="CV596" s="192"/>
      <c r="CW596" s="191" t="s">
        <v>357</v>
      </c>
      <c r="CX596" s="209" t="s">
        <v>358</v>
      </c>
      <c r="CY596" s="208">
        <v>0.13</v>
      </c>
      <c r="CZ596" s="191">
        <v>470</v>
      </c>
      <c r="DA596" s="191"/>
      <c r="DB596" s="191">
        <f t="shared" si="374"/>
        <v>56.019916107505203</v>
      </c>
      <c r="DC596" s="43">
        <f t="shared" si="375"/>
        <v>0</v>
      </c>
      <c r="DD596" s="191" t="s">
        <v>362</v>
      </c>
      <c r="DE596" s="191">
        <v>100</v>
      </c>
      <c r="DF596" s="191" t="s">
        <v>361</v>
      </c>
      <c r="DG596" s="191">
        <v>20</v>
      </c>
      <c r="DH596" s="191" t="s">
        <v>353</v>
      </c>
      <c r="DI596" s="192">
        <v>175</v>
      </c>
      <c r="DJ596" s="191"/>
      <c r="DK596" s="209"/>
      <c r="DL596" s="208"/>
      <c r="DM596" s="191"/>
      <c r="DN596" s="191">
        <f t="shared" si="376"/>
        <v>56.019916107505203</v>
      </c>
      <c r="DO596" s="192">
        <f t="shared" si="377"/>
        <v>0</v>
      </c>
      <c r="DP596" s="191">
        <v>1</v>
      </c>
      <c r="DQ596" s="191" t="s">
        <v>363</v>
      </c>
      <c r="DR596" s="191" t="s">
        <v>371</v>
      </c>
      <c r="DS596" s="208">
        <v>0.13400000000000001</v>
      </c>
      <c r="DT596" s="191">
        <v>580</v>
      </c>
      <c r="DU596" s="191">
        <f t="shared" si="378"/>
        <v>8.0762234166866396</v>
      </c>
      <c r="DV596" s="191">
        <v>0.375</v>
      </c>
      <c r="DW596" s="191">
        <v>0.45</v>
      </c>
      <c r="DX596" s="192">
        <f t="shared" si="379"/>
        <v>9.9083364977569435</v>
      </c>
      <c r="DY596" s="191">
        <v>1</v>
      </c>
      <c r="DZ596" s="191" t="s">
        <v>363</v>
      </c>
      <c r="EA596" s="191" t="s">
        <v>371</v>
      </c>
      <c r="EB596" s="208">
        <v>0.13400000000000001</v>
      </c>
      <c r="EC596" s="191">
        <v>580</v>
      </c>
      <c r="ED596" s="191">
        <f t="shared" si="380"/>
        <v>2.8684825879398863</v>
      </c>
      <c r="EE596" s="191">
        <v>0.47499999999999998</v>
      </c>
      <c r="EF596" s="191">
        <v>0.47499999999999998</v>
      </c>
      <c r="EG596" s="191">
        <f t="shared" si="381"/>
        <v>4.9541682488784717</v>
      </c>
      <c r="EH596" s="166">
        <f t="shared" si="382"/>
        <v>2</v>
      </c>
      <c r="EI596" s="205">
        <f t="shared" si="383"/>
        <v>3.060078230853895</v>
      </c>
      <c r="EJ596" s="205">
        <f t="shared" si="352"/>
        <v>1.8000460181493501</v>
      </c>
      <c r="EK596" s="51">
        <f t="shared" si="392"/>
        <v>0.81843656979053625</v>
      </c>
      <c r="EL596" s="220">
        <f t="shared" si="353"/>
        <v>0.20406088457305249</v>
      </c>
      <c r="EM596" s="221">
        <f t="shared" si="384"/>
        <v>5.5082816346740611</v>
      </c>
      <c r="EN596" s="191"/>
      <c r="EO596" s="313"/>
      <c r="EP596" s="192" t="s">
        <v>354</v>
      </c>
      <c r="EQ596" s="222">
        <f t="shared" si="385"/>
        <v>3.060078230853895</v>
      </c>
      <c r="ER596" s="191">
        <f t="shared" si="386"/>
        <v>1.8000460181493501</v>
      </c>
      <c r="ES596" s="51">
        <f t="shared" si="387"/>
        <v>0.81843656979053625</v>
      </c>
      <c r="ET596" s="191">
        <f t="shared" si="393"/>
        <v>3.6722608845730527</v>
      </c>
      <c r="EU596" s="191">
        <f t="shared" si="388"/>
        <v>5.5082816346740611</v>
      </c>
      <c r="EV596" s="191"/>
      <c r="EW596" s="191"/>
      <c r="EX596" s="192" t="str">
        <f t="shared" si="354"/>
        <v>Front</v>
      </c>
      <c r="EY596" s="145"/>
      <c r="EZ596" s="191"/>
      <c r="FA596" s="191"/>
      <c r="FB596" s="191"/>
      <c r="FC596" s="191"/>
      <c r="FD596" s="191"/>
      <c r="FE596" s="191"/>
      <c r="FF596" s="192"/>
      <c r="FG596" s="145"/>
      <c r="FH596" s="191"/>
      <c r="FI596" s="191"/>
      <c r="FJ596" s="191"/>
      <c r="FK596" s="191"/>
      <c r="FL596" s="191"/>
      <c r="FM596" s="191"/>
      <c r="FN596" s="192"/>
      <c r="FO596" s="145"/>
      <c r="FP596" s="191"/>
      <c r="FQ596" s="191"/>
      <c r="FR596" s="191"/>
      <c r="FS596" s="191"/>
      <c r="FT596" s="191"/>
      <c r="FU596" s="191"/>
      <c r="FV596" s="192"/>
      <c r="FW596" s="191"/>
      <c r="FX596" s="191"/>
      <c r="FY596" s="191"/>
      <c r="FZ596" s="191"/>
      <c r="GA596" s="191"/>
      <c r="GB596" s="191"/>
      <c r="GC596" s="191"/>
      <c r="GD596" s="210"/>
      <c r="GE596" s="145"/>
      <c r="GF596" s="191"/>
      <c r="GG596" s="191"/>
      <c r="GH596" s="191"/>
      <c r="GI596" s="191"/>
      <c r="GJ596" s="191"/>
      <c r="GK596" s="191"/>
      <c r="GL596" s="210"/>
      <c r="GM596" s="145"/>
      <c r="GN596" s="191"/>
      <c r="GO596" s="191"/>
      <c r="GP596" s="191"/>
      <c r="GQ596" s="191"/>
      <c r="GR596" s="191"/>
      <c r="GS596" s="191"/>
      <c r="GT596" s="210"/>
      <c r="GU596" s="145"/>
      <c r="GV596" s="191"/>
      <c r="GW596" s="191"/>
      <c r="GX596" s="191"/>
      <c r="GY596" s="191"/>
      <c r="GZ596" s="191"/>
      <c r="HA596" s="191"/>
      <c r="HB596" s="210"/>
      <c r="HC596" s="145"/>
      <c r="HD596" s="191"/>
      <c r="HE596" s="191"/>
      <c r="HF596" s="191"/>
      <c r="HG596" s="191"/>
      <c r="HH596" s="191"/>
      <c r="HI596" s="191"/>
      <c r="HJ596" s="210"/>
      <c r="HR596" s="310"/>
    </row>
    <row r="597" spans="1:226" s="309" customFormat="1" ht="14.45" customHeight="1" x14ac:dyDescent="0.25">
      <c r="A597" s="211" t="s">
        <v>431</v>
      </c>
      <c r="B597" s="194" t="s">
        <v>0</v>
      </c>
      <c r="C597" s="31">
        <f t="shared" si="394"/>
        <v>587</v>
      </c>
      <c r="D597" s="173" t="str">
        <f t="shared" si="355"/>
        <v>Dw_587</v>
      </c>
      <c r="E597" s="4">
        <v>428.77062445178262</v>
      </c>
      <c r="F597" s="195" t="s">
        <v>360</v>
      </c>
      <c r="G597" s="195">
        <v>17.5</v>
      </c>
      <c r="H597" s="3">
        <f t="shared" si="356"/>
        <v>60.092041490185437</v>
      </c>
      <c r="I597" s="196">
        <f t="shared" si="357"/>
        <v>207.82336032122839</v>
      </c>
      <c r="J597" s="1">
        <f t="shared" si="358"/>
        <v>0.30000000000000004</v>
      </c>
      <c r="K597" s="280">
        <f t="shared" si="359"/>
        <v>0.71140486307162065</v>
      </c>
      <c r="L597" s="280">
        <f t="shared" si="360"/>
        <v>0.80997668399763223</v>
      </c>
      <c r="M597" s="225">
        <f t="shared" si="361"/>
        <v>1.0375252121622691</v>
      </c>
      <c r="N597" s="15" t="s">
        <v>432</v>
      </c>
      <c r="O597" s="197">
        <f t="shared" si="362"/>
        <v>0.6074825129982242</v>
      </c>
      <c r="P597" s="198">
        <f t="shared" si="363"/>
        <v>0</v>
      </c>
      <c r="Q597" s="198">
        <f t="shared" si="364"/>
        <v>0</v>
      </c>
      <c r="R597" s="198">
        <f t="shared" si="365"/>
        <v>0.72693837188306709</v>
      </c>
      <c r="S597" s="77">
        <f t="shared" si="366"/>
        <v>0.97348201697054149</v>
      </c>
      <c r="T597" s="199"/>
      <c r="U597" s="3">
        <f t="shared" si="367"/>
        <v>1.7711284788215096</v>
      </c>
      <c r="V597" s="98">
        <f t="shared" si="368"/>
        <v>10.665446700874821</v>
      </c>
      <c r="W597" s="49">
        <f t="shared" si="369"/>
        <v>5.6342732916434208</v>
      </c>
      <c r="X597" s="317">
        <f t="shared" si="351"/>
        <v>6.8298272685468453E-2</v>
      </c>
      <c r="Y597" s="318">
        <v>6.8298272685468453E-2</v>
      </c>
      <c r="Z597" s="200"/>
      <c r="AA597" s="66"/>
      <c r="AB597" s="66"/>
      <c r="AC597" s="66">
        <v>250</v>
      </c>
      <c r="AD597" s="66"/>
      <c r="AE597" s="66"/>
      <c r="AF597" s="66"/>
      <c r="AG597" s="66"/>
      <c r="AH597" s="195"/>
      <c r="AI597" s="34"/>
      <c r="AJ597" s="229">
        <v>180</v>
      </c>
      <c r="AK597" s="34"/>
      <c r="AL597" s="34"/>
      <c r="AM597" s="34"/>
      <c r="AN597" s="201"/>
      <c r="AO597" s="201"/>
      <c r="AP597" s="202">
        <v>240</v>
      </c>
      <c r="AQ597" s="18"/>
      <c r="AR597" s="18"/>
      <c r="AS597" s="18"/>
      <c r="AT597" s="51"/>
      <c r="AU597" s="17"/>
      <c r="AV597" s="18"/>
      <c r="AW597" s="112"/>
      <c r="AX597" s="103"/>
      <c r="AY597" s="18"/>
      <c r="AZ597" s="18"/>
      <c r="BA597" s="18"/>
      <c r="BB597" s="17"/>
      <c r="BC597" s="19"/>
      <c r="BD597" s="19"/>
      <c r="BE597" s="19"/>
      <c r="BF597" s="17"/>
      <c r="BG597" s="18"/>
      <c r="BH597" s="18"/>
      <c r="BI597" s="128"/>
      <c r="BJ597" s="331"/>
      <c r="BK597" s="332"/>
      <c r="BL597" s="332"/>
      <c r="BM597" s="332"/>
      <c r="BN597" s="333"/>
      <c r="BO597" s="203">
        <f t="shared" si="370"/>
        <v>6.9363999999999999</v>
      </c>
      <c r="BP597" s="285">
        <v>8.6632895291773018</v>
      </c>
      <c r="BQ597" s="204">
        <v>2.8090071016137541</v>
      </c>
      <c r="BR597" s="204"/>
      <c r="BS597" s="47"/>
      <c r="BT597" s="42"/>
      <c r="BU597" s="42"/>
      <c r="BV597" s="42"/>
      <c r="BW597" s="43"/>
      <c r="BX597" s="191"/>
      <c r="BY597" s="191"/>
      <c r="BZ597" s="205"/>
      <c r="CA597" s="191"/>
      <c r="CB597" s="206"/>
      <c r="CC597" s="191"/>
      <c r="CD597" s="207">
        <f t="shared" si="371"/>
        <v>62.347008096368526</v>
      </c>
      <c r="CE597" s="47" t="s">
        <v>356</v>
      </c>
      <c r="CF597" s="42">
        <v>31.8</v>
      </c>
      <c r="CG597" s="42" t="s">
        <v>353</v>
      </c>
      <c r="CH597" s="42">
        <v>175</v>
      </c>
      <c r="CI597" s="191"/>
      <c r="CJ597" s="192"/>
      <c r="CK597" s="191" t="s">
        <v>357</v>
      </c>
      <c r="CL597" s="191" t="s">
        <v>358</v>
      </c>
      <c r="CM597" s="208">
        <v>0.13</v>
      </c>
      <c r="CN597" s="191">
        <v>470</v>
      </c>
      <c r="CO597" s="205">
        <f t="shared" si="372"/>
        <v>77.667723489429648</v>
      </c>
      <c r="CP597" s="191">
        <f t="shared" si="373"/>
        <v>46.760256072276391</v>
      </c>
      <c r="CQ597" s="145" t="s">
        <v>353</v>
      </c>
      <c r="CR597" s="191">
        <v>175</v>
      </c>
      <c r="CS597" s="191"/>
      <c r="CT597" s="191"/>
      <c r="CU597" s="191"/>
      <c r="CV597" s="192"/>
      <c r="CW597" s="191" t="s">
        <v>357</v>
      </c>
      <c r="CX597" s="209" t="s">
        <v>358</v>
      </c>
      <c r="CY597" s="208">
        <v>0.13</v>
      </c>
      <c r="CZ597" s="191">
        <v>470</v>
      </c>
      <c r="DA597" s="191"/>
      <c r="DB597" s="191">
        <f t="shared" si="374"/>
        <v>60.092041490185437</v>
      </c>
      <c r="DC597" s="43">
        <f t="shared" si="375"/>
        <v>0</v>
      </c>
      <c r="DD597" s="191" t="s">
        <v>362</v>
      </c>
      <c r="DE597" s="191">
        <v>100</v>
      </c>
      <c r="DF597" s="191" t="s">
        <v>361</v>
      </c>
      <c r="DG597" s="191">
        <v>20</v>
      </c>
      <c r="DH597" s="191" t="s">
        <v>353</v>
      </c>
      <c r="DI597" s="192">
        <v>175</v>
      </c>
      <c r="DJ597" s="191"/>
      <c r="DK597" s="209"/>
      <c r="DL597" s="208"/>
      <c r="DM597" s="191"/>
      <c r="DN597" s="191">
        <f t="shared" si="376"/>
        <v>60.092041490185437</v>
      </c>
      <c r="DO597" s="192">
        <f t="shared" si="377"/>
        <v>0</v>
      </c>
      <c r="DP597" s="191">
        <v>1</v>
      </c>
      <c r="DQ597" s="191" t="s">
        <v>363</v>
      </c>
      <c r="DR597" s="191" t="s">
        <v>371</v>
      </c>
      <c r="DS597" s="208">
        <v>0.13400000000000001</v>
      </c>
      <c r="DT597" s="191">
        <v>580</v>
      </c>
      <c r="DU597" s="191">
        <f t="shared" si="378"/>
        <v>8.6632895291773018</v>
      </c>
      <c r="DV597" s="191">
        <v>0.375</v>
      </c>
      <c r="DW597" s="191">
        <v>0.45</v>
      </c>
      <c r="DX597" s="192">
        <f t="shared" si="379"/>
        <v>10.391168016061421</v>
      </c>
      <c r="DY597" s="191">
        <v>1</v>
      </c>
      <c r="DZ597" s="191" t="s">
        <v>363</v>
      </c>
      <c r="EA597" s="191" t="s">
        <v>371</v>
      </c>
      <c r="EB597" s="208">
        <v>0.13400000000000001</v>
      </c>
      <c r="EC597" s="191">
        <v>580</v>
      </c>
      <c r="ED597" s="191">
        <f t="shared" si="380"/>
        <v>2.8090071016137541</v>
      </c>
      <c r="EE597" s="191">
        <v>0.47499999999999998</v>
      </c>
      <c r="EF597" s="191">
        <v>0.47499999999999998</v>
      </c>
      <c r="EG597" s="191">
        <f t="shared" si="381"/>
        <v>5.1955840080307105</v>
      </c>
      <c r="EH597" s="166">
        <f t="shared" si="382"/>
        <v>2</v>
      </c>
      <c r="EI597" s="205">
        <f t="shared" si="383"/>
        <v>3.0109184139965661</v>
      </c>
      <c r="EJ597" s="205">
        <f t="shared" si="352"/>
        <v>1.7711284788215096</v>
      </c>
      <c r="EK597" s="51">
        <f t="shared" si="392"/>
        <v>0.78787862279224452</v>
      </c>
      <c r="EL597" s="220">
        <f t="shared" si="353"/>
        <v>0.22864079300171691</v>
      </c>
      <c r="EM597" s="221">
        <f t="shared" si="384"/>
        <v>5.3327233504374103</v>
      </c>
      <c r="EN597" s="191"/>
      <c r="EO597" s="313"/>
      <c r="EP597" s="192" t="s">
        <v>354</v>
      </c>
      <c r="EQ597" s="222">
        <f t="shared" si="385"/>
        <v>3.0109184139965661</v>
      </c>
      <c r="ER597" s="191">
        <f t="shared" si="386"/>
        <v>1.7711284788215096</v>
      </c>
      <c r="ES597" s="51">
        <f t="shared" si="387"/>
        <v>0.78787862279224452</v>
      </c>
      <c r="ET597" s="191">
        <f t="shared" si="393"/>
        <v>3.6968407930017166</v>
      </c>
      <c r="EU597" s="191">
        <f t="shared" si="388"/>
        <v>5.3327233504374103</v>
      </c>
      <c r="EV597" s="191"/>
      <c r="EW597" s="191"/>
      <c r="EX597" s="192" t="str">
        <f t="shared" si="354"/>
        <v>Front</v>
      </c>
      <c r="EY597" s="145"/>
      <c r="EZ597" s="191"/>
      <c r="FA597" s="191"/>
      <c r="FB597" s="191"/>
      <c r="FC597" s="191"/>
      <c r="FD597" s="191"/>
      <c r="FE597" s="191"/>
      <c r="FF597" s="192"/>
      <c r="FG597" s="145"/>
      <c r="FH597" s="191"/>
      <c r="FI597" s="191"/>
      <c r="FJ597" s="191"/>
      <c r="FK597" s="191"/>
      <c r="FL597" s="191"/>
      <c r="FM597" s="191"/>
      <c r="FN597" s="192"/>
      <c r="FO597" s="145"/>
      <c r="FP597" s="191"/>
      <c r="FQ597" s="191"/>
      <c r="FR597" s="191"/>
      <c r="FS597" s="191"/>
      <c r="FT597" s="191"/>
      <c r="FU597" s="191"/>
      <c r="FV597" s="192"/>
      <c r="FW597" s="191"/>
      <c r="FX597" s="191"/>
      <c r="FY597" s="191"/>
      <c r="FZ597" s="191"/>
      <c r="GA597" s="191"/>
      <c r="GB597" s="191"/>
      <c r="GC597" s="191"/>
      <c r="GD597" s="210"/>
      <c r="GE597" s="145"/>
      <c r="GF597" s="191"/>
      <c r="GG597" s="191"/>
      <c r="GH597" s="191"/>
      <c r="GI597" s="191"/>
      <c r="GJ597" s="191"/>
      <c r="GK597" s="191"/>
      <c r="GL597" s="210"/>
      <c r="GM597" s="145"/>
      <c r="GN597" s="191"/>
      <c r="GO597" s="191"/>
      <c r="GP597" s="191"/>
      <c r="GQ597" s="191"/>
      <c r="GR597" s="191"/>
      <c r="GS597" s="191"/>
      <c r="GT597" s="210"/>
      <c r="GU597" s="145"/>
      <c r="GV597" s="191"/>
      <c r="GW597" s="191"/>
      <c r="GX597" s="191"/>
      <c r="GY597" s="191"/>
      <c r="GZ597" s="191"/>
      <c r="HA597" s="191"/>
      <c r="HB597" s="210"/>
      <c r="HC597" s="145"/>
      <c r="HD597" s="191"/>
      <c r="HE597" s="191"/>
      <c r="HF597" s="191"/>
      <c r="HG597" s="191"/>
      <c r="HH597" s="191"/>
      <c r="HI597" s="191"/>
      <c r="HJ597" s="210"/>
      <c r="HR597" s="310"/>
    </row>
    <row r="598" spans="1:226" s="309" customFormat="1" ht="14.45" customHeight="1" x14ac:dyDescent="0.25">
      <c r="A598" s="211" t="s">
        <v>431</v>
      </c>
      <c r="B598" s="194" t="s">
        <v>0</v>
      </c>
      <c r="C598" s="31">
        <f t="shared" si="394"/>
        <v>588</v>
      </c>
      <c r="D598" s="173" t="str">
        <f t="shared" si="355"/>
        <v>Dw_588</v>
      </c>
      <c r="E598" s="4">
        <v>638.05687850081267</v>
      </c>
      <c r="F598" s="195" t="s">
        <v>360</v>
      </c>
      <c r="G598" s="195">
        <v>17.5</v>
      </c>
      <c r="H598" s="3">
        <f t="shared" si="356"/>
        <v>40.212058252222178</v>
      </c>
      <c r="I598" s="196">
        <f t="shared" si="357"/>
        <v>156.864261166017</v>
      </c>
      <c r="J598" s="1">
        <f t="shared" si="358"/>
        <v>0.3</v>
      </c>
      <c r="K598" s="280">
        <f t="shared" si="359"/>
        <v>0.6156356526816249</v>
      </c>
      <c r="L598" s="280">
        <f t="shared" si="360"/>
        <v>0.71877357936813069</v>
      </c>
      <c r="M598" s="225">
        <f t="shared" si="361"/>
        <v>1.1702777822173411</v>
      </c>
      <c r="N598" s="15" t="s">
        <v>432</v>
      </c>
      <c r="O598" s="197">
        <f t="shared" si="362"/>
        <v>0.53908018452609807</v>
      </c>
      <c r="P598" s="198">
        <f t="shared" si="363"/>
        <v>0</v>
      </c>
      <c r="Q598" s="198">
        <f t="shared" si="364"/>
        <v>0</v>
      </c>
      <c r="R598" s="198">
        <f t="shared" si="365"/>
        <v>0.81995099076488553</v>
      </c>
      <c r="S598" s="77">
        <f t="shared" si="366"/>
        <v>0.68765702752957314</v>
      </c>
      <c r="T598" s="199"/>
      <c r="U598" s="3">
        <f t="shared" si="367"/>
        <v>1.7961162312804726</v>
      </c>
      <c r="V598" s="98">
        <f t="shared" si="368"/>
        <v>10.968513955315171</v>
      </c>
      <c r="W598" s="49">
        <f t="shared" si="369"/>
        <v>3.6661354870899392</v>
      </c>
      <c r="X598" s="317">
        <f t="shared" si="351"/>
        <v>9.3711092850576799E-2</v>
      </c>
      <c r="Y598" s="318">
        <v>9.3711092850576813E-2</v>
      </c>
      <c r="Z598" s="200"/>
      <c r="AA598" s="66"/>
      <c r="AB598" s="66"/>
      <c r="AC598" s="66">
        <v>250</v>
      </c>
      <c r="AD598" s="66"/>
      <c r="AE598" s="66"/>
      <c r="AF598" s="66"/>
      <c r="AG598" s="66"/>
      <c r="AH598" s="195"/>
      <c r="AI598" s="34"/>
      <c r="AJ598" s="229">
        <v>180</v>
      </c>
      <c r="AK598" s="34"/>
      <c r="AL598" s="34"/>
      <c r="AM598" s="34"/>
      <c r="AN598" s="201"/>
      <c r="AO598" s="201"/>
      <c r="AP598" s="202">
        <v>240</v>
      </c>
      <c r="AQ598" s="18"/>
      <c r="AR598" s="18"/>
      <c r="AS598" s="18"/>
      <c r="AT598" s="51"/>
      <c r="AU598" s="17"/>
      <c r="AV598" s="18"/>
      <c r="AW598" s="112"/>
      <c r="AX598" s="103"/>
      <c r="AY598" s="18"/>
      <c r="AZ598" s="18"/>
      <c r="BA598" s="18"/>
      <c r="BB598" s="17"/>
      <c r="BC598" s="19"/>
      <c r="BD598" s="19"/>
      <c r="BE598" s="19"/>
      <c r="BF598" s="17"/>
      <c r="BG598" s="18"/>
      <c r="BH598" s="18"/>
      <c r="BI598" s="128"/>
      <c r="BJ598" s="331"/>
      <c r="BK598" s="332"/>
      <c r="BL598" s="332"/>
      <c r="BM598" s="332"/>
      <c r="BN598" s="333"/>
      <c r="BO598" s="203">
        <f t="shared" si="370"/>
        <v>6.9363999999999999</v>
      </c>
      <c r="BP598" s="285">
        <v>5.7972519249498555</v>
      </c>
      <c r="BQ598" s="204">
        <v>3.0015012626424395</v>
      </c>
      <c r="BR598" s="204"/>
      <c r="BS598" s="47"/>
      <c r="BT598" s="42"/>
      <c r="BU598" s="42"/>
      <c r="BV598" s="42"/>
      <c r="BW598" s="43"/>
      <c r="BX598" s="191"/>
      <c r="BY598" s="191"/>
      <c r="BZ598" s="205"/>
      <c r="CA598" s="191"/>
      <c r="CB598" s="206"/>
      <c r="CC598" s="191"/>
      <c r="CD598" s="207">
        <f t="shared" si="371"/>
        <v>47.059278349805098</v>
      </c>
      <c r="CE598" s="47" t="s">
        <v>356</v>
      </c>
      <c r="CF598" s="42">
        <v>31.8</v>
      </c>
      <c r="CG598" s="42" t="s">
        <v>353</v>
      </c>
      <c r="CH598" s="42">
        <v>175</v>
      </c>
      <c r="CI598" s="191"/>
      <c r="CJ598" s="192"/>
      <c r="CK598" s="191" t="s">
        <v>357</v>
      </c>
      <c r="CL598" s="191" t="s">
        <v>358</v>
      </c>
      <c r="CM598" s="208">
        <v>0.13</v>
      </c>
      <c r="CN598" s="191">
        <v>470</v>
      </c>
      <c r="CO598" s="205">
        <f t="shared" si="372"/>
        <v>66.468590810144775</v>
      </c>
      <c r="CP598" s="191">
        <f t="shared" si="373"/>
        <v>35.294458762353827</v>
      </c>
      <c r="CQ598" s="145" t="s">
        <v>353</v>
      </c>
      <c r="CR598" s="191">
        <v>175</v>
      </c>
      <c r="CS598" s="191"/>
      <c r="CT598" s="191"/>
      <c r="CU598" s="191"/>
      <c r="CV598" s="192"/>
      <c r="CW598" s="191" t="s">
        <v>357</v>
      </c>
      <c r="CX598" s="209" t="s">
        <v>358</v>
      </c>
      <c r="CY598" s="208">
        <v>0.13</v>
      </c>
      <c r="CZ598" s="191">
        <v>470</v>
      </c>
      <c r="DA598" s="191"/>
      <c r="DB598" s="191">
        <f t="shared" si="374"/>
        <v>40.212058252222178</v>
      </c>
      <c r="DC598" s="43">
        <f t="shared" si="375"/>
        <v>0</v>
      </c>
      <c r="DD598" s="191" t="s">
        <v>362</v>
      </c>
      <c r="DE598" s="191">
        <v>100</v>
      </c>
      <c r="DF598" s="191" t="s">
        <v>361</v>
      </c>
      <c r="DG598" s="191">
        <v>20</v>
      </c>
      <c r="DH598" s="191" t="s">
        <v>353</v>
      </c>
      <c r="DI598" s="192">
        <v>175</v>
      </c>
      <c r="DJ598" s="191"/>
      <c r="DK598" s="209"/>
      <c r="DL598" s="208"/>
      <c r="DM598" s="191"/>
      <c r="DN598" s="191">
        <f t="shared" si="376"/>
        <v>40.212058252222178</v>
      </c>
      <c r="DO598" s="192">
        <f t="shared" si="377"/>
        <v>0</v>
      </c>
      <c r="DP598" s="191">
        <v>1</v>
      </c>
      <c r="DQ598" s="191" t="s">
        <v>363</v>
      </c>
      <c r="DR598" s="191" t="s">
        <v>371</v>
      </c>
      <c r="DS598" s="208">
        <v>0.13400000000000001</v>
      </c>
      <c r="DT598" s="191">
        <v>580</v>
      </c>
      <c r="DU598" s="191">
        <f t="shared" si="378"/>
        <v>5.7972519249498555</v>
      </c>
      <c r="DV598" s="191">
        <v>0.375</v>
      </c>
      <c r="DW598" s="191">
        <v>0.45</v>
      </c>
      <c r="DX598" s="192">
        <f t="shared" si="379"/>
        <v>7.8432130583008508</v>
      </c>
      <c r="DY598" s="191">
        <v>1</v>
      </c>
      <c r="DZ598" s="191" t="s">
        <v>363</v>
      </c>
      <c r="EA598" s="191" t="s">
        <v>371</v>
      </c>
      <c r="EB598" s="208">
        <v>0.13400000000000001</v>
      </c>
      <c r="EC598" s="191">
        <v>580</v>
      </c>
      <c r="ED598" s="191">
        <f t="shared" si="380"/>
        <v>3.0015012626424395</v>
      </c>
      <c r="EE598" s="191">
        <v>0.47499999999999998</v>
      </c>
      <c r="EF598" s="191">
        <v>0.47499999999999998</v>
      </c>
      <c r="EG598" s="191">
        <f t="shared" si="381"/>
        <v>3.9216065291504254</v>
      </c>
      <c r="EH598" s="166">
        <f t="shared" si="382"/>
        <v>2</v>
      </c>
      <c r="EI598" s="205">
        <f t="shared" si="383"/>
        <v>3.0533975931768031</v>
      </c>
      <c r="EJ598" s="205">
        <f t="shared" si="352"/>
        <v>1.7961162312804726</v>
      </c>
      <c r="EK598" s="51">
        <f t="shared" si="392"/>
        <v>0.95538503136196695</v>
      </c>
      <c r="EL598" s="220">
        <f t="shared" si="353"/>
        <v>0.2074012034115984</v>
      </c>
      <c r="EM598" s="221">
        <f t="shared" si="384"/>
        <v>5.4842569776575854</v>
      </c>
      <c r="EN598" s="191"/>
      <c r="EO598" s="313"/>
      <c r="EP598" s="192" t="s">
        <v>354</v>
      </c>
      <c r="EQ598" s="222">
        <f t="shared" si="385"/>
        <v>3.0533975931768031</v>
      </c>
      <c r="ER598" s="191">
        <f t="shared" si="386"/>
        <v>1.7961162312804726</v>
      </c>
      <c r="ES598" s="51">
        <f t="shared" si="387"/>
        <v>0.95538503136196695</v>
      </c>
      <c r="ET598" s="191">
        <f t="shared" si="393"/>
        <v>3.6756012034115981</v>
      </c>
      <c r="EU598" s="191">
        <f t="shared" si="388"/>
        <v>5.4842569776575854</v>
      </c>
      <c r="EV598" s="191"/>
      <c r="EW598" s="191"/>
      <c r="EX598" s="192" t="str">
        <f t="shared" si="354"/>
        <v>Front</v>
      </c>
      <c r="EY598" s="145"/>
      <c r="EZ598" s="191"/>
      <c r="FA598" s="191"/>
      <c r="FB598" s="191"/>
      <c r="FC598" s="191"/>
      <c r="FD598" s="191"/>
      <c r="FE598" s="191"/>
      <c r="FF598" s="192"/>
      <c r="FG598" s="145"/>
      <c r="FH598" s="191"/>
      <c r="FI598" s="191"/>
      <c r="FJ598" s="191"/>
      <c r="FK598" s="191"/>
      <c r="FL598" s="191"/>
      <c r="FM598" s="191"/>
      <c r="FN598" s="192"/>
      <c r="FO598" s="145"/>
      <c r="FP598" s="191"/>
      <c r="FQ598" s="191"/>
      <c r="FR598" s="191"/>
      <c r="FS598" s="191"/>
      <c r="FT598" s="191"/>
      <c r="FU598" s="191"/>
      <c r="FV598" s="192"/>
      <c r="FW598" s="191"/>
      <c r="FX598" s="191"/>
      <c r="FY598" s="191"/>
      <c r="FZ598" s="191"/>
      <c r="GA598" s="191"/>
      <c r="GB598" s="191"/>
      <c r="GC598" s="191"/>
      <c r="GD598" s="210"/>
      <c r="GE598" s="145"/>
      <c r="GF598" s="191"/>
      <c r="GG598" s="191"/>
      <c r="GH598" s="191"/>
      <c r="GI598" s="191"/>
      <c r="GJ598" s="191"/>
      <c r="GK598" s="191"/>
      <c r="GL598" s="210"/>
      <c r="GM598" s="145"/>
      <c r="GN598" s="191"/>
      <c r="GO598" s="191"/>
      <c r="GP598" s="191"/>
      <c r="GQ598" s="191"/>
      <c r="GR598" s="191"/>
      <c r="GS598" s="191"/>
      <c r="GT598" s="210"/>
      <c r="GU598" s="145"/>
      <c r="GV598" s="191"/>
      <c r="GW598" s="191"/>
      <c r="GX598" s="191"/>
      <c r="GY598" s="191"/>
      <c r="GZ598" s="191"/>
      <c r="HA598" s="191"/>
      <c r="HB598" s="210"/>
      <c r="HC598" s="145"/>
      <c r="HD598" s="191"/>
      <c r="HE598" s="191"/>
      <c r="HF598" s="191"/>
      <c r="HG598" s="191"/>
      <c r="HH598" s="191"/>
      <c r="HI598" s="191"/>
      <c r="HJ598" s="210"/>
      <c r="HR598" s="310"/>
    </row>
    <row r="599" spans="1:226" s="309" customFormat="1" ht="14.45" customHeight="1" x14ac:dyDescent="0.25">
      <c r="A599" s="211" t="s">
        <v>431</v>
      </c>
      <c r="B599" s="194" t="s">
        <v>0</v>
      </c>
      <c r="C599" s="31">
        <f t="shared" si="394"/>
        <v>589</v>
      </c>
      <c r="D599" s="173" t="str">
        <f t="shared" si="355"/>
        <v>Dw_589</v>
      </c>
      <c r="E599" s="4">
        <v>515.56962005836499</v>
      </c>
      <c r="F599" s="195" t="s">
        <v>360</v>
      </c>
      <c r="G599" s="195">
        <v>17.5</v>
      </c>
      <c r="H599" s="3">
        <f t="shared" si="356"/>
        <v>57.83173719499635</v>
      </c>
      <c r="I599" s="196">
        <f t="shared" si="357"/>
        <v>206.6356373593166</v>
      </c>
      <c r="J599" s="1">
        <f t="shared" si="358"/>
        <v>0.3</v>
      </c>
      <c r="K599" s="280">
        <f t="shared" si="359"/>
        <v>0.68142483573462398</v>
      </c>
      <c r="L599" s="280">
        <f t="shared" si="360"/>
        <v>0.76350841634177091</v>
      </c>
      <c r="M599" s="225">
        <f t="shared" si="361"/>
        <v>1.0719147342708299</v>
      </c>
      <c r="N599" s="15" t="s">
        <v>432</v>
      </c>
      <c r="O599" s="197">
        <f t="shared" si="362"/>
        <v>0.57263131225632813</v>
      </c>
      <c r="P599" s="198">
        <f t="shared" si="363"/>
        <v>0</v>
      </c>
      <c r="Q599" s="198">
        <f t="shared" si="364"/>
        <v>0</v>
      </c>
      <c r="R599" s="198">
        <f t="shared" si="365"/>
        <v>0.75103326896931155</v>
      </c>
      <c r="S599" s="77">
        <f t="shared" si="366"/>
        <v>0.91297946444500699</v>
      </c>
      <c r="T599" s="199"/>
      <c r="U599" s="3">
        <f t="shared" si="367"/>
        <v>1.6960397782876624</v>
      </c>
      <c r="V599" s="98">
        <f t="shared" si="368"/>
        <v>9.7802731604158151</v>
      </c>
      <c r="W599" s="49">
        <f t="shared" si="369"/>
        <v>5.9131004059336103</v>
      </c>
      <c r="X599" s="317">
        <f t="shared" si="351"/>
        <v>6.1640162856039071E-2</v>
      </c>
      <c r="Y599" s="318">
        <v>6.1640162856039078E-2</v>
      </c>
      <c r="Z599" s="200"/>
      <c r="AA599" s="66"/>
      <c r="AB599" s="66"/>
      <c r="AC599" s="66">
        <v>250</v>
      </c>
      <c r="AD599" s="66"/>
      <c r="AE599" s="66"/>
      <c r="AF599" s="66"/>
      <c r="AG599" s="66"/>
      <c r="AH599" s="195"/>
      <c r="AI599" s="34"/>
      <c r="AJ599" s="229">
        <v>180</v>
      </c>
      <c r="AK599" s="34"/>
      <c r="AL599" s="34"/>
      <c r="AM599" s="34"/>
      <c r="AN599" s="201"/>
      <c r="AO599" s="201"/>
      <c r="AP599" s="202">
        <v>240</v>
      </c>
      <c r="AQ599" s="18"/>
      <c r="AR599" s="18"/>
      <c r="AS599" s="18"/>
      <c r="AT599" s="51"/>
      <c r="AU599" s="17"/>
      <c r="AV599" s="18"/>
      <c r="AW599" s="112"/>
      <c r="AX599" s="103"/>
      <c r="AY599" s="18"/>
      <c r="AZ599" s="18"/>
      <c r="BA599" s="18"/>
      <c r="BB599" s="17"/>
      <c r="BC599" s="19"/>
      <c r="BD599" s="19"/>
      <c r="BE599" s="19"/>
      <c r="BF599" s="17"/>
      <c r="BG599" s="18"/>
      <c r="BH599" s="18"/>
      <c r="BI599" s="128"/>
      <c r="BJ599" s="331"/>
      <c r="BK599" s="332"/>
      <c r="BL599" s="332"/>
      <c r="BM599" s="332"/>
      <c r="BN599" s="333"/>
      <c r="BO599" s="203">
        <f t="shared" si="370"/>
        <v>6.9363999999999999</v>
      </c>
      <c r="BP599" s="285">
        <v>8.337428232944518</v>
      </c>
      <c r="BQ599" s="204">
        <v>2.9780406582386361</v>
      </c>
      <c r="BR599" s="204"/>
      <c r="BS599" s="47"/>
      <c r="BT599" s="42"/>
      <c r="BU599" s="42"/>
      <c r="BV599" s="42"/>
      <c r="BW599" s="43"/>
      <c r="BX599" s="191"/>
      <c r="BY599" s="191"/>
      <c r="BZ599" s="205"/>
      <c r="CA599" s="191"/>
      <c r="CB599" s="206"/>
      <c r="CC599" s="191"/>
      <c r="CD599" s="207">
        <f t="shared" si="371"/>
        <v>61.990691207794981</v>
      </c>
      <c r="CE599" s="47" t="s">
        <v>356</v>
      </c>
      <c r="CF599" s="42">
        <v>31.8</v>
      </c>
      <c r="CG599" s="42" t="s">
        <v>353</v>
      </c>
      <c r="CH599" s="42">
        <v>175</v>
      </c>
      <c r="CI599" s="191"/>
      <c r="CJ599" s="192"/>
      <c r="CK599" s="191" t="s">
        <v>357</v>
      </c>
      <c r="CL599" s="191" t="s">
        <v>358</v>
      </c>
      <c r="CM599" s="208">
        <v>0.13</v>
      </c>
      <c r="CN599" s="191">
        <v>470</v>
      </c>
      <c r="CO599" s="205">
        <f t="shared" si="372"/>
        <v>81.000609117896033</v>
      </c>
      <c r="CP599" s="191">
        <f t="shared" si="373"/>
        <v>46.493018405846236</v>
      </c>
      <c r="CQ599" s="145" t="s">
        <v>353</v>
      </c>
      <c r="CR599" s="191">
        <v>175</v>
      </c>
      <c r="CS599" s="191"/>
      <c r="CT599" s="191"/>
      <c r="CU599" s="191"/>
      <c r="CV599" s="192"/>
      <c r="CW599" s="191" t="s">
        <v>357</v>
      </c>
      <c r="CX599" s="209" t="s">
        <v>358</v>
      </c>
      <c r="CY599" s="208">
        <v>0.13</v>
      </c>
      <c r="CZ599" s="191">
        <v>470</v>
      </c>
      <c r="DA599" s="191"/>
      <c r="DB599" s="191">
        <f t="shared" si="374"/>
        <v>57.83173719499635</v>
      </c>
      <c r="DC599" s="43">
        <f t="shared" si="375"/>
        <v>0</v>
      </c>
      <c r="DD599" s="191" t="s">
        <v>362</v>
      </c>
      <c r="DE599" s="191">
        <v>100</v>
      </c>
      <c r="DF599" s="191" t="s">
        <v>361</v>
      </c>
      <c r="DG599" s="191">
        <v>20</v>
      </c>
      <c r="DH599" s="191" t="s">
        <v>353</v>
      </c>
      <c r="DI599" s="192">
        <v>175</v>
      </c>
      <c r="DJ599" s="191"/>
      <c r="DK599" s="209"/>
      <c r="DL599" s="208"/>
      <c r="DM599" s="191"/>
      <c r="DN599" s="191">
        <f t="shared" si="376"/>
        <v>57.83173719499635</v>
      </c>
      <c r="DO599" s="192">
        <f t="shared" si="377"/>
        <v>0</v>
      </c>
      <c r="DP599" s="191">
        <v>1</v>
      </c>
      <c r="DQ599" s="191" t="s">
        <v>363</v>
      </c>
      <c r="DR599" s="191" t="s">
        <v>371</v>
      </c>
      <c r="DS599" s="208">
        <v>0.13400000000000001</v>
      </c>
      <c r="DT599" s="191">
        <v>580</v>
      </c>
      <c r="DU599" s="191">
        <f t="shared" si="378"/>
        <v>8.337428232944518</v>
      </c>
      <c r="DV599" s="191">
        <v>0.375</v>
      </c>
      <c r="DW599" s="191">
        <v>0.45</v>
      </c>
      <c r="DX599" s="192">
        <f t="shared" si="379"/>
        <v>10.33178186796583</v>
      </c>
      <c r="DY599" s="191">
        <v>1</v>
      </c>
      <c r="DZ599" s="191" t="s">
        <v>363</v>
      </c>
      <c r="EA599" s="191" t="s">
        <v>371</v>
      </c>
      <c r="EB599" s="208">
        <v>0.13400000000000001</v>
      </c>
      <c r="EC599" s="191">
        <v>580</v>
      </c>
      <c r="ED599" s="191">
        <f t="shared" si="380"/>
        <v>2.9780406582386361</v>
      </c>
      <c r="EE599" s="191">
        <v>0.47499999999999998</v>
      </c>
      <c r="EF599" s="191">
        <v>0.47499999999999998</v>
      </c>
      <c r="EG599" s="191">
        <f t="shared" si="381"/>
        <v>5.1658909339829151</v>
      </c>
      <c r="EH599" s="166">
        <f t="shared" si="382"/>
        <v>2</v>
      </c>
      <c r="EI599" s="205">
        <f t="shared" si="383"/>
        <v>2.8832676230890262</v>
      </c>
      <c r="EJ599" s="205">
        <f t="shared" si="352"/>
        <v>1.6960397782876626</v>
      </c>
      <c r="EK599" s="51">
        <f t="shared" si="392"/>
        <v>1.0320008799509734</v>
      </c>
      <c r="EL599" s="220">
        <f t="shared" si="353"/>
        <v>0.29246618845548689</v>
      </c>
      <c r="EM599" s="221">
        <f t="shared" si="384"/>
        <v>4.8901365802079075</v>
      </c>
      <c r="EN599" s="191"/>
      <c r="EO599" s="313"/>
      <c r="EP599" s="192" t="s">
        <v>354</v>
      </c>
      <c r="EQ599" s="222">
        <f t="shared" si="385"/>
        <v>2.8832676230890262</v>
      </c>
      <c r="ER599" s="191">
        <f t="shared" si="386"/>
        <v>1.6960397782876626</v>
      </c>
      <c r="ES599" s="51">
        <f t="shared" si="387"/>
        <v>1.0320008799509734</v>
      </c>
      <c r="ET599" s="191">
        <f t="shared" si="393"/>
        <v>3.7606661884554868</v>
      </c>
      <c r="EU599" s="191">
        <f t="shared" si="388"/>
        <v>4.8901365802079075</v>
      </c>
      <c r="EV599" s="191"/>
      <c r="EW599" s="191"/>
      <c r="EX599" s="192" t="str">
        <f t="shared" si="354"/>
        <v>Front</v>
      </c>
      <c r="EY599" s="145"/>
      <c r="EZ599" s="191"/>
      <c r="FA599" s="191"/>
      <c r="FB599" s="191"/>
      <c r="FC599" s="191"/>
      <c r="FD599" s="191"/>
      <c r="FE599" s="191"/>
      <c r="FF599" s="192"/>
      <c r="FG599" s="145"/>
      <c r="FH599" s="191"/>
      <c r="FI599" s="191"/>
      <c r="FJ599" s="191"/>
      <c r="FK599" s="191"/>
      <c r="FL599" s="191"/>
      <c r="FM599" s="191"/>
      <c r="FN599" s="192"/>
      <c r="FO599" s="145"/>
      <c r="FP599" s="191"/>
      <c r="FQ599" s="191"/>
      <c r="FR599" s="191"/>
      <c r="FS599" s="191"/>
      <c r="FT599" s="191"/>
      <c r="FU599" s="191"/>
      <c r="FV599" s="192"/>
      <c r="FW599" s="191"/>
      <c r="FX599" s="191"/>
      <c r="FY599" s="191"/>
      <c r="FZ599" s="191"/>
      <c r="GA599" s="191"/>
      <c r="GB599" s="191"/>
      <c r="GC599" s="191"/>
      <c r="GD599" s="210"/>
      <c r="GE599" s="145"/>
      <c r="GF599" s="191"/>
      <c r="GG599" s="191"/>
      <c r="GH599" s="191"/>
      <c r="GI599" s="191"/>
      <c r="GJ599" s="191"/>
      <c r="GK599" s="191"/>
      <c r="GL599" s="210"/>
      <c r="GM599" s="145"/>
      <c r="GN599" s="191"/>
      <c r="GO599" s="191"/>
      <c r="GP599" s="191"/>
      <c r="GQ599" s="191"/>
      <c r="GR599" s="191"/>
      <c r="GS599" s="191"/>
      <c r="GT599" s="210"/>
      <c r="GU599" s="145"/>
      <c r="GV599" s="191"/>
      <c r="GW599" s="191"/>
      <c r="GX599" s="191"/>
      <c r="GY599" s="191"/>
      <c r="GZ599" s="191"/>
      <c r="HA599" s="191"/>
      <c r="HB599" s="210"/>
      <c r="HC599" s="145"/>
      <c r="HD599" s="191"/>
      <c r="HE599" s="191"/>
      <c r="HF599" s="191"/>
      <c r="HG599" s="191"/>
      <c r="HH599" s="191"/>
      <c r="HI599" s="191"/>
      <c r="HJ599" s="210"/>
      <c r="HR599" s="310"/>
    </row>
    <row r="600" spans="1:226" s="309" customFormat="1" ht="14.45" customHeight="1" x14ac:dyDescent="0.25">
      <c r="A600" s="211" t="s">
        <v>431</v>
      </c>
      <c r="B600" s="194" t="s">
        <v>0</v>
      </c>
      <c r="C600" s="31">
        <f t="shared" si="394"/>
        <v>590</v>
      </c>
      <c r="D600" s="173" t="str">
        <f t="shared" si="355"/>
        <v>Dw_590</v>
      </c>
      <c r="E600" s="4">
        <v>403.32418077672588</v>
      </c>
      <c r="F600" s="195" t="s">
        <v>360</v>
      </c>
      <c r="G600" s="195">
        <v>17.5</v>
      </c>
      <c r="H600" s="3">
        <f t="shared" si="356"/>
        <v>57.828582531858906</v>
      </c>
      <c r="I600" s="196">
        <f t="shared" si="357"/>
        <v>199.00027812370911</v>
      </c>
      <c r="J600" s="1">
        <f t="shared" si="358"/>
        <v>0.30000000000000004</v>
      </c>
      <c r="K600" s="280">
        <f t="shared" si="359"/>
        <v>0.71631693663926321</v>
      </c>
      <c r="L600" s="280">
        <f t="shared" si="360"/>
        <v>0.81930961379143641</v>
      </c>
      <c r="M600" s="225">
        <f t="shared" si="361"/>
        <v>1.0323629046972194</v>
      </c>
      <c r="N600" s="15" t="s">
        <v>432</v>
      </c>
      <c r="O600" s="197">
        <f t="shared" si="362"/>
        <v>0.61448221034357731</v>
      </c>
      <c r="P600" s="198">
        <f t="shared" si="363"/>
        <v>0</v>
      </c>
      <c r="Q600" s="198">
        <f t="shared" si="364"/>
        <v>0</v>
      </c>
      <c r="R600" s="198">
        <f t="shared" si="365"/>
        <v>0.72332141940826189</v>
      </c>
      <c r="S600" s="77">
        <f t="shared" si="366"/>
        <v>0.95969965533600399</v>
      </c>
      <c r="T600" s="199"/>
      <c r="U600" s="3">
        <f t="shared" si="367"/>
        <v>1.7553937542231899</v>
      </c>
      <c r="V600" s="98">
        <f t="shared" si="368"/>
        <v>10.476784590043668</v>
      </c>
      <c r="W600" s="49">
        <f t="shared" si="369"/>
        <v>5.5196880335608656</v>
      </c>
      <c r="X600" s="317">
        <f t="shared" si="351"/>
        <v>6.975279357175769E-2</v>
      </c>
      <c r="Y600" s="318">
        <v>6.9752793571757704E-2</v>
      </c>
      <c r="Z600" s="200"/>
      <c r="AA600" s="66"/>
      <c r="AB600" s="66"/>
      <c r="AC600" s="66">
        <v>250</v>
      </c>
      <c r="AD600" s="66"/>
      <c r="AE600" s="66"/>
      <c r="AF600" s="66"/>
      <c r="AG600" s="66"/>
      <c r="AH600" s="195"/>
      <c r="AI600" s="34"/>
      <c r="AJ600" s="229">
        <v>180</v>
      </c>
      <c r="AK600" s="34"/>
      <c r="AL600" s="34"/>
      <c r="AM600" s="34"/>
      <c r="AN600" s="201"/>
      <c r="AO600" s="201"/>
      <c r="AP600" s="202">
        <v>240</v>
      </c>
      <c r="AQ600" s="18"/>
      <c r="AR600" s="18"/>
      <c r="AS600" s="18"/>
      <c r="AT600" s="51"/>
      <c r="AU600" s="17"/>
      <c r="AV600" s="18"/>
      <c r="AW600" s="112"/>
      <c r="AX600" s="103"/>
      <c r="AY600" s="18"/>
      <c r="AZ600" s="18"/>
      <c r="BA600" s="18"/>
      <c r="BB600" s="17"/>
      <c r="BC600" s="19"/>
      <c r="BD600" s="19"/>
      <c r="BE600" s="19"/>
      <c r="BF600" s="17"/>
      <c r="BG600" s="18"/>
      <c r="BH600" s="18"/>
      <c r="BI600" s="128"/>
      <c r="BJ600" s="331"/>
      <c r="BK600" s="332"/>
      <c r="BL600" s="332"/>
      <c r="BM600" s="332"/>
      <c r="BN600" s="333"/>
      <c r="BO600" s="203">
        <f t="shared" si="370"/>
        <v>6.9363999999999999</v>
      </c>
      <c r="BP600" s="285">
        <v>8.3369734346143396</v>
      </c>
      <c r="BQ600" s="204">
        <v>2.7283793399272622</v>
      </c>
      <c r="BR600" s="204"/>
      <c r="BS600" s="47"/>
      <c r="BT600" s="42"/>
      <c r="BU600" s="42"/>
      <c r="BV600" s="42"/>
      <c r="BW600" s="43"/>
      <c r="BX600" s="191"/>
      <c r="BY600" s="191"/>
      <c r="BZ600" s="205"/>
      <c r="CA600" s="191"/>
      <c r="CB600" s="206"/>
      <c r="CC600" s="191"/>
      <c r="CD600" s="207">
        <f t="shared" si="371"/>
        <v>59.700083437112738</v>
      </c>
      <c r="CE600" s="47" t="s">
        <v>356</v>
      </c>
      <c r="CF600" s="42">
        <v>31.8</v>
      </c>
      <c r="CG600" s="42" t="s">
        <v>353</v>
      </c>
      <c r="CH600" s="42">
        <v>175</v>
      </c>
      <c r="CI600" s="191"/>
      <c r="CJ600" s="192"/>
      <c r="CK600" s="191" t="s">
        <v>357</v>
      </c>
      <c r="CL600" s="191" t="s">
        <v>358</v>
      </c>
      <c r="CM600" s="208">
        <v>0.13</v>
      </c>
      <c r="CN600" s="191">
        <v>470</v>
      </c>
      <c r="CO600" s="205">
        <f t="shared" si="372"/>
        <v>73.37155920856344</v>
      </c>
      <c r="CP600" s="191">
        <f t="shared" si="373"/>
        <v>44.775062577834554</v>
      </c>
      <c r="CQ600" s="145" t="s">
        <v>353</v>
      </c>
      <c r="CR600" s="191">
        <v>175</v>
      </c>
      <c r="CS600" s="191"/>
      <c r="CT600" s="191"/>
      <c r="CU600" s="191"/>
      <c r="CV600" s="192"/>
      <c r="CW600" s="191" t="s">
        <v>357</v>
      </c>
      <c r="CX600" s="209" t="s">
        <v>358</v>
      </c>
      <c r="CY600" s="208">
        <v>0.13</v>
      </c>
      <c r="CZ600" s="191">
        <v>470</v>
      </c>
      <c r="DA600" s="191"/>
      <c r="DB600" s="191">
        <f t="shared" si="374"/>
        <v>57.828582531858906</v>
      </c>
      <c r="DC600" s="43">
        <f t="shared" si="375"/>
        <v>0</v>
      </c>
      <c r="DD600" s="191" t="s">
        <v>362</v>
      </c>
      <c r="DE600" s="191">
        <v>100</v>
      </c>
      <c r="DF600" s="191" t="s">
        <v>361</v>
      </c>
      <c r="DG600" s="191">
        <v>20</v>
      </c>
      <c r="DH600" s="191" t="s">
        <v>353</v>
      </c>
      <c r="DI600" s="192">
        <v>175</v>
      </c>
      <c r="DJ600" s="191"/>
      <c r="DK600" s="209"/>
      <c r="DL600" s="208"/>
      <c r="DM600" s="191"/>
      <c r="DN600" s="191">
        <f t="shared" si="376"/>
        <v>57.828582531858906</v>
      </c>
      <c r="DO600" s="192">
        <f t="shared" si="377"/>
        <v>0</v>
      </c>
      <c r="DP600" s="191">
        <v>1</v>
      </c>
      <c r="DQ600" s="191" t="s">
        <v>363</v>
      </c>
      <c r="DR600" s="191" t="s">
        <v>371</v>
      </c>
      <c r="DS600" s="208">
        <v>0.13400000000000001</v>
      </c>
      <c r="DT600" s="191">
        <v>580</v>
      </c>
      <c r="DU600" s="191">
        <f t="shared" si="378"/>
        <v>8.3369734346143396</v>
      </c>
      <c r="DV600" s="191">
        <v>0.375</v>
      </c>
      <c r="DW600" s="191">
        <v>0.45</v>
      </c>
      <c r="DX600" s="192">
        <f t="shared" si="379"/>
        <v>9.9500139061854558</v>
      </c>
      <c r="DY600" s="191">
        <v>1</v>
      </c>
      <c r="DZ600" s="191" t="s">
        <v>363</v>
      </c>
      <c r="EA600" s="191" t="s">
        <v>371</v>
      </c>
      <c r="EB600" s="208">
        <v>0.13400000000000001</v>
      </c>
      <c r="EC600" s="191">
        <v>580</v>
      </c>
      <c r="ED600" s="191">
        <f t="shared" si="380"/>
        <v>2.7283793399272622</v>
      </c>
      <c r="EE600" s="191">
        <v>0.47499999999999998</v>
      </c>
      <c r="EF600" s="191">
        <v>0.47499999999999998</v>
      </c>
      <c r="EG600" s="191">
        <f t="shared" si="381"/>
        <v>4.9750069530927279</v>
      </c>
      <c r="EH600" s="166">
        <f t="shared" si="382"/>
        <v>2</v>
      </c>
      <c r="EI600" s="205">
        <f t="shared" si="383"/>
        <v>2.9841693821794228</v>
      </c>
      <c r="EJ600" s="205">
        <f t="shared" si="352"/>
        <v>1.7553937542231899</v>
      </c>
      <c r="EK600" s="51">
        <f t="shared" si="392"/>
        <v>0.72298558570407234</v>
      </c>
      <c r="EL600" s="220">
        <f t="shared" si="353"/>
        <v>0.24201530891028855</v>
      </c>
      <c r="EM600" s="221">
        <f t="shared" si="384"/>
        <v>5.2383922950218338</v>
      </c>
      <c r="EN600" s="191"/>
      <c r="EO600" s="313"/>
      <c r="EP600" s="192" t="s">
        <v>354</v>
      </c>
      <c r="EQ600" s="222">
        <f t="shared" si="385"/>
        <v>2.9841693821794228</v>
      </c>
      <c r="ER600" s="191">
        <f t="shared" si="386"/>
        <v>1.7553937542231899</v>
      </c>
      <c r="ES600" s="51">
        <f t="shared" si="387"/>
        <v>0.72298558570407234</v>
      </c>
      <c r="ET600" s="191">
        <f t="shared" si="393"/>
        <v>3.7102153089102883</v>
      </c>
      <c r="EU600" s="191">
        <f t="shared" si="388"/>
        <v>5.2383922950218338</v>
      </c>
      <c r="EV600" s="191"/>
      <c r="EW600" s="191"/>
      <c r="EX600" s="192" t="str">
        <f t="shared" si="354"/>
        <v>Front</v>
      </c>
      <c r="EY600" s="145"/>
      <c r="EZ600" s="191"/>
      <c r="FA600" s="191"/>
      <c r="FB600" s="191"/>
      <c r="FC600" s="191"/>
      <c r="FD600" s="191"/>
      <c r="FE600" s="191"/>
      <c r="FF600" s="192"/>
      <c r="FG600" s="145"/>
      <c r="FH600" s="191"/>
      <c r="FI600" s="191"/>
      <c r="FJ600" s="191"/>
      <c r="FK600" s="191"/>
      <c r="FL600" s="191"/>
      <c r="FM600" s="191"/>
      <c r="FN600" s="192"/>
      <c r="FO600" s="145"/>
      <c r="FP600" s="191"/>
      <c r="FQ600" s="191"/>
      <c r="FR600" s="191"/>
      <c r="FS600" s="191"/>
      <c r="FT600" s="191"/>
      <c r="FU600" s="191"/>
      <c r="FV600" s="192"/>
      <c r="FW600" s="191"/>
      <c r="FX600" s="191"/>
      <c r="FY600" s="191"/>
      <c r="FZ600" s="191"/>
      <c r="GA600" s="191"/>
      <c r="GB600" s="191"/>
      <c r="GC600" s="191"/>
      <c r="GD600" s="210"/>
      <c r="GE600" s="145"/>
      <c r="GF600" s="191"/>
      <c r="GG600" s="191"/>
      <c r="GH600" s="191"/>
      <c r="GI600" s="191"/>
      <c r="GJ600" s="191"/>
      <c r="GK600" s="191"/>
      <c r="GL600" s="210"/>
      <c r="GM600" s="145"/>
      <c r="GN600" s="191"/>
      <c r="GO600" s="191"/>
      <c r="GP600" s="191"/>
      <c r="GQ600" s="191"/>
      <c r="GR600" s="191"/>
      <c r="GS600" s="191"/>
      <c r="GT600" s="210"/>
      <c r="GU600" s="145"/>
      <c r="GV600" s="191"/>
      <c r="GW600" s="191"/>
      <c r="GX600" s="191"/>
      <c r="GY600" s="191"/>
      <c r="GZ600" s="191"/>
      <c r="HA600" s="191"/>
      <c r="HB600" s="210"/>
      <c r="HC600" s="145"/>
      <c r="HD600" s="191"/>
      <c r="HE600" s="191"/>
      <c r="HF600" s="191"/>
      <c r="HG600" s="191"/>
      <c r="HH600" s="191"/>
      <c r="HI600" s="191"/>
      <c r="HJ600" s="210"/>
      <c r="HR600" s="310"/>
    </row>
    <row r="601" spans="1:226" s="309" customFormat="1" ht="14.45" customHeight="1" x14ac:dyDescent="0.25">
      <c r="A601" s="211" t="s">
        <v>431</v>
      </c>
      <c r="B601" s="194" t="s">
        <v>0</v>
      </c>
      <c r="C601" s="31">
        <f t="shared" si="394"/>
        <v>591</v>
      </c>
      <c r="D601" s="173" t="str">
        <f t="shared" ref="D601:D664" si="395">CONCATENATE(A601,"_",C601)</f>
        <v>Dw_591</v>
      </c>
      <c r="E601" s="4">
        <v>532.28554766144646</v>
      </c>
      <c r="F601" s="195" t="s">
        <v>360</v>
      </c>
      <c r="G601" s="195">
        <v>17.5</v>
      </c>
      <c r="H601" s="3">
        <f t="shared" ref="H601:H664" si="396">BO601*BP601</f>
        <v>51.660826219511343</v>
      </c>
      <c r="I601" s="196">
        <f t="shared" ref="I601:I664" si="397">2*H601+2*(BO601+BP601)*BQ601</f>
        <v>191.12500025344639</v>
      </c>
      <c r="J601" s="1">
        <f t="shared" ref="J601:J664" si="398">CD601/I601</f>
        <v>0.3</v>
      </c>
      <c r="K601" s="280">
        <f t="shared" ref="K601:K664" si="399">CD601/(2*(BO601+BP601)*BQ601)</f>
        <v>0.65302179818039829</v>
      </c>
      <c r="L601" s="280">
        <f t="shared" ref="L601:L664" si="400">CD601/(2*(BO601+BP601)*BQ601 - V601)</f>
        <v>0.74320541821860231</v>
      </c>
      <c r="M601" s="225">
        <f t="shared" ref="M601:M664" si="401">CD601/H601</f>
        <v>1.1098835282347574</v>
      </c>
      <c r="N601" s="15" t="s">
        <v>432</v>
      </c>
      <c r="O601" s="197">
        <f t="shared" ref="O601:O664" si="402">CP601/(2*(BO601+BP601)*BQ601-V601)</f>
        <v>0.55740406366395168</v>
      </c>
      <c r="P601" s="198">
        <f t="shared" ref="P601:P664" si="403">DC601/H601</f>
        <v>0</v>
      </c>
      <c r="Q601" s="198">
        <f t="shared" ref="Q601:Q664" si="404">DO601/H601</f>
        <v>0</v>
      </c>
      <c r="R601" s="198">
        <f t="shared" ref="R601:R664" si="405">DX601/(DU601*2*(DV601+DW601))</f>
        <v>0.77763597022702746</v>
      </c>
      <c r="S601" s="77">
        <f t="shared" ref="S601:S664" si="406">EG601/(ED601*2*(EE601+EF601))</f>
        <v>0.82396380070432951</v>
      </c>
      <c r="T601" s="199"/>
      <c r="U601" s="3">
        <f t="shared" ref="U601:U664" si="407">(EJ601*(EN601+1)*EM601+ER601*(EV601+1)*EU601+EZ601*(FD601+1)*FC601+FH601*(FL601+1)*FK601+FP601*(FT601+1)*FS601+FX601*(GB601+1)*GA601+GF601*(GJ601+1)*GI601+GN601*(GR601+1)*GQ601+GV601*(GZ601+1)*GY601+HD601*(HH601+1)*HG601)/V601</f>
        <v>1.770212803793813</v>
      </c>
      <c r="V601" s="98">
        <f t="shared" ref="V601:V664" si="408">(EN601+1)*EM601+(EV601+1)*EU601+(FD601+1)*FC601+(FL601+1)*FK601+(FT601+1)*FS601+(GB601+1)*GA601+(GJ601+1)*GI601+(GR601+1)*GQ601+(GZ601+1)*GY601+(HH601+1)*HG601</f>
        <v>10.654421460432879</v>
      </c>
      <c r="W601" s="49">
        <f t="shared" ref="W601:W664" si="409">H601/V601</f>
        <v>4.848768786870612</v>
      </c>
      <c r="X601" s="317">
        <f t="shared" ref="X601:X664" si="410">V601*SQRT(U601)/I601</f>
        <v>7.4169459154926412E-2</v>
      </c>
      <c r="Y601" s="318">
        <v>7.4169459154926412E-2</v>
      </c>
      <c r="Z601" s="200"/>
      <c r="AA601" s="66"/>
      <c r="AB601" s="66"/>
      <c r="AC601" s="66">
        <v>250</v>
      </c>
      <c r="AD601" s="66"/>
      <c r="AE601" s="66"/>
      <c r="AF601" s="66"/>
      <c r="AG601" s="66"/>
      <c r="AH601" s="195"/>
      <c r="AI601" s="34"/>
      <c r="AJ601" s="229">
        <v>180</v>
      </c>
      <c r="AK601" s="34"/>
      <c r="AL601" s="34"/>
      <c r="AM601" s="34"/>
      <c r="AN601" s="201"/>
      <c r="AO601" s="201"/>
      <c r="AP601" s="202">
        <v>240</v>
      </c>
      <c r="AQ601" s="18"/>
      <c r="AR601" s="18"/>
      <c r="AS601" s="18"/>
      <c r="AT601" s="51"/>
      <c r="AU601" s="17"/>
      <c r="AV601" s="18"/>
      <c r="AW601" s="112"/>
      <c r="AX601" s="103"/>
      <c r="AY601" s="18"/>
      <c r="AZ601" s="18"/>
      <c r="BA601" s="18"/>
      <c r="BB601" s="17"/>
      <c r="BC601" s="19"/>
      <c r="BD601" s="19"/>
      <c r="BE601" s="19"/>
      <c r="BF601" s="17"/>
      <c r="BG601" s="18"/>
      <c r="BH601" s="18"/>
      <c r="BI601" s="128"/>
      <c r="BJ601" s="331"/>
      <c r="BK601" s="332"/>
      <c r="BL601" s="332"/>
      <c r="BM601" s="332"/>
      <c r="BN601" s="333"/>
      <c r="BO601" s="203">
        <f t="shared" ref="BO601:BO664" si="411">7-2*CF601/1000</f>
        <v>6.9363999999999999</v>
      </c>
      <c r="BP601" s="285">
        <v>7.4477864914813656</v>
      </c>
      <c r="BQ601" s="204">
        <v>3.0520790267292073</v>
      </c>
      <c r="BR601" s="204"/>
      <c r="BS601" s="47"/>
      <c r="BT601" s="42"/>
      <c r="BU601" s="42"/>
      <c r="BV601" s="42"/>
      <c r="BW601" s="43"/>
      <c r="BX601" s="191"/>
      <c r="BY601" s="191"/>
      <c r="BZ601" s="205"/>
      <c r="CA601" s="191"/>
      <c r="CB601" s="206"/>
      <c r="CC601" s="191"/>
      <c r="CD601" s="207">
        <f t="shared" ref="CD601:CD664" si="412">CP601+DC601+IF(ISNUMBER(DO601),DO601,0)+DX601+EG601</f>
        <v>57.337500076033919</v>
      </c>
      <c r="CE601" s="47" t="s">
        <v>356</v>
      </c>
      <c r="CF601" s="42">
        <v>31.8</v>
      </c>
      <c r="CG601" s="42" t="s">
        <v>353</v>
      </c>
      <c r="CH601" s="42">
        <v>175</v>
      </c>
      <c r="CI601" s="191"/>
      <c r="CJ601" s="192"/>
      <c r="CK601" s="191" t="s">
        <v>357</v>
      </c>
      <c r="CL601" s="191" t="s">
        <v>358</v>
      </c>
      <c r="CM601" s="208">
        <v>0.13</v>
      </c>
      <c r="CN601" s="191">
        <v>470</v>
      </c>
      <c r="CO601" s="205">
        <f t="shared" ref="CO601:CO664" si="413">2*(BO601+BP601)*BQ601-$V$54</f>
        <v>77.831793962995846</v>
      </c>
      <c r="CP601" s="191">
        <f t="shared" ref="CP601:CP664" si="414">$CP$2*I601</f>
        <v>43.003125057025436</v>
      </c>
      <c r="CQ601" s="145" t="s">
        <v>353</v>
      </c>
      <c r="CR601" s="191">
        <v>175</v>
      </c>
      <c r="CS601" s="191"/>
      <c r="CT601" s="191"/>
      <c r="CU601" s="191"/>
      <c r="CV601" s="192"/>
      <c r="CW601" s="191" t="s">
        <v>357</v>
      </c>
      <c r="CX601" s="209" t="s">
        <v>358</v>
      </c>
      <c r="CY601" s="208">
        <v>0.13</v>
      </c>
      <c r="CZ601" s="191">
        <v>470</v>
      </c>
      <c r="DA601" s="191"/>
      <c r="DB601" s="191">
        <f t="shared" ref="DB601:DB664" si="415">BO601*BP601</f>
        <v>51.660826219511343</v>
      </c>
      <c r="DC601" s="43">
        <f t="shared" ref="DC601:DC664" si="416">$DC$2*I601</f>
        <v>0</v>
      </c>
      <c r="DD601" s="191" t="s">
        <v>362</v>
      </c>
      <c r="DE601" s="191">
        <v>100</v>
      </c>
      <c r="DF601" s="191" t="s">
        <v>361</v>
      </c>
      <c r="DG601" s="191">
        <v>20</v>
      </c>
      <c r="DH601" s="191" t="s">
        <v>353</v>
      </c>
      <c r="DI601" s="192">
        <v>175</v>
      </c>
      <c r="DJ601" s="191"/>
      <c r="DK601" s="209"/>
      <c r="DL601" s="208"/>
      <c r="DM601" s="191"/>
      <c r="DN601" s="191">
        <f t="shared" ref="DN601:DN664" si="417">BO601*BP601</f>
        <v>51.660826219511343</v>
      </c>
      <c r="DO601" s="192">
        <f t="shared" ref="DO601:DO664" si="418">I601*$DO$2</f>
        <v>0</v>
      </c>
      <c r="DP601" s="191">
        <v>1</v>
      </c>
      <c r="DQ601" s="191" t="s">
        <v>363</v>
      </c>
      <c r="DR601" s="191" t="s">
        <v>371</v>
      </c>
      <c r="DS601" s="208">
        <v>0.13400000000000001</v>
      </c>
      <c r="DT601" s="191">
        <v>580</v>
      </c>
      <c r="DU601" s="191">
        <f t="shared" ref="DU601:DU664" si="419">BP601</f>
        <v>7.4477864914813656</v>
      </c>
      <c r="DV601" s="191">
        <v>0.375</v>
      </c>
      <c r="DW601" s="191">
        <v>0.45</v>
      </c>
      <c r="DX601" s="192">
        <f t="shared" ref="DX601:DX664" si="420">I601*$DX$2</f>
        <v>9.5562500126723204</v>
      </c>
      <c r="DY601" s="191">
        <v>1</v>
      </c>
      <c r="DZ601" s="191" t="s">
        <v>363</v>
      </c>
      <c r="EA601" s="191" t="s">
        <v>371</v>
      </c>
      <c r="EB601" s="208">
        <v>0.13400000000000001</v>
      </c>
      <c r="EC601" s="191">
        <v>580</v>
      </c>
      <c r="ED601" s="191">
        <f t="shared" ref="ED601:ED664" si="421">BQ601</f>
        <v>3.0520790267292073</v>
      </c>
      <c r="EE601" s="191">
        <v>0.47499999999999998</v>
      </c>
      <c r="EF601" s="191">
        <v>0.47499999999999998</v>
      </c>
      <c r="EG601" s="191">
        <f t="shared" ref="EG601:EG664" si="422">I601*$EG$2</f>
        <v>4.7781250063361602</v>
      </c>
      <c r="EH601" s="166">
        <f t="shared" ref="EH601:EH664" si="423">EN601+1+EV601+1</f>
        <v>2</v>
      </c>
      <c r="EI601" s="205">
        <f t="shared" ref="EI601:EI664" si="424">$EI$2*EJ601</f>
        <v>3.0093617664494818</v>
      </c>
      <c r="EJ601" s="205">
        <f t="shared" ref="EJ601:EJ664" si="425">POWER(Y601*I601/(EH601*$EI$2),2/5)</f>
        <v>1.770212803793813</v>
      </c>
      <c r="EK601" s="51">
        <f t="shared" si="392"/>
        <v>1.0318662229353943</v>
      </c>
      <c r="EL601" s="220">
        <f t="shared" ref="EL601:EL664" si="426">IF((BO601/2-($EI$2*POWER(Y601*I601/(EH601*$EI$2),2/5)))/2&gt;0,(BO601/2-($EI$2*POWER(Y601*I601/(EH601*$EI$2),2/5)))/2,(BO601-($EI$2*POWER(Y601*I601/(EH601*$EI$2),2/5)))/2)</f>
        <v>0.22941911677525906</v>
      </c>
      <c r="EM601" s="221">
        <f t="shared" ref="EM601:EM664" si="427">EI601*EJ601</f>
        <v>5.3272107302164393</v>
      </c>
      <c r="EN601" s="191"/>
      <c r="EO601" s="313"/>
      <c r="EP601" s="192" t="s">
        <v>354</v>
      </c>
      <c r="EQ601" s="222">
        <f t="shared" ref="EQ601:EQ664" si="428">EI601</f>
        <v>3.0093617664494818</v>
      </c>
      <c r="ER601" s="191">
        <f t="shared" ref="ER601:ER664" si="429">EJ601</f>
        <v>1.770212803793813</v>
      </c>
      <c r="ES601" s="51">
        <f t="shared" ref="ES601:ES664" si="430">EK601</f>
        <v>1.0318662229353943</v>
      </c>
      <c r="ET601" s="191">
        <f t="shared" si="393"/>
        <v>3.6976191167752592</v>
      </c>
      <c r="EU601" s="191">
        <f t="shared" ref="EU601:EU664" si="431">EM601</f>
        <v>5.3272107302164393</v>
      </c>
      <c r="EV601" s="191"/>
      <c r="EW601" s="191"/>
      <c r="EX601" s="192" t="str">
        <f t="shared" ref="EX601:EX664" si="432">IF((BO601/2-($EI$2*POWER(Y601*I601/(EH601*$EI$2),2/5)))/2&gt;0,"Front","Rear")</f>
        <v>Front</v>
      </c>
      <c r="EY601" s="145"/>
      <c r="EZ601" s="191"/>
      <c r="FA601" s="191"/>
      <c r="FB601" s="191"/>
      <c r="FC601" s="191"/>
      <c r="FD601" s="191"/>
      <c r="FE601" s="191"/>
      <c r="FF601" s="192"/>
      <c r="FG601" s="145"/>
      <c r="FH601" s="191"/>
      <c r="FI601" s="191"/>
      <c r="FJ601" s="191"/>
      <c r="FK601" s="191"/>
      <c r="FL601" s="191"/>
      <c r="FM601" s="191"/>
      <c r="FN601" s="192"/>
      <c r="FO601" s="145"/>
      <c r="FP601" s="191"/>
      <c r="FQ601" s="191"/>
      <c r="FR601" s="191"/>
      <c r="FS601" s="191"/>
      <c r="FT601" s="191"/>
      <c r="FU601" s="191"/>
      <c r="FV601" s="192"/>
      <c r="FW601" s="191"/>
      <c r="FX601" s="191"/>
      <c r="FY601" s="191"/>
      <c r="FZ601" s="191"/>
      <c r="GA601" s="191"/>
      <c r="GB601" s="191"/>
      <c r="GC601" s="191"/>
      <c r="GD601" s="210"/>
      <c r="GE601" s="145"/>
      <c r="GF601" s="191"/>
      <c r="GG601" s="191"/>
      <c r="GH601" s="191"/>
      <c r="GI601" s="191"/>
      <c r="GJ601" s="191"/>
      <c r="GK601" s="191"/>
      <c r="GL601" s="210"/>
      <c r="GM601" s="145"/>
      <c r="GN601" s="191"/>
      <c r="GO601" s="191"/>
      <c r="GP601" s="191"/>
      <c r="GQ601" s="191"/>
      <c r="GR601" s="191"/>
      <c r="GS601" s="191"/>
      <c r="GT601" s="210"/>
      <c r="GU601" s="145"/>
      <c r="GV601" s="191"/>
      <c r="GW601" s="191"/>
      <c r="GX601" s="191"/>
      <c r="GY601" s="191"/>
      <c r="GZ601" s="191"/>
      <c r="HA601" s="191"/>
      <c r="HB601" s="210"/>
      <c r="HC601" s="145"/>
      <c r="HD601" s="191"/>
      <c r="HE601" s="191"/>
      <c r="HF601" s="191"/>
      <c r="HG601" s="191"/>
      <c r="HH601" s="191"/>
      <c r="HI601" s="191"/>
      <c r="HJ601" s="210"/>
      <c r="HR601" s="310"/>
    </row>
    <row r="602" spans="1:226" s="309" customFormat="1" ht="14.45" customHeight="1" x14ac:dyDescent="0.25">
      <c r="A602" s="211" t="s">
        <v>431</v>
      </c>
      <c r="B602" s="194" t="s">
        <v>0</v>
      </c>
      <c r="C602" s="31">
        <f t="shared" si="394"/>
        <v>592</v>
      </c>
      <c r="D602" s="173" t="str">
        <f t="shared" si="395"/>
        <v>Dw_592</v>
      </c>
      <c r="E602" s="4">
        <v>388.49964383588559</v>
      </c>
      <c r="F602" s="195" t="s">
        <v>360</v>
      </c>
      <c r="G602" s="195">
        <v>17.5</v>
      </c>
      <c r="H602" s="3">
        <f t="shared" si="396"/>
        <v>55.042139526773155</v>
      </c>
      <c r="I602" s="196">
        <f t="shared" si="397"/>
        <v>198.83219547416633</v>
      </c>
      <c r="J602" s="1">
        <f t="shared" si="398"/>
        <v>0.30000000000000004</v>
      </c>
      <c r="K602" s="280">
        <f t="shared" si="399"/>
        <v>0.67212460920818529</v>
      </c>
      <c r="L602" s="280">
        <f t="shared" si="400"/>
        <v>0.76658678219707177</v>
      </c>
      <c r="M602" s="225">
        <f t="shared" si="401"/>
        <v>1.0837089392797967</v>
      </c>
      <c r="N602" s="15" t="s">
        <v>432</v>
      </c>
      <c r="O602" s="197">
        <f t="shared" si="402"/>
        <v>0.57494008664780383</v>
      </c>
      <c r="P602" s="198">
        <f t="shared" si="403"/>
        <v>0</v>
      </c>
      <c r="Q602" s="198">
        <f t="shared" si="404"/>
        <v>0</v>
      </c>
      <c r="R602" s="198">
        <f t="shared" si="405"/>
        <v>0.75929683701215978</v>
      </c>
      <c r="S602" s="77">
        <f t="shared" si="406"/>
        <v>0.87680779523298114</v>
      </c>
      <c r="T602" s="199"/>
      <c r="U602" s="3">
        <f t="shared" si="407"/>
        <v>1.7934444394616158</v>
      </c>
      <c r="V602" s="98">
        <f t="shared" si="408"/>
        <v>10.935906055281681</v>
      </c>
      <c r="W602" s="49">
        <f t="shared" si="409"/>
        <v>5.0331576778852831</v>
      </c>
      <c r="X602" s="317">
        <f t="shared" si="410"/>
        <v>7.365666078086594E-2</v>
      </c>
      <c r="Y602" s="318">
        <v>7.3656660780865926E-2</v>
      </c>
      <c r="Z602" s="200"/>
      <c r="AA602" s="66"/>
      <c r="AB602" s="66"/>
      <c r="AC602" s="66">
        <v>250</v>
      </c>
      <c r="AD602" s="66"/>
      <c r="AE602" s="66"/>
      <c r="AF602" s="66"/>
      <c r="AG602" s="66"/>
      <c r="AH602" s="195"/>
      <c r="AI602" s="34"/>
      <c r="AJ602" s="229">
        <v>180</v>
      </c>
      <c r="AK602" s="34"/>
      <c r="AL602" s="34"/>
      <c r="AM602" s="34"/>
      <c r="AN602" s="201"/>
      <c r="AO602" s="201"/>
      <c r="AP602" s="202">
        <v>240</v>
      </c>
      <c r="AQ602" s="18"/>
      <c r="AR602" s="18"/>
      <c r="AS602" s="18"/>
      <c r="AT602" s="51"/>
      <c r="AU602" s="17"/>
      <c r="AV602" s="18"/>
      <c r="AW602" s="112"/>
      <c r="AX602" s="103"/>
      <c r="AY602" s="18"/>
      <c r="AZ602" s="18"/>
      <c r="BA602" s="18"/>
      <c r="BB602" s="17"/>
      <c r="BC602" s="19"/>
      <c r="BD602" s="19"/>
      <c r="BE602" s="19"/>
      <c r="BF602" s="17"/>
      <c r="BG602" s="18"/>
      <c r="BH602" s="18"/>
      <c r="BI602" s="128"/>
      <c r="BJ602" s="331"/>
      <c r="BK602" s="332"/>
      <c r="BL602" s="332"/>
      <c r="BM602" s="332"/>
      <c r="BN602" s="333"/>
      <c r="BO602" s="203">
        <f t="shared" si="411"/>
        <v>6.9363999999999999</v>
      </c>
      <c r="BP602" s="285">
        <v>7.9352602973838238</v>
      </c>
      <c r="BQ602" s="204">
        <v>2.9837931557726702</v>
      </c>
      <c r="BR602" s="204"/>
      <c r="BS602" s="47"/>
      <c r="BT602" s="42"/>
      <c r="BU602" s="42"/>
      <c r="BV602" s="42"/>
      <c r="BW602" s="43"/>
      <c r="BX602" s="191"/>
      <c r="BY602" s="191"/>
      <c r="BZ602" s="205"/>
      <c r="CA602" s="191"/>
      <c r="CB602" s="206"/>
      <c r="CC602" s="191"/>
      <c r="CD602" s="207">
        <f t="shared" si="412"/>
        <v>59.649658642249904</v>
      </c>
      <c r="CE602" s="47" t="s">
        <v>356</v>
      </c>
      <c r="CF602" s="42">
        <v>31.8</v>
      </c>
      <c r="CG602" s="42" t="s">
        <v>353</v>
      </c>
      <c r="CH602" s="42">
        <v>175</v>
      </c>
      <c r="CI602" s="191"/>
      <c r="CJ602" s="192"/>
      <c r="CK602" s="191" t="s">
        <v>357</v>
      </c>
      <c r="CL602" s="191" t="s">
        <v>358</v>
      </c>
      <c r="CM602" s="208">
        <v>0.13</v>
      </c>
      <c r="CN602" s="191">
        <v>470</v>
      </c>
      <c r="CO602" s="205">
        <f t="shared" si="413"/>
        <v>78.776362569192145</v>
      </c>
      <c r="CP602" s="191">
        <f t="shared" si="414"/>
        <v>44.737243981687428</v>
      </c>
      <c r="CQ602" s="145" t="s">
        <v>353</v>
      </c>
      <c r="CR602" s="191">
        <v>175</v>
      </c>
      <c r="CS602" s="191"/>
      <c r="CT602" s="191"/>
      <c r="CU602" s="191"/>
      <c r="CV602" s="192"/>
      <c r="CW602" s="191" t="s">
        <v>357</v>
      </c>
      <c r="CX602" s="209" t="s">
        <v>358</v>
      </c>
      <c r="CY602" s="208">
        <v>0.13</v>
      </c>
      <c r="CZ602" s="191">
        <v>470</v>
      </c>
      <c r="DA602" s="191"/>
      <c r="DB602" s="191">
        <f t="shared" si="415"/>
        <v>55.042139526773155</v>
      </c>
      <c r="DC602" s="43">
        <f t="shared" si="416"/>
        <v>0</v>
      </c>
      <c r="DD602" s="191" t="s">
        <v>362</v>
      </c>
      <c r="DE602" s="191">
        <v>100</v>
      </c>
      <c r="DF602" s="191" t="s">
        <v>361</v>
      </c>
      <c r="DG602" s="191">
        <v>20</v>
      </c>
      <c r="DH602" s="191" t="s">
        <v>353</v>
      </c>
      <c r="DI602" s="192">
        <v>175</v>
      </c>
      <c r="DJ602" s="191"/>
      <c r="DK602" s="209"/>
      <c r="DL602" s="208"/>
      <c r="DM602" s="191"/>
      <c r="DN602" s="191">
        <f t="shared" si="417"/>
        <v>55.042139526773155</v>
      </c>
      <c r="DO602" s="192">
        <f t="shared" si="418"/>
        <v>0</v>
      </c>
      <c r="DP602" s="191">
        <v>1</v>
      </c>
      <c r="DQ602" s="191" t="s">
        <v>363</v>
      </c>
      <c r="DR602" s="191" t="s">
        <v>371</v>
      </c>
      <c r="DS602" s="208">
        <v>0.13400000000000001</v>
      </c>
      <c r="DT602" s="191">
        <v>580</v>
      </c>
      <c r="DU602" s="191">
        <f t="shared" si="419"/>
        <v>7.9352602973838238</v>
      </c>
      <c r="DV602" s="191">
        <v>0.375</v>
      </c>
      <c r="DW602" s="191">
        <v>0.45</v>
      </c>
      <c r="DX602" s="192">
        <f t="shared" si="420"/>
        <v>9.9416097737083167</v>
      </c>
      <c r="DY602" s="191">
        <v>1</v>
      </c>
      <c r="DZ602" s="191" t="s">
        <v>363</v>
      </c>
      <c r="EA602" s="191" t="s">
        <v>371</v>
      </c>
      <c r="EB602" s="208">
        <v>0.13400000000000001</v>
      </c>
      <c r="EC602" s="191">
        <v>580</v>
      </c>
      <c r="ED602" s="191">
        <f t="shared" si="421"/>
        <v>2.9837931557726702</v>
      </c>
      <c r="EE602" s="191">
        <v>0.47499999999999998</v>
      </c>
      <c r="EF602" s="191">
        <v>0.47499999999999998</v>
      </c>
      <c r="EG602" s="191">
        <f t="shared" si="422"/>
        <v>4.9708048868541583</v>
      </c>
      <c r="EH602" s="166">
        <f t="shared" si="423"/>
        <v>2</v>
      </c>
      <c r="EI602" s="205">
        <f t="shared" si="424"/>
        <v>3.0488555470847465</v>
      </c>
      <c r="EJ602" s="205">
        <f t="shared" si="425"/>
        <v>1.7934444394616156</v>
      </c>
      <c r="EK602" s="51">
        <f t="shared" si="392"/>
        <v>0.94034871631105466</v>
      </c>
      <c r="EL602" s="220">
        <f t="shared" si="426"/>
        <v>0.20967222645762673</v>
      </c>
      <c r="EM602" s="221">
        <f t="shared" si="427"/>
        <v>5.4679530276408403</v>
      </c>
      <c r="EN602" s="191"/>
      <c r="EO602" s="313"/>
      <c r="EP602" s="192" t="s">
        <v>354</v>
      </c>
      <c r="EQ602" s="222">
        <f t="shared" si="428"/>
        <v>3.0488555470847465</v>
      </c>
      <c r="ER602" s="191">
        <f t="shared" si="429"/>
        <v>1.7934444394616156</v>
      </c>
      <c r="ES602" s="51">
        <f t="shared" si="430"/>
        <v>0.94034871631105466</v>
      </c>
      <c r="ET602" s="191">
        <f t="shared" si="393"/>
        <v>3.6778722264576267</v>
      </c>
      <c r="EU602" s="191">
        <f t="shared" si="431"/>
        <v>5.4679530276408403</v>
      </c>
      <c r="EV602" s="191"/>
      <c r="EW602" s="191"/>
      <c r="EX602" s="192" t="str">
        <f t="shared" si="432"/>
        <v>Front</v>
      </c>
      <c r="EY602" s="145"/>
      <c r="EZ602" s="191"/>
      <c r="FA602" s="191"/>
      <c r="FB602" s="191"/>
      <c r="FC602" s="191"/>
      <c r="FD602" s="191"/>
      <c r="FE602" s="191"/>
      <c r="FF602" s="192"/>
      <c r="FG602" s="145"/>
      <c r="FH602" s="191"/>
      <c r="FI602" s="191"/>
      <c r="FJ602" s="191"/>
      <c r="FK602" s="191"/>
      <c r="FL602" s="191"/>
      <c r="FM602" s="191"/>
      <c r="FN602" s="192"/>
      <c r="FO602" s="145"/>
      <c r="FP602" s="191"/>
      <c r="FQ602" s="191"/>
      <c r="FR602" s="191"/>
      <c r="FS602" s="191"/>
      <c r="FT602" s="191"/>
      <c r="FU602" s="191"/>
      <c r="FV602" s="192"/>
      <c r="FW602" s="191"/>
      <c r="FX602" s="191"/>
      <c r="FY602" s="191"/>
      <c r="FZ602" s="191"/>
      <c r="GA602" s="191"/>
      <c r="GB602" s="191"/>
      <c r="GC602" s="191"/>
      <c r="GD602" s="210"/>
      <c r="GE602" s="145"/>
      <c r="GF602" s="191"/>
      <c r="GG602" s="191"/>
      <c r="GH602" s="191"/>
      <c r="GI602" s="191"/>
      <c r="GJ602" s="191"/>
      <c r="GK602" s="191"/>
      <c r="GL602" s="210"/>
      <c r="GM602" s="145"/>
      <c r="GN602" s="191"/>
      <c r="GO602" s="191"/>
      <c r="GP602" s="191"/>
      <c r="GQ602" s="191"/>
      <c r="GR602" s="191"/>
      <c r="GS602" s="191"/>
      <c r="GT602" s="210"/>
      <c r="GU602" s="145"/>
      <c r="GV602" s="191"/>
      <c r="GW602" s="191"/>
      <c r="GX602" s="191"/>
      <c r="GY602" s="191"/>
      <c r="GZ602" s="191"/>
      <c r="HA602" s="191"/>
      <c r="HB602" s="210"/>
      <c r="HC602" s="145"/>
      <c r="HD602" s="191"/>
      <c r="HE602" s="191"/>
      <c r="HF602" s="191"/>
      <c r="HG602" s="191"/>
      <c r="HH602" s="191"/>
      <c r="HI602" s="191"/>
      <c r="HJ602" s="210"/>
      <c r="HR602" s="310"/>
    </row>
    <row r="603" spans="1:226" s="309" customFormat="1" ht="14.45" customHeight="1" x14ac:dyDescent="0.25">
      <c r="A603" s="211" t="s">
        <v>431</v>
      </c>
      <c r="B603" s="194" t="s">
        <v>0</v>
      </c>
      <c r="C603" s="31">
        <f t="shared" si="394"/>
        <v>593</v>
      </c>
      <c r="D603" s="173" t="str">
        <f t="shared" si="395"/>
        <v>Dw_593</v>
      </c>
      <c r="E603" s="4">
        <v>469.172941089424</v>
      </c>
      <c r="F603" s="195" t="s">
        <v>360</v>
      </c>
      <c r="G603" s="195">
        <v>17.5</v>
      </c>
      <c r="H603" s="3">
        <f t="shared" si="396"/>
        <v>53.326934664053425</v>
      </c>
      <c r="I603" s="196">
        <f t="shared" si="397"/>
        <v>188.41210181783714</v>
      </c>
      <c r="J603" s="1">
        <f t="shared" si="398"/>
        <v>0.3</v>
      </c>
      <c r="K603" s="280">
        <f t="shared" si="399"/>
        <v>0.69135093585164165</v>
      </c>
      <c r="L603" s="280">
        <f t="shared" si="400"/>
        <v>0.78282005282465628</v>
      </c>
      <c r="M603" s="225">
        <f t="shared" si="401"/>
        <v>1.0599452397074032</v>
      </c>
      <c r="N603" s="15" t="s">
        <v>432</v>
      </c>
      <c r="O603" s="197">
        <f t="shared" si="402"/>
        <v>0.58711503961849221</v>
      </c>
      <c r="P603" s="198">
        <f t="shared" si="403"/>
        <v>0</v>
      </c>
      <c r="Q603" s="198">
        <f t="shared" si="404"/>
        <v>0</v>
      </c>
      <c r="R603" s="198">
        <f t="shared" si="405"/>
        <v>0.74264688491984177</v>
      </c>
      <c r="S603" s="77">
        <f t="shared" si="406"/>
        <v>0.88689314109576944</v>
      </c>
      <c r="T603" s="199"/>
      <c r="U603" s="3">
        <f t="shared" si="407"/>
        <v>1.67622595352686</v>
      </c>
      <c r="V603" s="98">
        <f t="shared" si="408"/>
        <v>9.5530937207419058</v>
      </c>
      <c r="W603" s="49">
        <f t="shared" si="409"/>
        <v>5.5821638751715277</v>
      </c>
      <c r="X603" s="317">
        <f t="shared" si="410"/>
        <v>6.5644980616314602E-2</v>
      </c>
      <c r="Y603" s="318">
        <v>6.5644980616314602E-2</v>
      </c>
      <c r="Z603" s="200"/>
      <c r="AA603" s="66"/>
      <c r="AB603" s="66"/>
      <c r="AC603" s="66">
        <v>250</v>
      </c>
      <c r="AD603" s="66"/>
      <c r="AE603" s="66"/>
      <c r="AF603" s="66"/>
      <c r="AG603" s="66"/>
      <c r="AH603" s="195"/>
      <c r="AI603" s="34"/>
      <c r="AJ603" s="229">
        <v>180</v>
      </c>
      <c r="AK603" s="34"/>
      <c r="AL603" s="34"/>
      <c r="AM603" s="34"/>
      <c r="AN603" s="201"/>
      <c r="AO603" s="201"/>
      <c r="AP603" s="202">
        <v>240</v>
      </c>
      <c r="AQ603" s="18"/>
      <c r="AR603" s="18"/>
      <c r="AS603" s="18"/>
      <c r="AT603" s="51"/>
      <c r="AU603" s="17"/>
      <c r="AV603" s="18"/>
      <c r="AW603" s="112"/>
      <c r="AX603" s="103"/>
      <c r="AY603" s="18"/>
      <c r="AZ603" s="18"/>
      <c r="BA603" s="18"/>
      <c r="BB603" s="17"/>
      <c r="BC603" s="19"/>
      <c r="BD603" s="19"/>
      <c r="BE603" s="19"/>
      <c r="BF603" s="17"/>
      <c r="BG603" s="18"/>
      <c r="BH603" s="18"/>
      <c r="BI603" s="128"/>
      <c r="BJ603" s="331"/>
      <c r="BK603" s="332"/>
      <c r="BL603" s="332"/>
      <c r="BM603" s="332"/>
      <c r="BN603" s="333"/>
      <c r="BO603" s="203">
        <f t="shared" si="411"/>
        <v>6.9363999999999999</v>
      </c>
      <c r="BP603" s="285">
        <v>7.6879843526978586</v>
      </c>
      <c r="BQ603" s="204">
        <v>2.7952709159564657</v>
      </c>
      <c r="BR603" s="204"/>
      <c r="BS603" s="47"/>
      <c r="BT603" s="42"/>
      <c r="BU603" s="42"/>
      <c r="BV603" s="42"/>
      <c r="BW603" s="43"/>
      <c r="BX603" s="191"/>
      <c r="BY603" s="191"/>
      <c r="BZ603" s="205"/>
      <c r="CA603" s="191"/>
      <c r="CB603" s="206"/>
      <c r="CC603" s="191"/>
      <c r="CD603" s="207">
        <f t="shared" si="412"/>
        <v>56.523630545351139</v>
      </c>
      <c r="CE603" s="47" t="s">
        <v>356</v>
      </c>
      <c r="CF603" s="42">
        <v>31.8</v>
      </c>
      <c r="CG603" s="42" t="s">
        <v>353</v>
      </c>
      <c r="CH603" s="42">
        <v>175</v>
      </c>
      <c r="CI603" s="191"/>
      <c r="CJ603" s="192"/>
      <c r="CK603" s="191" t="s">
        <v>357</v>
      </c>
      <c r="CL603" s="191" t="s">
        <v>358</v>
      </c>
      <c r="CM603" s="208">
        <v>0.13</v>
      </c>
      <c r="CN603" s="191">
        <v>470</v>
      </c>
      <c r="CO603" s="205">
        <f t="shared" si="413"/>
        <v>71.786678638302448</v>
      </c>
      <c r="CP603" s="191">
        <f t="shared" si="414"/>
        <v>42.392722909013358</v>
      </c>
      <c r="CQ603" s="145" t="s">
        <v>353</v>
      </c>
      <c r="CR603" s="191">
        <v>175</v>
      </c>
      <c r="CS603" s="191"/>
      <c r="CT603" s="191"/>
      <c r="CU603" s="191"/>
      <c r="CV603" s="192"/>
      <c r="CW603" s="191" t="s">
        <v>357</v>
      </c>
      <c r="CX603" s="209" t="s">
        <v>358</v>
      </c>
      <c r="CY603" s="208">
        <v>0.13</v>
      </c>
      <c r="CZ603" s="191">
        <v>470</v>
      </c>
      <c r="DA603" s="191"/>
      <c r="DB603" s="191">
        <f t="shared" si="415"/>
        <v>53.326934664053425</v>
      </c>
      <c r="DC603" s="43">
        <f t="shared" si="416"/>
        <v>0</v>
      </c>
      <c r="DD603" s="191" t="s">
        <v>362</v>
      </c>
      <c r="DE603" s="191">
        <v>100</v>
      </c>
      <c r="DF603" s="191" t="s">
        <v>361</v>
      </c>
      <c r="DG603" s="191">
        <v>20</v>
      </c>
      <c r="DH603" s="191" t="s">
        <v>353</v>
      </c>
      <c r="DI603" s="192">
        <v>175</v>
      </c>
      <c r="DJ603" s="191"/>
      <c r="DK603" s="209"/>
      <c r="DL603" s="208"/>
      <c r="DM603" s="191"/>
      <c r="DN603" s="191">
        <f t="shared" si="417"/>
        <v>53.326934664053425</v>
      </c>
      <c r="DO603" s="192">
        <f t="shared" si="418"/>
        <v>0</v>
      </c>
      <c r="DP603" s="191">
        <v>1</v>
      </c>
      <c r="DQ603" s="191" t="s">
        <v>363</v>
      </c>
      <c r="DR603" s="191" t="s">
        <v>371</v>
      </c>
      <c r="DS603" s="208">
        <v>0.13400000000000001</v>
      </c>
      <c r="DT603" s="191">
        <v>580</v>
      </c>
      <c r="DU603" s="191">
        <f t="shared" si="419"/>
        <v>7.6879843526978586</v>
      </c>
      <c r="DV603" s="191">
        <v>0.375</v>
      </c>
      <c r="DW603" s="191">
        <v>0.45</v>
      </c>
      <c r="DX603" s="192">
        <f t="shared" si="420"/>
        <v>9.4206050908918577</v>
      </c>
      <c r="DY603" s="191">
        <v>1</v>
      </c>
      <c r="DZ603" s="191" t="s">
        <v>363</v>
      </c>
      <c r="EA603" s="191" t="s">
        <v>371</v>
      </c>
      <c r="EB603" s="208">
        <v>0.13400000000000001</v>
      </c>
      <c r="EC603" s="191">
        <v>580</v>
      </c>
      <c r="ED603" s="191">
        <f t="shared" si="421"/>
        <v>2.7952709159564657</v>
      </c>
      <c r="EE603" s="191">
        <v>0.47499999999999998</v>
      </c>
      <c r="EF603" s="191">
        <v>0.47499999999999998</v>
      </c>
      <c r="EG603" s="191">
        <f t="shared" si="422"/>
        <v>4.7103025454459289</v>
      </c>
      <c r="EH603" s="166">
        <f t="shared" si="423"/>
        <v>2</v>
      </c>
      <c r="EI603" s="205">
        <f t="shared" si="424"/>
        <v>2.8495841209956621</v>
      </c>
      <c r="EJ603" s="205">
        <f t="shared" si="425"/>
        <v>1.67622595352686</v>
      </c>
      <c r="EK603" s="51">
        <f t="shared" si="392"/>
        <v>0.86904496242960572</v>
      </c>
      <c r="EL603" s="220">
        <f t="shared" si="426"/>
        <v>0.30930793950216895</v>
      </c>
      <c r="EM603" s="221">
        <f t="shared" si="427"/>
        <v>4.7765468603709529</v>
      </c>
      <c r="EN603" s="191"/>
      <c r="EO603" s="313"/>
      <c r="EP603" s="192" t="s">
        <v>354</v>
      </c>
      <c r="EQ603" s="222">
        <f t="shared" si="428"/>
        <v>2.8495841209956621</v>
      </c>
      <c r="ER603" s="191">
        <f t="shared" si="429"/>
        <v>1.67622595352686</v>
      </c>
      <c r="ES603" s="51">
        <f t="shared" si="430"/>
        <v>0.86904496242960572</v>
      </c>
      <c r="ET603" s="191">
        <f t="shared" si="393"/>
        <v>3.7775079395021689</v>
      </c>
      <c r="EU603" s="191">
        <f t="shared" si="431"/>
        <v>4.7765468603709529</v>
      </c>
      <c r="EV603" s="191"/>
      <c r="EW603" s="191"/>
      <c r="EX603" s="192" t="str">
        <f t="shared" si="432"/>
        <v>Front</v>
      </c>
      <c r="EY603" s="145"/>
      <c r="EZ603" s="191"/>
      <c r="FA603" s="191"/>
      <c r="FB603" s="191"/>
      <c r="FC603" s="191"/>
      <c r="FD603" s="191"/>
      <c r="FE603" s="191"/>
      <c r="FF603" s="192"/>
      <c r="FG603" s="145"/>
      <c r="FH603" s="191"/>
      <c r="FI603" s="191"/>
      <c r="FJ603" s="191"/>
      <c r="FK603" s="191"/>
      <c r="FL603" s="191"/>
      <c r="FM603" s="191"/>
      <c r="FN603" s="192"/>
      <c r="FO603" s="145"/>
      <c r="FP603" s="191"/>
      <c r="FQ603" s="191"/>
      <c r="FR603" s="191"/>
      <c r="FS603" s="191"/>
      <c r="FT603" s="191"/>
      <c r="FU603" s="191"/>
      <c r="FV603" s="192"/>
      <c r="FW603" s="191"/>
      <c r="FX603" s="191"/>
      <c r="FY603" s="191"/>
      <c r="FZ603" s="191"/>
      <c r="GA603" s="191"/>
      <c r="GB603" s="191"/>
      <c r="GC603" s="191"/>
      <c r="GD603" s="210"/>
      <c r="GE603" s="145"/>
      <c r="GF603" s="191"/>
      <c r="GG603" s="191"/>
      <c r="GH603" s="191"/>
      <c r="GI603" s="191"/>
      <c r="GJ603" s="191"/>
      <c r="GK603" s="191"/>
      <c r="GL603" s="210"/>
      <c r="GM603" s="145"/>
      <c r="GN603" s="191"/>
      <c r="GO603" s="191"/>
      <c r="GP603" s="191"/>
      <c r="GQ603" s="191"/>
      <c r="GR603" s="191"/>
      <c r="GS603" s="191"/>
      <c r="GT603" s="210"/>
      <c r="GU603" s="145"/>
      <c r="GV603" s="191"/>
      <c r="GW603" s="191"/>
      <c r="GX603" s="191"/>
      <c r="GY603" s="191"/>
      <c r="GZ603" s="191"/>
      <c r="HA603" s="191"/>
      <c r="HB603" s="210"/>
      <c r="HC603" s="145"/>
      <c r="HD603" s="191"/>
      <c r="HE603" s="191"/>
      <c r="HF603" s="191"/>
      <c r="HG603" s="191"/>
      <c r="HH603" s="191"/>
      <c r="HI603" s="191"/>
      <c r="HJ603" s="210"/>
      <c r="HR603" s="310"/>
    </row>
    <row r="604" spans="1:226" s="309" customFormat="1" ht="14.45" customHeight="1" x14ac:dyDescent="0.25">
      <c r="A604" s="211" t="s">
        <v>431</v>
      </c>
      <c r="B604" s="194" t="s">
        <v>0</v>
      </c>
      <c r="C604" s="31">
        <f t="shared" si="394"/>
        <v>594</v>
      </c>
      <c r="D604" s="173" t="str">
        <f t="shared" si="395"/>
        <v>Dw_594</v>
      </c>
      <c r="E604" s="4">
        <v>378.29756767694158</v>
      </c>
      <c r="F604" s="195" t="s">
        <v>360</v>
      </c>
      <c r="G604" s="195">
        <v>17.5</v>
      </c>
      <c r="H604" s="3">
        <f t="shared" si="396"/>
        <v>52.949691486366909</v>
      </c>
      <c r="I604" s="196">
        <f t="shared" si="397"/>
        <v>192.22031657770805</v>
      </c>
      <c r="J604" s="1">
        <f t="shared" si="398"/>
        <v>0.3</v>
      </c>
      <c r="K604" s="280">
        <f t="shared" si="399"/>
        <v>0.66804299449779614</v>
      </c>
      <c r="L604" s="280">
        <f t="shared" si="400"/>
        <v>0.75641295791994445</v>
      </c>
      <c r="M604" s="225">
        <f t="shared" si="401"/>
        <v>1.0890732949437458</v>
      </c>
      <c r="N604" s="15" t="s">
        <v>432</v>
      </c>
      <c r="O604" s="197">
        <f t="shared" si="402"/>
        <v>0.56730971843995837</v>
      </c>
      <c r="P604" s="198">
        <f t="shared" si="403"/>
        <v>0</v>
      </c>
      <c r="Q604" s="198">
        <f t="shared" si="404"/>
        <v>0</v>
      </c>
      <c r="R604" s="198">
        <f t="shared" si="405"/>
        <v>0.7630553538432121</v>
      </c>
      <c r="S604" s="77">
        <f t="shared" si="406"/>
        <v>0.85380572957064049</v>
      </c>
      <c r="T604" s="199"/>
      <c r="U604" s="3">
        <f t="shared" si="407"/>
        <v>1.7222312429465181</v>
      </c>
      <c r="V604" s="98">
        <f t="shared" si="408"/>
        <v>10.084673544215768</v>
      </c>
      <c r="W604" s="49">
        <f t="shared" si="409"/>
        <v>5.2505112093328083</v>
      </c>
      <c r="X604" s="317">
        <f t="shared" si="410"/>
        <v>6.885068851161219E-2</v>
      </c>
      <c r="Y604" s="318">
        <v>6.885068851161219E-2</v>
      </c>
      <c r="Z604" s="200"/>
      <c r="AA604" s="66"/>
      <c r="AB604" s="66"/>
      <c r="AC604" s="66">
        <v>250</v>
      </c>
      <c r="AD604" s="66"/>
      <c r="AE604" s="66"/>
      <c r="AF604" s="66"/>
      <c r="AG604" s="66"/>
      <c r="AH604" s="195"/>
      <c r="AI604" s="34"/>
      <c r="AJ604" s="229">
        <v>180</v>
      </c>
      <c r="AK604" s="34"/>
      <c r="AL604" s="34"/>
      <c r="AM604" s="34"/>
      <c r="AN604" s="201"/>
      <c r="AO604" s="201"/>
      <c r="AP604" s="202">
        <v>240</v>
      </c>
      <c r="AQ604" s="18"/>
      <c r="AR604" s="18"/>
      <c r="AS604" s="18"/>
      <c r="AT604" s="51"/>
      <c r="AU604" s="17"/>
      <c r="AV604" s="18"/>
      <c r="AW604" s="112"/>
      <c r="AX604" s="103"/>
      <c r="AY604" s="18"/>
      <c r="AZ604" s="18"/>
      <c r="BA604" s="18"/>
      <c r="BB604" s="17"/>
      <c r="BC604" s="19"/>
      <c r="BD604" s="19"/>
      <c r="BE604" s="19"/>
      <c r="BF604" s="17"/>
      <c r="BG604" s="18"/>
      <c r="BH604" s="18"/>
      <c r="BI604" s="128"/>
      <c r="BJ604" s="331"/>
      <c r="BK604" s="332"/>
      <c r="BL604" s="332"/>
      <c r="BM604" s="332"/>
      <c r="BN604" s="333"/>
      <c r="BO604" s="203">
        <f t="shared" si="411"/>
        <v>6.9363999999999999</v>
      </c>
      <c r="BP604" s="285">
        <v>7.6335983343473428</v>
      </c>
      <c r="BQ604" s="204">
        <v>2.9622835783543322</v>
      </c>
      <c r="BR604" s="204"/>
      <c r="BS604" s="47"/>
      <c r="BT604" s="42"/>
      <c r="BU604" s="42"/>
      <c r="BV604" s="42"/>
      <c r="BW604" s="43"/>
      <c r="BX604" s="191"/>
      <c r="BY604" s="191"/>
      <c r="BZ604" s="205"/>
      <c r="CA604" s="191"/>
      <c r="CB604" s="206"/>
      <c r="CC604" s="191"/>
      <c r="CD604" s="207">
        <f t="shared" si="412"/>
        <v>57.666094973312411</v>
      </c>
      <c r="CE604" s="47" t="s">
        <v>356</v>
      </c>
      <c r="CF604" s="42">
        <v>31.8</v>
      </c>
      <c r="CG604" s="42" t="s">
        <v>353</v>
      </c>
      <c r="CH604" s="42">
        <v>175</v>
      </c>
      <c r="CI604" s="191"/>
      <c r="CJ604" s="192"/>
      <c r="CK604" s="191" t="s">
        <v>357</v>
      </c>
      <c r="CL604" s="191" t="s">
        <v>358</v>
      </c>
      <c r="CM604" s="208">
        <v>0.13</v>
      </c>
      <c r="CN604" s="191">
        <v>470</v>
      </c>
      <c r="CO604" s="205">
        <f t="shared" si="413"/>
        <v>76.349379753546344</v>
      </c>
      <c r="CP604" s="191">
        <f t="shared" si="414"/>
        <v>43.249571229984312</v>
      </c>
      <c r="CQ604" s="145" t="s">
        <v>353</v>
      </c>
      <c r="CR604" s="191">
        <v>175</v>
      </c>
      <c r="CS604" s="191"/>
      <c r="CT604" s="191"/>
      <c r="CU604" s="191"/>
      <c r="CV604" s="192"/>
      <c r="CW604" s="191" t="s">
        <v>357</v>
      </c>
      <c r="CX604" s="209" t="s">
        <v>358</v>
      </c>
      <c r="CY604" s="208">
        <v>0.13</v>
      </c>
      <c r="CZ604" s="191">
        <v>470</v>
      </c>
      <c r="DA604" s="191"/>
      <c r="DB604" s="191">
        <f t="shared" si="415"/>
        <v>52.949691486366909</v>
      </c>
      <c r="DC604" s="43">
        <f t="shared" si="416"/>
        <v>0</v>
      </c>
      <c r="DD604" s="191" t="s">
        <v>362</v>
      </c>
      <c r="DE604" s="191">
        <v>100</v>
      </c>
      <c r="DF604" s="191" t="s">
        <v>361</v>
      </c>
      <c r="DG604" s="191">
        <v>20</v>
      </c>
      <c r="DH604" s="191" t="s">
        <v>353</v>
      </c>
      <c r="DI604" s="192">
        <v>175</v>
      </c>
      <c r="DJ604" s="191"/>
      <c r="DK604" s="209"/>
      <c r="DL604" s="208"/>
      <c r="DM604" s="191"/>
      <c r="DN604" s="191">
        <f t="shared" si="417"/>
        <v>52.949691486366909</v>
      </c>
      <c r="DO604" s="192">
        <f t="shared" si="418"/>
        <v>0</v>
      </c>
      <c r="DP604" s="191">
        <v>1</v>
      </c>
      <c r="DQ604" s="191" t="s">
        <v>363</v>
      </c>
      <c r="DR604" s="191" t="s">
        <v>371</v>
      </c>
      <c r="DS604" s="208">
        <v>0.13400000000000001</v>
      </c>
      <c r="DT604" s="191">
        <v>580</v>
      </c>
      <c r="DU604" s="191">
        <f t="shared" si="419"/>
        <v>7.6335983343473428</v>
      </c>
      <c r="DV604" s="191">
        <v>0.375</v>
      </c>
      <c r="DW604" s="191">
        <v>0.45</v>
      </c>
      <c r="DX604" s="192">
        <f t="shared" si="420"/>
        <v>9.6110158288854031</v>
      </c>
      <c r="DY604" s="191">
        <v>1</v>
      </c>
      <c r="DZ604" s="191" t="s">
        <v>363</v>
      </c>
      <c r="EA604" s="191" t="s">
        <v>371</v>
      </c>
      <c r="EB604" s="208">
        <v>0.13400000000000001</v>
      </c>
      <c r="EC604" s="191">
        <v>580</v>
      </c>
      <c r="ED604" s="191">
        <f t="shared" si="421"/>
        <v>2.9622835783543322</v>
      </c>
      <c r="EE604" s="191">
        <v>0.47499999999999998</v>
      </c>
      <c r="EF604" s="191">
        <v>0.47499999999999998</v>
      </c>
      <c r="EG604" s="191">
        <f t="shared" si="422"/>
        <v>4.8055079144427015</v>
      </c>
      <c r="EH604" s="166">
        <f t="shared" si="423"/>
        <v>2</v>
      </c>
      <c r="EI604" s="205">
        <f t="shared" si="424"/>
        <v>2.9277931130090806</v>
      </c>
      <c r="EJ604" s="205">
        <f t="shared" si="425"/>
        <v>1.7222312429465181</v>
      </c>
      <c r="EK604" s="51">
        <f t="shared" si="392"/>
        <v>0.99005233540781412</v>
      </c>
      <c r="EL604" s="220">
        <f t="shared" si="426"/>
        <v>0.27020344349545966</v>
      </c>
      <c r="EM604" s="221">
        <f t="shared" si="427"/>
        <v>5.042336772107884</v>
      </c>
      <c r="EN604" s="191"/>
      <c r="EO604" s="313"/>
      <c r="EP604" s="192" t="s">
        <v>354</v>
      </c>
      <c r="EQ604" s="222">
        <f t="shared" si="428"/>
        <v>2.9277931130090806</v>
      </c>
      <c r="ER604" s="191">
        <f t="shared" si="429"/>
        <v>1.7222312429465181</v>
      </c>
      <c r="ES604" s="51">
        <f t="shared" si="430"/>
        <v>0.99005233540781412</v>
      </c>
      <c r="ET604" s="191">
        <f t="shared" si="393"/>
        <v>3.7384034434954598</v>
      </c>
      <c r="EU604" s="191">
        <f t="shared" si="431"/>
        <v>5.042336772107884</v>
      </c>
      <c r="EV604" s="191"/>
      <c r="EW604" s="191"/>
      <c r="EX604" s="192" t="str">
        <f t="shared" si="432"/>
        <v>Front</v>
      </c>
      <c r="EY604" s="145"/>
      <c r="EZ604" s="191"/>
      <c r="FA604" s="191"/>
      <c r="FB604" s="191"/>
      <c r="FC604" s="191"/>
      <c r="FD604" s="191"/>
      <c r="FE604" s="191"/>
      <c r="FF604" s="192"/>
      <c r="FG604" s="145"/>
      <c r="FH604" s="191"/>
      <c r="FI604" s="191"/>
      <c r="FJ604" s="191"/>
      <c r="FK604" s="191"/>
      <c r="FL604" s="191"/>
      <c r="FM604" s="191"/>
      <c r="FN604" s="192"/>
      <c r="FO604" s="145"/>
      <c r="FP604" s="191"/>
      <c r="FQ604" s="191"/>
      <c r="FR604" s="191"/>
      <c r="FS604" s="191"/>
      <c r="FT604" s="191"/>
      <c r="FU604" s="191"/>
      <c r="FV604" s="192"/>
      <c r="FW604" s="191"/>
      <c r="FX604" s="191"/>
      <c r="FY604" s="191"/>
      <c r="FZ604" s="191"/>
      <c r="GA604" s="191"/>
      <c r="GB604" s="191"/>
      <c r="GC604" s="191"/>
      <c r="GD604" s="210"/>
      <c r="GE604" s="145"/>
      <c r="GF604" s="191"/>
      <c r="GG604" s="191"/>
      <c r="GH604" s="191"/>
      <c r="GI604" s="191"/>
      <c r="GJ604" s="191"/>
      <c r="GK604" s="191"/>
      <c r="GL604" s="210"/>
      <c r="GM604" s="145"/>
      <c r="GN604" s="191"/>
      <c r="GO604" s="191"/>
      <c r="GP604" s="191"/>
      <c r="GQ604" s="191"/>
      <c r="GR604" s="191"/>
      <c r="GS604" s="191"/>
      <c r="GT604" s="210"/>
      <c r="GU604" s="145"/>
      <c r="GV604" s="191"/>
      <c r="GW604" s="191"/>
      <c r="GX604" s="191"/>
      <c r="GY604" s="191"/>
      <c r="GZ604" s="191"/>
      <c r="HA604" s="191"/>
      <c r="HB604" s="210"/>
      <c r="HC604" s="145"/>
      <c r="HD604" s="191"/>
      <c r="HE604" s="191"/>
      <c r="HF604" s="191"/>
      <c r="HG604" s="191"/>
      <c r="HH604" s="191"/>
      <c r="HI604" s="191"/>
      <c r="HJ604" s="210"/>
      <c r="HR604" s="310"/>
    </row>
    <row r="605" spans="1:226" s="309" customFormat="1" ht="14.45" customHeight="1" x14ac:dyDescent="0.25">
      <c r="A605" s="211" t="s">
        <v>431</v>
      </c>
      <c r="B605" s="194" t="s">
        <v>0</v>
      </c>
      <c r="C605" s="31">
        <f t="shared" si="394"/>
        <v>595</v>
      </c>
      <c r="D605" s="173" t="str">
        <f t="shared" si="395"/>
        <v>Dw_595</v>
      </c>
      <c r="E605" s="4">
        <v>511.02743115722382</v>
      </c>
      <c r="F605" s="195" t="s">
        <v>360</v>
      </c>
      <c r="G605" s="195">
        <v>17.5</v>
      </c>
      <c r="H605" s="3">
        <f t="shared" si="396"/>
        <v>62.070720590421885</v>
      </c>
      <c r="I605" s="196">
        <f t="shared" si="397"/>
        <v>215.66290729454255</v>
      </c>
      <c r="J605" s="1">
        <f t="shared" si="398"/>
        <v>0.30000000000000004</v>
      </c>
      <c r="K605" s="280">
        <f t="shared" si="399"/>
        <v>0.7069256529171658</v>
      </c>
      <c r="L605" s="280">
        <f t="shared" si="400"/>
        <v>0.82092554052438993</v>
      </c>
      <c r="M605" s="225">
        <f t="shared" si="401"/>
        <v>1.0423412451626417</v>
      </c>
      <c r="N605" s="15" t="s">
        <v>432</v>
      </c>
      <c r="O605" s="197">
        <f t="shared" si="402"/>
        <v>0.61569415539329242</v>
      </c>
      <c r="P605" s="198">
        <f t="shared" si="403"/>
        <v>0</v>
      </c>
      <c r="Q605" s="198">
        <f t="shared" si="404"/>
        <v>0</v>
      </c>
      <c r="R605" s="198">
        <f t="shared" si="405"/>
        <v>0.73031270837839868</v>
      </c>
      <c r="S605" s="77">
        <f t="shared" si="406"/>
        <v>0.98504197230065826</v>
      </c>
      <c r="T605" s="199"/>
      <c r="U605" s="3">
        <f t="shared" si="407"/>
        <v>1.933402846133953</v>
      </c>
      <c r="V605" s="98">
        <f t="shared" si="408"/>
        <v>12.709358322492157</v>
      </c>
      <c r="W605" s="49">
        <f t="shared" si="409"/>
        <v>4.8838595163827705</v>
      </c>
      <c r="X605" s="317">
        <f t="shared" si="410"/>
        <v>8.1942525597083121E-2</v>
      </c>
      <c r="Y605" s="318">
        <v>8.1942525597083135E-2</v>
      </c>
      <c r="Z605" s="200"/>
      <c r="AA605" s="66"/>
      <c r="AB605" s="66"/>
      <c r="AC605" s="66">
        <v>250</v>
      </c>
      <c r="AD605" s="66"/>
      <c r="AE605" s="66"/>
      <c r="AF605" s="66"/>
      <c r="AG605" s="66"/>
      <c r="AH605" s="195"/>
      <c r="AI605" s="34"/>
      <c r="AJ605" s="229">
        <v>180</v>
      </c>
      <c r="AK605" s="34"/>
      <c r="AL605" s="34"/>
      <c r="AM605" s="34"/>
      <c r="AN605" s="201"/>
      <c r="AO605" s="201"/>
      <c r="AP605" s="202">
        <v>240</v>
      </c>
      <c r="AQ605" s="18"/>
      <c r="AR605" s="18"/>
      <c r="AS605" s="18"/>
      <c r="AT605" s="51"/>
      <c r="AU605" s="17"/>
      <c r="AV605" s="18"/>
      <c r="AW605" s="112"/>
      <c r="AX605" s="103"/>
      <c r="AY605" s="18"/>
      <c r="AZ605" s="18"/>
      <c r="BA605" s="18"/>
      <c r="BB605" s="17"/>
      <c r="BC605" s="19"/>
      <c r="BD605" s="19"/>
      <c r="BE605" s="19"/>
      <c r="BF605" s="17"/>
      <c r="BG605" s="18"/>
      <c r="BH605" s="18"/>
      <c r="BI605" s="128"/>
      <c r="BJ605" s="331"/>
      <c r="BK605" s="332"/>
      <c r="BL605" s="332"/>
      <c r="BM605" s="332"/>
      <c r="BN605" s="333"/>
      <c r="BO605" s="203">
        <f t="shared" si="411"/>
        <v>6.9363999999999999</v>
      </c>
      <c r="BP605" s="285">
        <v>8.9485497650686074</v>
      </c>
      <c r="BQ605" s="204">
        <v>2.8807603255679384</v>
      </c>
      <c r="BR605" s="204"/>
      <c r="BS605" s="47"/>
      <c r="BT605" s="42"/>
      <c r="BU605" s="42"/>
      <c r="BV605" s="42"/>
      <c r="BW605" s="43"/>
      <c r="BX605" s="191"/>
      <c r="BY605" s="191"/>
      <c r="BZ605" s="205"/>
      <c r="CA605" s="191"/>
      <c r="CB605" s="206"/>
      <c r="CC605" s="191"/>
      <c r="CD605" s="207">
        <f t="shared" si="412"/>
        <v>64.69887218836277</v>
      </c>
      <c r="CE605" s="47" t="s">
        <v>356</v>
      </c>
      <c r="CF605" s="42">
        <v>31.8</v>
      </c>
      <c r="CG605" s="42" t="s">
        <v>353</v>
      </c>
      <c r="CH605" s="42">
        <v>175</v>
      </c>
      <c r="CI605" s="191"/>
      <c r="CJ605" s="192"/>
      <c r="CK605" s="191" t="s">
        <v>357</v>
      </c>
      <c r="CL605" s="191" t="s">
        <v>358</v>
      </c>
      <c r="CM605" s="208">
        <v>0.13</v>
      </c>
      <c r="CN605" s="191">
        <v>470</v>
      </c>
      <c r="CO605" s="205">
        <f t="shared" si="413"/>
        <v>81.549912262270908</v>
      </c>
      <c r="CP605" s="191">
        <f t="shared" si="414"/>
        <v>48.524154141272078</v>
      </c>
      <c r="CQ605" s="145" t="s">
        <v>353</v>
      </c>
      <c r="CR605" s="191">
        <v>175</v>
      </c>
      <c r="CS605" s="191"/>
      <c r="CT605" s="191"/>
      <c r="CU605" s="191"/>
      <c r="CV605" s="192"/>
      <c r="CW605" s="191" t="s">
        <v>357</v>
      </c>
      <c r="CX605" s="209" t="s">
        <v>358</v>
      </c>
      <c r="CY605" s="208">
        <v>0.13</v>
      </c>
      <c r="CZ605" s="191">
        <v>470</v>
      </c>
      <c r="DA605" s="191"/>
      <c r="DB605" s="191">
        <f t="shared" si="415"/>
        <v>62.070720590421885</v>
      </c>
      <c r="DC605" s="43">
        <f t="shared" si="416"/>
        <v>0</v>
      </c>
      <c r="DD605" s="191" t="s">
        <v>362</v>
      </c>
      <c r="DE605" s="191">
        <v>100</v>
      </c>
      <c r="DF605" s="191" t="s">
        <v>361</v>
      </c>
      <c r="DG605" s="191">
        <v>20</v>
      </c>
      <c r="DH605" s="191" t="s">
        <v>353</v>
      </c>
      <c r="DI605" s="192">
        <v>175</v>
      </c>
      <c r="DJ605" s="191"/>
      <c r="DK605" s="209"/>
      <c r="DL605" s="208"/>
      <c r="DM605" s="191"/>
      <c r="DN605" s="191">
        <f t="shared" si="417"/>
        <v>62.070720590421885</v>
      </c>
      <c r="DO605" s="192">
        <f t="shared" si="418"/>
        <v>0</v>
      </c>
      <c r="DP605" s="191">
        <v>1</v>
      </c>
      <c r="DQ605" s="191" t="s">
        <v>363</v>
      </c>
      <c r="DR605" s="191" t="s">
        <v>371</v>
      </c>
      <c r="DS605" s="208">
        <v>0.13400000000000001</v>
      </c>
      <c r="DT605" s="191">
        <v>580</v>
      </c>
      <c r="DU605" s="191">
        <f t="shared" si="419"/>
        <v>8.9485497650686074</v>
      </c>
      <c r="DV605" s="191">
        <v>0.375</v>
      </c>
      <c r="DW605" s="191">
        <v>0.45</v>
      </c>
      <c r="DX605" s="192">
        <f t="shared" si="420"/>
        <v>10.783145364727128</v>
      </c>
      <c r="DY605" s="191">
        <v>1</v>
      </c>
      <c r="DZ605" s="191" t="s">
        <v>363</v>
      </c>
      <c r="EA605" s="191" t="s">
        <v>371</v>
      </c>
      <c r="EB605" s="208">
        <v>0.13400000000000001</v>
      </c>
      <c r="EC605" s="191">
        <v>580</v>
      </c>
      <c r="ED605" s="191">
        <f t="shared" si="421"/>
        <v>2.8807603255679384</v>
      </c>
      <c r="EE605" s="191">
        <v>0.47499999999999998</v>
      </c>
      <c r="EF605" s="191">
        <v>0.47499999999999998</v>
      </c>
      <c r="EG605" s="191">
        <f t="shared" si="422"/>
        <v>5.3915726823635639</v>
      </c>
      <c r="EH605" s="166">
        <f t="shared" si="423"/>
        <v>2</v>
      </c>
      <c r="EI605" s="205">
        <f t="shared" si="424"/>
        <v>3.2867848384277201</v>
      </c>
      <c r="EJ605" s="205">
        <f t="shared" si="425"/>
        <v>1.933402846133953</v>
      </c>
      <c r="EK605" s="51">
        <f t="shared" si="392"/>
        <v>0.69735747943398541</v>
      </c>
      <c r="EL605" s="220">
        <f t="shared" si="426"/>
        <v>9.0707580786139941E-2</v>
      </c>
      <c r="EM605" s="221">
        <f t="shared" si="427"/>
        <v>6.3546791612460787</v>
      </c>
      <c r="EN605" s="191"/>
      <c r="EO605" s="313"/>
      <c r="EP605" s="192" t="s">
        <v>354</v>
      </c>
      <c r="EQ605" s="222">
        <f t="shared" si="428"/>
        <v>3.2867848384277201</v>
      </c>
      <c r="ER605" s="191">
        <f t="shared" si="429"/>
        <v>1.933402846133953</v>
      </c>
      <c r="ES605" s="51">
        <f t="shared" si="430"/>
        <v>0.69735747943398541</v>
      </c>
      <c r="ET605" s="191">
        <f t="shared" si="393"/>
        <v>3.5589075807861397</v>
      </c>
      <c r="EU605" s="191">
        <f t="shared" si="431"/>
        <v>6.3546791612460787</v>
      </c>
      <c r="EV605" s="191"/>
      <c r="EW605" s="191"/>
      <c r="EX605" s="192" t="str">
        <f t="shared" si="432"/>
        <v>Front</v>
      </c>
      <c r="EY605" s="145"/>
      <c r="EZ605" s="191"/>
      <c r="FA605" s="191"/>
      <c r="FB605" s="191"/>
      <c r="FC605" s="191"/>
      <c r="FD605" s="191"/>
      <c r="FE605" s="191"/>
      <c r="FF605" s="192"/>
      <c r="FG605" s="145"/>
      <c r="FH605" s="191"/>
      <c r="FI605" s="191"/>
      <c r="FJ605" s="191"/>
      <c r="FK605" s="191"/>
      <c r="FL605" s="191"/>
      <c r="FM605" s="191"/>
      <c r="FN605" s="192"/>
      <c r="FO605" s="145"/>
      <c r="FP605" s="191"/>
      <c r="FQ605" s="191"/>
      <c r="FR605" s="191"/>
      <c r="FS605" s="191"/>
      <c r="FT605" s="191"/>
      <c r="FU605" s="191"/>
      <c r="FV605" s="192"/>
      <c r="FW605" s="191"/>
      <c r="FX605" s="191"/>
      <c r="FY605" s="191"/>
      <c r="FZ605" s="191"/>
      <c r="GA605" s="191"/>
      <c r="GB605" s="191"/>
      <c r="GC605" s="191"/>
      <c r="GD605" s="210"/>
      <c r="GE605" s="145"/>
      <c r="GF605" s="191"/>
      <c r="GG605" s="191"/>
      <c r="GH605" s="191"/>
      <c r="GI605" s="191"/>
      <c r="GJ605" s="191"/>
      <c r="GK605" s="191"/>
      <c r="GL605" s="210"/>
      <c r="GM605" s="145"/>
      <c r="GN605" s="191"/>
      <c r="GO605" s="191"/>
      <c r="GP605" s="191"/>
      <c r="GQ605" s="191"/>
      <c r="GR605" s="191"/>
      <c r="GS605" s="191"/>
      <c r="GT605" s="210"/>
      <c r="GU605" s="145"/>
      <c r="GV605" s="191"/>
      <c r="GW605" s="191"/>
      <c r="GX605" s="191"/>
      <c r="GY605" s="191"/>
      <c r="GZ605" s="191"/>
      <c r="HA605" s="191"/>
      <c r="HB605" s="210"/>
      <c r="HC605" s="145"/>
      <c r="HD605" s="191"/>
      <c r="HE605" s="191"/>
      <c r="HF605" s="191"/>
      <c r="HG605" s="191"/>
      <c r="HH605" s="191"/>
      <c r="HI605" s="191"/>
      <c r="HJ605" s="210"/>
      <c r="HR605" s="310"/>
    </row>
    <row r="606" spans="1:226" s="309" customFormat="1" ht="14.45" customHeight="1" x14ac:dyDescent="0.25">
      <c r="A606" s="211" t="s">
        <v>431</v>
      </c>
      <c r="B606" s="194" t="s">
        <v>0</v>
      </c>
      <c r="C606" s="31">
        <f t="shared" si="394"/>
        <v>596</v>
      </c>
      <c r="D606" s="173" t="str">
        <f t="shared" si="395"/>
        <v>Dw_596</v>
      </c>
      <c r="E606" s="4">
        <v>841.84806663505026</v>
      </c>
      <c r="F606" s="195" t="s">
        <v>360</v>
      </c>
      <c r="G606" s="195">
        <v>17.5</v>
      </c>
      <c r="H606" s="3">
        <f t="shared" si="396"/>
        <v>44.196678398038863</v>
      </c>
      <c r="I606" s="196">
        <f t="shared" si="397"/>
        <v>163.68053659910646</v>
      </c>
      <c r="J606" s="1">
        <f t="shared" si="398"/>
        <v>0.30000000000000004</v>
      </c>
      <c r="K606" s="280">
        <f t="shared" si="399"/>
        <v>0.65222473611312692</v>
      </c>
      <c r="L606" s="280">
        <f t="shared" si="400"/>
        <v>0.75212295370754179</v>
      </c>
      <c r="M606" s="225">
        <f t="shared" si="401"/>
        <v>1.1110373620726854</v>
      </c>
      <c r="N606" s="15" t="s">
        <v>432</v>
      </c>
      <c r="O606" s="197">
        <f t="shared" si="402"/>
        <v>0.56409221528065634</v>
      </c>
      <c r="P606" s="198">
        <f t="shared" si="403"/>
        <v>0</v>
      </c>
      <c r="Q606" s="198">
        <f t="shared" si="404"/>
        <v>0</v>
      </c>
      <c r="R606" s="198">
        <f t="shared" si="405"/>
        <v>0.77844439982636116</v>
      </c>
      <c r="S606" s="77">
        <f t="shared" si="406"/>
        <v>0.76139243437763737</v>
      </c>
      <c r="T606" s="199"/>
      <c r="U606" s="3">
        <f t="shared" si="407"/>
        <v>1.7149659603791279</v>
      </c>
      <c r="V606" s="98">
        <f t="shared" si="408"/>
        <v>9.9997680338809509</v>
      </c>
      <c r="W606" s="49">
        <f t="shared" si="409"/>
        <v>4.4197703635017174</v>
      </c>
      <c r="X606" s="317">
        <f t="shared" si="410"/>
        <v>8.0005646279532855E-2</v>
      </c>
      <c r="Y606" s="318">
        <v>8.0005646279532869E-2</v>
      </c>
      <c r="Z606" s="200"/>
      <c r="AA606" s="66"/>
      <c r="AB606" s="66"/>
      <c r="AC606" s="66">
        <v>250</v>
      </c>
      <c r="AD606" s="66"/>
      <c r="AE606" s="66"/>
      <c r="AF606" s="66"/>
      <c r="AG606" s="66"/>
      <c r="AH606" s="195"/>
      <c r="AI606" s="34"/>
      <c r="AJ606" s="229">
        <v>180</v>
      </c>
      <c r="AK606" s="34"/>
      <c r="AL606" s="34"/>
      <c r="AM606" s="34"/>
      <c r="AN606" s="201"/>
      <c r="AO606" s="201"/>
      <c r="AP606" s="202">
        <v>240</v>
      </c>
      <c r="AQ606" s="18"/>
      <c r="AR606" s="18"/>
      <c r="AS606" s="18"/>
      <c r="AT606" s="51"/>
      <c r="AU606" s="17"/>
      <c r="AV606" s="18"/>
      <c r="AW606" s="112"/>
      <c r="AX606" s="103"/>
      <c r="AY606" s="18"/>
      <c r="AZ606" s="18"/>
      <c r="BA606" s="18"/>
      <c r="BB606" s="17"/>
      <c r="BC606" s="19"/>
      <c r="BD606" s="19"/>
      <c r="BE606" s="19"/>
      <c r="BF606" s="17"/>
      <c r="BG606" s="18"/>
      <c r="BH606" s="18"/>
      <c r="BI606" s="128"/>
      <c r="BJ606" s="331"/>
      <c r="BK606" s="332"/>
      <c r="BL606" s="332"/>
      <c r="BM606" s="332"/>
      <c r="BN606" s="333"/>
      <c r="BO606" s="203">
        <f t="shared" si="411"/>
        <v>6.9363999999999999</v>
      </c>
      <c r="BP606" s="285">
        <v>6.3717026696901655</v>
      </c>
      <c r="BQ606" s="204">
        <v>2.8286218430858234</v>
      </c>
      <c r="BR606" s="204"/>
      <c r="BS606" s="47"/>
      <c r="BT606" s="42"/>
      <c r="BU606" s="42"/>
      <c r="BV606" s="42"/>
      <c r="BW606" s="43"/>
      <c r="BX606" s="191"/>
      <c r="BY606" s="191"/>
      <c r="BZ606" s="205"/>
      <c r="CA606" s="191"/>
      <c r="CB606" s="206"/>
      <c r="CC606" s="191"/>
      <c r="CD606" s="207">
        <f t="shared" si="412"/>
        <v>49.104160979731944</v>
      </c>
      <c r="CE606" s="47" t="s">
        <v>356</v>
      </c>
      <c r="CF606" s="42">
        <v>31.8</v>
      </c>
      <c r="CG606" s="42" t="s">
        <v>353</v>
      </c>
      <c r="CH606" s="42">
        <v>175</v>
      </c>
      <c r="CI606" s="191"/>
      <c r="CJ606" s="192"/>
      <c r="CK606" s="191" t="s">
        <v>357</v>
      </c>
      <c r="CL606" s="191" t="s">
        <v>358</v>
      </c>
      <c r="CM606" s="208">
        <v>0.13</v>
      </c>
      <c r="CN606" s="191">
        <v>470</v>
      </c>
      <c r="CO606" s="205">
        <f t="shared" si="413"/>
        <v>65.31562595160085</v>
      </c>
      <c r="CP606" s="191">
        <f t="shared" si="414"/>
        <v>36.828120734798958</v>
      </c>
      <c r="CQ606" s="145" t="s">
        <v>353</v>
      </c>
      <c r="CR606" s="191">
        <v>175</v>
      </c>
      <c r="CS606" s="191"/>
      <c r="CT606" s="191"/>
      <c r="CU606" s="191"/>
      <c r="CV606" s="192"/>
      <c r="CW606" s="191" t="s">
        <v>357</v>
      </c>
      <c r="CX606" s="209" t="s">
        <v>358</v>
      </c>
      <c r="CY606" s="208">
        <v>0.13</v>
      </c>
      <c r="CZ606" s="191">
        <v>470</v>
      </c>
      <c r="DA606" s="191"/>
      <c r="DB606" s="191">
        <f t="shared" si="415"/>
        <v>44.196678398038863</v>
      </c>
      <c r="DC606" s="43">
        <f t="shared" si="416"/>
        <v>0</v>
      </c>
      <c r="DD606" s="191" t="s">
        <v>362</v>
      </c>
      <c r="DE606" s="191">
        <v>100</v>
      </c>
      <c r="DF606" s="191" t="s">
        <v>361</v>
      </c>
      <c r="DG606" s="191">
        <v>20</v>
      </c>
      <c r="DH606" s="191" t="s">
        <v>353</v>
      </c>
      <c r="DI606" s="192">
        <v>175</v>
      </c>
      <c r="DJ606" s="191"/>
      <c r="DK606" s="209"/>
      <c r="DL606" s="208"/>
      <c r="DM606" s="191"/>
      <c r="DN606" s="191">
        <f t="shared" si="417"/>
        <v>44.196678398038863</v>
      </c>
      <c r="DO606" s="192">
        <f t="shared" si="418"/>
        <v>0</v>
      </c>
      <c r="DP606" s="191">
        <v>1</v>
      </c>
      <c r="DQ606" s="191" t="s">
        <v>363</v>
      </c>
      <c r="DR606" s="191" t="s">
        <v>371</v>
      </c>
      <c r="DS606" s="208">
        <v>0.13400000000000001</v>
      </c>
      <c r="DT606" s="191">
        <v>580</v>
      </c>
      <c r="DU606" s="191">
        <f t="shared" si="419"/>
        <v>6.3717026696901655</v>
      </c>
      <c r="DV606" s="191">
        <v>0.375</v>
      </c>
      <c r="DW606" s="191">
        <v>0.45</v>
      </c>
      <c r="DX606" s="192">
        <f t="shared" si="420"/>
        <v>8.1840268299553234</v>
      </c>
      <c r="DY606" s="191">
        <v>1</v>
      </c>
      <c r="DZ606" s="191" t="s">
        <v>363</v>
      </c>
      <c r="EA606" s="191" t="s">
        <v>371</v>
      </c>
      <c r="EB606" s="208">
        <v>0.13400000000000001</v>
      </c>
      <c r="EC606" s="191">
        <v>580</v>
      </c>
      <c r="ED606" s="191">
        <f t="shared" si="421"/>
        <v>2.8286218430858234</v>
      </c>
      <c r="EE606" s="191">
        <v>0.47499999999999998</v>
      </c>
      <c r="EF606" s="191">
        <v>0.47499999999999998</v>
      </c>
      <c r="EG606" s="191">
        <f t="shared" si="422"/>
        <v>4.0920134149776617</v>
      </c>
      <c r="EH606" s="166">
        <f t="shared" si="423"/>
        <v>2</v>
      </c>
      <c r="EI606" s="205">
        <f t="shared" si="424"/>
        <v>2.9154421326445168</v>
      </c>
      <c r="EJ606" s="205">
        <f t="shared" si="425"/>
        <v>1.7149659603791276</v>
      </c>
      <c r="EK606" s="51">
        <f t="shared" si="392"/>
        <v>0.8636558827066958</v>
      </c>
      <c r="EL606" s="220">
        <f t="shared" si="426"/>
        <v>0.27637893367774158</v>
      </c>
      <c r="EM606" s="221">
        <f t="shared" si="427"/>
        <v>4.9998840169404755</v>
      </c>
      <c r="EN606" s="191"/>
      <c r="EO606" s="313"/>
      <c r="EP606" s="192" t="s">
        <v>354</v>
      </c>
      <c r="EQ606" s="222">
        <f t="shared" si="428"/>
        <v>2.9154421326445168</v>
      </c>
      <c r="ER606" s="191">
        <f t="shared" si="429"/>
        <v>1.7149659603791276</v>
      </c>
      <c r="ES606" s="51">
        <f t="shared" si="430"/>
        <v>0.8636558827066958</v>
      </c>
      <c r="ET606" s="191">
        <f t="shared" si="393"/>
        <v>3.7445789336777415</v>
      </c>
      <c r="EU606" s="191">
        <f t="shared" si="431"/>
        <v>4.9998840169404755</v>
      </c>
      <c r="EV606" s="191"/>
      <c r="EW606" s="191"/>
      <c r="EX606" s="192" t="str">
        <f t="shared" si="432"/>
        <v>Front</v>
      </c>
      <c r="EY606" s="145"/>
      <c r="EZ606" s="191"/>
      <c r="FA606" s="191"/>
      <c r="FB606" s="191"/>
      <c r="FC606" s="191"/>
      <c r="FD606" s="191"/>
      <c r="FE606" s="191"/>
      <c r="FF606" s="192"/>
      <c r="FG606" s="145"/>
      <c r="FH606" s="191"/>
      <c r="FI606" s="191"/>
      <c r="FJ606" s="191"/>
      <c r="FK606" s="191"/>
      <c r="FL606" s="191"/>
      <c r="FM606" s="191"/>
      <c r="FN606" s="192"/>
      <c r="FO606" s="145"/>
      <c r="FP606" s="191"/>
      <c r="FQ606" s="191"/>
      <c r="FR606" s="191"/>
      <c r="FS606" s="191"/>
      <c r="FT606" s="191"/>
      <c r="FU606" s="191"/>
      <c r="FV606" s="192"/>
      <c r="FW606" s="191"/>
      <c r="FX606" s="191"/>
      <c r="FY606" s="191"/>
      <c r="FZ606" s="191"/>
      <c r="GA606" s="191"/>
      <c r="GB606" s="191"/>
      <c r="GC606" s="191"/>
      <c r="GD606" s="210"/>
      <c r="GE606" s="145"/>
      <c r="GF606" s="191"/>
      <c r="GG606" s="191"/>
      <c r="GH606" s="191"/>
      <c r="GI606" s="191"/>
      <c r="GJ606" s="191"/>
      <c r="GK606" s="191"/>
      <c r="GL606" s="210"/>
      <c r="GM606" s="145"/>
      <c r="GN606" s="191"/>
      <c r="GO606" s="191"/>
      <c r="GP606" s="191"/>
      <c r="GQ606" s="191"/>
      <c r="GR606" s="191"/>
      <c r="GS606" s="191"/>
      <c r="GT606" s="210"/>
      <c r="GU606" s="145"/>
      <c r="GV606" s="191"/>
      <c r="GW606" s="191"/>
      <c r="GX606" s="191"/>
      <c r="GY606" s="191"/>
      <c r="GZ606" s="191"/>
      <c r="HA606" s="191"/>
      <c r="HB606" s="210"/>
      <c r="HC606" s="145"/>
      <c r="HD606" s="191"/>
      <c r="HE606" s="191"/>
      <c r="HF606" s="191"/>
      <c r="HG606" s="191"/>
      <c r="HH606" s="191"/>
      <c r="HI606" s="191"/>
      <c r="HJ606" s="210"/>
      <c r="HR606" s="310"/>
    </row>
    <row r="607" spans="1:226" s="309" customFormat="1" ht="14.45" customHeight="1" x14ac:dyDescent="0.25">
      <c r="A607" s="211" t="s">
        <v>431</v>
      </c>
      <c r="B607" s="194" t="s">
        <v>0</v>
      </c>
      <c r="C607" s="31">
        <f t="shared" si="394"/>
        <v>597</v>
      </c>
      <c r="D607" s="173" t="str">
        <f t="shared" si="395"/>
        <v>Dw_597</v>
      </c>
      <c r="E607" s="4">
        <v>426.15573138768627</v>
      </c>
      <c r="F607" s="195" t="s">
        <v>360</v>
      </c>
      <c r="G607" s="195">
        <v>17.5</v>
      </c>
      <c r="H607" s="3">
        <f t="shared" si="396"/>
        <v>44.264397119852802</v>
      </c>
      <c r="I607" s="196">
        <f t="shared" si="397"/>
        <v>164.87115121993912</v>
      </c>
      <c r="J607" s="1">
        <f t="shared" si="398"/>
        <v>0.30000000000000004</v>
      </c>
      <c r="K607" s="280">
        <f t="shared" si="399"/>
        <v>0.64788863381292006</v>
      </c>
      <c r="L607" s="280">
        <f t="shared" si="400"/>
        <v>0.72712264336634747</v>
      </c>
      <c r="M607" s="225">
        <f t="shared" si="401"/>
        <v>1.1174069587361009</v>
      </c>
      <c r="N607" s="15" t="s">
        <v>432</v>
      </c>
      <c r="O607" s="197">
        <f t="shared" si="402"/>
        <v>0.54534198252476063</v>
      </c>
      <c r="P607" s="198">
        <f t="shared" si="403"/>
        <v>0</v>
      </c>
      <c r="Q607" s="198">
        <f t="shared" si="404"/>
        <v>0</v>
      </c>
      <c r="R607" s="198">
        <f t="shared" si="405"/>
        <v>0.78290723520980698</v>
      </c>
      <c r="S607" s="77">
        <f t="shared" si="406"/>
        <v>0.75688540945740934</v>
      </c>
      <c r="T607" s="199"/>
      <c r="U607" s="3">
        <f t="shared" si="407"/>
        <v>1.5642108920532911</v>
      </c>
      <c r="V607" s="98">
        <f t="shared" si="408"/>
        <v>8.3189694303817188</v>
      </c>
      <c r="W607" s="49">
        <f t="shared" si="409"/>
        <v>5.3208991198110116</v>
      </c>
      <c r="X607" s="317">
        <f t="shared" si="410"/>
        <v>6.3106269937847626E-2</v>
      </c>
      <c r="Y607" s="318">
        <v>6.3106269937847612E-2</v>
      </c>
      <c r="Z607" s="200"/>
      <c r="AA607" s="66"/>
      <c r="AB607" s="66"/>
      <c r="AC607" s="66">
        <v>250</v>
      </c>
      <c r="AD607" s="66"/>
      <c r="AE607" s="66"/>
      <c r="AF607" s="66"/>
      <c r="AG607" s="66"/>
      <c r="AH607" s="195"/>
      <c r="AI607" s="34"/>
      <c r="AJ607" s="229">
        <v>180</v>
      </c>
      <c r="AK607" s="34"/>
      <c r="AL607" s="34"/>
      <c r="AM607" s="34"/>
      <c r="AN607" s="201"/>
      <c r="AO607" s="201"/>
      <c r="AP607" s="202">
        <v>240</v>
      </c>
      <c r="AQ607" s="18"/>
      <c r="AR607" s="18"/>
      <c r="AS607" s="18"/>
      <c r="AT607" s="51"/>
      <c r="AU607" s="17"/>
      <c r="AV607" s="18"/>
      <c r="AW607" s="112"/>
      <c r="AX607" s="103"/>
      <c r="AY607" s="18"/>
      <c r="AZ607" s="18"/>
      <c r="BA607" s="18"/>
      <c r="BB607" s="17"/>
      <c r="BC607" s="19"/>
      <c r="BD607" s="19"/>
      <c r="BE607" s="19"/>
      <c r="BF607" s="17"/>
      <c r="BG607" s="18"/>
      <c r="BH607" s="18"/>
      <c r="BI607" s="128"/>
      <c r="BJ607" s="331"/>
      <c r="BK607" s="332"/>
      <c r="BL607" s="332"/>
      <c r="BM607" s="332"/>
      <c r="BN607" s="333"/>
      <c r="BO607" s="203">
        <f t="shared" si="411"/>
        <v>6.9363999999999999</v>
      </c>
      <c r="BP607" s="285">
        <v>6.3814654748648874</v>
      </c>
      <c r="BQ607" s="204">
        <v>2.8661633924864391</v>
      </c>
      <c r="BR607" s="204"/>
      <c r="BS607" s="47"/>
      <c r="BT607" s="42"/>
      <c r="BU607" s="42"/>
      <c r="BV607" s="42"/>
      <c r="BW607" s="43"/>
      <c r="BX607" s="191"/>
      <c r="BY607" s="191"/>
      <c r="BZ607" s="205"/>
      <c r="CA607" s="191"/>
      <c r="CB607" s="206"/>
      <c r="CC607" s="191"/>
      <c r="CD607" s="207">
        <f t="shared" si="412"/>
        <v>49.461345365981742</v>
      </c>
      <c r="CE607" s="47" t="s">
        <v>356</v>
      </c>
      <c r="CF607" s="42">
        <v>31.8</v>
      </c>
      <c r="CG607" s="42" t="s">
        <v>353</v>
      </c>
      <c r="CH607" s="42">
        <v>175</v>
      </c>
      <c r="CI607" s="191"/>
      <c r="CJ607" s="192"/>
      <c r="CK607" s="191" t="s">
        <v>357</v>
      </c>
      <c r="CL607" s="191" t="s">
        <v>358</v>
      </c>
      <c r="CM607" s="208">
        <v>0.13</v>
      </c>
      <c r="CN607" s="191">
        <v>470</v>
      </c>
      <c r="CO607" s="205">
        <f t="shared" si="413"/>
        <v>66.370803128805676</v>
      </c>
      <c r="CP607" s="191">
        <f t="shared" si="414"/>
        <v>37.096009024486307</v>
      </c>
      <c r="CQ607" s="145" t="s">
        <v>353</v>
      </c>
      <c r="CR607" s="191">
        <v>175</v>
      </c>
      <c r="CS607" s="191"/>
      <c r="CT607" s="191"/>
      <c r="CU607" s="191"/>
      <c r="CV607" s="192"/>
      <c r="CW607" s="191" t="s">
        <v>357</v>
      </c>
      <c r="CX607" s="209" t="s">
        <v>358</v>
      </c>
      <c r="CY607" s="208">
        <v>0.13</v>
      </c>
      <c r="CZ607" s="191">
        <v>470</v>
      </c>
      <c r="DA607" s="191"/>
      <c r="DB607" s="191">
        <f t="shared" si="415"/>
        <v>44.264397119852802</v>
      </c>
      <c r="DC607" s="43">
        <f t="shared" si="416"/>
        <v>0</v>
      </c>
      <c r="DD607" s="191" t="s">
        <v>362</v>
      </c>
      <c r="DE607" s="191">
        <v>100</v>
      </c>
      <c r="DF607" s="191" t="s">
        <v>361</v>
      </c>
      <c r="DG607" s="191">
        <v>20</v>
      </c>
      <c r="DH607" s="191" t="s">
        <v>353</v>
      </c>
      <c r="DI607" s="192">
        <v>175</v>
      </c>
      <c r="DJ607" s="191"/>
      <c r="DK607" s="209"/>
      <c r="DL607" s="208"/>
      <c r="DM607" s="191"/>
      <c r="DN607" s="191">
        <f t="shared" si="417"/>
        <v>44.264397119852802</v>
      </c>
      <c r="DO607" s="192">
        <f t="shared" si="418"/>
        <v>0</v>
      </c>
      <c r="DP607" s="191">
        <v>1</v>
      </c>
      <c r="DQ607" s="191" t="s">
        <v>363</v>
      </c>
      <c r="DR607" s="191" t="s">
        <v>371</v>
      </c>
      <c r="DS607" s="208">
        <v>0.13400000000000001</v>
      </c>
      <c r="DT607" s="191">
        <v>580</v>
      </c>
      <c r="DU607" s="191">
        <f t="shared" si="419"/>
        <v>6.3814654748648874</v>
      </c>
      <c r="DV607" s="191">
        <v>0.375</v>
      </c>
      <c r="DW607" s="191">
        <v>0.45</v>
      </c>
      <c r="DX607" s="192">
        <f t="shared" si="420"/>
        <v>8.2435575609969565</v>
      </c>
      <c r="DY607" s="191">
        <v>1</v>
      </c>
      <c r="DZ607" s="191" t="s">
        <v>363</v>
      </c>
      <c r="EA607" s="191" t="s">
        <v>371</v>
      </c>
      <c r="EB607" s="208">
        <v>0.13400000000000001</v>
      </c>
      <c r="EC607" s="191">
        <v>580</v>
      </c>
      <c r="ED607" s="191">
        <f t="shared" si="421"/>
        <v>2.8661633924864391</v>
      </c>
      <c r="EE607" s="191">
        <v>0.47499999999999998</v>
      </c>
      <c r="EF607" s="191">
        <v>0.47499999999999998</v>
      </c>
      <c r="EG607" s="191">
        <f t="shared" si="422"/>
        <v>4.1217787804984782</v>
      </c>
      <c r="EH607" s="166">
        <f t="shared" si="423"/>
        <v>2</v>
      </c>
      <c r="EI607" s="205">
        <f t="shared" si="424"/>
        <v>2.6591585164905949</v>
      </c>
      <c r="EJ607" s="205">
        <f t="shared" si="425"/>
        <v>1.5642108920532911</v>
      </c>
      <c r="EK607" s="51">
        <f t="shared" si="392"/>
        <v>1.051952500433148</v>
      </c>
      <c r="EL607" s="220">
        <f t="shared" si="426"/>
        <v>0.40452074175470254</v>
      </c>
      <c r="EM607" s="221">
        <f t="shared" si="427"/>
        <v>4.1594847151908594</v>
      </c>
      <c r="EN607" s="191"/>
      <c r="EO607" s="313"/>
      <c r="EP607" s="192" t="s">
        <v>354</v>
      </c>
      <c r="EQ607" s="222">
        <f t="shared" si="428"/>
        <v>2.6591585164905949</v>
      </c>
      <c r="ER607" s="191">
        <f t="shared" si="429"/>
        <v>1.5642108920532911</v>
      </c>
      <c r="ES607" s="51">
        <f t="shared" si="430"/>
        <v>1.051952500433148</v>
      </c>
      <c r="ET607" s="191">
        <f t="shared" si="393"/>
        <v>3.8727207417547023</v>
      </c>
      <c r="EU607" s="191">
        <f t="shared" si="431"/>
        <v>4.1594847151908594</v>
      </c>
      <c r="EV607" s="191"/>
      <c r="EW607" s="191"/>
      <c r="EX607" s="192" t="str">
        <f t="shared" si="432"/>
        <v>Front</v>
      </c>
      <c r="EY607" s="145"/>
      <c r="EZ607" s="191"/>
      <c r="FA607" s="191"/>
      <c r="FB607" s="191"/>
      <c r="FC607" s="191"/>
      <c r="FD607" s="191"/>
      <c r="FE607" s="191"/>
      <c r="FF607" s="192"/>
      <c r="FG607" s="145"/>
      <c r="FH607" s="191"/>
      <c r="FI607" s="191"/>
      <c r="FJ607" s="191"/>
      <c r="FK607" s="191"/>
      <c r="FL607" s="191"/>
      <c r="FM607" s="191"/>
      <c r="FN607" s="192"/>
      <c r="FO607" s="145"/>
      <c r="FP607" s="191"/>
      <c r="FQ607" s="191"/>
      <c r="FR607" s="191"/>
      <c r="FS607" s="191"/>
      <c r="FT607" s="191"/>
      <c r="FU607" s="191"/>
      <c r="FV607" s="192"/>
      <c r="FW607" s="191"/>
      <c r="FX607" s="191"/>
      <c r="FY607" s="191"/>
      <c r="FZ607" s="191"/>
      <c r="GA607" s="191"/>
      <c r="GB607" s="191"/>
      <c r="GC607" s="191"/>
      <c r="GD607" s="210"/>
      <c r="GE607" s="145"/>
      <c r="GF607" s="191"/>
      <c r="GG607" s="191"/>
      <c r="GH607" s="191"/>
      <c r="GI607" s="191"/>
      <c r="GJ607" s="191"/>
      <c r="GK607" s="191"/>
      <c r="GL607" s="210"/>
      <c r="GM607" s="145"/>
      <c r="GN607" s="191"/>
      <c r="GO607" s="191"/>
      <c r="GP607" s="191"/>
      <c r="GQ607" s="191"/>
      <c r="GR607" s="191"/>
      <c r="GS607" s="191"/>
      <c r="GT607" s="210"/>
      <c r="GU607" s="145"/>
      <c r="GV607" s="191"/>
      <c r="GW607" s="191"/>
      <c r="GX607" s="191"/>
      <c r="GY607" s="191"/>
      <c r="GZ607" s="191"/>
      <c r="HA607" s="191"/>
      <c r="HB607" s="210"/>
      <c r="HC607" s="145"/>
      <c r="HD607" s="191"/>
      <c r="HE607" s="191"/>
      <c r="HF607" s="191"/>
      <c r="HG607" s="191"/>
      <c r="HH607" s="191"/>
      <c r="HI607" s="191"/>
      <c r="HJ607" s="210"/>
      <c r="HR607" s="310"/>
    </row>
    <row r="608" spans="1:226" s="309" customFormat="1" ht="14.45" customHeight="1" x14ac:dyDescent="0.25">
      <c r="A608" s="211" t="s">
        <v>431</v>
      </c>
      <c r="B608" s="194" t="s">
        <v>0</v>
      </c>
      <c r="C608" s="31">
        <f t="shared" si="394"/>
        <v>598</v>
      </c>
      <c r="D608" s="173" t="str">
        <f t="shared" si="395"/>
        <v>Dw_598</v>
      </c>
      <c r="E608" s="4">
        <v>460.11674396171122</v>
      </c>
      <c r="F608" s="195" t="s">
        <v>360</v>
      </c>
      <c r="G608" s="195">
        <v>17.5</v>
      </c>
      <c r="H608" s="3">
        <f t="shared" si="396"/>
        <v>47.095391737181892</v>
      </c>
      <c r="I608" s="196">
        <f t="shared" si="397"/>
        <v>176.95709965893749</v>
      </c>
      <c r="J608" s="1">
        <f t="shared" si="398"/>
        <v>0.3</v>
      </c>
      <c r="K608" s="280">
        <f t="shared" si="399"/>
        <v>0.6414098433388512</v>
      </c>
      <c r="L608" s="280">
        <f t="shared" si="400"/>
        <v>0.71608795767796274</v>
      </c>
      <c r="M608" s="225">
        <f t="shared" si="401"/>
        <v>1.1272255721735269</v>
      </c>
      <c r="N608" s="15" t="s">
        <v>432</v>
      </c>
      <c r="O608" s="197">
        <f t="shared" si="402"/>
        <v>0.53706596825847208</v>
      </c>
      <c r="P608" s="198">
        <f t="shared" si="403"/>
        <v>0</v>
      </c>
      <c r="Q608" s="198">
        <f t="shared" si="404"/>
        <v>0</v>
      </c>
      <c r="R608" s="198">
        <f t="shared" si="405"/>
        <v>0.78978661200247002</v>
      </c>
      <c r="S608" s="77">
        <f t="shared" si="406"/>
        <v>0.77228004051323429</v>
      </c>
      <c r="T608" s="199"/>
      <c r="U608" s="3">
        <f t="shared" si="407"/>
        <v>1.5933120506101286</v>
      </c>
      <c r="V608" s="98">
        <f t="shared" si="408"/>
        <v>8.6313871881061388</v>
      </c>
      <c r="W608" s="49">
        <f t="shared" si="409"/>
        <v>5.4562946500741276</v>
      </c>
      <c r="X608" s="317">
        <f t="shared" si="410"/>
        <v>6.156913151596289E-2</v>
      </c>
      <c r="Y608" s="318">
        <v>6.156913151596289E-2</v>
      </c>
      <c r="Z608" s="200"/>
      <c r="AA608" s="66"/>
      <c r="AB608" s="66"/>
      <c r="AC608" s="66">
        <v>250</v>
      </c>
      <c r="AD608" s="66"/>
      <c r="AE608" s="66"/>
      <c r="AF608" s="66"/>
      <c r="AG608" s="66"/>
      <c r="AH608" s="195"/>
      <c r="AI608" s="34"/>
      <c r="AJ608" s="229">
        <v>180</v>
      </c>
      <c r="AK608" s="34"/>
      <c r="AL608" s="34"/>
      <c r="AM608" s="34"/>
      <c r="AN608" s="201"/>
      <c r="AO608" s="201"/>
      <c r="AP608" s="202">
        <v>240</v>
      </c>
      <c r="AQ608" s="18"/>
      <c r="AR608" s="18"/>
      <c r="AS608" s="18"/>
      <c r="AT608" s="51"/>
      <c r="AU608" s="17"/>
      <c r="AV608" s="18"/>
      <c r="AW608" s="112"/>
      <c r="AX608" s="103"/>
      <c r="AY608" s="18"/>
      <c r="AZ608" s="18"/>
      <c r="BA608" s="18"/>
      <c r="BB608" s="17"/>
      <c r="BC608" s="19"/>
      <c r="BD608" s="19"/>
      <c r="BE608" s="19"/>
      <c r="BF608" s="17"/>
      <c r="BG608" s="18"/>
      <c r="BH608" s="18"/>
      <c r="BI608" s="128"/>
      <c r="BJ608" s="331"/>
      <c r="BK608" s="332"/>
      <c r="BL608" s="332"/>
      <c r="BM608" s="332"/>
      <c r="BN608" s="333"/>
      <c r="BO608" s="203">
        <f t="shared" si="411"/>
        <v>6.9363999999999999</v>
      </c>
      <c r="BP608" s="285">
        <v>6.7896014845138533</v>
      </c>
      <c r="BQ608" s="204">
        <v>3.0149463511989825</v>
      </c>
      <c r="BR608" s="204"/>
      <c r="BS608" s="47"/>
      <c r="BT608" s="42"/>
      <c r="BU608" s="42"/>
      <c r="BV608" s="42"/>
      <c r="BW608" s="43"/>
      <c r="BX608" s="191"/>
      <c r="BY608" s="191"/>
      <c r="BZ608" s="205"/>
      <c r="CA608" s="191"/>
      <c r="CB608" s="206"/>
      <c r="CC608" s="191"/>
      <c r="CD608" s="207">
        <f t="shared" si="412"/>
        <v>53.087129897681251</v>
      </c>
      <c r="CE608" s="47" t="s">
        <v>356</v>
      </c>
      <c r="CF608" s="42">
        <v>31.8</v>
      </c>
      <c r="CG608" s="42" t="s">
        <v>353</v>
      </c>
      <c r="CH608" s="42">
        <v>175</v>
      </c>
      <c r="CI608" s="191"/>
      <c r="CJ608" s="192"/>
      <c r="CK608" s="191" t="s">
        <v>357</v>
      </c>
      <c r="CL608" s="191" t="s">
        <v>358</v>
      </c>
      <c r="CM608" s="208">
        <v>0.13</v>
      </c>
      <c r="CN608" s="191">
        <v>470</v>
      </c>
      <c r="CO608" s="205">
        <f t="shared" si="413"/>
        <v>72.794762333145854</v>
      </c>
      <c r="CP608" s="191">
        <f t="shared" si="414"/>
        <v>39.815347423260938</v>
      </c>
      <c r="CQ608" s="145" t="s">
        <v>353</v>
      </c>
      <c r="CR608" s="191">
        <v>175</v>
      </c>
      <c r="CS608" s="191"/>
      <c r="CT608" s="191"/>
      <c r="CU608" s="191"/>
      <c r="CV608" s="192"/>
      <c r="CW608" s="191" t="s">
        <v>357</v>
      </c>
      <c r="CX608" s="209" t="s">
        <v>358</v>
      </c>
      <c r="CY608" s="208">
        <v>0.13</v>
      </c>
      <c r="CZ608" s="191">
        <v>470</v>
      </c>
      <c r="DA608" s="191"/>
      <c r="DB608" s="191">
        <f t="shared" si="415"/>
        <v>47.095391737181892</v>
      </c>
      <c r="DC608" s="43">
        <f t="shared" si="416"/>
        <v>0</v>
      </c>
      <c r="DD608" s="191" t="s">
        <v>362</v>
      </c>
      <c r="DE608" s="191">
        <v>100</v>
      </c>
      <c r="DF608" s="191" t="s">
        <v>361</v>
      </c>
      <c r="DG608" s="191">
        <v>20</v>
      </c>
      <c r="DH608" s="191" t="s">
        <v>353</v>
      </c>
      <c r="DI608" s="192">
        <v>175</v>
      </c>
      <c r="DJ608" s="191"/>
      <c r="DK608" s="209"/>
      <c r="DL608" s="208"/>
      <c r="DM608" s="191"/>
      <c r="DN608" s="191">
        <f t="shared" si="417"/>
        <v>47.095391737181892</v>
      </c>
      <c r="DO608" s="192">
        <f t="shared" si="418"/>
        <v>0</v>
      </c>
      <c r="DP608" s="191">
        <v>1</v>
      </c>
      <c r="DQ608" s="191" t="s">
        <v>363</v>
      </c>
      <c r="DR608" s="191" t="s">
        <v>371</v>
      </c>
      <c r="DS608" s="208">
        <v>0.13400000000000001</v>
      </c>
      <c r="DT608" s="191">
        <v>580</v>
      </c>
      <c r="DU608" s="191">
        <f t="shared" si="419"/>
        <v>6.7896014845138533</v>
      </c>
      <c r="DV608" s="191">
        <v>0.375</v>
      </c>
      <c r="DW608" s="191">
        <v>0.45</v>
      </c>
      <c r="DX608" s="192">
        <f t="shared" si="420"/>
        <v>8.8478549829468758</v>
      </c>
      <c r="DY608" s="191">
        <v>1</v>
      </c>
      <c r="DZ608" s="191" t="s">
        <v>363</v>
      </c>
      <c r="EA608" s="191" t="s">
        <v>371</v>
      </c>
      <c r="EB608" s="208">
        <v>0.13400000000000001</v>
      </c>
      <c r="EC608" s="191">
        <v>580</v>
      </c>
      <c r="ED608" s="191">
        <f t="shared" si="421"/>
        <v>3.0149463511989825</v>
      </c>
      <c r="EE608" s="191">
        <v>0.47499999999999998</v>
      </c>
      <c r="EF608" s="191">
        <v>0.47499999999999998</v>
      </c>
      <c r="EG608" s="191">
        <f t="shared" si="422"/>
        <v>4.4239274914734379</v>
      </c>
      <c r="EH608" s="166">
        <f t="shared" si="423"/>
        <v>2</v>
      </c>
      <c r="EI608" s="205">
        <f t="shared" si="424"/>
        <v>2.7086304860372183</v>
      </c>
      <c r="EJ608" s="205">
        <f t="shared" si="425"/>
        <v>1.5933120506101286</v>
      </c>
      <c r="EK608" s="51">
        <f t="shared" si="392"/>
        <v>1.1716343005888539</v>
      </c>
      <c r="EL608" s="220">
        <f t="shared" si="426"/>
        <v>0.3797847569813908</v>
      </c>
      <c r="EM608" s="221">
        <f t="shared" si="427"/>
        <v>4.3156935940530694</v>
      </c>
      <c r="EN608" s="191"/>
      <c r="EO608" s="313"/>
      <c r="EP608" s="192" t="s">
        <v>354</v>
      </c>
      <c r="EQ608" s="222">
        <f t="shared" si="428"/>
        <v>2.7086304860372183</v>
      </c>
      <c r="ER608" s="191">
        <f t="shared" si="429"/>
        <v>1.5933120506101286</v>
      </c>
      <c r="ES608" s="51">
        <f t="shared" si="430"/>
        <v>1.1716343005888539</v>
      </c>
      <c r="ET608" s="191">
        <f t="shared" si="393"/>
        <v>3.8479847569813908</v>
      </c>
      <c r="EU608" s="191">
        <f t="shared" si="431"/>
        <v>4.3156935940530694</v>
      </c>
      <c r="EV608" s="191"/>
      <c r="EW608" s="191"/>
      <c r="EX608" s="192" t="str">
        <f t="shared" si="432"/>
        <v>Front</v>
      </c>
      <c r="EY608" s="145"/>
      <c r="EZ608" s="191"/>
      <c r="FA608" s="191"/>
      <c r="FB608" s="191"/>
      <c r="FC608" s="191"/>
      <c r="FD608" s="191"/>
      <c r="FE608" s="191"/>
      <c r="FF608" s="192"/>
      <c r="FG608" s="145"/>
      <c r="FH608" s="191"/>
      <c r="FI608" s="191"/>
      <c r="FJ608" s="191"/>
      <c r="FK608" s="191"/>
      <c r="FL608" s="191"/>
      <c r="FM608" s="191"/>
      <c r="FN608" s="192"/>
      <c r="FO608" s="145"/>
      <c r="FP608" s="191"/>
      <c r="FQ608" s="191"/>
      <c r="FR608" s="191"/>
      <c r="FS608" s="191"/>
      <c r="FT608" s="191"/>
      <c r="FU608" s="191"/>
      <c r="FV608" s="192"/>
      <c r="FW608" s="191"/>
      <c r="FX608" s="191"/>
      <c r="FY608" s="191"/>
      <c r="FZ608" s="191"/>
      <c r="GA608" s="191"/>
      <c r="GB608" s="191"/>
      <c r="GC608" s="191"/>
      <c r="GD608" s="210"/>
      <c r="GE608" s="145"/>
      <c r="GF608" s="191"/>
      <c r="GG608" s="191"/>
      <c r="GH608" s="191"/>
      <c r="GI608" s="191"/>
      <c r="GJ608" s="191"/>
      <c r="GK608" s="191"/>
      <c r="GL608" s="210"/>
      <c r="GM608" s="145"/>
      <c r="GN608" s="191"/>
      <c r="GO608" s="191"/>
      <c r="GP608" s="191"/>
      <c r="GQ608" s="191"/>
      <c r="GR608" s="191"/>
      <c r="GS608" s="191"/>
      <c r="GT608" s="210"/>
      <c r="GU608" s="145"/>
      <c r="GV608" s="191"/>
      <c r="GW608" s="191"/>
      <c r="GX608" s="191"/>
      <c r="GY608" s="191"/>
      <c r="GZ608" s="191"/>
      <c r="HA608" s="191"/>
      <c r="HB608" s="210"/>
      <c r="HC608" s="145"/>
      <c r="HD608" s="191"/>
      <c r="HE608" s="191"/>
      <c r="HF608" s="191"/>
      <c r="HG608" s="191"/>
      <c r="HH608" s="191"/>
      <c r="HI608" s="191"/>
      <c r="HJ608" s="210"/>
      <c r="HR608" s="310"/>
    </row>
    <row r="609" spans="1:226" s="309" customFormat="1" ht="14.45" customHeight="1" x14ac:dyDescent="0.25">
      <c r="A609" s="211" t="s">
        <v>431</v>
      </c>
      <c r="B609" s="194" t="s">
        <v>0</v>
      </c>
      <c r="C609" s="31">
        <f t="shared" si="394"/>
        <v>599</v>
      </c>
      <c r="D609" s="173" t="str">
        <f t="shared" si="395"/>
        <v>Dw_599</v>
      </c>
      <c r="E609" s="4">
        <v>472.71493622470638</v>
      </c>
      <c r="F609" s="195" t="s">
        <v>360</v>
      </c>
      <c r="G609" s="195">
        <v>17.5</v>
      </c>
      <c r="H609" s="3">
        <f t="shared" si="396"/>
        <v>53.767736411527132</v>
      </c>
      <c r="I609" s="196">
        <f t="shared" si="397"/>
        <v>190.49795938801657</v>
      </c>
      <c r="J609" s="1">
        <f t="shared" si="398"/>
        <v>0.3</v>
      </c>
      <c r="K609" s="280">
        <f t="shared" si="399"/>
        <v>0.68885818377267616</v>
      </c>
      <c r="L609" s="280">
        <f t="shared" si="400"/>
        <v>0.81325150458899986</v>
      </c>
      <c r="M609" s="225">
        <f t="shared" si="401"/>
        <v>1.0628936910974898</v>
      </c>
      <c r="N609" s="15" t="s">
        <v>432</v>
      </c>
      <c r="O609" s="197">
        <f t="shared" si="402"/>
        <v>0.60993862844174995</v>
      </c>
      <c r="P609" s="198">
        <f t="shared" si="403"/>
        <v>0</v>
      </c>
      <c r="Q609" s="198">
        <f t="shared" si="404"/>
        <v>0</v>
      </c>
      <c r="R609" s="198">
        <f t="shared" si="405"/>
        <v>0.7447127069624877</v>
      </c>
      <c r="S609" s="77">
        <f t="shared" si="406"/>
        <v>0.88753536305097802</v>
      </c>
      <c r="T609" s="199"/>
      <c r="U609" s="3">
        <f t="shared" si="407"/>
        <v>1.9319127775388407</v>
      </c>
      <c r="V609" s="98">
        <f t="shared" si="408"/>
        <v>12.689775732060649</v>
      </c>
      <c r="W609" s="49">
        <f t="shared" si="409"/>
        <v>4.2370911469840431</v>
      </c>
      <c r="X609" s="317">
        <f t="shared" si="410"/>
        <v>9.2588569952316638E-2</v>
      </c>
      <c r="Y609" s="318">
        <v>9.258856995231661E-2</v>
      </c>
      <c r="Z609" s="200"/>
      <c r="AA609" s="66"/>
      <c r="AB609" s="66"/>
      <c r="AC609" s="66">
        <v>250</v>
      </c>
      <c r="AD609" s="66"/>
      <c r="AE609" s="66"/>
      <c r="AF609" s="66"/>
      <c r="AG609" s="66"/>
      <c r="AH609" s="195"/>
      <c r="AI609" s="34"/>
      <c r="AJ609" s="229">
        <v>180</v>
      </c>
      <c r="AK609" s="34"/>
      <c r="AL609" s="34"/>
      <c r="AM609" s="34"/>
      <c r="AN609" s="201"/>
      <c r="AO609" s="201"/>
      <c r="AP609" s="202">
        <v>240</v>
      </c>
      <c r="AQ609" s="18"/>
      <c r="AR609" s="18"/>
      <c r="AS609" s="18"/>
      <c r="AT609" s="51"/>
      <c r="AU609" s="17"/>
      <c r="AV609" s="18"/>
      <c r="AW609" s="112"/>
      <c r="AX609" s="103"/>
      <c r="AY609" s="18"/>
      <c r="AZ609" s="18"/>
      <c r="BA609" s="18"/>
      <c r="BB609" s="17"/>
      <c r="BC609" s="19"/>
      <c r="BD609" s="19"/>
      <c r="BE609" s="19"/>
      <c r="BF609" s="17"/>
      <c r="BG609" s="18"/>
      <c r="BH609" s="18"/>
      <c r="BI609" s="128"/>
      <c r="BJ609" s="331"/>
      <c r="BK609" s="332"/>
      <c r="BL609" s="332"/>
      <c r="BM609" s="332"/>
      <c r="BN609" s="333"/>
      <c r="BO609" s="203">
        <f t="shared" si="411"/>
        <v>6.9363999999999999</v>
      </c>
      <c r="BP609" s="285">
        <v>7.7515334195731409</v>
      </c>
      <c r="BQ609" s="204">
        <v>2.8241715221287178</v>
      </c>
      <c r="BR609" s="204"/>
      <c r="BS609" s="47"/>
      <c r="BT609" s="42"/>
      <c r="BU609" s="42"/>
      <c r="BV609" s="42"/>
      <c r="BW609" s="43"/>
      <c r="BX609" s="191"/>
      <c r="BY609" s="191"/>
      <c r="BZ609" s="205"/>
      <c r="CA609" s="191"/>
      <c r="CB609" s="206"/>
      <c r="CC609" s="191"/>
      <c r="CD609" s="207">
        <f t="shared" si="412"/>
        <v>57.149387816404968</v>
      </c>
      <c r="CE609" s="47" t="s">
        <v>356</v>
      </c>
      <c r="CF609" s="42">
        <v>31.8</v>
      </c>
      <c r="CG609" s="42" t="s">
        <v>353</v>
      </c>
      <c r="CH609" s="42">
        <v>175</v>
      </c>
      <c r="CI609" s="191"/>
      <c r="CJ609" s="192"/>
      <c r="CK609" s="191" t="s">
        <v>357</v>
      </c>
      <c r="CL609" s="191" t="s">
        <v>358</v>
      </c>
      <c r="CM609" s="208">
        <v>0.13</v>
      </c>
      <c r="CN609" s="191">
        <v>470</v>
      </c>
      <c r="CO609" s="205">
        <f t="shared" si="413"/>
        <v>72.99093271353442</v>
      </c>
      <c r="CP609" s="191">
        <f t="shared" si="414"/>
        <v>42.862040862303729</v>
      </c>
      <c r="CQ609" s="145" t="s">
        <v>353</v>
      </c>
      <c r="CR609" s="191">
        <v>175</v>
      </c>
      <c r="CS609" s="191"/>
      <c r="CT609" s="191"/>
      <c r="CU609" s="191"/>
      <c r="CV609" s="192"/>
      <c r="CW609" s="191" t="s">
        <v>357</v>
      </c>
      <c r="CX609" s="209" t="s">
        <v>358</v>
      </c>
      <c r="CY609" s="208">
        <v>0.13</v>
      </c>
      <c r="CZ609" s="191">
        <v>470</v>
      </c>
      <c r="DA609" s="191"/>
      <c r="DB609" s="191">
        <f t="shared" si="415"/>
        <v>53.767736411527132</v>
      </c>
      <c r="DC609" s="43">
        <f t="shared" si="416"/>
        <v>0</v>
      </c>
      <c r="DD609" s="191" t="s">
        <v>362</v>
      </c>
      <c r="DE609" s="191">
        <v>100</v>
      </c>
      <c r="DF609" s="191" t="s">
        <v>361</v>
      </c>
      <c r="DG609" s="191">
        <v>20</v>
      </c>
      <c r="DH609" s="191" t="s">
        <v>353</v>
      </c>
      <c r="DI609" s="192">
        <v>175</v>
      </c>
      <c r="DJ609" s="191"/>
      <c r="DK609" s="209"/>
      <c r="DL609" s="208"/>
      <c r="DM609" s="191"/>
      <c r="DN609" s="191">
        <f t="shared" si="417"/>
        <v>53.767736411527132</v>
      </c>
      <c r="DO609" s="192">
        <f t="shared" si="418"/>
        <v>0</v>
      </c>
      <c r="DP609" s="191">
        <v>1</v>
      </c>
      <c r="DQ609" s="191" t="s">
        <v>363</v>
      </c>
      <c r="DR609" s="191" t="s">
        <v>371</v>
      </c>
      <c r="DS609" s="208">
        <v>0.13400000000000001</v>
      </c>
      <c r="DT609" s="191">
        <v>580</v>
      </c>
      <c r="DU609" s="191">
        <f t="shared" si="419"/>
        <v>7.7515334195731409</v>
      </c>
      <c r="DV609" s="191">
        <v>0.375</v>
      </c>
      <c r="DW609" s="191">
        <v>0.45</v>
      </c>
      <c r="DX609" s="192">
        <f t="shared" si="420"/>
        <v>9.5248979694008291</v>
      </c>
      <c r="DY609" s="191">
        <v>1</v>
      </c>
      <c r="DZ609" s="191" t="s">
        <v>363</v>
      </c>
      <c r="EA609" s="191" t="s">
        <v>371</v>
      </c>
      <c r="EB609" s="208">
        <v>0.13400000000000001</v>
      </c>
      <c r="EC609" s="191">
        <v>580</v>
      </c>
      <c r="ED609" s="191">
        <f t="shared" si="421"/>
        <v>2.8241715221287178</v>
      </c>
      <c r="EE609" s="191">
        <v>0.47499999999999998</v>
      </c>
      <c r="EF609" s="191">
        <v>0.47499999999999998</v>
      </c>
      <c r="EG609" s="191">
        <f t="shared" si="422"/>
        <v>4.7624489847004146</v>
      </c>
      <c r="EH609" s="166">
        <f t="shared" si="423"/>
        <v>2</v>
      </c>
      <c r="EI609" s="205">
        <f t="shared" si="424"/>
        <v>3.284251721816029</v>
      </c>
      <c r="EJ609" s="205">
        <f t="shared" si="425"/>
        <v>1.9319127775388407</v>
      </c>
      <c r="EK609" s="51">
        <f t="shared" si="392"/>
        <v>0.64225874458987708</v>
      </c>
      <c r="EL609" s="220">
        <f t="shared" si="426"/>
        <v>9.1974139091985485E-2</v>
      </c>
      <c r="EM609" s="221">
        <f t="shared" si="427"/>
        <v>6.3448878660303247</v>
      </c>
      <c r="EN609" s="191"/>
      <c r="EO609" s="313"/>
      <c r="EP609" s="192" t="s">
        <v>354</v>
      </c>
      <c r="EQ609" s="222">
        <f t="shared" si="428"/>
        <v>3.284251721816029</v>
      </c>
      <c r="ER609" s="191">
        <f t="shared" si="429"/>
        <v>1.9319127775388407</v>
      </c>
      <c r="ES609" s="51">
        <f t="shared" si="430"/>
        <v>0.64225874458987708</v>
      </c>
      <c r="ET609" s="191">
        <f t="shared" si="393"/>
        <v>3.5601741390919854</v>
      </c>
      <c r="EU609" s="191">
        <f t="shared" si="431"/>
        <v>6.3448878660303247</v>
      </c>
      <c r="EV609" s="191"/>
      <c r="EW609" s="191"/>
      <c r="EX609" s="192" t="str">
        <f t="shared" si="432"/>
        <v>Front</v>
      </c>
      <c r="EY609" s="145"/>
      <c r="EZ609" s="191"/>
      <c r="FA609" s="191"/>
      <c r="FB609" s="191"/>
      <c r="FC609" s="191"/>
      <c r="FD609" s="191"/>
      <c r="FE609" s="191"/>
      <c r="FF609" s="192"/>
      <c r="FG609" s="145"/>
      <c r="FH609" s="191"/>
      <c r="FI609" s="191"/>
      <c r="FJ609" s="191"/>
      <c r="FK609" s="191"/>
      <c r="FL609" s="191"/>
      <c r="FM609" s="191"/>
      <c r="FN609" s="192"/>
      <c r="FO609" s="145"/>
      <c r="FP609" s="191"/>
      <c r="FQ609" s="191"/>
      <c r="FR609" s="191"/>
      <c r="FS609" s="191"/>
      <c r="FT609" s="191"/>
      <c r="FU609" s="191"/>
      <c r="FV609" s="192"/>
      <c r="FW609" s="191"/>
      <c r="FX609" s="191"/>
      <c r="FY609" s="191"/>
      <c r="FZ609" s="191"/>
      <c r="GA609" s="191"/>
      <c r="GB609" s="191"/>
      <c r="GC609" s="191"/>
      <c r="GD609" s="210"/>
      <c r="GE609" s="145"/>
      <c r="GF609" s="191"/>
      <c r="GG609" s="191"/>
      <c r="GH609" s="191"/>
      <c r="GI609" s="191"/>
      <c r="GJ609" s="191"/>
      <c r="GK609" s="191"/>
      <c r="GL609" s="210"/>
      <c r="GM609" s="145"/>
      <c r="GN609" s="191"/>
      <c r="GO609" s="191"/>
      <c r="GP609" s="191"/>
      <c r="GQ609" s="191"/>
      <c r="GR609" s="191"/>
      <c r="GS609" s="191"/>
      <c r="GT609" s="210"/>
      <c r="GU609" s="145"/>
      <c r="GV609" s="191"/>
      <c r="GW609" s="191"/>
      <c r="GX609" s="191"/>
      <c r="GY609" s="191"/>
      <c r="GZ609" s="191"/>
      <c r="HA609" s="191"/>
      <c r="HB609" s="210"/>
      <c r="HC609" s="145"/>
      <c r="HD609" s="191"/>
      <c r="HE609" s="191"/>
      <c r="HF609" s="191"/>
      <c r="HG609" s="191"/>
      <c r="HH609" s="191"/>
      <c r="HI609" s="191"/>
      <c r="HJ609" s="210"/>
      <c r="HR609" s="310"/>
    </row>
    <row r="610" spans="1:226" s="309" customFormat="1" ht="14.45" customHeight="1" x14ac:dyDescent="0.25">
      <c r="A610" s="211" t="s">
        <v>431</v>
      </c>
      <c r="B610" s="194" t="s">
        <v>0</v>
      </c>
      <c r="C610" s="31">
        <f t="shared" si="394"/>
        <v>600</v>
      </c>
      <c r="D610" s="173" t="str">
        <f t="shared" si="395"/>
        <v>Dw_600</v>
      </c>
      <c r="E610" s="4">
        <v>429.51855860817483</v>
      </c>
      <c r="F610" s="195" t="s">
        <v>360</v>
      </c>
      <c r="G610" s="195">
        <v>17.5</v>
      </c>
      <c r="H610" s="3">
        <f t="shared" si="396"/>
        <v>70.200934252207929</v>
      </c>
      <c r="I610" s="196">
        <f t="shared" si="397"/>
        <v>243.44240777861393</v>
      </c>
      <c r="J610" s="1">
        <f t="shared" si="398"/>
        <v>0.3</v>
      </c>
      <c r="K610" s="280">
        <f t="shared" si="399"/>
        <v>0.70877659266940563</v>
      </c>
      <c r="L610" s="280">
        <f t="shared" si="400"/>
        <v>0.79426034162638259</v>
      </c>
      <c r="M610" s="225">
        <f t="shared" si="401"/>
        <v>1.0403383247180529</v>
      </c>
      <c r="N610" s="15" t="s">
        <v>432</v>
      </c>
      <c r="O610" s="197">
        <f t="shared" si="402"/>
        <v>0.59569525621978692</v>
      </c>
      <c r="P610" s="198">
        <f t="shared" si="403"/>
        <v>0</v>
      </c>
      <c r="Q610" s="198">
        <f t="shared" si="404"/>
        <v>0</v>
      </c>
      <c r="R610" s="198">
        <f t="shared" si="405"/>
        <v>0.72890936924992955</v>
      </c>
      <c r="S610" s="77">
        <f t="shared" si="406"/>
        <v>1.0604950583236872</v>
      </c>
      <c r="T610" s="199"/>
      <c r="U610" s="3">
        <f t="shared" si="407"/>
        <v>1.8060299327880429</v>
      </c>
      <c r="V610" s="98">
        <f t="shared" si="408"/>
        <v>11.089930001629698</v>
      </c>
      <c r="W610" s="49">
        <f t="shared" si="409"/>
        <v>6.3301512490964047</v>
      </c>
      <c r="X610" s="317">
        <f t="shared" si="410"/>
        <v>6.1220242018150156E-2</v>
      </c>
      <c r="Y610" s="318">
        <v>6.1220242018150142E-2</v>
      </c>
      <c r="Z610" s="200"/>
      <c r="AA610" s="66"/>
      <c r="AB610" s="66"/>
      <c r="AC610" s="66">
        <v>250</v>
      </c>
      <c r="AD610" s="66"/>
      <c r="AE610" s="66"/>
      <c r="AF610" s="66"/>
      <c r="AG610" s="66"/>
      <c r="AH610" s="195"/>
      <c r="AI610" s="34"/>
      <c r="AJ610" s="229">
        <v>180</v>
      </c>
      <c r="AK610" s="34"/>
      <c r="AL610" s="34"/>
      <c r="AM610" s="34"/>
      <c r="AN610" s="201"/>
      <c r="AO610" s="201"/>
      <c r="AP610" s="202">
        <v>240</v>
      </c>
      <c r="AQ610" s="18"/>
      <c r="AR610" s="18"/>
      <c r="AS610" s="18"/>
      <c r="AT610" s="51"/>
      <c r="AU610" s="17"/>
      <c r="AV610" s="18"/>
      <c r="AW610" s="112"/>
      <c r="AX610" s="103"/>
      <c r="AY610" s="18"/>
      <c r="AZ610" s="18"/>
      <c r="BA610" s="18"/>
      <c r="BB610" s="17"/>
      <c r="BC610" s="19"/>
      <c r="BD610" s="19"/>
      <c r="BE610" s="19"/>
      <c r="BF610" s="17"/>
      <c r="BG610" s="18"/>
      <c r="BH610" s="18"/>
      <c r="BI610" s="128"/>
      <c r="BJ610" s="331"/>
      <c r="BK610" s="332"/>
      <c r="BL610" s="332"/>
      <c r="BM610" s="332"/>
      <c r="BN610" s="333"/>
      <c r="BO610" s="203">
        <f t="shared" si="411"/>
        <v>6.9363999999999999</v>
      </c>
      <c r="BP610" s="285">
        <v>10.120658302896016</v>
      </c>
      <c r="BQ610" s="204">
        <v>3.0204662915616414</v>
      </c>
      <c r="BR610" s="204"/>
      <c r="BS610" s="47"/>
      <c r="BT610" s="42"/>
      <c r="BU610" s="42"/>
      <c r="BV610" s="42"/>
      <c r="BW610" s="43"/>
      <c r="BX610" s="191"/>
      <c r="BY610" s="191"/>
      <c r="BZ610" s="205"/>
      <c r="CA610" s="191"/>
      <c r="CB610" s="206"/>
      <c r="CC610" s="191"/>
      <c r="CD610" s="207">
        <f t="shared" si="412"/>
        <v>73.032722333584175</v>
      </c>
      <c r="CE610" s="47" t="s">
        <v>356</v>
      </c>
      <c r="CF610" s="42">
        <v>31.8</v>
      </c>
      <c r="CG610" s="42" t="s">
        <v>353</v>
      </c>
      <c r="CH610" s="42">
        <v>175</v>
      </c>
      <c r="CI610" s="191"/>
      <c r="CJ610" s="192"/>
      <c r="CK610" s="191" t="s">
        <v>357</v>
      </c>
      <c r="CL610" s="191" t="s">
        <v>358</v>
      </c>
      <c r="CM610" s="208">
        <v>0.13</v>
      </c>
      <c r="CN610" s="191">
        <v>470</v>
      </c>
      <c r="CO610" s="205">
        <f t="shared" si="413"/>
        <v>93.068985422770197</v>
      </c>
      <c r="CP610" s="191">
        <f t="shared" si="414"/>
        <v>54.774541750188135</v>
      </c>
      <c r="CQ610" s="145" t="s">
        <v>353</v>
      </c>
      <c r="CR610" s="191">
        <v>175</v>
      </c>
      <c r="CS610" s="191"/>
      <c r="CT610" s="191"/>
      <c r="CU610" s="191"/>
      <c r="CV610" s="192"/>
      <c r="CW610" s="191" t="s">
        <v>357</v>
      </c>
      <c r="CX610" s="209" t="s">
        <v>358</v>
      </c>
      <c r="CY610" s="208">
        <v>0.13</v>
      </c>
      <c r="CZ610" s="191">
        <v>470</v>
      </c>
      <c r="DA610" s="191"/>
      <c r="DB610" s="191">
        <f t="shared" si="415"/>
        <v>70.200934252207929</v>
      </c>
      <c r="DC610" s="43">
        <f t="shared" si="416"/>
        <v>0</v>
      </c>
      <c r="DD610" s="191" t="s">
        <v>362</v>
      </c>
      <c r="DE610" s="191">
        <v>100</v>
      </c>
      <c r="DF610" s="191" t="s">
        <v>361</v>
      </c>
      <c r="DG610" s="191">
        <v>20</v>
      </c>
      <c r="DH610" s="191" t="s">
        <v>353</v>
      </c>
      <c r="DI610" s="192">
        <v>175</v>
      </c>
      <c r="DJ610" s="191"/>
      <c r="DK610" s="209"/>
      <c r="DL610" s="208"/>
      <c r="DM610" s="191"/>
      <c r="DN610" s="191">
        <f t="shared" si="417"/>
        <v>70.200934252207929</v>
      </c>
      <c r="DO610" s="192">
        <f t="shared" si="418"/>
        <v>0</v>
      </c>
      <c r="DP610" s="191">
        <v>1</v>
      </c>
      <c r="DQ610" s="191" t="s">
        <v>363</v>
      </c>
      <c r="DR610" s="191" t="s">
        <v>371</v>
      </c>
      <c r="DS610" s="208">
        <v>0.13400000000000001</v>
      </c>
      <c r="DT610" s="191">
        <v>580</v>
      </c>
      <c r="DU610" s="191">
        <f t="shared" si="419"/>
        <v>10.120658302896016</v>
      </c>
      <c r="DV610" s="191">
        <v>0.375</v>
      </c>
      <c r="DW610" s="191">
        <v>0.45</v>
      </c>
      <c r="DX610" s="192">
        <f t="shared" si="420"/>
        <v>12.172120388930697</v>
      </c>
      <c r="DY610" s="191">
        <v>1</v>
      </c>
      <c r="DZ610" s="191" t="s">
        <v>363</v>
      </c>
      <c r="EA610" s="191" t="s">
        <v>371</v>
      </c>
      <c r="EB610" s="208">
        <v>0.13400000000000001</v>
      </c>
      <c r="EC610" s="191">
        <v>580</v>
      </c>
      <c r="ED610" s="191">
        <f t="shared" si="421"/>
        <v>3.0204662915616414</v>
      </c>
      <c r="EE610" s="191">
        <v>0.47499999999999998</v>
      </c>
      <c r="EF610" s="191">
        <v>0.47499999999999998</v>
      </c>
      <c r="EG610" s="191">
        <f t="shared" si="422"/>
        <v>6.0860601944653485</v>
      </c>
      <c r="EH610" s="166">
        <f t="shared" si="423"/>
        <v>2</v>
      </c>
      <c r="EI610" s="205">
        <f t="shared" si="424"/>
        <v>3.0702508857396724</v>
      </c>
      <c r="EJ610" s="205">
        <f t="shared" si="425"/>
        <v>1.8060299327880427</v>
      </c>
      <c r="EK610" s="51">
        <f t="shared" si="392"/>
        <v>0.96443635877359868</v>
      </c>
      <c r="EL610" s="220">
        <f t="shared" si="426"/>
        <v>0.19897455713016376</v>
      </c>
      <c r="EM610" s="221">
        <f t="shared" si="427"/>
        <v>5.544965000814849</v>
      </c>
      <c r="EN610" s="191"/>
      <c r="EO610" s="313"/>
      <c r="EP610" s="192" t="s">
        <v>354</v>
      </c>
      <c r="EQ610" s="222">
        <f t="shared" si="428"/>
        <v>3.0702508857396724</v>
      </c>
      <c r="ER610" s="191">
        <f t="shared" si="429"/>
        <v>1.8060299327880427</v>
      </c>
      <c r="ES610" s="51">
        <f t="shared" si="430"/>
        <v>0.96443635877359868</v>
      </c>
      <c r="ET610" s="191">
        <f t="shared" si="393"/>
        <v>3.6671745571301635</v>
      </c>
      <c r="EU610" s="191">
        <f t="shared" si="431"/>
        <v>5.544965000814849</v>
      </c>
      <c r="EV610" s="191"/>
      <c r="EW610" s="191"/>
      <c r="EX610" s="192" t="str">
        <f t="shared" si="432"/>
        <v>Front</v>
      </c>
      <c r="EY610" s="145"/>
      <c r="EZ610" s="191"/>
      <c r="FA610" s="191"/>
      <c r="FB610" s="191"/>
      <c r="FC610" s="191"/>
      <c r="FD610" s="191"/>
      <c r="FE610" s="191"/>
      <c r="FF610" s="192"/>
      <c r="FG610" s="145"/>
      <c r="FH610" s="191"/>
      <c r="FI610" s="191"/>
      <c r="FJ610" s="191"/>
      <c r="FK610" s="191"/>
      <c r="FL610" s="191"/>
      <c r="FM610" s="191"/>
      <c r="FN610" s="192"/>
      <c r="FO610" s="145"/>
      <c r="FP610" s="191"/>
      <c r="FQ610" s="191"/>
      <c r="FR610" s="191"/>
      <c r="FS610" s="191"/>
      <c r="FT610" s="191"/>
      <c r="FU610" s="191"/>
      <c r="FV610" s="192"/>
      <c r="FW610" s="191"/>
      <c r="FX610" s="191"/>
      <c r="FY610" s="191"/>
      <c r="FZ610" s="191"/>
      <c r="GA610" s="191"/>
      <c r="GB610" s="191"/>
      <c r="GC610" s="191"/>
      <c r="GD610" s="210"/>
      <c r="GE610" s="145"/>
      <c r="GF610" s="191"/>
      <c r="GG610" s="191"/>
      <c r="GH610" s="191"/>
      <c r="GI610" s="191"/>
      <c r="GJ610" s="191"/>
      <c r="GK610" s="191"/>
      <c r="GL610" s="210"/>
      <c r="GM610" s="145"/>
      <c r="GN610" s="191"/>
      <c r="GO610" s="191"/>
      <c r="GP610" s="191"/>
      <c r="GQ610" s="191"/>
      <c r="GR610" s="191"/>
      <c r="GS610" s="191"/>
      <c r="GT610" s="210"/>
      <c r="GU610" s="145"/>
      <c r="GV610" s="191"/>
      <c r="GW610" s="191"/>
      <c r="GX610" s="191"/>
      <c r="GY610" s="191"/>
      <c r="GZ610" s="191"/>
      <c r="HA610" s="191"/>
      <c r="HB610" s="210"/>
      <c r="HC610" s="145"/>
      <c r="HD610" s="191"/>
      <c r="HE610" s="191"/>
      <c r="HF610" s="191"/>
      <c r="HG610" s="191"/>
      <c r="HH610" s="191"/>
      <c r="HI610" s="191"/>
      <c r="HJ610" s="210"/>
      <c r="HR610" s="310"/>
    </row>
    <row r="611" spans="1:226" s="309" customFormat="1" ht="14.45" customHeight="1" x14ac:dyDescent="0.25">
      <c r="A611" s="211" t="s">
        <v>431</v>
      </c>
      <c r="B611" s="194" t="s">
        <v>0</v>
      </c>
      <c r="C611" s="31">
        <f t="shared" si="394"/>
        <v>601</v>
      </c>
      <c r="D611" s="173" t="str">
        <f t="shared" si="395"/>
        <v>Dw_601</v>
      </c>
      <c r="E611" s="4">
        <v>454.85549009161531</v>
      </c>
      <c r="F611" s="195" t="s">
        <v>360</v>
      </c>
      <c r="G611" s="195">
        <v>17.5</v>
      </c>
      <c r="H611" s="3">
        <f t="shared" si="396"/>
        <v>39.679250908331319</v>
      </c>
      <c r="I611" s="196">
        <f t="shared" si="397"/>
        <v>149.66166093649127</v>
      </c>
      <c r="J611" s="1">
        <f t="shared" si="398"/>
        <v>0.3</v>
      </c>
      <c r="K611" s="280">
        <f t="shared" si="399"/>
        <v>0.63864126225707551</v>
      </c>
      <c r="L611" s="280">
        <f t="shared" si="400"/>
        <v>0.741504570704003</v>
      </c>
      <c r="M611" s="225">
        <f t="shared" si="401"/>
        <v>1.1315359351080942</v>
      </c>
      <c r="N611" s="15" t="s">
        <v>432</v>
      </c>
      <c r="O611" s="197">
        <f t="shared" si="402"/>
        <v>0.55612842802800233</v>
      </c>
      <c r="P611" s="198">
        <f t="shared" si="403"/>
        <v>0</v>
      </c>
      <c r="Q611" s="198">
        <f t="shared" si="404"/>
        <v>0</v>
      </c>
      <c r="R611" s="198">
        <f t="shared" si="405"/>
        <v>0.7928066525539178</v>
      </c>
      <c r="S611" s="77">
        <f t="shared" si="406"/>
        <v>0.70905082765207983</v>
      </c>
      <c r="T611" s="199"/>
      <c r="U611" s="3">
        <f t="shared" si="407"/>
        <v>1.6936407323336913</v>
      </c>
      <c r="V611" s="98">
        <f t="shared" si="408"/>
        <v>9.7526243627473264</v>
      </c>
      <c r="W611" s="49">
        <f t="shared" si="409"/>
        <v>4.0685716410750414</v>
      </c>
      <c r="X611" s="317">
        <f t="shared" si="410"/>
        <v>8.4805023986941133E-2</v>
      </c>
      <c r="Y611" s="318">
        <v>8.4805023986941133E-2</v>
      </c>
      <c r="Z611" s="200"/>
      <c r="AA611" s="66"/>
      <c r="AB611" s="66"/>
      <c r="AC611" s="66">
        <v>250</v>
      </c>
      <c r="AD611" s="66"/>
      <c r="AE611" s="66"/>
      <c r="AF611" s="66"/>
      <c r="AG611" s="66"/>
      <c r="AH611" s="195"/>
      <c r="AI611" s="34"/>
      <c r="AJ611" s="229">
        <v>180</v>
      </c>
      <c r="AK611" s="34"/>
      <c r="AL611" s="34"/>
      <c r="AM611" s="34"/>
      <c r="AN611" s="201"/>
      <c r="AO611" s="201"/>
      <c r="AP611" s="202">
        <v>240</v>
      </c>
      <c r="AQ611" s="18"/>
      <c r="AR611" s="18"/>
      <c r="AS611" s="18"/>
      <c r="AT611" s="51"/>
      <c r="AU611" s="17"/>
      <c r="AV611" s="18"/>
      <c r="AW611" s="112"/>
      <c r="AX611" s="103"/>
      <c r="AY611" s="18"/>
      <c r="AZ611" s="18"/>
      <c r="BA611" s="18"/>
      <c r="BB611" s="17"/>
      <c r="BC611" s="19"/>
      <c r="BD611" s="19"/>
      <c r="BE611" s="19"/>
      <c r="BF611" s="17"/>
      <c r="BG611" s="18"/>
      <c r="BH611" s="18"/>
      <c r="BI611" s="128"/>
      <c r="BJ611" s="331"/>
      <c r="BK611" s="332"/>
      <c r="BL611" s="332"/>
      <c r="BM611" s="332"/>
      <c r="BN611" s="333"/>
      <c r="BO611" s="203">
        <f t="shared" si="411"/>
        <v>6.9363999999999999</v>
      </c>
      <c r="BP611" s="285">
        <v>5.7204386869747017</v>
      </c>
      <c r="BQ611" s="204">
        <v>2.7772795742501803</v>
      </c>
      <c r="BR611" s="204"/>
      <c r="BS611" s="47"/>
      <c r="BT611" s="42"/>
      <c r="BU611" s="42"/>
      <c r="BV611" s="42"/>
      <c r="BW611" s="43"/>
      <c r="BX611" s="191"/>
      <c r="BY611" s="191"/>
      <c r="BZ611" s="205"/>
      <c r="CA611" s="191"/>
      <c r="CB611" s="206"/>
      <c r="CC611" s="191"/>
      <c r="CD611" s="207">
        <f t="shared" si="412"/>
        <v>44.898498280947379</v>
      </c>
      <c r="CE611" s="47" t="s">
        <v>356</v>
      </c>
      <c r="CF611" s="42">
        <v>31.8</v>
      </c>
      <c r="CG611" s="42" t="s">
        <v>353</v>
      </c>
      <c r="CH611" s="42">
        <v>175</v>
      </c>
      <c r="CI611" s="191"/>
      <c r="CJ611" s="192"/>
      <c r="CK611" s="191" t="s">
        <v>357</v>
      </c>
      <c r="CL611" s="191" t="s">
        <v>358</v>
      </c>
      <c r="CM611" s="208">
        <v>0.13</v>
      </c>
      <c r="CN611" s="191">
        <v>470</v>
      </c>
      <c r="CO611" s="205">
        <f t="shared" si="413"/>
        <v>60.331605268400757</v>
      </c>
      <c r="CP611" s="191">
        <f t="shared" si="414"/>
        <v>33.673873710710538</v>
      </c>
      <c r="CQ611" s="145" t="s">
        <v>353</v>
      </c>
      <c r="CR611" s="191">
        <v>175</v>
      </c>
      <c r="CS611" s="191"/>
      <c r="CT611" s="191"/>
      <c r="CU611" s="191"/>
      <c r="CV611" s="192"/>
      <c r="CW611" s="191" t="s">
        <v>357</v>
      </c>
      <c r="CX611" s="209" t="s">
        <v>358</v>
      </c>
      <c r="CY611" s="208">
        <v>0.13</v>
      </c>
      <c r="CZ611" s="191">
        <v>470</v>
      </c>
      <c r="DA611" s="191"/>
      <c r="DB611" s="191">
        <f t="shared" si="415"/>
        <v>39.679250908331319</v>
      </c>
      <c r="DC611" s="43">
        <f t="shared" si="416"/>
        <v>0</v>
      </c>
      <c r="DD611" s="191" t="s">
        <v>362</v>
      </c>
      <c r="DE611" s="191">
        <v>100</v>
      </c>
      <c r="DF611" s="191" t="s">
        <v>361</v>
      </c>
      <c r="DG611" s="191">
        <v>20</v>
      </c>
      <c r="DH611" s="191" t="s">
        <v>353</v>
      </c>
      <c r="DI611" s="192">
        <v>175</v>
      </c>
      <c r="DJ611" s="191"/>
      <c r="DK611" s="209"/>
      <c r="DL611" s="208"/>
      <c r="DM611" s="191"/>
      <c r="DN611" s="191">
        <f t="shared" si="417"/>
        <v>39.679250908331319</v>
      </c>
      <c r="DO611" s="192">
        <f t="shared" si="418"/>
        <v>0</v>
      </c>
      <c r="DP611" s="191">
        <v>1</v>
      </c>
      <c r="DQ611" s="191" t="s">
        <v>363</v>
      </c>
      <c r="DR611" s="191" t="s">
        <v>371</v>
      </c>
      <c r="DS611" s="208">
        <v>0.13400000000000001</v>
      </c>
      <c r="DT611" s="191">
        <v>580</v>
      </c>
      <c r="DU611" s="191">
        <f t="shared" si="419"/>
        <v>5.7204386869747017</v>
      </c>
      <c r="DV611" s="191">
        <v>0.375</v>
      </c>
      <c r="DW611" s="191">
        <v>0.45</v>
      </c>
      <c r="DX611" s="192">
        <f t="shared" si="420"/>
        <v>7.4830830468245644</v>
      </c>
      <c r="DY611" s="191">
        <v>1</v>
      </c>
      <c r="DZ611" s="191" t="s">
        <v>363</v>
      </c>
      <c r="EA611" s="191" t="s">
        <v>371</v>
      </c>
      <c r="EB611" s="208">
        <v>0.13400000000000001</v>
      </c>
      <c r="EC611" s="191">
        <v>580</v>
      </c>
      <c r="ED611" s="191">
        <f t="shared" si="421"/>
        <v>2.7772795742501803</v>
      </c>
      <c r="EE611" s="191">
        <v>0.47499999999999998</v>
      </c>
      <c r="EF611" s="191">
        <v>0.47499999999999998</v>
      </c>
      <c r="EG611" s="191">
        <f t="shared" si="422"/>
        <v>3.7415415234122822</v>
      </c>
      <c r="EH611" s="166">
        <f t="shared" si="423"/>
        <v>2</v>
      </c>
      <c r="EI611" s="205">
        <f t="shared" si="424"/>
        <v>2.8791892449672751</v>
      </c>
      <c r="EJ611" s="205">
        <f t="shared" si="425"/>
        <v>1.6936407323336913</v>
      </c>
      <c r="EK611" s="51">
        <f t="shared" si="392"/>
        <v>0.83363884191648907</v>
      </c>
      <c r="EL611" s="220">
        <f t="shared" si="426"/>
        <v>0.29450537751636241</v>
      </c>
      <c r="EM611" s="221">
        <f t="shared" si="427"/>
        <v>4.8763121813736632</v>
      </c>
      <c r="EN611" s="191"/>
      <c r="EO611" s="313"/>
      <c r="EP611" s="192" t="s">
        <v>354</v>
      </c>
      <c r="EQ611" s="222">
        <f t="shared" si="428"/>
        <v>2.8791892449672751</v>
      </c>
      <c r="ER611" s="191">
        <f t="shared" si="429"/>
        <v>1.6936407323336913</v>
      </c>
      <c r="ES611" s="51">
        <f t="shared" si="430"/>
        <v>0.83363884191648907</v>
      </c>
      <c r="ET611" s="191">
        <f t="shared" si="393"/>
        <v>3.7627053775163626</v>
      </c>
      <c r="EU611" s="191">
        <f t="shared" si="431"/>
        <v>4.8763121813736632</v>
      </c>
      <c r="EV611" s="191"/>
      <c r="EW611" s="191"/>
      <c r="EX611" s="192" t="str">
        <f t="shared" si="432"/>
        <v>Front</v>
      </c>
      <c r="EY611" s="145"/>
      <c r="EZ611" s="191"/>
      <c r="FA611" s="191"/>
      <c r="FB611" s="191"/>
      <c r="FC611" s="191"/>
      <c r="FD611" s="191"/>
      <c r="FE611" s="191"/>
      <c r="FF611" s="192"/>
      <c r="FG611" s="145"/>
      <c r="FH611" s="191"/>
      <c r="FI611" s="191"/>
      <c r="FJ611" s="191"/>
      <c r="FK611" s="191"/>
      <c r="FL611" s="191"/>
      <c r="FM611" s="191"/>
      <c r="FN611" s="192"/>
      <c r="FO611" s="145"/>
      <c r="FP611" s="191"/>
      <c r="FQ611" s="191"/>
      <c r="FR611" s="191"/>
      <c r="FS611" s="191"/>
      <c r="FT611" s="191"/>
      <c r="FU611" s="191"/>
      <c r="FV611" s="192"/>
      <c r="FW611" s="191"/>
      <c r="FX611" s="191"/>
      <c r="FY611" s="191"/>
      <c r="FZ611" s="191"/>
      <c r="GA611" s="191"/>
      <c r="GB611" s="191"/>
      <c r="GC611" s="191"/>
      <c r="GD611" s="210"/>
      <c r="GE611" s="145"/>
      <c r="GF611" s="191"/>
      <c r="GG611" s="191"/>
      <c r="GH611" s="191"/>
      <c r="GI611" s="191"/>
      <c r="GJ611" s="191"/>
      <c r="GK611" s="191"/>
      <c r="GL611" s="210"/>
      <c r="GM611" s="145"/>
      <c r="GN611" s="191"/>
      <c r="GO611" s="191"/>
      <c r="GP611" s="191"/>
      <c r="GQ611" s="191"/>
      <c r="GR611" s="191"/>
      <c r="GS611" s="191"/>
      <c r="GT611" s="210"/>
      <c r="GU611" s="145"/>
      <c r="GV611" s="191"/>
      <c r="GW611" s="191"/>
      <c r="GX611" s="191"/>
      <c r="GY611" s="191"/>
      <c r="GZ611" s="191"/>
      <c r="HA611" s="191"/>
      <c r="HB611" s="210"/>
      <c r="HC611" s="145"/>
      <c r="HD611" s="191"/>
      <c r="HE611" s="191"/>
      <c r="HF611" s="191"/>
      <c r="HG611" s="191"/>
      <c r="HH611" s="191"/>
      <c r="HI611" s="191"/>
      <c r="HJ611" s="210"/>
      <c r="HR611" s="310"/>
    </row>
    <row r="612" spans="1:226" s="309" customFormat="1" ht="14.45" customHeight="1" x14ac:dyDescent="0.25">
      <c r="A612" s="211" t="s">
        <v>431</v>
      </c>
      <c r="B612" s="194" t="s">
        <v>0</v>
      </c>
      <c r="C612" s="31">
        <f t="shared" si="394"/>
        <v>602</v>
      </c>
      <c r="D612" s="173" t="str">
        <f t="shared" si="395"/>
        <v>Dw_602</v>
      </c>
      <c r="E612" s="4">
        <v>714.26799743178697</v>
      </c>
      <c r="F612" s="195" t="s">
        <v>360</v>
      </c>
      <c r="G612" s="195">
        <v>17.5</v>
      </c>
      <c r="H612" s="3">
        <f t="shared" si="396"/>
        <v>54.241993936252982</v>
      </c>
      <c r="I612" s="196">
        <f t="shared" si="397"/>
        <v>196.72794531231048</v>
      </c>
      <c r="J612" s="1">
        <f t="shared" si="398"/>
        <v>0.3</v>
      </c>
      <c r="K612" s="280">
        <f t="shared" si="399"/>
        <v>0.66880934747234611</v>
      </c>
      <c r="L612" s="280">
        <f t="shared" si="400"/>
        <v>0.81957101664290899</v>
      </c>
      <c r="M612" s="225">
        <f t="shared" si="401"/>
        <v>1.0880570441981454</v>
      </c>
      <c r="N612" s="15" t="s">
        <v>432</v>
      </c>
      <c r="O612" s="197">
        <f t="shared" si="402"/>
        <v>0.61467826248218183</v>
      </c>
      <c r="P612" s="198">
        <f t="shared" si="403"/>
        <v>0</v>
      </c>
      <c r="Q612" s="198">
        <f t="shared" si="404"/>
        <v>0</v>
      </c>
      <c r="R612" s="198">
        <f t="shared" si="405"/>
        <v>0.76234332135111282</v>
      </c>
      <c r="S612" s="77">
        <f t="shared" si="406"/>
        <v>0.86571536754894407</v>
      </c>
      <c r="T612" s="199"/>
      <c r="U612" s="3">
        <f t="shared" si="407"/>
        <v>2.1850189231955</v>
      </c>
      <c r="V612" s="98">
        <f t="shared" si="408"/>
        <v>16.232646162056234</v>
      </c>
      <c r="W612" s="49">
        <f t="shared" si="409"/>
        <v>3.3415373805808382</v>
      </c>
      <c r="X612" s="317">
        <f t="shared" si="410"/>
        <v>0.1219693943283872</v>
      </c>
      <c r="Y612" s="318">
        <v>0.1219693943283872</v>
      </c>
      <c r="Z612" s="200"/>
      <c r="AA612" s="66"/>
      <c r="AB612" s="66"/>
      <c r="AC612" s="66">
        <v>250</v>
      </c>
      <c r="AD612" s="66"/>
      <c r="AE612" s="66"/>
      <c r="AF612" s="66"/>
      <c r="AG612" s="66"/>
      <c r="AH612" s="195"/>
      <c r="AI612" s="34"/>
      <c r="AJ612" s="229">
        <v>180</v>
      </c>
      <c r="AK612" s="34"/>
      <c r="AL612" s="34"/>
      <c r="AM612" s="34"/>
      <c r="AN612" s="201"/>
      <c r="AO612" s="201"/>
      <c r="AP612" s="202">
        <v>240</v>
      </c>
      <c r="AQ612" s="18"/>
      <c r="AR612" s="18"/>
      <c r="AS612" s="18"/>
      <c r="AT612" s="51"/>
      <c r="AU612" s="17"/>
      <c r="AV612" s="18"/>
      <c r="AW612" s="112"/>
      <c r="AX612" s="103"/>
      <c r="AY612" s="18"/>
      <c r="AZ612" s="18"/>
      <c r="BA612" s="18"/>
      <c r="BB612" s="17"/>
      <c r="BC612" s="19"/>
      <c r="BD612" s="19"/>
      <c r="BE612" s="19"/>
      <c r="BF612" s="17"/>
      <c r="BG612" s="18"/>
      <c r="BH612" s="18"/>
      <c r="BI612" s="128"/>
      <c r="BJ612" s="331"/>
      <c r="BK612" s="332"/>
      <c r="BL612" s="332"/>
      <c r="BM612" s="332"/>
      <c r="BN612" s="333"/>
      <c r="BO612" s="203">
        <f t="shared" si="411"/>
        <v>6.9363999999999999</v>
      </c>
      <c r="BP612" s="285">
        <v>7.8199057055897843</v>
      </c>
      <c r="BQ612" s="204">
        <v>2.9900423317462557</v>
      </c>
      <c r="BR612" s="204"/>
      <c r="BS612" s="47"/>
      <c r="BT612" s="42"/>
      <c r="BU612" s="42"/>
      <c r="BV612" s="42"/>
      <c r="BW612" s="43"/>
      <c r="BX612" s="191"/>
      <c r="BY612" s="191"/>
      <c r="BZ612" s="205"/>
      <c r="CA612" s="191"/>
      <c r="CB612" s="206"/>
      <c r="CC612" s="191"/>
      <c r="CD612" s="207">
        <f t="shared" si="412"/>
        <v>59.018383593693144</v>
      </c>
      <c r="CE612" s="47" t="s">
        <v>356</v>
      </c>
      <c r="CF612" s="42">
        <v>31.8</v>
      </c>
      <c r="CG612" s="42" t="s">
        <v>353</v>
      </c>
      <c r="CH612" s="42">
        <v>175</v>
      </c>
      <c r="CI612" s="191"/>
      <c r="CJ612" s="192"/>
      <c r="CK612" s="191" t="s">
        <v>357</v>
      </c>
      <c r="CL612" s="191" t="s">
        <v>358</v>
      </c>
      <c r="CM612" s="208">
        <v>0.13</v>
      </c>
      <c r="CN612" s="191">
        <v>470</v>
      </c>
      <c r="CO612" s="205">
        <f t="shared" si="413"/>
        <v>78.272403588376648</v>
      </c>
      <c r="CP612" s="191">
        <f t="shared" si="414"/>
        <v>44.263787695269862</v>
      </c>
      <c r="CQ612" s="145" t="s">
        <v>353</v>
      </c>
      <c r="CR612" s="191">
        <v>175</v>
      </c>
      <c r="CS612" s="191"/>
      <c r="CT612" s="191"/>
      <c r="CU612" s="191"/>
      <c r="CV612" s="192"/>
      <c r="CW612" s="191" t="s">
        <v>357</v>
      </c>
      <c r="CX612" s="209" t="s">
        <v>358</v>
      </c>
      <c r="CY612" s="208">
        <v>0.13</v>
      </c>
      <c r="CZ612" s="191">
        <v>470</v>
      </c>
      <c r="DA612" s="191"/>
      <c r="DB612" s="191">
        <f t="shared" si="415"/>
        <v>54.241993936252982</v>
      </c>
      <c r="DC612" s="43">
        <f t="shared" si="416"/>
        <v>0</v>
      </c>
      <c r="DD612" s="191" t="s">
        <v>362</v>
      </c>
      <c r="DE612" s="191">
        <v>100</v>
      </c>
      <c r="DF612" s="191" t="s">
        <v>361</v>
      </c>
      <c r="DG612" s="191">
        <v>20</v>
      </c>
      <c r="DH612" s="191" t="s">
        <v>353</v>
      </c>
      <c r="DI612" s="192">
        <v>175</v>
      </c>
      <c r="DJ612" s="191"/>
      <c r="DK612" s="209"/>
      <c r="DL612" s="208"/>
      <c r="DM612" s="191"/>
      <c r="DN612" s="191">
        <f t="shared" si="417"/>
        <v>54.241993936252982</v>
      </c>
      <c r="DO612" s="192">
        <f t="shared" si="418"/>
        <v>0</v>
      </c>
      <c r="DP612" s="191">
        <v>1</v>
      </c>
      <c r="DQ612" s="191" t="s">
        <v>363</v>
      </c>
      <c r="DR612" s="191" t="s">
        <v>371</v>
      </c>
      <c r="DS612" s="208">
        <v>0.13400000000000001</v>
      </c>
      <c r="DT612" s="191">
        <v>580</v>
      </c>
      <c r="DU612" s="191">
        <f t="shared" si="419"/>
        <v>7.8199057055897843</v>
      </c>
      <c r="DV612" s="191">
        <v>0.375</v>
      </c>
      <c r="DW612" s="191">
        <v>0.45</v>
      </c>
      <c r="DX612" s="192">
        <f t="shared" si="420"/>
        <v>9.8363972656155241</v>
      </c>
      <c r="DY612" s="191">
        <v>1</v>
      </c>
      <c r="DZ612" s="191" t="s">
        <v>363</v>
      </c>
      <c r="EA612" s="191" t="s">
        <v>371</v>
      </c>
      <c r="EB612" s="208">
        <v>0.13400000000000001</v>
      </c>
      <c r="EC612" s="191">
        <v>580</v>
      </c>
      <c r="ED612" s="191">
        <f t="shared" si="421"/>
        <v>2.9900423317462557</v>
      </c>
      <c r="EE612" s="191">
        <v>0.47499999999999998</v>
      </c>
      <c r="EF612" s="191">
        <v>0.47499999999999998</v>
      </c>
      <c r="EG612" s="191">
        <f t="shared" si="422"/>
        <v>4.918198632807762</v>
      </c>
      <c r="EH612" s="166">
        <f t="shared" si="423"/>
        <v>2</v>
      </c>
      <c r="EI612" s="205">
        <f t="shared" si="424"/>
        <v>3.7145321694323497</v>
      </c>
      <c r="EJ612" s="205">
        <f t="shared" si="425"/>
        <v>2.1850189231955</v>
      </c>
      <c r="EK612" s="51">
        <f t="shared" si="392"/>
        <v>0.55502340855075571</v>
      </c>
      <c r="EL612" s="220">
        <f t="shared" si="426"/>
        <v>1.6109339152838251</v>
      </c>
      <c r="EM612" s="221">
        <f t="shared" si="427"/>
        <v>8.1163230810281171</v>
      </c>
      <c r="EN612" s="191"/>
      <c r="EO612" s="313"/>
      <c r="EP612" s="192" t="s">
        <v>354</v>
      </c>
      <c r="EQ612" s="222">
        <f t="shared" si="428"/>
        <v>3.7145321694323497</v>
      </c>
      <c r="ER612" s="191">
        <f t="shared" si="429"/>
        <v>2.1850189231955</v>
      </c>
      <c r="ES612" s="51">
        <f t="shared" si="430"/>
        <v>0.55502340855075571</v>
      </c>
      <c r="ET612" s="191">
        <f t="shared" si="393"/>
        <v>1.6109339152838251</v>
      </c>
      <c r="EU612" s="191">
        <f t="shared" si="431"/>
        <v>8.1163230810281171</v>
      </c>
      <c r="EV612" s="191"/>
      <c r="EW612" s="191"/>
      <c r="EX612" s="192" t="str">
        <f t="shared" si="432"/>
        <v>Rear</v>
      </c>
      <c r="EY612" s="145"/>
      <c r="EZ612" s="191"/>
      <c r="FA612" s="191"/>
      <c r="FB612" s="191"/>
      <c r="FC612" s="191"/>
      <c r="FD612" s="191"/>
      <c r="FE612" s="191"/>
      <c r="FF612" s="192"/>
      <c r="FG612" s="145"/>
      <c r="FH612" s="191"/>
      <c r="FI612" s="191"/>
      <c r="FJ612" s="191"/>
      <c r="FK612" s="191"/>
      <c r="FL612" s="191"/>
      <c r="FM612" s="191"/>
      <c r="FN612" s="192"/>
      <c r="FO612" s="145"/>
      <c r="FP612" s="191"/>
      <c r="FQ612" s="191"/>
      <c r="FR612" s="191"/>
      <c r="FS612" s="191"/>
      <c r="FT612" s="191"/>
      <c r="FU612" s="191"/>
      <c r="FV612" s="192"/>
      <c r="FW612" s="191"/>
      <c r="FX612" s="191"/>
      <c r="FY612" s="191"/>
      <c r="FZ612" s="191"/>
      <c r="GA612" s="191"/>
      <c r="GB612" s="191"/>
      <c r="GC612" s="191"/>
      <c r="GD612" s="210"/>
      <c r="GE612" s="145"/>
      <c r="GF612" s="191"/>
      <c r="GG612" s="191"/>
      <c r="GH612" s="191"/>
      <c r="GI612" s="191"/>
      <c r="GJ612" s="191"/>
      <c r="GK612" s="191"/>
      <c r="GL612" s="210"/>
      <c r="GM612" s="145"/>
      <c r="GN612" s="191"/>
      <c r="GO612" s="191"/>
      <c r="GP612" s="191"/>
      <c r="GQ612" s="191"/>
      <c r="GR612" s="191"/>
      <c r="GS612" s="191"/>
      <c r="GT612" s="210"/>
      <c r="GU612" s="145"/>
      <c r="GV612" s="191"/>
      <c r="GW612" s="191"/>
      <c r="GX612" s="191"/>
      <c r="GY612" s="191"/>
      <c r="GZ612" s="191"/>
      <c r="HA612" s="191"/>
      <c r="HB612" s="210"/>
      <c r="HC612" s="145"/>
      <c r="HD612" s="191"/>
      <c r="HE612" s="191"/>
      <c r="HF612" s="191"/>
      <c r="HG612" s="191"/>
      <c r="HH612" s="191"/>
      <c r="HI612" s="191"/>
      <c r="HJ612" s="210"/>
      <c r="HR612" s="310"/>
    </row>
    <row r="613" spans="1:226" s="309" customFormat="1" ht="14.45" customHeight="1" x14ac:dyDescent="0.25">
      <c r="A613" s="211" t="s">
        <v>431</v>
      </c>
      <c r="B613" s="194" t="s">
        <v>0</v>
      </c>
      <c r="C613" s="31">
        <f t="shared" si="394"/>
        <v>603</v>
      </c>
      <c r="D613" s="173" t="str">
        <f t="shared" si="395"/>
        <v>Dw_603</v>
      </c>
      <c r="E613" s="4">
        <v>470.95704459442351</v>
      </c>
      <c r="F613" s="195" t="s">
        <v>360</v>
      </c>
      <c r="G613" s="195">
        <v>17.5</v>
      </c>
      <c r="H613" s="3">
        <f t="shared" si="396"/>
        <v>58.798117192424343</v>
      </c>
      <c r="I613" s="196">
        <f t="shared" si="397"/>
        <v>208.65674998034012</v>
      </c>
      <c r="J613" s="1">
        <f t="shared" si="398"/>
        <v>0.30000000000000004</v>
      </c>
      <c r="K613" s="280">
        <f t="shared" si="399"/>
        <v>0.68742225524145106</v>
      </c>
      <c r="L613" s="280">
        <f t="shared" si="400"/>
        <v>0.79221460188097004</v>
      </c>
      <c r="M613" s="225">
        <f t="shared" si="401"/>
        <v>1.0646093443646383</v>
      </c>
      <c r="N613" s="15" t="s">
        <v>432</v>
      </c>
      <c r="O613" s="197">
        <f t="shared" si="402"/>
        <v>0.59416095141072756</v>
      </c>
      <c r="P613" s="198">
        <f t="shared" si="403"/>
        <v>0</v>
      </c>
      <c r="Q613" s="198">
        <f t="shared" si="404"/>
        <v>0</v>
      </c>
      <c r="R613" s="198">
        <f t="shared" si="405"/>
        <v>0.7459147733586744</v>
      </c>
      <c r="S613" s="77">
        <f t="shared" si="406"/>
        <v>0.92941589411688807</v>
      </c>
      <c r="T613" s="199"/>
      <c r="U613" s="3">
        <f t="shared" si="407"/>
        <v>1.8822138092101961</v>
      </c>
      <c r="V613" s="98">
        <f t="shared" si="408"/>
        <v>12.045278000177293</v>
      </c>
      <c r="W613" s="49">
        <f t="shared" si="409"/>
        <v>4.8814246704442104</v>
      </c>
      <c r="X613" s="317">
        <f t="shared" si="410"/>
        <v>7.9198848434330893E-2</v>
      </c>
      <c r="Y613" s="318">
        <v>7.9198848434330879E-2</v>
      </c>
      <c r="Z613" s="200"/>
      <c r="AA613" s="66"/>
      <c r="AB613" s="66"/>
      <c r="AC613" s="66">
        <v>250</v>
      </c>
      <c r="AD613" s="66"/>
      <c r="AE613" s="66"/>
      <c r="AF613" s="66"/>
      <c r="AG613" s="66"/>
      <c r="AH613" s="195"/>
      <c r="AI613" s="34"/>
      <c r="AJ613" s="229">
        <v>180</v>
      </c>
      <c r="AK613" s="34"/>
      <c r="AL613" s="34"/>
      <c r="AM613" s="34"/>
      <c r="AN613" s="201"/>
      <c r="AO613" s="201"/>
      <c r="AP613" s="202">
        <v>240</v>
      </c>
      <c r="AQ613" s="18"/>
      <c r="AR613" s="18"/>
      <c r="AS613" s="18"/>
      <c r="AT613" s="51"/>
      <c r="AU613" s="17"/>
      <c r="AV613" s="18"/>
      <c r="AW613" s="112"/>
      <c r="AX613" s="103"/>
      <c r="AY613" s="18"/>
      <c r="AZ613" s="18"/>
      <c r="BA613" s="18"/>
      <c r="BB613" s="17"/>
      <c r="BC613" s="19"/>
      <c r="BD613" s="19"/>
      <c r="BE613" s="19"/>
      <c r="BF613" s="17"/>
      <c r="BG613" s="18"/>
      <c r="BH613" s="18"/>
      <c r="BI613" s="128"/>
      <c r="BJ613" s="331"/>
      <c r="BK613" s="332"/>
      <c r="BL613" s="332"/>
      <c r="BM613" s="332"/>
      <c r="BN613" s="333"/>
      <c r="BO613" s="203">
        <f t="shared" si="411"/>
        <v>6.9363999999999999</v>
      </c>
      <c r="BP613" s="285">
        <v>8.4767483409873048</v>
      </c>
      <c r="BQ613" s="204">
        <v>2.9539881658486147</v>
      </c>
      <c r="BR613" s="204"/>
      <c r="BS613" s="47"/>
      <c r="BT613" s="42"/>
      <c r="BU613" s="42"/>
      <c r="BV613" s="42"/>
      <c r="BW613" s="43"/>
      <c r="BX613" s="191"/>
      <c r="BY613" s="191"/>
      <c r="BZ613" s="205"/>
      <c r="CA613" s="191"/>
      <c r="CB613" s="206"/>
      <c r="CC613" s="191"/>
      <c r="CD613" s="207">
        <f t="shared" si="412"/>
        <v>62.597024994102043</v>
      </c>
      <c r="CE613" s="47" t="s">
        <v>356</v>
      </c>
      <c r="CF613" s="42">
        <v>31.8</v>
      </c>
      <c r="CG613" s="42" t="s">
        <v>353</v>
      </c>
      <c r="CH613" s="42">
        <v>175</v>
      </c>
      <c r="CI613" s="191"/>
      <c r="CJ613" s="192"/>
      <c r="CK613" s="191" t="s">
        <v>357</v>
      </c>
      <c r="CL613" s="191" t="s">
        <v>358</v>
      </c>
      <c r="CM613" s="208">
        <v>0.13</v>
      </c>
      <c r="CN613" s="191">
        <v>470</v>
      </c>
      <c r="CO613" s="205">
        <f t="shared" si="413"/>
        <v>81.088961744063567</v>
      </c>
      <c r="CP613" s="191">
        <f t="shared" si="414"/>
        <v>46.947768745576532</v>
      </c>
      <c r="CQ613" s="145" t="s">
        <v>353</v>
      </c>
      <c r="CR613" s="191">
        <v>175</v>
      </c>
      <c r="CS613" s="191"/>
      <c r="CT613" s="191"/>
      <c r="CU613" s="191"/>
      <c r="CV613" s="192"/>
      <c r="CW613" s="191" t="s">
        <v>357</v>
      </c>
      <c r="CX613" s="209" t="s">
        <v>358</v>
      </c>
      <c r="CY613" s="208">
        <v>0.13</v>
      </c>
      <c r="CZ613" s="191">
        <v>470</v>
      </c>
      <c r="DA613" s="191"/>
      <c r="DB613" s="191">
        <f t="shared" si="415"/>
        <v>58.798117192424343</v>
      </c>
      <c r="DC613" s="43">
        <f t="shared" si="416"/>
        <v>0</v>
      </c>
      <c r="DD613" s="191" t="s">
        <v>362</v>
      </c>
      <c r="DE613" s="191">
        <v>100</v>
      </c>
      <c r="DF613" s="191" t="s">
        <v>361</v>
      </c>
      <c r="DG613" s="191">
        <v>20</v>
      </c>
      <c r="DH613" s="191" t="s">
        <v>353</v>
      </c>
      <c r="DI613" s="192">
        <v>175</v>
      </c>
      <c r="DJ613" s="191"/>
      <c r="DK613" s="209"/>
      <c r="DL613" s="208"/>
      <c r="DM613" s="191"/>
      <c r="DN613" s="191">
        <f t="shared" si="417"/>
        <v>58.798117192424343</v>
      </c>
      <c r="DO613" s="192">
        <f t="shared" si="418"/>
        <v>0</v>
      </c>
      <c r="DP613" s="191">
        <v>1</v>
      </c>
      <c r="DQ613" s="191" t="s">
        <v>363</v>
      </c>
      <c r="DR613" s="191" t="s">
        <v>371</v>
      </c>
      <c r="DS613" s="208">
        <v>0.13400000000000001</v>
      </c>
      <c r="DT613" s="191">
        <v>580</v>
      </c>
      <c r="DU613" s="191">
        <f t="shared" si="419"/>
        <v>8.4767483409873048</v>
      </c>
      <c r="DV613" s="191">
        <v>0.375</v>
      </c>
      <c r="DW613" s="191">
        <v>0.45</v>
      </c>
      <c r="DX613" s="192">
        <f t="shared" si="420"/>
        <v>10.432837499017007</v>
      </c>
      <c r="DY613" s="191">
        <v>1</v>
      </c>
      <c r="DZ613" s="191" t="s">
        <v>363</v>
      </c>
      <c r="EA613" s="191" t="s">
        <v>371</v>
      </c>
      <c r="EB613" s="208">
        <v>0.13400000000000001</v>
      </c>
      <c r="EC613" s="191">
        <v>580</v>
      </c>
      <c r="ED613" s="191">
        <f t="shared" si="421"/>
        <v>2.9539881658486147</v>
      </c>
      <c r="EE613" s="191">
        <v>0.47499999999999998</v>
      </c>
      <c r="EF613" s="191">
        <v>0.47499999999999998</v>
      </c>
      <c r="EG613" s="191">
        <f t="shared" si="422"/>
        <v>5.2164187495085033</v>
      </c>
      <c r="EH613" s="166">
        <f t="shared" si="423"/>
        <v>2</v>
      </c>
      <c r="EI613" s="205">
        <f t="shared" si="424"/>
        <v>3.1997634756573334</v>
      </c>
      <c r="EJ613" s="205">
        <f t="shared" si="425"/>
        <v>1.8822138092101961</v>
      </c>
      <c r="EK613" s="51">
        <f t="shared" si="392"/>
        <v>0.82177435663841858</v>
      </c>
      <c r="EL613" s="220">
        <f t="shared" si="426"/>
        <v>0.13421826217133326</v>
      </c>
      <c r="EM613" s="221">
        <f t="shared" si="427"/>
        <v>6.0226390000886463</v>
      </c>
      <c r="EN613" s="191"/>
      <c r="EO613" s="313"/>
      <c r="EP613" s="192" t="s">
        <v>354</v>
      </c>
      <c r="EQ613" s="222">
        <f t="shared" si="428"/>
        <v>3.1997634756573334</v>
      </c>
      <c r="ER613" s="191">
        <f t="shared" si="429"/>
        <v>1.8822138092101961</v>
      </c>
      <c r="ES613" s="51">
        <f t="shared" si="430"/>
        <v>0.82177435663841858</v>
      </c>
      <c r="ET613" s="191">
        <f t="shared" si="393"/>
        <v>3.6024182621713332</v>
      </c>
      <c r="EU613" s="191">
        <f t="shared" si="431"/>
        <v>6.0226390000886463</v>
      </c>
      <c r="EV613" s="191"/>
      <c r="EW613" s="191"/>
      <c r="EX613" s="192" t="str">
        <f t="shared" si="432"/>
        <v>Front</v>
      </c>
      <c r="EY613" s="145"/>
      <c r="EZ613" s="191"/>
      <c r="FA613" s="191"/>
      <c r="FB613" s="191"/>
      <c r="FC613" s="191"/>
      <c r="FD613" s="191"/>
      <c r="FE613" s="191"/>
      <c r="FF613" s="192"/>
      <c r="FG613" s="145"/>
      <c r="FH613" s="191"/>
      <c r="FI613" s="191"/>
      <c r="FJ613" s="191"/>
      <c r="FK613" s="191"/>
      <c r="FL613" s="191"/>
      <c r="FM613" s="191"/>
      <c r="FN613" s="192"/>
      <c r="FO613" s="145"/>
      <c r="FP613" s="191"/>
      <c r="FQ613" s="191"/>
      <c r="FR613" s="191"/>
      <c r="FS613" s="191"/>
      <c r="FT613" s="191"/>
      <c r="FU613" s="191"/>
      <c r="FV613" s="192"/>
      <c r="FW613" s="191"/>
      <c r="FX613" s="191"/>
      <c r="FY613" s="191"/>
      <c r="FZ613" s="191"/>
      <c r="GA613" s="191"/>
      <c r="GB613" s="191"/>
      <c r="GC613" s="191"/>
      <c r="GD613" s="210"/>
      <c r="GE613" s="145"/>
      <c r="GF613" s="191"/>
      <c r="GG613" s="191"/>
      <c r="GH613" s="191"/>
      <c r="GI613" s="191"/>
      <c r="GJ613" s="191"/>
      <c r="GK613" s="191"/>
      <c r="GL613" s="210"/>
      <c r="GM613" s="145"/>
      <c r="GN613" s="191"/>
      <c r="GO613" s="191"/>
      <c r="GP613" s="191"/>
      <c r="GQ613" s="191"/>
      <c r="GR613" s="191"/>
      <c r="GS613" s="191"/>
      <c r="GT613" s="210"/>
      <c r="GU613" s="145"/>
      <c r="GV613" s="191"/>
      <c r="GW613" s="191"/>
      <c r="GX613" s="191"/>
      <c r="GY613" s="191"/>
      <c r="GZ613" s="191"/>
      <c r="HA613" s="191"/>
      <c r="HB613" s="210"/>
      <c r="HC613" s="145"/>
      <c r="HD613" s="191"/>
      <c r="HE613" s="191"/>
      <c r="HF613" s="191"/>
      <c r="HG613" s="191"/>
      <c r="HH613" s="191"/>
      <c r="HI613" s="191"/>
      <c r="HJ613" s="210"/>
      <c r="HR613" s="310"/>
    </row>
    <row r="614" spans="1:226" s="309" customFormat="1" ht="14.45" customHeight="1" x14ac:dyDescent="0.25">
      <c r="A614" s="211" t="s">
        <v>431</v>
      </c>
      <c r="B614" s="194" t="s">
        <v>0</v>
      </c>
      <c r="C614" s="31">
        <f t="shared" si="394"/>
        <v>604</v>
      </c>
      <c r="D614" s="173" t="str">
        <f t="shared" si="395"/>
        <v>Dw_604</v>
      </c>
      <c r="E614" s="4">
        <v>484.44052950507307</v>
      </c>
      <c r="F614" s="195" t="s">
        <v>360</v>
      </c>
      <c r="G614" s="195">
        <v>17.5</v>
      </c>
      <c r="H614" s="3">
        <f t="shared" si="396"/>
        <v>56.136228581066852</v>
      </c>
      <c r="I614" s="196">
        <f t="shared" si="397"/>
        <v>200.97531443298126</v>
      </c>
      <c r="J614" s="1">
        <f t="shared" si="398"/>
        <v>0.3</v>
      </c>
      <c r="K614" s="280">
        <f t="shared" si="399"/>
        <v>0.6797142300139829</v>
      </c>
      <c r="L614" s="280">
        <f t="shared" si="400"/>
        <v>0.78814447079997496</v>
      </c>
      <c r="M614" s="225">
        <f t="shared" si="401"/>
        <v>1.0740407015912243</v>
      </c>
      <c r="N614" s="15" t="s">
        <v>432</v>
      </c>
      <c r="O614" s="197">
        <f t="shared" si="402"/>
        <v>0.59110835309998122</v>
      </c>
      <c r="P614" s="198">
        <f t="shared" si="403"/>
        <v>0</v>
      </c>
      <c r="Q614" s="198">
        <f t="shared" si="404"/>
        <v>0</v>
      </c>
      <c r="R614" s="198">
        <f t="shared" si="405"/>
        <v>0.75252282045629992</v>
      </c>
      <c r="S614" s="77">
        <f t="shared" si="406"/>
        <v>0.89611328950430524</v>
      </c>
      <c r="T614" s="199"/>
      <c r="U614" s="3">
        <f t="shared" si="407"/>
        <v>1.8945306717094479</v>
      </c>
      <c r="V614" s="98">
        <f t="shared" si="408"/>
        <v>12.203437984562695</v>
      </c>
      <c r="W614" s="49">
        <f t="shared" si="409"/>
        <v>4.6000339127448324</v>
      </c>
      <c r="X614" s="317">
        <f t="shared" si="410"/>
        <v>8.3577678169279745E-2</v>
      </c>
      <c r="Y614" s="318">
        <v>8.3577678169279745E-2</v>
      </c>
      <c r="Z614" s="200"/>
      <c r="AA614" s="66"/>
      <c r="AB614" s="66"/>
      <c r="AC614" s="66">
        <v>250</v>
      </c>
      <c r="AD614" s="66"/>
      <c r="AE614" s="66"/>
      <c r="AF614" s="66"/>
      <c r="AG614" s="66"/>
      <c r="AH614" s="195"/>
      <c r="AI614" s="34"/>
      <c r="AJ614" s="229">
        <v>180</v>
      </c>
      <c r="AK614" s="34"/>
      <c r="AL614" s="34"/>
      <c r="AM614" s="34"/>
      <c r="AN614" s="201"/>
      <c r="AO614" s="201"/>
      <c r="AP614" s="202">
        <v>240</v>
      </c>
      <c r="AQ614" s="18"/>
      <c r="AR614" s="18"/>
      <c r="AS614" s="18"/>
      <c r="AT614" s="51"/>
      <c r="AU614" s="17"/>
      <c r="AV614" s="18"/>
      <c r="AW614" s="112"/>
      <c r="AX614" s="103"/>
      <c r="AY614" s="18"/>
      <c r="AZ614" s="18"/>
      <c r="BA614" s="18"/>
      <c r="BB614" s="17"/>
      <c r="BC614" s="19"/>
      <c r="BD614" s="19"/>
      <c r="BE614" s="19"/>
      <c r="BF614" s="17"/>
      <c r="BG614" s="18"/>
      <c r="BH614" s="18"/>
      <c r="BI614" s="128"/>
      <c r="BJ614" s="331"/>
      <c r="BK614" s="332"/>
      <c r="BL614" s="332"/>
      <c r="BM614" s="332"/>
      <c r="BN614" s="333"/>
      <c r="BO614" s="203">
        <f t="shared" si="411"/>
        <v>6.9363999999999999</v>
      </c>
      <c r="BP614" s="285">
        <v>8.0929918374180918</v>
      </c>
      <c r="BQ614" s="204">
        <v>2.9509795948631634</v>
      </c>
      <c r="BR614" s="204"/>
      <c r="BS614" s="47"/>
      <c r="BT614" s="42"/>
      <c r="BU614" s="42"/>
      <c r="BV614" s="42"/>
      <c r="BW614" s="43"/>
      <c r="BX614" s="191"/>
      <c r="BY614" s="191"/>
      <c r="BZ614" s="205"/>
      <c r="CA614" s="191"/>
      <c r="CB614" s="206"/>
      <c r="CC614" s="191"/>
      <c r="CD614" s="207">
        <f t="shared" si="412"/>
        <v>60.292594329894378</v>
      </c>
      <c r="CE614" s="47" t="s">
        <v>356</v>
      </c>
      <c r="CF614" s="42">
        <v>31.8</v>
      </c>
      <c r="CG614" s="42" t="s">
        <v>353</v>
      </c>
      <c r="CH614" s="42">
        <v>175</v>
      </c>
      <c r="CI614" s="191"/>
      <c r="CJ614" s="192"/>
      <c r="CK614" s="191" t="s">
        <v>357</v>
      </c>
      <c r="CL614" s="191" t="s">
        <v>358</v>
      </c>
      <c r="CM614" s="208">
        <v>0.13</v>
      </c>
      <c r="CN614" s="191">
        <v>470</v>
      </c>
      <c r="CO614" s="205">
        <f t="shared" si="413"/>
        <v>78.731303419419703</v>
      </c>
      <c r="CP614" s="191">
        <f t="shared" si="414"/>
        <v>45.219445747420785</v>
      </c>
      <c r="CQ614" s="145" t="s">
        <v>353</v>
      </c>
      <c r="CR614" s="191">
        <v>175</v>
      </c>
      <c r="CS614" s="191"/>
      <c r="CT614" s="191"/>
      <c r="CU614" s="191"/>
      <c r="CV614" s="192"/>
      <c r="CW614" s="191" t="s">
        <v>357</v>
      </c>
      <c r="CX614" s="209" t="s">
        <v>358</v>
      </c>
      <c r="CY614" s="208">
        <v>0.13</v>
      </c>
      <c r="CZ614" s="191">
        <v>470</v>
      </c>
      <c r="DA614" s="191"/>
      <c r="DB614" s="191">
        <f t="shared" si="415"/>
        <v>56.136228581066852</v>
      </c>
      <c r="DC614" s="43">
        <f t="shared" si="416"/>
        <v>0</v>
      </c>
      <c r="DD614" s="191" t="s">
        <v>362</v>
      </c>
      <c r="DE614" s="191">
        <v>100</v>
      </c>
      <c r="DF614" s="191" t="s">
        <v>361</v>
      </c>
      <c r="DG614" s="191">
        <v>20</v>
      </c>
      <c r="DH614" s="191" t="s">
        <v>353</v>
      </c>
      <c r="DI614" s="192">
        <v>175</v>
      </c>
      <c r="DJ614" s="191"/>
      <c r="DK614" s="209"/>
      <c r="DL614" s="208"/>
      <c r="DM614" s="191"/>
      <c r="DN614" s="191">
        <f t="shared" si="417"/>
        <v>56.136228581066852</v>
      </c>
      <c r="DO614" s="192">
        <f t="shared" si="418"/>
        <v>0</v>
      </c>
      <c r="DP614" s="191">
        <v>1</v>
      </c>
      <c r="DQ614" s="191" t="s">
        <v>363</v>
      </c>
      <c r="DR614" s="191" t="s">
        <v>371</v>
      </c>
      <c r="DS614" s="208">
        <v>0.13400000000000001</v>
      </c>
      <c r="DT614" s="191">
        <v>580</v>
      </c>
      <c r="DU614" s="191">
        <f t="shared" si="419"/>
        <v>8.0929918374180918</v>
      </c>
      <c r="DV614" s="191">
        <v>0.375</v>
      </c>
      <c r="DW614" s="191">
        <v>0.45</v>
      </c>
      <c r="DX614" s="192">
        <f t="shared" si="420"/>
        <v>10.048765721649064</v>
      </c>
      <c r="DY614" s="191">
        <v>1</v>
      </c>
      <c r="DZ614" s="191" t="s">
        <v>363</v>
      </c>
      <c r="EA614" s="191" t="s">
        <v>371</v>
      </c>
      <c r="EB614" s="208">
        <v>0.13400000000000001</v>
      </c>
      <c r="EC614" s="191">
        <v>580</v>
      </c>
      <c r="ED614" s="191">
        <f t="shared" si="421"/>
        <v>2.9509795948631634</v>
      </c>
      <c r="EE614" s="191">
        <v>0.47499999999999998</v>
      </c>
      <c r="EF614" s="191">
        <v>0.47499999999999998</v>
      </c>
      <c r="EG614" s="191">
        <f t="shared" si="422"/>
        <v>5.0243828608245318</v>
      </c>
      <c r="EH614" s="166">
        <f t="shared" si="423"/>
        <v>2</v>
      </c>
      <c r="EI614" s="205">
        <f t="shared" si="424"/>
        <v>3.2207021419060613</v>
      </c>
      <c r="EJ614" s="205">
        <f t="shared" si="425"/>
        <v>1.8945306717094479</v>
      </c>
      <c r="EK614" s="51">
        <f t="shared" si="392"/>
        <v>0.80644892315371552</v>
      </c>
      <c r="EL614" s="220">
        <f t="shared" si="426"/>
        <v>0.12374892904696932</v>
      </c>
      <c r="EM614" s="221">
        <f t="shared" si="427"/>
        <v>6.1017189922813477</v>
      </c>
      <c r="EN614" s="191"/>
      <c r="EO614" s="313"/>
      <c r="EP614" s="192" t="s">
        <v>354</v>
      </c>
      <c r="EQ614" s="222">
        <f t="shared" si="428"/>
        <v>3.2207021419060613</v>
      </c>
      <c r="ER614" s="191">
        <f t="shared" si="429"/>
        <v>1.8945306717094479</v>
      </c>
      <c r="ES614" s="51">
        <f t="shared" si="430"/>
        <v>0.80644892315371552</v>
      </c>
      <c r="ET614" s="191">
        <f t="shared" si="393"/>
        <v>3.5919489290469695</v>
      </c>
      <c r="EU614" s="191">
        <f t="shared" si="431"/>
        <v>6.1017189922813477</v>
      </c>
      <c r="EV614" s="191"/>
      <c r="EW614" s="191"/>
      <c r="EX614" s="192" t="str">
        <f t="shared" si="432"/>
        <v>Front</v>
      </c>
      <c r="EY614" s="145"/>
      <c r="EZ614" s="191"/>
      <c r="FA614" s="191"/>
      <c r="FB614" s="191"/>
      <c r="FC614" s="191"/>
      <c r="FD614" s="191"/>
      <c r="FE614" s="191"/>
      <c r="FF614" s="192"/>
      <c r="FG614" s="145"/>
      <c r="FH614" s="191"/>
      <c r="FI614" s="191"/>
      <c r="FJ614" s="191"/>
      <c r="FK614" s="191"/>
      <c r="FL614" s="191"/>
      <c r="FM614" s="191"/>
      <c r="FN614" s="192"/>
      <c r="FO614" s="145"/>
      <c r="FP614" s="191"/>
      <c r="FQ614" s="191"/>
      <c r="FR614" s="191"/>
      <c r="FS614" s="191"/>
      <c r="FT614" s="191"/>
      <c r="FU614" s="191"/>
      <c r="FV614" s="192"/>
      <c r="FW614" s="191"/>
      <c r="FX614" s="191"/>
      <c r="FY614" s="191"/>
      <c r="FZ614" s="191"/>
      <c r="GA614" s="191"/>
      <c r="GB614" s="191"/>
      <c r="GC614" s="191"/>
      <c r="GD614" s="210"/>
      <c r="GE614" s="145"/>
      <c r="GF614" s="191"/>
      <c r="GG614" s="191"/>
      <c r="GH614" s="191"/>
      <c r="GI614" s="191"/>
      <c r="GJ614" s="191"/>
      <c r="GK614" s="191"/>
      <c r="GL614" s="210"/>
      <c r="GM614" s="145"/>
      <c r="GN614" s="191"/>
      <c r="GO614" s="191"/>
      <c r="GP614" s="191"/>
      <c r="GQ614" s="191"/>
      <c r="GR614" s="191"/>
      <c r="GS614" s="191"/>
      <c r="GT614" s="210"/>
      <c r="GU614" s="145"/>
      <c r="GV614" s="191"/>
      <c r="GW614" s="191"/>
      <c r="GX614" s="191"/>
      <c r="GY614" s="191"/>
      <c r="GZ614" s="191"/>
      <c r="HA614" s="191"/>
      <c r="HB614" s="210"/>
      <c r="HC614" s="145"/>
      <c r="HD614" s="191"/>
      <c r="HE614" s="191"/>
      <c r="HF614" s="191"/>
      <c r="HG614" s="191"/>
      <c r="HH614" s="191"/>
      <c r="HI614" s="191"/>
      <c r="HJ614" s="210"/>
      <c r="HR614" s="310"/>
    </row>
    <row r="615" spans="1:226" s="309" customFormat="1" ht="14.45" customHeight="1" x14ac:dyDescent="0.25">
      <c r="A615" s="211" t="s">
        <v>431</v>
      </c>
      <c r="B615" s="194" t="s">
        <v>0</v>
      </c>
      <c r="C615" s="31">
        <f t="shared" si="394"/>
        <v>605</v>
      </c>
      <c r="D615" s="173" t="str">
        <f t="shared" si="395"/>
        <v>Dw_605</v>
      </c>
      <c r="E615" s="4">
        <v>490.51826231966982</v>
      </c>
      <c r="F615" s="195" t="s">
        <v>360</v>
      </c>
      <c r="G615" s="195">
        <v>17.5</v>
      </c>
      <c r="H615" s="3">
        <f t="shared" si="396"/>
        <v>56.706752247715272</v>
      </c>
      <c r="I615" s="196">
        <f t="shared" si="397"/>
        <v>198.75920461283903</v>
      </c>
      <c r="J615" s="1">
        <f t="shared" si="398"/>
        <v>0.3</v>
      </c>
      <c r="K615" s="280">
        <f t="shared" si="399"/>
        <v>0.69866157641009341</v>
      </c>
      <c r="L615" s="280">
        <f t="shared" si="400"/>
        <v>0.79150793077384896</v>
      </c>
      <c r="M615" s="225">
        <f t="shared" si="401"/>
        <v>1.0515107817033222</v>
      </c>
      <c r="N615" s="15" t="s">
        <v>432</v>
      </c>
      <c r="O615" s="197">
        <f t="shared" si="402"/>
        <v>0.59363094808038674</v>
      </c>
      <c r="P615" s="198">
        <f t="shared" si="403"/>
        <v>0</v>
      </c>
      <c r="Q615" s="198">
        <f t="shared" si="404"/>
        <v>0</v>
      </c>
      <c r="R615" s="198">
        <f t="shared" si="405"/>
        <v>0.73673731173807333</v>
      </c>
      <c r="S615" s="77">
        <f t="shared" si="406"/>
        <v>0.9261336831921827</v>
      </c>
      <c r="T615" s="199"/>
      <c r="U615" s="3">
        <f t="shared" si="407"/>
        <v>1.7159560357148098</v>
      </c>
      <c r="V615" s="98">
        <f t="shared" si="408"/>
        <v>10.01131739612069</v>
      </c>
      <c r="W615" s="49">
        <f t="shared" si="409"/>
        <v>5.6642647519784672</v>
      </c>
      <c r="X615" s="317">
        <f t="shared" si="410"/>
        <v>6.5980721240309764E-2</v>
      </c>
      <c r="Y615" s="318">
        <v>6.598072124030975E-2</v>
      </c>
      <c r="Z615" s="200"/>
      <c r="AA615" s="66"/>
      <c r="AB615" s="66"/>
      <c r="AC615" s="66">
        <v>250</v>
      </c>
      <c r="AD615" s="66"/>
      <c r="AE615" s="66"/>
      <c r="AF615" s="66"/>
      <c r="AG615" s="66"/>
      <c r="AH615" s="195"/>
      <c r="AI615" s="34"/>
      <c r="AJ615" s="229">
        <v>180</v>
      </c>
      <c r="AK615" s="34"/>
      <c r="AL615" s="34"/>
      <c r="AM615" s="34"/>
      <c r="AN615" s="201"/>
      <c r="AO615" s="201"/>
      <c r="AP615" s="202">
        <v>240</v>
      </c>
      <c r="AQ615" s="18"/>
      <c r="AR615" s="18"/>
      <c r="AS615" s="18"/>
      <c r="AT615" s="51"/>
      <c r="AU615" s="17"/>
      <c r="AV615" s="18"/>
      <c r="AW615" s="112"/>
      <c r="AX615" s="103"/>
      <c r="AY615" s="18"/>
      <c r="AZ615" s="18"/>
      <c r="BA615" s="18"/>
      <c r="BB615" s="17"/>
      <c r="BC615" s="19"/>
      <c r="BD615" s="19"/>
      <c r="BE615" s="19"/>
      <c r="BF615" s="17"/>
      <c r="BG615" s="18"/>
      <c r="BH615" s="18"/>
      <c r="BI615" s="128"/>
      <c r="BJ615" s="331"/>
      <c r="BK615" s="332"/>
      <c r="BL615" s="332"/>
      <c r="BM615" s="332"/>
      <c r="BN615" s="333"/>
      <c r="BO615" s="203">
        <f t="shared" si="411"/>
        <v>6.9363999999999999</v>
      </c>
      <c r="BP615" s="285">
        <v>8.1752425246115088</v>
      </c>
      <c r="BQ615" s="204">
        <v>2.8238393006720015</v>
      </c>
      <c r="BR615" s="204"/>
      <c r="BS615" s="47"/>
      <c r="BT615" s="42"/>
      <c r="BU615" s="42"/>
      <c r="BV615" s="42"/>
      <c r="BW615" s="43"/>
      <c r="BX615" s="191"/>
      <c r="BY615" s="191"/>
      <c r="BZ615" s="205"/>
      <c r="CA615" s="191"/>
      <c r="CB615" s="206"/>
      <c r="CC615" s="191"/>
      <c r="CD615" s="207">
        <f t="shared" si="412"/>
        <v>59.627761383851706</v>
      </c>
      <c r="CE615" s="47" t="s">
        <v>356</v>
      </c>
      <c r="CF615" s="42">
        <v>31.8</v>
      </c>
      <c r="CG615" s="42" t="s">
        <v>353</v>
      </c>
      <c r="CH615" s="42">
        <v>175</v>
      </c>
      <c r="CI615" s="191"/>
      <c r="CJ615" s="192"/>
      <c r="CK615" s="191" t="s">
        <v>357</v>
      </c>
      <c r="CL615" s="191" t="s">
        <v>358</v>
      </c>
      <c r="CM615" s="208">
        <v>0.13</v>
      </c>
      <c r="CN615" s="191">
        <v>470</v>
      </c>
      <c r="CO615" s="205">
        <f t="shared" si="413"/>
        <v>75.374146265980613</v>
      </c>
      <c r="CP615" s="191">
        <f t="shared" si="414"/>
        <v>44.720821037888783</v>
      </c>
      <c r="CQ615" s="145" t="s">
        <v>353</v>
      </c>
      <c r="CR615" s="191">
        <v>175</v>
      </c>
      <c r="CS615" s="191"/>
      <c r="CT615" s="191"/>
      <c r="CU615" s="191"/>
      <c r="CV615" s="192"/>
      <c r="CW615" s="191" t="s">
        <v>357</v>
      </c>
      <c r="CX615" s="209" t="s">
        <v>358</v>
      </c>
      <c r="CY615" s="208">
        <v>0.13</v>
      </c>
      <c r="CZ615" s="191">
        <v>470</v>
      </c>
      <c r="DA615" s="191"/>
      <c r="DB615" s="191">
        <f t="shared" si="415"/>
        <v>56.706752247715272</v>
      </c>
      <c r="DC615" s="43">
        <f t="shared" si="416"/>
        <v>0</v>
      </c>
      <c r="DD615" s="191" t="s">
        <v>362</v>
      </c>
      <c r="DE615" s="191">
        <v>100</v>
      </c>
      <c r="DF615" s="191" t="s">
        <v>361</v>
      </c>
      <c r="DG615" s="191">
        <v>20</v>
      </c>
      <c r="DH615" s="191" t="s">
        <v>353</v>
      </c>
      <c r="DI615" s="192">
        <v>175</v>
      </c>
      <c r="DJ615" s="191"/>
      <c r="DK615" s="209"/>
      <c r="DL615" s="208"/>
      <c r="DM615" s="191"/>
      <c r="DN615" s="191">
        <f t="shared" si="417"/>
        <v>56.706752247715272</v>
      </c>
      <c r="DO615" s="192">
        <f t="shared" si="418"/>
        <v>0</v>
      </c>
      <c r="DP615" s="191">
        <v>1</v>
      </c>
      <c r="DQ615" s="191" t="s">
        <v>363</v>
      </c>
      <c r="DR615" s="191" t="s">
        <v>371</v>
      </c>
      <c r="DS615" s="208">
        <v>0.13400000000000001</v>
      </c>
      <c r="DT615" s="191">
        <v>580</v>
      </c>
      <c r="DU615" s="191">
        <f t="shared" si="419"/>
        <v>8.1752425246115088</v>
      </c>
      <c r="DV615" s="191">
        <v>0.375</v>
      </c>
      <c r="DW615" s="191">
        <v>0.45</v>
      </c>
      <c r="DX615" s="192">
        <f t="shared" si="420"/>
        <v>9.9379602306419521</v>
      </c>
      <c r="DY615" s="191">
        <v>1</v>
      </c>
      <c r="DZ615" s="191" t="s">
        <v>363</v>
      </c>
      <c r="EA615" s="191" t="s">
        <v>371</v>
      </c>
      <c r="EB615" s="208">
        <v>0.13400000000000001</v>
      </c>
      <c r="EC615" s="191">
        <v>580</v>
      </c>
      <c r="ED615" s="191">
        <f t="shared" si="421"/>
        <v>2.8238393006720015</v>
      </c>
      <c r="EE615" s="191">
        <v>0.47499999999999998</v>
      </c>
      <c r="EF615" s="191">
        <v>0.47499999999999998</v>
      </c>
      <c r="EG615" s="191">
        <f t="shared" si="422"/>
        <v>4.9689801153209761</v>
      </c>
      <c r="EH615" s="166">
        <f t="shared" si="423"/>
        <v>2</v>
      </c>
      <c r="EI615" s="205">
        <f t="shared" si="424"/>
        <v>2.9171252607151765</v>
      </c>
      <c r="EJ615" s="205">
        <f t="shared" si="425"/>
        <v>1.7159560357148098</v>
      </c>
      <c r="EK615" s="51">
        <f t="shared" si="392"/>
        <v>0.85788326495719169</v>
      </c>
      <c r="EL615" s="220">
        <f t="shared" si="426"/>
        <v>0.27553736964241171</v>
      </c>
      <c r="EM615" s="221">
        <f t="shared" si="427"/>
        <v>5.005658698060345</v>
      </c>
      <c r="EN615" s="191"/>
      <c r="EO615" s="313"/>
      <c r="EP615" s="192" t="s">
        <v>354</v>
      </c>
      <c r="EQ615" s="222">
        <f t="shared" si="428"/>
        <v>2.9171252607151765</v>
      </c>
      <c r="ER615" s="191">
        <f t="shared" si="429"/>
        <v>1.7159560357148098</v>
      </c>
      <c r="ES615" s="51">
        <f t="shared" si="430"/>
        <v>0.85788326495719169</v>
      </c>
      <c r="ET615" s="191">
        <f t="shared" si="393"/>
        <v>3.7437373696424117</v>
      </c>
      <c r="EU615" s="191">
        <f t="shared" si="431"/>
        <v>5.005658698060345</v>
      </c>
      <c r="EV615" s="191"/>
      <c r="EW615" s="191"/>
      <c r="EX615" s="192" t="str">
        <f t="shared" si="432"/>
        <v>Front</v>
      </c>
      <c r="EY615" s="145"/>
      <c r="EZ615" s="191"/>
      <c r="FA615" s="191"/>
      <c r="FB615" s="191"/>
      <c r="FC615" s="191"/>
      <c r="FD615" s="191"/>
      <c r="FE615" s="191"/>
      <c r="FF615" s="192"/>
      <c r="FG615" s="145"/>
      <c r="FH615" s="191"/>
      <c r="FI615" s="191"/>
      <c r="FJ615" s="191"/>
      <c r="FK615" s="191"/>
      <c r="FL615" s="191"/>
      <c r="FM615" s="191"/>
      <c r="FN615" s="192"/>
      <c r="FO615" s="145"/>
      <c r="FP615" s="191"/>
      <c r="FQ615" s="191"/>
      <c r="FR615" s="191"/>
      <c r="FS615" s="191"/>
      <c r="FT615" s="191"/>
      <c r="FU615" s="191"/>
      <c r="FV615" s="192"/>
      <c r="FW615" s="191"/>
      <c r="FX615" s="191"/>
      <c r="FY615" s="191"/>
      <c r="FZ615" s="191"/>
      <c r="GA615" s="191"/>
      <c r="GB615" s="191"/>
      <c r="GC615" s="191"/>
      <c r="GD615" s="210"/>
      <c r="GE615" s="145"/>
      <c r="GF615" s="191"/>
      <c r="GG615" s="191"/>
      <c r="GH615" s="191"/>
      <c r="GI615" s="191"/>
      <c r="GJ615" s="191"/>
      <c r="GK615" s="191"/>
      <c r="GL615" s="210"/>
      <c r="GM615" s="145"/>
      <c r="GN615" s="191"/>
      <c r="GO615" s="191"/>
      <c r="GP615" s="191"/>
      <c r="GQ615" s="191"/>
      <c r="GR615" s="191"/>
      <c r="GS615" s="191"/>
      <c r="GT615" s="210"/>
      <c r="GU615" s="145"/>
      <c r="GV615" s="191"/>
      <c r="GW615" s="191"/>
      <c r="GX615" s="191"/>
      <c r="GY615" s="191"/>
      <c r="GZ615" s="191"/>
      <c r="HA615" s="191"/>
      <c r="HB615" s="210"/>
      <c r="HC615" s="145"/>
      <c r="HD615" s="191"/>
      <c r="HE615" s="191"/>
      <c r="HF615" s="191"/>
      <c r="HG615" s="191"/>
      <c r="HH615" s="191"/>
      <c r="HI615" s="191"/>
      <c r="HJ615" s="210"/>
      <c r="HR615" s="310"/>
    </row>
    <row r="616" spans="1:226" s="309" customFormat="1" ht="14.45" customHeight="1" x14ac:dyDescent="0.25">
      <c r="A616" s="211" t="s">
        <v>431</v>
      </c>
      <c r="B616" s="194" t="s">
        <v>0</v>
      </c>
      <c r="C616" s="31">
        <f t="shared" si="394"/>
        <v>606</v>
      </c>
      <c r="D616" s="173" t="str">
        <f t="shared" si="395"/>
        <v>Dw_606</v>
      </c>
      <c r="E616" s="4">
        <v>392.94075568284558</v>
      </c>
      <c r="F616" s="195" t="s">
        <v>360</v>
      </c>
      <c r="G616" s="195">
        <v>17.5</v>
      </c>
      <c r="H616" s="3">
        <f t="shared" si="396"/>
        <v>60.335960149390253</v>
      </c>
      <c r="I616" s="196">
        <f t="shared" si="397"/>
        <v>204.14404700607614</v>
      </c>
      <c r="J616" s="1">
        <f t="shared" si="398"/>
        <v>0.3</v>
      </c>
      <c r="K616" s="280">
        <f t="shared" si="399"/>
        <v>0.73369658253202341</v>
      </c>
      <c r="L616" s="280">
        <f t="shared" si="400"/>
        <v>0.85376409699456601</v>
      </c>
      <c r="M616" s="225">
        <f t="shared" si="401"/>
        <v>1.0150367036537788</v>
      </c>
      <c r="N616" s="15" t="s">
        <v>432</v>
      </c>
      <c r="O616" s="197">
        <f t="shared" si="402"/>
        <v>0.64032307274592448</v>
      </c>
      <c r="P616" s="198">
        <f t="shared" si="403"/>
        <v>0</v>
      </c>
      <c r="Q616" s="198">
        <f t="shared" si="404"/>
        <v>0</v>
      </c>
      <c r="R616" s="198">
        <f t="shared" si="405"/>
        <v>0.7111818779014214</v>
      </c>
      <c r="S616" s="77">
        <f t="shared" si="406"/>
        <v>1.0062490660217482</v>
      </c>
      <c r="T616" s="199"/>
      <c r="U616" s="3">
        <f t="shared" si="407"/>
        <v>1.8581257298417895</v>
      </c>
      <c r="V616" s="98">
        <f t="shared" si="408"/>
        <v>11.738946174860285</v>
      </c>
      <c r="W616" s="49">
        <f t="shared" si="409"/>
        <v>5.1398106142273337</v>
      </c>
      <c r="X616" s="317">
        <f t="shared" si="410"/>
        <v>7.838445440548826E-2</v>
      </c>
      <c r="Y616" s="318">
        <v>7.8384454405488246E-2</v>
      </c>
      <c r="Z616" s="200"/>
      <c r="AA616" s="66"/>
      <c r="AB616" s="66"/>
      <c r="AC616" s="66">
        <v>250</v>
      </c>
      <c r="AD616" s="66"/>
      <c r="AE616" s="66"/>
      <c r="AF616" s="66"/>
      <c r="AG616" s="66"/>
      <c r="AH616" s="195"/>
      <c r="AI616" s="34"/>
      <c r="AJ616" s="229">
        <v>180</v>
      </c>
      <c r="AK616" s="34"/>
      <c r="AL616" s="34"/>
      <c r="AM616" s="34"/>
      <c r="AN616" s="201"/>
      <c r="AO616" s="201"/>
      <c r="AP616" s="202">
        <v>240</v>
      </c>
      <c r="AQ616" s="18"/>
      <c r="AR616" s="18"/>
      <c r="AS616" s="18"/>
      <c r="AT616" s="51"/>
      <c r="AU616" s="17"/>
      <c r="AV616" s="18"/>
      <c r="AW616" s="112"/>
      <c r="AX616" s="103"/>
      <c r="AY616" s="18"/>
      <c r="AZ616" s="18"/>
      <c r="BA616" s="18"/>
      <c r="BB616" s="17"/>
      <c r="BC616" s="19"/>
      <c r="BD616" s="19"/>
      <c r="BE616" s="19"/>
      <c r="BF616" s="17"/>
      <c r="BG616" s="18"/>
      <c r="BH616" s="18"/>
      <c r="BI616" s="128"/>
      <c r="BJ616" s="331"/>
      <c r="BK616" s="332"/>
      <c r="BL616" s="332"/>
      <c r="BM616" s="332"/>
      <c r="BN616" s="333"/>
      <c r="BO616" s="203">
        <f t="shared" si="411"/>
        <v>6.9363999999999999</v>
      </c>
      <c r="BP616" s="285">
        <v>8.6984545512643816</v>
      </c>
      <c r="BQ616" s="204">
        <v>2.669424471893961</v>
      </c>
      <c r="BR616" s="204"/>
      <c r="BS616" s="47"/>
      <c r="BT616" s="42"/>
      <c r="BU616" s="42"/>
      <c r="BV616" s="42"/>
      <c r="BW616" s="43"/>
      <c r="BX616" s="191"/>
      <c r="BY616" s="191"/>
      <c r="BZ616" s="205"/>
      <c r="CA616" s="191"/>
      <c r="CB616" s="206"/>
      <c r="CC616" s="191"/>
      <c r="CD616" s="207">
        <f t="shared" si="412"/>
        <v>61.243214101822844</v>
      </c>
      <c r="CE616" s="47" t="s">
        <v>356</v>
      </c>
      <c r="CF616" s="42">
        <v>31.8</v>
      </c>
      <c r="CG616" s="42" t="s">
        <v>353</v>
      </c>
      <c r="CH616" s="42">
        <v>175</v>
      </c>
      <c r="CI616" s="191"/>
      <c r="CJ616" s="192"/>
      <c r="CK616" s="191" t="s">
        <v>357</v>
      </c>
      <c r="CL616" s="191" t="s">
        <v>358</v>
      </c>
      <c r="CM616" s="208">
        <v>0.13</v>
      </c>
      <c r="CN616" s="191">
        <v>470</v>
      </c>
      <c r="CO616" s="205">
        <f t="shared" si="413"/>
        <v>73.500572855867773</v>
      </c>
      <c r="CP616" s="191">
        <f t="shared" si="414"/>
        <v>45.932410576367133</v>
      </c>
      <c r="CQ616" s="145" t="s">
        <v>353</v>
      </c>
      <c r="CR616" s="191">
        <v>175</v>
      </c>
      <c r="CS616" s="191"/>
      <c r="CT616" s="191"/>
      <c r="CU616" s="191"/>
      <c r="CV616" s="192"/>
      <c r="CW616" s="191" t="s">
        <v>357</v>
      </c>
      <c r="CX616" s="209" t="s">
        <v>358</v>
      </c>
      <c r="CY616" s="208">
        <v>0.13</v>
      </c>
      <c r="CZ616" s="191">
        <v>470</v>
      </c>
      <c r="DA616" s="191"/>
      <c r="DB616" s="191">
        <f t="shared" si="415"/>
        <v>60.335960149390253</v>
      </c>
      <c r="DC616" s="43">
        <f t="shared" si="416"/>
        <v>0</v>
      </c>
      <c r="DD616" s="191" t="s">
        <v>362</v>
      </c>
      <c r="DE616" s="191">
        <v>100</v>
      </c>
      <c r="DF616" s="191" t="s">
        <v>361</v>
      </c>
      <c r="DG616" s="191">
        <v>20</v>
      </c>
      <c r="DH616" s="191" t="s">
        <v>353</v>
      </c>
      <c r="DI616" s="192">
        <v>175</v>
      </c>
      <c r="DJ616" s="191"/>
      <c r="DK616" s="209"/>
      <c r="DL616" s="208"/>
      <c r="DM616" s="191"/>
      <c r="DN616" s="191">
        <f t="shared" si="417"/>
        <v>60.335960149390253</v>
      </c>
      <c r="DO616" s="192">
        <f t="shared" si="418"/>
        <v>0</v>
      </c>
      <c r="DP616" s="191">
        <v>1</v>
      </c>
      <c r="DQ616" s="191" t="s">
        <v>363</v>
      </c>
      <c r="DR616" s="191" t="s">
        <v>371</v>
      </c>
      <c r="DS616" s="208">
        <v>0.13400000000000001</v>
      </c>
      <c r="DT616" s="191">
        <v>580</v>
      </c>
      <c r="DU616" s="191">
        <f t="shared" si="419"/>
        <v>8.6984545512643816</v>
      </c>
      <c r="DV616" s="191">
        <v>0.375</v>
      </c>
      <c r="DW616" s="191">
        <v>0.45</v>
      </c>
      <c r="DX616" s="192">
        <f t="shared" si="420"/>
        <v>10.207202350303808</v>
      </c>
      <c r="DY616" s="191">
        <v>1</v>
      </c>
      <c r="DZ616" s="191" t="s">
        <v>363</v>
      </c>
      <c r="EA616" s="191" t="s">
        <v>371</v>
      </c>
      <c r="EB616" s="208">
        <v>0.13400000000000001</v>
      </c>
      <c r="EC616" s="191">
        <v>580</v>
      </c>
      <c r="ED616" s="191">
        <f t="shared" si="421"/>
        <v>2.669424471893961</v>
      </c>
      <c r="EE616" s="191">
        <v>0.47499999999999998</v>
      </c>
      <c r="EF616" s="191">
        <v>0.47499999999999998</v>
      </c>
      <c r="EG616" s="191">
        <f t="shared" si="422"/>
        <v>5.1036011751519039</v>
      </c>
      <c r="EH616" s="166">
        <f t="shared" si="423"/>
        <v>2</v>
      </c>
      <c r="EI616" s="205">
        <f t="shared" si="424"/>
        <v>3.1588137407310426</v>
      </c>
      <c r="EJ616" s="205">
        <f t="shared" si="425"/>
        <v>1.8581257298417897</v>
      </c>
      <c r="EK616" s="51">
        <f t="shared" si="392"/>
        <v>0.56129874205217134</v>
      </c>
      <c r="EL616" s="220">
        <f t="shared" si="426"/>
        <v>0.15469312963447868</v>
      </c>
      <c r="EM616" s="221">
        <f t="shared" si="427"/>
        <v>5.8694730874301424</v>
      </c>
      <c r="EN616" s="191"/>
      <c r="EO616" s="313"/>
      <c r="EP616" s="192" t="s">
        <v>354</v>
      </c>
      <c r="EQ616" s="222">
        <f t="shared" si="428"/>
        <v>3.1588137407310426</v>
      </c>
      <c r="ER616" s="191">
        <f t="shared" si="429"/>
        <v>1.8581257298417897</v>
      </c>
      <c r="ES616" s="51">
        <f t="shared" si="430"/>
        <v>0.56129874205217134</v>
      </c>
      <c r="ET616" s="191">
        <f t="shared" si="393"/>
        <v>3.6228931296344786</v>
      </c>
      <c r="EU616" s="191">
        <f t="shared" si="431"/>
        <v>5.8694730874301424</v>
      </c>
      <c r="EV616" s="191"/>
      <c r="EW616" s="191"/>
      <c r="EX616" s="192" t="str">
        <f t="shared" si="432"/>
        <v>Front</v>
      </c>
      <c r="EY616" s="145"/>
      <c r="EZ616" s="191"/>
      <c r="FA616" s="191"/>
      <c r="FB616" s="191"/>
      <c r="FC616" s="191"/>
      <c r="FD616" s="191"/>
      <c r="FE616" s="191"/>
      <c r="FF616" s="192"/>
      <c r="FG616" s="145"/>
      <c r="FH616" s="191"/>
      <c r="FI616" s="191"/>
      <c r="FJ616" s="191"/>
      <c r="FK616" s="191"/>
      <c r="FL616" s="191"/>
      <c r="FM616" s="191"/>
      <c r="FN616" s="192"/>
      <c r="FO616" s="145"/>
      <c r="FP616" s="191"/>
      <c r="FQ616" s="191"/>
      <c r="FR616" s="191"/>
      <c r="FS616" s="191"/>
      <c r="FT616" s="191"/>
      <c r="FU616" s="191"/>
      <c r="FV616" s="192"/>
      <c r="FW616" s="191"/>
      <c r="FX616" s="191"/>
      <c r="FY616" s="191"/>
      <c r="FZ616" s="191"/>
      <c r="GA616" s="191"/>
      <c r="GB616" s="191"/>
      <c r="GC616" s="191"/>
      <c r="GD616" s="210"/>
      <c r="GE616" s="145"/>
      <c r="GF616" s="191"/>
      <c r="GG616" s="191"/>
      <c r="GH616" s="191"/>
      <c r="GI616" s="191"/>
      <c r="GJ616" s="191"/>
      <c r="GK616" s="191"/>
      <c r="GL616" s="210"/>
      <c r="GM616" s="145"/>
      <c r="GN616" s="191"/>
      <c r="GO616" s="191"/>
      <c r="GP616" s="191"/>
      <c r="GQ616" s="191"/>
      <c r="GR616" s="191"/>
      <c r="GS616" s="191"/>
      <c r="GT616" s="210"/>
      <c r="GU616" s="145"/>
      <c r="GV616" s="191"/>
      <c r="GW616" s="191"/>
      <c r="GX616" s="191"/>
      <c r="GY616" s="191"/>
      <c r="GZ616" s="191"/>
      <c r="HA616" s="191"/>
      <c r="HB616" s="210"/>
      <c r="HC616" s="145"/>
      <c r="HD616" s="191"/>
      <c r="HE616" s="191"/>
      <c r="HF616" s="191"/>
      <c r="HG616" s="191"/>
      <c r="HH616" s="191"/>
      <c r="HI616" s="191"/>
      <c r="HJ616" s="210"/>
      <c r="HR616" s="310"/>
    </row>
    <row r="617" spans="1:226" s="309" customFormat="1" ht="14.45" customHeight="1" x14ac:dyDescent="0.25">
      <c r="A617" s="211" t="s">
        <v>431</v>
      </c>
      <c r="B617" s="194" t="s">
        <v>0</v>
      </c>
      <c r="C617" s="31">
        <f t="shared" si="394"/>
        <v>607</v>
      </c>
      <c r="D617" s="173" t="str">
        <f t="shared" si="395"/>
        <v>Dw_607</v>
      </c>
      <c r="E617" s="4">
        <v>588.92174709153801</v>
      </c>
      <c r="F617" s="195" t="s">
        <v>360</v>
      </c>
      <c r="G617" s="195">
        <v>17.5</v>
      </c>
      <c r="H617" s="3">
        <f t="shared" si="396"/>
        <v>49.204299009274408</v>
      </c>
      <c r="I617" s="196">
        <f t="shared" si="397"/>
        <v>177.84171915942949</v>
      </c>
      <c r="J617" s="1">
        <f t="shared" si="398"/>
        <v>0.3</v>
      </c>
      <c r="K617" s="280">
        <f t="shared" si="399"/>
        <v>0.67166586156427266</v>
      </c>
      <c r="L617" s="280">
        <f t="shared" si="400"/>
        <v>0.87944661424322612</v>
      </c>
      <c r="M617" s="225">
        <f t="shared" si="401"/>
        <v>1.0843059818365171</v>
      </c>
      <c r="N617" s="15" t="s">
        <v>432</v>
      </c>
      <c r="O617" s="197">
        <f t="shared" si="402"/>
        <v>0.65958496068241956</v>
      </c>
      <c r="P617" s="198">
        <f t="shared" si="403"/>
        <v>0</v>
      </c>
      <c r="Q617" s="198">
        <f t="shared" si="404"/>
        <v>0</v>
      </c>
      <c r="R617" s="198">
        <f t="shared" si="405"/>
        <v>0.75971515276876944</v>
      </c>
      <c r="S617" s="77">
        <f t="shared" si="406"/>
        <v>0.82662249442536939</v>
      </c>
      <c r="T617" s="199"/>
      <c r="U617" s="3">
        <f t="shared" si="407"/>
        <v>2.3494124842399651</v>
      </c>
      <c r="V617" s="98">
        <f t="shared" si="408"/>
        <v>18.767112671748855</v>
      </c>
      <c r="W617" s="49">
        <f t="shared" si="409"/>
        <v>2.621836393796702</v>
      </c>
      <c r="X617" s="317">
        <f t="shared" si="410"/>
        <v>0.16174968720938243</v>
      </c>
      <c r="Y617" s="318">
        <v>0.1617496872093824</v>
      </c>
      <c r="Z617" s="200"/>
      <c r="AA617" s="66"/>
      <c r="AB617" s="66"/>
      <c r="AC617" s="66">
        <v>250</v>
      </c>
      <c r="AD617" s="66"/>
      <c r="AE617" s="66"/>
      <c r="AF617" s="66"/>
      <c r="AG617" s="66"/>
      <c r="AH617" s="195"/>
      <c r="AI617" s="34"/>
      <c r="AJ617" s="229">
        <v>180</v>
      </c>
      <c r="AK617" s="34"/>
      <c r="AL617" s="34"/>
      <c r="AM617" s="34"/>
      <c r="AN617" s="201"/>
      <c r="AO617" s="201"/>
      <c r="AP617" s="202">
        <v>240</v>
      </c>
      <c r="AQ617" s="18"/>
      <c r="AR617" s="18"/>
      <c r="AS617" s="18"/>
      <c r="AT617" s="51"/>
      <c r="AU617" s="17"/>
      <c r="AV617" s="18"/>
      <c r="AW617" s="112"/>
      <c r="AX617" s="103"/>
      <c r="AY617" s="18"/>
      <c r="AZ617" s="18"/>
      <c r="BA617" s="18"/>
      <c r="BB617" s="17"/>
      <c r="BC617" s="19"/>
      <c r="BD617" s="19"/>
      <c r="BE617" s="19"/>
      <c r="BF617" s="17"/>
      <c r="BG617" s="18"/>
      <c r="BH617" s="18"/>
      <c r="BI617" s="128"/>
      <c r="BJ617" s="331"/>
      <c r="BK617" s="332"/>
      <c r="BL617" s="332"/>
      <c r="BM617" s="332"/>
      <c r="BN617" s="333"/>
      <c r="BO617" s="203">
        <f t="shared" si="411"/>
        <v>6.9363999999999999</v>
      </c>
      <c r="BP617" s="285">
        <v>7.0936363256551536</v>
      </c>
      <c r="BQ617" s="204">
        <v>2.8308237875204294</v>
      </c>
      <c r="BR617" s="204"/>
      <c r="BS617" s="47"/>
      <c r="BT617" s="42"/>
      <c r="BU617" s="42"/>
      <c r="BV617" s="42"/>
      <c r="BW617" s="43"/>
      <c r="BX617" s="191"/>
      <c r="BY617" s="191"/>
      <c r="BZ617" s="205"/>
      <c r="CA617" s="191"/>
      <c r="CB617" s="206"/>
      <c r="CC617" s="191"/>
      <c r="CD617" s="207">
        <f t="shared" si="412"/>
        <v>53.352515747828846</v>
      </c>
      <c r="CE617" s="47" t="s">
        <v>356</v>
      </c>
      <c r="CF617" s="42">
        <v>31.8</v>
      </c>
      <c r="CG617" s="42" t="s">
        <v>353</v>
      </c>
      <c r="CH617" s="42">
        <v>175</v>
      </c>
      <c r="CI617" s="191"/>
      <c r="CJ617" s="192"/>
      <c r="CK617" s="191" t="s">
        <v>357</v>
      </c>
      <c r="CL617" s="191" t="s">
        <v>358</v>
      </c>
      <c r="CM617" s="208">
        <v>0.13</v>
      </c>
      <c r="CN617" s="191">
        <v>470</v>
      </c>
      <c r="CO617" s="205">
        <f t="shared" si="413"/>
        <v>69.461567289452802</v>
      </c>
      <c r="CP617" s="191">
        <f t="shared" si="414"/>
        <v>40.014386810871635</v>
      </c>
      <c r="CQ617" s="145" t="s">
        <v>353</v>
      </c>
      <c r="CR617" s="191">
        <v>175</v>
      </c>
      <c r="CS617" s="191"/>
      <c r="CT617" s="191"/>
      <c r="CU617" s="191"/>
      <c r="CV617" s="192"/>
      <c r="CW617" s="191" t="s">
        <v>357</v>
      </c>
      <c r="CX617" s="209" t="s">
        <v>358</v>
      </c>
      <c r="CY617" s="208">
        <v>0.13</v>
      </c>
      <c r="CZ617" s="191">
        <v>470</v>
      </c>
      <c r="DA617" s="191"/>
      <c r="DB617" s="191">
        <f t="shared" si="415"/>
        <v>49.204299009274408</v>
      </c>
      <c r="DC617" s="43">
        <f t="shared" si="416"/>
        <v>0</v>
      </c>
      <c r="DD617" s="191" t="s">
        <v>362</v>
      </c>
      <c r="DE617" s="191">
        <v>100</v>
      </c>
      <c r="DF617" s="191" t="s">
        <v>361</v>
      </c>
      <c r="DG617" s="191">
        <v>20</v>
      </c>
      <c r="DH617" s="191" t="s">
        <v>353</v>
      </c>
      <c r="DI617" s="192">
        <v>175</v>
      </c>
      <c r="DJ617" s="191"/>
      <c r="DK617" s="209"/>
      <c r="DL617" s="208"/>
      <c r="DM617" s="191"/>
      <c r="DN617" s="191">
        <f t="shared" si="417"/>
        <v>49.204299009274408</v>
      </c>
      <c r="DO617" s="192">
        <f t="shared" si="418"/>
        <v>0</v>
      </c>
      <c r="DP617" s="191">
        <v>1</v>
      </c>
      <c r="DQ617" s="191" t="s">
        <v>363</v>
      </c>
      <c r="DR617" s="191" t="s">
        <v>371</v>
      </c>
      <c r="DS617" s="208">
        <v>0.13400000000000001</v>
      </c>
      <c r="DT617" s="191">
        <v>580</v>
      </c>
      <c r="DU617" s="191">
        <f t="shared" si="419"/>
        <v>7.0936363256551536</v>
      </c>
      <c r="DV617" s="191">
        <v>0.375</v>
      </c>
      <c r="DW617" s="191">
        <v>0.45</v>
      </c>
      <c r="DX617" s="192">
        <f t="shared" si="420"/>
        <v>8.8920859579714744</v>
      </c>
      <c r="DY617" s="191">
        <v>1</v>
      </c>
      <c r="DZ617" s="191" t="s">
        <v>363</v>
      </c>
      <c r="EA617" s="191" t="s">
        <v>371</v>
      </c>
      <c r="EB617" s="208">
        <v>0.13400000000000001</v>
      </c>
      <c r="EC617" s="191">
        <v>580</v>
      </c>
      <c r="ED617" s="191">
        <f t="shared" si="421"/>
        <v>2.8308237875204294</v>
      </c>
      <c r="EE617" s="191">
        <v>0.47499999999999998</v>
      </c>
      <c r="EF617" s="191">
        <v>0.47499999999999998</v>
      </c>
      <c r="EG617" s="191">
        <f t="shared" si="422"/>
        <v>4.4460429789857372</v>
      </c>
      <c r="EH617" s="166">
        <f t="shared" si="423"/>
        <v>2</v>
      </c>
      <c r="EI617" s="205">
        <f t="shared" si="424"/>
        <v>3.9940012232079405</v>
      </c>
      <c r="EJ617" s="205">
        <f t="shared" si="425"/>
        <v>2.3494124842399651</v>
      </c>
      <c r="EK617" s="51">
        <f t="shared" si="392"/>
        <v>0.24070565164023217</v>
      </c>
      <c r="EL617" s="220">
        <f t="shared" si="426"/>
        <v>1.4711993883960297</v>
      </c>
      <c r="EM617" s="221">
        <f t="shared" si="427"/>
        <v>9.3835563358744274</v>
      </c>
      <c r="EN617" s="191"/>
      <c r="EO617" s="313"/>
      <c r="EP617" s="192" t="s">
        <v>354</v>
      </c>
      <c r="EQ617" s="222">
        <f t="shared" si="428"/>
        <v>3.9940012232079405</v>
      </c>
      <c r="ER617" s="191">
        <f t="shared" si="429"/>
        <v>2.3494124842399651</v>
      </c>
      <c r="ES617" s="51">
        <f t="shared" si="430"/>
        <v>0.24070565164023217</v>
      </c>
      <c r="ET617" s="191">
        <f t="shared" si="393"/>
        <v>1.4711993883960297</v>
      </c>
      <c r="EU617" s="191">
        <f t="shared" si="431"/>
        <v>9.3835563358744274</v>
      </c>
      <c r="EV617" s="191"/>
      <c r="EW617" s="191"/>
      <c r="EX617" s="192" t="str">
        <f t="shared" si="432"/>
        <v>Rear</v>
      </c>
      <c r="EY617" s="145"/>
      <c r="EZ617" s="191"/>
      <c r="FA617" s="191"/>
      <c r="FB617" s="191"/>
      <c r="FC617" s="191"/>
      <c r="FD617" s="191"/>
      <c r="FE617" s="191"/>
      <c r="FF617" s="192"/>
      <c r="FG617" s="145"/>
      <c r="FH617" s="191"/>
      <c r="FI617" s="191"/>
      <c r="FJ617" s="191"/>
      <c r="FK617" s="191"/>
      <c r="FL617" s="191"/>
      <c r="FM617" s="191"/>
      <c r="FN617" s="192"/>
      <c r="FO617" s="145"/>
      <c r="FP617" s="191"/>
      <c r="FQ617" s="191"/>
      <c r="FR617" s="191"/>
      <c r="FS617" s="191"/>
      <c r="FT617" s="191"/>
      <c r="FU617" s="191"/>
      <c r="FV617" s="192"/>
      <c r="FW617" s="191"/>
      <c r="FX617" s="191"/>
      <c r="FY617" s="191"/>
      <c r="FZ617" s="191"/>
      <c r="GA617" s="191"/>
      <c r="GB617" s="191"/>
      <c r="GC617" s="191"/>
      <c r="GD617" s="210"/>
      <c r="GE617" s="145"/>
      <c r="GF617" s="191"/>
      <c r="GG617" s="191"/>
      <c r="GH617" s="191"/>
      <c r="GI617" s="191"/>
      <c r="GJ617" s="191"/>
      <c r="GK617" s="191"/>
      <c r="GL617" s="210"/>
      <c r="GM617" s="145"/>
      <c r="GN617" s="191"/>
      <c r="GO617" s="191"/>
      <c r="GP617" s="191"/>
      <c r="GQ617" s="191"/>
      <c r="GR617" s="191"/>
      <c r="GS617" s="191"/>
      <c r="GT617" s="210"/>
      <c r="GU617" s="145"/>
      <c r="GV617" s="191"/>
      <c r="GW617" s="191"/>
      <c r="GX617" s="191"/>
      <c r="GY617" s="191"/>
      <c r="GZ617" s="191"/>
      <c r="HA617" s="191"/>
      <c r="HB617" s="210"/>
      <c r="HC617" s="145"/>
      <c r="HD617" s="191"/>
      <c r="HE617" s="191"/>
      <c r="HF617" s="191"/>
      <c r="HG617" s="191"/>
      <c r="HH617" s="191"/>
      <c r="HI617" s="191"/>
      <c r="HJ617" s="210"/>
      <c r="HR617" s="310"/>
    </row>
    <row r="618" spans="1:226" s="309" customFormat="1" ht="14.45" customHeight="1" x14ac:dyDescent="0.25">
      <c r="A618" s="211" t="s">
        <v>431</v>
      </c>
      <c r="B618" s="194" t="s">
        <v>0</v>
      </c>
      <c r="C618" s="31">
        <f t="shared" si="394"/>
        <v>608</v>
      </c>
      <c r="D618" s="173" t="str">
        <f t="shared" si="395"/>
        <v>Dw_608</v>
      </c>
      <c r="E618" s="4">
        <v>423.34470714024991</v>
      </c>
      <c r="F618" s="195" t="s">
        <v>360</v>
      </c>
      <c r="G618" s="195">
        <v>17.5</v>
      </c>
      <c r="H618" s="3">
        <f t="shared" si="396"/>
        <v>51.500015309306441</v>
      </c>
      <c r="I618" s="196">
        <f t="shared" si="397"/>
        <v>186.73231692794059</v>
      </c>
      <c r="J618" s="1">
        <f t="shared" si="398"/>
        <v>0.3</v>
      </c>
      <c r="K618" s="280">
        <f t="shared" si="399"/>
        <v>0.66903338661303979</v>
      </c>
      <c r="L618" s="280">
        <f t="shared" si="400"/>
        <v>0.76537392525064063</v>
      </c>
      <c r="M618" s="225">
        <f t="shared" si="401"/>
        <v>1.0877607461265939</v>
      </c>
      <c r="N618" s="15" t="s">
        <v>432</v>
      </c>
      <c r="O618" s="197">
        <f t="shared" si="402"/>
        <v>0.57403044393798053</v>
      </c>
      <c r="P618" s="198">
        <f t="shared" si="403"/>
        <v>0</v>
      </c>
      <c r="Q618" s="198">
        <f t="shared" si="404"/>
        <v>0</v>
      </c>
      <c r="R618" s="198">
        <f t="shared" si="405"/>
        <v>0.76213572115479844</v>
      </c>
      <c r="S618" s="77">
        <f t="shared" si="406"/>
        <v>0.84280617382411449</v>
      </c>
      <c r="T618" s="199"/>
      <c r="U618" s="3">
        <f t="shared" si="407"/>
        <v>1.760656847591046</v>
      </c>
      <c r="V618" s="98">
        <f t="shared" si="408"/>
        <v>10.539702618895419</v>
      </c>
      <c r="W618" s="49">
        <f t="shared" si="409"/>
        <v>4.8862873243670082</v>
      </c>
      <c r="X618" s="317">
        <f t="shared" si="410"/>
        <v>7.4893862925343779E-2</v>
      </c>
      <c r="Y618" s="318">
        <v>7.4893862925343765E-2</v>
      </c>
      <c r="Z618" s="200"/>
      <c r="AA618" s="66"/>
      <c r="AB618" s="66"/>
      <c r="AC618" s="66">
        <v>250</v>
      </c>
      <c r="AD618" s="66"/>
      <c r="AE618" s="66"/>
      <c r="AF618" s="66"/>
      <c r="AG618" s="66"/>
      <c r="AH618" s="195"/>
      <c r="AI618" s="34"/>
      <c r="AJ618" s="229">
        <v>180</v>
      </c>
      <c r="AK618" s="34"/>
      <c r="AL618" s="34"/>
      <c r="AM618" s="34"/>
      <c r="AN618" s="201"/>
      <c r="AO618" s="201"/>
      <c r="AP618" s="202">
        <v>240</v>
      </c>
      <c r="AQ618" s="18"/>
      <c r="AR618" s="18"/>
      <c r="AS618" s="18"/>
      <c r="AT618" s="51"/>
      <c r="AU618" s="17"/>
      <c r="AV618" s="18"/>
      <c r="AW618" s="112"/>
      <c r="AX618" s="103"/>
      <c r="AY618" s="18"/>
      <c r="AZ618" s="18"/>
      <c r="BA618" s="18"/>
      <c r="BB618" s="17"/>
      <c r="BC618" s="19"/>
      <c r="BD618" s="19"/>
      <c r="BE618" s="19"/>
      <c r="BF618" s="17"/>
      <c r="BG618" s="18"/>
      <c r="BH618" s="18"/>
      <c r="BI618" s="128"/>
      <c r="BJ618" s="331"/>
      <c r="BK618" s="332"/>
      <c r="BL618" s="332"/>
      <c r="BM618" s="332"/>
      <c r="BN618" s="333"/>
      <c r="BO618" s="203">
        <f t="shared" si="411"/>
        <v>6.9363999999999999</v>
      </c>
      <c r="BP618" s="285">
        <v>7.4246028644983628</v>
      </c>
      <c r="BQ618" s="204">
        <v>2.9152659845337516</v>
      </c>
      <c r="BR618" s="204"/>
      <c r="BS618" s="47"/>
      <c r="BT618" s="42"/>
      <c r="BU618" s="42"/>
      <c r="BV618" s="42"/>
      <c r="BW618" s="43"/>
      <c r="BX618" s="191"/>
      <c r="BY618" s="191"/>
      <c r="BZ618" s="205"/>
      <c r="CA618" s="191"/>
      <c r="CB618" s="206"/>
      <c r="CC618" s="191"/>
      <c r="CD618" s="207">
        <f t="shared" si="412"/>
        <v>56.019695078382178</v>
      </c>
      <c r="CE618" s="47" t="s">
        <v>356</v>
      </c>
      <c r="CF618" s="42">
        <v>31.8</v>
      </c>
      <c r="CG618" s="42" t="s">
        <v>353</v>
      </c>
      <c r="CH618" s="42">
        <v>175</v>
      </c>
      <c r="CI618" s="191"/>
      <c r="CJ618" s="192"/>
      <c r="CK618" s="191" t="s">
        <v>357</v>
      </c>
      <c r="CL618" s="191" t="s">
        <v>358</v>
      </c>
      <c r="CM618" s="208">
        <v>0.13</v>
      </c>
      <c r="CN618" s="191">
        <v>470</v>
      </c>
      <c r="CO618" s="205">
        <f t="shared" si="413"/>
        <v>73.760732457899849</v>
      </c>
      <c r="CP618" s="191">
        <f t="shared" si="414"/>
        <v>42.014771308786635</v>
      </c>
      <c r="CQ618" s="145" t="s">
        <v>353</v>
      </c>
      <c r="CR618" s="191">
        <v>175</v>
      </c>
      <c r="CS618" s="191"/>
      <c r="CT618" s="191"/>
      <c r="CU618" s="191"/>
      <c r="CV618" s="192"/>
      <c r="CW618" s="191" t="s">
        <v>357</v>
      </c>
      <c r="CX618" s="209" t="s">
        <v>358</v>
      </c>
      <c r="CY618" s="208">
        <v>0.13</v>
      </c>
      <c r="CZ618" s="191">
        <v>470</v>
      </c>
      <c r="DA618" s="191"/>
      <c r="DB618" s="191">
        <f t="shared" si="415"/>
        <v>51.500015309306441</v>
      </c>
      <c r="DC618" s="43">
        <f t="shared" si="416"/>
        <v>0</v>
      </c>
      <c r="DD618" s="191" t="s">
        <v>362</v>
      </c>
      <c r="DE618" s="191">
        <v>100</v>
      </c>
      <c r="DF618" s="191" t="s">
        <v>361</v>
      </c>
      <c r="DG618" s="191">
        <v>20</v>
      </c>
      <c r="DH618" s="191" t="s">
        <v>353</v>
      </c>
      <c r="DI618" s="192">
        <v>175</v>
      </c>
      <c r="DJ618" s="191"/>
      <c r="DK618" s="209"/>
      <c r="DL618" s="208"/>
      <c r="DM618" s="191"/>
      <c r="DN618" s="191">
        <f t="shared" si="417"/>
        <v>51.500015309306441</v>
      </c>
      <c r="DO618" s="192">
        <f t="shared" si="418"/>
        <v>0</v>
      </c>
      <c r="DP618" s="191">
        <v>1</v>
      </c>
      <c r="DQ618" s="191" t="s">
        <v>363</v>
      </c>
      <c r="DR618" s="191" t="s">
        <v>371</v>
      </c>
      <c r="DS618" s="208">
        <v>0.13400000000000001</v>
      </c>
      <c r="DT618" s="191">
        <v>580</v>
      </c>
      <c r="DU618" s="191">
        <f t="shared" si="419"/>
        <v>7.4246028644983628</v>
      </c>
      <c r="DV618" s="191">
        <v>0.375</v>
      </c>
      <c r="DW618" s="191">
        <v>0.45</v>
      </c>
      <c r="DX618" s="192">
        <f t="shared" si="420"/>
        <v>9.336615846397029</v>
      </c>
      <c r="DY618" s="191">
        <v>1</v>
      </c>
      <c r="DZ618" s="191" t="s">
        <v>363</v>
      </c>
      <c r="EA618" s="191" t="s">
        <v>371</v>
      </c>
      <c r="EB618" s="208">
        <v>0.13400000000000001</v>
      </c>
      <c r="EC618" s="191">
        <v>580</v>
      </c>
      <c r="ED618" s="191">
        <f t="shared" si="421"/>
        <v>2.9152659845337516</v>
      </c>
      <c r="EE618" s="191">
        <v>0.47499999999999998</v>
      </c>
      <c r="EF618" s="191">
        <v>0.47499999999999998</v>
      </c>
      <c r="EG618" s="191">
        <f t="shared" si="422"/>
        <v>4.6683079231985145</v>
      </c>
      <c r="EH618" s="166">
        <f t="shared" si="423"/>
        <v>2</v>
      </c>
      <c r="EI618" s="205">
        <f t="shared" si="424"/>
        <v>2.9931166409047787</v>
      </c>
      <c r="EJ618" s="205">
        <f t="shared" si="425"/>
        <v>1.7606568475910462</v>
      </c>
      <c r="EK618" s="51">
        <f t="shared" si="392"/>
        <v>0.90460913694270539</v>
      </c>
      <c r="EL618" s="220">
        <f t="shared" si="426"/>
        <v>0.23754167954761063</v>
      </c>
      <c r="EM618" s="221">
        <f t="shared" si="427"/>
        <v>5.2698513094477093</v>
      </c>
      <c r="EN618" s="191"/>
      <c r="EO618" s="313"/>
      <c r="EP618" s="192" t="s">
        <v>354</v>
      </c>
      <c r="EQ618" s="222">
        <f t="shared" si="428"/>
        <v>2.9931166409047787</v>
      </c>
      <c r="ER618" s="191">
        <f t="shared" si="429"/>
        <v>1.7606568475910462</v>
      </c>
      <c r="ES618" s="51">
        <f t="shared" si="430"/>
        <v>0.90460913694270539</v>
      </c>
      <c r="ET618" s="191">
        <f t="shared" si="393"/>
        <v>3.7057416795476108</v>
      </c>
      <c r="EU618" s="191">
        <f t="shared" si="431"/>
        <v>5.2698513094477093</v>
      </c>
      <c r="EV618" s="191"/>
      <c r="EW618" s="191"/>
      <c r="EX618" s="192" t="str">
        <f t="shared" si="432"/>
        <v>Front</v>
      </c>
      <c r="EY618" s="145"/>
      <c r="EZ618" s="191"/>
      <c r="FA618" s="191"/>
      <c r="FB618" s="191"/>
      <c r="FC618" s="191"/>
      <c r="FD618" s="191"/>
      <c r="FE618" s="191"/>
      <c r="FF618" s="192"/>
      <c r="FG618" s="145"/>
      <c r="FH618" s="191"/>
      <c r="FI618" s="191"/>
      <c r="FJ618" s="191"/>
      <c r="FK618" s="191"/>
      <c r="FL618" s="191"/>
      <c r="FM618" s="191"/>
      <c r="FN618" s="192"/>
      <c r="FO618" s="145"/>
      <c r="FP618" s="191"/>
      <c r="FQ618" s="191"/>
      <c r="FR618" s="191"/>
      <c r="FS618" s="191"/>
      <c r="FT618" s="191"/>
      <c r="FU618" s="191"/>
      <c r="FV618" s="192"/>
      <c r="FW618" s="191"/>
      <c r="FX618" s="191"/>
      <c r="FY618" s="191"/>
      <c r="FZ618" s="191"/>
      <c r="GA618" s="191"/>
      <c r="GB618" s="191"/>
      <c r="GC618" s="191"/>
      <c r="GD618" s="210"/>
      <c r="GE618" s="145"/>
      <c r="GF618" s="191"/>
      <c r="GG618" s="191"/>
      <c r="GH618" s="191"/>
      <c r="GI618" s="191"/>
      <c r="GJ618" s="191"/>
      <c r="GK618" s="191"/>
      <c r="GL618" s="210"/>
      <c r="GM618" s="145"/>
      <c r="GN618" s="191"/>
      <c r="GO618" s="191"/>
      <c r="GP618" s="191"/>
      <c r="GQ618" s="191"/>
      <c r="GR618" s="191"/>
      <c r="GS618" s="191"/>
      <c r="GT618" s="210"/>
      <c r="GU618" s="145"/>
      <c r="GV618" s="191"/>
      <c r="GW618" s="191"/>
      <c r="GX618" s="191"/>
      <c r="GY618" s="191"/>
      <c r="GZ618" s="191"/>
      <c r="HA618" s="191"/>
      <c r="HB618" s="210"/>
      <c r="HC618" s="145"/>
      <c r="HD618" s="191"/>
      <c r="HE618" s="191"/>
      <c r="HF618" s="191"/>
      <c r="HG618" s="191"/>
      <c r="HH618" s="191"/>
      <c r="HI618" s="191"/>
      <c r="HJ618" s="210"/>
      <c r="HR618" s="310"/>
    </row>
    <row r="619" spans="1:226" s="309" customFormat="1" ht="14.45" customHeight="1" x14ac:dyDescent="0.25">
      <c r="A619" s="211" t="s">
        <v>431</v>
      </c>
      <c r="B619" s="194" t="s">
        <v>0</v>
      </c>
      <c r="C619" s="31">
        <f t="shared" si="394"/>
        <v>609</v>
      </c>
      <c r="D619" s="173" t="str">
        <f t="shared" si="395"/>
        <v>Dw_609</v>
      </c>
      <c r="E619" s="4">
        <v>620.79663053426054</v>
      </c>
      <c r="F619" s="195" t="s">
        <v>360</v>
      </c>
      <c r="G619" s="195">
        <v>17.5</v>
      </c>
      <c r="H619" s="3">
        <f t="shared" si="396"/>
        <v>59.687886571167539</v>
      </c>
      <c r="I619" s="196">
        <f t="shared" si="397"/>
        <v>209.72734978449353</v>
      </c>
      <c r="J619" s="1">
        <f t="shared" si="398"/>
        <v>0.3</v>
      </c>
      <c r="K619" s="280">
        <f t="shared" si="399"/>
        <v>0.69637085786049424</v>
      </c>
      <c r="L619" s="280">
        <f t="shared" si="400"/>
        <v>0.85028151760669113</v>
      </c>
      <c r="M619" s="225">
        <f t="shared" si="401"/>
        <v>1.0541201665823587</v>
      </c>
      <c r="N619" s="15" t="s">
        <v>432</v>
      </c>
      <c r="O619" s="197">
        <f t="shared" si="402"/>
        <v>0.63771113820501835</v>
      </c>
      <c r="P619" s="198">
        <f t="shared" si="403"/>
        <v>0</v>
      </c>
      <c r="Q619" s="198">
        <f t="shared" si="404"/>
        <v>0</v>
      </c>
      <c r="R619" s="198">
        <f t="shared" si="405"/>
        <v>0.73856556802847195</v>
      </c>
      <c r="S619" s="77">
        <f t="shared" si="406"/>
        <v>0.9493504010755649</v>
      </c>
      <c r="T619" s="199"/>
      <c r="U619" s="3">
        <f t="shared" si="407"/>
        <v>2.1932159196971113</v>
      </c>
      <c r="V619" s="98">
        <f t="shared" si="408"/>
        <v>16.354666639403675</v>
      </c>
      <c r="W619" s="49">
        <f t="shared" si="409"/>
        <v>3.6495935922876068</v>
      </c>
      <c r="X619" s="317">
        <f t="shared" si="410"/>
        <v>0.11548546360074949</v>
      </c>
      <c r="Y619" s="318">
        <v>0.1154854636007495</v>
      </c>
      <c r="Z619" s="200"/>
      <c r="AA619" s="66"/>
      <c r="AB619" s="66"/>
      <c r="AC619" s="66">
        <v>250</v>
      </c>
      <c r="AD619" s="66"/>
      <c r="AE619" s="66"/>
      <c r="AF619" s="66"/>
      <c r="AG619" s="66"/>
      <c r="AH619" s="195"/>
      <c r="AI619" s="34"/>
      <c r="AJ619" s="229">
        <v>180</v>
      </c>
      <c r="AK619" s="34"/>
      <c r="AL619" s="34"/>
      <c r="AM619" s="34"/>
      <c r="AN619" s="201"/>
      <c r="AO619" s="201"/>
      <c r="AP619" s="202">
        <v>240</v>
      </c>
      <c r="AQ619" s="18"/>
      <c r="AR619" s="18"/>
      <c r="AS619" s="18"/>
      <c r="AT619" s="51"/>
      <c r="AU619" s="17"/>
      <c r="AV619" s="18"/>
      <c r="AW619" s="112"/>
      <c r="AX619" s="103"/>
      <c r="AY619" s="18"/>
      <c r="AZ619" s="18"/>
      <c r="BA619" s="18"/>
      <c r="BB619" s="17"/>
      <c r="BC619" s="19"/>
      <c r="BD619" s="19"/>
      <c r="BE619" s="19"/>
      <c r="BF619" s="17"/>
      <c r="BG619" s="18"/>
      <c r="BH619" s="18"/>
      <c r="BI619" s="128"/>
      <c r="BJ619" s="331"/>
      <c r="BK619" s="332"/>
      <c r="BL619" s="332"/>
      <c r="BM619" s="332"/>
      <c r="BN619" s="333"/>
      <c r="BO619" s="203">
        <f t="shared" si="411"/>
        <v>6.9363999999999999</v>
      </c>
      <c r="BP619" s="285">
        <v>8.6050237257320141</v>
      </c>
      <c r="BQ619" s="204">
        <v>2.9067985738192981</v>
      </c>
      <c r="BR619" s="204"/>
      <c r="BS619" s="47"/>
      <c r="BT619" s="42"/>
      <c r="BU619" s="42"/>
      <c r="BV619" s="42"/>
      <c r="BW619" s="43"/>
      <c r="BX619" s="191"/>
      <c r="BY619" s="191"/>
      <c r="BZ619" s="205"/>
      <c r="CA619" s="191"/>
      <c r="CB619" s="206"/>
      <c r="CC619" s="191"/>
      <c r="CD619" s="207">
        <f t="shared" si="412"/>
        <v>62.918204935348058</v>
      </c>
      <c r="CE619" s="47" t="s">
        <v>356</v>
      </c>
      <c r="CF619" s="42">
        <v>31.8</v>
      </c>
      <c r="CG619" s="42" t="s">
        <v>353</v>
      </c>
      <c r="CH619" s="42">
        <v>175</v>
      </c>
      <c r="CI619" s="191"/>
      <c r="CJ619" s="192"/>
      <c r="CK619" s="191" t="s">
        <v>357</v>
      </c>
      <c r="CL619" s="191" t="s">
        <v>358</v>
      </c>
      <c r="CM619" s="208">
        <v>0.13</v>
      </c>
      <c r="CN619" s="191">
        <v>470</v>
      </c>
      <c r="CO619" s="205">
        <f t="shared" si="413"/>
        <v>80.380022790730578</v>
      </c>
      <c r="CP619" s="191">
        <f t="shared" si="414"/>
        <v>47.188653701511043</v>
      </c>
      <c r="CQ619" s="145" t="s">
        <v>353</v>
      </c>
      <c r="CR619" s="191">
        <v>175</v>
      </c>
      <c r="CS619" s="191"/>
      <c r="CT619" s="191"/>
      <c r="CU619" s="191"/>
      <c r="CV619" s="192"/>
      <c r="CW619" s="191" t="s">
        <v>357</v>
      </c>
      <c r="CX619" s="209" t="s">
        <v>358</v>
      </c>
      <c r="CY619" s="208">
        <v>0.13</v>
      </c>
      <c r="CZ619" s="191">
        <v>470</v>
      </c>
      <c r="DA619" s="191"/>
      <c r="DB619" s="191">
        <f t="shared" si="415"/>
        <v>59.687886571167539</v>
      </c>
      <c r="DC619" s="43">
        <f t="shared" si="416"/>
        <v>0</v>
      </c>
      <c r="DD619" s="191" t="s">
        <v>362</v>
      </c>
      <c r="DE619" s="191">
        <v>100</v>
      </c>
      <c r="DF619" s="191" t="s">
        <v>361</v>
      </c>
      <c r="DG619" s="191">
        <v>20</v>
      </c>
      <c r="DH619" s="191" t="s">
        <v>353</v>
      </c>
      <c r="DI619" s="192">
        <v>175</v>
      </c>
      <c r="DJ619" s="191"/>
      <c r="DK619" s="209"/>
      <c r="DL619" s="208"/>
      <c r="DM619" s="191"/>
      <c r="DN619" s="191">
        <f t="shared" si="417"/>
        <v>59.687886571167539</v>
      </c>
      <c r="DO619" s="192">
        <f t="shared" si="418"/>
        <v>0</v>
      </c>
      <c r="DP619" s="191">
        <v>1</v>
      </c>
      <c r="DQ619" s="191" t="s">
        <v>363</v>
      </c>
      <c r="DR619" s="191" t="s">
        <v>371</v>
      </c>
      <c r="DS619" s="208">
        <v>0.13400000000000001</v>
      </c>
      <c r="DT619" s="191">
        <v>580</v>
      </c>
      <c r="DU619" s="191">
        <f t="shared" si="419"/>
        <v>8.6050237257320141</v>
      </c>
      <c r="DV619" s="191">
        <v>0.375</v>
      </c>
      <c r="DW619" s="191">
        <v>0.45</v>
      </c>
      <c r="DX619" s="192">
        <f t="shared" si="420"/>
        <v>10.486367489224676</v>
      </c>
      <c r="DY619" s="191">
        <v>1</v>
      </c>
      <c r="DZ619" s="191" t="s">
        <v>363</v>
      </c>
      <c r="EA619" s="191" t="s">
        <v>371</v>
      </c>
      <c r="EB619" s="208">
        <v>0.13400000000000001</v>
      </c>
      <c r="EC619" s="191">
        <v>580</v>
      </c>
      <c r="ED619" s="191">
        <f t="shared" si="421"/>
        <v>2.9067985738192981</v>
      </c>
      <c r="EE619" s="191">
        <v>0.47499999999999998</v>
      </c>
      <c r="EF619" s="191">
        <v>0.47499999999999998</v>
      </c>
      <c r="EG619" s="191">
        <f t="shared" si="422"/>
        <v>5.2431837446123382</v>
      </c>
      <c r="EH619" s="166">
        <f t="shared" si="423"/>
        <v>2</v>
      </c>
      <c r="EI619" s="205">
        <f t="shared" si="424"/>
        <v>3.7284670634850889</v>
      </c>
      <c r="EJ619" s="205">
        <f t="shared" si="425"/>
        <v>2.1932159196971113</v>
      </c>
      <c r="EK619" s="51">
        <f t="shared" si="392"/>
        <v>0.4635826541221868</v>
      </c>
      <c r="EL619" s="220">
        <f t="shared" si="426"/>
        <v>1.6039664682574555</v>
      </c>
      <c r="EM619" s="221">
        <f t="shared" si="427"/>
        <v>8.1773333197018374</v>
      </c>
      <c r="EN619" s="191"/>
      <c r="EO619" s="313"/>
      <c r="EP619" s="192" t="s">
        <v>354</v>
      </c>
      <c r="EQ619" s="222">
        <f t="shared" si="428"/>
        <v>3.7284670634850889</v>
      </c>
      <c r="ER619" s="191">
        <f t="shared" si="429"/>
        <v>2.1932159196971113</v>
      </c>
      <c r="ES619" s="51">
        <f t="shared" si="430"/>
        <v>0.4635826541221868</v>
      </c>
      <c r="ET619" s="191">
        <f t="shared" si="393"/>
        <v>1.6039664682574555</v>
      </c>
      <c r="EU619" s="191">
        <f t="shared" si="431"/>
        <v>8.1773333197018374</v>
      </c>
      <c r="EV619" s="191"/>
      <c r="EW619" s="191"/>
      <c r="EX619" s="192" t="str">
        <f t="shared" si="432"/>
        <v>Rear</v>
      </c>
      <c r="EY619" s="145"/>
      <c r="EZ619" s="191"/>
      <c r="FA619" s="191"/>
      <c r="FB619" s="191"/>
      <c r="FC619" s="191"/>
      <c r="FD619" s="191"/>
      <c r="FE619" s="191"/>
      <c r="FF619" s="192"/>
      <c r="FG619" s="145"/>
      <c r="FH619" s="191"/>
      <c r="FI619" s="191"/>
      <c r="FJ619" s="191"/>
      <c r="FK619" s="191"/>
      <c r="FL619" s="191"/>
      <c r="FM619" s="191"/>
      <c r="FN619" s="192"/>
      <c r="FO619" s="145"/>
      <c r="FP619" s="191"/>
      <c r="FQ619" s="191"/>
      <c r="FR619" s="191"/>
      <c r="FS619" s="191"/>
      <c r="FT619" s="191"/>
      <c r="FU619" s="191"/>
      <c r="FV619" s="192"/>
      <c r="FW619" s="191"/>
      <c r="FX619" s="191"/>
      <c r="FY619" s="191"/>
      <c r="FZ619" s="191"/>
      <c r="GA619" s="191"/>
      <c r="GB619" s="191"/>
      <c r="GC619" s="191"/>
      <c r="GD619" s="210"/>
      <c r="GE619" s="145"/>
      <c r="GF619" s="191"/>
      <c r="GG619" s="191"/>
      <c r="GH619" s="191"/>
      <c r="GI619" s="191"/>
      <c r="GJ619" s="191"/>
      <c r="GK619" s="191"/>
      <c r="GL619" s="210"/>
      <c r="GM619" s="145"/>
      <c r="GN619" s="191"/>
      <c r="GO619" s="191"/>
      <c r="GP619" s="191"/>
      <c r="GQ619" s="191"/>
      <c r="GR619" s="191"/>
      <c r="GS619" s="191"/>
      <c r="GT619" s="210"/>
      <c r="GU619" s="145"/>
      <c r="GV619" s="191"/>
      <c r="GW619" s="191"/>
      <c r="GX619" s="191"/>
      <c r="GY619" s="191"/>
      <c r="GZ619" s="191"/>
      <c r="HA619" s="191"/>
      <c r="HB619" s="210"/>
      <c r="HC619" s="145"/>
      <c r="HD619" s="191"/>
      <c r="HE619" s="191"/>
      <c r="HF619" s="191"/>
      <c r="HG619" s="191"/>
      <c r="HH619" s="191"/>
      <c r="HI619" s="191"/>
      <c r="HJ619" s="210"/>
      <c r="HR619" s="310"/>
    </row>
    <row r="620" spans="1:226" s="309" customFormat="1" ht="14.45" customHeight="1" x14ac:dyDescent="0.25">
      <c r="A620" s="211" t="s">
        <v>431</v>
      </c>
      <c r="B620" s="194" t="s">
        <v>0</v>
      </c>
      <c r="C620" s="31">
        <f t="shared" si="394"/>
        <v>610</v>
      </c>
      <c r="D620" s="173" t="str">
        <f t="shared" si="395"/>
        <v>Dw_610</v>
      </c>
      <c r="E620" s="4">
        <v>408.35342311128528</v>
      </c>
      <c r="F620" s="195" t="s">
        <v>360</v>
      </c>
      <c r="G620" s="195">
        <v>17.5</v>
      </c>
      <c r="H620" s="3">
        <f t="shared" si="396"/>
        <v>46.606347190983776</v>
      </c>
      <c r="I620" s="196">
        <f t="shared" si="397"/>
        <v>170.48963344244481</v>
      </c>
      <c r="J620" s="1">
        <f t="shared" si="398"/>
        <v>0.3</v>
      </c>
      <c r="K620" s="280">
        <f t="shared" si="399"/>
        <v>0.66186485456813537</v>
      </c>
      <c r="L620" s="280">
        <f t="shared" si="400"/>
        <v>0.79319673124284862</v>
      </c>
      <c r="M620" s="225">
        <f t="shared" si="401"/>
        <v>1.0974232720522681</v>
      </c>
      <c r="N620" s="15" t="s">
        <v>432</v>
      </c>
      <c r="O620" s="197">
        <f t="shared" si="402"/>
        <v>0.59489754843213649</v>
      </c>
      <c r="P620" s="198">
        <f t="shared" si="403"/>
        <v>0</v>
      </c>
      <c r="Q620" s="198">
        <f t="shared" si="404"/>
        <v>0</v>
      </c>
      <c r="R620" s="198">
        <f t="shared" si="405"/>
        <v>0.76890573578417698</v>
      </c>
      <c r="S620" s="77">
        <f t="shared" si="406"/>
        <v>0.79281524555568295</v>
      </c>
      <c r="T620" s="199"/>
      <c r="U620" s="3">
        <f t="shared" si="407"/>
        <v>1.9399034452206358</v>
      </c>
      <c r="V620" s="98">
        <f t="shared" si="408"/>
        <v>12.794966281048238</v>
      </c>
      <c r="W620" s="49">
        <f t="shared" si="409"/>
        <v>3.6425533422480822</v>
      </c>
      <c r="X620" s="317">
        <f t="shared" si="410"/>
        <v>0.10452765943624301</v>
      </c>
      <c r="Y620" s="318">
        <v>0.104527659436243</v>
      </c>
      <c r="Z620" s="200"/>
      <c r="AA620" s="66"/>
      <c r="AB620" s="66"/>
      <c r="AC620" s="66">
        <v>250</v>
      </c>
      <c r="AD620" s="66"/>
      <c r="AE620" s="66"/>
      <c r="AF620" s="66"/>
      <c r="AG620" s="66"/>
      <c r="AH620" s="195"/>
      <c r="AI620" s="34"/>
      <c r="AJ620" s="229">
        <v>180</v>
      </c>
      <c r="AK620" s="34"/>
      <c r="AL620" s="34"/>
      <c r="AM620" s="34"/>
      <c r="AN620" s="201"/>
      <c r="AO620" s="201"/>
      <c r="AP620" s="202">
        <v>240</v>
      </c>
      <c r="AQ620" s="18"/>
      <c r="AR620" s="18"/>
      <c r="AS620" s="18"/>
      <c r="AT620" s="51"/>
      <c r="AU620" s="17"/>
      <c r="AV620" s="18"/>
      <c r="AW620" s="112"/>
      <c r="AX620" s="103"/>
      <c r="AY620" s="18"/>
      <c r="AZ620" s="18"/>
      <c r="BA620" s="18"/>
      <c r="BB620" s="17"/>
      <c r="BC620" s="19"/>
      <c r="BD620" s="19"/>
      <c r="BE620" s="19"/>
      <c r="BF620" s="17"/>
      <c r="BG620" s="18"/>
      <c r="BH620" s="18"/>
      <c r="BI620" s="128"/>
      <c r="BJ620" s="331"/>
      <c r="BK620" s="332"/>
      <c r="BL620" s="332"/>
      <c r="BM620" s="332"/>
      <c r="BN620" s="333"/>
      <c r="BO620" s="203">
        <f t="shared" si="411"/>
        <v>6.9363999999999999</v>
      </c>
      <c r="BP620" s="285">
        <v>6.7190973979274231</v>
      </c>
      <c r="BQ620" s="204">
        <v>2.8295175491815496</v>
      </c>
      <c r="BR620" s="204"/>
      <c r="BS620" s="47"/>
      <c r="BT620" s="42"/>
      <c r="BU620" s="42"/>
      <c r="BV620" s="42"/>
      <c r="BW620" s="43"/>
      <c r="BX620" s="191"/>
      <c r="BY620" s="191"/>
      <c r="BZ620" s="205"/>
      <c r="CA620" s="191"/>
      <c r="CB620" s="206"/>
      <c r="CC620" s="191"/>
      <c r="CD620" s="207">
        <f t="shared" si="412"/>
        <v>51.146890032733445</v>
      </c>
      <c r="CE620" s="47" t="s">
        <v>356</v>
      </c>
      <c r="CF620" s="42">
        <v>31.8</v>
      </c>
      <c r="CG620" s="42" t="s">
        <v>353</v>
      </c>
      <c r="CH620" s="42">
        <v>175</v>
      </c>
      <c r="CI620" s="191"/>
      <c r="CJ620" s="192"/>
      <c r="CK620" s="191" t="s">
        <v>357</v>
      </c>
      <c r="CL620" s="191" t="s">
        <v>358</v>
      </c>
      <c r="CM620" s="208">
        <v>0.13</v>
      </c>
      <c r="CN620" s="191">
        <v>470</v>
      </c>
      <c r="CO620" s="205">
        <f t="shared" si="413"/>
        <v>67.305385209049405</v>
      </c>
      <c r="CP620" s="191">
        <f t="shared" si="414"/>
        <v>38.360167524550086</v>
      </c>
      <c r="CQ620" s="145" t="s">
        <v>353</v>
      </c>
      <c r="CR620" s="191">
        <v>175</v>
      </c>
      <c r="CS620" s="191"/>
      <c r="CT620" s="191"/>
      <c r="CU620" s="191"/>
      <c r="CV620" s="192"/>
      <c r="CW620" s="191" t="s">
        <v>357</v>
      </c>
      <c r="CX620" s="209" t="s">
        <v>358</v>
      </c>
      <c r="CY620" s="208">
        <v>0.13</v>
      </c>
      <c r="CZ620" s="191">
        <v>470</v>
      </c>
      <c r="DA620" s="191"/>
      <c r="DB620" s="191">
        <f t="shared" si="415"/>
        <v>46.606347190983776</v>
      </c>
      <c r="DC620" s="43">
        <f t="shared" si="416"/>
        <v>0</v>
      </c>
      <c r="DD620" s="191" t="s">
        <v>362</v>
      </c>
      <c r="DE620" s="191">
        <v>100</v>
      </c>
      <c r="DF620" s="191" t="s">
        <v>361</v>
      </c>
      <c r="DG620" s="191">
        <v>20</v>
      </c>
      <c r="DH620" s="191" t="s">
        <v>353</v>
      </c>
      <c r="DI620" s="192">
        <v>175</v>
      </c>
      <c r="DJ620" s="191"/>
      <c r="DK620" s="209"/>
      <c r="DL620" s="208"/>
      <c r="DM620" s="191"/>
      <c r="DN620" s="191">
        <f t="shared" si="417"/>
        <v>46.606347190983776</v>
      </c>
      <c r="DO620" s="192">
        <f t="shared" si="418"/>
        <v>0</v>
      </c>
      <c r="DP620" s="191">
        <v>1</v>
      </c>
      <c r="DQ620" s="191" t="s">
        <v>363</v>
      </c>
      <c r="DR620" s="191" t="s">
        <v>371</v>
      </c>
      <c r="DS620" s="208">
        <v>0.13400000000000001</v>
      </c>
      <c r="DT620" s="191">
        <v>580</v>
      </c>
      <c r="DU620" s="191">
        <f t="shared" si="419"/>
        <v>6.7190973979274231</v>
      </c>
      <c r="DV620" s="191">
        <v>0.375</v>
      </c>
      <c r="DW620" s="191">
        <v>0.45</v>
      </c>
      <c r="DX620" s="192">
        <f t="shared" si="420"/>
        <v>8.5244816721222403</v>
      </c>
      <c r="DY620" s="191">
        <v>1</v>
      </c>
      <c r="DZ620" s="191" t="s">
        <v>363</v>
      </c>
      <c r="EA620" s="191" t="s">
        <v>371</v>
      </c>
      <c r="EB620" s="208">
        <v>0.13400000000000001</v>
      </c>
      <c r="EC620" s="191">
        <v>580</v>
      </c>
      <c r="ED620" s="191">
        <f t="shared" si="421"/>
        <v>2.8295175491815496</v>
      </c>
      <c r="EE620" s="191">
        <v>0.47499999999999998</v>
      </c>
      <c r="EF620" s="191">
        <v>0.47499999999999998</v>
      </c>
      <c r="EG620" s="191">
        <f t="shared" si="422"/>
        <v>4.2622408360611201</v>
      </c>
      <c r="EH620" s="166">
        <f t="shared" si="423"/>
        <v>2</v>
      </c>
      <c r="EI620" s="205">
        <f t="shared" si="424"/>
        <v>3.2978358568750812</v>
      </c>
      <c r="EJ620" s="205">
        <f t="shared" si="425"/>
        <v>1.9399034452206361</v>
      </c>
      <c r="EK620" s="51">
        <f t="shared" si="392"/>
        <v>0.63961410396091356</v>
      </c>
      <c r="EL620" s="220">
        <f t="shared" si="426"/>
        <v>8.5182071562459383E-2</v>
      </c>
      <c r="EM620" s="221">
        <f t="shared" si="427"/>
        <v>6.3974831405241188</v>
      </c>
      <c r="EN620" s="191"/>
      <c r="EO620" s="313"/>
      <c r="EP620" s="192" t="s">
        <v>354</v>
      </c>
      <c r="EQ620" s="222">
        <f t="shared" si="428"/>
        <v>3.2978358568750812</v>
      </c>
      <c r="ER620" s="191">
        <f t="shared" si="429"/>
        <v>1.9399034452206361</v>
      </c>
      <c r="ES620" s="51">
        <f t="shared" si="430"/>
        <v>0.63961410396091356</v>
      </c>
      <c r="ET620" s="191">
        <f t="shared" si="393"/>
        <v>3.5533820715624591</v>
      </c>
      <c r="EU620" s="191">
        <f t="shared" si="431"/>
        <v>6.3974831405241188</v>
      </c>
      <c r="EV620" s="191"/>
      <c r="EW620" s="191"/>
      <c r="EX620" s="192" t="str">
        <f t="shared" si="432"/>
        <v>Front</v>
      </c>
      <c r="EY620" s="145"/>
      <c r="EZ620" s="191"/>
      <c r="FA620" s="191"/>
      <c r="FB620" s="191"/>
      <c r="FC620" s="191"/>
      <c r="FD620" s="191"/>
      <c r="FE620" s="191"/>
      <c r="FF620" s="192"/>
      <c r="FG620" s="145"/>
      <c r="FH620" s="191"/>
      <c r="FI620" s="191"/>
      <c r="FJ620" s="191"/>
      <c r="FK620" s="191"/>
      <c r="FL620" s="191"/>
      <c r="FM620" s="191"/>
      <c r="FN620" s="192"/>
      <c r="FO620" s="145"/>
      <c r="FP620" s="191"/>
      <c r="FQ620" s="191"/>
      <c r="FR620" s="191"/>
      <c r="FS620" s="191"/>
      <c r="FT620" s="191"/>
      <c r="FU620" s="191"/>
      <c r="FV620" s="192"/>
      <c r="FW620" s="191"/>
      <c r="FX620" s="191"/>
      <c r="FY620" s="191"/>
      <c r="FZ620" s="191"/>
      <c r="GA620" s="191"/>
      <c r="GB620" s="191"/>
      <c r="GC620" s="191"/>
      <c r="GD620" s="210"/>
      <c r="GE620" s="145"/>
      <c r="GF620" s="191"/>
      <c r="GG620" s="191"/>
      <c r="GH620" s="191"/>
      <c r="GI620" s="191"/>
      <c r="GJ620" s="191"/>
      <c r="GK620" s="191"/>
      <c r="GL620" s="210"/>
      <c r="GM620" s="145"/>
      <c r="GN620" s="191"/>
      <c r="GO620" s="191"/>
      <c r="GP620" s="191"/>
      <c r="GQ620" s="191"/>
      <c r="GR620" s="191"/>
      <c r="GS620" s="191"/>
      <c r="GT620" s="210"/>
      <c r="GU620" s="145"/>
      <c r="GV620" s="191"/>
      <c r="GW620" s="191"/>
      <c r="GX620" s="191"/>
      <c r="GY620" s="191"/>
      <c r="GZ620" s="191"/>
      <c r="HA620" s="191"/>
      <c r="HB620" s="210"/>
      <c r="HC620" s="145"/>
      <c r="HD620" s="191"/>
      <c r="HE620" s="191"/>
      <c r="HF620" s="191"/>
      <c r="HG620" s="191"/>
      <c r="HH620" s="191"/>
      <c r="HI620" s="191"/>
      <c r="HJ620" s="210"/>
      <c r="HR620" s="310"/>
    </row>
    <row r="621" spans="1:226" s="309" customFormat="1" ht="14.45" customHeight="1" x14ac:dyDescent="0.25">
      <c r="A621" s="211" t="s">
        <v>431</v>
      </c>
      <c r="B621" s="194" t="s">
        <v>0</v>
      </c>
      <c r="C621" s="31">
        <f t="shared" si="394"/>
        <v>611</v>
      </c>
      <c r="D621" s="173" t="str">
        <f t="shared" si="395"/>
        <v>Dw_611</v>
      </c>
      <c r="E621" s="4">
        <v>635.84037821392405</v>
      </c>
      <c r="F621" s="195" t="s">
        <v>360</v>
      </c>
      <c r="G621" s="195">
        <v>17.5</v>
      </c>
      <c r="H621" s="3">
        <f t="shared" si="396"/>
        <v>43.935627952434153</v>
      </c>
      <c r="I621" s="196">
        <f t="shared" si="397"/>
        <v>166.62523894218594</v>
      </c>
      <c r="J621" s="1">
        <f t="shared" si="398"/>
        <v>0.3</v>
      </c>
      <c r="K621" s="280">
        <f t="shared" si="399"/>
        <v>0.63473071144819615</v>
      </c>
      <c r="L621" s="280">
        <f t="shared" si="400"/>
        <v>0.72461936836988228</v>
      </c>
      <c r="M621" s="225">
        <f t="shared" si="401"/>
        <v>1.1377456977916334</v>
      </c>
      <c r="N621" s="15" t="s">
        <v>432</v>
      </c>
      <c r="O621" s="197">
        <f t="shared" si="402"/>
        <v>0.54346452627741171</v>
      </c>
      <c r="P621" s="198">
        <f t="shared" si="403"/>
        <v>0</v>
      </c>
      <c r="Q621" s="198">
        <f t="shared" si="404"/>
        <v>0</v>
      </c>
      <c r="R621" s="198">
        <f t="shared" si="405"/>
        <v>0.79715750082443293</v>
      </c>
      <c r="S621" s="77">
        <f t="shared" si="406"/>
        <v>0.73887486612700781</v>
      </c>
      <c r="T621" s="199"/>
      <c r="U621" s="3">
        <f t="shared" si="407"/>
        <v>1.69509593349995</v>
      </c>
      <c r="V621" s="98">
        <f t="shared" si="408"/>
        <v>9.7693907608114241</v>
      </c>
      <c r="W621" s="49">
        <f t="shared" si="409"/>
        <v>4.4972740908958126</v>
      </c>
      <c r="X621" s="317">
        <f t="shared" si="410"/>
        <v>7.6335022312769188E-2</v>
      </c>
      <c r="Y621" s="318">
        <v>7.6335022312769202E-2</v>
      </c>
      <c r="Z621" s="200"/>
      <c r="AA621" s="66"/>
      <c r="AB621" s="66"/>
      <c r="AC621" s="66">
        <v>250</v>
      </c>
      <c r="AD621" s="66"/>
      <c r="AE621" s="66"/>
      <c r="AF621" s="66"/>
      <c r="AG621" s="66"/>
      <c r="AH621" s="195"/>
      <c r="AI621" s="34"/>
      <c r="AJ621" s="229">
        <v>180</v>
      </c>
      <c r="AK621" s="34"/>
      <c r="AL621" s="34"/>
      <c r="AM621" s="34"/>
      <c r="AN621" s="201"/>
      <c r="AO621" s="201"/>
      <c r="AP621" s="202">
        <v>240</v>
      </c>
      <c r="AQ621" s="18"/>
      <c r="AR621" s="18"/>
      <c r="AS621" s="18"/>
      <c r="AT621" s="51"/>
      <c r="AU621" s="17"/>
      <c r="AV621" s="18"/>
      <c r="AW621" s="112"/>
      <c r="AX621" s="103"/>
      <c r="AY621" s="18"/>
      <c r="AZ621" s="18"/>
      <c r="BA621" s="18"/>
      <c r="BB621" s="17"/>
      <c r="BC621" s="19"/>
      <c r="BD621" s="19"/>
      <c r="BE621" s="19"/>
      <c r="BF621" s="17"/>
      <c r="BG621" s="18"/>
      <c r="BH621" s="18"/>
      <c r="BI621" s="128"/>
      <c r="BJ621" s="331"/>
      <c r="BK621" s="332"/>
      <c r="BL621" s="332"/>
      <c r="BM621" s="332"/>
      <c r="BN621" s="333"/>
      <c r="BO621" s="203">
        <f t="shared" si="411"/>
        <v>6.9363999999999999</v>
      </c>
      <c r="BP621" s="285">
        <v>6.3340678093008123</v>
      </c>
      <c r="BQ621" s="204">
        <v>2.9672647629694593</v>
      </c>
      <c r="BR621" s="204"/>
      <c r="BS621" s="47"/>
      <c r="BT621" s="42"/>
      <c r="BU621" s="42"/>
      <c r="BV621" s="42"/>
      <c r="BW621" s="43"/>
      <c r="BX621" s="191"/>
      <c r="BY621" s="191"/>
      <c r="BZ621" s="205"/>
      <c r="CA621" s="191"/>
      <c r="CB621" s="206"/>
      <c r="CC621" s="191"/>
      <c r="CD621" s="207">
        <f t="shared" si="412"/>
        <v>49.987571682655783</v>
      </c>
      <c r="CE621" s="47" t="s">
        <v>356</v>
      </c>
      <c r="CF621" s="42">
        <v>31.8</v>
      </c>
      <c r="CG621" s="42" t="s">
        <v>353</v>
      </c>
      <c r="CH621" s="42">
        <v>175</v>
      </c>
      <c r="CI621" s="191"/>
      <c r="CJ621" s="192"/>
      <c r="CK621" s="191" t="s">
        <v>357</v>
      </c>
      <c r="CL621" s="191" t="s">
        <v>358</v>
      </c>
      <c r="CM621" s="208">
        <v>0.13</v>
      </c>
      <c r="CN621" s="191">
        <v>470</v>
      </c>
      <c r="CO621" s="205">
        <f t="shared" si="413"/>
        <v>68.782429185889754</v>
      </c>
      <c r="CP621" s="191">
        <f t="shared" si="414"/>
        <v>37.490678761991838</v>
      </c>
      <c r="CQ621" s="145" t="s">
        <v>353</v>
      </c>
      <c r="CR621" s="191">
        <v>175</v>
      </c>
      <c r="CS621" s="191"/>
      <c r="CT621" s="191"/>
      <c r="CU621" s="191"/>
      <c r="CV621" s="192"/>
      <c r="CW621" s="191" t="s">
        <v>357</v>
      </c>
      <c r="CX621" s="209" t="s">
        <v>358</v>
      </c>
      <c r="CY621" s="208">
        <v>0.13</v>
      </c>
      <c r="CZ621" s="191">
        <v>470</v>
      </c>
      <c r="DA621" s="191"/>
      <c r="DB621" s="191">
        <f t="shared" si="415"/>
        <v>43.935627952434153</v>
      </c>
      <c r="DC621" s="43">
        <f t="shared" si="416"/>
        <v>0</v>
      </c>
      <c r="DD621" s="191" t="s">
        <v>362</v>
      </c>
      <c r="DE621" s="191">
        <v>100</v>
      </c>
      <c r="DF621" s="191" t="s">
        <v>361</v>
      </c>
      <c r="DG621" s="191">
        <v>20</v>
      </c>
      <c r="DH621" s="191" t="s">
        <v>353</v>
      </c>
      <c r="DI621" s="192">
        <v>175</v>
      </c>
      <c r="DJ621" s="191"/>
      <c r="DK621" s="209"/>
      <c r="DL621" s="208"/>
      <c r="DM621" s="191"/>
      <c r="DN621" s="191">
        <f t="shared" si="417"/>
        <v>43.935627952434153</v>
      </c>
      <c r="DO621" s="192">
        <f t="shared" si="418"/>
        <v>0</v>
      </c>
      <c r="DP621" s="191">
        <v>1</v>
      </c>
      <c r="DQ621" s="191" t="s">
        <v>363</v>
      </c>
      <c r="DR621" s="191" t="s">
        <v>371</v>
      </c>
      <c r="DS621" s="208">
        <v>0.13400000000000001</v>
      </c>
      <c r="DT621" s="191">
        <v>580</v>
      </c>
      <c r="DU621" s="191">
        <f t="shared" si="419"/>
        <v>6.3340678093008123</v>
      </c>
      <c r="DV621" s="191">
        <v>0.375</v>
      </c>
      <c r="DW621" s="191">
        <v>0.45</v>
      </c>
      <c r="DX621" s="192">
        <f t="shared" si="420"/>
        <v>8.3312619471092972</v>
      </c>
      <c r="DY621" s="191">
        <v>1</v>
      </c>
      <c r="DZ621" s="191" t="s">
        <v>363</v>
      </c>
      <c r="EA621" s="191" t="s">
        <v>371</v>
      </c>
      <c r="EB621" s="208">
        <v>0.13400000000000001</v>
      </c>
      <c r="EC621" s="191">
        <v>580</v>
      </c>
      <c r="ED621" s="191">
        <f t="shared" si="421"/>
        <v>2.9672647629694593</v>
      </c>
      <c r="EE621" s="191">
        <v>0.47499999999999998</v>
      </c>
      <c r="EF621" s="191">
        <v>0.47499999999999998</v>
      </c>
      <c r="EG621" s="191">
        <f t="shared" si="422"/>
        <v>4.1656309735546486</v>
      </c>
      <c r="EH621" s="166">
        <f t="shared" si="423"/>
        <v>2</v>
      </c>
      <c r="EI621" s="205">
        <f t="shared" si="424"/>
        <v>2.8816630869499145</v>
      </c>
      <c r="EJ621" s="205">
        <f t="shared" si="425"/>
        <v>1.6950959334999498</v>
      </c>
      <c r="EK621" s="51">
        <f t="shared" si="392"/>
        <v>1.0221688294695095</v>
      </c>
      <c r="EL621" s="220">
        <f t="shared" si="426"/>
        <v>0.29326845652504274</v>
      </c>
      <c r="EM621" s="221">
        <f t="shared" si="427"/>
        <v>4.8846953804057121</v>
      </c>
      <c r="EN621" s="191"/>
      <c r="EO621" s="313"/>
      <c r="EP621" s="192" t="s">
        <v>354</v>
      </c>
      <c r="EQ621" s="222">
        <f t="shared" si="428"/>
        <v>2.8816630869499145</v>
      </c>
      <c r="ER621" s="191">
        <f t="shared" si="429"/>
        <v>1.6950959334999498</v>
      </c>
      <c r="ES621" s="51">
        <f t="shared" si="430"/>
        <v>1.0221688294695095</v>
      </c>
      <c r="ET621" s="191">
        <f t="shared" si="393"/>
        <v>3.7614684565250425</v>
      </c>
      <c r="EU621" s="191">
        <f t="shared" si="431"/>
        <v>4.8846953804057121</v>
      </c>
      <c r="EV621" s="191"/>
      <c r="EW621" s="191"/>
      <c r="EX621" s="192" t="str">
        <f t="shared" si="432"/>
        <v>Front</v>
      </c>
      <c r="EY621" s="145"/>
      <c r="EZ621" s="191"/>
      <c r="FA621" s="191"/>
      <c r="FB621" s="191"/>
      <c r="FC621" s="191"/>
      <c r="FD621" s="191"/>
      <c r="FE621" s="191"/>
      <c r="FF621" s="192"/>
      <c r="FG621" s="145"/>
      <c r="FH621" s="191"/>
      <c r="FI621" s="191"/>
      <c r="FJ621" s="191"/>
      <c r="FK621" s="191"/>
      <c r="FL621" s="191"/>
      <c r="FM621" s="191"/>
      <c r="FN621" s="192"/>
      <c r="FO621" s="145"/>
      <c r="FP621" s="191"/>
      <c r="FQ621" s="191"/>
      <c r="FR621" s="191"/>
      <c r="FS621" s="191"/>
      <c r="FT621" s="191"/>
      <c r="FU621" s="191"/>
      <c r="FV621" s="192"/>
      <c r="FW621" s="191"/>
      <c r="FX621" s="191"/>
      <c r="FY621" s="191"/>
      <c r="FZ621" s="191"/>
      <c r="GA621" s="191"/>
      <c r="GB621" s="191"/>
      <c r="GC621" s="191"/>
      <c r="GD621" s="210"/>
      <c r="GE621" s="145"/>
      <c r="GF621" s="191"/>
      <c r="GG621" s="191"/>
      <c r="GH621" s="191"/>
      <c r="GI621" s="191"/>
      <c r="GJ621" s="191"/>
      <c r="GK621" s="191"/>
      <c r="GL621" s="210"/>
      <c r="GM621" s="145"/>
      <c r="GN621" s="191"/>
      <c r="GO621" s="191"/>
      <c r="GP621" s="191"/>
      <c r="GQ621" s="191"/>
      <c r="GR621" s="191"/>
      <c r="GS621" s="191"/>
      <c r="GT621" s="210"/>
      <c r="GU621" s="145"/>
      <c r="GV621" s="191"/>
      <c r="GW621" s="191"/>
      <c r="GX621" s="191"/>
      <c r="GY621" s="191"/>
      <c r="GZ621" s="191"/>
      <c r="HA621" s="191"/>
      <c r="HB621" s="210"/>
      <c r="HC621" s="145"/>
      <c r="HD621" s="191"/>
      <c r="HE621" s="191"/>
      <c r="HF621" s="191"/>
      <c r="HG621" s="191"/>
      <c r="HH621" s="191"/>
      <c r="HI621" s="191"/>
      <c r="HJ621" s="210"/>
      <c r="HR621" s="310"/>
    </row>
    <row r="622" spans="1:226" s="309" customFormat="1" ht="14.45" customHeight="1" x14ac:dyDescent="0.25">
      <c r="A622" s="211" t="s">
        <v>431</v>
      </c>
      <c r="B622" s="194" t="s">
        <v>0</v>
      </c>
      <c r="C622" s="31">
        <f t="shared" si="394"/>
        <v>612</v>
      </c>
      <c r="D622" s="173" t="str">
        <f t="shared" si="395"/>
        <v>Dw_612</v>
      </c>
      <c r="E622" s="4">
        <v>426.38107267507951</v>
      </c>
      <c r="F622" s="195" t="s">
        <v>360</v>
      </c>
      <c r="G622" s="195">
        <v>17.5</v>
      </c>
      <c r="H622" s="3">
        <f t="shared" si="396"/>
        <v>47.367409784784627</v>
      </c>
      <c r="I622" s="196">
        <f t="shared" si="397"/>
        <v>174.81783178804824</v>
      </c>
      <c r="J622" s="1">
        <f t="shared" si="398"/>
        <v>0.30000000000000004</v>
      </c>
      <c r="K622" s="280">
        <f t="shared" si="399"/>
        <v>0.65488732358537372</v>
      </c>
      <c r="L622" s="280">
        <f t="shared" si="400"/>
        <v>0.8507680487342193</v>
      </c>
      <c r="M622" s="225">
        <f t="shared" si="401"/>
        <v>1.1072032389928357</v>
      </c>
      <c r="N622" s="15" t="s">
        <v>432</v>
      </c>
      <c r="O622" s="197">
        <f t="shared" si="402"/>
        <v>0.63807603655066447</v>
      </c>
      <c r="P622" s="198">
        <f t="shared" si="403"/>
        <v>0</v>
      </c>
      <c r="Q622" s="198">
        <f t="shared" si="404"/>
        <v>0</v>
      </c>
      <c r="R622" s="198">
        <f t="shared" si="405"/>
        <v>0.77575803504544494</v>
      </c>
      <c r="S622" s="77">
        <f t="shared" si="406"/>
        <v>0.7907602153060912</v>
      </c>
      <c r="T622" s="199"/>
      <c r="U622" s="3">
        <f t="shared" si="407"/>
        <v>2.3287400242583782</v>
      </c>
      <c r="V622" s="98">
        <f t="shared" si="408"/>
        <v>18.438302341981899</v>
      </c>
      <c r="W622" s="49">
        <f t="shared" si="409"/>
        <v>2.5689680593280255</v>
      </c>
      <c r="X622" s="317">
        <f t="shared" si="410"/>
        <v>0.1609517511944426</v>
      </c>
      <c r="Y622" s="318">
        <v>0.16095175119444269</v>
      </c>
      <c r="Z622" s="200"/>
      <c r="AA622" s="66"/>
      <c r="AB622" s="66"/>
      <c r="AC622" s="66">
        <v>250</v>
      </c>
      <c r="AD622" s="66"/>
      <c r="AE622" s="66"/>
      <c r="AF622" s="66"/>
      <c r="AG622" s="66"/>
      <c r="AH622" s="195"/>
      <c r="AI622" s="34"/>
      <c r="AJ622" s="229">
        <v>180</v>
      </c>
      <c r="AK622" s="34"/>
      <c r="AL622" s="34"/>
      <c r="AM622" s="34"/>
      <c r="AN622" s="201"/>
      <c r="AO622" s="201"/>
      <c r="AP622" s="202">
        <v>240</v>
      </c>
      <c r="AQ622" s="18"/>
      <c r="AR622" s="18"/>
      <c r="AS622" s="18"/>
      <c r="AT622" s="51"/>
      <c r="AU622" s="17"/>
      <c r="AV622" s="18"/>
      <c r="AW622" s="112"/>
      <c r="AX622" s="103"/>
      <c r="AY622" s="18"/>
      <c r="AZ622" s="18"/>
      <c r="BA622" s="18"/>
      <c r="BB622" s="17"/>
      <c r="BC622" s="19"/>
      <c r="BD622" s="19"/>
      <c r="BE622" s="19"/>
      <c r="BF622" s="17"/>
      <c r="BG622" s="18"/>
      <c r="BH622" s="18"/>
      <c r="BI622" s="128"/>
      <c r="BJ622" s="331"/>
      <c r="BK622" s="332"/>
      <c r="BL622" s="332"/>
      <c r="BM622" s="332"/>
      <c r="BN622" s="333"/>
      <c r="BO622" s="203">
        <f t="shared" si="411"/>
        <v>6.9363999999999999</v>
      </c>
      <c r="BP622" s="285">
        <v>6.8288175112139768</v>
      </c>
      <c r="BQ622" s="204">
        <v>2.9088901847442119</v>
      </c>
      <c r="BR622" s="204"/>
      <c r="BS622" s="47"/>
      <c r="BT622" s="42"/>
      <c r="BU622" s="42"/>
      <c r="BV622" s="42"/>
      <c r="BW622" s="43"/>
      <c r="BX622" s="191"/>
      <c r="BY622" s="191"/>
      <c r="BZ622" s="205"/>
      <c r="CA622" s="191"/>
      <c r="CB622" s="206"/>
      <c r="CC622" s="191"/>
      <c r="CD622" s="207">
        <f t="shared" si="412"/>
        <v>52.445349536414476</v>
      </c>
      <c r="CE622" s="47" t="s">
        <v>356</v>
      </c>
      <c r="CF622" s="42">
        <v>31.8</v>
      </c>
      <c r="CG622" s="42" t="s">
        <v>353</v>
      </c>
      <c r="CH622" s="42">
        <v>175</v>
      </c>
      <c r="CI622" s="191"/>
      <c r="CJ622" s="192"/>
      <c r="CK622" s="191" t="s">
        <v>357</v>
      </c>
      <c r="CL622" s="191" t="s">
        <v>358</v>
      </c>
      <c r="CM622" s="208">
        <v>0.13</v>
      </c>
      <c r="CN622" s="191">
        <v>470</v>
      </c>
      <c r="CO622" s="205">
        <f t="shared" si="413"/>
        <v>70.111458367051114</v>
      </c>
      <c r="CP622" s="191">
        <f t="shared" si="414"/>
        <v>39.334012152310855</v>
      </c>
      <c r="CQ622" s="145" t="s">
        <v>353</v>
      </c>
      <c r="CR622" s="191">
        <v>175</v>
      </c>
      <c r="CS622" s="191"/>
      <c r="CT622" s="191"/>
      <c r="CU622" s="191"/>
      <c r="CV622" s="192"/>
      <c r="CW622" s="191" t="s">
        <v>357</v>
      </c>
      <c r="CX622" s="209" t="s">
        <v>358</v>
      </c>
      <c r="CY622" s="208">
        <v>0.13</v>
      </c>
      <c r="CZ622" s="191">
        <v>470</v>
      </c>
      <c r="DA622" s="191"/>
      <c r="DB622" s="191">
        <f t="shared" si="415"/>
        <v>47.367409784784627</v>
      </c>
      <c r="DC622" s="43">
        <f t="shared" si="416"/>
        <v>0</v>
      </c>
      <c r="DD622" s="191" t="s">
        <v>362</v>
      </c>
      <c r="DE622" s="191">
        <v>100</v>
      </c>
      <c r="DF622" s="191" t="s">
        <v>361</v>
      </c>
      <c r="DG622" s="191">
        <v>20</v>
      </c>
      <c r="DH622" s="191" t="s">
        <v>353</v>
      </c>
      <c r="DI622" s="192">
        <v>175</v>
      </c>
      <c r="DJ622" s="191"/>
      <c r="DK622" s="209"/>
      <c r="DL622" s="208"/>
      <c r="DM622" s="191"/>
      <c r="DN622" s="191">
        <f t="shared" si="417"/>
        <v>47.367409784784627</v>
      </c>
      <c r="DO622" s="192">
        <f t="shared" si="418"/>
        <v>0</v>
      </c>
      <c r="DP622" s="191">
        <v>1</v>
      </c>
      <c r="DQ622" s="191" t="s">
        <v>363</v>
      </c>
      <c r="DR622" s="191" t="s">
        <v>371</v>
      </c>
      <c r="DS622" s="208">
        <v>0.13400000000000001</v>
      </c>
      <c r="DT622" s="191">
        <v>580</v>
      </c>
      <c r="DU622" s="191">
        <f t="shared" si="419"/>
        <v>6.8288175112139768</v>
      </c>
      <c r="DV622" s="191">
        <v>0.375</v>
      </c>
      <c r="DW622" s="191">
        <v>0.45</v>
      </c>
      <c r="DX622" s="192">
        <f t="shared" si="420"/>
        <v>8.7408915894024126</v>
      </c>
      <c r="DY622" s="191">
        <v>1</v>
      </c>
      <c r="DZ622" s="191" t="s">
        <v>363</v>
      </c>
      <c r="EA622" s="191" t="s">
        <v>371</v>
      </c>
      <c r="EB622" s="208">
        <v>0.13400000000000001</v>
      </c>
      <c r="EC622" s="191">
        <v>580</v>
      </c>
      <c r="ED622" s="191">
        <f t="shared" si="421"/>
        <v>2.9088901847442119</v>
      </c>
      <c r="EE622" s="191">
        <v>0.47499999999999998</v>
      </c>
      <c r="EF622" s="191">
        <v>0.47499999999999998</v>
      </c>
      <c r="EG622" s="191">
        <f t="shared" si="422"/>
        <v>4.3704457947012063</v>
      </c>
      <c r="EH622" s="166">
        <f t="shared" si="423"/>
        <v>2</v>
      </c>
      <c r="EI622" s="205">
        <f t="shared" si="424"/>
        <v>3.9588580412392429</v>
      </c>
      <c r="EJ622" s="205">
        <f t="shared" si="425"/>
        <v>2.3287400242583782</v>
      </c>
      <c r="EK622" s="51">
        <f t="shared" si="392"/>
        <v>0.33015016048583368</v>
      </c>
      <c r="EL622" s="220">
        <f t="shared" si="426"/>
        <v>1.4887709793803785</v>
      </c>
      <c r="EM622" s="221">
        <f t="shared" si="427"/>
        <v>9.2191511709909495</v>
      </c>
      <c r="EN622" s="191"/>
      <c r="EO622" s="313"/>
      <c r="EP622" s="192" t="s">
        <v>354</v>
      </c>
      <c r="EQ622" s="222">
        <f t="shared" si="428"/>
        <v>3.9588580412392429</v>
      </c>
      <c r="ER622" s="191">
        <f t="shared" si="429"/>
        <v>2.3287400242583782</v>
      </c>
      <c r="ES622" s="51">
        <f t="shared" si="430"/>
        <v>0.33015016048583368</v>
      </c>
      <c r="ET622" s="191">
        <f t="shared" si="393"/>
        <v>1.4887709793803785</v>
      </c>
      <c r="EU622" s="191">
        <f t="shared" si="431"/>
        <v>9.2191511709909495</v>
      </c>
      <c r="EV622" s="191"/>
      <c r="EW622" s="191"/>
      <c r="EX622" s="192" t="str">
        <f t="shared" si="432"/>
        <v>Rear</v>
      </c>
      <c r="EY622" s="145"/>
      <c r="EZ622" s="191"/>
      <c r="FA622" s="191"/>
      <c r="FB622" s="191"/>
      <c r="FC622" s="191"/>
      <c r="FD622" s="191"/>
      <c r="FE622" s="191"/>
      <c r="FF622" s="192"/>
      <c r="FG622" s="145"/>
      <c r="FH622" s="191"/>
      <c r="FI622" s="191"/>
      <c r="FJ622" s="191"/>
      <c r="FK622" s="191"/>
      <c r="FL622" s="191"/>
      <c r="FM622" s="191"/>
      <c r="FN622" s="192"/>
      <c r="FO622" s="145"/>
      <c r="FP622" s="191"/>
      <c r="FQ622" s="191"/>
      <c r="FR622" s="191"/>
      <c r="FS622" s="191"/>
      <c r="FT622" s="191"/>
      <c r="FU622" s="191"/>
      <c r="FV622" s="192"/>
      <c r="FW622" s="191"/>
      <c r="FX622" s="191"/>
      <c r="FY622" s="191"/>
      <c r="FZ622" s="191"/>
      <c r="GA622" s="191"/>
      <c r="GB622" s="191"/>
      <c r="GC622" s="191"/>
      <c r="GD622" s="210"/>
      <c r="GE622" s="145"/>
      <c r="GF622" s="191"/>
      <c r="GG622" s="191"/>
      <c r="GH622" s="191"/>
      <c r="GI622" s="191"/>
      <c r="GJ622" s="191"/>
      <c r="GK622" s="191"/>
      <c r="GL622" s="210"/>
      <c r="GM622" s="145"/>
      <c r="GN622" s="191"/>
      <c r="GO622" s="191"/>
      <c r="GP622" s="191"/>
      <c r="GQ622" s="191"/>
      <c r="GR622" s="191"/>
      <c r="GS622" s="191"/>
      <c r="GT622" s="210"/>
      <c r="GU622" s="145"/>
      <c r="GV622" s="191"/>
      <c r="GW622" s="191"/>
      <c r="GX622" s="191"/>
      <c r="GY622" s="191"/>
      <c r="GZ622" s="191"/>
      <c r="HA622" s="191"/>
      <c r="HB622" s="210"/>
      <c r="HC622" s="145"/>
      <c r="HD622" s="191"/>
      <c r="HE622" s="191"/>
      <c r="HF622" s="191"/>
      <c r="HG622" s="191"/>
      <c r="HH622" s="191"/>
      <c r="HI622" s="191"/>
      <c r="HJ622" s="210"/>
      <c r="HR622" s="310"/>
    </row>
    <row r="623" spans="1:226" s="309" customFormat="1" ht="14.45" customHeight="1" x14ac:dyDescent="0.25">
      <c r="A623" s="211" t="s">
        <v>431</v>
      </c>
      <c r="B623" s="194" t="s">
        <v>0</v>
      </c>
      <c r="C623" s="31">
        <f t="shared" si="394"/>
        <v>613</v>
      </c>
      <c r="D623" s="173" t="str">
        <f t="shared" si="395"/>
        <v>Dw_613</v>
      </c>
      <c r="E623" s="4">
        <v>690.99601627639458</v>
      </c>
      <c r="F623" s="195" t="s">
        <v>360</v>
      </c>
      <c r="G623" s="195">
        <v>17.5</v>
      </c>
      <c r="H623" s="3">
        <f t="shared" si="396"/>
        <v>59.539142873106172</v>
      </c>
      <c r="I623" s="196">
        <f t="shared" si="397"/>
        <v>211.39777118803693</v>
      </c>
      <c r="J623" s="1">
        <f t="shared" si="398"/>
        <v>0.3</v>
      </c>
      <c r="K623" s="280">
        <f t="shared" si="399"/>
        <v>0.68695499171055263</v>
      </c>
      <c r="L623" s="280">
        <f t="shared" si="400"/>
        <v>0.77826109296529289</v>
      </c>
      <c r="M623" s="225">
        <f t="shared" si="401"/>
        <v>1.0651703786125142</v>
      </c>
      <c r="N623" s="15" t="s">
        <v>432</v>
      </c>
      <c r="O623" s="197">
        <f t="shared" si="402"/>
        <v>0.58369581972396967</v>
      </c>
      <c r="P623" s="198">
        <f t="shared" si="403"/>
        <v>0</v>
      </c>
      <c r="Q623" s="198">
        <f t="shared" si="404"/>
        <v>0</v>
      </c>
      <c r="R623" s="198">
        <f t="shared" si="405"/>
        <v>0.74630786002099436</v>
      </c>
      <c r="S623" s="77">
        <f t="shared" si="406"/>
        <v>0.93522171839871104</v>
      </c>
      <c r="T623" s="199"/>
      <c r="U623" s="3">
        <f t="shared" si="407"/>
        <v>1.7848201844880165</v>
      </c>
      <c r="V623" s="98">
        <f t="shared" si="408"/>
        <v>10.830982509249846</v>
      </c>
      <c r="W623" s="49">
        <f t="shared" si="409"/>
        <v>5.4971137495844644</v>
      </c>
      <c r="X623" s="317">
        <f t="shared" si="410"/>
        <v>6.8448618113290921E-2</v>
      </c>
      <c r="Y623" s="318">
        <v>6.8448618113290935E-2</v>
      </c>
      <c r="Z623" s="200"/>
      <c r="AA623" s="66"/>
      <c r="AB623" s="66"/>
      <c r="AC623" s="66">
        <v>250</v>
      </c>
      <c r="AD623" s="66"/>
      <c r="AE623" s="66"/>
      <c r="AF623" s="66"/>
      <c r="AG623" s="66"/>
      <c r="AH623" s="195"/>
      <c r="AI623" s="34"/>
      <c r="AJ623" s="229">
        <v>180</v>
      </c>
      <c r="AK623" s="34"/>
      <c r="AL623" s="34"/>
      <c r="AM623" s="34"/>
      <c r="AN623" s="201"/>
      <c r="AO623" s="201"/>
      <c r="AP623" s="202">
        <v>240</v>
      </c>
      <c r="AQ623" s="18"/>
      <c r="AR623" s="18"/>
      <c r="AS623" s="18"/>
      <c r="AT623" s="51"/>
      <c r="AU623" s="17"/>
      <c r="AV623" s="18"/>
      <c r="AW623" s="112"/>
      <c r="AX623" s="103"/>
      <c r="AY623" s="18"/>
      <c r="AZ623" s="18"/>
      <c r="BA623" s="18"/>
      <c r="BB623" s="17"/>
      <c r="BC623" s="19"/>
      <c r="BD623" s="19"/>
      <c r="BE623" s="19"/>
      <c r="BF623" s="17"/>
      <c r="BG623" s="18"/>
      <c r="BH623" s="18"/>
      <c r="BI623" s="128"/>
      <c r="BJ623" s="331"/>
      <c r="BK623" s="332"/>
      <c r="BL623" s="332"/>
      <c r="BM623" s="332"/>
      <c r="BN623" s="333"/>
      <c r="BO623" s="203">
        <f t="shared" si="411"/>
        <v>6.9363999999999999</v>
      </c>
      <c r="BP623" s="285">
        <v>8.5835797925589894</v>
      </c>
      <c r="BQ623" s="204">
        <v>2.9742140993665109</v>
      </c>
      <c r="BR623" s="204"/>
      <c r="BS623" s="47"/>
      <c r="BT623" s="42"/>
      <c r="BU623" s="42"/>
      <c r="BV623" s="42"/>
      <c r="BW623" s="43"/>
      <c r="BX623" s="191"/>
      <c r="BY623" s="191"/>
      <c r="BZ623" s="205"/>
      <c r="CA623" s="191"/>
      <c r="CB623" s="206"/>
      <c r="CC623" s="191"/>
      <c r="CD623" s="207">
        <f t="shared" si="412"/>
        <v>63.419331356411078</v>
      </c>
      <c r="CE623" s="47" t="s">
        <v>356</v>
      </c>
      <c r="CF623" s="42">
        <v>31.8</v>
      </c>
      <c r="CG623" s="42" t="s">
        <v>353</v>
      </c>
      <c r="CH623" s="42">
        <v>175</v>
      </c>
      <c r="CI623" s="191"/>
      <c r="CJ623" s="192"/>
      <c r="CK623" s="191" t="s">
        <v>357</v>
      </c>
      <c r="CL623" s="191" t="s">
        <v>358</v>
      </c>
      <c r="CM623" s="208">
        <v>0.13</v>
      </c>
      <c r="CN623" s="191">
        <v>470</v>
      </c>
      <c r="CO623" s="205">
        <f t="shared" si="413"/>
        <v>82.347931590396712</v>
      </c>
      <c r="CP623" s="191">
        <f t="shared" si="414"/>
        <v>47.564498517308309</v>
      </c>
      <c r="CQ623" s="145" t="s">
        <v>353</v>
      </c>
      <c r="CR623" s="191">
        <v>175</v>
      </c>
      <c r="CS623" s="191"/>
      <c r="CT623" s="191"/>
      <c r="CU623" s="191"/>
      <c r="CV623" s="192"/>
      <c r="CW623" s="191" t="s">
        <v>357</v>
      </c>
      <c r="CX623" s="209" t="s">
        <v>358</v>
      </c>
      <c r="CY623" s="208">
        <v>0.13</v>
      </c>
      <c r="CZ623" s="191">
        <v>470</v>
      </c>
      <c r="DA623" s="191"/>
      <c r="DB623" s="191">
        <f t="shared" si="415"/>
        <v>59.539142873106172</v>
      </c>
      <c r="DC623" s="43">
        <f t="shared" si="416"/>
        <v>0</v>
      </c>
      <c r="DD623" s="191" t="s">
        <v>362</v>
      </c>
      <c r="DE623" s="191">
        <v>100</v>
      </c>
      <c r="DF623" s="191" t="s">
        <v>361</v>
      </c>
      <c r="DG623" s="191">
        <v>20</v>
      </c>
      <c r="DH623" s="191" t="s">
        <v>353</v>
      </c>
      <c r="DI623" s="192">
        <v>175</v>
      </c>
      <c r="DJ623" s="191"/>
      <c r="DK623" s="209"/>
      <c r="DL623" s="208"/>
      <c r="DM623" s="191"/>
      <c r="DN623" s="191">
        <f t="shared" si="417"/>
        <v>59.539142873106172</v>
      </c>
      <c r="DO623" s="192">
        <f t="shared" si="418"/>
        <v>0</v>
      </c>
      <c r="DP623" s="191">
        <v>1</v>
      </c>
      <c r="DQ623" s="191" t="s">
        <v>363</v>
      </c>
      <c r="DR623" s="191" t="s">
        <v>371</v>
      </c>
      <c r="DS623" s="208">
        <v>0.13400000000000001</v>
      </c>
      <c r="DT623" s="191">
        <v>580</v>
      </c>
      <c r="DU623" s="191">
        <f t="shared" si="419"/>
        <v>8.5835797925589894</v>
      </c>
      <c r="DV623" s="191">
        <v>0.375</v>
      </c>
      <c r="DW623" s="191">
        <v>0.45</v>
      </c>
      <c r="DX623" s="192">
        <f t="shared" si="420"/>
        <v>10.569888559401846</v>
      </c>
      <c r="DY623" s="191">
        <v>1</v>
      </c>
      <c r="DZ623" s="191" t="s">
        <v>363</v>
      </c>
      <c r="EA623" s="191" t="s">
        <v>371</v>
      </c>
      <c r="EB623" s="208">
        <v>0.13400000000000001</v>
      </c>
      <c r="EC623" s="191">
        <v>580</v>
      </c>
      <c r="ED623" s="191">
        <f t="shared" si="421"/>
        <v>2.9742140993665109</v>
      </c>
      <c r="EE623" s="191">
        <v>0.47499999999999998</v>
      </c>
      <c r="EF623" s="191">
        <v>0.47499999999999998</v>
      </c>
      <c r="EG623" s="191">
        <f t="shared" si="422"/>
        <v>5.2849442797009232</v>
      </c>
      <c r="EH623" s="166">
        <f t="shared" si="423"/>
        <v>2</v>
      </c>
      <c r="EI623" s="205">
        <f t="shared" si="424"/>
        <v>3.0341943136296279</v>
      </c>
      <c r="EJ623" s="205">
        <f t="shared" si="425"/>
        <v>1.7848201844880165</v>
      </c>
      <c r="EK623" s="51">
        <f t="shared" si="392"/>
        <v>0.93939391487849444</v>
      </c>
      <c r="EL623" s="220">
        <f t="shared" si="426"/>
        <v>0.21700284318518603</v>
      </c>
      <c r="EM623" s="221">
        <f t="shared" si="427"/>
        <v>5.4154912546249232</v>
      </c>
      <c r="EN623" s="191"/>
      <c r="EO623" s="313"/>
      <c r="EP623" s="192" t="s">
        <v>354</v>
      </c>
      <c r="EQ623" s="222">
        <f t="shared" si="428"/>
        <v>3.0341943136296279</v>
      </c>
      <c r="ER623" s="191">
        <f t="shared" si="429"/>
        <v>1.7848201844880165</v>
      </c>
      <c r="ES623" s="51">
        <f t="shared" si="430"/>
        <v>0.93939391487849444</v>
      </c>
      <c r="ET623" s="191">
        <f t="shared" si="393"/>
        <v>3.685202843185186</v>
      </c>
      <c r="EU623" s="191">
        <f t="shared" si="431"/>
        <v>5.4154912546249232</v>
      </c>
      <c r="EV623" s="191"/>
      <c r="EW623" s="191"/>
      <c r="EX623" s="192" t="str">
        <f t="shared" si="432"/>
        <v>Front</v>
      </c>
      <c r="EY623" s="145"/>
      <c r="EZ623" s="191"/>
      <c r="FA623" s="191"/>
      <c r="FB623" s="191"/>
      <c r="FC623" s="191"/>
      <c r="FD623" s="191"/>
      <c r="FE623" s="191"/>
      <c r="FF623" s="192"/>
      <c r="FG623" s="145"/>
      <c r="FH623" s="191"/>
      <c r="FI623" s="191"/>
      <c r="FJ623" s="191"/>
      <c r="FK623" s="191"/>
      <c r="FL623" s="191"/>
      <c r="FM623" s="191"/>
      <c r="FN623" s="192"/>
      <c r="FO623" s="145"/>
      <c r="FP623" s="191"/>
      <c r="FQ623" s="191"/>
      <c r="FR623" s="191"/>
      <c r="FS623" s="191"/>
      <c r="FT623" s="191"/>
      <c r="FU623" s="191"/>
      <c r="FV623" s="192"/>
      <c r="FW623" s="191"/>
      <c r="FX623" s="191"/>
      <c r="FY623" s="191"/>
      <c r="FZ623" s="191"/>
      <c r="GA623" s="191"/>
      <c r="GB623" s="191"/>
      <c r="GC623" s="191"/>
      <c r="GD623" s="210"/>
      <c r="GE623" s="145"/>
      <c r="GF623" s="191"/>
      <c r="GG623" s="191"/>
      <c r="GH623" s="191"/>
      <c r="GI623" s="191"/>
      <c r="GJ623" s="191"/>
      <c r="GK623" s="191"/>
      <c r="GL623" s="210"/>
      <c r="GM623" s="145"/>
      <c r="GN623" s="191"/>
      <c r="GO623" s="191"/>
      <c r="GP623" s="191"/>
      <c r="GQ623" s="191"/>
      <c r="GR623" s="191"/>
      <c r="GS623" s="191"/>
      <c r="GT623" s="210"/>
      <c r="GU623" s="145"/>
      <c r="GV623" s="191"/>
      <c r="GW623" s="191"/>
      <c r="GX623" s="191"/>
      <c r="GY623" s="191"/>
      <c r="GZ623" s="191"/>
      <c r="HA623" s="191"/>
      <c r="HB623" s="210"/>
      <c r="HC623" s="145"/>
      <c r="HD623" s="191"/>
      <c r="HE623" s="191"/>
      <c r="HF623" s="191"/>
      <c r="HG623" s="191"/>
      <c r="HH623" s="191"/>
      <c r="HI623" s="191"/>
      <c r="HJ623" s="210"/>
      <c r="HR623" s="310"/>
    </row>
    <row r="624" spans="1:226" s="309" customFormat="1" ht="14.45" customHeight="1" x14ac:dyDescent="0.25">
      <c r="A624" s="211" t="s">
        <v>431</v>
      </c>
      <c r="B624" s="194" t="s">
        <v>0</v>
      </c>
      <c r="C624" s="31">
        <f t="shared" si="394"/>
        <v>614</v>
      </c>
      <c r="D624" s="173" t="str">
        <f t="shared" si="395"/>
        <v>Dw_614</v>
      </c>
      <c r="E624" s="4">
        <v>482.0327565042063</v>
      </c>
      <c r="F624" s="195" t="s">
        <v>360</v>
      </c>
      <c r="G624" s="195">
        <v>17.5</v>
      </c>
      <c r="H624" s="3">
        <f t="shared" si="396"/>
        <v>55.864436985052379</v>
      </c>
      <c r="I624" s="196">
        <f t="shared" si="397"/>
        <v>196.08296515070623</v>
      </c>
      <c r="J624" s="1">
        <f t="shared" si="398"/>
        <v>0.30000000000000004</v>
      </c>
      <c r="K624" s="280">
        <f t="shared" si="399"/>
        <v>0.69735668681757523</v>
      </c>
      <c r="L624" s="280">
        <f t="shared" si="400"/>
        <v>0.81424441222986876</v>
      </c>
      <c r="M624" s="225">
        <f t="shared" si="401"/>
        <v>1.0529935092866258</v>
      </c>
      <c r="N624" s="15" t="s">
        <v>432</v>
      </c>
      <c r="O624" s="197">
        <f t="shared" si="402"/>
        <v>0.61068330917240166</v>
      </c>
      <c r="P624" s="198">
        <f t="shared" si="403"/>
        <v>0</v>
      </c>
      <c r="Q624" s="198">
        <f t="shared" si="404"/>
        <v>0</v>
      </c>
      <c r="R624" s="198">
        <f t="shared" si="405"/>
        <v>0.73777617957734853</v>
      </c>
      <c r="S624" s="77">
        <f t="shared" si="406"/>
        <v>0.91697562321685744</v>
      </c>
      <c r="T624" s="199"/>
      <c r="U624" s="3">
        <f t="shared" si="407"/>
        <v>1.8872119469246766</v>
      </c>
      <c r="V624" s="98">
        <f t="shared" si="408"/>
        <v>12.109334370891778</v>
      </c>
      <c r="W624" s="49">
        <f t="shared" si="409"/>
        <v>4.6133367263636229</v>
      </c>
      <c r="X624" s="317">
        <f t="shared" si="410"/>
        <v>8.4838063009494077E-2</v>
      </c>
      <c r="Y624" s="318">
        <v>8.4838063009494064E-2</v>
      </c>
      <c r="Z624" s="200"/>
      <c r="AA624" s="66"/>
      <c r="AB624" s="66"/>
      <c r="AC624" s="66">
        <v>250</v>
      </c>
      <c r="AD624" s="66"/>
      <c r="AE624" s="66"/>
      <c r="AF624" s="66"/>
      <c r="AG624" s="66"/>
      <c r="AH624" s="195"/>
      <c r="AI624" s="34"/>
      <c r="AJ624" s="229">
        <v>180</v>
      </c>
      <c r="AK624" s="34"/>
      <c r="AL624" s="34"/>
      <c r="AM624" s="34"/>
      <c r="AN624" s="201"/>
      <c r="AO624" s="201"/>
      <c r="AP624" s="202">
        <v>240</v>
      </c>
      <c r="AQ624" s="18"/>
      <c r="AR624" s="18"/>
      <c r="AS624" s="18"/>
      <c r="AT624" s="51"/>
      <c r="AU624" s="17"/>
      <c r="AV624" s="18"/>
      <c r="AW624" s="112"/>
      <c r="AX624" s="103"/>
      <c r="AY624" s="18"/>
      <c r="AZ624" s="18"/>
      <c r="BA624" s="18"/>
      <c r="BB624" s="17"/>
      <c r="BC624" s="19"/>
      <c r="BD624" s="19"/>
      <c r="BE624" s="19"/>
      <c r="BF624" s="17"/>
      <c r="BG624" s="18"/>
      <c r="BH624" s="18"/>
      <c r="BI624" s="128"/>
      <c r="BJ624" s="331"/>
      <c r="BK624" s="332"/>
      <c r="BL624" s="332"/>
      <c r="BM624" s="332"/>
      <c r="BN624" s="333"/>
      <c r="BO624" s="203">
        <f t="shared" si="411"/>
        <v>6.9363999999999999</v>
      </c>
      <c r="BP624" s="285">
        <v>8.0538084575647861</v>
      </c>
      <c r="BQ624" s="204">
        <v>2.8136396975197595</v>
      </c>
      <c r="BR624" s="204"/>
      <c r="BS624" s="47"/>
      <c r="BT624" s="42"/>
      <c r="BU624" s="42"/>
      <c r="BV624" s="42"/>
      <c r="BW624" s="43"/>
      <c r="BX624" s="191"/>
      <c r="BY624" s="191"/>
      <c r="BZ624" s="205"/>
      <c r="CA624" s="191"/>
      <c r="CB624" s="206"/>
      <c r="CC624" s="191"/>
      <c r="CD624" s="207">
        <f t="shared" si="412"/>
        <v>58.824889545211875</v>
      </c>
      <c r="CE624" s="47" t="s">
        <v>356</v>
      </c>
      <c r="CF624" s="42">
        <v>31.8</v>
      </c>
      <c r="CG624" s="42" t="s">
        <v>353</v>
      </c>
      <c r="CH624" s="42">
        <v>175</v>
      </c>
      <c r="CI624" s="191"/>
      <c r="CJ624" s="192"/>
      <c r="CK624" s="191" t="s">
        <v>357</v>
      </c>
      <c r="CL624" s="191" t="s">
        <v>358</v>
      </c>
      <c r="CM624" s="208">
        <v>0.13</v>
      </c>
      <c r="CN624" s="191">
        <v>470</v>
      </c>
      <c r="CO624" s="205">
        <f t="shared" si="413"/>
        <v>74.382537329173601</v>
      </c>
      <c r="CP624" s="191">
        <f t="shared" si="414"/>
        <v>44.118667158908906</v>
      </c>
      <c r="CQ624" s="145" t="s">
        <v>353</v>
      </c>
      <c r="CR624" s="191">
        <v>175</v>
      </c>
      <c r="CS624" s="191"/>
      <c r="CT624" s="191"/>
      <c r="CU624" s="191"/>
      <c r="CV624" s="192"/>
      <c r="CW624" s="191" t="s">
        <v>357</v>
      </c>
      <c r="CX624" s="209" t="s">
        <v>358</v>
      </c>
      <c r="CY624" s="208">
        <v>0.13</v>
      </c>
      <c r="CZ624" s="191">
        <v>470</v>
      </c>
      <c r="DA624" s="191"/>
      <c r="DB624" s="191">
        <f t="shared" si="415"/>
        <v>55.864436985052379</v>
      </c>
      <c r="DC624" s="43">
        <f t="shared" si="416"/>
        <v>0</v>
      </c>
      <c r="DD624" s="191" t="s">
        <v>362</v>
      </c>
      <c r="DE624" s="191">
        <v>100</v>
      </c>
      <c r="DF624" s="191" t="s">
        <v>361</v>
      </c>
      <c r="DG624" s="191">
        <v>20</v>
      </c>
      <c r="DH624" s="191" t="s">
        <v>353</v>
      </c>
      <c r="DI624" s="192">
        <v>175</v>
      </c>
      <c r="DJ624" s="191"/>
      <c r="DK624" s="209"/>
      <c r="DL624" s="208"/>
      <c r="DM624" s="191"/>
      <c r="DN624" s="191">
        <f t="shared" si="417"/>
        <v>55.864436985052379</v>
      </c>
      <c r="DO624" s="192">
        <f t="shared" si="418"/>
        <v>0</v>
      </c>
      <c r="DP624" s="191">
        <v>1</v>
      </c>
      <c r="DQ624" s="191" t="s">
        <v>363</v>
      </c>
      <c r="DR624" s="191" t="s">
        <v>371</v>
      </c>
      <c r="DS624" s="208">
        <v>0.13400000000000001</v>
      </c>
      <c r="DT624" s="191">
        <v>580</v>
      </c>
      <c r="DU624" s="191">
        <f t="shared" si="419"/>
        <v>8.0538084575647861</v>
      </c>
      <c r="DV624" s="191">
        <v>0.375</v>
      </c>
      <c r="DW624" s="191">
        <v>0.45</v>
      </c>
      <c r="DX624" s="192">
        <f t="shared" si="420"/>
        <v>9.8041482575353118</v>
      </c>
      <c r="DY624" s="191">
        <v>1</v>
      </c>
      <c r="DZ624" s="191" t="s">
        <v>363</v>
      </c>
      <c r="EA624" s="191" t="s">
        <v>371</v>
      </c>
      <c r="EB624" s="208">
        <v>0.13400000000000001</v>
      </c>
      <c r="EC624" s="191">
        <v>580</v>
      </c>
      <c r="ED624" s="191">
        <f t="shared" si="421"/>
        <v>2.8136396975197595</v>
      </c>
      <c r="EE624" s="191">
        <v>0.47499999999999998</v>
      </c>
      <c r="EF624" s="191">
        <v>0.47499999999999998</v>
      </c>
      <c r="EG624" s="191">
        <f t="shared" si="422"/>
        <v>4.9020741287676559</v>
      </c>
      <c r="EH624" s="166">
        <f t="shared" si="423"/>
        <v>2</v>
      </c>
      <c r="EI624" s="205">
        <f t="shared" si="424"/>
        <v>3.2082603097719504</v>
      </c>
      <c r="EJ624" s="205">
        <f t="shared" si="425"/>
        <v>1.8872119469246766</v>
      </c>
      <c r="EK624" s="51">
        <f t="shared" si="392"/>
        <v>0.67642775059508287</v>
      </c>
      <c r="EL624" s="220">
        <f t="shared" si="426"/>
        <v>0.12996984511402476</v>
      </c>
      <c r="EM624" s="221">
        <f t="shared" si="427"/>
        <v>6.0546671854458891</v>
      </c>
      <c r="EN624" s="191"/>
      <c r="EO624" s="313"/>
      <c r="EP624" s="192" t="s">
        <v>354</v>
      </c>
      <c r="EQ624" s="222">
        <f t="shared" si="428"/>
        <v>3.2082603097719504</v>
      </c>
      <c r="ER624" s="191">
        <f t="shared" si="429"/>
        <v>1.8872119469246766</v>
      </c>
      <c r="ES624" s="51">
        <f t="shared" si="430"/>
        <v>0.67642775059508287</v>
      </c>
      <c r="ET624" s="191">
        <f t="shared" si="393"/>
        <v>3.5981698451140245</v>
      </c>
      <c r="EU624" s="191">
        <f t="shared" si="431"/>
        <v>6.0546671854458891</v>
      </c>
      <c r="EV624" s="191"/>
      <c r="EW624" s="191"/>
      <c r="EX624" s="192" t="str">
        <f t="shared" si="432"/>
        <v>Front</v>
      </c>
      <c r="EY624" s="145"/>
      <c r="EZ624" s="191"/>
      <c r="FA624" s="191"/>
      <c r="FB624" s="191"/>
      <c r="FC624" s="191"/>
      <c r="FD624" s="191"/>
      <c r="FE624" s="191"/>
      <c r="FF624" s="192"/>
      <c r="FG624" s="145"/>
      <c r="FH624" s="191"/>
      <c r="FI624" s="191"/>
      <c r="FJ624" s="191"/>
      <c r="FK624" s="191"/>
      <c r="FL624" s="191"/>
      <c r="FM624" s="191"/>
      <c r="FN624" s="192"/>
      <c r="FO624" s="145"/>
      <c r="FP624" s="191"/>
      <c r="FQ624" s="191"/>
      <c r="FR624" s="191"/>
      <c r="FS624" s="191"/>
      <c r="FT624" s="191"/>
      <c r="FU624" s="191"/>
      <c r="FV624" s="192"/>
      <c r="FW624" s="191"/>
      <c r="FX624" s="191"/>
      <c r="FY624" s="191"/>
      <c r="FZ624" s="191"/>
      <c r="GA624" s="191"/>
      <c r="GB624" s="191"/>
      <c r="GC624" s="191"/>
      <c r="GD624" s="210"/>
      <c r="GE624" s="145"/>
      <c r="GF624" s="191"/>
      <c r="GG624" s="191"/>
      <c r="GH624" s="191"/>
      <c r="GI624" s="191"/>
      <c r="GJ624" s="191"/>
      <c r="GK624" s="191"/>
      <c r="GL624" s="210"/>
      <c r="GM624" s="145"/>
      <c r="GN624" s="191"/>
      <c r="GO624" s="191"/>
      <c r="GP624" s="191"/>
      <c r="GQ624" s="191"/>
      <c r="GR624" s="191"/>
      <c r="GS624" s="191"/>
      <c r="GT624" s="210"/>
      <c r="GU624" s="145"/>
      <c r="GV624" s="191"/>
      <c r="GW624" s="191"/>
      <c r="GX624" s="191"/>
      <c r="GY624" s="191"/>
      <c r="GZ624" s="191"/>
      <c r="HA624" s="191"/>
      <c r="HB624" s="210"/>
      <c r="HC624" s="145"/>
      <c r="HD624" s="191"/>
      <c r="HE624" s="191"/>
      <c r="HF624" s="191"/>
      <c r="HG624" s="191"/>
      <c r="HH624" s="191"/>
      <c r="HI624" s="191"/>
      <c r="HJ624" s="210"/>
      <c r="HR624" s="310"/>
    </row>
    <row r="625" spans="1:226" s="309" customFormat="1" ht="14.45" customHeight="1" x14ac:dyDescent="0.25">
      <c r="A625" s="211" t="s">
        <v>431</v>
      </c>
      <c r="B625" s="194" t="s">
        <v>0</v>
      </c>
      <c r="C625" s="31">
        <f t="shared" si="394"/>
        <v>615</v>
      </c>
      <c r="D625" s="173" t="str">
        <f t="shared" si="395"/>
        <v>Dw_615</v>
      </c>
      <c r="E625" s="4">
        <v>521.16670677271759</v>
      </c>
      <c r="F625" s="195" t="s">
        <v>360</v>
      </c>
      <c r="G625" s="195">
        <v>17.5</v>
      </c>
      <c r="H625" s="3">
        <f t="shared" si="396"/>
        <v>52.59538995309866</v>
      </c>
      <c r="I625" s="196">
        <f t="shared" si="397"/>
        <v>192.05155285917726</v>
      </c>
      <c r="J625" s="1">
        <f t="shared" si="398"/>
        <v>0.3</v>
      </c>
      <c r="K625" s="280">
        <f t="shared" si="399"/>
        <v>0.66330823338334743</v>
      </c>
      <c r="L625" s="280">
        <f t="shared" si="400"/>
        <v>0.758459211230749</v>
      </c>
      <c r="M625" s="225">
        <f t="shared" si="401"/>
        <v>1.0954470707248509</v>
      </c>
      <c r="N625" s="15" t="s">
        <v>432</v>
      </c>
      <c r="O625" s="197">
        <f t="shared" si="402"/>
        <v>0.56884440842306172</v>
      </c>
      <c r="P625" s="198">
        <f t="shared" si="403"/>
        <v>0</v>
      </c>
      <c r="Q625" s="198">
        <f t="shared" si="404"/>
        <v>0</v>
      </c>
      <c r="R625" s="198">
        <f t="shared" si="405"/>
        <v>0.7675211173106925</v>
      </c>
      <c r="S625" s="77">
        <f t="shared" si="406"/>
        <v>0.84478236895661196</v>
      </c>
      <c r="T625" s="199"/>
      <c r="U625" s="3">
        <f t="shared" si="407"/>
        <v>1.7902467715483341</v>
      </c>
      <c r="V625" s="98">
        <f t="shared" si="408"/>
        <v>10.896943910333389</v>
      </c>
      <c r="W625" s="49">
        <f t="shared" si="409"/>
        <v>4.8266183974043706</v>
      </c>
      <c r="X625" s="317">
        <f t="shared" si="410"/>
        <v>7.5917752400258331E-2</v>
      </c>
      <c r="Y625" s="318">
        <v>7.5917752400258318E-2</v>
      </c>
      <c r="Z625" s="200"/>
      <c r="AA625" s="66"/>
      <c r="AB625" s="66"/>
      <c r="AC625" s="66">
        <v>250</v>
      </c>
      <c r="AD625" s="66"/>
      <c r="AE625" s="66"/>
      <c r="AF625" s="66"/>
      <c r="AG625" s="66"/>
      <c r="AH625" s="195"/>
      <c r="AI625" s="34"/>
      <c r="AJ625" s="229">
        <v>180</v>
      </c>
      <c r="AK625" s="34"/>
      <c r="AL625" s="34"/>
      <c r="AM625" s="34"/>
      <c r="AN625" s="201"/>
      <c r="AO625" s="201"/>
      <c r="AP625" s="202">
        <v>240</v>
      </c>
      <c r="AQ625" s="18"/>
      <c r="AR625" s="18"/>
      <c r="AS625" s="18"/>
      <c r="AT625" s="51"/>
      <c r="AU625" s="17"/>
      <c r="AV625" s="18"/>
      <c r="AW625" s="112"/>
      <c r="AX625" s="103"/>
      <c r="AY625" s="18"/>
      <c r="AZ625" s="18"/>
      <c r="BA625" s="18"/>
      <c r="BB625" s="17"/>
      <c r="BC625" s="19"/>
      <c r="BD625" s="19"/>
      <c r="BE625" s="19"/>
      <c r="BF625" s="17"/>
      <c r="BG625" s="18"/>
      <c r="BH625" s="18"/>
      <c r="BI625" s="128"/>
      <c r="BJ625" s="331"/>
      <c r="BK625" s="332"/>
      <c r="BL625" s="332"/>
      <c r="BM625" s="332"/>
      <c r="BN625" s="333"/>
      <c r="BO625" s="203">
        <f t="shared" si="411"/>
        <v>6.9363999999999999</v>
      </c>
      <c r="BP625" s="285">
        <v>7.5825197441177936</v>
      </c>
      <c r="BQ625" s="204">
        <v>2.9912959945994189</v>
      </c>
      <c r="BR625" s="204"/>
      <c r="BS625" s="47"/>
      <c r="BT625" s="42"/>
      <c r="BU625" s="42"/>
      <c r="BV625" s="42"/>
      <c r="BW625" s="43"/>
      <c r="BX625" s="191"/>
      <c r="BY625" s="191"/>
      <c r="BZ625" s="205"/>
      <c r="CA625" s="191"/>
      <c r="CB625" s="206"/>
      <c r="CC625" s="191"/>
      <c r="CD625" s="207">
        <f t="shared" si="412"/>
        <v>57.615465857753179</v>
      </c>
      <c r="CE625" s="47" t="s">
        <v>356</v>
      </c>
      <c r="CF625" s="42">
        <v>31.8</v>
      </c>
      <c r="CG625" s="42" t="s">
        <v>353</v>
      </c>
      <c r="CH625" s="42">
        <v>175</v>
      </c>
      <c r="CI625" s="191"/>
      <c r="CJ625" s="192"/>
      <c r="CK625" s="191" t="s">
        <v>357</v>
      </c>
      <c r="CL625" s="191" t="s">
        <v>358</v>
      </c>
      <c r="CM625" s="208">
        <v>0.13</v>
      </c>
      <c r="CN625" s="191">
        <v>470</v>
      </c>
      <c r="CO625" s="205">
        <f t="shared" si="413"/>
        <v>76.889219101552101</v>
      </c>
      <c r="CP625" s="191">
        <f t="shared" si="414"/>
        <v>43.211599393314884</v>
      </c>
      <c r="CQ625" s="145" t="s">
        <v>353</v>
      </c>
      <c r="CR625" s="191">
        <v>175</v>
      </c>
      <c r="CS625" s="191"/>
      <c r="CT625" s="191"/>
      <c r="CU625" s="191"/>
      <c r="CV625" s="192"/>
      <c r="CW625" s="191" t="s">
        <v>357</v>
      </c>
      <c r="CX625" s="209" t="s">
        <v>358</v>
      </c>
      <c r="CY625" s="208">
        <v>0.13</v>
      </c>
      <c r="CZ625" s="191">
        <v>470</v>
      </c>
      <c r="DA625" s="191"/>
      <c r="DB625" s="191">
        <f t="shared" si="415"/>
        <v>52.59538995309866</v>
      </c>
      <c r="DC625" s="43">
        <f t="shared" si="416"/>
        <v>0</v>
      </c>
      <c r="DD625" s="191" t="s">
        <v>362</v>
      </c>
      <c r="DE625" s="191">
        <v>100</v>
      </c>
      <c r="DF625" s="191" t="s">
        <v>361</v>
      </c>
      <c r="DG625" s="191">
        <v>20</v>
      </c>
      <c r="DH625" s="191" t="s">
        <v>353</v>
      </c>
      <c r="DI625" s="192">
        <v>175</v>
      </c>
      <c r="DJ625" s="191"/>
      <c r="DK625" s="209"/>
      <c r="DL625" s="208"/>
      <c r="DM625" s="191"/>
      <c r="DN625" s="191">
        <f t="shared" si="417"/>
        <v>52.59538995309866</v>
      </c>
      <c r="DO625" s="192">
        <f t="shared" si="418"/>
        <v>0</v>
      </c>
      <c r="DP625" s="191">
        <v>1</v>
      </c>
      <c r="DQ625" s="191" t="s">
        <v>363</v>
      </c>
      <c r="DR625" s="191" t="s">
        <v>371</v>
      </c>
      <c r="DS625" s="208">
        <v>0.13400000000000001</v>
      </c>
      <c r="DT625" s="191">
        <v>580</v>
      </c>
      <c r="DU625" s="191">
        <f t="shared" si="419"/>
        <v>7.5825197441177936</v>
      </c>
      <c r="DV625" s="191">
        <v>0.375</v>
      </c>
      <c r="DW625" s="191">
        <v>0.45</v>
      </c>
      <c r="DX625" s="192">
        <f t="shared" si="420"/>
        <v>9.6025776429588632</v>
      </c>
      <c r="DY625" s="191">
        <v>1</v>
      </c>
      <c r="DZ625" s="191" t="s">
        <v>363</v>
      </c>
      <c r="EA625" s="191" t="s">
        <v>371</v>
      </c>
      <c r="EB625" s="208">
        <v>0.13400000000000001</v>
      </c>
      <c r="EC625" s="191">
        <v>580</v>
      </c>
      <c r="ED625" s="191">
        <f t="shared" si="421"/>
        <v>2.9912959945994189</v>
      </c>
      <c r="EE625" s="191">
        <v>0.47499999999999998</v>
      </c>
      <c r="EF625" s="191">
        <v>0.47499999999999998</v>
      </c>
      <c r="EG625" s="191">
        <f t="shared" si="422"/>
        <v>4.8012888214794316</v>
      </c>
      <c r="EH625" s="166">
        <f t="shared" si="423"/>
        <v>2</v>
      </c>
      <c r="EI625" s="205">
        <f t="shared" si="424"/>
        <v>3.0434195116321674</v>
      </c>
      <c r="EJ625" s="205">
        <f t="shared" si="425"/>
        <v>1.7902467715483339</v>
      </c>
      <c r="EK625" s="51">
        <f t="shared" si="392"/>
        <v>0.95104922305108497</v>
      </c>
      <c r="EL625" s="220">
        <f t="shared" si="426"/>
        <v>0.21239024418391628</v>
      </c>
      <c r="EM625" s="221">
        <f t="shared" si="427"/>
        <v>5.4484719551666947</v>
      </c>
      <c r="EN625" s="191"/>
      <c r="EO625" s="313"/>
      <c r="EP625" s="192" t="s">
        <v>354</v>
      </c>
      <c r="EQ625" s="222">
        <f t="shared" si="428"/>
        <v>3.0434195116321674</v>
      </c>
      <c r="ER625" s="191">
        <f t="shared" si="429"/>
        <v>1.7902467715483339</v>
      </c>
      <c r="ES625" s="51">
        <f t="shared" si="430"/>
        <v>0.95104922305108497</v>
      </c>
      <c r="ET625" s="191">
        <f t="shared" si="393"/>
        <v>3.6805902441839162</v>
      </c>
      <c r="EU625" s="191">
        <f t="shared" si="431"/>
        <v>5.4484719551666947</v>
      </c>
      <c r="EV625" s="191"/>
      <c r="EW625" s="191"/>
      <c r="EX625" s="192" t="str">
        <f t="shared" si="432"/>
        <v>Front</v>
      </c>
      <c r="EY625" s="145"/>
      <c r="EZ625" s="191"/>
      <c r="FA625" s="191"/>
      <c r="FB625" s="191"/>
      <c r="FC625" s="191"/>
      <c r="FD625" s="191"/>
      <c r="FE625" s="191"/>
      <c r="FF625" s="192"/>
      <c r="FG625" s="145"/>
      <c r="FH625" s="191"/>
      <c r="FI625" s="191"/>
      <c r="FJ625" s="191"/>
      <c r="FK625" s="191"/>
      <c r="FL625" s="191"/>
      <c r="FM625" s="191"/>
      <c r="FN625" s="192"/>
      <c r="FO625" s="145"/>
      <c r="FP625" s="191"/>
      <c r="FQ625" s="191"/>
      <c r="FR625" s="191"/>
      <c r="FS625" s="191"/>
      <c r="FT625" s="191"/>
      <c r="FU625" s="191"/>
      <c r="FV625" s="192"/>
      <c r="FW625" s="191"/>
      <c r="FX625" s="191"/>
      <c r="FY625" s="191"/>
      <c r="FZ625" s="191"/>
      <c r="GA625" s="191"/>
      <c r="GB625" s="191"/>
      <c r="GC625" s="191"/>
      <c r="GD625" s="210"/>
      <c r="GE625" s="145"/>
      <c r="GF625" s="191"/>
      <c r="GG625" s="191"/>
      <c r="GH625" s="191"/>
      <c r="GI625" s="191"/>
      <c r="GJ625" s="191"/>
      <c r="GK625" s="191"/>
      <c r="GL625" s="210"/>
      <c r="GM625" s="145"/>
      <c r="GN625" s="191"/>
      <c r="GO625" s="191"/>
      <c r="GP625" s="191"/>
      <c r="GQ625" s="191"/>
      <c r="GR625" s="191"/>
      <c r="GS625" s="191"/>
      <c r="GT625" s="210"/>
      <c r="GU625" s="145"/>
      <c r="GV625" s="191"/>
      <c r="GW625" s="191"/>
      <c r="GX625" s="191"/>
      <c r="GY625" s="191"/>
      <c r="GZ625" s="191"/>
      <c r="HA625" s="191"/>
      <c r="HB625" s="210"/>
      <c r="HC625" s="145"/>
      <c r="HD625" s="191"/>
      <c r="HE625" s="191"/>
      <c r="HF625" s="191"/>
      <c r="HG625" s="191"/>
      <c r="HH625" s="191"/>
      <c r="HI625" s="191"/>
      <c r="HJ625" s="210"/>
      <c r="HR625" s="310"/>
    </row>
    <row r="626" spans="1:226" s="309" customFormat="1" ht="14.45" customHeight="1" x14ac:dyDescent="0.25">
      <c r="A626" s="211" t="s">
        <v>431</v>
      </c>
      <c r="B626" s="194" t="s">
        <v>0</v>
      </c>
      <c r="C626" s="31">
        <f t="shared" si="394"/>
        <v>616</v>
      </c>
      <c r="D626" s="173" t="str">
        <f t="shared" si="395"/>
        <v>Dw_616</v>
      </c>
      <c r="E626" s="4">
        <v>583.70980268752305</v>
      </c>
      <c r="F626" s="195" t="s">
        <v>360</v>
      </c>
      <c r="G626" s="195">
        <v>17.5</v>
      </c>
      <c r="H626" s="3">
        <f t="shared" si="396"/>
        <v>50.676597345504653</v>
      </c>
      <c r="I626" s="196">
        <f t="shared" si="397"/>
        <v>188.06646135522755</v>
      </c>
      <c r="J626" s="1">
        <f t="shared" si="398"/>
        <v>0.3</v>
      </c>
      <c r="K626" s="280">
        <f t="shared" si="399"/>
        <v>0.65064944012597847</v>
      </c>
      <c r="L626" s="280">
        <f t="shared" si="400"/>
        <v>0.72755772888569459</v>
      </c>
      <c r="M626" s="225">
        <f t="shared" si="401"/>
        <v>1.1133332023440023</v>
      </c>
      <c r="N626" s="15" t="s">
        <v>432</v>
      </c>
      <c r="O626" s="197">
        <f t="shared" si="402"/>
        <v>0.54566829666427097</v>
      </c>
      <c r="P626" s="198">
        <f t="shared" si="403"/>
        <v>0</v>
      </c>
      <c r="Q626" s="198">
        <f t="shared" si="404"/>
        <v>0</v>
      </c>
      <c r="R626" s="198">
        <f t="shared" si="405"/>
        <v>0.78005297219585235</v>
      </c>
      <c r="S626" s="77">
        <f t="shared" si="406"/>
        <v>0.81287193627396537</v>
      </c>
      <c r="T626" s="199"/>
      <c r="U626" s="3">
        <f t="shared" si="407"/>
        <v>1.6419357539324584</v>
      </c>
      <c r="V626" s="98">
        <f t="shared" si="408"/>
        <v>9.1662402681419515</v>
      </c>
      <c r="W626" s="49">
        <f t="shared" si="409"/>
        <v>5.528613244149347</v>
      </c>
      <c r="X626" s="317">
        <f t="shared" si="410"/>
        <v>6.24536699633828E-2</v>
      </c>
      <c r="Y626" s="318">
        <v>6.2453669963382787E-2</v>
      </c>
      <c r="Z626" s="200"/>
      <c r="AA626" s="66"/>
      <c r="AB626" s="66"/>
      <c r="AC626" s="66">
        <v>250</v>
      </c>
      <c r="AD626" s="66"/>
      <c r="AE626" s="66"/>
      <c r="AF626" s="66"/>
      <c r="AG626" s="66"/>
      <c r="AH626" s="195"/>
      <c r="AI626" s="34"/>
      <c r="AJ626" s="229">
        <v>180</v>
      </c>
      <c r="AK626" s="34"/>
      <c r="AL626" s="34"/>
      <c r="AM626" s="34"/>
      <c r="AN626" s="201"/>
      <c r="AO626" s="201"/>
      <c r="AP626" s="202">
        <v>240</v>
      </c>
      <c r="AQ626" s="18"/>
      <c r="AR626" s="18"/>
      <c r="AS626" s="18"/>
      <c r="AT626" s="51"/>
      <c r="AU626" s="17"/>
      <c r="AV626" s="18"/>
      <c r="AW626" s="112"/>
      <c r="AX626" s="103"/>
      <c r="AY626" s="18"/>
      <c r="AZ626" s="18"/>
      <c r="BA626" s="18"/>
      <c r="BB626" s="17"/>
      <c r="BC626" s="19"/>
      <c r="BD626" s="19"/>
      <c r="BE626" s="19"/>
      <c r="BF626" s="17"/>
      <c r="BG626" s="18"/>
      <c r="BH626" s="18"/>
      <c r="BI626" s="128"/>
      <c r="BJ626" s="331"/>
      <c r="BK626" s="332"/>
      <c r="BL626" s="332"/>
      <c r="BM626" s="332"/>
      <c r="BN626" s="333"/>
      <c r="BO626" s="203">
        <f t="shared" si="411"/>
        <v>6.9363999999999999</v>
      </c>
      <c r="BP626" s="285">
        <v>7.3058931643943046</v>
      </c>
      <c r="BQ626" s="204">
        <v>3.0442171658494281</v>
      </c>
      <c r="BR626" s="204"/>
      <c r="BS626" s="47"/>
      <c r="BT626" s="42"/>
      <c r="BU626" s="42"/>
      <c r="BV626" s="42"/>
      <c r="BW626" s="43"/>
      <c r="BX626" s="191"/>
      <c r="BY626" s="191"/>
      <c r="BZ626" s="205"/>
      <c r="CA626" s="191"/>
      <c r="CB626" s="206"/>
      <c r="CC626" s="191"/>
      <c r="CD626" s="207">
        <f t="shared" si="412"/>
        <v>56.419938406568264</v>
      </c>
      <c r="CE626" s="47" t="s">
        <v>356</v>
      </c>
      <c r="CF626" s="42">
        <v>31.8</v>
      </c>
      <c r="CG626" s="42" t="s">
        <v>353</v>
      </c>
      <c r="CH626" s="42">
        <v>175</v>
      </c>
      <c r="CI626" s="191"/>
      <c r="CJ626" s="192"/>
      <c r="CK626" s="191" t="s">
        <v>357</v>
      </c>
      <c r="CL626" s="191" t="s">
        <v>358</v>
      </c>
      <c r="CM626" s="208">
        <v>0.13</v>
      </c>
      <c r="CN626" s="191">
        <v>470</v>
      </c>
      <c r="CO626" s="205">
        <f t="shared" si="413"/>
        <v>76.741712812790354</v>
      </c>
      <c r="CP626" s="191">
        <f t="shared" si="414"/>
        <v>42.314953804926198</v>
      </c>
      <c r="CQ626" s="145" t="s">
        <v>353</v>
      </c>
      <c r="CR626" s="191">
        <v>175</v>
      </c>
      <c r="CS626" s="191"/>
      <c r="CT626" s="191"/>
      <c r="CU626" s="191"/>
      <c r="CV626" s="192"/>
      <c r="CW626" s="191" t="s">
        <v>357</v>
      </c>
      <c r="CX626" s="209" t="s">
        <v>358</v>
      </c>
      <c r="CY626" s="208">
        <v>0.13</v>
      </c>
      <c r="CZ626" s="191">
        <v>470</v>
      </c>
      <c r="DA626" s="191"/>
      <c r="DB626" s="191">
        <f t="shared" si="415"/>
        <v>50.676597345504653</v>
      </c>
      <c r="DC626" s="43">
        <f t="shared" si="416"/>
        <v>0</v>
      </c>
      <c r="DD626" s="191" t="s">
        <v>362</v>
      </c>
      <c r="DE626" s="191">
        <v>100</v>
      </c>
      <c r="DF626" s="191" t="s">
        <v>361</v>
      </c>
      <c r="DG626" s="191">
        <v>20</v>
      </c>
      <c r="DH626" s="191" t="s">
        <v>353</v>
      </c>
      <c r="DI626" s="192">
        <v>175</v>
      </c>
      <c r="DJ626" s="191"/>
      <c r="DK626" s="209"/>
      <c r="DL626" s="208"/>
      <c r="DM626" s="191"/>
      <c r="DN626" s="191">
        <f t="shared" si="417"/>
        <v>50.676597345504653</v>
      </c>
      <c r="DO626" s="192">
        <f t="shared" si="418"/>
        <v>0</v>
      </c>
      <c r="DP626" s="191">
        <v>1</v>
      </c>
      <c r="DQ626" s="191" t="s">
        <v>363</v>
      </c>
      <c r="DR626" s="191" t="s">
        <v>371</v>
      </c>
      <c r="DS626" s="208">
        <v>0.13400000000000001</v>
      </c>
      <c r="DT626" s="191">
        <v>580</v>
      </c>
      <c r="DU626" s="191">
        <f t="shared" si="419"/>
        <v>7.3058931643943046</v>
      </c>
      <c r="DV626" s="191">
        <v>0.375</v>
      </c>
      <c r="DW626" s="191">
        <v>0.45</v>
      </c>
      <c r="DX626" s="192">
        <f t="shared" si="420"/>
        <v>9.4033230677613773</v>
      </c>
      <c r="DY626" s="191">
        <v>1</v>
      </c>
      <c r="DZ626" s="191" t="s">
        <v>363</v>
      </c>
      <c r="EA626" s="191" t="s">
        <v>371</v>
      </c>
      <c r="EB626" s="208">
        <v>0.13400000000000001</v>
      </c>
      <c r="EC626" s="191">
        <v>580</v>
      </c>
      <c r="ED626" s="191">
        <f t="shared" si="421"/>
        <v>3.0442171658494281</v>
      </c>
      <c r="EE626" s="191">
        <v>0.47499999999999998</v>
      </c>
      <c r="EF626" s="191">
        <v>0.47499999999999998</v>
      </c>
      <c r="EG626" s="191">
        <f t="shared" si="422"/>
        <v>4.7016615338806886</v>
      </c>
      <c r="EH626" s="166">
        <f t="shared" si="423"/>
        <v>2</v>
      </c>
      <c r="EI626" s="205">
        <f t="shared" si="424"/>
        <v>2.7912907816851793</v>
      </c>
      <c r="EJ626" s="205">
        <f t="shared" si="425"/>
        <v>1.6419357539324584</v>
      </c>
      <c r="EK626" s="51">
        <f t="shared" si="392"/>
        <v>1.1522814119169698</v>
      </c>
      <c r="EL626" s="220">
        <f t="shared" si="426"/>
        <v>0.33845460915741032</v>
      </c>
      <c r="EM626" s="221">
        <f t="shared" si="427"/>
        <v>4.5831201340709757</v>
      </c>
      <c r="EN626" s="191"/>
      <c r="EO626" s="313"/>
      <c r="EP626" s="192" t="s">
        <v>354</v>
      </c>
      <c r="EQ626" s="222">
        <f t="shared" si="428"/>
        <v>2.7912907816851793</v>
      </c>
      <c r="ER626" s="191">
        <f t="shared" si="429"/>
        <v>1.6419357539324584</v>
      </c>
      <c r="ES626" s="51">
        <f t="shared" si="430"/>
        <v>1.1522814119169698</v>
      </c>
      <c r="ET626" s="191">
        <f t="shared" si="393"/>
        <v>3.8066546091574103</v>
      </c>
      <c r="EU626" s="191">
        <f t="shared" si="431"/>
        <v>4.5831201340709757</v>
      </c>
      <c r="EV626" s="191"/>
      <c r="EW626" s="191"/>
      <c r="EX626" s="192" t="str">
        <f t="shared" si="432"/>
        <v>Front</v>
      </c>
      <c r="EY626" s="145"/>
      <c r="EZ626" s="191"/>
      <c r="FA626" s="191"/>
      <c r="FB626" s="191"/>
      <c r="FC626" s="191"/>
      <c r="FD626" s="191"/>
      <c r="FE626" s="191"/>
      <c r="FF626" s="192"/>
      <c r="FG626" s="145"/>
      <c r="FH626" s="191"/>
      <c r="FI626" s="191"/>
      <c r="FJ626" s="191"/>
      <c r="FK626" s="191"/>
      <c r="FL626" s="191"/>
      <c r="FM626" s="191"/>
      <c r="FN626" s="192"/>
      <c r="FO626" s="145"/>
      <c r="FP626" s="191"/>
      <c r="FQ626" s="191"/>
      <c r="FR626" s="191"/>
      <c r="FS626" s="191"/>
      <c r="FT626" s="191"/>
      <c r="FU626" s="191"/>
      <c r="FV626" s="192"/>
      <c r="FW626" s="191"/>
      <c r="FX626" s="191"/>
      <c r="FY626" s="191"/>
      <c r="FZ626" s="191"/>
      <c r="GA626" s="191"/>
      <c r="GB626" s="191"/>
      <c r="GC626" s="191"/>
      <c r="GD626" s="210"/>
      <c r="GE626" s="145"/>
      <c r="GF626" s="191"/>
      <c r="GG626" s="191"/>
      <c r="GH626" s="191"/>
      <c r="GI626" s="191"/>
      <c r="GJ626" s="191"/>
      <c r="GK626" s="191"/>
      <c r="GL626" s="210"/>
      <c r="GM626" s="145"/>
      <c r="GN626" s="191"/>
      <c r="GO626" s="191"/>
      <c r="GP626" s="191"/>
      <c r="GQ626" s="191"/>
      <c r="GR626" s="191"/>
      <c r="GS626" s="191"/>
      <c r="GT626" s="210"/>
      <c r="GU626" s="145"/>
      <c r="GV626" s="191"/>
      <c r="GW626" s="191"/>
      <c r="GX626" s="191"/>
      <c r="GY626" s="191"/>
      <c r="GZ626" s="191"/>
      <c r="HA626" s="191"/>
      <c r="HB626" s="210"/>
      <c r="HC626" s="145"/>
      <c r="HD626" s="191"/>
      <c r="HE626" s="191"/>
      <c r="HF626" s="191"/>
      <c r="HG626" s="191"/>
      <c r="HH626" s="191"/>
      <c r="HI626" s="191"/>
      <c r="HJ626" s="210"/>
      <c r="HR626" s="310"/>
    </row>
    <row r="627" spans="1:226" s="309" customFormat="1" ht="14.45" customHeight="1" x14ac:dyDescent="0.25">
      <c r="A627" s="211" t="s">
        <v>431</v>
      </c>
      <c r="B627" s="194" t="s">
        <v>0</v>
      </c>
      <c r="C627" s="31">
        <f t="shared" si="394"/>
        <v>617</v>
      </c>
      <c r="D627" s="173" t="str">
        <f t="shared" si="395"/>
        <v>Dw_617</v>
      </c>
      <c r="E627" s="4">
        <v>438.28665062140419</v>
      </c>
      <c r="F627" s="195" t="s">
        <v>360</v>
      </c>
      <c r="G627" s="195">
        <v>17.5</v>
      </c>
      <c r="H627" s="3">
        <f t="shared" si="396"/>
        <v>49.769155932733405</v>
      </c>
      <c r="I627" s="196">
        <f t="shared" si="397"/>
        <v>178.59626313057259</v>
      </c>
      <c r="J627" s="1">
        <f t="shared" si="398"/>
        <v>0.3</v>
      </c>
      <c r="K627" s="280">
        <f t="shared" si="399"/>
        <v>0.67771651151830659</v>
      </c>
      <c r="L627" s="280">
        <f t="shared" si="400"/>
        <v>0.81041769727876189</v>
      </c>
      <c r="M627" s="225">
        <f t="shared" si="401"/>
        <v>1.0765478725736777</v>
      </c>
      <c r="N627" s="15" t="s">
        <v>432</v>
      </c>
      <c r="O627" s="197">
        <f t="shared" si="402"/>
        <v>0.60781327295907139</v>
      </c>
      <c r="P627" s="198">
        <f t="shared" si="403"/>
        <v>0</v>
      </c>
      <c r="Q627" s="198">
        <f t="shared" si="404"/>
        <v>0</v>
      </c>
      <c r="R627" s="198">
        <f t="shared" si="405"/>
        <v>0.75427946094141995</v>
      </c>
      <c r="S627" s="77">
        <f t="shared" si="406"/>
        <v>0.83891019810397971</v>
      </c>
      <c r="T627" s="199"/>
      <c r="U627" s="3">
        <f t="shared" si="407"/>
        <v>1.9512650374495117</v>
      </c>
      <c r="V627" s="98">
        <f t="shared" si="408"/>
        <v>12.945279837667671</v>
      </c>
      <c r="W627" s="49">
        <f t="shared" si="409"/>
        <v>3.8445793800391286</v>
      </c>
      <c r="X627" s="317">
        <f t="shared" si="410"/>
        <v>0.10125050706034461</v>
      </c>
      <c r="Y627" s="318">
        <v>0.10125050706034459</v>
      </c>
      <c r="Z627" s="200"/>
      <c r="AA627" s="66"/>
      <c r="AB627" s="66"/>
      <c r="AC627" s="66">
        <v>250</v>
      </c>
      <c r="AD627" s="66"/>
      <c r="AE627" s="66"/>
      <c r="AF627" s="66"/>
      <c r="AG627" s="66"/>
      <c r="AH627" s="195"/>
      <c r="AI627" s="34"/>
      <c r="AJ627" s="229">
        <v>180</v>
      </c>
      <c r="AK627" s="34"/>
      <c r="AL627" s="34"/>
      <c r="AM627" s="34"/>
      <c r="AN627" s="201"/>
      <c r="AO627" s="201"/>
      <c r="AP627" s="202">
        <v>240</v>
      </c>
      <c r="AQ627" s="18"/>
      <c r="AR627" s="18"/>
      <c r="AS627" s="18"/>
      <c r="AT627" s="51"/>
      <c r="AU627" s="17"/>
      <c r="AV627" s="18"/>
      <c r="AW627" s="112"/>
      <c r="AX627" s="103"/>
      <c r="AY627" s="18"/>
      <c r="AZ627" s="18"/>
      <c r="BA627" s="18"/>
      <c r="BB627" s="17"/>
      <c r="BC627" s="19"/>
      <c r="BD627" s="19"/>
      <c r="BE627" s="19"/>
      <c r="BF627" s="17"/>
      <c r="BG627" s="18"/>
      <c r="BH627" s="18"/>
      <c r="BI627" s="128"/>
      <c r="BJ627" s="331"/>
      <c r="BK627" s="332"/>
      <c r="BL627" s="332"/>
      <c r="BM627" s="332"/>
      <c r="BN627" s="333"/>
      <c r="BO627" s="203">
        <f t="shared" si="411"/>
        <v>6.9363999999999999</v>
      </c>
      <c r="BP627" s="285">
        <v>7.175070055465862</v>
      </c>
      <c r="BQ627" s="204">
        <v>2.8011947357137283</v>
      </c>
      <c r="BR627" s="204"/>
      <c r="BS627" s="47"/>
      <c r="BT627" s="42"/>
      <c r="BU627" s="42"/>
      <c r="BV627" s="42"/>
      <c r="BW627" s="43"/>
      <c r="BX627" s="191"/>
      <c r="BY627" s="191"/>
      <c r="BZ627" s="205"/>
      <c r="CA627" s="191"/>
      <c r="CB627" s="206"/>
      <c r="CC627" s="191"/>
      <c r="CD627" s="207">
        <f t="shared" si="412"/>
        <v>53.57887893917178</v>
      </c>
      <c r="CE627" s="47" t="s">
        <v>356</v>
      </c>
      <c r="CF627" s="42">
        <v>31.8</v>
      </c>
      <c r="CG627" s="42" t="s">
        <v>353</v>
      </c>
      <c r="CH627" s="42">
        <v>175</v>
      </c>
      <c r="CI627" s="191"/>
      <c r="CJ627" s="192"/>
      <c r="CK627" s="191" t="s">
        <v>357</v>
      </c>
      <c r="CL627" s="191" t="s">
        <v>358</v>
      </c>
      <c r="CM627" s="208">
        <v>0.13</v>
      </c>
      <c r="CN627" s="191">
        <v>470</v>
      </c>
      <c r="CO627" s="205">
        <f t="shared" si="413"/>
        <v>69.086397413677901</v>
      </c>
      <c r="CP627" s="191">
        <f t="shared" si="414"/>
        <v>40.184159204378837</v>
      </c>
      <c r="CQ627" s="145" t="s">
        <v>353</v>
      </c>
      <c r="CR627" s="191">
        <v>175</v>
      </c>
      <c r="CS627" s="191"/>
      <c r="CT627" s="191"/>
      <c r="CU627" s="191"/>
      <c r="CV627" s="192"/>
      <c r="CW627" s="191" t="s">
        <v>357</v>
      </c>
      <c r="CX627" s="209" t="s">
        <v>358</v>
      </c>
      <c r="CY627" s="208">
        <v>0.13</v>
      </c>
      <c r="CZ627" s="191">
        <v>470</v>
      </c>
      <c r="DA627" s="191"/>
      <c r="DB627" s="191">
        <f t="shared" si="415"/>
        <v>49.769155932733405</v>
      </c>
      <c r="DC627" s="43">
        <f t="shared" si="416"/>
        <v>0</v>
      </c>
      <c r="DD627" s="191" t="s">
        <v>362</v>
      </c>
      <c r="DE627" s="191">
        <v>100</v>
      </c>
      <c r="DF627" s="191" t="s">
        <v>361</v>
      </c>
      <c r="DG627" s="191">
        <v>20</v>
      </c>
      <c r="DH627" s="191" t="s">
        <v>353</v>
      </c>
      <c r="DI627" s="192">
        <v>175</v>
      </c>
      <c r="DJ627" s="191"/>
      <c r="DK627" s="209"/>
      <c r="DL627" s="208"/>
      <c r="DM627" s="191"/>
      <c r="DN627" s="191">
        <f t="shared" si="417"/>
        <v>49.769155932733405</v>
      </c>
      <c r="DO627" s="192">
        <f t="shared" si="418"/>
        <v>0</v>
      </c>
      <c r="DP627" s="191">
        <v>1</v>
      </c>
      <c r="DQ627" s="191" t="s">
        <v>363</v>
      </c>
      <c r="DR627" s="191" t="s">
        <v>371</v>
      </c>
      <c r="DS627" s="208">
        <v>0.13400000000000001</v>
      </c>
      <c r="DT627" s="191">
        <v>580</v>
      </c>
      <c r="DU627" s="191">
        <f t="shared" si="419"/>
        <v>7.175070055465862</v>
      </c>
      <c r="DV627" s="191">
        <v>0.375</v>
      </c>
      <c r="DW627" s="191">
        <v>0.45</v>
      </c>
      <c r="DX627" s="192">
        <f t="shared" si="420"/>
        <v>8.9298131565286294</v>
      </c>
      <c r="DY627" s="191">
        <v>1</v>
      </c>
      <c r="DZ627" s="191" t="s">
        <v>363</v>
      </c>
      <c r="EA627" s="191" t="s">
        <v>371</v>
      </c>
      <c r="EB627" s="208">
        <v>0.13400000000000001</v>
      </c>
      <c r="EC627" s="191">
        <v>580</v>
      </c>
      <c r="ED627" s="191">
        <f t="shared" si="421"/>
        <v>2.8011947357137283</v>
      </c>
      <c r="EE627" s="191">
        <v>0.47499999999999998</v>
      </c>
      <c r="EF627" s="191">
        <v>0.47499999999999998</v>
      </c>
      <c r="EG627" s="191">
        <f t="shared" si="422"/>
        <v>4.4649065782643147</v>
      </c>
      <c r="EH627" s="166">
        <f t="shared" si="423"/>
        <v>2</v>
      </c>
      <c r="EI627" s="205">
        <f t="shared" si="424"/>
        <v>3.3171505636641698</v>
      </c>
      <c r="EJ627" s="205">
        <f t="shared" si="425"/>
        <v>1.9512650374495117</v>
      </c>
      <c r="EK627" s="51">
        <f t="shared" si="392"/>
        <v>0.5999296982642166</v>
      </c>
      <c r="EL627" s="220">
        <f t="shared" si="426"/>
        <v>7.5524718167915061E-2</v>
      </c>
      <c r="EM627" s="221">
        <f t="shared" si="427"/>
        <v>6.4726399188338357</v>
      </c>
      <c r="EN627" s="191"/>
      <c r="EO627" s="313"/>
      <c r="EP627" s="192" t="s">
        <v>354</v>
      </c>
      <c r="EQ627" s="222">
        <f t="shared" si="428"/>
        <v>3.3171505636641698</v>
      </c>
      <c r="ER627" s="191">
        <f t="shared" si="429"/>
        <v>1.9512650374495117</v>
      </c>
      <c r="ES627" s="51">
        <f t="shared" si="430"/>
        <v>0.5999296982642166</v>
      </c>
      <c r="ET627" s="191">
        <f t="shared" si="393"/>
        <v>3.543724718167915</v>
      </c>
      <c r="EU627" s="191">
        <f t="shared" si="431"/>
        <v>6.4726399188338357</v>
      </c>
      <c r="EV627" s="191"/>
      <c r="EW627" s="191"/>
      <c r="EX627" s="192" t="str">
        <f t="shared" si="432"/>
        <v>Front</v>
      </c>
      <c r="EY627" s="145"/>
      <c r="EZ627" s="191"/>
      <c r="FA627" s="191"/>
      <c r="FB627" s="191"/>
      <c r="FC627" s="191"/>
      <c r="FD627" s="191"/>
      <c r="FE627" s="191"/>
      <c r="FF627" s="192"/>
      <c r="FG627" s="145"/>
      <c r="FH627" s="191"/>
      <c r="FI627" s="191"/>
      <c r="FJ627" s="191"/>
      <c r="FK627" s="191"/>
      <c r="FL627" s="191"/>
      <c r="FM627" s="191"/>
      <c r="FN627" s="192"/>
      <c r="FO627" s="145"/>
      <c r="FP627" s="191"/>
      <c r="FQ627" s="191"/>
      <c r="FR627" s="191"/>
      <c r="FS627" s="191"/>
      <c r="FT627" s="191"/>
      <c r="FU627" s="191"/>
      <c r="FV627" s="192"/>
      <c r="FW627" s="191"/>
      <c r="FX627" s="191"/>
      <c r="FY627" s="191"/>
      <c r="FZ627" s="191"/>
      <c r="GA627" s="191"/>
      <c r="GB627" s="191"/>
      <c r="GC627" s="191"/>
      <c r="GD627" s="210"/>
      <c r="GE627" s="145"/>
      <c r="GF627" s="191"/>
      <c r="GG627" s="191"/>
      <c r="GH627" s="191"/>
      <c r="GI627" s="191"/>
      <c r="GJ627" s="191"/>
      <c r="GK627" s="191"/>
      <c r="GL627" s="210"/>
      <c r="GM627" s="145"/>
      <c r="GN627" s="191"/>
      <c r="GO627" s="191"/>
      <c r="GP627" s="191"/>
      <c r="GQ627" s="191"/>
      <c r="GR627" s="191"/>
      <c r="GS627" s="191"/>
      <c r="GT627" s="210"/>
      <c r="GU627" s="145"/>
      <c r="GV627" s="191"/>
      <c r="GW627" s="191"/>
      <c r="GX627" s="191"/>
      <c r="GY627" s="191"/>
      <c r="GZ627" s="191"/>
      <c r="HA627" s="191"/>
      <c r="HB627" s="210"/>
      <c r="HC627" s="145"/>
      <c r="HD627" s="191"/>
      <c r="HE627" s="191"/>
      <c r="HF627" s="191"/>
      <c r="HG627" s="191"/>
      <c r="HH627" s="191"/>
      <c r="HI627" s="191"/>
      <c r="HJ627" s="210"/>
      <c r="HR627" s="310"/>
    </row>
    <row r="628" spans="1:226" s="309" customFormat="1" ht="14.45" customHeight="1" x14ac:dyDescent="0.25">
      <c r="A628" s="211" t="s">
        <v>431</v>
      </c>
      <c r="B628" s="194" t="s">
        <v>0</v>
      </c>
      <c r="C628" s="31">
        <f t="shared" si="394"/>
        <v>618</v>
      </c>
      <c r="D628" s="173" t="str">
        <f t="shared" si="395"/>
        <v>Dw_618</v>
      </c>
      <c r="E628" s="4">
        <v>436.64319359825112</v>
      </c>
      <c r="F628" s="195" t="s">
        <v>360</v>
      </c>
      <c r="G628" s="195">
        <v>17.5</v>
      </c>
      <c r="H628" s="3">
        <f t="shared" si="396"/>
        <v>48.449264353108425</v>
      </c>
      <c r="I628" s="196">
        <f t="shared" si="397"/>
        <v>172.9521252374974</v>
      </c>
      <c r="J628" s="1">
        <f t="shared" si="398"/>
        <v>0.3</v>
      </c>
      <c r="K628" s="280">
        <f t="shared" si="399"/>
        <v>0.68222464074935441</v>
      </c>
      <c r="L628" s="280">
        <f t="shared" si="400"/>
        <v>0.78807616004112013</v>
      </c>
      <c r="M628" s="225">
        <f t="shared" si="401"/>
        <v>1.0709272527462086</v>
      </c>
      <c r="N628" s="15" t="s">
        <v>432</v>
      </c>
      <c r="O628" s="197">
        <f t="shared" si="402"/>
        <v>0.5910571200308401</v>
      </c>
      <c r="P628" s="198">
        <f t="shared" si="403"/>
        <v>0</v>
      </c>
      <c r="Q628" s="198">
        <f t="shared" si="404"/>
        <v>0</v>
      </c>
      <c r="R628" s="198">
        <f t="shared" si="405"/>
        <v>0.75034139353018192</v>
      </c>
      <c r="S628" s="77">
        <f t="shared" si="406"/>
        <v>0.83310312285770216</v>
      </c>
      <c r="T628" s="199"/>
      <c r="U628" s="3">
        <f t="shared" si="407"/>
        <v>1.7333444436350254</v>
      </c>
      <c r="V628" s="98">
        <f t="shared" si="408"/>
        <v>10.215242064953417</v>
      </c>
      <c r="W628" s="49">
        <f t="shared" si="409"/>
        <v>4.742840555813042</v>
      </c>
      <c r="X628" s="317">
        <f t="shared" si="410"/>
        <v>7.7761601382873691E-2</v>
      </c>
      <c r="Y628" s="318">
        <v>7.7761601382873677E-2</v>
      </c>
      <c r="Z628" s="200"/>
      <c r="AA628" s="66"/>
      <c r="AB628" s="66"/>
      <c r="AC628" s="66">
        <v>250</v>
      </c>
      <c r="AD628" s="66"/>
      <c r="AE628" s="66"/>
      <c r="AF628" s="66"/>
      <c r="AG628" s="66"/>
      <c r="AH628" s="195"/>
      <c r="AI628" s="34"/>
      <c r="AJ628" s="229">
        <v>180</v>
      </c>
      <c r="AK628" s="34"/>
      <c r="AL628" s="34"/>
      <c r="AM628" s="34"/>
      <c r="AN628" s="201"/>
      <c r="AO628" s="201"/>
      <c r="AP628" s="202">
        <v>240</v>
      </c>
      <c r="AQ628" s="18"/>
      <c r="AR628" s="18"/>
      <c r="AS628" s="18"/>
      <c r="AT628" s="51"/>
      <c r="AU628" s="17"/>
      <c r="AV628" s="18"/>
      <c r="AW628" s="112"/>
      <c r="AX628" s="103"/>
      <c r="AY628" s="18"/>
      <c r="AZ628" s="18"/>
      <c r="BA628" s="18"/>
      <c r="BB628" s="17"/>
      <c r="BC628" s="19"/>
      <c r="BD628" s="19"/>
      <c r="BE628" s="19"/>
      <c r="BF628" s="17"/>
      <c r="BG628" s="18"/>
      <c r="BH628" s="18"/>
      <c r="BI628" s="128"/>
      <c r="BJ628" s="331"/>
      <c r="BK628" s="332"/>
      <c r="BL628" s="332"/>
      <c r="BM628" s="332"/>
      <c r="BN628" s="333"/>
      <c r="BO628" s="203">
        <f t="shared" si="411"/>
        <v>6.9363999999999999</v>
      </c>
      <c r="BP628" s="285">
        <v>6.9847852420720296</v>
      </c>
      <c r="BQ628" s="204">
        <v>2.7315776354097538</v>
      </c>
      <c r="BR628" s="204"/>
      <c r="BS628" s="47"/>
      <c r="BT628" s="42"/>
      <c r="BU628" s="42"/>
      <c r="BV628" s="42"/>
      <c r="BW628" s="43"/>
      <c r="BX628" s="191"/>
      <c r="BY628" s="191"/>
      <c r="BZ628" s="205"/>
      <c r="CA628" s="191"/>
      <c r="CB628" s="206"/>
      <c r="CC628" s="191"/>
      <c r="CD628" s="207">
        <f t="shared" si="412"/>
        <v>51.885637571249219</v>
      </c>
      <c r="CE628" s="47" t="s">
        <v>356</v>
      </c>
      <c r="CF628" s="42">
        <v>31.8</v>
      </c>
      <c r="CG628" s="42" t="s">
        <v>353</v>
      </c>
      <c r="CH628" s="42">
        <v>175</v>
      </c>
      <c r="CI628" s="191"/>
      <c r="CJ628" s="192"/>
      <c r="CK628" s="191" t="s">
        <v>357</v>
      </c>
      <c r="CL628" s="191" t="s">
        <v>358</v>
      </c>
      <c r="CM628" s="208">
        <v>0.13</v>
      </c>
      <c r="CN628" s="191">
        <v>470</v>
      </c>
      <c r="CO628" s="205">
        <f t="shared" si="413"/>
        <v>66.082042679852691</v>
      </c>
      <c r="CP628" s="191">
        <f t="shared" si="414"/>
        <v>38.914228178436915</v>
      </c>
      <c r="CQ628" s="145" t="s">
        <v>353</v>
      </c>
      <c r="CR628" s="191">
        <v>175</v>
      </c>
      <c r="CS628" s="191"/>
      <c r="CT628" s="191"/>
      <c r="CU628" s="191"/>
      <c r="CV628" s="192"/>
      <c r="CW628" s="191" t="s">
        <v>357</v>
      </c>
      <c r="CX628" s="209" t="s">
        <v>358</v>
      </c>
      <c r="CY628" s="208">
        <v>0.13</v>
      </c>
      <c r="CZ628" s="191">
        <v>470</v>
      </c>
      <c r="DA628" s="191"/>
      <c r="DB628" s="191">
        <f t="shared" si="415"/>
        <v>48.449264353108425</v>
      </c>
      <c r="DC628" s="43">
        <f t="shared" si="416"/>
        <v>0</v>
      </c>
      <c r="DD628" s="191" t="s">
        <v>362</v>
      </c>
      <c r="DE628" s="191">
        <v>100</v>
      </c>
      <c r="DF628" s="191" t="s">
        <v>361</v>
      </c>
      <c r="DG628" s="191">
        <v>20</v>
      </c>
      <c r="DH628" s="191" t="s">
        <v>353</v>
      </c>
      <c r="DI628" s="192">
        <v>175</v>
      </c>
      <c r="DJ628" s="191"/>
      <c r="DK628" s="209"/>
      <c r="DL628" s="208"/>
      <c r="DM628" s="191"/>
      <c r="DN628" s="191">
        <f t="shared" si="417"/>
        <v>48.449264353108425</v>
      </c>
      <c r="DO628" s="192">
        <f t="shared" si="418"/>
        <v>0</v>
      </c>
      <c r="DP628" s="191">
        <v>1</v>
      </c>
      <c r="DQ628" s="191" t="s">
        <v>363</v>
      </c>
      <c r="DR628" s="191" t="s">
        <v>371</v>
      </c>
      <c r="DS628" s="208">
        <v>0.13400000000000001</v>
      </c>
      <c r="DT628" s="191">
        <v>580</v>
      </c>
      <c r="DU628" s="191">
        <f t="shared" si="419"/>
        <v>6.9847852420720296</v>
      </c>
      <c r="DV628" s="191">
        <v>0.375</v>
      </c>
      <c r="DW628" s="191">
        <v>0.45</v>
      </c>
      <c r="DX628" s="192">
        <f t="shared" si="420"/>
        <v>8.6476062618748699</v>
      </c>
      <c r="DY628" s="191">
        <v>1</v>
      </c>
      <c r="DZ628" s="191" t="s">
        <v>363</v>
      </c>
      <c r="EA628" s="191" t="s">
        <v>371</v>
      </c>
      <c r="EB628" s="208">
        <v>0.13400000000000001</v>
      </c>
      <c r="EC628" s="191">
        <v>580</v>
      </c>
      <c r="ED628" s="191">
        <f t="shared" si="421"/>
        <v>2.7315776354097538</v>
      </c>
      <c r="EE628" s="191">
        <v>0.47499999999999998</v>
      </c>
      <c r="EF628" s="191">
        <v>0.47499999999999998</v>
      </c>
      <c r="EG628" s="191">
        <f t="shared" si="422"/>
        <v>4.323803130937435</v>
      </c>
      <c r="EH628" s="166">
        <f t="shared" si="423"/>
        <v>2</v>
      </c>
      <c r="EI628" s="205">
        <f t="shared" si="424"/>
        <v>2.9466855541795436</v>
      </c>
      <c r="EJ628" s="205">
        <f t="shared" si="425"/>
        <v>1.7333444436350256</v>
      </c>
      <c r="EK628" s="51">
        <f t="shared" si="392"/>
        <v>0.74823319177472825</v>
      </c>
      <c r="EL628" s="220">
        <f t="shared" si="426"/>
        <v>0.26075722291022818</v>
      </c>
      <c r="EM628" s="221">
        <f t="shared" si="427"/>
        <v>5.1076210324767084</v>
      </c>
      <c r="EN628" s="191"/>
      <c r="EO628" s="313"/>
      <c r="EP628" s="192" t="s">
        <v>354</v>
      </c>
      <c r="EQ628" s="222">
        <f t="shared" si="428"/>
        <v>2.9466855541795436</v>
      </c>
      <c r="ER628" s="191">
        <f t="shared" si="429"/>
        <v>1.7333444436350256</v>
      </c>
      <c r="ES628" s="51">
        <f t="shared" si="430"/>
        <v>0.74823319177472825</v>
      </c>
      <c r="ET628" s="191">
        <f t="shared" si="393"/>
        <v>3.7289572229102284</v>
      </c>
      <c r="EU628" s="191">
        <f t="shared" si="431"/>
        <v>5.1076210324767084</v>
      </c>
      <c r="EV628" s="191"/>
      <c r="EW628" s="191"/>
      <c r="EX628" s="192" t="str">
        <f t="shared" si="432"/>
        <v>Front</v>
      </c>
      <c r="EY628" s="145"/>
      <c r="EZ628" s="191"/>
      <c r="FA628" s="191"/>
      <c r="FB628" s="191"/>
      <c r="FC628" s="191"/>
      <c r="FD628" s="191"/>
      <c r="FE628" s="191"/>
      <c r="FF628" s="192"/>
      <c r="FG628" s="145"/>
      <c r="FH628" s="191"/>
      <c r="FI628" s="191"/>
      <c r="FJ628" s="191"/>
      <c r="FK628" s="191"/>
      <c r="FL628" s="191"/>
      <c r="FM628" s="191"/>
      <c r="FN628" s="192"/>
      <c r="FO628" s="145"/>
      <c r="FP628" s="191"/>
      <c r="FQ628" s="191"/>
      <c r="FR628" s="191"/>
      <c r="FS628" s="191"/>
      <c r="FT628" s="191"/>
      <c r="FU628" s="191"/>
      <c r="FV628" s="192"/>
      <c r="FW628" s="191"/>
      <c r="FX628" s="191"/>
      <c r="FY628" s="191"/>
      <c r="FZ628" s="191"/>
      <c r="GA628" s="191"/>
      <c r="GB628" s="191"/>
      <c r="GC628" s="191"/>
      <c r="GD628" s="210"/>
      <c r="GE628" s="145"/>
      <c r="GF628" s="191"/>
      <c r="GG628" s="191"/>
      <c r="GH628" s="191"/>
      <c r="GI628" s="191"/>
      <c r="GJ628" s="191"/>
      <c r="GK628" s="191"/>
      <c r="GL628" s="210"/>
      <c r="GM628" s="145"/>
      <c r="GN628" s="191"/>
      <c r="GO628" s="191"/>
      <c r="GP628" s="191"/>
      <c r="GQ628" s="191"/>
      <c r="GR628" s="191"/>
      <c r="GS628" s="191"/>
      <c r="GT628" s="210"/>
      <c r="GU628" s="145"/>
      <c r="GV628" s="191"/>
      <c r="GW628" s="191"/>
      <c r="GX628" s="191"/>
      <c r="GY628" s="191"/>
      <c r="GZ628" s="191"/>
      <c r="HA628" s="191"/>
      <c r="HB628" s="210"/>
      <c r="HC628" s="145"/>
      <c r="HD628" s="191"/>
      <c r="HE628" s="191"/>
      <c r="HF628" s="191"/>
      <c r="HG628" s="191"/>
      <c r="HH628" s="191"/>
      <c r="HI628" s="191"/>
      <c r="HJ628" s="210"/>
      <c r="HR628" s="310"/>
    </row>
    <row r="629" spans="1:226" s="309" customFormat="1" ht="14.45" customHeight="1" x14ac:dyDescent="0.25">
      <c r="A629" s="211" t="s">
        <v>431</v>
      </c>
      <c r="B629" s="194" t="s">
        <v>0</v>
      </c>
      <c r="C629" s="31">
        <f t="shared" si="394"/>
        <v>619</v>
      </c>
      <c r="D629" s="173" t="str">
        <f t="shared" si="395"/>
        <v>Dw_619</v>
      </c>
      <c r="E629" s="4">
        <v>475.49529039117908</v>
      </c>
      <c r="F629" s="195" t="s">
        <v>360</v>
      </c>
      <c r="G629" s="195">
        <v>17.5</v>
      </c>
      <c r="H629" s="3">
        <f t="shared" si="396"/>
        <v>50.522979476330228</v>
      </c>
      <c r="I629" s="196">
        <f t="shared" si="397"/>
        <v>181.67846158439818</v>
      </c>
      <c r="J629" s="1">
        <f t="shared" si="398"/>
        <v>0.30000000000000004</v>
      </c>
      <c r="K629" s="280">
        <f t="shared" si="399"/>
        <v>0.67594997918204702</v>
      </c>
      <c r="L629" s="280">
        <f t="shared" si="400"/>
        <v>0.79673221743989386</v>
      </c>
      <c r="M629" s="225">
        <f t="shared" si="401"/>
        <v>1.0787870992615174</v>
      </c>
      <c r="N629" s="15" t="s">
        <v>432</v>
      </c>
      <c r="O629" s="197">
        <f t="shared" si="402"/>
        <v>0.59754916307992045</v>
      </c>
      <c r="P629" s="198">
        <f t="shared" si="403"/>
        <v>0</v>
      </c>
      <c r="Q629" s="198">
        <f t="shared" si="404"/>
        <v>0</v>
      </c>
      <c r="R629" s="198">
        <f t="shared" si="405"/>
        <v>0.75584836720379689</v>
      </c>
      <c r="S629" s="77">
        <f t="shared" si="406"/>
        <v>0.84316734696198159</v>
      </c>
      <c r="T629" s="199"/>
      <c r="U629" s="3">
        <f t="shared" si="407"/>
        <v>1.8960987781239778</v>
      </c>
      <c r="V629" s="98">
        <f t="shared" si="408"/>
        <v>12.223647959771021</v>
      </c>
      <c r="W629" s="49">
        <f t="shared" si="409"/>
        <v>4.1332161759407091</v>
      </c>
      <c r="X629" s="317">
        <f t="shared" si="410"/>
        <v>9.2646255110687553E-2</v>
      </c>
      <c r="Y629" s="318">
        <v>9.2646255110687539E-2</v>
      </c>
      <c r="Z629" s="200"/>
      <c r="AA629" s="66"/>
      <c r="AB629" s="66"/>
      <c r="AC629" s="66">
        <v>250</v>
      </c>
      <c r="AD629" s="66"/>
      <c r="AE629" s="66"/>
      <c r="AF629" s="66"/>
      <c r="AG629" s="66"/>
      <c r="AH629" s="195"/>
      <c r="AI629" s="34"/>
      <c r="AJ629" s="229">
        <v>180</v>
      </c>
      <c r="AK629" s="34"/>
      <c r="AL629" s="34"/>
      <c r="AM629" s="34"/>
      <c r="AN629" s="201"/>
      <c r="AO629" s="201"/>
      <c r="AP629" s="202">
        <v>240</v>
      </c>
      <c r="AQ629" s="18"/>
      <c r="AR629" s="18"/>
      <c r="AS629" s="18"/>
      <c r="AT629" s="51"/>
      <c r="AU629" s="17"/>
      <c r="AV629" s="18"/>
      <c r="AW629" s="112"/>
      <c r="AX629" s="103"/>
      <c r="AY629" s="18"/>
      <c r="AZ629" s="18"/>
      <c r="BA629" s="18"/>
      <c r="BB629" s="17"/>
      <c r="BC629" s="19"/>
      <c r="BD629" s="19"/>
      <c r="BE629" s="19"/>
      <c r="BF629" s="17"/>
      <c r="BG629" s="18"/>
      <c r="BH629" s="18"/>
      <c r="BI629" s="128"/>
      <c r="BJ629" s="331"/>
      <c r="BK629" s="332"/>
      <c r="BL629" s="332"/>
      <c r="BM629" s="332"/>
      <c r="BN629" s="333"/>
      <c r="BO629" s="203">
        <f t="shared" si="411"/>
        <v>6.9363999999999999</v>
      </c>
      <c r="BP629" s="285">
        <v>7.2837465365795264</v>
      </c>
      <c r="BQ629" s="204">
        <v>2.8351502013119485</v>
      </c>
      <c r="BR629" s="204"/>
      <c r="BS629" s="47"/>
      <c r="BT629" s="42"/>
      <c r="BU629" s="42"/>
      <c r="BV629" s="42"/>
      <c r="BW629" s="43"/>
      <c r="BX629" s="191"/>
      <c r="BY629" s="191"/>
      <c r="BZ629" s="205"/>
      <c r="CA629" s="191"/>
      <c r="CB629" s="206"/>
      <c r="CC629" s="191"/>
      <c r="CD629" s="207">
        <f t="shared" si="412"/>
        <v>54.503538475319459</v>
      </c>
      <c r="CE629" s="47" t="s">
        <v>356</v>
      </c>
      <c r="CF629" s="42">
        <v>31.8</v>
      </c>
      <c r="CG629" s="42" t="s">
        <v>353</v>
      </c>
      <c r="CH629" s="42">
        <v>175</v>
      </c>
      <c r="CI629" s="191"/>
      <c r="CJ629" s="192"/>
      <c r="CK629" s="191" t="s">
        <v>357</v>
      </c>
      <c r="CL629" s="191" t="s">
        <v>358</v>
      </c>
      <c r="CM629" s="208">
        <v>0.13</v>
      </c>
      <c r="CN629" s="191">
        <v>470</v>
      </c>
      <c r="CO629" s="205">
        <f t="shared" si="413"/>
        <v>70.660948780309838</v>
      </c>
      <c r="CP629" s="191">
        <f t="shared" si="414"/>
        <v>40.877653856489594</v>
      </c>
      <c r="CQ629" s="145" t="s">
        <v>353</v>
      </c>
      <c r="CR629" s="191">
        <v>175</v>
      </c>
      <c r="CS629" s="191"/>
      <c r="CT629" s="191"/>
      <c r="CU629" s="191"/>
      <c r="CV629" s="192"/>
      <c r="CW629" s="191" t="s">
        <v>357</v>
      </c>
      <c r="CX629" s="209" t="s">
        <v>358</v>
      </c>
      <c r="CY629" s="208">
        <v>0.13</v>
      </c>
      <c r="CZ629" s="191">
        <v>470</v>
      </c>
      <c r="DA629" s="191"/>
      <c r="DB629" s="191">
        <f t="shared" si="415"/>
        <v>50.522979476330228</v>
      </c>
      <c r="DC629" s="43">
        <f t="shared" si="416"/>
        <v>0</v>
      </c>
      <c r="DD629" s="191" t="s">
        <v>362</v>
      </c>
      <c r="DE629" s="191">
        <v>100</v>
      </c>
      <c r="DF629" s="191" t="s">
        <v>361</v>
      </c>
      <c r="DG629" s="191">
        <v>20</v>
      </c>
      <c r="DH629" s="191" t="s">
        <v>353</v>
      </c>
      <c r="DI629" s="192">
        <v>175</v>
      </c>
      <c r="DJ629" s="191"/>
      <c r="DK629" s="209"/>
      <c r="DL629" s="208"/>
      <c r="DM629" s="191"/>
      <c r="DN629" s="191">
        <f t="shared" si="417"/>
        <v>50.522979476330228</v>
      </c>
      <c r="DO629" s="192">
        <f t="shared" si="418"/>
        <v>0</v>
      </c>
      <c r="DP629" s="191">
        <v>1</v>
      </c>
      <c r="DQ629" s="191" t="s">
        <v>363</v>
      </c>
      <c r="DR629" s="191" t="s">
        <v>371</v>
      </c>
      <c r="DS629" s="208">
        <v>0.13400000000000001</v>
      </c>
      <c r="DT629" s="191">
        <v>580</v>
      </c>
      <c r="DU629" s="191">
        <f t="shared" si="419"/>
        <v>7.2837465365795264</v>
      </c>
      <c r="DV629" s="191">
        <v>0.375</v>
      </c>
      <c r="DW629" s="191">
        <v>0.45</v>
      </c>
      <c r="DX629" s="192">
        <f t="shared" si="420"/>
        <v>9.0839230792199093</v>
      </c>
      <c r="DY629" s="191">
        <v>1</v>
      </c>
      <c r="DZ629" s="191" t="s">
        <v>363</v>
      </c>
      <c r="EA629" s="191" t="s">
        <v>371</v>
      </c>
      <c r="EB629" s="208">
        <v>0.13400000000000001</v>
      </c>
      <c r="EC629" s="191">
        <v>580</v>
      </c>
      <c r="ED629" s="191">
        <f t="shared" si="421"/>
        <v>2.8351502013119485</v>
      </c>
      <c r="EE629" s="191">
        <v>0.47499999999999998</v>
      </c>
      <c r="EF629" s="191">
        <v>0.47499999999999998</v>
      </c>
      <c r="EG629" s="191">
        <f t="shared" si="422"/>
        <v>4.5419615396099546</v>
      </c>
      <c r="EH629" s="166">
        <f t="shared" si="423"/>
        <v>2</v>
      </c>
      <c r="EI629" s="205">
        <f t="shared" si="424"/>
        <v>3.2233679228107621</v>
      </c>
      <c r="EJ629" s="205">
        <f t="shared" si="425"/>
        <v>1.8960987781239778</v>
      </c>
      <c r="EK629" s="51">
        <f t="shared" si="392"/>
        <v>0.68905142318797075</v>
      </c>
      <c r="EL629" s="220">
        <f t="shared" si="426"/>
        <v>0.12241603859461891</v>
      </c>
      <c r="EM629" s="221">
        <f t="shared" si="427"/>
        <v>6.1118239798855107</v>
      </c>
      <c r="EN629" s="191"/>
      <c r="EO629" s="313"/>
      <c r="EP629" s="192" t="s">
        <v>354</v>
      </c>
      <c r="EQ629" s="222">
        <f t="shared" si="428"/>
        <v>3.2233679228107621</v>
      </c>
      <c r="ER629" s="191">
        <f t="shared" si="429"/>
        <v>1.8960987781239778</v>
      </c>
      <c r="ES629" s="51">
        <f t="shared" si="430"/>
        <v>0.68905142318797075</v>
      </c>
      <c r="ET629" s="191">
        <f t="shared" si="393"/>
        <v>3.5906160385946189</v>
      </c>
      <c r="EU629" s="191">
        <f t="shared" si="431"/>
        <v>6.1118239798855107</v>
      </c>
      <c r="EV629" s="191"/>
      <c r="EW629" s="191"/>
      <c r="EX629" s="192" t="str">
        <f t="shared" si="432"/>
        <v>Front</v>
      </c>
      <c r="EY629" s="145"/>
      <c r="EZ629" s="191"/>
      <c r="FA629" s="191"/>
      <c r="FB629" s="191"/>
      <c r="FC629" s="191"/>
      <c r="FD629" s="191"/>
      <c r="FE629" s="191"/>
      <c r="FF629" s="192"/>
      <c r="FG629" s="145"/>
      <c r="FH629" s="191"/>
      <c r="FI629" s="191"/>
      <c r="FJ629" s="191"/>
      <c r="FK629" s="191"/>
      <c r="FL629" s="191"/>
      <c r="FM629" s="191"/>
      <c r="FN629" s="192"/>
      <c r="FO629" s="145"/>
      <c r="FP629" s="191"/>
      <c r="FQ629" s="191"/>
      <c r="FR629" s="191"/>
      <c r="FS629" s="191"/>
      <c r="FT629" s="191"/>
      <c r="FU629" s="191"/>
      <c r="FV629" s="192"/>
      <c r="FW629" s="191"/>
      <c r="FX629" s="191"/>
      <c r="FY629" s="191"/>
      <c r="FZ629" s="191"/>
      <c r="GA629" s="191"/>
      <c r="GB629" s="191"/>
      <c r="GC629" s="191"/>
      <c r="GD629" s="210"/>
      <c r="GE629" s="145"/>
      <c r="GF629" s="191"/>
      <c r="GG629" s="191"/>
      <c r="GH629" s="191"/>
      <c r="GI629" s="191"/>
      <c r="GJ629" s="191"/>
      <c r="GK629" s="191"/>
      <c r="GL629" s="210"/>
      <c r="GM629" s="145"/>
      <c r="GN629" s="191"/>
      <c r="GO629" s="191"/>
      <c r="GP629" s="191"/>
      <c r="GQ629" s="191"/>
      <c r="GR629" s="191"/>
      <c r="GS629" s="191"/>
      <c r="GT629" s="210"/>
      <c r="GU629" s="145"/>
      <c r="GV629" s="191"/>
      <c r="GW629" s="191"/>
      <c r="GX629" s="191"/>
      <c r="GY629" s="191"/>
      <c r="GZ629" s="191"/>
      <c r="HA629" s="191"/>
      <c r="HB629" s="210"/>
      <c r="HC629" s="145"/>
      <c r="HD629" s="191"/>
      <c r="HE629" s="191"/>
      <c r="HF629" s="191"/>
      <c r="HG629" s="191"/>
      <c r="HH629" s="191"/>
      <c r="HI629" s="191"/>
      <c r="HJ629" s="210"/>
      <c r="HR629" s="310"/>
    </row>
    <row r="630" spans="1:226" s="309" customFormat="1" ht="14.45" customHeight="1" x14ac:dyDescent="0.25">
      <c r="A630" s="211" t="s">
        <v>431</v>
      </c>
      <c r="B630" s="194" t="s">
        <v>0</v>
      </c>
      <c r="C630" s="31">
        <f t="shared" si="394"/>
        <v>620</v>
      </c>
      <c r="D630" s="173" t="str">
        <f t="shared" si="395"/>
        <v>Dw_620</v>
      </c>
      <c r="E630" s="4">
        <v>415.33826193093643</v>
      </c>
      <c r="F630" s="195" t="s">
        <v>360</v>
      </c>
      <c r="G630" s="195">
        <v>17.5</v>
      </c>
      <c r="H630" s="3">
        <f t="shared" si="396"/>
        <v>46.870802599468469</v>
      </c>
      <c r="I630" s="196">
        <f t="shared" si="397"/>
        <v>170.75466112144812</v>
      </c>
      <c r="J630" s="1">
        <f t="shared" si="398"/>
        <v>0.30000000000000004</v>
      </c>
      <c r="K630" s="280">
        <f t="shared" si="399"/>
        <v>0.66516511678198165</v>
      </c>
      <c r="L630" s="280">
        <f t="shared" si="400"/>
        <v>0.77996177706096359</v>
      </c>
      <c r="M630" s="225">
        <f t="shared" si="401"/>
        <v>1.0929276968902464</v>
      </c>
      <c r="N630" s="15" t="s">
        <v>432</v>
      </c>
      <c r="O630" s="197">
        <f t="shared" si="402"/>
        <v>0.58497133279572278</v>
      </c>
      <c r="P630" s="198">
        <f t="shared" si="403"/>
        <v>0</v>
      </c>
      <c r="Q630" s="198">
        <f t="shared" si="404"/>
        <v>0</v>
      </c>
      <c r="R630" s="198">
        <f t="shared" si="405"/>
        <v>0.76575592694035399</v>
      </c>
      <c r="S630" s="77">
        <f t="shared" si="406"/>
        <v>0.79899302071560763</v>
      </c>
      <c r="T630" s="199"/>
      <c r="U630" s="3">
        <f t="shared" si="407"/>
        <v>1.8258735046242751</v>
      </c>
      <c r="V630" s="98">
        <f t="shared" si="408"/>
        <v>11.334967786622368</v>
      </c>
      <c r="W630" s="49">
        <f t="shared" si="409"/>
        <v>4.1350627087609206</v>
      </c>
      <c r="X630" s="317">
        <f t="shared" si="410"/>
        <v>8.9698063265582426E-2</v>
      </c>
      <c r="Y630" s="318">
        <v>8.9698063265582439E-2</v>
      </c>
      <c r="Z630" s="200"/>
      <c r="AA630" s="66"/>
      <c r="AB630" s="66"/>
      <c r="AC630" s="66">
        <v>250</v>
      </c>
      <c r="AD630" s="66"/>
      <c r="AE630" s="66"/>
      <c r="AF630" s="66"/>
      <c r="AG630" s="66"/>
      <c r="AH630" s="195"/>
      <c r="AI630" s="34"/>
      <c r="AJ630" s="229">
        <v>180</v>
      </c>
      <c r="AK630" s="34"/>
      <c r="AL630" s="34"/>
      <c r="AM630" s="34"/>
      <c r="AN630" s="201"/>
      <c r="AO630" s="201"/>
      <c r="AP630" s="202">
        <v>240</v>
      </c>
      <c r="AQ630" s="18"/>
      <c r="AR630" s="18"/>
      <c r="AS630" s="18"/>
      <c r="AT630" s="51"/>
      <c r="AU630" s="17"/>
      <c r="AV630" s="18"/>
      <c r="AW630" s="112"/>
      <c r="AX630" s="103"/>
      <c r="AY630" s="18"/>
      <c r="AZ630" s="18"/>
      <c r="BA630" s="18"/>
      <c r="BB630" s="17"/>
      <c r="BC630" s="19"/>
      <c r="BD630" s="19"/>
      <c r="BE630" s="19"/>
      <c r="BF630" s="17"/>
      <c r="BG630" s="18"/>
      <c r="BH630" s="18"/>
      <c r="BI630" s="128"/>
      <c r="BJ630" s="331"/>
      <c r="BK630" s="332"/>
      <c r="BL630" s="332"/>
      <c r="BM630" s="332"/>
      <c r="BN630" s="333"/>
      <c r="BO630" s="203">
        <f t="shared" si="411"/>
        <v>6.9363999999999999</v>
      </c>
      <c r="BP630" s="285">
        <v>6.7572231416107016</v>
      </c>
      <c r="BQ630" s="204">
        <v>2.8120043587475494</v>
      </c>
      <c r="BR630" s="204"/>
      <c r="BS630" s="47"/>
      <c r="BT630" s="42"/>
      <c r="BU630" s="42"/>
      <c r="BV630" s="42"/>
      <c r="BW630" s="43"/>
      <c r="BX630" s="191"/>
      <c r="BY630" s="191"/>
      <c r="BZ630" s="205"/>
      <c r="CA630" s="191"/>
      <c r="CB630" s="206"/>
      <c r="CC630" s="191"/>
      <c r="CD630" s="207">
        <f t="shared" si="412"/>
        <v>51.226398336434443</v>
      </c>
      <c r="CE630" s="47" t="s">
        <v>356</v>
      </c>
      <c r="CF630" s="42">
        <v>31.8</v>
      </c>
      <c r="CG630" s="42" t="s">
        <v>353</v>
      </c>
      <c r="CH630" s="42">
        <v>175</v>
      </c>
      <c r="CI630" s="191"/>
      <c r="CJ630" s="192"/>
      <c r="CK630" s="191" t="s">
        <v>357</v>
      </c>
      <c r="CL630" s="191" t="s">
        <v>358</v>
      </c>
      <c r="CM630" s="208">
        <v>0.13</v>
      </c>
      <c r="CN630" s="191">
        <v>470</v>
      </c>
      <c r="CO630" s="205">
        <f t="shared" si="413"/>
        <v>67.041502071083329</v>
      </c>
      <c r="CP630" s="191">
        <f t="shared" si="414"/>
        <v>38.419798752325832</v>
      </c>
      <c r="CQ630" s="145" t="s">
        <v>353</v>
      </c>
      <c r="CR630" s="191">
        <v>175</v>
      </c>
      <c r="CS630" s="191"/>
      <c r="CT630" s="191"/>
      <c r="CU630" s="191"/>
      <c r="CV630" s="192"/>
      <c r="CW630" s="191" t="s">
        <v>357</v>
      </c>
      <c r="CX630" s="209" t="s">
        <v>358</v>
      </c>
      <c r="CY630" s="208">
        <v>0.13</v>
      </c>
      <c r="CZ630" s="191">
        <v>470</v>
      </c>
      <c r="DA630" s="191"/>
      <c r="DB630" s="191">
        <f t="shared" si="415"/>
        <v>46.870802599468469</v>
      </c>
      <c r="DC630" s="43">
        <f t="shared" si="416"/>
        <v>0</v>
      </c>
      <c r="DD630" s="191" t="s">
        <v>362</v>
      </c>
      <c r="DE630" s="191">
        <v>100</v>
      </c>
      <c r="DF630" s="191" t="s">
        <v>361</v>
      </c>
      <c r="DG630" s="191">
        <v>20</v>
      </c>
      <c r="DH630" s="191" t="s">
        <v>353</v>
      </c>
      <c r="DI630" s="192">
        <v>175</v>
      </c>
      <c r="DJ630" s="191"/>
      <c r="DK630" s="209"/>
      <c r="DL630" s="208"/>
      <c r="DM630" s="191"/>
      <c r="DN630" s="191">
        <f t="shared" si="417"/>
        <v>46.870802599468469</v>
      </c>
      <c r="DO630" s="192">
        <f t="shared" si="418"/>
        <v>0</v>
      </c>
      <c r="DP630" s="191">
        <v>1</v>
      </c>
      <c r="DQ630" s="191" t="s">
        <v>363</v>
      </c>
      <c r="DR630" s="191" t="s">
        <v>371</v>
      </c>
      <c r="DS630" s="208">
        <v>0.13400000000000001</v>
      </c>
      <c r="DT630" s="191">
        <v>580</v>
      </c>
      <c r="DU630" s="191">
        <f t="shared" si="419"/>
        <v>6.7572231416107016</v>
      </c>
      <c r="DV630" s="191">
        <v>0.375</v>
      </c>
      <c r="DW630" s="191">
        <v>0.45</v>
      </c>
      <c r="DX630" s="192">
        <f t="shared" si="420"/>
        <v>8.5377330560724065</v>
      </c>
      <c r="DY630" s="191">
        <v>1</v>
      </c>
      <c r="DZ630" s="191" t="s">
        <v>363</v>
      </c>
      <c r="EA630" s="191" t="s">
        <v>371</v>
      </c>
      <c r="EB630" s="208">
        <v>0.13400000000000001</v>
      </c>
      <c r="EC630" s="191">
        <v>580</v>
      </c>
      <c r="ED630" s="191">
        <f t="shared" si="421"/>
        <v>2.8120043587475494</v>
      </c>
      <c r="EE630" s="191">
        <v>0.47499999999999998</v>
      </c>
      <c r="EF630" s="191">
        <v>0.47499999999999998</v>
      </c>
      <c r="EG630" s="191">
        <f t="shared" si="422"/>
        <v>4.2688665280362033</v>
      </c>
      <c r="EH630" s="166">
        <f t="shared" si="423"/>
        <v>2</v>
      </c>
      <c r="EI630" s="205">
        <f t="shared" si="424"/>
        <v>3.1039849578612673</v>
      </c>
      <c r="EJ630" s="205">
        <f t="shared" si="425"/>
        <v>1.8258735046242749</v>
      </c>
      <c r="EK630" s="51">
        <f t="shared" si="392"/>
        <v>0.7361308541232745</v>
      </c>
      <c r="EL630" s="220">
        <f t="shared" si="426"/>
        <v>0.18210752106936634</v>
      </c>
      <c r="EM630" s="221">
        <f t="shared" si="427"/>
        <v>5.667483893311184</v>
      </c>
      <c r="EN630" s="191"/>
      <c r="EO630" s="313"/>
      <c r="EP630" s="192" t="s">
        <v>354</v>
      </c>
      <c r="EQ630" s="222">
        <f t="shared" si="428"/>
        <v>3.1039849578612673</v>
      </c>
      <c r="ER630" s="191">
        <f t="shared" si="429"/>
        <v>1.8258735046242749</v>
      </c>
      <c r="ES630" s="51">
        <f t="shared" si="430"/>
        <v>0.7361308541232745</v>
      </c>
      <c r="ET630" s="191">
        <f t="shared" si="393"/>
        <v>3.6503075210693661</v>
      </c>
      <c r="EU630" s="191">
        <f t="shared" si="431"/>
        <v>5.667483893311184</v>
      </c>
      <c r="EV630" s="191"/>
      <c r="EW630" s="191"/>
      <c r="EX630" s="192" t="str">
        <f t="shared" si="432"/>
        <v>Front</v>
      </c>
      <c r="EY630" s="145"/>
      <c r="EZ630" s="191"/>
      <c r="FA630" s="191"/>
      <c r="FB630" s="191"/>
      <c r="FC630" s="191"/>
      <c r="FD630" s="191"/>
      <c r="FE630" s="191"/>
      <c r="FF630" s="192"/>
      <c r="FG630" s="145"/>
      <c r="FH630" s="191"/>
      <c r="FI630" s="191"/>
      <c r="FJ630" s="191"/>
      <c r="FK630" s="191"/>
      <c r="FL630" s="191"/>
      <c r="FM630" s="191"/>
      <c r="FN630" s="192"/>
      <c r="FO630" s="145"/>
      <c r="FP630" s="191"/>
      <c r="FQ630" s="191"/>
      <c r="FR630" s="191"/>
      <c r="FS630" s="191"/>
      <c r="FT630" s="191"/>
      <c r="FU630" s="191"/>
      <c r="FV630" s="192"/>
      <c r="FW630" s="191"/>
      <c r="FX630" s="191"/>
      <c r="FY630" s="191"/>
      <c r="FZ630" s="191"/>
      <c r="GA630" s="191"/>
      <c r="GB630" s="191"/>
      <c r="GC630" s="191"/>
      <c r="GD630" s="210"/>
      <c r="GE630" s="145"/>
      <c r="GF630" s="191"/>
      <c r="GG630" s="191"/>
      <c r="GH630" s="191"/>
      <c r="GI630" s="191"/>
      <c r="GJ630" s="191"/>
      <c r="GK630" s="191"/>
      <c r="GL630" s="210"/>
      <c r="GM630" s="145"/>
      <c r="GN630" s="191"/>
      <c r="GO630" s="191"/>
      <c r="GP630" s="191"/>
      <c r="GQ630" s="191"/>
      <c r="GR630" s="191"/>
      <c r="GS630" s="191"/>
      <c r="GT630" s="210"/>
      <c r="GU630" s="145"/>
      <c r="GV630" s="191"/>
      <c r="GW630" s="191"/>
      <c r="GX630" s="191"/>
      <c r="GY630" s="191"/>
      <c r="GZ630" s="191"/>
      <c r="HA630" s="191"/>
      <c r="HB630" s="210"/>
      <c r="HC630" s="145"/>
      <c r="HD630" s="191"/>
      <c r="HE630" s="191"/>
      <c r="HF630" s="191"/>
      <c r="HG630" s="191"/>
      <c r="HH630" s="191"/>
      <c r="HI630" s="191"/>
      <c r="HJ630" s="210"/>
      <c r="HR630" s="310"/>
    </row>
    <row r="631" spans="1:226" s="309" customFormat="1" ht="14.45" customHeight="1" x14ac:dyDescent="0.25">
      <c r="A631" s="211" t="s">
        <v>431</v>
      </c>
      <c r="B631" s="194" t="s">
        <v>0</v>
      </c>
      <c r="C631" s="31">
        <f t="shared" si="394"/>
        <v>621</v>
      </c>
      <c r="D631" s="173" t="str">
        <f t="shared" si="395"/>
        <v>Dw_621</v>
      </c>
      <c r="E631" s="4">
        <v>430.75360582959712</v>
      </c>
      <c r="F631" s="195" t="s">
        <v>360</v>
      </c>
      <c r="G631" s="195">
        <v>17.5</v>
      </c>
      <c r="H631" s="3">
        <f t="shared" si="396"/>
        <v>52.912557054010449</v>
      </c>
      <c r="I631" s="196">
        <f t="shared" si="397"/>
        <v>192.20645010050336</v>
      </c>
      <c r="J631" s="1">
        <f t="shared" si="398"/>
        <v>0.3</v>
      </c>
      <c r="K631" s="280">
        <f t="shared" si="399"/>
        <v>0.66752770569754993</v>
      </c>
      <c r="L631" s="280">
        <f t="shared" si="400"/>
        <v>0.75112947431704769</v>
      </c>
      <c r="M631" s="225">
        <f t="shared" si="401"/>
        <v>1.0897589956065181</v>
      </c>
      <c r="N631" s="15" t="s">
        <v>432</v>
      </c>
      <c r="O631" s="197">
        <f t="shared" si="402"/>
        <v>0.56334710573778579</v>
      </c>
      <c r="P631" s="198">
        <f t="shared" si="403"/>
        <v>0</v>
      </c>
      <c r="Q631" s="198">
        <f t="shared" si="404"/>
        <v>0</v>
      </c>
      <c r="R631" s="198">
        <f t="shared" si="405"/>
        <v>0.76353578758838914</v>
      </c>
      <c r="S631" s="77">
        <f t="shared" si="406"/>
        <v>0.85283367637175655</v>
      </c>
      <c r="T631" s="199"/>
      <c r="U631" s="3">
        <f t="shared" si="407"/>
        <v>1.6815927658658589</v>
      </c>
      <c r="V631" s="98">
        <f t="shared" si="408"/>
        <v>9.6143643827221243</v>
      </c>
      <c r="W631" s="49">
        <f t="shared" si="409"/>
        <v>5.5034898769906269</v>
      </c>
      <c r="X631" s="317">
        <f t="shared" si="410"/>
        <v>6.4865390247353077E-2</v>
      </c>
      <c r="Y631" s="318">
        <v>6.4865390247353091E-2</v>
      </c>
      <c r="Z631" s="200"/>
      <c r="AA631" s="66"/>
      <c r="AB631" s="66"/>
      <c r="AC631" s="66">
        <v>250</v>
      </c>
      <c r="AD631" s="66"/>
      <c r="AE631" s="66"/>
      <c r="AF631" s="66"/>
      <c r="AG631" s="66"/>
      <c r="AH631" s="195"/>
      <c r="AI631" s="34"/>
      <c r="AJ631" s="229">
        <v>180</v>
      </c>
      <c r="AK631" s="34"/>
      <c r="AL631" s="34"/>
      <c r="AM631" s="34"/>
      <c r="AN631" s="201"/>
      <c r="AO631" s="201"/>
      <c r="AP631" s="202">
        <v>240</v>
      </c>
      <c r="AQ631" s="18"/>
      <c r="AR631" s="18"/>
      <c r="AS631" s="18"/>
      <c r="AT631" s="51"/>
      <c r="AU631" s="17"/>
      <c r="AV631" s="18"/>
      <c r="AW631" s="112"/>
      <c r="AX631" s="103"/>
      <c r="AY631" s="18"/>
      <c r="AZ631" s="18"/>
      <c r="BA631" s="18"/>
      <c r="BB631" s="17"/>
      <c r="BC631" s="19"/>
      <c r="BD631" s="19"/>
      <c r="BE631" s="19"/>
      <c r="BF631" s="17"/>
      <c r="BG631" s="18"/>
      <c r="BH631" s="18"/>
      <c r="BI631" s="128"/>
      <c r="BJ631" s="331"/>
      <c r="BK631" s="332"/>
      <c r="BL631" s="332"/>
      <c r="BM631" s="332"/>
      <c r="BN631" s="333"/>
      <c r="BO631" s="203">
        <f t="shared" si="411"/>
        <v>6.9363999999999999</v>
      </c>
      <c r="BP631" s="285">
        <v>7.6282447745243136</v>
      </c>
      <c r="BQ631" s="204">
        <v>2.9654460280272681</v>
      </c>
      <c r="BR631" s="204"/>
      <c r="BS631" s="47"/>
      <c r="BT631" s="42"/>
      <c r="BU631" s="42"/>
      <c r="BV631" s="42"/>
      <c r="BW631" s="43"/>
      <c r="BX631" s="191"/>
      <c r="BY631" s="191"/>
      <c r="BZ631" s="205"/>
      <c r="CA631" s="191"/>
      <c r="CB631" s="206"/>
      <c r="CC631" s="191"/>
      <c r="CD631" s="207">
        <f t="shared" si="412"/>
        <v>57.661935030151007</v>
      </c>
      <c r="CE631" s="47" t="s">
        <v>356</v>
      </c>
      <c r="CF631" s="42">
        <v>31.8</v>
      </c>
      <c r="CG631" s="42" t="s">
        <v>353</v>
      </c>
      <c r="CH631" s="42">
        <v>175</v>
      </c>
      <c r="CI631" s="191"/>
      <c r="CJ631" s="192"/>
      <c r="CK631" s="191" t="s">
        <v>357</v>
      </c>
      <c r="CL631" s="191" t="s">
        <v>358</v>
      </c>
      <c r="CM631" s="208">
        <v>0.13</v>
      </c>
      <c r="CN631" s="191">
        <v>470</v>
      </c>
      <c r="CO631" s="205">
        <f t="shared" si="413"/>
        <v>76.409782141054592</v>
      </c>
      <c r="CP631" s="191">
        <f t="shared" si="414"/>
        <v>43.246451272613257</v>
      </c>
      <c r="CQ631" s="145" t="s">
        <v>353</v>
      </c>
      <c r="CR631" s="191">
        <v>175</v>
      </c>
      <c r="CS631" s="191"/>
      <c r="CT631" s="191"/>
      <c r="CU631" s="191"/>
      <c r="CV631" s="192"/>
      <c r="CW631" s="191" t="s">
        <v>357</v>
      </c>
      <c r="CX631" s="209" t="s">
        <v>358</v>
      </c>
      <c r="CY631" s="208">
        <v>0.13</v>
      </c>
      <c r="CZ631" s="191">
        <v>470</v>
      </c>
      <c r="DA631" s="191"/>
      <c r="DB631" s="191">
        <f t="shared" si="415"/>
        <v>52.912557054010449</v>
      </c>
      <c r="DC631" s="43">
        <f t="shared" si="416"/>
        <v>0</v>
      </c>
      <c r="DD631" s="191" t="s">
        <v>362</v>
      </c>
      <c r="DE631" s="191">
        <v>100</v>
      </c>
      <c r="DF631" s="191" t="s">
        <v>361</v>
      </c>
      <c r="DG631" s="191">
        <v>20</v>
      </c>
      <c r="DH631" s="191" t="s">
        <v>353</v>
      </c>
      <c r="DI631" s="192">
        <v>175</v>
      </c>
      <c r="DJ631" s="191"/>
      <c r="DK631" s="209"/>
      <c r="DL631" s="208"/>
      <c r="DM631" s="191"/>
      <c r="DN631" s="191">
        <f t="shared" si="417"/>
        <v>52.912557054010449</v>
      </c>
      <c r="DO631" s="192">
        <f t="shared" si="418"/>
        <v>0</v>
      </c>
      <c r="DP631" s="191">
        <v>1</v>
      </c>
      <c r="DQ631" s="191" t="s">
        <v>363</v>
      </c>
      <c r="DR631" s="191" t="s">
        <v>371</v>
      </c>
      <c r="DS631" s="208">
        <v>0.13400000000000001</v>
      </c>
      <c r="DT631" s="191">
        <v>580</v>
      </c>
      <c r="DU631" s="191">
        <f t="shared" si="419"/>
        <v>7.6282447745243136</v>
      </c>
      <c r="DV631" s="191">
        <v>0.375</v>
      </c>
      <c r="DW631" s="191">
        <v>0.45</v>
      </c>
      <c r="DX631" s="192">
        <f t="shared" si="420"/>
        <v>9.6103225050251684</v>
      </c>
      <c r="DY631" s="191">
        <v>1</v>
      </c>
      <c r="DZ631" s="191" t="s">
        <v>363</v>
      </c>
      <c r="EA631" s="191" t="s">
        <v>371</v>
      </c>
      <c r="EB631" s="208">
        <v>0.13400000000000001</v>
      </c>
      <c r="EC631" s="191">
        <v>580</v>
      </c>
      <c r="ED631" s="191">
        <f t="shared" si="421"/>
        <v>2.9654460280272681</v>
      </c>
      <c r="EE631" s="191">
        <v>0.47499999999999998</v>
      </c>
      <c r="EF631" s="191">
        <v>0.47499999999999998</v>
      </c>
      <c r="EG631" s="191">
        <f t="shared" si="422"/>
        <v>4.8051612525125842</v>
      </c>
      <c r="EH631" s="166">
        <f t="shared" si="423"/>
        <v>2</v>
      </c>
      <c r="EI631" s="205">
        <f t="shared" si="424"/>
        <v>2.85870770197196</v>
      </c>
      <c r="EJ631" s="205">
        <f t="shared" si="425"/>
        <v>1.6815927658658589</v>
      </c>
      <c r="EK631" s="51">
        <f t="shared" si="392"/>
        <v>1.0338532621614092</v>
      </c>
      <c r="EL631" s="220">
        <f t="shared" si="426"/>
        <v>0.30474614901401997</v>
      </c>
      <c r="EM631" s="221">
        <f t="shared" si="427"/>
        <v>4.8071821913610622</v>
      </c>
      <c r="EN631" s="191"/>
      <c r="EO631" s="313"/>
      <c r="EP631" s="192" t="s">
        <v>354</v>
      </c>
      <c r="EQ631" s="222">
        <f t="shared" si="428"/>
        <v>2.85870770197196</v>
      </c>
      <c r="ER631" s="191">
        <f t="shared" si="429"/>
        <v>1.6815927658658589</v>
      </c>
      <c r="ES631" s="51">
        <f t="shared" si="430"/>
        <v>1.0338532621614092</v>
      </c>
      <c r="ET631" s="191">
        <f t="shared" si="393"/>
        <v>3.7729461490140199</v>
      </c>
      <c r="EU631" s="191">
        <f t="shared" si="431"/>
        <v>4.8071821913610622</v>
      </c>
      <c r="EV631" s="191"/>
      <c r="EW631" s="191"/>
      <c r="EX631" s="192" t="str">
        <f t="shared" si="432"/>
        <v>Front</v>
      </c>
      <c r="EY631" s="145"/>
      <c r="EZ631" s="191"/>
      <c r="FA631" s="191"/>
      <c r="FB631" s="191"/>
      <c r="FC631" s="191"/>
      <c r="FD631" s="191"/>
      <c r="FE631" s="191"/>
      <c r="FF631" s="192"/>
      <c r="FG631" s="145"/>
      <c r="FH631" s="191"/>
      <c r="FI631" s="191"/>
      <c r="FJ631" s="191"/>
      <c r="FK631" s="191"/>
      <c r="FL631" s="191"/>
      <c r="FM631" s="191"/>
      <c r="FN631" s="192"/>
      <c r="FO631" s="145"/>
      <c r="FP631" s="191"/>
      <c r="FQ631" s="191"/>
      <c r="FR631" s="191"/>
      <c r="FS631" s="191"/>
      <c r="FT631" s="191"/>
      <c r="FU631" s="191"/>
      <c r="FV631" s="192"/>
      <c r="FW631" s="191"/>
      <c r="FX631" s="191"/>
      <c r="FY631" s="191"/>
      <c r="FZ631" s="191"/>
      <c r="GA631" s="191"/>
      <c r="GB631" s="191"/>
      <c r="GC631" s="191"/>
      <c r="GD631" s="210"/>
      <c r="GE631" s="145"/>
      <c r="GF631" s="191"/>
      <c r="GG631" s="191"/>
      <c r="GH631" s="191"/>
      <c r="GI631" s="191"/>
      <c r="GJ631" s="191"/>
      <c r="GK631" s="191"/>
      <c r="GL631" s="210"/>
      <c r="GM631" s="145"/>
      <c r="GN631" s="191"/>
      <c r="GO631" s="191"/>
      <c r="GP631" s="191"/>
      <c r="GQ631" s="191"/>
      <c r="GR631" s="191"/>
      <c r="GS631" s="191"/>
      <c r="GT631" s="210"/>
      <c r="GU631" s="145"/>
      <c r="GV631" s="191"/>
      <c r="GW631" s="191"/>
      <c r="GX631" s="191"/>
      <c r="GY631" s="191"/>
      <c r="GZ631" s="191"/>
      <c r="HA631" s="191"/>
      <c r="HB631" s="210"/>
      <c r="HC631" s="145"/>
      <c r="HD631" s="191"/>
      <c r="HE631" s="191"/>
      <c r="HF631" s="191"/>
      <c r="HG631" s="191"/>
      <c r="HH631" s="191"/>
      <c r="HI631" s="191"/>
      <c r="HJ631" s="210"/>
      <c r="HR631" s="310"/>
    </row>
    <row r="632" spans="1:226" s="309" customFormat="1" ht="14.45" customHeight="1" x14ac:dyDescent="0.25">
      <c r="A632" s="211" t="s">
        <v>431</v>
      </c>
      <c r="B632" s="194" t="s">
        <v>0</v>
      </c>
      <c r="C632" s="31">
        <f t="shared" si="394"/>
        <v>622</v>
      </c>
      <c r="D632" s="173" t="str">
        <f t="shared" si="395"/>
        <v>Dw_622</v>
      </c>
      <c r="E632" s="4">
        <v>408.35600109335672</v>
      </c>
      <c r="F632" s="195" t="s">
        <v>360</v>
      </c>
      <c r="G632" s="195">
        <v>17.5</v>
      </c>
      <c r="H632" s="3">
        <f t="shared" si="396"/>
        <v>55.290426189371509</v>
      </c>
      <c r="I632" s="196">
        <f t="shared" si="397"/>
        <v>199.97671682180402</v>
      </c>
      <c r="J632" s="1">
        <f t="shared" si="398"/>
        <v>0.3</v>
      </c>
      <c r="K632" s="280">
        <f t="shared" si="399"/>
        <v>0.67109385227492957</v>
      </c>
      <c r="L632" s="280">
        <f t="shared" si="400"/>
        <v>0.77560182089055696</v>
      </c>
      <c r="M632" s="225">
        <f t="shared" si="401"/>
        <v>1.0850524978965286</v>
      </c>
      <c r="N632" s="15" t="s">
        <v>432</v>
      </c>
      <c r="O632" s="197">
        <f t="shared" si="402"/>
        <v>0.58170136566791775</v>
      </c>
      <c r="P632" s="198">
        <f t="shared" si="403"/>
        <v>0</v>
      </c>
      <c r="Q632" s="198">
        <f t="shared" si="404"/>
        <v>0</v>
      </c>
      <c r="R632" s="198">
        <f t="shared" si="405"/>
        <v>0.76023819660701841</v>
      </c>
      <c r="S632" s="77">
        <f t="shared" si="406"/>
        <v>0.877570300997214</v>
      </c>
      <c r="T632" s="199"/>
      <c r="U632" s="3">
        <f t="shared" si="407"/>
        <v>1.8822380506427761</v>
      </c>
      <c r="V632" s="98">
        <f t="shared" si="408"/>
        <v>12.045588269577561</v>
      </c>
      <c r="W632" s="49">
        <f t="shared" si="409"/>
        <v>4.5900976317622835</v>
      </c>
      <c r="X632" s="317">
        <f t="shared" si="410"/>
        <v>8.2639152541435001E-2</v>
      </c>
      <c r="Y632" s="318">
        <v>8.2639152541434988E-2</v>
      </c>
      <c r="Z632" s="200"/>
      <c r="AA632" s="66"/>
      <c r="AB632" s="66"/>
      <c r="AC632" s="66">
        <v>250</v>
      </c>
      <c r="AD632" s="66"/>
      <c r="AE632" s="66"/>
      <c r="AF632" s="66"/>
      <c r="AG632" s="66"/>
      <c r="AH632" s="195"/>
      <c r="AI632" s="34"/>
      <c r="AJ632" s="229">
        <v>180</v>
      </c>
      <c r="AK632" s="34"/>
      <c r="AL632" s="34"/>
      <c r="AM632" s="34"/>
      <c r="AN632" s="201"/>
      <c r="AO632" s="201"/>
      <c r="AP632" s="202">
        <v>240</v>
      </c>
      <c r="AQ632" s="18"/>
      <c r="AR632" s="18"/>
      <c r="AS632" s="18"/>
      <c r="AT632" s="51"/>
      <c r="AU632" s="17"/>
      <c r="AV632" s="18"/>
      <c r="AW632" s="112"/>
      <c r="AX632" s="103"/>
      <c r="AY632" s="18"/>
      <c r="AZ632" s="18"/>
      <c r="BA632" s="18"/>
      <c r="BB632" s="17"/>
      <c r="BC632" s="19"/>
      <c r="BD632" s="19"/>
      <c r="BE632" s="19"/>
      <c r="BF632" s="17"/>
      <c r="BG632" s="18"/>
      <c r="BH632" s="18"/>
      <c r="BI632" s="128"/>
      <c r="BJ632" s="331"/>
      <c r="BK632" s="332"/>
      <c r="BL632" s="332"/>
      <c r="BM632" s="332"/>
      <c r="BN632" s="333"/>
      <c r="BO632" s="203">
        <f t="shared" si="411"/>
        <v>6.9363999999999999</v>
      </c>
      <c r="BP632" s="285">
        <v>7.971055041429489</v>
      </c>
      <c r="BQ632" s="204">
        <v>2.9983610279091852</v>
      </c>
      <c r="BR632" s="204"/>
      <c r="BS632" s="47"/>
      <c r="BT632" s="42"/>
      <c r="BU632" s="42"/>
      <c r="BV632" s="42"/>
      <c r="BW632" s="43"/>
      <c r="BX632" s="191"/>
      <c r="BY632" s="191"/>
      <c r="BZ632" s="205"/>
      <c r="CA632" s="191"/>
      <c r="CB632" s="206"/>
      <c r="CC632" s="191"/>
      <c r="CD632" s="207">
        <f t="shared" si="412"/>
        <v>59.993015046541203</v>
      </c>
      <c r="CE632" s="47" t="s">
        <v>356</v>
      </c>
      <c r="CF632" s="42">
        <v>31.8</v>
      </c>
      <c r="CG632" s="42" t="s">
        <v>353</v>
      </c>
      <c r="CH632" s="42">
        <v>175</v>
      </c>
      <c r="CI632" s="191"/>
      <c r="CJ632" s="192"/>
      <c r="CK632" s="191" t="s">
        <v>357</v>
      </c>
      <c r="CL632" s="191" t="s">
        <v>358</v>
      </c>
      <c r="CM632" s="208">
        <v>0.13</v>
      </c>
      <c r="CN632" s="191">
        <v>470</v>
      </c>
      <c r="CO632" s="205">
        <f t="shared" si="413"/>
        <v>79.424310591633116</v>
      </c>
      <c r="CP632" s="191">
        <f t="shared" si="414"/>
        <v>44.994761284905906</v>
      </c>
      <c r="CQ632" s="145" t="s">
        <v>353</v>
      </c>
      <c r="CR632" s="191">
        <v>175</v>
      </c>
      <c r="CS632" s="191"/>
      <c r="CT632" s="191"/>
      <c r="CU632" s="191"/>
      <c r="CV632" s="192"/>
      <c r="CW632" s="191" t="s">
        <v>357</v>
      </c>
      <c r="CX632" s="209" t="s">
        <v>358</v>
      </c>
      <c r="CY632" s="208">
        <v>0.13</v>
      </c>
      <c r="CZ632" s="191">
        <v>470</v>
      </c>
      <c r="DA632" s="191"/>
      <c r="DB632" s="191">
        <f t="shared" si="415"/>
        <v>55.290426189371509</v>
      </c>
      <c r="DC632" s="43">
        <f t="shared" si="416"/>
        <v>0</v>
      </c>
      <c r="DD632" s="191" t="s">
        <v>362</v>
      </c>
      <c r="DE632" s="191">
        <v>100</v>
      </c>
      <c r="DF632" s="191" t="s">
        <v>361</v>
      </c>
      <c r="DG632" s="191">
        <v>20</v>
      </c>
      <c r="DH632" s="191" t="s">
        <v>353</v>
      </c>
      <c r="DI632" s="192">
        <v>175</v>
      </c>
      <c r="DJ632" s="191"/>
      <c r="DK632" s="209"/>
      <c r="DL632" s="208"/>
      <c r="DM632" s="191"/>
      <c r="DN632" s="191">
        <f t="shared" si="417"/>
        <v>55.290426189371509</v>
      </c>
      <c r="DO632" s="192">
        <f t="shared" si="418"/>
        <v>0</v>
      </c>
      <c r="DP632" s="191">
        <v>1</v>
      </c>
      <c r="DQ632" s="191" t="s">
        <v>363</v>
      </c>
      <c r="DR632" s="191" t="s">
        <v>371</v>
      </c>
      <c r="DS632" s="208">
        <v>0.13400000000000001</v>
      </c>
      <c r="DT632" s="191">
        <v>580</v>
      </c>
      <c r="DU632" s="191">
        <f t="shared" si="419"/>
        <v>7.971055041429489</v>
      </c>
      <c r="DV632" s="191">
        <v>0.375</v>
      </c>
      <c r="DW632" s="191">
        <v>0.45</v>
      </c>
      <c r="DX632" s="192">
        <f t="shared" si="420"/>
        <v>9.9988358410902016</v>
      </c>
      <c r="DY632" s="191">
        <v>1</v>
      </c>
      <c r="DZ632" s="191" t="s">
        <v>363</v>
      </c>
      <c r="EA632" s="191" t="s">
        <v>371</v>
      </c>
      <c r="EB632" s="208">
        <v>0.13400000000000001</v>
      </c>
      <c r="EC632" s="191">
        <v>580</v>
      </c>
      <c r="ED632" s="191">
        <f t="shared" si="421"/>
        <v>2.9983610279091852</v>
      </c>
      <c r="EE632" s="191">
        <v>0.47499999999999998</v>
      </c>
      <c r="EF632" s="191">
        <v>0.47499999999999998</v>
      </c>
      <c r="EG632" s="191">
        <f t="shared" si="422"/>
        <v>4.9994179205451008</v>
      </c>
      <c r="EH632" s="166">
        <f t="shared" si="423"/>
        <v>2</v>
      </c>
      <c r="EI632" s="205">
        <f t="shared" si="424"/>
        <v>3.1998046860927194</v>
      </c>
      <c r="EJ632" s="205">
        <f t="shared" si="425"/>
        <v>1.8822380506427761</v>
      </c>
      <c r="EK632" s="51">
        <f t="shared" si="392"/>
        <v>0.86612297726640919</v>
      </c>
      <c r="EL632" s="220">
        <f t="shared" si="426"/>
        <v>0.13419765695364028</v>
      </c>
      <c r="EM632" s="221">
        <f t="shared" si="427"/>
        <v>6.0227941347887803</v>
      </c>
      <c r="EN632" s="191"/>
      <c r="EO632" s="313"/>
      <c r="EP632" s="192" t="s">
        <v>354</v>
      </c>
      <c r="EQ632" s="222">
        <f t="shared" si="428"/>
        <v>3.1998046860927194</v>
      </c>
      <c r="ER632" s="191">
        <f t="shared" si="429"/>
        <v>1.8822380506427761</v>
      </c>
      <c r="ES632" s="51">
        <f t="shared" si="430"/>
        <v>0.86612297726640919</v>
      </c>
      <c r="ET632" s="191">
        <f t="shared" si="393"/>
        <v>3.6023976569536402</v>
      </c>
      <c r="EU632" s="191">
        <f t="shared" si="431"/>
        <v>6.0227941347887803</v>
      </c>
      <c r="EV632" s="191"/>
      <c r="EW632" s="191"/>
      <c r="EX632" s="192" t="str">
        <f t="shared" si="432"/>
        <v>Front</v>
      </c>
      <c r="EY632" s="145"/>
      <c r="EZ632" s="191"/>
      <c r="FA632" s="191"/>
      <c r="FB632" s="191"/>
      <c r="FC632" s="191"/>
      <c r="FD632" s="191"/>
      <c r="FE632" s="191"/>
      <c r="FF632" s="192"/>
      <c r="FG632" s="145"/>
      <c r="FH632" s="191"/>
      <c r="FI632" s="191"/>
      <c r="FJ632" s="191"/>
      <c r="FK632" s="191"/>
      <c r="FL632" s="191"/>
      <c r="FM632" s="191"/>
      <c r="FN632" s="192"/>
      <c r="FO632" s="145"/>
      <c r="FP632" s="191"/>
      <c r="FQ632" s="191"/>
      <c r="FR632" s="191"/>
      <c r="FS632" s="191"/>
      <c r="FT632" s="191"/>
      <c r="FU632" s="191"/>
      <c r="FV632" s="192"/>
      <c r="FW632" s="191"/>
      <c r="FX632" s="191"/>
      <c r="FY632" s="191"/>
      <c r="FZ632" s="191"/>
      <c r="GA632" s="191"/>
      <c r="GB632" s="191"/>
      <c r="GC632" s="191"/>
      <c r="GD632" s="210"/>
      <c r="GE632" s="145"/>
      <c r="GF632" s="191"/>
      <c r="GG632" s="191"/>
      <c r="GH632" s="191"/>
      <c r="GI632" s="191"/>
      <c r="GJ632" s="191"/>
      <c r="GK632" s="191"/>
      <c r="GL632" s="210"/>
      <c r="GM632" s="145"/>
      <c r="GN632" s="191"/>
      <c r="GO632" s="191"/>
      <c r="GP632" s="191"/>
      <c r="GQ632" s="191"/>
      <c r="GR632" s="191"/>
      <c r="GS632" s="191"/>
      <c r="GT632" s="210"/>
      <c r="GU632" s="145"/>
      <c r="GV632" s="191"/>
      <c r="GW632" s="191"/>
      <c r="GX632" s="191"/>
      <c r="GY632" s="191"/>
      <c r="GZ632" s="191"/>
      <c r="HA632" s="191"/>
      <c r="HB632" s="210"/>
      <c r="HC632" s="145"/>
      <c r="HD632" s="191"/>
      <c r="HE632" s="191"/>
      <c r="HF632" s="191"/>
      <c r="HG632" s="191"/>
      <c r="HH632" s="191"/>
      <c r="HI632" s="191"/>
      <c r="HJ632" s="210"/>
      <c r="HR632" s="310"/>
    </row>
    <row r="633" spans="1:226" s="309" customFormat="1" ht="14.45" customHeight="1" x14ac:dyDescent="0.25">
      <c r="A633" s="211" t="s">
        <v>431</v>
      </c>
      <c r="B633" s="194" t="s">
        <v>0</v>
      </c>
      <c r="C633" s="31">
        <f t="shared" si="394"/>
        <v>623</v>
      </c>
      <c r="D633" s="173" t="str">
        <f t="shared" si="395"/>
        <v>Dw_623</v>
      </c>
      <c r="E633" s="4">
        <v>417.03353879708919</v>
      </c>
      <c r="F633" s="195" t="s">
        <v>360</v>
      </c>
      <c r="G633" s="195">
        <v>17.5</v>
      </c>
      <c r="H633" s="3">
        <f t="shared" si="396"/>
        <v>56.324550184178946</v>
      </c>
      <c r="I633" s="196">
        <f t="shared" si="397"/>
        <v>201.63055210399713</v>
      </c>
      <c r="J633" s="1">
        <f t="shared" si="398"/>
        <v>0.3</v>
      </c>
      <c r="K633" s="280">
        <f t="shared" si="399"/>
        <v>0.67979522081647226</v>
      </c>
      <c r="L633" s="280">
        <f t="shared" si="400"/>
        <v>0.77309690565634437</v>
      </c>
      <c r="M633" s="225">
        <f t="shared" si="401"/>
        <v>1.073939613071069</v>
      </c>
      <c r="N633" s="15" t="s">
        <v>432</v>
      </c>
      <c r="O633" s="197">
        <f t="shared" si="402"/>
        <v>0.57982267924225828</v>
      </c>
      <c r="P633" s="198">
        <f t="shared" si="403"/>
        <v>0</v>
      </c>
      <c r="Q633" s="198">
        <f t="shared" si="404"/>
        <v>0</v>
      </c>
      <c r="R633" s="198">
        <f t="shared" si="405"/>
        <v>0.7524519931420367</v>
      </c>
      <c r="S633" s="77">
        <f t="shared" si="406"/>
        <v>0.8978390369051209</v>
      </c>
      <c r="T633" s="199"/>
      <c r="U633" s="3">
        <f t="shared" si="407"/>
        <v>1.7772071860847978</v>
      </c>
      <c r="V633" s="98">
        <f t="shared" si="408"/>
        <v>10.738782299722912</v>
      </c>
      <c r="W633" s="49">
        <f t="shared" si="409"/>
        <v>5.2449661993457362</v>
      </c>
      <c r="X633" s="317">
        <f t="shared" si="410"/>
        <v>7.1001533588784319E-2</v>
      </c>
      <c r="Y633" s="318">
        <v>7.1001533588784332E-2</v>
      </c>
      <c r="Z633" s="200"/>
      <c r="AA633" s="66"/>
      <c r="AB633" s="66"/>
      <c r="AC633" s="66">
        <v>250</v>
      </c>
      <c r="AD633" s="66"/>
      <c r="AE633" s="66"/>
      <c r="AF633" s="66"/>
      <c r="AG633" s="66"/>
      <c r="AH633" s="195"/>
      <c r="AI633" s="34"/>
      <c r="AJ633" s="229">
        <v>180</v>
      </c>
      <c r="AK633" s="34"/>
      <c r="AL633" s="34"/>
      <c r="AM633" s="34"/>
      <c r="AN633" s="201"/>
      <c r="AO633" s="201"/>
      <c r="AP633" s="202">
        <v>240</v>
      </c>
      <c r="AQ633" s="18"/>
      <c r="AR633" s="18"/>
      <c r="AS633" s="18"/>
      <c r="AT633" s="51"/>
      <c r="AU633" s="17"/>
      <c r="AV633" s="18"/>
      <c r="AW633" s="112"/>
      <c r="AX633" s="103"/>
      <c r="AY633" s="18"/>
      <c r="AZ633" s="18"/>
      <c r="BA633" s="18"/>
      <c r="BB633" s="17"/>
      <c r="BC633" s="19"/>
      <c r="BD633" s="19"/>
      <c r="BE633" s="19"/>
      <c r="BF633" s="17"/>
      <c r="BG633" s="18"/>
      <c r="BH633" s="18"/>
      <c r="BI633" s="128"/>
      <c r="BJ633" s="331"/>
      <c r="BK633" s="332"/>
      <c r="BL633" s="332"/>
      <c r="BM633" s="332"/>
      <c r="BN633" s="333"/>
      <c r="BO633" s="203">
        <f t="shared" si="411"/>
        <v>6.9363999999999999</v>
      </c>
      <c r="BP633" s="285">
        <v>8.1201415985495284</v>
      </c>
      <c r="BQ633" s="204">
        <v>2.9549100353899087</v>
      </c>
      <c r="BR633" s="204"/>
      <c r="BS633" s="47"/>
      <c r="BT633" s="42"/>
      <c r="BU633" s="42"/>
      <c r="BV633" s="42"/>
      <c r="BW633" s="43"/>
      <c r="BX633" s="191"/>
      <c r="BY633" s="191"/>
      <c r="BZ633" s="205"/>
      <c r="CA633" s="191"/>
      <c r="CB633" s="206"/>
      <c r="CC633" s="191"/>
      <c r="CD633" s="207">
        <f t="shared" si="412"/>
        <v>60.489165631199143</v>
      </c>
      <c r="CE633" s="47" t="s">
        <v>356</v>
      </c>
      <c r="CF633" s="42">
        <v>31.8</v>
      </c>
      <c r="CG633" s="42" t="s">
        <v>353</v>
      </c>
      <c r="CH633" s="42">
        <v>175</v>
      </c>
      <c r="CI633" s="191"/>
      <c r="CJ633" s="192"/>
      <c r="CK633" s="191" t="s">
        <v>357</v>
      </c>
      <c r="CL633" s="191" t="s">
        <v>358</v>
      </c>
      <c r="CM633" s="208">
        <v>0.13</v>
      </c>
      <c r="CN633" s="191">
        <v>470</v>
      </c>
      <c r="CO633" s="205">
        <f t="shared" si="413"/>
        <v>79.00989788421137</v>
      </c>
      <c r="CP633" s="191">
        <f t="shared" si="414"/>
        <v>45.366874223399357</v>
      </c>
      <c r="CQ633" s="145" t="s">
        <v>353</v>
      </c>
      <c r="CR633" s="191">
        <v>175</v>
      </c>
      <c r="CS633" s="191"/>
      <c r="CT633" s="191"/>
      <c r="CU633" s="191"/>
      <c r="CV633" s="192"/>
      <c r="CW633" s="191" t="s">
        <v>357</v>
      </c>
      <c r="CX633" s="209" t="s">
        <v>358</v>
      </c>
      <c r="CY633" s="208">
        <v>0.13</v>
      </c>
      <c r="CZ633" s="191">
        <v>470</v>
      </c>
      <c r="DA633" s="191"/>
      <c r="DB633" s="191">
        <f t="shared" si="415"/>
        <v>56.324550184178946</v>
      </c>
      <c r="DC633" s="43">
        <f t="shared" si="416"/>
        <v>0</v>
      </c>
      <c r="DD633" s="191" t="s">
        <v>362</v>
      </c>
      <c r="DE633" s="191">
        <v>100</v>
      </c>
      <c r="DF633" s="191" t="s">
        <v>361</v>
      </c>
      <c r="DG633" s="191">
        <v>20</v>
      </c>
      <c r="DH633" s="191" t="s">
        <v>353</v>
      </c>
      <c r="DI633" s="192">
        <v>175</v>
      </c>
      <c r="DJ633" s="191"/>
      <c r="DK633" s="209"/>
      <c r="DL633" s="208"/>
      <c r="DM633" s="191"/>
      <c r="DN633" s="191">
        <f t="shared" si="417"/>
        <v>56.324550184178946</v>
      </c>
      <c r="DO633" s="192">
        <f t="shared" si="418"/>
        <v>0</v>
      </c>
      <c r="DP633" s="191">
        <v>1</v>
      </c>
      <c r="DQ633" s="191" t="s">
        <v>363</v>
      </c>
      <c r="DR633" s="191" t="s">
        <v>371</v>
      </c>
      <c r="DS633" s="208">
        <v>0.13400000000000001</v>
      </c>
      <c r="DT633" s="191">
        <v>580</v>
      </c>
      <c r="DU633" s="191">
        <f t="shared" si="419"/>
        <v>8.1201415985495284</v>
      </c>
      <c r="DV633" s="191">
        <v>0.375</v>
      </c>
      <c r="DW633" s="191">
        <v>0.45</v>
      </c>
      <c r="DX633" s="192">
        <f t="shared" si="420"/>
        <v>10.081527605199858</v>
      </c>
      <c r="DY633" s="191">
        <v>1</v>
      </c>
      <c r="DZ633" s="191" t="s">
        <v>363</v>
      </c>
      <c r="EA633" s="191" t="s">
        <v>371</v>
      </c>
      <c r="EB633" s="208">
        <v>0.13400000000000001</v>
      </c>
      <c r="EC633" s="191">
        <v>580</v>
      </c>
      <c r="ED633" s="191">
        <f t="shared" si="421"/>
        <v>2.9549100353899087</v>
      </c>
      <c r="EE633" s="191">
        <v>0.47499999999999998</v>
      </c>
      <c r="EF633" s="191">
        <v>0.47499999999999998</v>
      </c>
      <c r="EG633" s="191">
        <f t="shared" si="422"/>
        <v>5.0407638025999288</v>
      </c>
      <c r="EH633" s="166">
        <f t="shared" si="423"/>
        <v>2</v>
      </c>
      <c r="EI633" s="205">
        <f t="shared" si="424"/>
        <v>3.021252216344156</v>
      </c>
      <c r="EJ633" s="205">
        <f t="shared" si="425"/>
        <v>1.7772071860847978</v>
      </c>
      <c r="EK633" s="51">
        <f t="shared" si="392"/>
        <v>0.92770284930511093</v>
      </c>
      <c r="EL633" s="220">
        <f t="shared" si="426"/>
        <v>0.22347389182792199</v>
      </c>
      <c r="EM633" s="221">
        <f t="shared" si="427"/>
        <v>5.3693911498614559</v>
      </c>
      <c r="EN633" s="191"/>
      <c r="EO633" s="313"/>
      <c r="EP633" s="192" t="s">
        <v>354</v>
      </c>
      <c r="EQ633" s="222">
        <f t="shared" si="428"/>
        <v>3.021252216344156</v>
      </c>
      <c r="ER633" s="191">
        <f t="shared" si="429"/>
        <v>1.7772071860847978</v>
      </c>
      <c r="ES633" s="51">
        <f t="shared" si="430"/>
        <v>0.92770284930511093</v>
      </c>
      <c r="ET633" s="191">
        <f t="shared" si="393"/>
        <v>3.6916738918279219</v>
      </c>
      <c r="EU633" s="191">
        <f t="shared" si="431"/>
        <v>5.3693911498614559</v>
      </c>
      <c r="EV633" s="191"/>
      <c r="EW633" s="191"/>
      <c r="EX633" s="192" t="str">
        <f t="shared" si="432"/>
        <v>Front</v>
      </c>
      <c r="EY633" s="145"/>
      <c r="EZ633" s="191"/>
      <c r="FA633" s="191"/>
      <c r="FB633" s="191"/>
      <c r="FC633" s="191"/>
      <c r="FD633" s="191"/>
      <c r="FE633" s="191"/>
      <c r="FF633" s="192"/>
      <c r="FG633" s="145"/>
      <c r="FH633" s="191"/>
      <c r="FI633" s="191"/>
      <c r="FJ633" s="191"/>
      <c r="FK633" s="191"/>
      <c r="FL633" s="191"/>
      <c r="FM633" s="191"/>
      <c r="FN633" s="192"/>
      <c r="FO633" s="145"/>
      <c r="FP633" s="191"/>
      <c r="FQ633" s="191"/>
      <c r="FR633" s="191"/>
      <c r="FS633" s="191"/>
      <c r="FT633" s="191"/>
      <c r="FU633" s="191"/>
      <c r="FV633" s="192"/>
      <c r="FW633" s="191"/>
      <c r="FX633" s="191"/>
      <c r="FY633" s="191"/>
      <c r="FZ633" s="191"/>
      <c r="GA633" s="191"/>
      <c r="GB633" s="191"/>
      <c r="GC633" s="191"/>
      <c r="GD633" s="210"/>
      <c r="GE633" s="145"/>
      <c r="GF633" s="191"/>
      <c r="GG633" s="191"/>
      <c r="GH633" s="191"/>
      <c r="GI633" s="191"/>
      <c r="GJ633" s="191"/>
      <c r="GK633" s="191"/>
      <c r="GL633" s="210"/>
      <c r="GM633" s="145"/>
      <c r="GN633" s="191"/>
      <c r="GO633" s="191"/>
      <c r="GP633" s="191"/>
      <c r="GQ633" s="191"/>
      <c r="GR633" s="191"/>
      <c r="GS633" s="191"/>
      <c r="GT633" s="210"/>
      <c r="GU633" s="145"/>
      <c r="GV633" s="191"/>
      <c r="GW633" s="191"/>
      <c r="GX633" s="191"/>
      <c r="GY633" s="191"/>
      <c r="GZ633" s="191"/>
      <c r="HA633" s="191"/>
      <c r="HB633" s="210"/>
      <c r="HC633" s="145"/>
      <c r="HD633" s="191"/>
      <c r="HE633" s="191"/>
      <c r="HF633" s="191"/>
      <c r="HG633" s="191"/>
      <c r="HH633" s="191"/>
      <c r="HI633" s="191"/>
      <c r="HJ633" s="210"/>
      <c r="HR633" s="310"/>
    </row>
    <row r="634" spans="1:226" s="309" customFormat="1" ht="14.45" customHeight="1" x14ac:dyDescent="0.25">
      <c r="A634" s="211" t="s">
        <v>431</v>
      </c>
      <c r="B634" s="194" t="s">
        <v>0</v>
      </c>
      <c r="C634" s="31">
        <f t="shared" si="394"/>
        <v>624</v>
      </c>
      <c r="D634" s="173" t="str">
        <f t="shared" si="395"/>
        <v>Dw_624</v>
      </c>
      <c r="E634" s="4">
        <v>587.73079180878881</v>
      </c>
      <c r="F634" s="195" t="s">
        <v>360</v>
      </c>
      <c r="G634" s="195">
        <v>17.5</v>
      </c>
      <c r="H634" s="3">
        <f t="shared" si="396"/>
        <v>38.391707648239311</v>
      </c>
      <c r="I634" s="196">
        <f t="shared" si="397"/>
        <v>149.44931505634469</v>
      </c>
      <c r="J634" s="1">
        <f t="shared" si="398"/>
        <v>0.3</v>
      </c>
      <c r="K634" s="280">
        <f t="shared" si="399"/>
        <v>0.61699909675743125</v>
      </c>
      <c r="L634" s="280">
        <f t="shared" si="400"/>
        <v>0.69306645744380702</v>
      </c>
      <c r="M634" s="225">
        <f t="shared" si="401"/>
        <v>1.1678249617781611</v>
      </c>
      <c r="N634" s="15" t="s">
        <v>432</v>
      </c>
      <c r="O634" s="197">
        <f t="shared" si="402"/>
        <v>0.51979984308285532</v>
      </c>
      <c r="P634" s="198">
        <f t="shared" si="403"/>
        <v>0</v>
      </c>
      <c r="Q634" s="198">
        <f t="shared" si="404"/>
        <v>0</v>
      </c>
      <c r="R634" s="198">
        <f t="shared" si="405"/>
        <v>0.81823243079576125</v>
      </c>
      <c r="S634" s="77">
        <f t="shared" si="406"/>
        <v>0.67497630632967442</v>
      </c>
      <c r="T634" s="199"/>
      <c r="U634" s="3">
        <f t="shared" si="407"/>
        <v>1.5315726513909227</v>
      </c>
      <c r="V634" s="98">
        <f t="shared" si="408"/>
        <v>7.9754302740613108</v>
      </c>
      <c r="W634" s="49">
        <f t="shared" si="409"/>
        <v>4.8137475131719993</v>
      </c>
      <c r="X634" s="317">
        <f t="shared" si="410"/>
        <v>6.6043334872780163E-2</v>
      </c>
      <c r="Y634" s="318">
        <v>6.6043334872780163E-2</v>
      </c>
      <c r="Z634" s="200"/>
      <c r="AA634" s="66"/>
      <c r="AB634" s="66"/>
      <c r="AC634" s="66">
        <v>250</v>
      </c>
      <c r="AD634" s="66"/>
      <c r="AE634" s="66"/>
      <c r="AF634" s="66"/>
      <c r="AG634" s="66"/>
      <c r="AH634" s="195"/>
      <c r="AI634" s="34"/>
      <c r="AJ634" s="229">
        <v>180</v>
      </c>
      <c r="AK634" s="34"/>
      <c r="AL634" s="34"/>
      <c r="AM634" s="34"/>
      <c r="AN634" s="201"/>
      <c r="AO634" s="201"/>
      <c r="AP634" s="202">
        <v>240</v>
      </c>
      <c r="AQ634" s="18"/>
      <c r="AR634" s="18"/>
      <c r="AS634" s="18"/>
      <c r="AT634" s="51"/>
      <c r="AU634" s="17"/>
      <c r="AV634" s="18"/>
      <c r="AW634" s="112"/>
      <c r="AX634" s="103"/>
      <c r="AY634" s="18"/>
      <c r="AZ634" s="18"/>
      <c r="BA634" s="18"/>
      <c r="BB634" s="17"/>
      <c r="BC634" s="19"/>
      <c r="BD634" s="19"/>
      <c r="BE634" s="19"/>
      <c r="BF634" s="17"/>
      <c r="BG634" s="18"/>
      <c r="BH634" s="18"/>
      <c r="BI634" s="128"/>
      <c r="BJ634" s="331"/>
      <c r="BK634" s="332"/>
      <c r="BL634" s="332"/>
      <c r="BM634" s="332"/>
      <c r="BN634" s="333"/>
      <c r="BO634" s="203">
        <f t="shared" si="411"/>
        <v>6.9363999999999999</v>
      </c>
      <c r="BP634" s="285">
        <v>5.5348174338618463</v>
      </c>
      <c r="BQ634" s="204">
        <v>2.913344272330769</v>
      </c>
      <c r="BR634" s="204"/>
      <c r="BS634" s="47"/>
      <c r="BT634" s="42"/>
      <c r="BU634" s="42"/>
      <c r="BV634" s="42"/>
      <c r="BW634" s="43"/>
      <c r="BX634" s="191"/>
      <c r="BY634" s="191"/>
      <c r="BZ634" s="205"/>
      <c r="CA634" s="191"/>
      <c r="CB634" s="206"/>
      <c r="CC634" s="191"/>
      <c r="CD634" s="207">
        <f t="shared" si="412"/>
        <v>44.834794516903408</v>
      </c>
      <c r="CE634" s="47" t="s">
        <v>356</v>
      </c>
      <c r="CF634" s="42">
        <v>31.8</v>
      </c>
      <c r="CG634" s="42" t="s">
        <v>353</v>
      </c>
      <c r="CH634" s="42">
        <v>175</v>
      </c>
      <c r="CI634" s="191"/>
      <c r="CJ634" s="192"/>
      <c r="CK634" s="191" t="s">
        <v>357</v>
      </c>
      <c r="CL634" s="191" t="s">
        <v>358</v>
      </c>
      <c r="CM634" s="208">
        <v>0.13</v>
      </c>
      <c r="CN634" s="191">
        <v>470</v>
      </c>
      <c r="CO634" s="205">
        <f t="shared" si="413"/>
        <v>62.694345908438216</v>
      </c>
      <c r="CP634" s="191">
        <f t="shared" si="414"/>
        <v>33.626095887677558</v>
      </c>
      <c r="CQ634" s="145" t="s">
        <v>353</v>
      </c>
      <c r="CR634" s="191">
        <v>175</v>
      </c>
      <c r="CS634" s="191"/>
      <c r="CT634" s="191"/>
      <c r="CU634" s="191"/>
      <c r="CV634" s="192"/>
      <c r="CW634" s="191" t="s">
        <v>357</v>
      </c>
      <c r="CX634" s="209" t="s">
        <v>358</v>
      </c>
      <c r="CY634" s="208">
        <v>0.13</v>
      </c>
      <c r="CZ634" s="191">
        <v>470</v>
      </c>
      <c r="DA634" s="191"/>
      <c r="DB634" s="191">
        <f t="shared" si="415"/>
        <v>38.391707648239311</v>
      </c>
      <c r="DC634" s="43">
        <f t="shared" si="416"/>
        <v>0</v>
      </c>
      <c r="DD634" s="191" t="s">
        <v>362</v>
      </c>
      <c r="DE634" s="191">
        <v>100</v>
      </c>
      <c r="DF634" s="191" t="s">
        <v>361</v>
      </c>
      <c r="DG634" s="191">
        <v>20</v>
      </c>
      <c r="DH634" s="191" t="s">
        <v>353</v>
      </c>
      <c r="DI634" s="192">
        <v>175</v>
      </c>
      <c r="DJ634" s="191"/>
      <c r="DK634" s="209"/>
      <c r="DL634" s="208"/>
      <c r="DM634" s="191"/>
      <c r="DN634" s="191">
        <f t="shared" si="417"/>
        <v>38.391707648239311</v>
      </c>
      <c r="DO634" s="192">
        <f t="shared" si="418"/>
        <v>0</v>
      </c>
      <c r="DP634" s="191">
        <v>1</v>
      </c>
      <c r="DQ634" s="191" t="s">
        <v>363</v>
      </c>
      <c r="DR634" s="191" t="s">
        <v>371</v>
      </c>
      <c r="DS634" s="208">
        <v>0.13400000000000001</v>
      </c>
      <c r="DT634" s="191">
        <v>580</v>
      </c>
      <c r="DU634" s="191">
        <f t="shared" si="419"/>
        <v>5.5348174338618463</v>
      </c>
      <c r="DV634" s="191">
        <v>0.375</v>
      </c>
      <c r="DW634" s="191">
        <v>0.45</v>
      </c>
      <c r="DX634" s="192">
        <f t="shared" si="420"/>
        <v>7.4724657528172349</v>
      </c>
      <c r="DY634" s="191">
        <v>1</v>
      </c>
      <c r="DZ634" s="191" t="s">
        <v>363</v>
      </c>
      <c r="EA634" s="191" t="s">
        <v>371</v>
      </c>
      <c r="EB634" s="208">
        <v>0.13400000000000001</v>
      </c>
      <c r="EC634" s="191">
        <v>580</v>
      </c>
      <c r="ED634" s="191">
        <f t="shared" si="421"/>
        <v>2.913344272330769</v>
      </c>
      <c r="EE634" s="191">
        <v>0.47499999999999998</v>
      </c>
      <c r="EF634" s="191">
        <v>0.47499999999999998</v>
      </c>
      <c r="EG634" s="191">
        <f t="shared" si="422"/>
        <v>3.7362328764086175</v>
      </c>
      <c r="EH634" s="166">
        <f t="shared" si="423"/>
        <v>2</v>
      </c>
      <c r="EI634" s="205">
        <f t="shared" si="424"/>
        <v>2.6036735073645687</v>
      </c>
      <c r="EJ634" s="205">
        <f t="shared" si="425"/>
        <v>1.5315726513909227</v>
      </c>
      <c r="EK634" s="51">
        <f t="shared" si="392"/>
        <v>1.1317716209398463</v>
      </c>
      <c r="EL634" s="220">
        <f t="shared" si="426"/>
        <v>0.43226324631771562</v>
      </c>
      <c r="EM634" s="221">
        <f t="shared" si="427"/>
        <v>3.9877151370306554</v>
      </c>
      <c r="EN634" s="191"/>
      <c r="EO634" s="313"/>
      <c r="EP634" s="192" t="s">
        <v>354</v>
      </c>
      <c r="EQ634" s="222">
        <f t="shared" si="428"/>
        <v>2.6036735073645687</v>
      </c>
      <c r="ER634" s="191">
        <f t="shared" si="429"/>
        <v>1.5315726513909227</v>
      </c>
      <c r="ES634" s="51">
        <f t="shared" si="430"/>
        <v>1.1317716209398463</v>
      </c>
      <c r="ET634" s="191">
        <f t="shared" si="393"/>
        <v>3.9004632463177158</v>
      </c>
      <c r="EU634" s="191">
        <f t="shared" si="431"/>
        <v>3.9877151370306554</v>
      </c>
      <c r="EV634" s="191"/>
      <c r="EW634" s="191"/>
      <c r="EX634" s="192" t="str">
        <f t="shared" si="432"/>
        <v>Front</v>
      </c>
      <c r="EY634" s="145"/>
      <c r="EZ634" s="191"/>
      <c r="FA634" s="191"/>
      <c r="FB634" s="191"/>
      <c r="FC634" s="191"/>
      <c r="FD634" s="191"/>
      <c r="FE634" s="191"/>
      <c r="FF634" s="192"/>
      <c r="FG634" s="145"/>
      <c r="FH634" s="191"/>
      <c r="FI634" s="191"/>
      <c r="FJ634" s="191"/>
      <c r="FK634" s="191"/>
      <c r="FL634" s="191"/>
      <c r="FM634" s="191"/>
      <c r="FN634" s="192"/>
      <c r="FO634" s="145"/>
      <c r="FP634" s="191"/>
      <c r="FQ634" s="191"/>
      <c r="FR634" s="191"/>
      <c r="FS634" s="191"/>
      <c r="FT634" s="191"/>
      <c r="FU634" s="191"/>
      <c r="FV634" s="192"/>
      <c r="FW634" s="191"/>
      <c r="FX634" s="191"/>
      <c r="FY634" s="191"/>
      <c r="FZ634" s="191"/>
      <c r="GA634" s="191"/>
      <c r="GB634" s="191"/>
      <c r="GC634" s="191"/>
      <c r="GD634" s="210"/>
      <c r="GE634" s="145"/>
      <c r="GF634" s="191"/>
      <c r="GG634" s="191"/>
      <c r="GH634" s="191"/>
      <c r="GI634" s="191"/>
      <c r="GJ634" s="191"/>
      <c r="GK634" s="191"/>
      <c r="GL634" s="210"/>
      <c r="GM634" s="145"/>
      <c r="GN634" s="191"/>
      <c r="GO634" s="191"/>
      <c r="GP634" s="191"/>
      <c r="GQ634" s="191"/>
      <c r="GR634" s="191"/>
      <c r="GS634" s="191"/>
      <c r="GT634" s="210"/>
      <c r="GU634" s="145"/>
      <c r="GV634" s="191"/>
      <c r="GW634" s="191"/>
      <c r="GX634" s="191"/>
      <c r="GY634" s="191"/>
      <c r="GZ634" s="191"/>
      <c r="HA634" s="191"/>
      <c r="HB634" s="210"/>
      <c r="HC634" s="145"/>
      <c r="HD634" s="191"/>
      <c r="HE634" s="191"/>
      <c r="HF634" s="191"/>
      <c r="HG634" s="191"/>
      <c r="HH634" s="191"/>
      <c r="HI634" s="191"/>
      <c r="HJ634" s="210"/>
      <c r="HR634" s="310"/>
    </row>
    <row r="635" spans="1:226" s="309" customFormat="1" ht="14.45" customHeight="1" x14ac:dyDescent="0.25">
      <c r="A635" s="211" t="s">
        <v>431</v>
      </c>
      <c r="B635" s="194" t="s">
        <v>0</v>
      </c>
      <c r="C635" s="31">
        <f t="shared" si="394"/>
        <v>625</v>
      </c>
      <c r="D635" s="173" t="str">
        <f t="shared" si="395"/>
        <v>Dw_625</v>
      </c>
      <c r="E635" s="4">
        <v>519.07646254643907</v>
      </c>
      <c r="F635" s="195" t="s">
        <v>360</v>
      </c>
      <c r="G635" s="195">
        <v>17.5</v>
      </c>
      <c r="H635" s="3">
        <f t="shared" si="396"/>
        <v>46.669882487927453</v>
      </c>
      <c r="I635" s="196">
        <f t="shared" si="397"/>
        <v>173.8890967514165</v>
      </c>
      <c r="J635" s="1">
        <f t="shared" si="398"/>
        <v>0.30000000000000004</v>
      </c>
      <c r="K635" s="280">
        <f t="shared" si="399"/>
        <v>0.64763701790574235</v>
      </c>
      <c r="L635" s="280">
        <f t="shared" si="400"/>
        <v>0.79396897517537868</v>
      </c>
      <c r="M635" s="225">
        <f t="shared" si="401"/>
        <v>1.1177814522871239</v>
      </c>
      <c r="N635" s="15" t="s">
        <v>432</v>
      </c>
      <c r="O635" s="197">
        <f t="shared" si="402"/>
        <v>0.59547673138153401</v>
      </c>
      <c r="P635" s="198">
        <f t="shared" si="403"/>
        <v>0</v>
      </c>
      <c r="Q635" s="198">
        <f t="shared" si="404"/>
        <v>0</v>
      </c>
      <c r="R635" s="198">
        <f t="shared" si="405"/>
        <v>0.78316962279236424</v>
      </c>
      <c r="S635" s="77">
        <f t="shared" si="406"/>
        <v>0.77629278678057889</v>
      </c>
      <c r="T635" s="199"/>
      <c r="U635" s="3">
        <f t="shared" si="407"/>
        <v>2.0895816077724354</v>
      </c>
      <c r="V635" s="98">
        <f t="shared" si="408"/>
        <v>14.845594404838842</v>
      </c>
      <c r="W635" s="49">
        <f t="shared" si="409"/>
        <v>3.1436856763859624</v>
      </c>
      <c r="X635" s="317">
        <f t="shared" si="410"/>
        <v>0.1234112945524881</v>
      </c>
      <c r="Y635" s="318">
        <v>0.1234112945524881</v>
      </c>
      <c r="Z635" s="200"/>
      <c r="AA635" s="66"/>
      <c r="AB635" s="66"/>
      <c r="AC635" s="66">
        <v>250</v>
      </c>
      <c r="AD635" s="66"/>
      <c r="AE635" s="66"/>
      <c r="AF635" s="66"/>
      <c r="AG635" s="66"/>
      <c r="AH635" s="195"/>
      <c r="AI635" s="34"/>
      <c r="AJ635" s="229">
        <v>180</v>
      </c>
      <c r="AK635" s="34"/>
      <c r="AL635" s="34"/>
      <c r="AM635" s="34"/>
      <c r="AN635" s="201"/>
      <c r="AO635" s="201"/>
      <c r="AP635" s="202">
        <v>240</v>
      </c>
      <c r="AQ635" s="18"/>
      <c r="AR635" s="18"/>
      <c r="AS635" s="18"/>
      <c r="AT635" s="51"/>
      <c r="AU635" s="17"/>
      <c r="AV635" s="18"/>
      <c r="AW635" s="112"/>
      <c r="AX635" s="103"/>
      <c r="AY635" s="18"/>
      <c r="AZ635" s="18"/>
      <c r="BA635" s="18"/>
      <c r="BB635" s="17"/>
      <c r="BC635" s="19"/>
      <c r="BD635" s="19"/>
      <c r="BE635" s="19"/>
      <c r="BF635" s="17"/>
      <c r="BG635" s="18"/>
      <c r="BH635" s="18"/>
      <c r="BI635" s="128"/>
      <c r="BJ635" s="331"/>
      <c r="BK635" s="332"/>
      <c r="BL635" s="332"/>
      <c r="BM635" s="332"/>
      <c r="BN635" s="333"/>
      <c r="BO635" s="203">
        <f t="shared" si="411"/>
        <v>6.9363999999999999</v>
      </c>
      <c r="BP635" s="285">
        <v>6.7282570912760873</v>
      </c>
      <c r="BQ635" s="204">
        <v>2.9473601583089346</v>
      </c>
      <c r="BR635" s="204"/>
      <c r="BS635" s="47"/>
      <c r="BT635" s="42"/>
      <c r="BU635" s="42"/>
      <c r="BV635" s="42"/>
      <c r="BW635" s="43"/>
      <c r="BX635" s="191"/>
      <c r="BY635" s="191"/>
      <c r="BZ635" s="205"/>
      <c r="CA635" s="191"/>
      <c r="CB635" s="206"/>
      <c r="CC635" s="191"/>
      <c r="CD635" s="207">
        <f t="shared" si="412"/>
        <v>52.166729025424956</v>
      </c>
      <c r="CE635" s="47" t="s">
        <v>356</v>
      </c>
      <c r="CF635" s="42">
        <v>31.8</v>
      </c>
      <c r="CG635" s="42" t="s">
        <v>353</v>
      </c>
      <c r="CH635" s="42">
        <v>175</v>
      </c>
      <c r="CI635" s="191"/>
      <c r="CJ635" s="192"/>
      <c r="CK635" s="191" t="s">
        <v>357</v>
      </c>
      <c r="CL635" s="191" t="s">
        <v>358</v>
      </c>
      <c r="CM635" s="208">
        <v>0.13</v>
      </c>
      <c r="CN635" s="191">
        <v>470</v>
      </c>
      <c r="CO635" s="205">
        <f t="shared" si="413"/>
        <v>70.577777924133727</v>
      </c>
      <c r="CP635" s="191">
        <f t="shared" si="414"/>
        <v>39.125046769068717</v>
      </c>
      <c r="CQ635" s="145" t="s">
        <v>353</v>
      </c>
      <c r="CR635" s="191">
        <v>175</v>
      </c>
      <c r="CS635" s="191"/>
      <c r="CT635" s="191"/>
      <c r="CU635" s="191"/>
      <c r="CV635" s="192"/>
      <c r="CW635" s="191" t="s">
        <v>357</v>
      </c>
      <c r="CX635" s="209" t="s">
        <v>358</v>
      </c>
      <c r="CY635" s="208">
        <v>0.13</v>
      </c>
      <c r="CZ635" s="191">
        <v>470</v>
      </c>
      <c r="DA635" s="191"/>
      <c r="DB635" s="191">
        <f t="shared" si="415"/>
        <v>46.669882487927453</v>
      </c>
      <c r="DC635" s="43">
        <f t="shared" si="416"/>
        <v>0</v>
      </c>
      <c r="DD635" s="191" t="s">
        <v>362</v>
      </c>
      <c r="DE635" s="191">
        <v>100</v>
      </c>
      <c r="DF635" s="191" t="s">
        <v>361</v>
      </c>
      <c r="DG635" s="191">
        <v>20</v>
      </c>
      <c r="DH635" s="191" t="s">
        <v>353</v>
      </c>
      <c r="DI635" s="192">
        <v>175</v>
      </c>
      <c r="DJ635" s="191"/>
      <c r="DK635" s="209"/>
      <c r="DL635" s="208"/>
      <c r="DM635" s="191"/>
      <c r="DN635" s="191">
        <f t="shared" si="417"/>
        <v>46.669882487927453</v>
      </c>
      <c r="DO635" s="192">
        <f t="shared" si="418"/>
        <v>0</v>
      </c>
      <c r="DP635" s="191">
        <v>1</v>
      </c>
      <c r="DQ635" s="191" t="s">
        <v>363</v>
      </c>
      <c r="DR635" s="191" t="s">
        <v>371</v>
      </c>
      <c r="DS635" s="208">
        <v>0.13400000000000001</v>
      </c>
      <c r="DT635" s="191">
        <v>580</v>
      </c>
      <c r="DU635" s="191">
        <f t="shared" si="419"/>
        <v>6.7282570912760873</v>
      </c>
      <c r="DV635" s="191">
        <v>0.375</v>
      </c>
      <c r="DW635" s="191">
        <v>0.45</v>
      </c>
      <c r="DX635" s="192">
        <f t="shared" si="420"/>
        <v>8.6944548375708255</v>
      </c>
      <c r="DY635" s="191">
        <v>1</v>
      </c>
      <c r="DZ635" s="191" t="s">
        <v>363</v>
      </c>
      <c r="EA635" s="191" t="s">
        <v>371</v>
      </c>
      <c r="EB635" s="208">
        <v>0.13400000000000001</v>
      </c>
      <c r="EC635" s="191">
        <v>580</v>
      </c>
      <c r="ED635" s="191">
        <f t="shared" si="421"/>
        <v>2.9473601583089346</v>
      </c>
      <c r="EE635" s="191">
        <v>0.47499999999999998</v>
      </c>
      <c r="EF635" s="191">
        <v>0.47499999999999998</v>
      </c>
      <c r="EG635" s="191">
        <f t="shared" si="422"/>
        <v>4.3472274187854127</v>
      </c>
      <c r="EH635" s="166">
        <f t="shared" si="423"/>
        <v>2</v>
      </c>
      <c r="EI635" s="205">
        <f t="shared" si="424"/>
        <v>3.5522887332131399</v>
      </c>
      <c r="EJ635" s="205">
        <f t="shared" si="425"/>
        <v>2.0895816077724354</v>
      </c>
      <c r="EK635" s="51">
        <f t="shared" si="392"/>
        <v>0.60777855053649921</v>
      </c>
      <c r="EL635" s="220">
        <f t="shared" si="426"/>
        <v>1.69205563339343</v>
      </c>
      <c r="EM635" s="221">
        <f t="shared" si="427"/>
        <v>7.4227972024194209</v>
      </c>
      <c r="EN635" s="191"/>
      <c r="EO635" s="313"/>
      <c r="EP635" s="192" t="s">
        <v>354</v>
      </c>
      <c r="EQ635" s="222">
        <f t="shared" si="428"/>
        <v>3.5522887332131399</v>
      </c>
      <c r="ER635" s="191">
        <f t="shared" si="429"/>
        <v>2.0895816077724354</v>
      </c>
      <c r="ES635" s="51">
        <f t="shared" si="430"/>
        <v>0.60777855053649921</v>
      </c>
      <c r="ET635" s="191">
        <f t="shared" si="393"/>
        <v>1.69205563339343</v>
      </c>
      <c r="EU635" s="191">
        <f t="shared" si="431"/>
        <v>7.4227972024194209</v>
      </c>
      <c r="EV635" s="191"/>
      <c r="EW635" s="191"/>
      <c r="EX635" s="192" t="str">
        <f t="shared" si="432"/>
        <v>Rear</v>
      </c>
      <c r="EY635" s="145"/>
      <c r="EZ635" s="191"/>
      <c r="FA635" s="191"/>
      <c r="FB635" s="191"/>
      <c r="FC635" s="191"/>
      <c r="FD635" s="191"/>
      <c r="FE635" s="191"/>
      <c r="FF635" s="192"/>
      <c r="FG635" s="145"/>
      <c r="FH635" s="191"/>
      <c r="FI635" s="191"/>
      <c r="FJ635" s="191"/>
      <c r="FK635" s="191"/>
      <c r="FL635" s="191"/>
      <c r="FM635" s="191"/>
      <c r="FN635" s="192"/>
      <c r="FO635" s="145"/>
      <c r="FP635" s="191"/>
      <c r="FQ635" s="191"/>
      <c r="FR635" s="191"/>
      <c r="FS635" s="191"/>
      <c r="FT635" s="191"/>
      <c r="FU635" s="191"/>
      <c r="FV635" s="192"/>
      <c r="FW635" s="191"/>
      <c r="FX635" s="191"/>
      <c r="FY635" s="191"/>
      <c r="FZ635" s="191"/>
      <c r="GA635" s="191"/>
      <c r="GB635" s="191"/>
      <c r="GC635" s="191"/>
      <c r="GD635" s="210"/>
      <c r="GE635" s="145"/>
      <c r="GF635" s="191"/>
      <c r="GG635" s="191"/>
      <c r="GH635" s="191"/>
      <c r="GI635" s="191"/>
      <c r="GJ635" s="191"/>
      <c r="GK635" s="191"/>
      <c r="GL635" s="210"/>
      <c r="GM635" s="145"/>
      <c r="GN635" s="191"/>
      <c r="GO635" s="191"/>
      <c r="GP635" s="191"/>
      <c r="GQ635" s="191"/>
      <c r="GR635" s="191"/>
      <c r="GS635" s="191"/>
      <c r="GT635" s="210"/>
      <c r="GU635" s="145"/>
      <c r="GV635" s="191"/>
      <c r="GW635" s="191"/>
      <c r="GX635" s="191"/>
      <c r="GY635" s="191"/>
      <c r="GZ635" s="191"/>
      <c r="HA635" s="191"/>
      <c r="HB635" s="210"/>
      <c r="HC635" s="145"/>
      <c r="HD635" s="191"/>
      <c r="HE635" s="191"/>
      <c r="HF635" s="191"/>
      <c r="HG635" s="191"/>
      <c r="HH635" s="191"/>
      <c r="HI635" s="191"/>
      <c r="HJ635" s="210"/>
      <c r="HR635" s="310"/>
    </row>
    <row r="636" spans="1:226" s="309" customFormat="1" ht="14.45" customHeight="1" x14ac:dyDescent="0.25">
      <c r="A636" s="211" t="s">
        <v>431</v>
      </c>
      <c r="B636" s="194" t="s">
        <v>0</v>
      </c>
      <c r="C636" s="31">
        <f t="shared" si="394"/>
        <v>626</v>
      </c>
      <c r="D636" s="173" t="str">
        <f t="shared" si="395"/>
        <v>Dw_626</v>
      </c>
      <c r="E636" s="4">
        <v>664.75215933819322</v>
      </c>
      <c r="F636" s="195" t="s">
        <v>360</v>
      </c>
      <c r="G636" s="195">
        <v>17.5</v>
      </c>
      <c r="H636" s="3">
        <f t="shared" si="396"/>
        <v>54.136787244490471</v>
      </c>
      <c r="I636" s="196">
        <f t="shared" si="397"/>
        <v>190.619013500335</v>
      </c>
      <c r="J636" s="1">
        <f t="shared" si="398"/>
        <v>0.3</v>
      </c>
      <c r="K636" s="280">
        <f t="shared" si="399"/>
        <v>0.69446109871629369</v>
      </c>
      <c r="L636" s="280">
        <f t="shared" si="400"/>
        <v>0.82852328134937181</v>
      </c>
      <c r="M636" s="225">
        <f t="shared" si="401"/>
        <v>1.0563187614337111</v>
      </c>
      <c r="N636" s="15" t="s">
        <v>432</v>
      </c>
      <c r="O636" s="197">
        <f t="shared" si="402"/>
        <v>0.62139246101202883</v>
      </c>
      <c r="P636" s="198">
        <f t="shared" si="403"/>
        <v>0</v>
      </c>
      <c r="Q636" s="198">
        <f t="shared" si="404"/>
        <v>0</v>
      </c>
      <c r="R636" s="198">
        <f t="shared" si="405"/>
        <v>0.74010600573826213</v>
      </c>
      <c r="S636" s="77">
        <f t="shared" si="406"/>
        <v>0.897995364056414</v>
      </c>
      <c r="T636" s="199"/>
      <c r="U636" s="3">
        <f t="shared" si="407"/>
        <v>1.9796166629613516</v>
      </c>
      <c r="V636" s="98">
        <f t="shared" si="408"/>
        <v>13.324199249732409</v>
      </c>
      <c r="W636" s="49">
        <f t="shared" si="409"/>
        <v>4.0630424560468583</v>
      </c>
      <c r="X636" s="317">
        <f t="shared" si="410"/>
        <v>9.8347981582016381E-2</v>
      </c>
      <c r="Y636" s="318">
        <v>9.8347981582016353E-2</v>
      </c>
      <c r="Z636" s="200"/>
      <c r="AA636" s="66"/>
      <c r="AB636" s="66"/>
      <c r="AC636" s="66">
        <v>250</v>
      </c>
      <c r="AD636" s="66"/>
      <c r="AE636" s="66"/>
      <c r="AF636" s="66"/>
      <c r="AG636" s="66"/>
      <c r="AH636" s="195"/>
      <c r="AI636" s="34"/>
      <c r="AJ636" s="229">
        <v>180</v>
      </c>
      <c r="AK636" s="34"/>
      <c r="AL636" s="34"/>
      <c r="AM636" s="34"/>
      <c r="AN636" s="201"/>
      <c r="AO636" s="201"/>
      <c r="AP636" s="202">
        <v>240</v>
      </c>
      <c r="AQ636" s="18"/>
      <c r="AR636" s="18"/>
      <c r="AS636" s="18"/>
      <c r="AT636" s="51"/>
      <c r="AU636" s="17"/>
      <c r="AV636" s="18"/>
      <c r="AW636" s="112"/>
      <c r="AX636" s="103"/>
      <c r="AY636" s="18"/>
      <c r="AZ636" s="18"/>
      <c r="BA636" s="18"/>
      <c r="BB636" s="17"/>
      <c r="BC636" s="19"/>
      <c r="BD636" s="19"/>
      <c r="BE636" s="19"/>
      <c r="BF636" s="17"/>
      <c r="BG636" s="18"/>
      <c r="BH636" s="18"/>
      <c r="BI636" s="128"/>
      <c r="BJ636" s="331"/>
      <c r="BK636" s="332"/>
      <c r="BL636" s="332"/>
      <c r="BM636" s="332"/>
      <c r="BN636" s="333"/>
      <c r="BO636" s="203">
        <f t="shared" si="411"/>
        <v>6.9363999999999999</v>
      </c>
      <c r="BP636" s="285">
        <v>7.804738372136911</v>
      </c>
      <c r="BQ636" s="204">
        <v>2.7930488450946229</v>
      </c>
      <c r="BR636" s="204"/>
      <c r="BS636" s="47"/>
      <c r="BT636" s="42"/>
      <c r="BU636" s="42"/>
      <c r="BV636" s="42"/>
      <c r="BW636" s="43"/>
      <c r="BX636" s="191"/>
      <c r="BY636" s="191"/>
      <c r="BZ636" s="205"/>
      <c r="CA636" s="191"/>
      <c r="CB636" s="206"/>
      <c r="CC636" s="191"/>
      <c r="CD636" s="207">
        <f t="shared" si="412"/>
        <v>57.185704050100497</v>
      </c>
      <c r="CE636" s="47" t="s">
        <v>356</v>
      </c>
      <c r="CF636" s="42">
        <v>31.8</v>
      </c>
      <c r="CG636" s="42" t="s">
        <v>353</v>
      </c>
      <c r="CH636" s="42">
        <v>175</v>
      </c>
      <c r="CI636" s="191"/>
      <c r="CJ636" s="192"/>
      <c r="CK636" s="191" t="s">
        <v>357</v>
      </c>
      <c r="CL636" s="191" t="s">
        <v>358</v>
      </c>
      <c r="CM636" s="208">
        <v>0.13</v>
      </c>
      <c r="CN636" s="191">
        <v>470</v>
      </c>
      <c r="CO636" s="205">
        <f t="shared" si="413"/>
        <v>72.373885159926203</v>
      </c>
      <c r="CP636" s="191">
        <f t="shared" si="414"/>
        <v>42.889278037575373</v>
      </c>
      <c r="CQ636" s="145" t="s">
        <v>353</v>
      </c>
      <c r="CR636" s="191">
        <v>175</v>
      </c>
      <c r="CS636" s="191"/>
      <c r="CT636" s="191"/>
      <c r="CU636" s="191"/>
      <c r="CV636" s="192"/>
      <c r="CW636" s="191" t="s">
        <v>357</v>
      </c>
      <c r="CX636" s="209" t="s">
        <v>358</v>
      </c>
      <c r="CY636" s="208">
        <v>0.13</v>
      </c>
      <c r="CZ636" s="191">
        <v>470</v>
      </c>
      <c r="DA636" s="191"/>
      <c r="DB636" s="191">
        <f t="shared" si="415"/>
        <v>54.136787244490471</v>
      </c>
      <c r="DC636" s="43">
        <f t="shared" si="416"/>
        <v>0</v>
      </c>
      <c r="DD636" s="191" t="s">
        <v>362</v>
      </c>
      <c r="DE636" s="191">
        <v>100</v>
      </c>
      <c r="DF636" s="191" t="s">
        <v>361</v>
      </c>
      <c r="DG636" s="191">
        <v>20</v>
      </c>
      <c r="DH636" s="191" t="s">
        <v>353</v>
      </c>
      <c r="DI636" s="192">
        <v>175</v>
      </c>
      <c r="DJ636" s="191"/>
      <c r="DK636" s="209"/>
      <c r="DL636" s="208"/>
      <c r="DM636" s="191"/>
      <c r="DN636" s="191">
        <f t="shared" si="417"/>
        <v>54.136787244490471</v>
      </c>
      <c r="DO636" s="192">
        <f t="shared" si="418"/>
        <v>0</v>
      </c>
      <c r="DP636" s="191">
        <v>1</v>
      </c>
      <c r="DQ636" s="191" t="s">
        <v>363</v>
      </c>
      <c r="DR636" s="191" t="s">
        <v>371</v>
      </c>
      <c r="DS636" s="208">
        <v>0.13400000000000001</v>
      </c>
      <c r="DT636" s="191">
        <v>580</v>
      </c>
      <c r="DU636" s="191">
        <f t="shared" si="419"/>
        <v>7.804738372136911</v>
      </c>
      <c r="DV636" s="191">
        <v>0.375</v>
      </c>
      <c r="DW636" s="191">
        <v>0.45</v>
      </c>
      <c r="DX636" s="192">
        <f t="shared" si="420"/>
        <v>9.5309506750167508</v>
      </c>
      <c r="DY636" s="191">
        <v>1</v>
      </c>
      <c r="DZ636" s="191" t="s">
        <v>363</v>
      </c>
      <c r="EA636" s="191" t="s">
        <v>371</v>
      </c>
      <c r="EB636" s="208">
        <v>0.13400000000000001</v>
      </c>
      <c r="EC636" s="191">
        <v>580</v>
      </c>
      <c r="ED636" s="191">
        <f t="shared" si="421"/>
        <v>2.7930488450946229</v>
      </c>
      <c r="EE636" s="191">
        <v>0.47499999999999998</v>
      </c>
      <c r="EF636" s="191">
        <v>0.47499999999999998</v>
      </c>
      <c r="EG636" s="191">
        <f t="shared" si="422"/>
        <v>4.7654753375083754</v>
      </c>
      <c r="EH636" s="166">
        <f t="shared" si="423"/>
        <v>2</v>
      </c>
      <c r="EI636" s="205">
        <f t="shared" si="424"/>
        <v>3.3653483270342979</v>
      </c>
      <c r="EJ636" s="205">
        <f t="shared" si="425"/>
        <v>1.9796166629613516</v>
      </c>
      <c r="EK636" s="51">
        <f t="shared" si="392"/>
        <v>0.56343218213327129</v>
      </c>
      <c r="EL636" s="220">
        <f t="shared" si="426"/>
        <v>5.1425836482851039E-2</v>
      </c>
      <c r="EM636" s="221">
        <f t="shared" si="427"/>
        <v>6.6620996248662046</v>
      </c>
      <c r="EN636" s="191"/>
      <c r="EO636" s="313"/>
      <c r="EP636" s="192" t="s">
        <v>354</v>
      </c>
      <c r="EQ636" s="222">
        <f t="shared" si="428"/>
        <v>3.3653483270342979</v>
      </c>
      <c r="ER636" s="191">
        <f t="shared" si="429"/>
        <v>1.9796166629613516</v>
      </c>
      <c r="ES636" s="51">
        <f t="shared" si="430"/>
        <v>0.56343218213327129</v>
      </c>
      <c r="ET636" s="191">
        <f t="shared" si="393"/>
        <v>3.519625836482851</v>
      </c>
      <c r="EU636" s="191">
        <f t="shared" si="431"/>
        <v>6.6620996248662046</v>
      </c>
      <c r="EV636" s="191"/>
      <c r="EW636" s="191"/>
      <c r="EX636" s="192" t="str">
        <f t="shared" si="432"/>
        <v>Front</v>
      </c>
      <c r="EY636" s="145"/>
      <c r="EZ636" s="191"/>
      <c r="FA636" s="191"/>
      <c r="FB636" s="191"/>
      <c r="FC636" s="191"/>
      <c r="FD636" s="191"/>
      <c r="FE636" s="191"/>
      <c r="FF636" s="192"/>
      <c r="FG636" s="145"/>
      <c r="FH636" s="191"/>
      <c r="FI636" s="191"/>
      <c r="FJ636" s="191"/>
      <c r="FK636" s="191"/>
      <c r="FL636" s="191"/>
      <c r="FM636" s="191"/>
      <c r="FN636" s="192"/>
      <c r="FO636" s="145"/>
      <c r="FP636" s="191"/>
      <c r="FQ636" s="191"/>
      <c r="FR636" s="191"/>
      <c r="FS636" s="191"/>
      <c r="FT636" s="191"/>
      <c r="FU636" s="191"/>
      <c r="FV636" s="192"/>
      <c r="FW636" s="191"/>
      <c r="FX636" s="191"/>
      <c r="FY636" s="191"/>
      <c r="FZ636" s="191"/>
      <c r="GA636" s="191"/>
      <c r="GB636" s="191"/>
      <c r="GC636" s="191"/>
      <c r="GD636" s="210"/>
      <c r="GE636" s="145"/>
      <c r="GF636" s="191"/>
      <c r="GG636" s="191"/>
      <c r="GH636" s="191"/>
      <c r="GI636" s="191"/>
      <c r="GJ636" s="191"/>
      <c r="GK636" s="191"/>
      <c r="GL636" s="210"/>
      <c r="GM636" s="145"/>
      <c r="GN636" s="191"/>
      <c r="GO636" s="191"/>
      <c r="GP636" s="191"/>
      <c r="GQ636" s="191"/>
      <c r="GR636" s="191"/>
      <c r="GS636" s="191"/>
      <c r="GT636" s="210"/>
      <c r="GU636" s="145"/>
      <c r="GV636" s="191"/>
      <c r="GW636" s="191"/>
      <c r="GX636" s="191"/>
      <c r="GY636" s="191"/>
      <c r="GZ636" s="191"/>
      <c r="HA636" s="191"/>
      <c r="HB636" s="210"/>
      <c r="HC636" s="145"/>
      <c r="HD636" s="191"/>
      <c r="HE636" s="191"/>
      <c r="HF636" s="191"/>
      <c r="HG636" s="191"/>
      <c r="HH636" s="191"/>
      <c r="HI636" s="191"/>
      <c r="HJ636" s="210"/>
      <c r="HR636" s="310"/>
    </row>
    <row r="637" spans="1:226" s="309" customFormat="1" ht="14.45" customHeight="1" x14ac:dyDescent="0.25">
      <c r="A637" s="211" t="s">
        <v>431</v>
      </c>
      <c r="B637" s="194" t="s">
        <v>0</v>
      </c>
      <c r="C637" s="31">
        <f t="shared" si="394"/>
        <v>627</v>
      </c>
      <c r="D637" s="173" t="str">
        <f t="shared" si="395"/>
        <v>Dw_627</v>
      </c>
      <c r="E637" s="4">
        <v>598.01106275638517</v>
      </c>
      <c r="F637" s="195" t="s">
        <v>360</v>
      </c>
      <c r="G637" s="195">
        <v>17.5</v>
      </c>
      <c r="H637" s="3">
        <f t="shared" si="396"/>
        <v>51.803596522088583</v>
      </c>
      <c r="I637" s="196">
        <f t="shared" si="397"/>
        <v>180.57451704188404</v>
      </c>
      <c r="J637" s="1">
        <f t="shared" si="398"/>
        <v>0.3</v>
      </c>
      <c r="K637" s="280">
        <f t="shared" si="399"/>
        <v>0.70383576170816597</v>
      </c>
      <c r="L637" s="280">
        <f t="shared" si="400"/>
        <v>0.80986612207884356</v>
      </c>
      <c r="M637" s="225">
        <f t="shared" si="401"/>
        <v>1.0457257555364252</v>
      </c>
      <c r="N637" s="15" t="s">
        <v>432</v>
      </c>
      <c r="O637" s="197">
        <f t="shared" si="402"/>
        <v>0.6073995915591327</v>
      </c>
      <c r="P637" s="198">
        <f t="shared" si="403"/>
        <v>0</v>
      </c>
      <c r="Q637" s="198">
        <f t="shared" si="404"/>
        <v>0</v>
      </c>
      <c r="R637" s="198">
        <f t="shared" si="405"/>
        <v>0.73268405360634958</v>
      </c>
      <c r="S637" s="77">
        <f t="shared" si="406"/>
        <v>0.88935015289700536</v>
      </c>
      <c r="T637" s="199"/>
      <c r="U637" s="3">
        <f t="shared" si="407"/>
        <v>1.721560294851497</v>
      </c>
      <c r="V637" s="98">
        <f t="shared" si="408"/>
        <v>10.076817485951189</v>
      </c>
      <c r="W637" s="49">
        <f t="shared" si="409"/>
        <v>5.1408687905989838</v>
      </c>
      <c r="X637" s="317">
        <f t="shared" si="410"/>
        <v>7.3219717590803771E-2</v>
      </c>
      <c r="Y637" s="318">
        <v>7.3219717590803785E-2</v>
      </c>
      <c r="Z637" s="200"/>
      <c r="AA637" s="66"/>
      <c r="AB637" s="66"/>
      <c r="AC637" s="66">
        <v>250</v>
      </c>
      <c r="AD637" s="66"/>
      <c r="AE637" s="66"/>
      <c r="AF637" s="66"/>
      <c r="AG637" s="66"/>
      <c r="AH637" s="195"/>
      <c r="AI637" s="34"/>
      <c r="AJ637" s="229">
        <v>180</v>
      </c>
      <c r="AK637" s="34"/>
      <c r="AL637" s="34"/>
      <c r="AM637" s="34"/>
      <c r="AN637" s="201"/>
      <c r="AO637" s="201"/>
      <c r="AP637" s="202">
        <v>240</v>
      </c>
      <c r="AQ637" s="18"/>
      <c r="AR637" s="18"/>
      <c r="AS637" s="18"/>
      <c r="AT637" s="51"/>
      <c r="AU637" s="17"/>
      <c r="AV637" s="18"/>
      <c r="AW637" s="112"/>
      <c r="AX637" s="103"/>
      <c r="AY637" s="18"/>
      <c r="AZ637" s="18"/>
      <c r="BA637" s="18"/>
      <c r="BB637" s="17"/>
      <c r="BC637" s="19"/>
      <c r="BD637" s="19"/>
      <c r="BE637" s="19"/>
      <c r="BF637" s="17"/>
      <c r="BG637" s="18"/>
      <c r="BH637" s="18"/>
      <c r="BI637" s="128"/>
      <c r="BJ637" s="331"/>
      <c r="BK637" s="332"/>
      <c r="BL637" s="332"/>
      <c r="BM637" s="332"/>
      <c r="BN637" s="333"/>
      <c r="BO637" s="203">
        <f t="shared" si="411"/>
        <v>6.9363999999999999</v>
      </c>
      <c r="BP637" s="285">
        <v>7.468369258129373</v>
      </c>
      <c r="BQ637" s="204">
        <v>2.6715917005845178</v>
      </c>
      <c r="BR637" s="204"/>
      <c r="BS637" s="47"/>
      <c r="BT637" s="42"/>
      <c r="BU637" s="42"/>
      <c r="BV637" s="42"/>
      <c r="BW637" s="43"/>
      <c r="BX637" s="191"/>
      <c r="BY637" s="191"/>
      <c r="BZ637" s="205"/>
      <c r="CA637" s="191"/>
      <c r="CB637" s="206"/>
      <c r="CC637" s="191"/>
      <c r="CD637" s="207">
        <f t="shared" si="412"/>
        <v>54.172355112565214</v>
      </c>
      <c r="CE637" s="47" t="s">
        <v>356</v>
      </c>
      <c r="CF637" s="42">
        <v>31.8</v>
      </c>
      <c r="CG637" s="42" t="s">
        <v>353</v>
      </c>
      <c r="CH637" s="42">
        <v>175</v>
      </c>
      <c r="CI637" s="191"/>
      <c r="CJ637" s="192"/>
      <c r="CK637" s="191" t="s">
        <v>357</v>
      </c>
      <c r="CL637" s="191" t="s">
        <v>358</v>
      </c>
      <c r="CM637" s="208">
        <v>0.13</v>
      </c>
      <c r="CN637" s="191">
        <v>470</v>
      </c>
      <c r="CO637" s="205">
        <f t="shared" si="413"/>
        <v>66.995770146279</v>
      </c>
      <c r="CP637" s="191">
        <f t="shared" si="414"/>
        <v>40.62926633442391</v>
      </c>
      <c r="CQ637" s="145" t="s">
        <v>353</v>
      </c>
      <c r="CR637" s="191">
        <v>175</v>
      </c>
      <c r="CS637" s="191"/>
      <c r="CT637" s="191"/>
      <c r="CU637" s="191"/>
      <c r="CV637" s="192"/>
      <c r="CW637" s="191" t="s">
        <v>357</v>
      </c>
      <c r="CX637" s="209" t="s">
        <v>358</v>
      </c>
      <c r="CY637" s="208">
        <v>0.13</v>
      </c>
      <c r="CZ637" s="191">
        <v>470</v>
      </c>
      <c r="DA637" s="191"/>
      <c r="DB637" s="191">
        <f t="shared" si="415"/>
        <v>51.803596522088583</v>
      </c>
      <c r="DC637" s="43">
        <f t="shared" si="416"/>
        <v>0</v>
      </c>
      <c r="DD637" s="191" t="s">
        <v>362</v>
      </c>
      <c r="DE637" s="191">
        <v>100</v>
      </c>
      <c r="DF637" s="191" t="s">
        <v>361</v>
      </c>
      <c r="DG637" s="191">
        <v>20</v>
      </c>
      <c r="DH637" s="191" t="s">
        <v>353</v>
      </c>
      <c r="DI637" s="192">
        <v>175</v>
      </c>
      <c r="DJ637" s="191"/>
      <c r="DK637" s="209"/>
      <c r="DL637" s="208"/>
      <c r="DM637" s="191"/>
      <c r="DN637" s="191">
        <f t="shared" si="417"/>
        <v>51.803596522088583</v>
      </c>
      <c r="DO637" s="192">
        <f t="shared" si="418"/>
        <v>0</v>
      </c>
      <c r="DP637" s="191">
        <v>1</v>
      </c>
      <c r="DQ637" s="191" t="s">
        <v>363</v>
      </c>
      <c r="DR637" s="191" t="s">
        <v>371</v>
      </c>
      <c r="DS637" s="208">
        <v>0.13400000000000001</v>
      </c>
      <c r="DT637" s="191">
        <v>580</v>
      </c>
      <c r="DU637" s="191">
        <f t="shared" si="419"/>
        <v>7.468369258129373</v>
      </c>
      <c r="DV637" s="191">
        <v>0.375</v>
      </c>
      <c r="DW637" s="191">
        <v>0.45</v>
      </c>
      <c r="DX637" s="192">
        <f t="shared" si="420"/>
        <v>9.0287258520942029</v>
      </c>
      <c r="DY637" s="191">
        <v>1</v>
      </c>
      <c r="DZ637" s="191" t="s">
        <v>363</v>
      </c>
      <c r="EA637" s="191" t="s">
        <v>371</v>
      </c>
      <c r="EB637" s="208">
        <v>0.13400000000000001</v>
      </c>
      <c r="EC637" s="191">
        <v>580</v>
      </c>
      <c r="ED637" s="191">
        <f t="shared" si="421"/>
        <v>2.6715917005845178</v>
      </c>
      <c r="EE637" s="191">
        <v>0.47499999999999998</v>
      </c>
      <c r="EF637" s="191">
        <v>0.47499999999999998</v>
      </c>
      <c r="EG637" s="191">
        <f t="shared" si="422"/>
        <v>4.5143629260471014</v>
      </c>
      <c r="EH637" s="166">
        <f t="shared" si="423"/>
        <v>2</v>
      </c>
      <c r="EI637" s="205">
        <f t="shared" si="424"/>
        <v>2.9266525012475446</v>
      </c>
      <c r="EJ637" s="205">
        <f t="shared" si="425"/>
        <v>1.721560294851497</v>
      </c>
      <c r="EK637" s="51">
        <f t="shared" si="392"/>
        <v>0.70003140573302081</v>
      </c>
      <c r="EL637" s="220">
        <f t="shared" si="426"/>
        <v>0.27077374937622767</v>
      </c>
      <c r="EM637" s="221">
        <f t="shared" si="427"/>
        <v>5.0384087429755944</v>
      </c>
      <c r="EN637" s="191"/>
      <c r="EO637" s="313"/>
      <c r="EP637" s="192" t="s">
        <v>354</v>
      </c>
      <c r="EQ637" s="222">
        <f t="shared" si="428"/>
        <v>2.9266525012475446</v>
      </c>
      <c r="ER637" s="191">
        <f t="shared" si="429"/>
        <v>1.721560294851497</v>
      </c>
      <c r="ES637" s="51">
        <f t="shared" si="430"/>
        <v>0.70003140573302081</v>
      </c>
      <c r="ET637" s="191">
        <f t="shared" si="393"/>
        <v>3.7389737493762274</v>
      </c>
      <c r="EU637" s="191">
        <f t="shared" si="431"/>
        <v>5.0384087429755944</v>
      </c>
      <c r="EV637" s="191"/>
      <c r="EW637" s="191"/>
      <c r="EX637" s="192" t="str">
        <f t="shared" si="432"/>
        <v>Front</v>
      </c>
      <c r="EY637" s="145"/>
      <c r="EZ637" s="191"/>
      <c r="FA637" s="191"/>
      <c r="FB637" s="191"/>
      <c r="FC637" s="191"/>
      <c r="FD637" s="191"/>
      <c r="FE637" s="191"/>
      <c r="FF637" s="192"/>
      <c r="FG637" s="145"/>
      <c r="FH637" s="191"/>
      <c r="FI637" s="191"/>
      <c r="FJ637" s="191"/>
      <c r="FK637" s="191"/>
      <c r="FL637" s="191"/>
      <c r="FM637" s="191"/>
      <c r="FN637" s="192"/>
      <c r="FO637" s="145"/>
      <c r="FP637" s="191"/>
      <c r="FQ637" s="191"/>
      <c r="FR637" s="191"/>
      <c r="FS637" s="191"/>
      <c r="FT637" s="191"/>
      <c r="FU637" s="191"/>
      <c r="FV637" s="192"/>
      <c r="FW637" s="191"/>
      <c r="FX637" s="191"/>
      <c r="FY637" s="191"/>
      <c r="FZ637" s="191"/>
      <c r="GA637" s="191"/>
      <c r="GB637" s="191"/>
      <c r="GC637" s="191"/>
      <c r="GD637" s="210"/>
      <c r="GE637" s="145"/>
      <c r="GF637" s="191"/>
      <c r="GG637" s="191"/>
      <c r="GH637" s="191"/>
      <c r="GI637" s="191"/>
      <c r="GJ637" s="191"/>
      <c r="GK637" s="191"/>
      <c r="GL637" s="210"/>
      <c r="GM637" s="145"/>
      <c r="GN637" s="191"/>
      <c r="GO637" s="191"/>
      <c r="GP637" s="191"/>
      <c r="GQ637" s="191"/>
      <c r="GR637" s="191"/>
      <c r="GS637" s="191"/>
      <c r="GT637" s="210"/>
      <c r="GU637" s="145"/>
      <c r="GV637" s="191"/>
      <c r="GW637" s="191"/>
      <c r="GX637" s="191"/>
      <c r="GY637" s="191"/>
      <c r="GZ637" s="191"/>
      <c r="HA637" s="191"/>
      <c r="HB637" s="210"/>
      <c r="HC637" s="145"/>
      <c r="HD637" s="191"/>
      <c r="HE637" s="191"/>
      <c r="HF637" s="191"/>
      <c r="HG637" s="191"/>
      <c r="HH637" s="191"/>
      <c r="HI637" s="191"/>
      <c r="HJ637" s="210"/>
      <c r="HR637" s="310"/>
    </row>
    <row r="638" spans="1:226" s="309" customFormat="1" ht="14.45" customHeight="1" x14ac:dyDescent="0.25">
      <c r="A638" s="211" t="s">
        <v>431</v>
      </c>
      <c r="B638" s="194" t="s">
        <v>0</v>
      </c>
      <c r="C638" s="31">
        <f t="shared" si="394"/>
        <v>628</v>
      </c>
      <c r="D638" s="173" t="str">
        <f t="shared" si="395"/>
        <v>Dw_628</v>
      </c>
      <c r="E638" s="4">
        <v>476.85302400435052</v>
      </c>
      <c r="F638" s="195" t="s">
        <v>360</v>
      </c>
      <c r="G638" s="195">
        <v>17.5</v>
      </c>
      <c r="H638" s="3">
        <f t="shared" si="396"/>
        <v>59.373503060901541</v>
      </c>
      <c r="I638" s="196">
        <f t="shared" si="397"/>
        <v>208.57920208221628</v>
      </c>
      <c r="J638" s="1">
        <f t="shared" si="398"/>
        <v>0.3</v>
      </c>
      <c r="K638" s="280">
        <f t="shared" si="399"/>
        <v>0.69656274073762559</v>
      </c>
      <c r="L638" s="280">
        <f t="shared" si="400"/>
        <v>0.80035552034888291</v>
      </c>
      <c r="M638" s="225">
        <f t="shared" si="401"/>
        <v>1.0539004336746094</v>
      </c>
      <c r="N638" s="15" t="s">
        <v>432</v>
      </c>
      <c r="O638" s="197">
        <f t="shared" si="402"/>
        <v>0.60026664026166221</v>
      </c>
      <c r="P638" s="198">
        <f t="shared" si="403"/>
        <v>0</v>
      </c>
      <c r="Q638" s="198">
        <f t="shared" si="404"/>
        <v>0</v>
      </c>
      <c r="R638" s="198">
        <f t="shared" si="405"/>
        <v>0.73841161294349111</v>
      </c>
      <c r="S638" s="77">
        <f t="shared" si="406"/>
        <v>0.94684262147600229</v>
      </c>
      <c r="T638" s="199"/>
      <c r="U638" s="3">
        <f t="shared" si="407"/>
        <v>1.8510521250907357</v>
      </c>
      <c r="V638" s="98">
        <f t="shared" si="408"/>
        <v>11.649739497329957</v>
      </c>
      <c r="W638" s="49">
        <f t="shared" si="409"/>
        <v>5.0965519936741552</v>
      </c>
      <c r="X638" s="317">
        <f t="shared" si="410"/>
        <v>7.5989666173398085E-2</v>
      </c>
      <c r="Y638" s="318">
        <v>7.5989666173398071E-2</v>
      </c>
      <c r="Z638" s="200"/>
      <c r="AA638" s="66"/>
      <c r="AB638" s="66"/>
      <c r="AC638" s="66">
        <v>250</v>
      </c>
      <c r="AD638" s="66"/>
      <c r="AE638" s="66"/>
      <c r="AF638" s="66"/>
      <c r="AG638" s="66"/>
      <c r="AH638" s="195"/>
      <c r="AI638" s="34"/>
      <c r="AJ638" s="229">
        <v>180</v>
      </c>
      <c r="AK638" s="34"/>
      <c r="AL638" s="34"/>
      <c r="AM638" s="34"/>
      <c r="AN638" s="201"/>
      <c r="AO638" s="201"/>
      <c r="AP638" s="202">
        <v>240</v>
      </c>
      <c r="AQ638" s="18"/>
      <c r="AR638" s="18"/>
      <c r="AS638" s="18"/>
      <c r="AT638" s="51"/>
      <c r="AU638" s="17"/>
      <c r="AV638" s="18"/>
      <c r="AW638" s="112"/>
      <c r="AX638" s="103"/>
      <c r="AY638" s="18"/>
      <c r="AZ638" s="18"/>
      <c r="BA638" s="18"/>
      <c r="BB638" s="17"/>
      <c r="BC638" s="19"/>
      <c r="BD638" s="19"/>
      <c r="BE638" s="19"/>
      <c r="BF638" s="17"/>
      <c r="BG638" s="18"/>
      <c r="BH638" s="18"/>
      <c r="BI638" s="128"/>
      <c r="BJ638" s="331"/>
      <c r="BK638" s="332"/>
      <c r="BL638" s="332"/>
      <c r="BM638" s="332"/>
      <c r="BN638" s="333"/>
      <c r="BO638" s="203">
        <f t="shared" si="411"/>
        <v>6.9363999999999999</v>
      </c>
      <c r="BP638" s="285">
        <v>8.5596999972466321</v>
      </c>
      <c r="BQ638" s="204">
        <v>2.8985420840203253</v>
      </c>
      <c r="BR638" s="204"/>
      <c r="BS638" s="47"/>
      <c r="BT638" s="42"/>
      <c r="BU638" s="42"/>
      <c r="BV638" s="42"/>
      <c r="BW638" s="43"/>
      <c r="BX638" s="191"/>
      <c r="BY638" s="191"/>
      <c r="BZ638" s="205"/>
      <c r="CA638" s="191"/>
      <c r="CB638" s="206"/>
      <c r="CC638" s="191"/>
      <c r="CD638" s="207">
        <f t="shared" si="412"/>
        <v>62.573760624664885</v>
      </c>
      <c r="CE638" s="47" t="s">
        <v>356</v>
      </c>
      <c r="CF638" s="42">
        <v>31.8</v>
      </c>
      <c r="CG638" s="42" t="s">
        <v>353</v>
      </c>
      <c r="CH638" s="42">
        <v>175</v>
      </c>
      <c r="CI638" s="191"/>
      <c r="CJ638" s="192"/>
      <c r="CK638" s="191" t="s">
        <v>357</v>
      </c>
      <c r="CL638" s="191" t="s">
        <v>358</v>
      </c>
      <c r="CM638" s="208">
        <v>0.13</v>
      </c>
      <c r="CN638" s="191">
        <v>470</v>
      </c>
      <c r="CO638" s="205">
        <f t="shared" si="413"/>
        <v>79.86064210898536</v>
      </c>
      <c r="CP638" s="191">
        <f t="shared" si="414"/>
        <v>46.930320468498664</v>
      </c>
      <c r="CQ638" s="145" t="s">
        <v>353</v>
      </c>
      <c r="CR638" s="191">
        <v>175</v>
      </c>
      <c r="CS638" s="191"/>
      <c r="CT638" s="191"/>
      <c r="CU638" s="191"/>
      <c r="CV638" s="192"/>
      <c r="CW638" s="191" t="s">
        <v>357</v>
      </c>
      <c r="CX638" s="209" t="s">
        <v>358</v>
      </c>
      <c r="CY638" s="208">
        <v>0.13</v>
      </c>
      <c r="CZ638" s="191">
        <v>470</v>
      </c>
      <c r="DA638" s="191"/>
      <c r="DB638" s="191">
        <f t="shared" si="415"/>
        <v>59.373503060901541</v>
      </c>
      <c r="DC638" s="43">
        <f t="shared" si="416"/>
        <v>0</v>
      </c>
      <c r="DD638" s="191" t="s">
        <v>362</v>
      </c>
      <c r="DE638" s="191">
        <v>100</v>
      </c>
      <c r="DF638" s="191" t="s">
        <v>361</v>
      </c>
      <c r="DG638" s="191">
        <v>20</v>
      </c>
      <c r="DH638" s="191" t="s">
        <v>353</v>
      </c>
      <c r="DI638" s="192">
        <v>175</v>
      </c>
      <c r="DJ638" s="191"/>
      <c r="DK638" s="209"/>
      <c r="DL638" s="208"/>
      <c r="DM638" s="191"/>
      <c r="DN638" s="191">
        <f t="shared" si="417"/>
        <v>59.373503060901541</v>
      </c>
      <c r="DO638" s="192">
        <f t="shared" si="418"/>
        <v>0</v>
      </c>
      <c r="DP638" s="191">
        <v>1</v>
      </c>
      <c r="DQ638" s="191" t="s">
        <v>363</v>
      </c>
      <c r="DR638" s="191" t="s">
        <v>371</v>
      </c>
      <c r="DS638" s="208">
        <v>0.13400000000000001</v>
      </c>
      <c r="DT638" s="191">
        <v>580</v>
      </c>
      <c r="DU638" s="191">
        <f t="shared" si="419"/>
        <v>8.5596999972466321</v>
      </c>
      <c r="DV638" s="191">
        <v>0.375</v>
      </c>
      <c r="DW638" s="191">
        <v>0.45</v>
      </c>
      <c r="DX638" s="192">
        <f t="shared" si="420"/>
        <v>10.428960104110814</v>
      </c>
      <c r="DY638" s="191">
        <v>1</v>
      </c>
      <c r="DZ638" s="191" t="s">
        <v>363</v>
      </c>
      <c r="EA638" s="191" t="s">
        <v>371</v>
      </c>
      <c r="EB638" s="208">
        <v>0.13400000000000001</v>
      </c>
      <c r="EC638" s="191">
        <v>580</v>
      </c>
      <c r="ED638" s="191">
        <f t="shared" si="421"/>
        <v>2.8985420840203253</v>
      </c>
      <c r="EE638" s="191">
        <v>0.47499999999999998</v>
      </c>
      <c r="EF638" s="191">
        <v>0.47499999999999998</v>
      </c>
      <c r="EG638" s="191">
        <f t="shared" si="422"/>
        <v>5.2144800520554071</v>
      </c>
      <c r="EH638" s="166">
        <f t="shared" si="423"/>
        <v>2</v>
      </c>
      <c r="EI638" s="205">
        <f t="shared" si="424"/>
        <v>3.1467886126542508</v>
      </c>
      <c r="EJ638" s="205">
        <f t="shared" si="425"/>
        <v>1.8510521250907357</v>
      </c>
      <c r="EK638" s="51">
        <f t="shared" si="392"/>
        <v>0.79748995892958963</v>
      </c>
      <c r="EL638" s="220">
        <f t="shared" si="426"/>
        <v>0.16070569367287457</v>
      </c>
      <c r="EM638" s="221">
        <f t="shared" si="427"/>
        <v>5.8248697486649785</v>
      </c>
      <c r="EN638" s="191"/>
      <c r="EO638" s="313"/>
      <c r="EP638" s="192" t="s">
        <v>354</v>
      </c>
      <c r="EQ638" s="222">
        <f t="shared" si="428"/>
        <v>3.1467886126542508</v>
      </c>
      <c r="ER638" s="191">
        <f t="shared" si="429"/>
        <v>1.8510521250907357</v>
      </c>
      <c r="ES638" s="51">
        <f t="shared" si="430"/>
        <v>0.79748995892958963</v>
      </c>
      <c r="ET638" s="191">
        <f t="shared" si="393"/>
        <v>3.6289056936728743</v>
      </c>
      <c r="EU638" s="191">
        <f t="shared" si="431"/>
        <v>5.8248697486649785</v>
      </c>
      <c r="EV638" s="191"/>
      <c r="EW638" s="191"/>
      <c r="EX638" s="192" t="str">
        <f t="shared" si="432"/>
        <v>Front</v>
      </c>
      <c r="EY638" s="145"/>
      <c r="EZ638" s="191"/>
      <c r="FA638" s="191"/>
      <c r="FB638" s="191"/>
      <c r="FC638" s="191"/>
      <c r="FD638" s="191"/>
      <c r="FE638" s="191"/>
      <c r="FF638" s="192"/>
      <c r="FG638" s="145"/>
      <c r="FH638" s="191"/>
      <c r="FI638" s="191"/>
      <c r="FJ638" s="191"/>
      <c r="FK638" s="191"/>
      <c r="FL638" s="191"/>
      <c r="FM638" s="191"/>
      <c r="FN638" s="192"/>
      <c r="FO638" s="145"/>
      <c r="FP638" s="191"/>
      <c r="FQ638" s="191"/>
      <c r="FR638" s="191"/>
      <c r="FS638" s="191"/>
      <c r="FT638" s="191"/>
      <c r="FU638" s="191"/>
      <c r="FV638" s="192"/>
      <c r="FW638" s="191"/>
      <c r="FX638" s="191"/>
      <c r="FY638" s="191"/>
      <c r="FZ638" s="191"/>
      <c r="GA638" s="191"/>
      <c r="GB638" s="191"/>
      <c r="GC638" s="191"/>
      <c r="GD638" s="210"/>
      <c r="GE638" s="145"/>
      <c r="GF638" s="191"/>
      <c r="GG638" s="191"/>
      <c r="GH638" s="191"/>
      <c r="GI638" s="191"/>
      <c r="GJ638" s="191"/>
      <c r="GK638" s="191"/>
      <c r="GL638" s="210"/>
      <c r="GM638" s="145"/>
      <c r="GN638" s="191"/>
      <c r="GO638" s="191"/>
      <c r="GP638" s="191"/>
      <c r="GQ638" s="191"/>
      <c r="GR638" s="191"/>
      <c r="GS638" s="191"/>
      <c r="GT638" s="210"/>
      <c r="GU638" s="145"/>
      <c r="GV638" s="191"/>
      <c r="GW638" s="191"/>
      <c r="GX638" s="191"/>
      <c r="GY638" s="191"/>
      <c r="GZ638" s="191"/>
      <c r="HA638" s="191"/>
      <c r="HB638" s="210"/>
      <c r="HC638" s="145"/>
      <c r="HD638" s="191"/>
      <c r="HE638" s="191"/>
      <c r="HF638" s="191"/>
      <c r="HG638" s="191"/>
      <c r="HH638" s="191"/>
      <c r="HI638" s="191"/>
      <c r="HJ638" s="210"/>
      <c r="HR638" s="310"/>
    </row>
    <row r="639" spans="1:226" s="309" customFormat="1" ht="14.45" customHeight="1" x14ac:dyDescent="0.25">
      <c r="A639" s="211" t="s">
        <v>431</v>
      </c>
      <c r="B639" s="194" t="s">
        <v>0</v>
      </c>
      <c r="C639" s="31">
        <f t="shared" si="394"/>
        <v>629</v>
      </c>
      <c r="D639" s="173" t="str">
        <f t="shared" si="395"/>
        <v>Dw_629</v>
      </c>
      <c r="E639" s="4">
        <v>586.26364009254814</v>
      </c>
      <c r="F639" s="195" t="s">
        <v>360</v>
      </c>
      <c r="G639" s="195">
        <v>17.5</v>
      </c>
      <c r="H639" s="3">
        <f t="shared" si="396"/>
        <v>54.323930286651155</v>
      </c>
      <c r="I639" s="196">
        <f t="shared" si="397"/>
        <v>201.18690587627776</v>
      </c>
      <c r="J639" s="1">
        <f t="shared" si="398"/>
        <v>0.3</v>
      </c>
      <c r="K639" s="280">
        <f t="shared" si="399"/>
        <v>0.65222276245962807</v>
      </c>
      <c r="L639" s="280">
        <f t="shared" si="400"/>
        <v>0.75625443272739423</v>
      </c>
      <c r="M639" s="225">
        <f t="shared" si="401"/>
        <v>1.1110402256317311</v>
      </c>
      <c r="N639" s="15" t="s">
        <v>432</v>
      </c>
      <c r="O639" s="197">
        <f t="shared" si="402"/>
        <v>0.56719082454554559</v>
      </c>
      <c r="P639" s="198">
        <f t="shared" si="403"/>
        <v>0</v>
      </c>
      <c r="Q639" s="198">
        <f t="shared" si="404"/>
        <v>0</v>
      </c>
      <c r="R639" s="198">
        <f t="shared" si="405"/>
        <v>0.77844640616888294</v>
      </c>
      <c r="S639" s="77">
        <f t="shared" si="406"/>
        <v>0.84492130387466324</v>
      </c>
      <c r="T639" s="199"/>
      <c r="U639" s="3">
        <f t="shared" si="407"/>
        <v>1.9349594486843136</v>
      </c>
      <c r="V639" s="98">
        <f t="shared" si="408"/>
        <v>12.729831431379189</v>
      </c>
      <c r="W639" s="49">
        <f t="shared" si="409"/>
        <v>4.2674508754877936</v>
      </c>
      <c r="X639" s="317">
        <f t="shared" si="410"/>
        <v>8.8015442180634146E-2</v>
      </c>
      <c r="Y639" s="318">
        <v>8.8015442180634118E-2</v>
      </c>
      <c r="Z639" s="200"/>
      <c r="AA639" s="66"/>
      <c r="AB639" s="66"/>
      <c r="AC639" s="66">
        <v>250</v>
      </c>
      <c r="AD639" s="66"/>
      <c r="AE639" s="66"/>
      <c r="AF639" s="66"/>
      <c r="AG639" s="66"/>
      <c r="AH639" s="195"/>
      <c r="AI639" s="34"/>
      <c r="AJ639" s="229">
        <v>180</v>
      </c>
      <c r="AK639" s="34"/>
      <c r="AL639" s="34"/>
      <c r="AM639" s="34"/>
      <c r="AN639" s="201"/>
      <c r="AO639" s="201"/>
      <c r="AP639" s="202">
        <v>240</v>
      </c>
      <c r="AQ639" s="18"/>
      <c r="AR639" s="18"/>
      <c r="AS639" s="18"/>
      <c r="AT639" s="51"/>
      <c r="AU639" s="17"/>
      <c r="AV639" s="18"/>
      <c r="AW639" s="112"/>
      <c r="AX639" s="103"/>
      <c r="AY639" s="18"/>
      <c r="AZ639" s="18"/>
      <c r="BA639" s="18"/>
      <c r="BB639" s="17"/>
      <c r="BC639" s="19"/>
      <c r="BD639" s="19"/>
      <c r="BE639" s="19"/>
      <c r="BF639" s="17"/>
      <c r="BG639" s="18"/>
      <c r="BH639" s="18"/>
      <c r="BI639" s="128"/>
      <c r="BJ639" s="331"/>
      <c r="BK639" s="332"/>
      <c r="BL639" s="332"/>
      <c r="BM639" s="332"/>
      <c r="BN639" s="333"/>
      <c r="BO639" s="203">
        <f t="shared" si="411"/>
        <v>6.9363999999999999</v>
      </c>
      <c r="BP639" s="285">
        <v>7.8317182236680631</v>
      </c>
      <c r="BQ639" s="204">
        <v>3.1330682725260202</v>
      </c>
      <c r="BR639" s="204"/>
      <c r="BS639" s="47"/>
      <c r="BT639" s="42"/>
      <c r="BU639" s="42"/>
      <c r="BV639" s="42"/>
      <c r="BW639" s="43"/>
      <c r="BX639" s="191"/>
      <c r="BY639" s="191"/>
      <c r="BZ639" s="205"/>
      <c r="CA639" s="191"/>
      <c r="CB639" s="206"/>
      <c r="CC639" s="191"/>
      <c r="CD639" s="207">
        <f t="shared" si="412"/>
        <v>60.356071762883332</v>
      </c>
      <c r="CE639" s="47" t="s">
        <v>356</v>
      </c>
      <c r="CF639" s="42">
        <v>31.8</v>
      </c>
      <c r="CG639" s="42" t="s">
        <v>353</v>
      </c>
      <c r="CH639" s="42">
        <v>175</v>
      </c>
      <c r="CI639" s="191"/>
      <c r="CJ639" s="192"/>
      <c r="CK639" s="191" t="s">
        <v>357</v>
      </c>
      <c r="CL639" s="191" t="s">
        <v>358</v>
      </c>
      <c r="CM639" s="208">
        <v>0.13</v>
      </c>
      <c r="CN639" s="191">
        <v>470</v>
      </c>
      <c r="CO639" s="205">
        <f t="shared" si="413"/>
        <v>82.567491451547596</v>
      </c>
      <c r="CP639" s="191">
        <f t="shared" si="414"/>
        <v>45.267053822162495</v>
      </c>
      <c r="CQ639" s="145" t="s">
        <v>353</v>
      </c>
      <c r="CR639" s="191">
        <v>175</v>
      </c>
      <c r="CS639" s="191"/>
      <c r="CT639" s="191"/>
      <c r="CU639" s="191"/>
      <c r="CV639" s="192"/>
      <c r="CW639" s="191" t="s">
        <v>357</v>
      </c>
      <c r="CX639" s="209" t="s">
        <v>358</v>
      </c>
      <c r="CY639" s="208">
        <v>0.13</v>
      </c>
      <c r="CZ639" s="191">
        <v>470</v>
      </c>
      <c r="DA639" s="191"/>
      <c r="DB639" s="191">
        <f t="shared" si="415"/>
        <v>54.323930286651155</v>
      </c>
      <c r="DC639" s="43">
        <f t="shared" si="416"/>
        <v>0</v>
      </c>
      <c r="DD639" s="191" t="s">
        <v>362</v>
      </c>
      <c r="DE639" s="191">
        <v>100</v>
      </c>
      <c r="DF639" s="191" t="s">
        <v>361</v>
      </c>
      <c r="DG639" s="191">
        <v>20</v>
      </c>
      <c r="DH639" s="191" t="s">
        <v>353</v>
      </c>
      <c r="DI639" s="192">
        <v>175</v>
      </c>
      <c r="DJ639" s="191"/>
      <c r="DK639" s="209"/>
      <c r="DL639" s="208"/>
      <c r="DM639" s="191"/>
      <c r="DN639" s="191">
        <f t="shared" si="417"/>
        <v>54.323930286651155</v>
      </c>
      <c r="DO639" s="192">
        <f t="shared" si="418"/>
        <v>0</v>
      </c>
      <c r="DP639" s="191">
        <v>1</v>
      </c>
      <c r="DQ639" s="191" t="s">
        <v>363</v>
      </c>
      <c r="DR639" s="191" t="s">
        <v>371</v>
      </c>
      <c r="DS639" s="208">
        <v>0.13400000000000001</v>
      </c>
      <c r="DT639" s="191">
        <v>580</v>
      </c>
      <c r="DU639" s="191">
        <f t="shared" si="419"/>
        <v>7.8317182236680631</v>
      </c>
      <c r="DV639" s="191">
        <v>0.375</v>
      </c>
      <c r="DW639" s="191">
        <v>0.45</v>
      </c>
      <c r="DX639" s="192">
        <f t="shared" si="420"/>
        <v>10.059345293813889</v>
      </c>
      <c r="DY639" s="191">
        <v>1</v>
      </c>
      <c r="DZ639" s="191" t="s">
        <v>363</v>
      </c>
      <c r="EA639" s="191" t="s">
        <v>371</v>
      </c>
      <c r="EB639" s="208">
        <v>0.13400000000000001</v>
      </c>
      <c r="EC639" s="191">
        <v>580</v>
      </c>
      <c r="ED639" s="191">
        <f t="shared" si="421"/>
        <v>3.1330682725260202</v>
      </c>
      <c r="EE639" s="191">
        <v>0.47499999999999998</v>
      </c>
      <c r="EF639" s="191">
        <v>0.47499999999999998</v>
      </c>
      <c r="EG639" s="191">
        <f t="shared" si="422"/>
        <v>5.0296726469069446</v>
      </c>
      <c r="EH639" s="166">
        <f t="shared" si="423"/>
        <v>2</v>
      </c>
      <c r="EI639" s="205">
        <f t="shared" si="424"/>
        <v>3.2894310627633332</v>
      </c>
      <c r="EJ639" s="205">
        <f t="shared" si="425"/>
        <v>1.9349594486843136</v>
      </c>
      <c r="EK639" s="51">
        <f t="shared" si="392"/>
        <v>0.94810882384170658</v>
      </c>
      <c r="EL639" s="220">
        <f t="shared" si="426"/>
        <v>8.9384468618333379E-2</v>
      </c>
      <c r="EM639" s="221">
        <f t="shared" si="427"/>
        <v>6.3649157156895946</v>
      </c>
      <c r="EN639" s="191"/>
      <c r="EO639" s="313"/>
      <c r="EP639" s="192" t="s">
        <v>354</v>
      </c>
      <c r="EQ639" s="222">
        <f t="shared" si="428"/>
        <v>3.2894310627633332</v>
      </c>
      <c r="ER639" s="191">
        <f t="shared" si="429"/>
        <v>1.9349594486843136</v>
      </c>
      <c r="ES639" s="51">
        <f t="shared" si="430"/>
        <v>0.94810882384170658</v>
      </c>
      <c r="ET639" s="191">
        <f t="shared" si="393"/>
        <v>3.5575844686183333</v>
      </c>
      <c r="EU639" s="191">
        <f t="shared" si="431"/>
        <v>6.3649157156895946</v>
      </c>
      <c r="EV639" s="191"/>
      <c r="EW639" s="191"/>
      <c r="EX639" s="192" t="str">
        <f t="shared" si="432"/>
        <v>Front</v>
      </c>
      <c r="EY639" s="145"/>
      <c r="EZ639" s="191"/>
      <c r="FA639" s="191"/>
      <c r="FB639" s="191"/>
      <c r="FC639" s="191"/>
      <c r="FD639" s="191"/>
      <c r="FE639" s="191"/>
      <c r="FF639" s="192"/>
      <c r="FG639" s="145"/>
      <c r="FH639" s="191"/>
      <c r="FI639" s="191"/>
      <c r="FJ639" s="191"/>
      <c r="FK639" s="191"/>
      <c r="FL639" s="191"/>
      <c r="FM639" s="191"/>
      <c r="FN639" s="192"/>
      <c r="FO639" s="145"/>
      <c r="FP639" s="191"/>
      <c r="FQ639" s="191"/>
      <c r="FR639" s="191"/>
      <c r="FS639" s="191"/>
      <c r="FT639" s="191"/>
      <c r="FU639" s="191"/>
      <c r="FV639" s="192"/>
      <c r="FW639" s="191"/>
      <c r="FX639" s="191"/>
      <c r="FY639" s="191"/>
      <c r="FZ639" s="191"/>
      <c r="GA639" s="191"/>
      <c r="GB639" s="191"/>
      <c r="GC639" s="191"/>
      <c r="GD639" s="210"/>
      <c r="GE639" s="145"/>
      <c r="GF639" s="191"/>
      <c r="GG639" s="191"/>
      <c r="GH639" s="191"/>
      <c r="GI639" s="191"/>
      <c r="GJ639" s="191"/>
      <c r="GK639" s="191"/>
      <c r="GL639" s="210"/>
      <c r="GM639" s="145"/>
      <c r="GN639" s="191"/>
      <c r="GO639" s="191"/>
      <c r="GP639" s="191"/>
      <c r="GQ639" s="191"/>
      <c r="GR639" s="191"/>
      <c r="GS639" s="191"/>
      <c r="GT639" s="210"/>
      <c r="GU639" s="145"/>
      <c r="GV639" s="191"/>
      <c r="GW639" s="191"/>
      <c r="GX639" s="191"/>
      <c r="GY639" s="191"/>
      <c r="GZ639" s="191"/>
      <c r="HA639" s="191"/>
      <c r="HB639" s="210"/>
      <c r="HC639" s="145"/>
      <c r="HD639" s="191"/>
      <c r="HE639" s="191"/>
      <c r="HF639" s="191"/>
      <c r="HG639" s="191"/>
      <c r="HH639" s="191"/>
      <c r="HI639" s="191"/>
      <c r="HJ639" s="210"/>
      <c r="HR639" s="310"/>
    </row>
    <row r="640" spans="1:226" s="309" customFormat="1" ht="14.45" customHeight="1" x14ac:dyDescent="0.25">
      <c r="A640" s="211" t="s">
        <v>431</v>
      </c>
      <c r="B640" s="194" t="s">
        <v>0</v>
      </c>
      <c r="C640" s="31">
        <f t="shared" si="394"/>
        <v>630</v>
      </c>
      <c r="D640" s="173" t="str">
        <f t="shared" si="395"/>
        <v>Dw_630</v>
      </c>
      <c r="E640" s="4">
        <v>617.68533055658804</v>
      </c>
      <c r="F640" s="195" t="s">
        <v>360</v>
      </c>
      <c r="G640" s="195">
        <v>17.5</v>
      </c>
      <c r="H640" s="3">
        <f t="shared" si="396"/>
        <v>45.744982038220442</v>
      </c>
      <c r="I640" s="196">
        <f t="shared" si="397"/>
        <v>172.71141264854964</v>
      </c>
      <c r="J640" s="1">
        <f t="shared" si="398"/>
        <v>0.30000000000000004</v>
      </c>
      <c r="K640" s="280">
        <f t="shared" si="399"/>
        <v>0.63792784671360192</v>
      </c>
      <c r="L640" s="280">
        <f t="shared" si="400"/>
        <v>0.71242995939851861</v>
      </c>
      <c r="M640" s="225">
        <f t="shared" si="401"/>
        <v>1.1326580858917861</v>
      </c>
      <c r="N640" s="15" t="s">
        <v>432</v>
      </c>
      <c r="O640" s="197">
        <f t="shared" si="402"/>
        <v>0.53432246954888896</v>
      </c>
      <c r="P640" s="198">
        <f t="shared" si="403"/>
        <v>0</v>
      </c>
      <c r="Q640" s="198">
        <f t="shared" si="404"/>
        <v>0</v>
      </c>
      <c r="R640" s="198">
        <f t="shared" si="405"/>
        <v>0.79359288353331159</v>
      </c>
      <c r="S640" s="77">
        <f t="shared" si="406"/>
        <v>0.75719332411258766</v>
      </c>
      <c r="T640" s="199"/>
      <c r="U640" s="3">
        <f t="shared" si="407"/>
        <v>1.5805531837343714</v>
      </c>
      <c r="V640" s="98">
        <f t="shared" si="408"/>
        <v>8.493704446483715</v>
      </c>
      <c r="W640" s="49">
        <f t="shared" si="409"/>
        <v>5.3857515676988594</v>
      </c>
      <c r="X640" s="317">
        <f t="shared" si="410"/>
        <v>6.1827354692622689E-2</v>
      </c>
      <c r="Y640" s="318">
        <v>6.1827354692622682E-2</v>
      </c>
      <c r="Z640" s="200"/>
      <c r="AA640" s="66"/>
      <c r="AB640" s="66"/>
      <c r="AC640" s="66">
        <v>250</v>
      </c>
      <c r="AD640" s="66"/>
      <c r="AE640" s="66"/>
      <c r="AF640" s="66"/>
      <c r="AG640" s="66"/>
      <c r="AH640" s="195"/>
      <c r="AI640" s="34"/>
      <c r="AJ640" s="229">
        <v>180</v>
      </c>
      <c r="AK640" s="34"/>
      <c r="AL640" s="34"/>
      <c r="AM640" s="34"/>
      <c r="AN640" s="201"/>
      <c r="AO640" s="201"/>
      <c r="AP640" s="202">
        <v>240</v>
      </c>
      <c r="AQ640" s="18"/>
      <c r="AR640" s="18"/>
      <c r="AS640" s="18"/>
      <c r="AT640" s="51"/>
      <c r="AU640" s="17"/>
      <c r="AV640" s="18"/>
      <c r="AW640" s="112"/>
      <c r="AX640" s="103"/>
      <c r="AY640" s="18"/>
      <c r="AZ640" s="18"/>
      <c r="BA640" s="18"/>
      <c r="BB640" s="17"/>
      <c r="BC640" s="19"/>
      <c r="BD640" s="19"/>
      <c r="BE640" s="19"/>
      <c r="BF640" s="17"/>
      <c r="BG640" s="18"/>
      <c r="BH640" s="18"/>
      <c r="BI640" s="128"/>
      <c r="BJ640" s="331"/>
      <c r="BK640" s="332"/>
      <c r="BL640" s="332"/>
      <c r="BM640" s="332"/>
      <c r="BN640" s="333"/>
      <c r="BO640" s="203">
        <f t="shared" si="411"/>
        <v>6.9363999999999999</v>
      </c>
      <c r="BP640" s="285">
        <v>6.594916965316366</v>
      </c>
      <c r="BQ640" s="204">
        <v>3.001239597752996</v>
      </c>
      <c r="BR640" s="204"/>
      <c r="BS640" s="47"/>
      <c r="BT640" s="42"/>
      <c r="BU640" s="42"/>
      <c r="BV640" s="42"/>
      <c r="BW640" s="43"/>
      <c r="BX640" s="191"/>
      <c r="BY640" s="191"/>
      <c r="BZ640" s="205"/>
      <c r="CA640" s="191"/>
      <c r="CB640" s="206"/>
      <c r="CC640" s="191"/>
      <c r="CD640" s="207">
        <f t="shared" si="412"/>
        <v>51.813423794564898</v>
      </c>
      <c r="CE640" s="47" t="s">
        <v>356</v>
      </c>
      <c r="CF640" s="42">
        <v>31.8</v>
      </c>
      <c r="CG640" s="42" t="s">
        <v>353</v>
      </c>
      <c r="CH640" s="42">
        <v>175</v>
      </c>
      <c r="CI640" s="191"/>
      <c r="CJ640" s="192"/>
      <c r="CK640" s="191" t="s">
        <v>357</v>
      </c>
      <c r="CL640" s="191" t="s">
        <v>358</v>
      </c>
      <c r="CM640" s="208">
        <v>0.13</v>
      </c>
      <c r="CN640" s="191">
        <v>470</v>
      </c>
      <c r="CO640" s="205">
        <f t="shared" si="413"/>
        <v>71.249894720680885</v>
      </c>
      <c r="CP640" s="191">
        <f t="shared" si="414"/>
        <v>38.860067845923673</v>
      </c>
      <c r="CQ640" s="145" t="s">
        <v>353</v>
      </c>
      <c r="CR640" s="191">
        <v>175</v>
      </c>
      <c r="CS640" s="191"/>
      <c r="CT640" s="191"/>
      <c r="CU640" s="191"/>
      <c r="CV640" s="192"/>
      <c r="CW640" s="191" t="s">
        <v>357</v>
      </c>
      <c r="CX640" s="209" t="s">
        <v>358</v>
      </c>
      <c r="CY640" s="208">
        <v>0.13</v>
      </c>
      <c r="CZ640" s="191">
        <v>470</v>
      </c>
      <c r="DA640" s="191"/>
      <c r="DB640" s="191">
        <f t="shared" si="415"/>
        <v>45.744982038220442</v>
      </c>
      <c r="DC640" s="43">
        <f t="shared" si="416"/>
        <v>0</v>
      </c>
      <c r="DD640" s="191" t="s">
        <v>362</v>
      </c>
      <c r="DE640" s="191">
        <v>100</v>
      </c>
      <c r="DF640" s="191" t="s">
        <v>361</v>
      </c>
      <c r="DG640" s="191">
        <v>20</v>
      </c>
      <c r="DH640" s="191" t="s">
        <v>353</v>
      </c>
      <c r="DI640" s="192">
        <v>175</v>
      </c>
      <c r="DJ640" s="191"/>
      <c r="DK640" s="209"/>
      <c r="DL640" s="208"/>
      <c r="DM640" s="191"/>
      <c r="DN640" s="191">
        <f t="shared" si="417"/>
        <v>45.744982038220442</v>
      </c>
      <c r="DO640" s="192">
        <f t="shared" si="418"/>
        <v>0</v>
      </c>
      <c r="DP640" s="191">
        <v>1</v>
      </c>
      <c r="DQ640" s="191" t="s">
        <v>363</v>
      </c>
      <c r="DR640" s="191" t="s">
        <v>371</v>
      </c>
      <c r="DS640" s="208">
        <v>0.13400000000000001</v>
      </c>
      <c r="DT640" s="191">
        <v>580</v>
      </c>
      <c r="DU640" s="191">
        <f t="shared" si="419"/>
        <v>6.594916965316366</v>
      </c>
      <c r="DV640" s="191">
        <v>0.375</v>
      </c>
      <c r="DW640" s="191">
        <v>0.45</v>
      </c>
      <c r="DX640" s="192">
        <f t="shared" si="420"/>
        <v>8.6355706324274824</v>
      </c>
      <c r="DY640" s="191">
        <v>1</v>
      </c>
      <c r="DZ640" s="191" t="s">
        <v>363</v>
      </c>
      <c r="EA640" s="191" t="s">
        <v>371</v>
      </c>
      <c r="EB640" s="208">
        <v>0.13400000000000001</v>
      </c>
      <c r="EC640" s="191">
        <v>580</v>
      </c>
      <c r="ED640" s="191">
        <f t="shared" si="421"/>
        <v>3.001239597752996</v>
      </c>
      <c r="EE640" s="191">
        <v>0.47499999999999998</v>
      </c>
      <c r="EF640" s="191">
        <v>0.47499999999999998</v>
      </c>
      <c r="EG640" s="191">
        <f t="shared" si="422"/>
        <v>4.3177853162137412</v>
      </c>
      <c r="EH640" s="166">
        <f t="shared" si="423"/>
        <v>2</v>
      </c>
      <c r="EI640" s="205">
        <f t="shared" si="424"/>
        <v>2.6869404123484313</v>
      </c>
      <c r="EJ640" s="205">
        <f t="shared" si="425"/>
        <v>1.5805531837343714</v>
      </c>
      <c r="EK640" s="51">
        <f t="shared" si="392"/>
        <v>1.1706864140186246</v>
      </c>
      <c r="EL640" s="220">
        <f t="shared" si="426"/>
        <v>0.39062979382578433</v>
      </c>
      <c r="EM640" s="221">
        <f t="shared" si="427"/>
        <v>4.2468522232418575</v>
      </c>
      <c r="EN640" s="191"/>
      <c r="EO640" s="313"/>
      <c r="EP640" s="192" t="s">
        <v>354</v>
      </c>
      <c r="EQ640" s="222">
        <f t="shared" si="428"/>
        <v>2.6869404123484313</v>
      </c>
      <c r="ER640" s="191">
        <f t="shared" si="429"/>
        <v>1.5805531837343714</v>
      </c>
      <c r="ES640" s="51">
        <f t="shared" si="430"/>
        <v>1.1706864140186246</v>
      </c>
      <c r="ET640" s="191">
        <f t="shared" si="393"/>
        <v>3.8588297938257843</v>
      </c>
      <c r="EU640" s="191">
        <f t="shared" si="431"/>
        <v>4.2468522232418575</v>
      </c>
      <c r="EV640" s="191"/>
      <c r="EW640" s="191"/>
      <c r="EX640" s="192" t="str">
        <f t="shared" si="432"/>
        <v>Front</v>
      </c>
      <c r="EY640" s="145"/>
      <c r="EZ640" s="191"/>
      <c r="FA640" s="191"/>
      <c r="FB640" s="191"/>
      <c r="FC640" s="191"/>
      <c r="FD640" s="191"/>
      <c r="FE640" s="191"/>
      <c r="FF640" s="192"/>
      <c r="FG640" s="145"/>
      <c r="FH640" s="191"/>
      <c r="FI640" s="191"/>
      <c r="FJ640" s="191"/>
      <c r="FK640" s="191"/>
      <c r="FL640" s="191"/>
      <c r="FM640" s="191"/>
      <c r="FN640" s="192"/>
      <c r="FO640" s="145"/>
      <c r="FP640" s="191"/>
      <c r="FQ640" s="191"/>
      <c r="FR640" s="191"/>
      <c r="FS640" s="191"/>
      <c r="FT640" s="191"/>
      <c r="FU640" s="191"/>
      <c r="FV640" s="192"/>
      <c r="FW640" s="191"/>
      <c r="FX640" s="191"/>
      <c r="FY640" s="191"/>
      <c r="FZ640" s="191"/>
      <c r="GA640" s="191"/>
      <c r="GB640" s="191"/>
      <c r="GC640" s="191"/>
      <c r="GD640" s="210"/>
      <c r="GE640" s="145"/>
      <c r="GF640" s="191"/>
      <c r="GG640" s="191"/>
      <c r="GH640" s="191"/>
      <c r="GI640" s="191"/>
      <c r="GJ640" s="191"/>
      <c r="GK640" s="191"/>
      <c r="GL640" s="210"/>
      <c r="GM640" s="145"/>
      <c r="GN640" s="191"/>
      <c r="GO640" s="191"/>
      <c r="GP640" s="191"/>
      <c r="GQ640" s="191"/>
      <c r="GR640" s="191"/>
      <c r="GS640" s="191"/>
      <c r="GT640" s="210"/>
      <c r="GU640" s="145"/>
      <c r="GV640" s="191"/>
      <c r="GW640" s="191"/>
      <c r="GX640" s="191"/>
      <c r="GY640" s="191"/>
      <c r="GZ640" s="191"/>
      <c r="HA640" s="191"/>
      <c r="HB640" s="210"/>
      <c r="HC640" s="145"/>
      <c r="HD640" s="191"/>
      <c r="HE640" s="191"/>
      <c r="HF640" s="191"/>
      <c r="HG640" s="191"/>
      <c r="HH640" s="191"/>
      <c r="HI640" s="191"/>
      <c r="HJ640" s="210"/>
      <c r="HR640" s="310"/>
    </row>
    <row r="641" spans="1:226" s="309" customFormat="1" ht="14.45" customHeight="1" x14ac:dyDescent="0.25">
      <c r="A641" s="211" t="s">
        <v>431</v>
      </c>
      <c r="B641" s="194" t="s">
        <v>0</v>
      </c>
      <c r="C641" s="31">
        <f t="shared" si="394"/>
        <v>631</v>
      </c>
      <c r="D641" s="173" t="str">
        <f t="shared" si="395"/>
        <v>Dw_631</v>
      </c>
      <c r="E641" s="4">
        <v>527.73407361349916</v>
      </c>
      <c r="F641" s="195" t="s">
        <v>360</v>
      </c>
      <c r="G641" s="195">
        <v>17.5</v>
      </c>
      <c r="H641" s="3">
        <f t="shared" si="396"/>
        <v>39.835931864145842</v>
      </c>
      <c r="I641" s="196">
        <f t="shared" si="397"/>
        <v>152.66924702859228</v>
      </c>
      <c r="J641" s="1">
        <f t="shared" si="398"/>
        <v>0.3</v>
      </c>
      <c r="K641" s="280">
        <f t="shared" si="399"/>
        <v>0.62743035486847487</v>
      </c>
      <c r="L641" s="280">
        <f t="shared" si="400"/>
        <v>0.74317607837623534</v>
      </c>
      <c r="M641" s="225">
        <f t="shared" si="401"/>
        <v>1.1497352255941695</v>
      </c>
      <c r="N641" s="15" t="s">
        <v>432</v>
      </c>
      <c r="O641" s="197">
        <f t="shared" si="402"/>
        <v>0.5573820587821765</v>
      </c>
      <c r="P641" s="198">
        <f t="shared" si="403"/>
        <v>0</v>
      </c>
      <c r="Q641" s="198">
        <f t="shared" si="404"/>
        <v>0</v>
      </c>
      <c r="R641" s="198">
        <f t="shared" si="405"/>
        <v>0.80555792109206037</v>
      </c>
      <c r="S641" s="77">
        <f t="shared" si="406"/>
        <v>0.6978471338753256</v>
      </c>
      <c r="T641" s="199"/>
      <c r="U641" s="3">
        <f t="shared" si="407"/>
        <v>1.8286087927355958</v>
      </c>
      <c r="V641" s="98">
        <f t="shared" si="408"/>
        <v>11.368954397357774</v>
      </c>
      <c r="W641" s="49">
        <f t="shared" si="409"/>
        <v>3.5039222141135511</v>
      </c>
      <c r="X641" s="317">
        <f t="shared" si="410"/>
        <v>0.10069997498757573</v>
      </c>
      <c r="Y641" s="318">
        <v>0.1006999749875757</v>
      </c>
      <c r="Z641" s="200"/>
      <c r="AA641" s="66"/>
      <c r="AB641" s="66"/>
      <c r="AC641" s="66">
        <v>250</v>
      </c>
      <c r="AD641" s="66"/>
      <c r="AE641" s="66"/>
      <c r="AF641" s="66"/>
      <c r="AG641" s="66"/>
      <c r="AH641" s="195"/>
      <c r="AI641" s="34"/>
      <c r="AJ641" s="229">
        <v>180</v>
      </c>
      <c r="AK641" s="34"/>
      <c r="AL641" s="34"/>
      <c r="AM641" s="34"/>
      <c r="AN641" s="201"/>
      <c r="AO641" s="201"/>
      <c r="AP641" s="202">
        <v>240</v>
      </c>
      <c r="AQ641" s="18"/>
      <c r="AR641" s="18"/>
      <c r="AS641" s="18"/>
      <c r="AT641" s="51"/>
      <c r="AU641" s="17"/>
      <c r="AV641" s="18"/>
      <c r="AW641" s="112"/>
      <c r="AX641" s="103"/>
      <c r="AY641" s="18"/>
      <c r="AZ641" s="18"/>
      <c r="BA641" s="18"/>
      <c r="BB641" s="17"/>
      <c r="BC641" s="19"/>
      <c r="BD641" s="19"/>
      <c r="BE641" s="19"/>
      <c r="BF641" s="17"/>
      <c r="BG641" s="18"/>
      <c r="BH641" s="18"/>
      <c r="BI641" s="128"/>
      <c r="BJ641" s="331"/>
      <c r="BK641" s="332"/>
      <c r="BL641" s="332"/>
      <c r="BM641" s="332"/>
      <c r="BN641" s="333"/>
      <c r="BO641" s="203">
        <f t="shared" si="411"/>
        <v>6.9363999999999999</v>
      </c>
      <c r="BP641" s="285">
        <v>5.7430269108104843</v>
      </c>
      <c r="BQ641" s="204">
        <v>2.8785758147343001</v>
      </c>
      <c r="BR641" s="204"/>
      <c r="BS641" s="47"/>
      <c r="BT641" s="42"/>
      <c r="BU641" s="42"/>
      <c r="BV641" s="42"/>
      <c r="BW641" s="43"/>
      <c r="BX641" s="191"/>
      <c r="BY641" s="191"/>
      <c r="BZ641" s="205"/>
      <c r="CA641" s="191"/>
      <c r="CB641" s="206"/>
      <c r="CC641" s="191"/>
      <c r="CD641" s="207">
        <f t="shared" si="412"/>
        <v>45.800774108577684</v>
      </c>
      <c r="CE641" s="47" t="s">
        <v>356</v>
      </c>
      <c r="CF641" s="42">
        <v>31.8</v>
      </c>
      <c r="CG641" s="42" t="s">
        <v>353</v>
      </c>
      <c r="CH641" s="42">
        <v>175</v>
      </c>
      <c r="CI641" s="191"/>
      <c r="CJ641" s="192"/>
      <c r="CK641" s="191" t="s">
        <v>357</v>
      </c>
      <c r="CL641" s="191" t="s">
        <v>358</v>
      </c>
      <c r="CM641" s="208">
        <v>0.13</v>
      </c>
      <c r="CN641" s="191">
        <v>470</v>
      </c>
      <c r="CO641" s="205">
        <f t="shared" si="413"/>
        <v>63.025829448872734</v>
      </c>
      <c r="CP641" s="191">
        <f t="shared" si="414"/>
        <v>34.350580581433263</v>
      </c>
      <c r="CQ641" s="145" t="s">
        <v>353</v>
      </c>
      <c r="CR641" s="191">
        <v>175</v>
      </c>
      <c r="CS641" s="191"/>
      <c r="CT641" s="191"/>
      <c r="CU641" s="191"/>
      <c r="CV641" s="192"/>
      <c r="CW641" s="191" t="s">
        <v>357</v>
      </c>
      <c r="CX641" s="209" t="s">
        <v>358</v>
      </c>
      <c r="CY641" s="208">
        <v>0.13</v>
      </c>
      <c r="CZ641" s="191">
        <v>470</v>
      </c>
      <c r="DA641" s="191"/>
      <c r="DB641" s="191">
        <f t="shared" si="415"/>
        <v>39.835931864145842</v>
      </c>
      <c r="DC641" s="43">
        <f t="shared" si="416"/>
        <v>0</v>
      </c>
      <c r="DD641" s="191" t="s">
        <v>362</v>
      </c>
      <c r="DE641" s="191">
        <v>100</v>
      </c>
      <c r="DF641" s="191" t="s">
        <v>361</v>
      </c>
      <c r="DG641" s="191">
        <v>20</v>
      </c>
      <c r="DH641" s="191" t="s">
        <v>353</v>
      </c>
      <c r="DI641" s="192">
        <v>175</v>
      </c>
      <c r="DJ641" s="191"/>
      <c r="DK641" s="209"/>
      <c r="DL641" s="208"/>
      <c r="DM641" s="191"/>
      <c r="DN641" s="191">
        <f t="shared" si="417"/>
        <v>39.835931864145842</v>
      </c>
      <c r="DO641" s="192">
        <f t="shared" si="418"/>
        <v>0</v>
      </c>
      <c r="DP641" s="191">
        <v>1</v>
      </c>
      <c r="DQ641" s="191" t="s">
        <v>363</v>
      </c>
      <c r="DR641" s="191" t="s">
        <v>371</v>
      </c>
      <c r="DS641" s="208">
        <v>0.13400000000000001</v>
      </c>
      <c r="DT641" s="191">
        <v>580</v>
      </c>
      <c r="DU641" s="191">
        <f t="shared" si="419"/>
        <v>5.7430269108104843</v>
      </c>
      <c r="DV641" s="191">
        <v>0.375</v>
      </c>
      <c r="DW641" s="191">
        <v>0.45</v>
      </c>
      <c r="DX641" s="192">
        <f t="shared" si="420"/>
        <v>7.633462351429614</v>
      </c>
      <c r="DY641" s="191">
        <v>1</v>
      </c>
      <c r="DZ641" s="191" t="s">
        <v>363</v>
      </c>
      <c r="EA641" s="191" t="s">
        <v>371</v>
      </c>
      <c r="EB641" s="208">
        <v>0.13400000000000001</v>
      </c>
      <c r="EC641" s="191">
        <v>580</v>
      </c>
      <c r="ED641" s="191">
        <f t="shared" si="421"/>
        <v>2.8785758147343001</v>
      </c>
      <c r="EE641" s="191">
        <v>0.47499999999999998</v>
      </c>
      <c r="EF641" s="191">
        <v>0.47499999999999998</v>
      </c>
      <c r="EG641" s="191">
        <f t="shared" si="422"/>
        <v>3.816731175714807</v>
      </c>
      <c r="EH641" s="166">
        <f t="shared" si="423"/>
        <v>2</v>
      </c>
      <c r="EI641" s="205">
        <f t="shared" si="424"/>
        <v>3.1086349476505131</v>
      </c>
      <c r="EJ641" s="205">
        <f t="shared" si="425"/>
        <v>1.8286087927355958</v>
      </c>
      <c r="EK641" s="51">
        <f t="shared" si="392"/>
        <v>0.79996702199870429</v>
      </c>
      <c r="EL641" s="220">
        <f t="shared" si="426"/>
        <v>0.17978252617474344</v>
      </c>
      <c r="EM641" s="221">
        <f t="shared" si="427"/>
        <v>5.6844771986788869</v>
      </c>
      <c r="EN641" s="191"/>
      <c r="EO641" s="313"/>
      <c r="EP641" s="192" t="s">
        <v>354</v>
      </c>
      <c r="EQ641" s="222">
        <f t="shared" si="428"/>
        <v>3.1086349476505131</v>
      </c>
      <c r="ER641" s="191">
        <f t="shared" si="429"/>
        <v>1.8286087927355958</v>
      </c>
      <c r="ES641" s="51">
        <f t="shared" si="430"/>
        <v>0.79996702199870429</v>
      </c>
      <c r="ET641" s="191">
        <f t="shared" si="393"/>
        <v>3.6479825261747436</v>
      </c>
      <c r="EU641" s="191">
        <f t="shared" si="431"/>
        <v>5.6844771986788869</v>
      </c>
      <c r="EV641" s="191"/>
      <c r="EW641" s="191"/>
      <c r="EX641" s="192" t="str">
        <f t="shared" si="432"/>
        <v>Front</v>
      </c>
      <c r="EY641" s="145"/>
      <c r="EZ641" s="191"/>
      <c r="FA641" s="191"/>
      <c r="FB641" s="191"/>
      <c r="FC641" s="191"/>
      <c r="FD641" s="191"/>
      <c r="FE641" s="191"/>
      <c r="FF641" s="192"/>
      <c r="FG641" s="145"/>
      <c r="FH641" s="191"/>
      <c r="FI641" s="191"/>
      <c r="FJ641" s="191"/>
      <c r="FK641" s="191"/>
      <c r="FL641" s="191"/>
      <c r="FM641" s="191"/>
      <c r="FN641" s="192"/>
      <c r="FO641" s="145"/>
      <c r="FP641" s="191"/>
      <c r="FQ641" s="191"/>
      <c r="FR641" s="191"/>
      <c r="FS641" s="191"/>
      <c r="FT641" s="191"/>
      <c r="FU641" s="191"/>
      <c r="FV641" s="192"/>
      <c r="FW641" s="191"/>
      <c r="FX641" s="191"/>
      <c r="FY641" s="191"/>
      <c r="FZ641" s="191"/>
      <c r="GA641" s="191"/>
      <c r="GB641" s="191"/>
      <c r="GC641" s="191"/>
      <c r="GD641" s="210"/>
      <c r="GE641" s="145"/>
      <c r="GF641" s="191"/>
      <c r="GG641" s="191"/>
      <c r="GH641" s="191"/>
      <c r="GI641" s="191"/>
      <c r="GJ641" s="191"/>
      <c r="GK641" s="191"/>
      <c r="GL641" s="210"/>
      <c r="GM641" s="145"/>
      <c r="GN641" s="191"/>
      <c r="GO641" s="191"/>
      <c r="GP641" s="191"/>
      <c r="GQ641" s="191"/>
      <c r="GR641" s="191"/>
      <c r="GS641" s="191"/>
      <c r="GT641" s="210"/>
      <c r="GU641" s="145"/>
      <c r="GV641" s="191"/>
      <c r="GW641" s="191"/>
      <c r="GX641" s="191"/>
      <c r="GY641" s="191"/>
      <c r="GZ641" s="191"/>
      <c r="HA641" s="191"/>
      <c r="HB641" s="210"/>
      <c r="HC641" s="145"/>
      <c r="HD641" s="191"/>
      <c r="HE641" s="191"/>
      <c r="HF641" s="191"/>
      <c r="HG641" s="191"/>
      <c r="HH641" s="191"/>
      <c r="HI641" s="191"/>
      <c r="HJ641" s="210"/>
      <c r="HR641" s="310"/>
    </row>
    <row r="642" spans="1:226" s="309" customFormat="1" ht="14.45" customHeight="1" x14ac:dyDescent="0.25">
      <c r="A642" s="211" t="s">
        <v>431</v>
      </c>
      <c r="B642" s="194" t="s">
        <v>0</v>
      </c>
      <c r="C642" s="31">
        <f t="shared" si="394"/>
        <v>632</v>
      </c>
      <c r="D642" s="173" t="str">
        <f t="shared" si="395"/>
        <v>Dw_632</v>
      </c>
      <c r="E642" s="4">
        <v>499.12782957289261</v>
      </c>
      <c r="F642" s="195" t="s">
        <v>360</v>
      </c>
      <c r="G642" s="195">
        <v>17.5</v>
      </c>
      <c r="H642" s="3">
        <f t="shared" si="396"/>
        <v>50.155609770006102</v>
      </c>
      <c r="I642" s="196">
        <f t="shared" si="397"/>
        <v>184.19379177967164</v>
      </c>
      <c r="J642" s="1">
        <f t="shared" si="398"/>
        <v>0.30000000000000004</v>
      </c>
      <c r="K642" s="280">
        <f t="shared" si="399"/>
        <v>0.65875587811046665</v>
      </c>
      <c r="L642" s="280">
        <f t="shared" si="400"/>
        <v>0.73932941946717468</v>
      </c>
      <c r="M642" s="225">
        <f t="shared" si="401"/>
        <v>1.1017339393797341</v>
      </c>
      <c r="N642" s="15" t="s">
        <v>432</v>
      </c>
      <c r="O642" s="197">
        <f t="shared" si="402"/>
        <v>0.55449706460038095</v>
      </c>
      <c r="P642" s="198">
        <f t="shared" si="403"/>
        <v>0</v>
      </c>
      <c r="Q642" s="198">
        <f t="shared" si="404"/>
        <v>0</v>
      </c>
      <c r="R642" s="198">
        <f t="shared" si="405"/>
        <v>0.77192598960743308</v>
      </c>
      <c r="S642" s="77">
        <f t="shared" si="406"/>
        <v>0.81865927204928468</v>
      </c>
      <c r="T642" s="199"/>
      <c r="U642" s="3">
        <f t="shared" si="407"/>
        <v>1.639734911440371</v>
      </c>
      <c r="V642" s="98">
        <f t="shared" si="408"/>
        <v>9.1416839713076286</v>
      </c>
      <c r="W642" s="49">
        <f t="shared" si="409"/>
        <v>5.4864738189841225</v>
      </c>
      <c r="X642" s="317">
        <f t="shared" si="410"/>
        <v>6.3553289873081328E-2</v>
      </c>
      <c r="Y642" s="318">
        <v>6.3553289873081328E-2</v>
      </c>
      <c r="Z642" s="200"/>
      <c r="AA642" s="66"/>
      <c r="AB642" s="66"/>
      <c r="AC642" s="66">
        <v>250</v>
      </c>
      <c r="AD642" s="66"/>
      <c r="AE642" s="66"/>
      <c r="AF642" s="66"/>
      <c r="AG642" s="66"/>
      <c r="AH642" s="195"/>
      <c r="AI642" s="34"/>
      <c r="AJ642" s="229">
        <v>180</v>
      </c>
      <c r="AK642" s="34"/>
      <c r="AL642" s="34"/>
      <c r="AM642" s="34"/>
      <c r="AN642" s="201"/>
      <c r="AO642" s="201"/>
      <c r="AP642" s="202">
        <v>240</v>
      </c>
      <c r="AQ642" s="18"/>
      <c r="AR642" s="18"/>
      <c r="AS642" s="18"/>
      <c r="AT642" s="51"/>
      <c r="AU642" s="17"/>
      <c r="AV642" s="18"/>
      <c r="AW642" s="112"/>
      <c r="AX642" s="103"/>
      <c r="AY642" s="18"/>
      <c r="AZ642" s="18"/>
      <c r="BA642" s="18"/>
      <c r="BB642" s="17"/>
      <c r="BC642" s="19"/>
      <c r="BD642" s="19"/>
      <c r="BE642" s="19"/>
      <c r="BF642" s="17"/>
      <c r="BG642" s="18"/>
      <c r="BH642" s="18"/>
      <c r="BI642" s="128"/>
      <c r="BJ642" s="331"/>
      <c r="BK642" s="332"/>
      <c r="BL642" s="332"/>
      <c r="BM642" s="332"/>
      <c r="BN642" s="333"/>
      <c r="BO642" s="203">
        <f t="shared" si="411"/>
        <v>6.9363999999999999</v>
      </c>
      <c r="BP642" s="285">
        <v>7.2307839470050892</v>
      </c>
      <c r="BQ642" s="204">
        <v>2.9604532754511177</v>
      </c>
      <c r="BR642" s="204"/>
      <c r="BS642" s="47"/>
      <c r="BT642" s="42"/>
      <c r="BU642" s="42"/>
      <c r="BV642" s="42"/>
      <c r="BW642" s="43"/>
      <c r="BX642" s="191"/>
      <c r="BY642" s="191"/>
      <c r="BZ642" s="205"/>
      <c r="CA642" s="191"/>
      <c r="CB642" s="206"/>
      <c r="CC642" s="191"/>
      <c r="CD642" s="207">
        <f t="shared" si="412"/>
        <v>55.258137533901497</v>
      </c>
      <c r="CE642" s="47" t="s">
        <v>356</v>
      </c>
      <c r="CF642" s="42">
        <v>31.8</v>
      </c>
      <c r="CG642" s="42" t="s">
        <v>353</v>
      </c>
      <c r="CH642" s="42">
        <v>175</v>
      </c>
      <c r="CI642" s="191"/>
      <c r="CJ642" s="192"/>
      <c r="CK642" s="191" t="s">
        <v>357</v>
      </c>
      <c r="CL642" s="191" t="s">
        <v>358</v>
      </c>
      <c r="CM642" s="208">
        <v>0.13</v>
      </c>
      <c r="CN642" s="191">
        <v>470</v>
      </c>
      <c r="CO642" s="205">
        <f t="shared" si="413"/>
        <v>73.911018388231554</v>
      </c>
      <c r="CP642" s="191">
        <f t="shared" si="414"/>
        <v>41.443603150426121</v>
      </c>
      <c r="CQ642" s="145" t="s">
        <v>353</v>
      </c>
      <c r="CR642" s="191">
        <v>175</v>
      </c>
      <c r="CS642" s="191"/>
      <c r="CT642" s="191"/>
      <c r="CU642" s="191"/>
      <c r="CV642" s="192"/>
      <c r="CW642" s="191" t="s">
        <v>357</v>
      </c>
      <c r="CX642" s="209" t="s">
        <v>358</v>
      </c>
      <c r="CY642" s="208">
        <v>0.13</v>
      </c>
      <c r="CZ642" s="191">
        <v>470</v>
      </c>
      <c r="DA642" s="191"/>
      <c r="DB642" s="191">
        <f t="shared" si="415"/>
        <v>50.155609770006102</v>
      </c>
      <c r="DC642" s="43">
        <f t="shared" si="416"/>
        <v>0</v>
      </c>
      <c r="DD642" s="191" t="s">
        <v>362</v>
      </c>
      <c r="DE642" s="191">
        <v>100</v>
      </c>
      <c r="DF642" s="191" t="s">
        <v>361</v>
      </c>
      <c r="DG642" s="191">
        <v>20</v>
      </c>
      <c r="DH642" s="191" t="s">
        <v>353</v>
      </c>
      <c r="DI642" s="192">
        <v>175</v>
      </c>
      <c r="DJ642" s="191"/>
      <c r="DK642" s="209"/>
      <c r="DL642" s="208"/>
      <c r="DM642" s="191"/>
      <c r="DN642" s="191">
        <f t="shared" si="417"/>
        <v>50.155609770006102</v>
      </c>
      <c r="DO642" s="192">
        <f t="shared" si="418"/>
        <v>0</v>
      </c>
      <c r="DP642" s="191">
        <v>1</v>
      </c>
      <c r="DQ642" s="191" t="s">
        <v>363</v>
      </c>
      <c r="DR642" s="191" t="s">
        <v>371</v>
      </c>
      <c r="DS642" s="208">
        <v>0.13400000000000001</v>
      </c>
      <c r="DT642" s="191">
        <v>580</v>
      </c>
      <c r="DU642" s="191">
        <f t="shared" si="419"/>
        <v>7.2307839470050892</v>
      </c>
      <c r="DV642" s="191">
        <v>0.375</v>
      </c>
      <c r="DW642" s="191">
        <v>0.45</v>
      </c>
      <c r="DX642" s="192">
        <f t="shared" si="420"/>
        <v>9.2096895889835828</v>
      </c>
      <c r="DY642" s="191">
        <v>1</v>
      </c>
      <c r="DZ642" s="191" t="s">
        <v>363</v>
      </c>
      <c r="EA642" s="191" t="s">
        <v>371</v>
      </c>
      <c r="EB642" s="208">
        <v>0.13400000000000001</v>
      </c>
      <c r="EC642" s="191">
        <v>580</v>
      </c>
      <c r="ED642" s="191">
        <f t="shared" si="421"/>
        <v>2.9604532754511177</v>
      </c>
      <c r="EE642" s="191">
        <v>0.47499999999999998</v>
      </c>
      <c r="EF642" s="191">
        <v>0.47499999999999998</v>
      </c>
      <c r="EG642" s="191">
        <f t="shared" si="422"/>
        <v>4.6048447944917914</v>
      </c>
      <c r="EH642" s="166">
        <f t="shared" si="423"/>
        <v>2</v>
      </c>
      <c r="EI642" s="205">
        <f t="shared" si="424"/>
        <v>2.7875493494486308</v>
      </c>
      <c r="EJ642" s="205">
        <f t="shared" si="425"/>
        <v>1.639734911440371</v>
      </c>
      <c r="EK642" s="51">
        <f t="shared" si="392"/>
        <v>1.0707183640107467</v>
      </c>
      <c r="EL642" s="220">
        <f t="shared" si="426"/>
        <v>0.3403253252756846</v>
      </c>
      <c r="EM642" s="221">
        <f t="shared" si="427"/>
        <v>4.5708419856538143</v>
      </c>
      <c r="EN642" s="191"/>
      <c r="EO642" s="313"/>
      <c r="EP642" s="192" t="s">
        <v>354</v>
      </c>
      <c r="EQ642" s="222">
        <f t="shared" si="428"/>
        <v>2.7875493494486308</v>
      </c>
      <c r="ER642" s="191">
        <f t="shared" si="429"/>
        <v>1.639734911440371</v>
      </c>
      <c r="ES642" s="51">
        <f t="shared" si="430"/>
        <v>1.0707183640107467</v>
      </c>
      <c r="ET642" s="191">
        <f t="shared" si="393"/>
        <v>3.8085253252756845</v>
      </c>
      <c r="EU642" s="191">
        <f t="shared" si="431"/>
        <v>4.5708419856538143</v>
      </c>
      <c r="EV642" s="191"/>
      <c r="EW642" s="191"/>
      <c r="EX642" s="192" t="str">
        <f t="shared" si="432"/>
        <v>Front</v>
      </c>
      <c r="EY642" s="145"/>
      <c r="EZ642" s="191"/>
      <c r="FA642" s="191"/>
      <c r="FB642" s="191"/>
      <c r="FC642" s="191"/>
      <c r="FD642" s="191"/>
      <c r="FE642" s="191"/>
      <c r="FF642" s="192"/>
      <c r="FG642" s="145"/>
      <c r="FH642" s="191"/>
      <c r="FI642" s="191"/>
      <c r="FJ642" s="191"/>
      <c r="FK642" s="191"/>
      <c r="FL642" s="191"/>
      <c r="FM642" s="191"/>
      <c r="FN642" s="192"/>
      <c r="FO642" s="145"/>
      <c r="FP642" s="191"/>
      <c r="FQ642" s="191"/>
      <c r="FR642" s="191"/>
      <c r="FS642" s="191"/>
      <c r="FT642" s="191"/>
      <c r="FU642" s="191"/>
      <c r="FV642" s="192"/>
      <c r="FW642" s="191"/>
      <c r="FX642" s="191"/>
      <c r="FY642" s="191"/>
      <c r="FZ642" s="191"/>
      <c r="GA642" s="191"/>
      <c r="GB642" s="191"/>
      <c r="GC642" s="191"/>
      <c r="GD642" s="210"/>
      <c r="GE642" s="145"/>
      <c r="GF642" s="191"/>
      <c r="GG642" s="191"/>
      <c r="GH642" s="191"/>
      <c r="GI642" s="191"/>
      <c r="GJ642" s="191"/>
      <c r="GK642" s="191"/>
      <c r="GL642" s="210"/>
      <c r="GM642" s="145"/>
      <c r="GN642" s="191"/>
      <c r="GO642" s="191"/>
      <c r="GP642" s="191"/>
      <c r="GQ642" s="191"/>
      <c r="GR642" s="191"/>
      <c r="GS642" s="191"/>
      <c r="GT642" s="210"/>
      <c r="GU642" s="145"/>
      <c r="GV642" s="191"/>
      <c r="GW642" s="191"/>
      <c r="GX642" s="191"/>
      <c r="GY642" s="191"/>
      <c r="GZ642" s="191"/>
      <c r="HA642" s="191"/>
      <c r="HB642" s="210"/>
      <c r="HC642" s="145"/>
      <c r="HD642" s="191"/>
      <c r="HE642" s="191"/>
      <c r="HF642" s="191"/>
      <c r="HG642" s="191"/>
      <c r="HH642" s="191"/>
      <c r="HI642" s="191"/>
      <c r="HJ642" s="210"/>
      <c r="HR642" s="310"/>
    </row>
    <row r="643" spans="1:226" s="309" customFormat="1" ht="14.45" customHeight="1" x14ac:dyDescent="0.25">
      <c r="A643" s="211" t="s">
        <v>431</v>
      </c>
      <c r="B643" s="194" t="s">
        <v>0</v>
      </c>
      <c r="C643" s="31">
        <f t="shared" si="394"/>
        <v>633</v>
      </c>
      <c r="D643" s="173" t="str">
        <f t="shared" si="395"/>
        <v>Dw_633</v>
      </c>
      <c r="E643" s="4">
        <v>583.18121064532124</v>
      </c>
      <c r="F643" s="195" t="s">
        <v>360</v>
      </c>
      <c r="G643" s="195">
        <v>17.5</v>
      </c>
      <c r="H643" s="3">
        <f t="shared" si="396"/>
        <v>58.643768378363262</v>
      </c>
      <c r="I643" s="196">
        <f t="shared" si="397"/>
        <v>200.18580626246418</v>
      </c>
      <c r="J643" s="1">
        <f t="shared" si="398"/>
        <v>0.3</v>
      </c>
      <c r="K643" s="280">
        <f t="shared" si="399"/>
        <v>0.72445109212542247</v>
      </c>
      <c r="L643" s="280">
        <f t="shared" si="400"/>
        <v>0.81873183150156492</v>
      </c>
      <c r="M643" s="225">
        <f t="shared" si="401"/>
        <v>1.0240771277054723</v>
      </c>
      <c r="N643" s="15" t="s">
        <v>432</v>
      </c>
      <c r="O643" s="197">
        <f t="shared" si="402"/>
        <v>0.61404887362617377</v>
      </c>
      <c r="P643" s="198">
        <f t="shared" si="403"/>
        <v>0</v>
      </c>
      <c r="Q643" s="198">
        <f t="shared" si="404"/>
        <v>0</v>
      </c>
      <c r="R643" s="198">
        <f t="shared" si="405"/>
        <v>0.71751601905214535</v>
      </c>
      <c r="S643" s="77">
        <f t="shared" si="406"/>
        <v>0.97806593497438898</v>
      </c>
      <c r="T643" s="199"/>
      <c r="U643" s="3">
        <f t="shared" si="407"/>
        <v>1.6756137901200634</v>
      </c>
      <c r="V643" s="98">
        <f t="shared" si="408"/>
        <v>9.5461173503777808</v>
      </c>
      <c r="W643" s="49">
        <f t="shared" si="409"/>
        <v>6.1432063137210937</v>
      </c>
      <c r="X643" s="317">
        <f t="shared" si="410"/>
        <v>6.1727750455428713E-2</v>
      </c>
      <c r="Y643" s="318">
        <v>6.172775045542872E-2</v>
      </c>
      <c r="Z643" s="200"/>
      <c r="AA643" s="66"/>
      <c r="AB643" s="66"/>
      <c r="AC643" s="66">
        <v>250</v>
      </c>
      <c r="AD643" s="66"/>
      <c r="AE643" s="66"/>
      <c r="AF643" s="66"/>
      <c r="AG643" s="66"/>
      <c r="AH643" s="195"/>
      <c r="AI643" s="34"/>
      <c r="AJ643" s="229">
        <v>180</v>
      </c>
      <c r="AK643" s="34"/>
      <c r="AL643" s="34"/>
      <c r="AM643" s="34"/>
      <c r="AN643" s="201"/>
      <c r="AO643" s="201"/>
      <c r="AP643" s="202">
        <v>240</v>
      </c>
      <c r="AQ643" s="18"/>
      <c r="AR643" s="18"/>
      <c r="AS643" s="18"/>
      <c r="AT643" s="51"/>
      <c r="AU643" s="17"/>
      <c r="AV643" s="18"/>
      <c r="AW643" s="112"/>
      <c r="AX643" s="103"/>
      <c r="AY643" s="18"/>
      <c r="AZ643" s="18"/>
      <c r="BA643" s="18"/>
      <c r="BB643" s="17"/>
      <c r="BC643" s="19"/>
      <c r="BD643" s="19"/>
      <c r="BE643" s="19"/>
      <c r="BF643" s="17"/>
      <c r="BG643" s="18"/>
      <c r="BH643" s="18"/>
      <c r="BI643" s="128"/>
      <c r="BJ643" s="331"/>
      <c r="BK643" s="332"/>
      <c r="BL643" s="332"/>
      <c r="BM643" s="332"/>
      <c r="BN643" s="333"/>
      <c r="BO643" s="203">
        <f t="shared" si="411"/>
        <v>6.9363999999999999</v>
      </c>
      <c r="BP643" s="285">
        <v>8.4544963350388187</v>
      </c>
      <c r="BQ643" s="204">
        <v>2.6930942714821611</v>
      </c>
      <c r="BR643" s="204"/>
      <c r="BS643" s="47"/>
      <c r="BT643" s="42"/>
      <c r="BU643" s="42"/>
      <c r="BV643" s="42"/>
      <c r="BW643" s="43"/>
      <c r="BX643" s="191"/>
      <c r="BY643" s="191"/>
      <c r="BZ643" s="205"/>
      <c r="CA643" s="191"/>
      <c r="CB643" s="206"/>
      <c r="CC643" s="191"/>
      <c r="CD643" s="207">
        <f t="shared" si="412"/>
        <v>60.055741878739255</v>
      </c>
      <c r="CE643" s="47" t="s">
        <v>356</v>
      </c>
      <c r="CF643" s="42">
        <v>31.8</v>
      </c>
      <c r="CG643" s="42" t="s">
        <v>353</v>
      </c>
      <c r="CH643" s="42">
        <v>175</v>
      </c>
      <c r="CI643" s="191"/>
      <c r="CJ643" s="192"/>
      <c r="CK643" s="191" t="s">
        <v>357</v>
      </c>
      <c r="CL643" s="191" t="s">
        <v>358</v>
      </c>
      <c r="CM643" s="208">
        <v>0.13</v>
      </c>
      <c r="CN643" s="191">
        <v>470</v>
      </c>
      <c r="CO643" s="205">
        <f t="shared" si="413"/>
        <v>72.926715654309788</v>
      </c>
      <c r="CP643" s="191">
        <f t="shared" si="414"/>
        <v>45.041806409054445</v>
      </c>
      <c r="CQ643" s="145" t="s">
        <v>353</v>
      </c>
      <c r="CR643" s="191">
        <v>175</v>
      </c>
      <c r="CS643" s="191"/>
      <c r="CT643" s="191"/>
      <c r="CU643" s="191"/>
      <c r="CV643" s="192"/>
      <c r="CW643" s="191" t="s">
        <v>357</v>
      </c>
      <c r="CX643" s="209" t="s">
        <v>358</v>
      </c>
      <c r="CY643" s="208">
        <v>0.13</v>
      </c>
      <c r="CZ643" s="191">
        <v>470</v>
      </c>
      <c r="DA643" s="191"/>
      <c r="DB643" s="191">
        <f t="shared" si="415"/>
        <v>58.643768378363262</v>
      </c>
      <c r="DC643" s="43">
        <f t="shared" si="416"/>
        <v>0</v>
      </c>
      <c r="DD643" s="191" t="s">
        <v>362</v>
      </c>
      <c r="DE643" s="191">
        <v>100</v>
      </c>
      <c r="DF643" s="191" t="s">
        <v>361</v>
      </c>
      <c r="DG643" s="191">
        <v>20</v>
      </c>
      <c r="DH643" s="191" t="s">
        <v>353</v>
      </c>
      <c r="DI643" s="192">
        <v>175</v>
      </c>
      <c r="DJ643" s="191"/>
      <c r="DK643" s="209"/>
      <c r="DL643" s="208"/>
      <c r="DM643" s="191"/>
      <c r="DN643" s="191">
        <f t="shared" si="417"/>
        <v>58.643768378363262</v>
      </c>
      <c r="DO643" s="192">
        <f t="shared" si="418"/>
        <v>0</v>
      </c>
      <c r="DP643" s="191">
        <v>1</v>
      </c>
      <c r="DQ643" s="191" t="s">
        <v>363</v>
      </c>
      <c r="DR643" s="191" t="s">
        <v>371</v>
      </c>
      <c r="DS643" s="208">
        <v>0.13400000000000001</v>
      </c>
      <c r="DT643" s="191">
        <v>580</v>
      </c>
      <c r="DU643" s="191">
        <f t="shared" si="419"/>
        <v>8.4544963350388187</v>
      </c>
      <c r="DV643" s="191">
        <v>0.375</v>
      </c>
      <c r="DW643" s="191">
        <v>0.45</v>
      </c>
      <c r="DX643" s="192">
        <f t="shared" si="420"/>
        <v>10.009290313123209</v>
      </c>
      <c r="DY643" s="191">
        <v>1</v>
      </c>
      <c r="DZ643" s="191" t="s">
        <v>363</v>
      </c>
      <c r="EA643" s="191" t="s">
        <v>371</v>
      </c>
      <c r="EB643" s="208">
        <v>0.13400000000000001</v>
      </c>
      <c r="EC643" s="191">
        <v>580</v>
      </c>
      <c r="ED643" s="191">
        <f t="shared" si="421"/>
        <v>2.6930942714821611</v>
      </c>
      <c r="EE643" s="191">
        <v>0.47499999999999998</v>
      </c>
      <c r="EF643" s="191">
        <v>0.47499999999999998</v>
      </c>
      <c r="EG643" s="191">
        <f t="shared" si="422"/>
        <v>5.0046451565616046</v>
      </c>
      <c r="EH643" s="166">
        <f t="shared" si="423"/>
        <v>2</v>
      </c>
      <c r="EI643" s="205">
        <f t="shared" si="424"/>
        <v>2.8485434432041079</v>
      </c>
      <c r="EJ643" s="205">
        <f t="shared" si="425"/>
        <v>1.6756137901200634</v>
      </c>
      <c r="EK643" s="51">
        <f t="shared" si="392"/>
        <v>0.76748048136209768</v>
      </c>
      <c r="EL643" s="220">
        <f t="shared" si="426"/>
        <v>0.30982827839794602</v>
      </c>
      <c r="EM643" s="221">
        <f t="shared" si="427"/>
        <v>4.7730586751888904</v>
      </c>
      <c r="EN643" s="191"/>
      <c r="EO643" s="313"/>
      <c r="EP643" s="192" t="s">
        <v>354</v>
      </c>
      <c r="EQ643" s="222">
        <f t="shared" si="428"/>
        <v>2.8485434432041079</v>
      </c>
      <c r="ER643" s="191">
        <f t="shared" si="429"/>
        <v>1.6756137901200634</v>
      </c>
      <c r="ES643" s="51">
        <f t="shared" si="430"/>
        <v>0.76748048136209768</v>
      </c>
      <c r="ET643" s="191">
        <f t="shared" si="393"/>
        <v>3.778028278397946</v>
      </c>
      <c r="EU643" s="191">
        <f t="shared" si="431"/>
        <v>4.7730586751888904</v>
      </c>
      <c r="EV643" s="191"/>
      <c r="EW643" s="191"/>
      <c r="EX643" s="192" t="str">
        <f t="shared" si="432"/>
        <v>Front</v>
      </c>
      <c r="EY643" s="145"/>
      <c r="EZ643" s="191"/>
      <c r="FA643" s="191"/>
      <c r="FB643" s="191"/>
      <c r="FC643" s="191"/>
      <c r="FD643" s="191"/>
      <c r="FE643" s="191"/>
      <c r="FF643" s="192"/>
      <c r="FG643" s="145"/>
      <c r="FH643" s="191"/>
      <c r="FI643" s="191"/>
      <c r="FJ643" s="191"/>
      <c r="FK643" s="191"/>
      <c r="FL643" s="191"/>
      <c r="FM643" s="191"/>
      <c r="FN643" s="192"/>
      <c r="FO643" s="145"/>
      <c r="FP643" s="191"/>
      <c r="FQ643" s="191"/>
      <c r="FR643" s="191"/>
      <c r="FS643" s="191"/>
      <c r="FT643" s="191"/>
      <c r="FU643" s="191"/>
      <c r="FV643" s="192"/>
      <c r="FW643" s="191"/>
      <c r="FX643" s="191"/>
      <c r="FY643" s="191"/>
      <c r="FZ643" s="191"/>
      <c r="GA643" s="191"/>
      <c r="GB643" s="191"/>
      <c r="GC643" s="191"/>
      <c r="GD643" s="210"/>
      <c r="GE643" s="145"/>
      <c r="GF643" s="191"/>
      <c r="GG643" s="191"/>
      <c r="GH643" s="191"/>
      <c r="GI643" s="191"/>
      <c r="GJ643" s="191"/>
      <c r="GK643" s="191"/>
      <c r="GL643" s="210"/>
      <c r="GM643" s="145"/>
      <c r="GN643" s="191"/>
      <c r="GO643" s="191"/>
      <c r="GP643" s="191"/>
      <c r="GQ643" s="191"/>
      <c r="GR643" s="191"/>
      <c r="GS643" s="191"/>
      <c r="GT643" s="210"/>
      <c r="GU643" s="145"/>
      <c r="GV643" s="191"/>
      <c r="GW643" s="191"/>
      <c r="GX643" s="191"/>
      <c r="GY643" s="191"/>
      <c r="GZ643" s="191"/>
      <c r="HA643" s="191"/>
      <c r="HB643" s="210"/>
      <c r="HC643" s="145"/>
      <c r="HD643" s="191"/>
      <c r="HE643" s="191"/>
      <c r="HF643" s="191"/>
      <c r="HG643" s="191"/>
      <c r="HH643" s="191"/>
      <c r="HI643" s="191"/>
      <c r="HJ643" s="210"/>
      <c r="HR643" s="310"/>
    </row>
    <row r="644" spans="1:226" s="309" customFormat="1" ht="14.45" customHeight="1" x14ac:dyDescent="0.25">
      <c r="A644" s="211" t="s">
        <v>431</v>
      </c>
      <c r="B644" s="194" t="s">
        <v>0</v>
      </c>
      <c r="C644" s="31">
        <f t="shared" si="394"/>
        <v>634</v>
      </c>
      <c r="D644" s="173" t="str">
        <f t="shared" si="395"/>
        <v>Dw_634</v>
      </c>
      <c r="E644" s="4">
        <v>494.45197291077119</v>
      </c>
      <c r="F644" s="195" t="s">
        <v>360</v>
      </c>
      <c r="G644" s="195">
        <v>17.5</v>
      </c>
      <c r="H644" s="3">
        <f t="shared" si="396"/>
        <v>57.090462316858009</v>
      </c>
      <c r="I644" s="196">
        <f t="shared" si="397"/>
        <v>201.71878950613396</v>
      </c>
      <c r="J644" s="1">
        <f t="shared" si="398"/>
        <v>0.3</v>
      </c>
      <c r="K644" s="280">
        <f t="shared" si="399"/>
        <v>0.69130812066342606</v>
      </c>
      <c r="L644" s="280">
        <f t="shared" si="400"/>
        <v>0.82465839087612935</v>
      </c>
      <c r="M644" s="225">
        <f t="shared" si="401"/>
        <v>1.0599955648628681</v>
      </c>
      <c r="N644" s="15" t="s">
        <v>432</v>
      </c>
      <c r="O644" s="197">
        <f t="shared" si="402"/>
        <v>0.61849379315709707</v>
      </c>
      <c r="P644" s="198">
        <f t="shared" si="403"/>
        <v>0</v>
      </c>
      <c r="Q644" s="198">
        <f t="shared" si="404"/>
        <v>0</v>
      </c>
      <c r="R644" s="198">
        <f t="shared" si="405"/>
        <v>0.74268214506210084</v>
      </c>
      <c r="S644" s="77">
        <f t="shared" si="406"/>
        <v>0.91974063202356571</v>
      </c>
      <c r="T644" s="199"/>
      <c r="U644" s="3">
        <f t="shared" si="407"/>
        <v>2.0404146128376537</v>
      </c>
      <c r="V644" s="98">
        <f t="shared" si="408"/>
        <v>14.155192093756868</v>
      </c>
      <c r="W644" s="49">
        <f t="shared" si="409"/>
        <v>4.0331817426933894</v>
      </c>
      <c r="X644" s="317">
        <f t="shared" si="410"/>
        <v>0.10023713073811912</v>
      </c>
      <c r="Y644" s="318">
        <v>0.1002371307381191</v>
      </c>
      <c r="Z644" s="200"/>
      <c r="AA644" s="66"/>
      <c r="AB644" s="66"/>
      <c r="AC644" s="66">
        <v>250</v>
      </c>
      <c r="AD644" s="66"/>
      <c r="AE644" s="66"/>
      <c r="AF644" s="66"/>
      <c r="AG644" s="66"/>
      <c r="AH644" s="195"/>
      <c r="AI644" s="34"/>
      <c r="AJ644" s="229">
        <v>180</v>
      </c>
      <c r="AK644" s="34"/>
      <c r="AL644" s="34"/>
      <c r="AM644" s="34"/>
      <c r="AN644" s="201"/>
      <c r="AO644" s="201"/>
      <c r="AP644" s="202">
        <v>240</v>
      </c>
      <c r="AQ644" s="18"/>
      <c r="AR644" s="18"/>
      <c r="AS644" s="18"/>
      <c r="AT644" s="51"/>
      <c r="AU644" s="17"/>
      <c r="AV644" s="18"/>
      <c r="AW644" s="112"/>
      <c r="AX644" s="103"/>
      <c r="AY644" s="18"/>
      <c r="AZ644" s="18"/>
      <c r="BA644" s="18"/>
      <c r="BB644" s="17"/>
      <c r="BC644" s="19"/>
      <c r="BD644" s="19"/>
      <c r="BE644" s="19"/>
      <c r="BF644" s="17"/>
      <c r="BG644" s="18"/>
      <c r="BH644" s="18"/>
      <c r="BI644" s="128"/>
      <c r="BJ644" s="331"/>
      <c r="BK644" s="332"/>
      <c r="BL644" s="332"/>
      <c r="BM644" s="332"/>
      <c r="BN644" s="333"/>
      <c r="BO644" s="203">
        <f t="shared" si="411"/>
        <v>6.9363999999999999</v>
      </c>
      <c r="BP644" s="285">
        <v>8.2305608553223593</v>
      </c>
      <c r="BQ644" s="204">
        <v>2.8858077009442318</v>
      </c>
      <c r="BR644" s="204"/>
      <c r="BS644" s="47"/>
      <c r="BT644" s="42"/>
      <c r="BU644" s="42"/>
      <c r="BV644" s="42"/>
      <c r="BW644" s="43"/>
      <c r="BX644" s="191"/>
      <c r="BY644" s="191"/>
      <c r="BZ644" s="205"/>
      <c r="CA644" s="191"/>
      <c r="CB644" s="206"/>
      <c r="CC644" s="191"/>
      <c r="CD644" s="207">
        <f t="shared" si="412"/>
        <v>60.515636851840185</v>
      </c>
      <c r="CE644" s="47" t="s">
        <v>356</v>
      </c>
      <c r="CF644" s="42">
        <v>31.8</v>
      </c>
      <c r="CG644" s="42" t="s">
        <v>353</v>
      </c>
      <c r="CH644" s="42">
        <v>175</v>
      </c>
      <c r="CI644" s="191"/>
      <c r="CJ644" s="192"/>
      <c r="CK644" s="191" t="s">
        <v>357</v>
      </c>
      <c r="CL644" s="191" t="s">
        <v>358</v>
      </c>
      <c r="CM644" s="208">
        <v>0.13</v>
      </c>
      <c r="CN644" s="191">
        <v>470</v>
      </c>
      <c r="CO644" s="205">
        <f t="shared" si="413"/>
        <v>77.566311020990071</v>
      </c>
      <c r="CP644" s="191">
        <f t="shared" si="414"/>
        <v>45.386727638880139</v>
      </c>
      <c r="CQ644" s="145" t="s">
        <v>353</v>
      </c>
      <c r="CR644" s="191">
        <v>175</v>
      </c>
      <c r="CS644" s="191"/>
      <c r="CT644" s="191"/>
      <c r="CU644" s="191"/>
      <c r="CV644" s="192"/>
      <c r="CW644" s="191" t="s">
        <v>357</v>
      </c>
      <c r="CX644" s="209" t="s">
        <v>358</v>
      </c>
      <c r="CY644" s="208">
        <v>0.13</v>
      </c>
      <c r="CZ644" s="191">
        <v>470</v>
      </c>
      <c r="DA644" s="191"/>
      <c r="DB644" s="191">
        <f t="shared" si="415"/>
        <v>57.090462316858009</v>
      </c>
      <c r="DC644" s="43">
        <f t="shared" si="416"/>
        <v>0</v>
      </c>
      <c r="DD644" s="191" t="s">
        <v>362</v>
      </c>
      <c r="DE644" s="191">
        <v>100</v>
      </c>
      <c r="DF644" s="191" t="s">
        <v>361</v>
      </c>
      <c r="DG644" s="191">
        <v>20</v>
      </c>
      <c r="DH644" s="191" t="s">
        <v>353</v>
      </c>
      <c r="DI644" s="192">
        <v>175</v>
      </c>
      <c r="DJ644" s="191"/>
      <c r="DK644" s="209"/>
      <c r="DL644" s="208"/>
      <c r="DM644" s="191"/>
      <c r="DN644" s="191">
        <f t="shared" si="417"/>
        <v>57.090462316858009</v>
      </c>
      <c r="DO644" s="192">
        <f t="shared" si="418"/>
        <v>0</v>
      </c>
      <c r="DP644" s="191">
        <v>1</v>
      </c>
      <c r="DQ644" s="191" t="s">
        <v>363</v>
      </c>
      <c r="DR644" s="191" t="s">
        <v>371</v>
      </c>
      <c r="DS644" s="208">
        <v>0.13400000000000001</v>
      </c>
      <c r="DT644" s="191">
        <v>580</v>
      </c>
      <c r="DU644" s="191">
        <f t="shared" si="419"/>
        <v>8.2305608553223593</v>
      </c>
      <c r="DV644" s="191">
        <v>0.375</v>
      </c>
      <c r="DW644" s="191">
        <v>0.45</v>
      </c>
      <c r="DX644" s="192">
        <f t="shared" si="420"/>
        <v>10.085939475306699</v>
      </c>
      <c r="DY644" s="191">
        <v>1</v>
      </c>
      <c r="DZ644" s="191" t="s">
        <v>363</v>
      </c>
      <c r="EA644" s="191" t="s">
        <v>371</v>
      </c>
      <c r="EB644" s="208">
        <v>0.13400000000000001</v>
      </c>
      <c r="EC644" s="191">
        <v>580</v>
      </c>
      <c r="ED644" s="191">
        <f t="shared" si="421"/>
        <v>2.8858077009442318</v>
      </c>
      <c r="EE644" s="191">
        <v>0.47499999999999998</v>
      </c>
      <c r="EF644" s="191">
        <v>0.47499999999999998</v>
      </c>
      <c r="EG644" s="191">
        <f t="shared" si="422"/>
        <v>5.0429697376533493</v>
      </c>
      <c r="EH644" s="166">
        <f t="shared" si="423"/>
        <v>2</v>
      </c>
      <c r="EI644" s="205">
        <f t="shared" si="424"/>
        <v>3.4687048418240112</v>
      </c>
      <c r="EJ644" s="205">
        <f t="shared" si="425"/>
        <v>2.0404146128376537</v>
      </c>
      <c r="EK644" s="51">
        <f t="shared" si="392"/>
        <v>0.59539308810657809</v>
      </c>
      <c r="EL644" s="220">
        <f t="shared" si="426"/>
        <v>1.7338475790879944</v>
      </c>
      <c r="EM644" s="221">
        <f t="shared" si="427"/>
        <v>7.0775960468784342</v>
      </c>
      <c r="EN644" s="191"/>
      <c r="EO644" s="313"/>
      <c r="EP644" s="192" t="s">
        <v>354</v>
      </c>
      <c r="EQ644" s="222">
        <f t="shared" si="428"/>
        <v>3.4687048418240112</v>
      </c>
      <c r="ER644" s="191">
        <f t="shared" si="429"/>
        <v>2.0404146128376537</v>
      </c>
      <c r="ES644" s="51">
        <f t="shared" si="430"/>
        <v>0.59539308810657809</v>
      </c>
      <c r="ET644" s="191">
        <f t="shared" si="393"/>
        <v>1.7338475790879944</v>
      </c>
      <c r="EU644" s="191">
        <f t="shared" si="431"/>
        <v>7.0775960468784342</v>
      </c>
      <c r="EV644" s="191"/>
      <c r="EW644" s="191"/>
      <c r="EX644" s="192" t="str">
        <f t="shared" si="432"/>
        <v>Rear</v>
      </c>
      <c r="EY644" s="145"/>
      <c r="EZ644" s="191"/>
      <c r="FA644" s="191"/>
      <c r="FB644" s="191"/>
      <c r="FC644" s="191"/>
      <c r="FD644" s="191"/>
      <c r="FE644" s="191"/>
      <c r="FF644" s="192"/>
      <c r="FG644" s="145"/>
      <c r="FH644" s="191"/>
      <c r="FI644" s="191"/>
      <c r="FJ644" s="191"/>
      <c r="FK644" s="191"/>
      <c r="FL644" s="191"/>
      <c r="FM644" s="191"/>
      <c r="FN644" s="192"/>
      <c r="FO644" s="145"/>
      <c r="FP644" s="191"/>
      <c r="FQ644" s="191"/>
      <c r="FR644" s="191"/>
      <c r="FS644" s="191"/>
      <c r="FT644" s="191"/>
      <c r="FU644" s="191"/>
      <c r="FV644" s="192"/>
      <c r="FW644" s="191"/>
      <c r="FX644" s="191"/>
      <c r="FY644" s="191"/>
      <c r="FZ644" s="191"/>
      <c r="GA644" s="191"/>
      <c r="GB644" s="191"/>
      <c r="GC644" s="191"/>
      <c r="GD644" s="210"/>
      <c r="GE644" s="145"/>
      <c r="GF644" s="191"/>
      <c r="GG644" s="191"/>
      <c r="GH644" s="191"/>
      <c r="GI644" s="191"/>
      <c r="GJ644" s="191"/>
      <c r="GK644" s="191"/>
      <c r="GL644" s="210"/>
      <c r="GM644" s="145"/>
      <c r="GN644" s="191"/>
      <c r="GO644" s="191"/>
      <c r="GP644" s="191"/>
      <c r="GQ644" s="191"/>
      <c r="GR644" s="191"/>
      <c r="GS644" s="191"/>
      <c r="GT644" s="210"/>
      <c r="GU644" s="145"/>
      <c r="GV644" s="191"/>
      <c r="GW644" s="191"/>
      <c r="GX644" s="191"/>
      <c r="GY644" s="191"/>
      <c r="GZ644" s="191"/>
      <c r="HA644" s="191"/>
      <c r="HB644" s="210"/>
      <c r="HC644" s="145"/>
      <c r="HD644" s="191"/>
      <c r="HE644" s="191"/>
      <c r="HF644" s="191"/>
      <c r="HG644" s="191"/>
      <c r="HH644" s="191"/>
      <c r="HI644" s="191"/>
      <c r="HJ644" s="210"/>
      <c r="HR644" s="310"/>
    </row>
    <row r="645" spans="1:226" s="309" customFormat="1" ht="14.45" customHeight="1" x14ac:dyDescent="0.25">
      <c r="A645" s="211" t="s">
        <v>431</v>
      </c>
      <c r="B645" s="194" t="s">
        <v>0</v>
      </c>
      <c r="C645" s="31">
        <f t="shared" si="394"/>
        <v>635</v>
      </c>
      <c r="D645" s="173" t="str">
        <f t="shared" si="395"/>
        <v>Dw_635</v>
      </c>
      <c r="E645" s="4">
        <v>470.81745740592459</v>
      </c>
      <c r="F645" s="195" t="s">
        <v>360</v>
      </c>
      <c r="G645" s="195">
        <v>17.5</v>
      </c>
      <c r="H645" s="3">
        <f t="shared" si="396"/>
        <v>42.278447563541341</v>
      </c>
      <c r="I645" s="196">
        <f t="shared" si="397"/>
        <v>157.37884967877312</v>
      </c>
      <c r="J645" s="1">
        <f t="shared" si="398"/>
        <v>0.30000000000000004</v>
      </c>
      <c r="K645" s="280">
        <f t="shared" si="399"/>
        <v>0.6483436924247723</v>
      </c>
      <c r="L645" s="280">
        <f t="shared" si="400"/>
        <v>0.72570956099466832</v>
      </c>
      <c r="M645" s="225">
        <f t="shared" si="401"/>
        <v>1.116731044409172</v>
      </c>
      <c r="N645" s="15" t="s">
        <v>432</v>
      </c>
      <c r="O645" s="197">
        <f t="shared" si="402"/>
        <v>0.54428217074600127</v>
      </c>
      <c r="P645" s="198">
        <f t="shared" si="403"/>
        <v>0</v>
      </c>
      <c r="Q645" s="198">
        <f t="shared" si="404"/>
        <v>0</v>
      </c>
      <c r="R645" s="198">
        <f t="shared" si="405"/>
        <v>0.78243365822624056</v>
      </c>
      <c r="S645" s="77">
        <f t="shared" si="406"/>
        <v>0.74113402058900124</v>
      </c>
      <c r="T645" s="199"/>
      <c r="U645" s="3">
        <f t="shared" si="407"/>
        <v>1.5110714060928228</v>
      </c>
      <c r="V645" s="98">
        <f t="shared" si="408"/>
        <v>7.7633451006585581</v>
      </c>
      <c r="W645" s="49">
        <f t="shared" si="409"/>
        <v>5.4459059870924582</v>
      </c>
      <c r="X645" s="317">
        <f t="shared" si="410"/>
        <v>6.0638021020899414E-2</v>
      </c>
      <c r="Y645" s="318">
        <v>6.0638021020899401E-2</v>
      </c>
      <c r="Z645" s="200"/>
      <c r="AA645" s="66"/>
      <c r="AB645" s="66"/>
      <c r="AC645" s="66">
        <v>250</v>
      </c>
      <c r="AD645" s="66"/>
      <c r="AE645" s="66"/>
      <c r="AF645" s="66"/>
      <c r="AG645" s="66"/>
      <c r="AH645" s="195"/>
      <c r="AI645" s="34"/>
      <c r="AJ645" s="229">
        <v>180</v>
      </c>
      <c r="AK645" s="34"/>
      <c r="AL645" s="34"/>
      <c r="AM645" s="34"/>
      <c r="AN645" s="201"/>
      <c r="AO645" s="201"/>
      <c r="AP645" s="202">
        <v>240</v>
      </c>
      <c r="AQ645" s="18"/>
      <c r="AR645" s="18"/>
      <c r="AS645" s="18"/>
      <c r="AT645" s="51"/>
      <c r="AU645" s="17"/>
      <c r="AV645" s="18"/>
      <c r="AW645" s="112"/>
      <c r="AX645" s="103"/>
      <c r="AY645" s="18"/>
      <c r="AZ645" s="18"/>
      <c r="BA645" s="18"/>
      <c r="BB645" s="17"/>
      <c r="BC645" s="19"/>
      <c r="BD645" s="19"/>
      <c r="BE645" s="19"/>
      <c r="BF645" s="17"/>
      <c r="BG645" s="18"/>
      <c r="BH645" s="18"/>
      <c r="BI645" s="128"/>
      <c r="BJ645" s="331"/>
      <c r="BK645" s="332"/>
      <c r="BL645" s="332"/>
      <c r="BM645" s="332"/>
      <c r="BN645" s="333"/>
      <c r="BO645" s="203">
        <f t="shared" si="411"/>
        <v>6.9363999999999999</v>
      </c>
      <c r="BP645" s="285">
        <v>6.0951570791103951</v>
      </c>
      <c r="BQ645" s="204">
        <v>2.7940619110061742</v>
      </c>
      <c r="BR645" s="204"/>
      <c r="BS645" s="47"/>
      <c r="BT645" s="42"/>
      <c r="BU645" s="42"/>
      <c r="BV645" s="42"/>
      <c r="BW645" s="43"/>
      <c r="BX645" s="191"/>
      <c r="BY645" s="191"/>
      <c r="BZ645" s="205"/>
      <c r="CA645" s="191"/>
      <c r="CB645" s="206"/>
      <c r="CC645" s="191"/>
      <c r="CD645" s="207">
        <f t="shared" si="412"/>
        <v>47.213654903631941</v>
      </c>
      <c r="CE645" s="47" t="s">
        <v>356</v>
      </c>
      <c r="CF645" s="42">
        <v>31.8</v>
      </c>
      <c r="CG645" s="42" t="s">
        <v>353</v>
      </c>
      <c r="CH645" s="42">
        <v>175</v>
      </c>
      <c r="CI645" s="191"/>
      <c r="CJ645" s="192"/>
      <c r="CK645" s="191" t="s">
        <v>357</v>
      </c>
      <c r="CL645" s="191" t="s">
        <v>358</v>
      </c>
      <c r="CM645" s="208">
        <v>0.13</v>
      </c>
      <c r="CN645" s="191">
        <v>470</v>
      </c>
      <c r="CO645" s="205">
        <f t="shared" si="413"/>
        <v>62.85040070026259</v>
      </c>
      <c r="CP645" s="191">
        <f t="shared" si="414"/>
        <v>35.410241177723954</v>
      </c>
      <c r="CQ645" s="145" t="s">
        <v>353</v>
      </c>
      <c r="CR645" s="191">
        <v>175</v>
      </c>
      <c r="CS645" s="191"/>
      <c r="CT645" s="191"/>
      <c r="CU645" s="191"/>
      <c r="CV645" s="192"/>
      <c r="CW645" s="191" t="s">
        <v>357</v>
      </c>
      <c r="CX645" s="209" t="s">
        <v>358</v>
      </c>
      <c r="CY645" s="208">
        <v>0.13</v>
      </c>
      <c r="CZ645" s="191">
        <v>470</v>
      </c>
      <c r="DA645" s="191"/>
      <c r="DB645" s="191">
        <f t="shared" si="415"/>
        <v>42.278447563541341</v>
      </c>
      <c r="DC645" s="43">
        <f t="shared" si="416"/>
        <v>0</v>
      </c>
      <c r="DD645" s="191" t="s">
        <v>362</v>
      </c>
      <c r="DE645" s="191">
        <v>100</v>
      </c>
      <c r="DF645" s="191" t="s">
        <v>361</v>
      </c>
      <c r="DG645" s="191">
        <v>20</v>
      </c>
      <c r="DH645" s="191" t="s">
        <v>353</v>
      </c>
      <c r="DI645" s="192">
        <v>175</v>
      </c>
      <c r="DJ645" s="191"/>
      <c r="DK645" s="209"/>
      <c r="DL645" s="208"/>
      <c r="DM645" s="191"/>
      <c r="DN645" s="191">
        <f t="shared" si="417"/>
        <v>42.278447563541341</v>
      </c>
      <c r="DO645" s="192">
        <f t="shared" si="418"/>
        <v>0</v>
      </c>
      <c r="DP645" s="191">
        <v>1</v>
      </c>
      <c r="DQ645" s="191" t="s">
        <v>363</v>
      </c>
      <c r="DR645" s="191" t="s">
        <v>371</v>
      </c>
      <c r="DS645" s="208">
        <v>0.13400000000000001</v>
      </c>
      <c r="DT645" s="191">
        <v>580</v>
      </c>
      <c r="DU645" s="191">
        <f t="shared" si="419"/>
        <v>6.0951570791103951</v>
      </c>
      <c r="DV645" s="191">
        <v>0.375</v>
      </c>
      <c r="DW645" s="191">
        <v>0.45</v>
      </c>
      <c r="DX645" s="192">
        <f t="shared" si="420"/>
        <v>7.8689424839386568</v>
      </c>
      <c r="DY645" s="191">
        <v>1</v>
      </c>
      <c r="DZ645" s="191" t="s">
        <v>363</v>
      </c>
      <c r="EA645" s="191" t="s">
        <v>371</v>
      </c>
      <c r="EB645" s="208">
        <v>0.13400000000000001</v>
      </c>
      <c r="EC645" s="191">
        <v>580</v>
      </c>
      <c r="ED645" s="191">
        <f t="shared" si="421"/>
        <v>2.7940619110061742</v>
      </c>
      <c r="EE645" s="191">
        <v>0.47499999999999998</v>
      </c>
      <c r="EF645" s="191">
        <v>0.47499999999999998</v>
      </c>
      <c r="EG645" s="191">
        <f t="shared" si="422"/>
        <v>3.9344712419693284</v>
      </c>
      <c r="EH645" s="166">
        <f t="shared" si="423"/>
        <v>2</v>
      </c>
      <c r="EI645" s="205">
        <f t="shared" si="424"/>
        <v>2.5688213903577988</v>
      </c>
      <c r="EJ645" s="205">
        <f t="shared" si="425"/>
        <v>1.5110714060928228</v>
      </c>
      <c r="EK645" s="51">
        <f t="shared" si="392"/>
        <v>1.0329905049133514</v>
      </c>
      <c r="EL645" s="220">
        <f t="shared" si="426"/>
        <v>0.44968930482110059</v>
      </c>
      <c r="EM645" s="221">
        <f t="shared" si="427"/>
        <v>3.881672550329279</v>
      </c>
      <c r="EN645" s="191"/>
      <c r="EO645" s="313"/>
      <c r="EP645" s="192" t="s">
        <v>354</v>
      </c>
      <c r="EQ645" s="222">
        <f t="shared" si="428"/>
        <v>2.5688213903577988</v>
      </c>
      <c r="ER645" s="191">
        <f t="shared" si="429"/>
        <v>1.5110714060928228</v>
      </c>
      <c r="ES645" s="51">
        <f t="shared" si="430"/>
        <v>1.0329905049133514</v>
      </c>
      <c r="ET645" s="191">
        <f t="shared" si="393"/>
        <v>3.9178893048211005</v>
      </c>
      <c r="EU645" s="191">
        <f t="shared" si="431"/>
        <v>3.881672550329279</v>
      </c>
      <c r="EV645" s="191"/>
      <c r="EW645" s="191"/>
      <c r="EX645" s="192" t="str">
        <f t="shared" si="432"/>
        <v>Front</v>
      </c>
      <c r="EY645" s="145"/>
      <c r="EZ645" s="191"/>
      <c r="FA645" s="191"/>
      <c r="FB645" s="191"/>
      <c r="FC645" s="191"/>
      <c r="FD645" s="191"/>
      <c r="FE645" s="191"/>
      <c r="FF645" s="192"/>
      <c r="FG645" s="145"/>
      <c r="FH645" s="191"/>
      <c r="FI645" s="191"/>
      <c r="FJ645" s="191"/>
      <c r="FK645" s="191"/>
      <c r="FL645" s="191"/>
      <c r="FM645" s="191"/>
      <c r="FN645" s="192"/>
      <c r="FO645" s="145"/>
      <c r="FP645" s="191"/>
      <c r="FQ645" s="191"/>
      <c r="FR645" s="191"/>
      <c r="FS645" s="191"/>
      <c r="FT645" s="191"/>
      <c r="FU645" s="191"/>
      <c r="FV645" s="192"/>
      <c r="FW645" s="191"/>
      <c r="FX645" s="191"/>
      <c r="FY645" s="191"/>
      <c r="FZ645" s="191"/>
      <c r="GA645" s="191"/>
      <c r="GB645" s="191"/>
      <c r="GC645" s="191"/>
      <c r="GD645" s="210"/>
      <c r="GE645" s="145"/>
      <c r="GF645" s="191"/>
      <c r="GG645" s="191"/>
      <c r="GH645" s="191"/>
      <c r="GI645" s="191"/>
      <c r="GJ645" s="191"/>
      <c r="GK645" s="191"/>
      <c r="GL645" s="210"/>
      <c r="GM645" s="145"/>
      <c r="GN645" s="191"/>
      <c r="GO645" s="191"/>
      <c r="GP645" s="191"/>
      <c r="GQ645" s="191"/>
      <c r="GR645" s="191"/>
      <c r="GS645" s="191"/>
      <c r="GT645" s="210"/>
      <c r="GU645" s="145"/>
      <c r="GV645" s="191"/>
      <c r="GW645" s="191"/>
      <c r="GX645" s="191"/>
      <c r="GY645" s="191"/>
      <c r="GZ645" s="191"/>
      <c r="HA645" s="191"/>
      <c r="HB645" s="210"/>
      <c r="HC645" s="145"/>
      <c r="HD645" s="191"/>
      <c r="HE645" s="191"/>
      <c r="HF645" s="191"/>
      <c r="HG645" s="191"/>
      <c r="HH645" s="191"/>
      <c r="HI645" s="191"/>
      <c r="HJ645" s="210"/>
      <c r="HR645" s="310"/>
    </row>
    <row r="646" spans="1:226" s="309" customFormat="1" ht="14.45" customHeight="1" x14ac:dyDescent="0.25">
      <c r="A646" s="211" t="s">
        <v>431</v>
      </c>
      <c r="B646" s="194" t="s">
        <v>0</v>
      </c>
      <c r="C646" s="31">
        <f t="shared" si="394"/>
        <v>636</v>
      </c>
      <c r="D646" s="173" t="str">
        <f t="shared" si="395"/>
        <v>Dw_636</v>
      </c>
      <c r="E646" s="4">
        <v>406.63735053433442</v>
      </c>
      <c r="F646" s="195" t="s">
        <v>360</v>
      </c>
      <c r="G646" s="195">
        <v>17.5</v>
      </c>
      <c r="H646" s="3">
        <f t="shared" si="396"/>
        <v>49.467655729327483</v>
      </c>
      <c r="I646" s="196">
        <f t="shared" si="397"/>
        <v>182.20634526620964</v>
      </c>
      <c r="J646" s="1">
        <f t="shared" si="398"/>
        <v>0.3</v>
      </c>
      <c r="K646" s="280">
        <f t="shared" si="399"/>
        <v>0.65643358897393389</v>
      </c>
      <c r="L646" s="280">
        <f t="shared" si="400"/>
        <v>0.85181278846095876</v>
      </c>
      <c r="M646" s="225">
        <f t="shared" si="401"/>
        <v>1.1050029109719048</v>
      </c>
      <c r="N646" s="15" t="s">
        <v>432</v>
      </c>
      <c r="O646" s="197">
        <f t="shared" si="402"/>
        <v>0.63885959134571912</v>
      </c>
      <c r="P646" s="198">
        <f t="shared" si="403"/>
        <v>0</v>
      </c>
      <c r="Q646" s="198">
        <f t="shared" si="404"/>
        <v>0</v>
      </c>
      <c r="R646" s="198">
        <f t="shared" si="405"/>
        <v>0.7742163829965174</v>
      </c>
      <c r="S646" s="77">
        <f t="shared" si="406"/>
        <v>0.81006229314867628</v>
      </c>
      <c r="T646" s="199"/>
      <c r="U646" s="3">
        <f t="shared" si="407"/>
        <v>2.3701433011150406</v>
      </c>
      <c r="V646" s="98">
        <f t="shared" si="408"/>
        <v>19.099769510589706</v>
      </c>
      <c r="W646" s="49">
        <f t="shared" si="409"/>
        <v>2.5899608737110968</v>
      </c>
      <c r="X646" s="317">
        <f t="shared" si="410"/>
        <v>0.16138082512935237</v>
      </c>
      <c r="Y646" s="318">
        <v>0.1613808251293524</v>
      </c>
      <c r="Z646" s="200"/>
      <c r="AA646" s="66"/>
      <c r="AB646" s="66"/>
      <c r="AC646" s="66">
        <v>250</v>
      </c>
      <c r="AD646" s="66"/>
      <c r="AE646" s="66"/>
      <c r="AF646" s="66"/>
      <c r="AG646" s="66"/>
      <c r="AH646" s="195"/>
      <c r="AI646" s="34"/>
      <c r="AJ646" s="229">
        <v>180</v>
      </c>
      <c r="AK646" s="34"/>
      <c r="AL646" s="34"/>
      <c r="AM646" s="34"/>
      <c r="AN646" s="201"/>
      <c r="AO646" s="201"/>
      <c r="AP646" s="202">
        <v>240</v>
      </c>
      <c r="AQ646" s="18"/>
      <c r="AR646" s="18"/>
      <c r="AS646" s="18"/>
      <c r="AT646" s="51"/>
      <c r="AU646" s="17"/>
      <c r="AV646" s="18"/>
      <c r="AW646" s="112"/>
      <c r="AX646" s="103"/>
      <c r="AY646" s="18"/>
      <c r="AZ646" s="18"/>
      <c r="BA646" s="18"/>
      <c r="BB646" s="17"/>
      <c r="BC646" s="19"/>
      <c r="BD646" s="19"/>
      <c r="BE646" s="19"/>
      <c r="BF646" s="17"/>
      <c r="BG646" s="18"/>
      <c r="BH646" s="18"/>
      <c r="BI646" s="128"/>
      <c r="BJ646" s="331"/>
      <c r="BK646" s="332"/>
      <c r="BL646" s="332"/>
      <c r="BM646" s="332"/>
      <c r="BN646" s="333"/>
      <c r="BO646" s="203">
        <f t="shared" si="411"/>
        <v>6.9363999999999999</v>
      </c>
      <c r="BP646" s="285">
        <v>7.1316036747199529</v>
      </c>
      <c r="BQ646" s="204">
        <v>2.9595895669686167</v>
      </c>
      <c r="BR646" s="204"/>
      <c r="BS646" s="47"/>
      <c r="BT646" s="42"/>
      <c r="BU646" s="42"/>
      <c r="BV646" s="42"/>
      <c r="BW646" s="43"/>
      <c r="BX646" s="191"/>
      <c r="BY646" s="191"/>
      <c r="BZ646" s="205"/>
      <c r="CA646" s="191"/>
      <c r="CB646" s="206"/>
      <c r="CC646" s="191"/>
      <c r="CD646" s="207">
        <f t="shared" si="412"/>
        <v>54.661903579862894</v>
      </c>
      <c r="CE646" s="47" t="s">
        <v>356</v>
      </c>
      <c r="CF646" s="42">
        <v>31.8</v>
      </c>
      <c r="CG646" s="42" t="s">
        <v>353</v>
      </c>
      <c r="CH646" s="42">
        <v>175</v>
      </c>
      <c r="CI646" s="191"/>
      <c r="CJ646" s="192"/>
      <c r="CK646" s="191" t="s">
        <v>357</v>
      </c>
      <c r="CL646" s="191" t="s">
        <v>358</v>
      </c>
      <c r="CM646" s="208">
        <v>0.13</v>
      </c>
      <c r="CN646" s="191">
        <v>470</v>
      </c>
      <c r="CO646" s="205">
        <f t="shared" si="413"/>
        <v>73.299479956126817</v>
      </c>
      <c r="CP646" s="191">
        <f t="shared" si="414"/>
        <v>40.996427684897171</v>
      </c>
      <c r="CQ646" s="145" t="s">
        <v>353</v>
      </c>
      <c r="CR646" s="191">
        <v>175</v>
      </c>
      <c r="CS646" s="191"/>
      <c r="CT646" s="191"/>
      <c r="CU646" s="191"/>
      <c r="CV646" s="192"/>
      <c r="CW646" s="191" t="s">
        <v>357</v>
      </c>
      <c r="CX646" s="209" t="s">
        <v>358</v>
      </c>
      <c r="CY646" s="208">
        <v>0.13</v>
      </c>
      <c r="CZ646" s="191">
        <v>470</v>
      </c>
      <c r="DA646" s="191"/>
      <c r="DB646" s="191">
        <f t="shared" si="415"/>
        <v>49.467655729327483</v>
      </c>
      <c r="DC646" s="43">
        <f t="shared" si="416"/>
        <v>0</v>
      </c>
      <c r="DD646" s="191" t="s">
        <v>362</v>
      </c>
      <c r="DE646" s="191">
        <v>100</v>
      </c>
      <c r="DF646" s="191" t="s">
        <v>361</v>
      </c>
      <c r="DG646" s="191">
        <v>20</v>
      </c>
      <c r="DH646" s="191" t="s">
        <v>353</v>
      </c>
      <c r="DI646" s="192">
        <v>175</v>
      </c>
      <c r="DJ646" s="191"/>
      <c r="DK646" s="209"/>
      <c r="DL646" s="208"/>
      <c r="DM646" s="191"/>
      <c r="DN646" s="191">
        <f t="shared" si="417"/>
        <v>49.467655729327483</v>
      </c>
      <c r="DO646" s="192">
        <f t="shared" si="418"/>
        <v>0</v>
      </c>
      <c r="DP646" s="191">
        <v>1</v>
      </c>
      <c r="DQ646" s="191" t="s">
        <v>363</v>
      </c>
      <c r="DR646" s="191" t="s">
        <v>371</v>
      </c>
      <c r="DS646" s="208">
        <v>0.13400000000000001</v>
      </c>
      <c r="DT646" s="191">
        <v>580</v>
      </c>
      <c r="DU646" s="191">
        <f t="shared" si="419"/>
        <v>7.1316036747199529</v>
      </c>
      <c r="DV646" s="191">
        <v>0.375</v>
      </c>
      <c r="DW646" s="191">
        <v>0.45</v>
      </c>
      <c r="DX646" s="192">
        <f t="shared" si="420"/>
        <v>9.110317263310483</v>
      </c>
      <c r="DY646" s="191">
        <v>1</v>
      </c>
      <c r="DZ646" s="191" t="s">
        <v>363</v>
      </c>
      <c r="EA646" s="191" t="s">
        <v>371</v>
      </c>
      <c r="EB646" s="208">
        <v>0.13400000000000001</v>
      </c>
      <c r="EC646" s="191">
        <v>580</v>
      </c>
      <c r="ED646" s="191">
        <f t="shared" si="421"/>
        <v>2.9595895669686167</v>
      </c>
      <c r="EE646" s="191">
        <v>0.47499999999999998</v>
      </c>
      <c r="EF646" s="191">
        <v>0.47499999999999998</v>
      </c>
      <c r="EG646" s="191">
        <f t="shared" si="422"/>
        <v>4.5551586316552415</v>
      </c>
      <c r="EH646" s="166">
        <f t="shared" si="423"/>
        <v>2</v>
      </c>
      <c r="EI646" s="205">
        <f t="shared" si="424"/>
        <v>4.029243611895569</v>
      </c>
      <c r="EJ646" s="205">
        <f t="shared" si="425"/>
        <v>2.3701433011150406</v>
      </c>
      <c r="EK646" s="51">
        <f t="shared" si="392"/>
        <v>0.33944626585357618</v>
      </c>
      <c r="EL646" s="220">
        <f t="shared" si="426"/>
        <v>1.4535781940522154</v>
      </c>
      <c r="EM646" s="221">
        <f t="shared" si="427"/>
        <v>9.5498847552948529</v>
      </c>
      <c r="EN646" s="191"/>
      <c r="EO646" s="313"/>
      <c r="EP646" s="192" t="s">
        <v>354</v>
      </c>
      <c r="EQ646" s="222">
        <f t="shared" si="428"/>
        <v>4.029243611895569</v>
      </c>
      <c r="ER646" s="191">
        <f t="shared" si="429"/>
        <v>2.3701433011150406</v>
      </c>
      <c r="ES646" s="51">
        <f t="shared" si="430"/>
        <v>0.33944626585357618</v>
      </c>
      <c r="ET646" s="191">
        <f t="shared" si="393"/>
        <v>1.4535781940522154</v>
      </c>
      <c r="EU646" s="191">
        <f t="shared" si="431"/>
        <v>9.5498847552948529</v>
      </c>
      <c r="EV646" s="191"/>
      <c r="EW646" s="191"/>
      <c r="EX646" s="192" t="str">
        <f t="shared" si="432"/>
        <v>Rear</v>
      </c>
      <c r="EY646" s="145"/>
      <c r="EZ646" s="191"/>
      <c r="FA646" s="191"/>
      <c r="FB646" s="191"/>
      <c r="FC646" s="191"/>
      <c r="FD646" s="191"/>
      <c r="FE646" s="191"/>
      <c r="FF646" s="192"/>
      <c r="FG646" s="145"/>
      <c r="FH646" s="191"/>
      <c r="FI646" s="191"/>
      <c r="FJ646" s="191"/>
      <c r="FK646" s="191"/>
      <c r="FL646" s="191"/>
      <c r="FM646" s="191"/>
      <c r="FN646" s="192"/>
      <c r="FO646" s="145"/>
      <c r="FP646" s="191"/>
      <c r="FQ646" s="191"/>
      <c r="FR646" s="191"/>
      <c r="FS646" s="191"/>
      <c r="FT646" s="191"/>
      <c r="FU646" s="191"/>
      <c r="FV646" s="192"/>
      <c r="FW646" s="191"/>
      <c r="FX646" s="191"/>
      <c r="FY646" s="191"/>
      <c r="FZ646" s="191"/>
      <c r="GA646" s="191"/>
      <c r="GB646" s="191"/>
      <c r="GC646" s="191"/>
      <c r="GD646" s="210"/>
      <c r="GE646" s="145"/>
      <c r="GF646" s="191"/>
      <c r="GG646" s="191"/>
      <c r="GH646" s="191"/>
      <c r="GI646" s="191"/>
      <c r="GJ646" s="191"/>
      <c r="GK646" s="191"/>
      <c r="GL646" s="210"/>
      <c r="GM646" s="145"/>
      <c r="GN646" s="191"/>
      <c r="GO646" s="191"/>
      <c r="GP646" s="191"/>
      <c r="GQ646" s="191"/>
      <c r="GR646" s="191"/>
      <c r="GS646" s="191"/>
      <c r="GT646" s="210"/>
      <c r="GU646" s="145"/>
      <c r="GV646" s="191"/>
      <c r="GW646" s="191"/>
      <c r="GX646" s="191"/>
      <c r="GY646" s="191"/>
      <c r="GZ646" s="191"/>
      <c r="HA646" s="191"/>
      <c r="HB646" s="210"/>
      <c r="HC646" s="145"/>
      <c r="HD646" s="191"/>
      <c r="HE646" s="191"/>
      <c r="HF646" s="191"/>
      <c r="HG646" s="191"/>
      <c r="HH646" s="191"/>
      <c r="HI646" s="191"/>
      <c r="HJ646" s="210"/>
      <c r="HR646" s="310"/>
    </row>
    <row r="647" spans="1:226" s="309" customFormat="1" ht="14.45" customHeight="1" x14ac:dyDescent="0.25">
      <c r="A647" s="211" t="s">
        <v>431</v>
      </c>
      <c r="B647" s="194" t="s">
        <v>0</v>
      </c>
      <c r="C647" s="31">
        <f t="shared" si="394"/>
        <v>637</v>
      </c>
      <c r="D647" s="173" t="str">
        <f t="shared" si="395"/>
        <v>Dw_637</v>
      </c>
      <c r="E647" s="4">
        <v>624.12379176729428</v>
      </c>
      <c r="F647" s="195" t="s">
        <v>360</v>
      </c>
      <c r="G647" s="195">
        <v>17.5</v>
      </c>
      <c r="H647" s="3">
        <f t="shared" si="396"/>
        <v>39.117896785468119</v>
      </c>
      <c r="I647" s="196">
        <f t="shared" si="397"/>
        <v>146.29207941989702</v>
      </c>
      <c r="J647" s="1">
        <f t="shared" si="398"/>
        <v>0.3</v>
      </c>
      <c r="K647" s="280">
        <f t="shared" si="399"/>
        <v>0.64487245047974173</v>
      </c>
      <c r="L647" s="280">
        <f t="shared" si="400"/>
        <v>0.73763018282334858</v>
      </c>
      <c r="M647" s="225">
        <f t="shared" si="401"/>
        <v>1.121932093298863</v>
      </c>
      <c r="N647" s="15" t="s">
        <v>432</v>
      </c>
      <c r="O647" s="197">
        <f t="shared" si="402"/>
        <v>0.55322263711751141</v>
      </c>
      <c r="P647" s="198">
        <f t="shared" si="403"/>
        <v>0</v>
      </c>
      <c r="Q647" s="198">
        <f t="shared" si="404"/>
        <v>0</v>
      </c>
      <c r="R647" s="198">
        <f t="shared" si="405"/>
        <v>0.78607775474325603</v>
      </c>
      <c r="S647" s="77">
        <f t="shared" si="406"/>
        <v>0.71139104065972236</v>
      </c>
      <c r="T647" s="199"/>
      <c r="U647" s="3">
        <f t="shared" si="407"/>
        <v>1.5865376592311822</v>
      </c>
      <c r="V647" s="98">
        <f t="shared" si="408"/>
        <v>8.55814593013978</v>
      </c>
      <c r="W647" s="49">
        <f t="shared" si="409"/>
        <v>4.5708377848178623</v>
      </c>
      <c r="X647" s="317">
        <f t="shared" si="410"/>
        <v>7.3685844828271133E-2</v>
      </c>
      <c r="Y647" s="318">
        <v>7.3685844828271119E-2</v>
      </c>
      <c r="Z647" s="200"/>
      <c r="AA647" s="66"/>
      <c r="AB647" s="66"/>
      <c r="AC647" s="66">
        <v>250</v>
      </c>
      <c r="AD647" s="66"/>
      <c r="AE647" s="66"/>
      <c r="AF647" s="66"/>
      <c r="AG647" s="66"/>
      <c r="AH647" s="195"/>
      <c r="AI647" s="34"/>
      <c r="AJ647" s="229">
        <v>180</v>
      </c>
      <c r="AK647" s="34"/>
      <c r="AL647" s="34"/>
      <c r="AM647" s="34"/>
      <c r="AN647" s="201"/>
      <c r="AO647" s="201"/>
      <c r="AP647" s="202">
        <v>240</v>
      </c>
      <c r="AQ647" s="18"/>
      <c r="AR647" s="18"/>
      <c r="AS647" s="18"/>
      <c r="AT647" s="51"/>
      <c r="AU647" s="17"/>
      <c r="AV647" s="18"/>
      <c r="AW647" s="112"/>
      <c r="AX647" s="103"/>
      <c r="AY647" s="18"/>
      <c r="AZ647" s="18"/>
      <c r="BA647" s="18"/>
      <c r="BB647" s="17"/>
      <c r="BC647" s="19"/>
      <c r="BD647" s="19"/>
      <c r="BE647" s="19"/>
      <c r="BF647" s="17"/>
      <c r="BG647" s="18"/>
      <c r="BH647" s="18"/>
      <c r="BI647" s="128"/>
      <c r="BJ647" s="331"/>
      <c r="BK647" s="332"/>
      <c r="BL647" s="332"/>
      <c r="BM647" s="332"/>
      <c r="BN647" s="333"/>
      <c r="BO647" s="203">
        <f t="shared" si="411"/>
        <v>6.9363999999999999</v>
      </c>
      <c r="BP647" s="285">
        <v>5.6395099454281929</v>
      </c>
      <c r="BQ647" s="204">
        <v>2.7058195448394473</v>
      </c>
      <c r="BR647" s="204"/>
      <c r="BS647" s="47"/>
      <c r="BT647" s="42"/>
      <c r="BU647" s="42"/>
      <c r="BV647" s="42"/>
      <c r="BW647" s="43"/>
      <c r="BX647" s="191"/>
      <c r="BY647" s="191"/>
      <c r="BZ647" s="205"/>
      <c r="CA647" s="191"/>
      <c r="CB647" s="206"/>
      <c r="CC647" s="191"/>
      <c r="CD647" s="207">
        <f t="shared" si="412"/>
        <v>43.887623825969108</v>
      </c>
      <c r="CE647" s="47" t="s">
        <v>356</v>
      </c>
      <c r="CF647" s="42">
        <v>31.8</v>
      </c>
      <c r="CG647" s="42" t="s">
        <v>353</v>
      </c>
      <c r="CH647" s="42">
        <v>175</v>
      </c>
      <c r="CI647" s="191"/>
      <c r="CJ647" s="192"/>
      <c r="CK647" s="191" t="s">
        <v>357</v>
      </c>
      <c r="CL647" s="191" t="s">
        <v>358</v>
      </c>
      <c r="CM647" s="208">
        <v>0.13</v>
      </c>
      <c r="CN647" s="191">
        <v>470</v>
      </c>
      <c r="CO647" s="205">
        <f t="shared" si="413"/>
        <v>58.08473199753292</v>
      </c>
      <c r="CP647" s="191">
        <f t="shared" si="414"/>
        <v>32.915717869476829</v>
      </c>
      <c r="CQ647" s="145" t="s">
        <v>353</v>
      </c>
      <c r="CR647" s="191">
        <v>175</v>
      </c>
      <c r="CS647" s="191"/>
      <c r="CT647" s="191"/>
      <c r="CU647" s="191"/>
      <c r="CV647" s="192"/>
      <c r="CW647" s="191" t="s">
        <v>357</v>
      </c>
      <c r="CX647" s="209" t="s">
        <v>358</v>
      </c>
      <c r="CY647" s="208">
        <v>0.13</v>
      </c>
      <c r="CZ647" s="191">
        <v>470</v>
      </c>
      <c r="DA647" s="191"/>
      <c r="DB647" s="191">
        <f t="shared" si="415"/>
        <v>39.117896785468119</v>
      </c>
      <c r="DC647" s="43">
        <f t="shared" si="416"/>
        <v>0</v>
      </c>
      <c r="DD647" s="191" t="s">
        <v>362</v>
      </c>
      <c r="DE647" s="191">
        <v>100</v>
      </c>
      <c r="DF647" s="191" t="s">
        <v>361</v>
      </c>
      <c r="DG647" s="191">
        <v>20</v>
      </c>
      <c r="DH647" s="191" t="s">
        <v>353</v>
      </c>
      <c r="DI647" s="192">
        <v>175</v>
      </c>
      <c r="DJ647" s="191"/>
      <c r="DK647" s="209"/>
      <c r="DL647" s="208"/>
      <c r="DM647" s="191"/>
      <c r="DN647" s="191">
        <f t="shared" si="417"/>
        <v>39.117896785468119</v>
      </c>
      <c r="DO647" s="192">
        <f t="shared" si="418"/>
        <v>0</v>
      </c>
      <c r="DP647" s="191">
        <v>1</v>
      </c>
      <c r="DQ647" s="191" t="s">
        <v>363</v>
      </c>
      <c r="DR647" s="191" t="s">
        <v>371</v>
      </c>
      <c r="DS647" s="208">
        <v>0.13400000000000001</v>
      </c>
      <c r="DT647" s="191">
        <v>580</v>
      </c>
      <c r="DU647" s="191">
        <f t="shared" si="419"/>
        <v>5.6395099454281929</v>
      </c>
      <c r="DV647" s="191">
        <v>0.375</v>
      </c>
      <c r="DW647" s="191">
        <v>0.45</v>
      </c>
      <c r="DX647" s="192">
        <f t="shared" si="420"/>
        <v>7.3146039709948516</v>
      </c>
      <c r="DY647" s="191">
        <v>1</v>
      </c>
      <c r="DZ647" s="191" t="s">
        <v>363</v>
      </c>
      <c r="EA647" s="191" t="s">
        <v>371</v>
      </c>
      <c r="EB647" s="208">
        <v>0.13400000000000001</v>
      </c>
      <c r="EC647" s="191">
        <v>580</v>
      </c>
      <c r="ED647" s="191">
        <f t="shared" si="421"/>
        <v>2.7058195448394473</v>
      </c>
      <c r="EE647" s="191">
        <v>0.47499999999999998</v>
      </c>
      <c r="EF647" s="191">
        <v>0.47499999999999998</v>
      </c>
      <c r="EG647" s="191">
        <f t="shared" si="422"/>
        <v>3.6573019854974258</v>
      </c>
      <c r="EH647" s="166">
        <f t="shared" si="423"/>
        <v>2</v>
      </c>
      <c r="EI647" s="205">
        <f t="shared" si="424"/>
        <v>2.6971140206930095</v>
      </c>
      <c r="EJ647" s="205">
        <f t="shared" si="425"/>
        <v>1.5865376592311822</v>
      </c>
      <c r="EK647" s="51">
        <f t="shared" si="392"/>
        <v>0.86928188560826514</v>
      </c>
      <c r="EL647" s="220">
        <f t="shared" si="426"/>
        <v>0.38554298965349521</v>
      </c>
      <c r="EM647" s="221">
        <f t="shared" si="427"/>
        <v>4.27907296506989</v>
      </c>
      <c r="EN647" s="191"/>
      <c r="EO647" s="313"/>
      <c r="EP647" s="192" t="s">
        <v>354</v>
      </c>
      <c r="EQ647" s="222">
        <f t="shared" si="428"/>
        <v>2.6971140206930095</v>
      </c>
      <c r="ER647" s="191">
        <f t="shared" si="429"/>
        <v>1.5865376592311822</v>
      </c>
      <c r="ES647" s="51">
        <f t="shared" si="430"/>
        <v>0.86928188560826514</v>
      </c>
      <c r="ET647" s="191">
        <f t="shared" si="393"/>
        <v>3.8537429896534952</v>
      </c>
      <c r="EU647" s="191">
        <f t="shared" si="431"/>
        <v>4.27907296506989</v>
      </c>
      <c r="EV647" s="191"/>
      <c r="EW647" s="191"/>
      <c r="EX647" s="192" t="str">
        <f t="shared" si="432"/>
        <v>Front</v>
      </c>
      <c r="EY647" s="145"/>
      <c r="EZ647" s="191"/>
      <c r="FA647" s="191"/>
      <c r="FB647" s="191"/>
      <c r="FC647" s="191"/>
      <c r="FD647" s="191"/>
      <c r="FE647" s="191"/>
      <c r="FF647" s="192"/>
      <c r="FG647" s="145"/>
      <c r="FH647" s="191"/>
      <c r="FI647" s="191"/>
      <c r="FJ647" s="191"/>
      <c r="FK647" s="191"/>
      <c r="FL647" s="191"/>
      <c r="FM647" s="191"/>
      <c r="FN647" s="192"/>
      <c r="FO647" s="145"/>
      <c r="FP647" s="191"/>
      <c r="FQ647" s="191"/>
      <c r="FR647" s="191"/>
      <c r="FS647" s="191"/>
      <c r="FT647" s="191"/>
      <c r="FU647" s="191"/>
      <c r="FV647" s="192"/>
      <c r="FW647" s="191"/>
      <c r="FX647" s="191"/>
      <c r="FY647" s="191"/>
      <c r="FZ647" s="191"/>
      <c r="GA647" s="191"/>
      <c r="GB647" s="191"/>
      <c r="GC647" s="191"/>
      <c r="GD647" s="210"/>
      <c r="GE647" s="145"/>
      <c r="GF647" s="191"/>
      <c r="GG647" s="191"/>
      <c r="GH647" s="191"/>
      <c r="GI647" s="191"/>
      <c r="GJ647" s="191"/>
      <c r="GK647" s="191"/>
      <c r="GL647" s="210"/>
      <c r="GM647" s="145"/>
      <c r="GN647" s="191"/>
      <c r="GO647" s="191"/>
      <c r="GP647" s="191"/>
      <c r="GQ647" s="191"/>
      <c r="GR647" s="191"/>
      <c r="GS647" s="191"/>
      <c r="GT647" s="210"/>
      <c r="GU647" s="145"/>
      <c r="GV647" s="191"/>
      <c r="GW647" s="191"/>
      <c r="GX647" s="191"/>
      <c r="GY647" s="191"/>
      <c r="GZ647" s="191"/>
      <c r="HA647" s="191"/>
      <c r="HB647" s="210"/>
      <c r="HC647" s="145"/>
      <c r="HD647" s="191"/>
      <c r="HE647" s="191"/>
      <c r="HF647" s="191"/>
      <c r="HG647" s="191"/>
      <c r="HH647" s="191"/>
      <c r="HI647" s="191"/>
      <c r="HJ647" s="210"/>
      <c r="HR647" s="310"/>
    </row>
    <row r="648" spans="1:226" s="309" customFormat="1" ht="14.45" customHeight="1" x14ac:dyDescent="0.25">
      <c r="A648" s="211" t="s">
        <v>431</v>
      </c>
      <c r="B648" s="194" t="s">
        <v>0</v>
      </c>
      <c r="C648" s="31">
        <f t="shared" si="394"/>
        <v>638</v>
      </c>
      <c r="D648" s="173" t="str">
        <f t="shared" si="395"/>
        <v>Dw_638</v>
      </c>
      <c r="E648" s="4">
        <v>455.36960412847299</v>
      </c>
      <c r="F648" s="195" t="s">
        <v>360</v>
      </c>
      <c r="G648" s="195">
        <v>17.5</v>
      </c>
      <c r="H648" s="3">
        <f t="shared" si="396"/>
        <v>54.617701590828524</v>
      </c>
      <c r="I648" s="196">
        <f t="shared" si="397"/>
        <v>190.13128409128012</v>
      </c>
      <c r="J648" s="1">
        <f t="shared" si="398"/>
        <v>0.3</v>
      </c>
      <c r="K648" s="280">
        <f t="shared" si="399"/>
        <v>0.70509628656010903</v>
      </c>
      <c r="L648" s="280">
        <f t="shared" si="400"/>
        <v>0.83829292393732158</v>
      </c>
      <c r="M648" s="225">
        <f t="shared" si="401"/>
        <v>1.0443388052960867</v>
      </c>
      <c r="N648" s="15" t="s">
        <v>432</v>
      </c>
      <c r="O648" s="197">
        <f t="shared" si="402"/>
        <v>0.62871969295299113</v>
      </c>
      <c r="P648" s="198">
        <f t="shared" si="403"/>
        <v>0</v>
      </c>
      <c r="Q648" s="198">
        <f t="shared" si="404"/>
        <v>0</v>
      </c>
      <c r="R648" s="198">
        <f t="shared" si="405"/>
        <v>0.73171229182381581</v>
      </c>
      <c r="S648" s="77">
        <f t="shared" si="406"/>
        <v>0.91603575855503261</v>
      </c>
      <c r="T648" s="199"/>
      <c r="U648" s="3">
        <f t="shared" si="407"/>
        <v>1.9443411878174475</v>
      </c>
      <c r="V648" s="98">
        <f t="shared" si="408"/>
        <v>12.853573025787432</v>
      </c>
      <c r="W648" s="49">
        <f t="shared" si="409"/>
        <v>4.2492232689892511</v>
      </c>
      <c r="X648" s="317">
        <f t="shared" si="410"/>
        <v>9.4266314084983344E-2</v>
      </c>
      <c r="Y648" s="318">
        <v>9.4266314084983358E-2</v>
      </c>
      <c r="Z648" s="200"/>
      <c r="AA648" s="66"/>
      <c r="AB648" s="66"/>
      <c r="AC648" s="66">
        <v>250</v>
      </c>
      <c r="AD648" s="66"/>
      <c r="AE648" s="66"/>
      <c r="AF648" s="66"/>
      <c r="AG648" s="66"/>
      <c r="AH648" s="195"/>
      <c r="AI648" s="34"/>
      <c r="AJ648" s="229">
        <v>180</v>
      </c>
      <c r="AK648" s="34"/>
      <c r="AL648" s="34"/>
      <c r="AM648" s="34"/>
      <c r="AN648" s="201"/>
      <c r="AO648" s="201"/>
      <c r="AP648" s="202">
        <v>240</v>
      </c>
      <c r="AQ648" s="18"/>
      <c r="AR648" s="18"/>
      <c r="AS648" s="18"/>
      <c r="AT648" s="51"/>
      <c r="AU648" s="17"/>
      <c r="AV648" s="18"/>
      <c r="AW648" s="112"/>
      <c r="AX648" s="103"/>
      <c r="AY648" s="18"/>
      <c r="AZ648" s="18"/>
      <c r="BA648" s="18"/>
      <c r="BB648" s="17"/>
      <c r="BC648" s="19"/>
      <c r="BD648" s="19"/>
      <c r="BE648" s="19"/>
      <c r="BF648" s="17"/>
      <c r="BG648" s="18"/>
      <c r="BH648" s="18"/>
      <c r="BI648" s="128"/>
      <c r="BJ648" s="331"/>
      <c r="BK648" s="332"/>
      <c r="BL648" s="332"/>
      <c r="BM648" s="332"/>
      <c r="BN648" s="333"/>
      <c r="BO648" s="203">
        <f t="shared" si="411"/>
        <v>6.9363999999999999</v>
      </c>
      <c r="BP648" s="285">
        <v>7.8740703521752673</v>
      </c>
      <c r="BQ648" s="204">
        <v>2.7310368606133291</v>
      </c>
      <c r="BR648" s="204"/>
      <c r="BS648" s="47"/>
      <c r="BT648" s="42"/>
      <c r="BU648" s="42"/>
      <c r="BV648" s="42"/>
      <c r="BW648" s="43"/>
      <c r="BX648" s="191"/>
      <c r="BY648" s="191"/>
      <c r="BZ648" s="205"/>
      <c r="CA648" s="191"/>
      <c r="CB648" s="206"/>
      <c r="CC648" s="191"/>
      <c r="CD648" s="207">
        <f t="shared" si="412"/>
        <v>57.039385227384038</v>
      </c>
      <c r="CE648" s="47" t="s">
        <v>356</v>
      </c>
      <c r="CF648" s="42">
        <v>31.8</v>
      </c>
      <c r="CG648" s="42" t="s">
        <v>353</v>
      </c>
      <c r="CH648" s="42">
        <v>175</v>
      </c>
      <c r="CI648" s="191"/>
      <c r="CJ648" s="192"/>
      <c r="CK648" s="191" t="s">
        <v>357</v>
      </c>
      <c r="CL648" s="191" t="s">
        <v>358</v>
      </c>
      <c r="CM648" s="208">
        <v>0.13</v>
      </c>
      <c r="CN648" s="191">
        <v>470</v>
      </c>
      <c r="CO648" s="205">
        <f t="shared" si="413"/>
        <v>70.924327058195189</v>
      </c>
      <c r="CP648" s="191">
        <f t="shared" si="414"/>
        <v>42.77953892053803</v>
      </c>
      <c r="CQ648" s="145" t="s">
        <v>353</v>
      </c>
      <c r="CR648" s="191">
        <v>175</v>
      </c>
      <c r="CS648" s="191"/>
      <c r="CT648" s="191"/>
      <c r="CU648" s="191"/>
      <c r="CV648" s="192"/>
      <c r="CW648" s="191" t="s">
        <v>357</v>
      </c>
      <c r="CX648" s="209" t="s">
        <v>358</v>
      </c>
      <c r="CY648" s="208">
        <v>0.13</v>
      </c>
      <c r="CZ648" s="191">
        <v>470</v>
      </c>
      <c r="DA648" s="191"/>
      <c r="DB648" s="191">
        <f t="shared" si="415"/>
        <v>54.617701590828524</v>
      </c>
      <c r="DC648" s="43">
        <f t="shared" si="416"/>
        <v>0</v>
      </c>
      <c r="DD648" s="191" t="s">
        <v>362</v>
      </c>
      <c r="DE648" s="191">
        <v>100</v>
      </c>
      <c r="DF648" s="191" t="s">
        <v>361</v>
      </c>
      <c r="DG648" s="191">
        <v>20</v>
      </c>
      <c r="DH648" s="191" t="s">
        <v>353</v>
      </c>
      <c r="DI648" s="192">
        <v>175</v>
      </c>
      <c r="DJ648" s="191"/>
      <c r="DK648" s="209"/>
      <c r="DL648" s="208"/>
      <c r="DM648" s="191"/>
      <c r="DN648" s="191">
        <f t="shared" si="417"/>
        <v>54.617701590828524</v>
      </c>
      <c r="DO648" s="192">
        <f t="shared" si="418"/>
        <v>0</v>
      </c>
      <c r="DP648" s="191">
        <v>1</v>
      </c>
      <c r="DQ648" s="191" t="s">
        <v>363</v>
      </c>
      <c r="DR648" s="191" t="s">
        <v>371</v>
      </c>
      <c r="DS648" s="208">
        <v>0.13400000000000001</v>
      </c>
      <c r="DT648" s="191">
        <v>580</v>
      </c>
      <c r="DU648" s="191">
        <f t="shared" si="419"/>
        <v>7.8740703521752673</v>
      </c>
      <c r="DV648" s="191">
        <v>0.375</v>
      </c>
      <c r="DW648" s="191">
        <v>0.45</v>
      </c>
      <c r="DX648" s="192">
        <f t="shared" si="420"/>
        <v>9.5065642045640057</v>
      </c>
      <c r="DY648" s="191">
        <v>1</v>
      </c>
      <c r="DZ648" s="191" t="s">
        <v>363</v>
      </c>
      <c r="EA648" s="191" t="s">
        <v>371</v>
      </c>
      <c r="EB648" s="208">
        <v>0.13400000000000001</v>
      </c>
      <c r="EC648" s="191">
        <v>580</v>
      </c>
      <c r="ED648" s="191">
        <f t="shared" si="421"/>
        <v>2.7310368606133291</v>
      </c>
      <c r="EE648" s="191">
        <v>0.47499999999999998</v>
      </c>
      <c r="EF648" s="191">
        <v>0.47499999999999998</v>
      </c>
      <c r="EG648" s="191">
        <f t="shared" si="422"/>
        <v>4.7532821022820029</v>
      </c>
      <c r="EH648" s="166">
        <f t="shared" si="423"/>
        <v>2</v>
      </c>
      <c r="EI648" s="205">
        <f t="shared" si="424"/>
        <v>3.3053800192896605</v>
      </c>
      <c r="EJ648" s="205">
        <f t="shared" si="425"/>
        <v>1.9443411878174475</v>
      </c>
      <c r="EK648" s="51">
        <f t="shared" si="392"/>
        <v>0.5366956727958816</v>
      </c>
      <c r="EL648" s="220">
        <f t="shared" si="426"/>
        <v>8.1409990355169715E-2</v>
      </c>
      <c r="EM648" s="221">
        <f t="shared" si="427"/>
        <v>6.4267865128937158</v>
      </c>
      <c r="EN648" s="191"/>
      <c r="EO648" s="313"/>
      <c r="EP648" s="192" t="s">
        <v>354</v>
      </c>
      <c r="EQ648" s="222">
        <f t="shared" si="428"/>
        <v>3.3053800192896605</v>
      </c>
      <c r="ER648" s="191">
        <f t="shared" si="429"/>
        <v>1.9443411878174475</v>
      </c>
      <c r="ES648" s="51">
        <f t="shared" si="430"/>
        <v>0.5366956727958816</v>
      </c>
      <c r="ET648" s="191">
        <f t="shared" si="393"/>
        <v>3.5496099903551697</v>
      </c>
      <c r="EU648" s="191">
        <f t="shared" si="431"/>
        <v>6.4267865128937158</v>
      </c>
      <c r="EV648" s="191"/>
      <c r="EW648" s="191"/>
      <c r="EX648" s="192" t="str">
        <f t="shared" si="432"/>
        <v>Front</v>
      </c>
      <c r="EY648" s="145"/>
      <c r="EZ648" s="191"/>
      <c r="FA648" s="191"/>
      <c r="FB648" s="191"/>
      <c r="FC648" s="191"/>
      <c r="FD648" s="191"/>
      <c r="FE648" s="191"/>
      <c r="FF648" s="192"/>
      <c r="FG648" s="145"/>
      <c r="FH648" s="191"/>
      <c r="FI648" s="191"/>
      <c r="FJ648" s="191"/>
      <c r="FK648" s="191"/>
      <c r="FL648" s="191"/>
      <c r="FM648" s="191"/>
      <c r="FN648" s="192"/>
      <c r="FO648" s="145"/>
      <c r="FP648" s="191"/>
      <c r="FQ648" s="191"/>
      <c r="FR648" s="191"/>
      <c r="FS648" s="191"/>
      <c r="FT648" s="191"/>
      <c r="FU648" s="191"/>
      <c r="FV648" s="192"/>
      <c r="FW648" s="191"/>
      <c r="FX648" s="191"/>
      <c r="FY648" s="191"/>
      <c r="FZ648" s="191"/>
      <c r="GA648" s="191"/>
      <c r="GB648" s="191"/>
      <c r="GC648" s="191"/>
      <c r="GD648" s="210"/>
      <c r="GE648" s="145"/>
      <c r="GF648" s="191"/>
      <c r="GG648" s="191"/>
      <c r="GH648" s="191"/>
      <c r="GI648" s="191"/>
      <c r="GJ648" s="191"/>
      <c r="GK648" s="191"/>
      <c r="GL648" s="210"/>
      <c r="GM648" s="145"/>
      <c r="GN648" s="191"/>
      <c r="GO648" s="191"/>
      <c r="GP648" s="191"/>
      <c r="GQ648" s="191"/>
      <c r="GR648" s="191"/>
      <c r="GS648" s="191"/>
      <c r="GT648" s="210"/>
      <c r="GU648" s="145"/>
      <c r="GV648" s="191"/>
      <c r="GW648" s="191"/>
      <c r="GX648" s="191"/>
      <c r="GY648" s="191"/>
      <c r="GZ648" s="191"/>
      <c r="HA648" s="191"/>
      <c r="HB648" s="210"/>
      <c r="HC648" s="145"/>
      <c r="HD648" s="191"/>
      <c r="HE648" s="191"/>
      <c r="HF648" s="191"/>
      <c r="HG648" s="191"/>
      <c r="HH648" s="191"/>
      <c r="HI648" s="191"/>
      <c r="HJ648" s="210"/>
      <c r="HR648" s="310"/>
    </row>
    <row r="649" spans="1:226" s="309" customFormat="1" ht="14.45" customHeight="1" x14ac:dyDescent="0.25">
      <c r="A649" s="211" t="s">
        <v>431</v>
      </c>
      <c r="B649" s="194" t="s">
        <v>0</v>
      </c>
      <c r="C649" s="31">
        <f t="shared" si="394"/>
        <v>639</v>
      </c>
      <c r="D649" s="173" t="str">
        <f t="shared" si="395"/>
        <v>Dw_639</v>
      </c>
      <c r="E649" s="4">
        <v>514.31238502700114</v>
      </c>
      <c r="F649" s="195" t="s">
        <v>360</v>
      </c>
      <c r="G649" s="195">
        <v>17.5</v>
      </c>
      <c r="H649" s="3">
        <f t="shared" si="396"/>
        <v>51.026470273976329</v>
      </c>
      <c r="I649" s="196">
        <f t="shared" si="397"/>
        <v>188.75524397459651</v>
      </c>
      <c r="J649" s="1">
        <f t="shared" si="398"/>
        <v>0.3</v>
      </c>
      <c r="K649" s="280">
        <f t="shared" si="399"/>
        <v>0.6531149802760311</v>
      </c>
      <c r="L649" s="280">
        <f t="shared" si="400"/>
        <v>0.79928023248299129</v>
      </c>
      <c r="M649" s="225">
        <f t="shared" si="401"/>
        <v>1.1097489771158775</v>
      </c>
      <c r="N649" s="15" t="s">
        <v>432</v>
      </c>
      <c r="O649" s="197">
        <f t="shared" si="402"/>
        <v>0.59946017436224341</v>
      </c>
      <c r="P649" s="198">
        <f t="shared" si="403"/>
        <v>0</v>
      </c>
      <c r="Q649" s="198">
        <f t="shared" si="404"/>
        <v>0</v>
      </c>
      <c r="R649" s="198">
        <f t="shared" si="405"/>
        <v>0.77754169746127</v>
      </c>
      <c r="S649" s="77">
        <f t="shared" si="406"/>
        <v>0.81884194953246781</v>
      </c>
      <c r="T649" s="199"/>
      <c r="U649" s="3">
        <f t="shared" si="407"/>
        <v>2.1594760572480043</v>
      </c>
      <c r="V649" s="98">
        <f t="shared" si="408"/>
        <v>15.855345262213111</v>
      </c>
      <c r="W649" s="49">
        <f t="shared" si="409"/>
        <v>3.2182503395611319</v>
      </c>
      <c r="X649" s="317">
        <f t="shared" si="410"/>
        <v>0.1234385678102079</v>
      </c>
      <c r="Y649" s="318">
        <v>0.1234385678102079</v>
      </c>
      <c r="Z649" s="200"/>
      <c r="AA649" s="66"/>
      <c r="AB649" s="66"/>
      <c r="AC649" s="66">
        <v>250</v>
      </c>
      <c r="AD649" s="66"/>
      <c r="AE649" s="66"/>
      <c r="AF649" s="66"/>
      <c r="AG649" s="66"/>
      <c r="AH649" s="195"/>
      <c r="AI649" s="34"/>
      <c r="AJ649" s="229">
        <v>180</v>
      </c>
      <c r="AK649" s="34"/>
      <c r="AL649" s="34"/>
      <c r="AM649" s="34"/>
      <c r="AN649" s="201"/>
      <c r="AO649" s="201"/>
      <c r="AP649" s="202">
        <v>240</v>
      </c>
      <c r="AQ649" s="18"/>
      <c r="AR649" s="18"/>
      <c r="AS649" s="18"/>
      <c r="AT649" s="51"/>
      <c r="AU649" s="17"/>
      <c r="AV649" s="18"/>
      <c r="AW649" s="112"/>
      <c r="AX649" s="103"/>
      <c r="AY649" s="18"/>
      <c r="AZ649" s="18"/>
      <c r="BA649" s="18"/>
      <c r="BB649" s="17"/>
      <c r="BC649" s="19"/>
      <c r="BD649" s="19"/>
      <c r="BE649" s="19"/>
      <c r="BF649" s="17"/>
      <c r="BG649" s="18"/>
      <c r="BH649" s="18"/>
      <c r="BI649" s="128"/>
      <c r="BJ649" s="331"/>
      <c r="BK649" s="332"/>
      <c r="BL649" s="332"/>
      <c r="BM649" s="332"/>
      <c r="BN649" s="333"/>
      <c r="BO649" s="203">
        <f t="shared" si="411"/>
        <v>6.9363999999999999</v>
      </c>
      <c r="BP649" s="285">
        <v>7.3563332959426111</v>
      </c>
      <c r="BQ649" s="204">
        <v>3.0330903694696625</v>
      </c>
      <c r="BR649" s="204"/>
      <c r="BS649" s="47"/>
      <c r="BT649" s="42"/>
      <c r="BU649" s="42"/>
      <c r="BV649" s="42"/>
      <c r="BW649" s="43"/>
      <c r="BX649" s="191"/>
      <c r="BY649" s="191"/>
      <c r="BZ649" s="205"/>
      <c r="CA649" s="191"/>
      <c r="CB649" s="206"/>
      <c r="CC649" s="191"/>
      <c r="CD649" s="207">
        <f t="shared" si="412"/>
        <v>56.626573192378956</v>
      </c>
      <c r="CE649" s="47" t="s">
        <v>356</v>
      </c>
      <c r="CF649" s="42">
        <v>31.8</v>
      </c>
      <c r="CG649" s="42" t="s">
        <v>353</v>
      </c>
      <c r="CH649" s="42">
        <v>175</v>
      </c>
      <c r="CI649" s="191"/>
      <c r="CJ649" s="192"/>
      <c r="CK649" s="191" t="s">
        <v>357</v>
      </c>
      <c r="CL649" s="191" t="s">
        <v>358</v>
      </c>
      <c r="CM649" s="208">
        <v>0.13</v>
      </c>
      <c r="CN649" s="191">
        <v>470</v>
      </c>
      <c r="CO649" s="205">
        <f t="shared" si="413"/>
        <v>76.730749575215981</v>
      </c>
      <c r="CP649" s="191">
        <f t="shared" si="414"/>
        <v>42.469929894284213</v>
      </c>
      <c r="CQ649" s="145" t="s">
        <v>353</v>
      </c>
      <c r="CR649" s="191">
        <v>175</v>
      </c>
      <c r="CS649" s="191"/>
      <c r="CT649" s="191"/>
      <c r="CU649" s="191"/>
      <c r="CV649" s="192"/>
      <c r="CW649" s="191" t="s">
        <v>357</v>
      </c>
      <c r="CX649" s="209" t="s">
        <v>358</v>
      </c>
      <c r="CY649" s="208">
        <v>0.13</v>
      </c>
      <c r="CZ649" s="191">
        <v>470</v>
      </c>
      <c r="DA649" s="191"/>
      <c r="DB649" s="191">
        <f t="shared" si="415"/>
        <v>51.026470273976329</v>
      </c>
      <c r="DC649" s="43">
        <f t="shared" si="416"/>
        <v>0</v>
      </c>
      <c r="DD649" s="191" t="s">
        <v>362</v>
      </c>
      <c r="DE649" s="191">
        <v>100</v>
      </c>
      <c r="DF649" s="191" t="s">
        <v>361</v>
      </c>
      <c r="DG649" s="191">
        <v>20</v>
      </c>
      <c r="DH649" s="191" t="s">
        <v>353</v>
      </c>
      <c r="DI649" s="192">
        <v>175</v>
      </c>
      <c r="DJ649" s="191"/>
      <c r="DK649" s="209"/>
      <c r="DL649" s="208"/>
      <c r="DM649" s="191"/>
      <c r="DN649" s="191">
        <f t="shared" si="417"/>
        <v>51.026470273976329</v>
      </c>
      <c r="DO649" s="192">
        <f t="shared" si="418"/>
        <v>0</v>
      </c>
      <c r="DP649" s="191">
        <v>1</v>
      </c>
      <c r="DQ649" s="191" t="s">
        <v>363</v>
      </c>
      <c r="DR649" s="191" t="s">
        <v>371</v>
      </c>
      <c r="DS649" s="208">
        <v>0.13400000000000001</v>
      </c>
      <c r="DT649" s="191">
        <v>580</v>
      </c>
      <c r="DU649" s="191">
        <f t="shared" si="419"/>
        <v>7.3563332959426111</v>
      </c>
      <c r="DV649" s="191">
        <v>0.375</v>
      </c>
      <c r="DW649" s="191">
        <v>0.45</v>
      </c>
      <c r="DX649" s="192">
        <f t="shared" si="420"/>
        <v>9.4377621987298266</v>
      </c>
      <c r="DY649" s="191">
        <v>1</v>
      </c>
      <c r="DZ649" s="191" t="s">
        <v>363</v>
      </c>
      <c r="EA649" s="191" t="s">
        <v>371</v>
      </c>
      <c r="EB649" s="208">
        <v>0.13400000000000001</v>
      </c>
      <c r="EC649" s="191">
        <v>580</v>
      </c>
      <c r="ED649" s="191">
        <f t="shared" si="421"/>
        <v>3.0330903694696625</v>
      </c>
      <c r="EE649" s="191">
        <v>0.47499999999999998</v>
      </c>
      <c r="EF649" s="191">
        <v>0.47499999999999998</v>
      </c>
      <c r="EG649" s="191">
        <f t="shared" si="422"/>
        <v>4.7188810993649133</v>
      </c>
      <c r="EH649" s="166">
        <f t="shared" si="423"/>
        <v>2</v>
      </c>
      <c r="EI649" s="205">
        <f t="shared" si="424"/>
        <v>3.6711092973216073</v>
      </c>
      <c r="EJ649" s="205">
        <f t="shared" si="425"/>
        <v>2.1594760572480043</v>
      </c>
      <c r="EK649" s="51">
        <f t="shared" si="392"/>
        <v>0.6236143122216582</v>
      </c>
      <c r="EL649" s="220">
        <f t="shared" si="426"/>
        <v>1.6326453513391963</v>
      </c>
      <c r="EM649" s="221">
        <f t="shared" si="427"/>
        <v>7.9276726311065557</v>
      </c>
      <c r="EN649" s="191"/>
      <c r="EO649" s="313"/>
      <c r="EP649" s="192" t="s">
        <v>354</v>
      </c>
      <c r="EQ649" s="222">
        <f t="shared" si="428"/>
        <v>3.6711092973216073</v>
      </c>
      <c r="ER649" s="191">
        <f t="shared" si="429"/>
        <v>2.1594760572480043</v>
      </c>
      <c r="ES649" s="51">
        <f t="shared" si="430"/>
        <v>0.6236143122216582</v>
      </c>
      <c r="ET649" s="191">
        <f t="shared" si="393"/>
        <v>1.6326453513391963</v>
      </c>
      <c r="EU649" s="191">
        <f t="shared" si="431"/>
        <v>7.9276726311065557</v>
      </c>
      <c r="EV649" s="191"/>
      <c r="EW649" s="191"/>
      <c r="EX649" s="192" t="str">
        <f t="shared" si="432"/>
        <v>Rear</v>
      </c>
      <c r="EY649" s="145"/>
      <c r="EZ649" s="191"/>
      <c r="FA649" s="191"/>
      <c r="FB649" s="191"/>
      <c r="FC649" s="191"/>
      <c r="FD649" s="191"/>
      <c r="FE649" s="191"/>
      <c r="FF649" s="192"/>
      <c r="FG649" s="145"/>
      <c r="FH649" s="191"/>
      <c r="FI649" s="191"/>
      <c r="FJ649" s="191"/>
      <c r="FK649" s="191"/>
      <c r="FL649" s="191"/>
      <c r="FM649" s="191"/>
      <c r="FN649" s="192"/>
      <c r="FO649" s="145"/>
      <c r="FP649" s="191"/>
      <c r="FQ649" s="191"/>
      <c r="FR649" s="191"/>
      <c r="FS649" s="191"/>
      <c r="FT649" s="191"/>
      <c r="FU649" s="191"/>
      <c r="FV649" s="192"/>
      <c r="FW649" s="191"/>
      <c r="FX649" s="191"/>
      <c r="FY649" s="191"/>
      <c r="FZ649" s="191"/>
      <c r="GA649" s="191"/>
      <c r="GB649" s="191"/>
      <c r="GC649" s="191"/>
      <c r="GD649" s="210"/>
      <c r="GE649" s="145"/>
      <c r="GF649" s="191"/>
      <c r="GG649" s="191"/>
      <c r="GH649" s="191"/>
      <c r="GI649" s="191"/>
      <c r="GJ649" s="191"/>
      <c r="GK649" s="191"/>
      <c r="GL649" s="210"/>
      <c r="GM649" s="145"/>
      <c r="GN649" s="191"/>
      <c r="GO649" s="191"/>
      <c r="GP649" s="191"/>
      <c r="GQ649" s="191"/>
      <c r="GR649" s="191"/>
      <c r="GS649" s="191"/>
      <c r="GT649" s="210"/>
      <c r="GU649" s="145"/>
      <c r="GV649" s="191"/>
      <c r="GW649" s="191"/>
      <c r="GX649" s="191"/>
      <c r="GY649" s="191"/>
      <c r="GZ649" s="191"/>
      <c r="HA649" s="191"/>
      <c r="HB649" s="210"/>
      <c r="HC649" s="145"/>
      <c r="HD649" s="191"/>
      <c r="HE649" s="191"/>
      <c r="HF649" s="191"/>
      <c r="HG649" s="191"/>
      <c r="HH649" s="191"/>
      <c r="HI649" s="191"/>
      <c r="HJ649" s="210"/>
      <c r="HR649" s="310"/>
    </row>
    <row r="650" spans="1:226" s="309" customFormat="1" ht="14.45" customHeight="1" x14ac:dyDescent="0.25">
      <c r="A650" s="211" t="s">
        <v>431</v>
      </c>
      <c r="B650" s="194" t="s">
        <v>0</v>
      </c>
      <c r="C650" s="31">
        <f t="shared" si="394"/>
        <v>640</v>
      </c>
      <c r="D650" s="173" t="str">
        <f t="shared" si="395"/>
        <v>Dw_640</v>
      </c>
      <c r="E650" s="4">
        <v>421.6250634682541</v>
      </c>
      <c r="F650" s="195" t="s">
        <v>360</v>
      </c>
      <c r="G650" s="195">
        <v>17.5</v>
      </c>
      <c r="H650" s="3">
        <f t="shared" si="396"/>
        <v>48.194176736279772</v>
      </c>
      <c r="I650" s="196">
        <f t="shared" si="397"/>
        <v>176.64031252290181</v>
      </c>
      <c r="J650" s="1">
        <f t="shared" si="398"/>
        <v>0.3</v>
      </c>
      <c r="K650" s="280">
        <f t="shared" si="399"/>
        <v>0.66032149724380518</v>
      </c>
      <c r="L650" s="280">
        <f t="shared" si="400"/>
        <v>0.77634018547479178</v>
      </c>
      <c r="M650" s="225">
        <f t="shared" si="401"/>
        <v>1.0995538744617455</v>
      </c>
      <c r="N650" s="15" t="s">
        <v>432</v>
      </c>
      <c r="O650" s="197">
        <f t="shared" si="402"/>
        <v>0.58225513910609383</v>
      </c>
      <c r="P650" s="198">
        <f t="shared" si="403"/>
        <v>0</v>
      </c>
      <c r="Q650" s="198">
        <f t="shared" si="404"/>
        <v>0</v>
      </c>
      <c r="R650" s="198">
        <f t="shared" si="405"/>
        <v>0.77039853482994469</v>
      </c>
      <c r="S650" s="77">
        <f t="shared" si="406"/>
        <v>0.80422582596028991</v>
      </c>
      <c r="T650" s="199"/>
      <c r="U650" s="3">
        <f t="shared" si="407"/>
        <v>1.8781328323179582</v>
      </c>
      <c r="V650" s="98">
        <f t="shared" si="408"/>
        <v>11.993101981824298</v>
      </c>
      <c r="W650" s="49">
        <f t="shared" si="409"/>
        <v>4.0184913635620436</v>
      </c>
      <c r="X650" s="317">
        <f t="shared" si="410"/>
        <v>9.3047531203211825E-2</v>
      </c>
      <c r="Y650" s="318">
        <v>9.3047531203211839E-2</v>
      </c>
      <c r="Z650" s="200"/>
      <c r="AA650" s="66"/>
      <c r="AB650" s="66"/>
      <c r="AC650" s="66">
        <v>250</v>
      </c>
      <c r="AD650" s="66"/>
      <c r="AE650" s="66"/>
      <c r="AF650" s="66"/>
      <c r="AG650" s="66"/>
      <c r="AH650" s="195"/>
      <c r="AI650" s="34"/>
      <c r="AJ650" s="229">
        <v>180</v>
      </c>
      <c r="AK650" s="34"/>
      <c r="AL650" s="34"/>
      <c r="AM650" s="34"/>
      <c r="AN650" s="201"/>
      <c r="AO650" s="201"/>
      <c r="AP650" s="202">
        <v>240</v>
      </c>
      <c r="AQ650" s="18"/>
      <c r="AR650" s="18"/>
      <c r="AS650" s="18"/>
      <c r="AT650" s="51"/>
      <c r="AU650" s="17"/>
      <c r="AV650" s="18"/>
      <c r="AW650" s="112"/>
      <c r="AX650" s="103"/>
      <c r="AY650" s="18"/>
      <c r="AZ650" s="18"/>
      <c r="BA650" s="18"/>
      <c r="BB650" s="17"/>
      <c r="BC650" s="19"/>
      <c r="BD650" s="19"/>
      <c r="BE650" s="19"/>
      <c r="BF650" s="17"/>
      <c r="BG650" s="18"/>
      <c r="BH650" s="18"/>
      <c r="BI650" s="128"/>
      <c r="BJ650" s="331"/>
      <c r="BK650" s="332"/>
      <c r="BL650" s="332"/>
      <c r="BM650" s="332"/>
      <c r="BN650" s="333"/>
      <c r="BO650" s="203">
        <f t="shared" si="411"/>
        <v>6.9363999999999999</v>
      </c>
      <c r="BP650" s="285">
        <v>6.9480100248370587</v>
      </c>
      <c r="BQ650" s="204">
        <v>2.8900024886467608</v>
      </c>
      <c r="BR650" s="204"/>
      <c r="BS650" s="47"/>
      <c r="BT650" s="42"/>
      <c r="BU650" s="42"/>
      <c r="BV650" s="42"/>
      <c r="BW650" s="43"/>
      <c r="BX650" s="191"/>
      <c r="BY650" s="191"/>
      <c r="BZ650" s="205"/>
      <c r="CA650" s="191"/>
      <c r="CB650" s="206"/>
      <c r="CC650" s="191"/>
      <c r="CD650" s="207">
        <f t="shared" si="412"/>
        <v>52.992093756870545</v>
      </c>
      <c r="CE650" s="47" t="s">
        <v>356</v>
      </c>
      <c r="CF650" s="42">
        <v>31.8</v>
      </c>
      <c r="CG650" s="42" t="s">
        <v>353</v>
      </c>
      <c r="CH650" s="42">
        <v>175</v>
      </c>
      <c r="CI650" s="191"/>
      <c r="CJ650" s="192"/>
      <c r="CK650" s="191" t="s">
        <v>357</v>
      </c>
      <c r="CL650" s="191" t="s">
        <v>358</v>
      </c>
      <c r="CM650" s="208">
        <v>0.13</v>
      </c>
      <c r="CN650" s="191">
        <v>470</v>
      </c>
      <c r="CO650" s="205">
        <f t="shared" si="413"/>
        <v>70.280405198914394</v>
      </c>
      <c r="CP650" s="191">
        <f t="shared" si="414"/>
        <v>39.744070317652906</v>
      </c>
      <c r="CQ650" s="145" t="s">
        <v>353</v>
      </c>
      <c r="CR650" s="191">
        <v>175</v>
      </c>
      <c r="CS650" s="191"/>
      <c r="CT650" s="191"/>
      <c r="CU650" s="191"/>
      <c r="CV650" s="192"/>
      <c r="CW650" s="191" t="s">
        <v>357</v>
      </c>
      <c r="CX650" s="209" t="s">
        <v>358</v>
      </c>
      <c r="CY650" s="208">
        <v>0.13</v>
      </c>
      <c r="CZ650" s="191">
        <v>470</v>
      </c>
      <c r="DA650" s="191"/>
      <c r="DB650" s="191">
        <f t="shared" si="415"/>
        <v>48.194176736279772</v>
      </c>
      <c r="DC650" s="43">
        <f t="shared" si="416"/>
        <v>0</v>
      </c>
      <c r="DD650" s="191" t="s">
        <v>362</v>
      </c>
      <c r="DE650" s="191">
        <v>100</v>
      </c>
      <c r="DF650" s="191" t="s">
        <v>361</v>
      </c>
      <c r="DG650" s="191">
        <v>20</v>
      </c>
      <c r="DH650" s="191" t="s">
        <v>353</v>
      </c>
      <c r="DI650" s="192">
        <v>175</v>
      </c>
      <c r="DJ650" s="191"/>
      <c r="DK650" s="209"/>
      <c r="DL650" s="208"/>
      <c r="DM650" s="191"/>
      <c r="DN650" s="191">
        <f t="shared" si="417"/>
        <v>48.194176736279772</v>
      </c>
      <c r="DO650" s="192">
        <f t="shared" si="418"/>
        <v>0</v>
      </c>
      <c r="DP650" s="191">
        <v>1</v>
      </c>
      <c r="DQ650" s="191" t="s">
        <v>363</v>
      </c>
      <c r="DR650" s="191" t="s">
        <v>371</v>
      </c>
      <c r="DS650" s="208">
        <v>0.13400000000000001</v>
      </c>
      <c r="DT650" s="191">
        <v>580</v>
      </c>
      <c r="DU650" s="191">
        <f t="shared" si="419"/>
        <v>6.9480100248370587</v>
      </c>
      <c r="DV650" s="191">
        <v>0.375</v>
      </c>
      <c r="DW650" s="191">
        <v>0.45</v>
      </c>
      <c r="DX650" s="192">
        <f t="shared" si="420"/>
        <v>8.8320156261450915</v>
      </c>
      <c r="DY650" s="191">
        <v>1</v>
      </c>
      <c r="DZ650" s="191" t="s">
        <v>363</v>
      </c>
      <c r="EA650" s="191" t="s">
        <v>371</v>
      </c>
      <c r="EB650" s="208">
        <v>0.13400000000000001</v>
      </c>
      <c r="EC650" s="191">
        <v>580</v>
      </c>
      <c r="ED650" s="191">
        <f t="shared" si="421"/>
        <v>2.8900024886467608</v>
      </c>
      <c r="EE650" s="191">
        <v>0.47499999999999998</v>
      </c>
      <c r="EF650" s="191">
        <v>0.47499999999999998</v>
      </c>
      <c r="EG650" s="191">
        <f t="shared" si="422"/>
        <v>4.4160078130725458</v>
      </c>
      <c r="EH650" s="166">
        <f t="shared" si="423"/>
        <v>2</v>
      </c>
      <c r="EI650" s="205">
        <f t="shared" si="424"/>
        <v>3.1928258149405289</v>
      </c>
      <c r="EJ650" s="205">
        <f t="shared" si="425"/>
        <v>1.8781328323179582</v>
      </c>
      <c r="EK650" s="51">
        <f t="shared" si="392"/>
        <v>0.76186965632880255</v>
      </c>
      <c r="EL650" s="220">
        <f t="shared" si="426"/>
        <v>0.13768709252973554</v>
      </c>
      <c r="EM650" s="221">
        <f t="shared" si="427"/>
        <v>5.9965509909121488</v>
      </c>
      <c r="EN650" s="191"/>
      <c r="EO650" s="313"/>
      <c r="EP650" s="192" t="s">
        <v>354</v>
      </c>
      <c r="EQ650" s="222">
        <f t="shared" si="428"/>
        <v>3.1928258149405289</v>
      </c>
      <c r="ER650" s="191">
        <f t="shared" si="429"/>
        <v>1.8781328323179582</v>
      </c>
      <c r="ES650" s="51">
        <f t="shared" si="430"/>
        <v>0.76186965632880255</v>
      </c>
      <c r="ET650" s="191">
        <f t="shared" si="393"/>
        <v>3.6058870925297355</v>
      </c>
      <c r="EU650" s="191">
        <f t="shared" si="431"/>
        <v>5.9965509909121488</v>
      </c>
      <c r="EV650" s="191"/>
      <c r="EW650" s="191"/>
      <c r="EX650" s="192" t="str">
        <f t="shared" si="432"/>
        <v>Front</v>
      </c>
      <c r="EY650" s="145"/>
      <c r="EZ650" s="191"/>
      <c r="FA650" s="191"/>
      <c r="FB650" s="191"/>
      <c r="FC650" s="191"/>
      <c r="FD650" s="191"/>
      <c r="FE650" s="191"/>
      <c r="FF650" s="192"/>
      <c r="FG650" s="145"/>
      <c r="FH650" s="191"/>
      <c r="FI650" s="191"/>
      <c r="FJ650" s="191"/>
      <c r="FK650" s="191"/>
      <c r="FL650" s="191"/>
      <c r="FM650" s="191"/>
      <c r="FN650" s="192"/>
      <c r="FO650" s="145"/>
      <c r="FP650" s="191"/>
      <c r="FQ650" s="191"/>
      <c r="FR650" s="191"/>
      <c r="FS650" s="191"/>
      <c r="FT650" s="191"/>
      <c r="FU650" s="191"/>
      <c r="FV650" s="192"/>
      <c r="FW650" s="191"/>
      <c r="FX650" s="191"/>
      <c r="FY650" s="191"/>
      <c r="FZ650" s="191"/>
      <c r="GA650" s="191"/>
      <c r="GB650" s="191"/>
      <c r="GC650" s="191"/>
      <c r="GD650" s="210"/>
      <c r="GE650" s="145"/>
      <c r="GF650" s="191"/>
      <c r="GG650" s="191"/>
      <c r="GH650" s="191"/>
      <c r="GI650" s="191"/>
      <c r="GJ650" s="191"/>
      <c r="GK650" s="191"/>
      <c r="GL650" s="210"/>
      <c r="GM650" s="145"/>
      <c r="GN650" s="191"/>
      <c r="GO650" s="191"/>
      <c r="GP650" s="191"/>
      <c r="GQ650" s="191"/>
      <c r="GR650" s="191"/>
      <c r="GS650" s="191"/>
      <c r="GT650" s="210"/>
      <c r="GU650" s="145"/>
      <c r="GV650" s="191"/>
      <c r="GW650" s="191"/>
      <c r="GX650" s="191"/>
      <c r="GY650" s="191"/>
      <c r="GZ650" s="191"/>
      <c r="HA650" s="191"/>
      <c r="HB650" s="210"/>
      <c r="HC650" s="145"/>
      <c r="HD650" s="191"/>
      <c r="HE650" s="191"/>
      <c r="HF650" s="191"/>
      <c r="HG650" s="191"/>
      <c r="HH650" s="191"/>
      <c r="HI650" s="191"/>
      <c r="HJ650" s="210"/>
      <c r="HR650" s="310"/>
    </row>
    <row r="651" spans="1:226" s="309" customFormat="1" ht="14.45" customHeight="1" x14ac:dyDescent="0.25">
      <c r="A651" s="211" t="s">
        <v>431</v>
      </c>
      <c r="B651" s="194" t="s">
        <v>0</v>
      </c>
      <c r="C651" s="31">
        <f t="shared" si="394"/>
        <v>641</v>
      </c>
      <c r="D651" s="173" t="str">
        <f t="shared" si="395"/>
        <v>Dw_641</v>
      </c>
      <c r="E651" s="4">
        <v>416.99537199294451</v>
      </c>
      <c r="F651" s="195" t="s">
        <v>360</v>
      </c>
      <c r="G651" s="195">
        <v>17.5</v>
      </c>
      <c r="H651" s="3">
        <f t="shared" si="396"/>
        <v>56.893626664418619</v>
      </c>
      <c r="I651" s="196">
        <f t="shared" si="397"/>
        <v>200.91234839889862</v>
      </c>
      <c r="J651" s="217">
        <f t="shared" si="398"/>
        <v>0.3</v>
      </c>
      <c r="K651" s="280">
        <f t="shared" si="399"/>
        <v>0.6918064705834831</v>
      </c>
      <c r="L651" s="280">
        <f t="shared" si="400"/>
        <v>0.83669088426229299</v>
      </c>
      <c r="M651" s="225">
        <f t="shared" si="401"/>
        <v>1.059410483272371</v>
      </c>
      <c r="N651" s="15" t="s">
        <v>432</v>
      </c>
      <c r="O651" s="197">
        <f t="shared" si="402"/>
        <v>0.62751816319671971</v>
      </c>
      <c r="P651" s="198">
        <f t="shared" si="403"/>
        <v>0</v>
      </c>
      <c r="Q651" s="198">
        <f t="shared" si="404"/>
        <v>0</v>
      </c>
      <c r="R651" s="198">
        <f t="shared" si="405"/>
        <v>0.74227220971418939</v>
      </c>
      <c r="S651" s="77">
        <f t="shared" si="406"/>
        <v>0.9186815898242654</v>
      </c>
      <c r="T651" s="199"/>
      <c r="U651" s="3">
        <f t="shared" si="407"/>
        <v>2.1064952739573606</v>
      </c>
      <c r="V651" s="98">
        <f t="shared" si="408"/>
        <v>15.086895953295965</v>
      </c>
      <c r="W651" s="49">
        <f t="shared" si="409"/>
        <v>3.7710624399175585</v>
      </c>
      <c r="X651" s="317">
        <f t="shared" si="410"/>
        <v>0.10898670174836934</v>
      </c>
      <c r="Y651" s="318">
        <v>0.1089867017483693</v>
      </c>
      <c r="Z651" s="200"/>
      <c r="AA651" s="66"/>
      <c r="AB651" s="66"/>
      <c r="AC651" s="66">
        <v>250</v>
      </c>
      <c r="AD651" s="66"/>
      <c r="AE651" s="66"/>
      <c r="AF651" s="66"/>
      <c r="AG651" s="66"/>
      <c r="AH651" s="195"/>
      <c r="AI651" s="34"/>
      <c r="AJ651" s="229">
        <v>180</v>
      </c>
      <c r="AK651" s="34"/>
      <c r="AL651" s="34"/>
      <c r="AM651" s="34"/>
      <c r="AN651" s="201"/>
      <c r="AO651" s="201"/>
      <c r="AP651" s="202">
        <v>240</v>
      </c>
      <c r="AQ651" s="18"/>
      <c r="AR651" s="18"/>
      <c r="AS651" s="18"/>
      <c r="AT651" s="51"/>
      <c r="AU651" s="17"/>
      <c r="AV651" s="18"/>
      <c r="AW651" s="112"/>
      <c r="AX651" s="103"/>
      <c r="AY651" s="18"/>
      <c r="AZ651" s="18"/>
      <c r="BA651" s="18"/>
      <c r="BB651" s="17"/>
      <c r="BC651" s="19"/>
      <c r="BD651" s="19"/>
      <c r="BE651" s="19"/>
      <c r="BF651" s="17"/>
      <c r="BG651" s="18"/>
      <c r="BH651" s="18"/>
      <c r="BI651" s="128"/>
      <c r="BJ651" s="331"/>
      <c r="BK651" s="332"/>
      <c r="BL651" s="332"/>
      <c r="BM651" s="332"/>
      <c r="BN651" s="333"/>
      <c r="BO651" s="203">
        <f t="shared" si="411"/>
        <v>6.9363999999999999</v>
      </c>
      <c r="BP651" s="285">
        <v>8.2021836492155327</v>
      </c>
      <c r="BQ651" s="204">
        <v>2.877584095344881</v>
      </c>
      <c r="BR651" s="204"/>
      <c r="BS651" s="47"/>
      <c r="BT651" s="42"/>
      <c r="BU651" s="42"/>
      <c r="BV651" s="42"/>
      <c r="BW651" s="43"/>
      <c r="BX651" s="191"/>
      <c r="BY651" s="191"/>
      <c r="BZ651" s="205"/>
      <c r="CA651" s="191"/>
      <c r="CB651" s="206"/>
      <c r="CC651" s="191"/>
      <c r="CD651" s="207">
        <f t="shared" si="412"/>
        <v>60.273704519669586</v>
      </c>
      <c r="CE651" s="47" t="s">
        <v>356</v>
      </c>
      <c r="CF651" s="42">
        <v>31.8</v>
      </c>
      <c r="CG651" s="42" t="s">
        <v>353</v>
      </c>
      <c r="CH651" s="42">
        <v>175</v>
      </c>
      <c r="CI651" s="191"/>
      <c r="CJ651" s="192"/>
      <c r="CK651" s="191" t="s">
        <v>357</v>
      </c>
      <c r="CL651" s="191" t="s">
        <v>358</v>
      </c>
      <c r="CM651" s="208">
        <v>0.13</v>
      </c>
      <c r="CN651" s="191">
        <v>470</v>
      </c>
      <c r="CO651" s="205">
        <f t="shared" si="413"/>
        <v>77.153541218633507</v>
      </c>
      <c r="CP651" s="191">
        <f t="shared" si="414"/>
        <v>45.205278389752188</v>
      </c>
      <c r="CQ651" s="145" t="s">
        <v>353</v>
      </c>
      <c r="CR651" s="191">
        <v>175</v>
      </c>
      <c r="CS651" s="191"/>
      <c r="CT651" s="191"/>
      <c r="CU651" s="191"/>
      <c r="CV651" s="192"/>
      <c r="CW651" s="191" t="s">
        <v>357</v>
      </c>
      <c r="CX651" s="209" t="s">
        <v>358</v>
      </c>
      <c r="CY651" s="208">
        <v>0.13</v>
      </c>
      <c r="CZ651" s="191">
        <v>470</v>
      </c>
      <c r="DA651" s="191"/>
      <c r="DB651" s="191">
        <f t="shared" si="415"/>
        <v>56.893626664418619</v>
      </c>
      <c r="DC651" s="43">
        <f t="shared" si="416"/>
        <v>0</v>
      </c>
      <c r="DD651" s="191" t="s">
        <v>362</v>
      </c>
      <c r="DE651" s="191">
        <v>100</v>
      </c>
      <c r="DF651" s="191" t="s">
        <v>361</v>
      </c>
      <c r="DG651" s="191">
        <v>20</v>
      </c>
      <c r="DH651" s="191" t="s">
        <v>353</v>
      </c>
      <c r="DI651" s="192">
        <v>175</v>
      </c>
      <c r="DJ651" s="191"/>
      <c r="DK651" s="209"/>
      <c r="DL651" s="208"/>
      <c r="DM651" s="191"/>
      <c r="DN651" s="191">
        <f t="shared" si="417"/>
        <v>56.893626664418619</v>
      </c>
      <c r="DO651" s="192">
        <f t="shared" si="418"/>
        <v>0</v>
      </c>
      <c r="DP651" s="191">
        <v>1</v>
      </c>
      <c r="DQ651" s="191" t="s">
        <v>363</v>
      </c>
      <c r="DR651" s="191" t="s">
        <v>371</v>
      </c>
      <c r="DS651" s="208">
        <v>0.13400000000000001</v>
      </c>
      <c r="DT651" s="191">
        <v>580</v>
      </c>
      <c r="DU651" s="191">
        <f t="shared" si="419"/>
        <v>8.2021836492155327</v>
      </c>
      <c r="DV651" s="191">
        <v>0.375</v>
      </c>
      <c r="DW651" s="191">
        <v>0.45</v>
      </c>
      <c r="DX651" s="192">
        <f t="shared" si="420"/>
        <v>10.045617419944932</v>
      </c>
      <c r="DY651" s="191">
        <v>1</v>
      </c>
      <c r="DZ651" s="191" t="s">
        <v>363</v>
      </c>
      <c r="EA651" s="191" t="s">
        <v>371</v>
      </c>
      <c r="EB651" s="208">
        <v>0.13400000000000001</v>
      </c>
      <c r="EC651" s="191">
        <v>580</v>
      </c>
      <c r="ED651" s="191">
        <f t="shared" si="421"/>
        <v>2.877584095344881</v>
      </c>
      <c r="EE651" s="191">
        <v>0.47499999999999998</v>
      </c>
      <c r="EF651" s="191">
        <v>0.47499999999999998</v>
      </c>
      <c r="EG651" s="191">
        <f t="shared" si="422"/>
        <v>5.0228087099724661</v>
      </c>
      <c r="EH651" s="166">
        <f t="shared" si="423"/>
        <v>2</v>
      </c>
      <c r="EI651" s="205">
        <f t="shared" si="424"/>
        <v>3.581041965727513</v>
      </c>
      <c r="EJ651" s="205">
        <f t="shared" si="425"/>
        <v>2.1064952739573606</v>
      </c>
      <c r="EK651" s="51">
        <f t="shared" si="392"/>
        <v>0.52108882138752044</v>
      </c>
      <c r="EL651" s="220">
        <f t="shared" si="426"/>
        <v>1.6776790171362435</v>
      </c>
      <c r="EM651" s="221">
        <f t="shared" si="427"/>
        <v>7.5434479766479825</v>
      </c>
      <c r="EN651" s="191"/>
      <c r="EO651" s="313"/>
      <c r="EP651" s="192" t="s">
        <v>354</v>
      </c>
      <c r="EQ651" s="222">
        <f t="shared" si="428"/>
        <v>3.581041965727513</v>
      </c>
      <c r="ER651" s="191">
        <f t="shared" si="429"/>
        <v>2.1064952739573606</v>
      </c>
      <c r="ES651" s="51">
        <f t="shared" si="430"/>
        <v>0.52108882138752044</v>
      </c>
      <c r="ET651" s="191">
        <f t="shared" si="393"/>
        <v>1.6776790171362435</v>
      </c>
      <c r="EU651" s="191">
        <f t="shared" si="431"/>
        <v>7.5434479766479825</v>
      </c>
      <c r="EV651" s="191"/>
      <c r="EW651" s="191"/>
      <c r="EX651" s="192" t="str">
        <f t="shared" si="432"/>
        <v>Rear</v>
      </c>
      <c r="EY651" s="145"/>
      <c r="EZ651" s="191"/>
      <c r="FA651" s="191"/>
      <c r="FB651" s="191"/>
      <c r="FC651" s="191"/>
      <c r="FD651" s="191"/>
      <c r="FE651" s="191"/>
      <c r="FF651" s="192"/>
      <c r="FG651" s="145"/>
      <c r="FH651" s="191"/>
      <c r="FI651" s="191"/>
      <c r="FJ651" s="191"/>
      <c r="FK651" s="191"/>
      <c r="FL651" s="191"/>
      <c r="FM651" s="191"/>
      <c r="FN651" s="192"/>
      <c r="FO651" s="145"/>
      <c r="FP651" s="191"/>
      <c r="FQ651" s="191"/>
      <c r="FR651" s="191"/>
      <c r="FS651" s="191"/>
      <c r="FT651" s="191"/>
      <c r="FU651" s="191"/>
      <c r="FV651" s="192"/>
      <c r="FW651" s="191"/>
      <c r="FX651" s="191"/>
      <c r="FY651" s="191"/>
      <c r="FZ651" s="191"/>
      <c r="GA651" s="191"/>
      <c r="GB651" s="191"/>
      <c r="GC651" s="191"/>
      <c r="GD651" s="210"/>
      <c r="GE651" s="145"/>
      <c r="GF651" s="191"/>
      <c r="GG651" s="191"/>
      <c r="GH651" s="191"/>
      <c r="GI651" s="191"/>
      <c r="GJ651" s="191"/>
      <c r="GK651" s="191"/>
      <c r="GL651" s="210"/>
      <c r="GM651" s="145"/>
      <c r="GN651" s="191"/>
      <c r="GO651" s="191"/>
      <c r="GP651" s="191"/>
      <c r="GQ651" s="191"/>
      <c r="GR651" s="191"/>
      <c r="GS651" s="191"/>
      <c r="GT651" s="210"/>
      <c r="GU651" s="145"/>
      <c r="GV651" s="191"/>
      <c r="GW651" s="191"/>
      <c r="GX651" s="191"/>
      <c r="GY651" s="191"/>
      <c r="GZ651" s="191"/>
      <c r="HA651" s="191"/>
      <c r="HB651" s="210"/>
      <c r="HC651" s="145"/>
      <c r="HD651" s="191"/>
      <c r="HE651" s="191"/>
      <c r="HF651" s="191"/>
      <c r="HG651" s="191"/>
      <c r="HH651" s="191"/>
      <c r="HI651" s="191"/>
      <c r="HJ651" s="210"/>
      <c r="HR651" s="310"/>
    </row>
    <row r="652" spans="1:226" s="309" customFormat="1" ht="14.45" customHeight="1" x14ac:dyDescent="0.25">
      <c r="A652" s="211" t="s">
        <v>431</v>
      </c>
      <c r="B652" s="194" t="s">
        <v>0</v>
      </c>
      <c r="C652" s="31">
        <f t="shared" si="394"/>
        <v>642</v>
      </c>
      <c r="D652" s="173" t="str">
        <f t="shared" si="395"/>
        <v>Dw_642</v>
      </c>
      <c r="E652" s="4">
        <v>540.12646107144849</v>
      </c>
      <c r="F652" s="195" t="s">
        <v>360</v>
      </c>
      <c r="G652" s="195">
        <v>17.5</v>
      </c>
      <c r="H652" s="3">
        <f t="shared" si="396"/>
        <v>52.180462635784387</v>
      </c>
      <c r="I652" s="196">
        <f t="shared" si="397"/>
        <v>191.49357780837443</v>
      </c>
      <c r="J652" s="217">
        <f t="shared" si="398"/>
        <v>0.3</v>
      </c>
      <c r="K652" s="280">
        <f t="shared" si="399"/>
        <v>0.65931739330724193</v>
      </c>
      <c r="L652" s="280">
        <f t="shared" si="400"/>
        <v>0.76432751957368239</v>
      </c>
      <c r="M652" s="225">
        <f t="shared" si="401"/>
        <v>1.1009498659200372</v>
      </c>
      <c r="N652" s="15" t="s">
        <v>432</v>
      </c>
      <c r="O652" s="197">
        <f t="shared" si="402"/>
        <v>0.57324563968026176</v>
      </c>
      <c r="P652" s="198">
        <f t="shared" si="403"/>
        <v>0</v>
      </c>
      <c r="Q652" s="198">
        <f t="shared" si="404"/>
        <v>0</v>
      </c>
      <c r="R652" s="198">
        <f t="shared" si="405"/>
        <v>0.77137663130987344</v>
      </c>
      <c r="S652" s="77">
        <f t="shared" si="406"/>
        <v>0.83624006365768144</v>
      </c>
      <c r="T652" s="199"/>
      <c r="U652" s="3">
        <f t="shared" si="407"/>
        <v>1.876406164871383</v>
      </c>
      <c r="V652" s="98">
        <f t="shared" si="408"/>
        <v>11.971060324928928</v>
      </c>
      <c r="W652" s="49">
        <f t="shared" si="409"/>
        <v>4.3588839433982374</v>
      </c>
      <c r="X652" s="317">
        <f t="shared" si="410"/>
        <v>8.5633132584151436E-2</v>
      </c>
      <c r="Y652" s="318">
        <v>8.5633132584151436E-2</v>
      </c>
      <c r="Z652" s="200"/>
      <c r="AA652" s="66"/>
      <c r="AB652" s="66"/>
      <c r="AC652" s="66">
        <v>250</v>
      </c>
      <c r="AD652" s="66"/>
      <c r="AE652" s="66"/>
      <c r="AF652" s="66"/>
      <c r="AG652" s="66"/>
      <c r="AH652" s="195"/>
      <c r="AI652" s="34"/>
      <c r="AJ652" s="229">
        <v>180</v>
      </c>
      <c r="AK652" s="34"/>
      <c r="AL652" s="34"/>
      <c r="AM652" s="34"/>
      <c r="AN652" s="201"/>
      <c r="AO652" s="201"/>
      <c r="AP652" s="202">
        <v>240</v>
      </c>
      <c r="AQ652" s="18"/>
      <c r="AR652" s="18"/>
      <c r="AS652" s="18"/>
      <c r="AT652" s="51"/>
      <c r="AU652" s="17"/>
      <c r="AV652" s="18"/>
      <c r="AW652" s="112"/>
      <c r="AX652" s="103"/>
      <c r="AY652" s="18"/>
      <c r="AZ652" s="18"/>
      <c r="BA652" s="18"/>
      <c r="BB652" s="17"/>
      <c r="BC652" s="19"/>
      <c r="BD652" s="19"/>
      <c r="BE652" s="19"/>
      <c r="BF652" s="17"/>
      <c r="BG652" s="18"/>
      <c r="BH652" s="18"/>
      <c r="BI652" s="128"/>
      <c r="BJ652" s="331"/>
      <c r="BK652" s="332"/>
      <c r="BL652" s="332"/>
      <c r="BM652" s="332"/>
      <c r="BN652" s="333"/>
      <c r="BO652" s="203">
        <f t="shared" si="411"/>
        <v>6.9363999999999999</v>
      </c>
      <c r="BP652" s="285">
        <v>7.5227009162943874</v>
      </c>
      <c r="BQ652" s="204">
        <v>3.0130729787843613</v>
      </c>
      <c r="BR652" s="204"/>
      <c r="BS652" s="47"/>
      <c r="BT652" s="42"/>
      <c r="BU652" s="42"/>
      <c r="BV652" s="42"/>
      <c r="BW652" s="43"/>
      <c r="BX652" s="191"/>
      <c r="BY652" s="191"/>
      <c r="BZ652" s="205"/>
      <c r="CA652" s="191"/>
      <c r="CB652" s="206"/>
      <c r="CC652" s="191"/>
      <c r="CD652" s="207">
        <f t="shared" si="412"/>
        <v>57.44807334251233</v>
      </c>
      <c r="CE652" s="47" t="s">
        <v>356</v>
      </c>
      <c r="CF652" s="42">
        <v>31.8</v>
      </c>
      <c r="CG652" s="42" t="s">
        <v>353</v>
      </c>
      <c r="CH652" s="42">
        <v>175</v>
      </c>
      <c r="CI652" s="191"/>
      <c r="CJ652" s="192"/>
      <c r="CK652" s="191" t="s">
        <v>357</v>
      </c>
      <c r="CL652" s="191" t="s">
        <v>358</v>
      </c>
      <c r="CM652" s="208">
        <v>0.13</v>
      </c>
      <c r="CN652" s="191">
        <v>470</v>
      </c>
      <c r="CO652" s="205">
        <f t="shared" si="413"/>
        <v>77.161098685377766</v>
      </c>
      <c r="CP652" s="191">
        <f t="shared" si="414"/>
        <v>43.086055006884244</v>
      </c>
      <c r="CQ652" s="145" t="s">
        <v>353</v>
      </c>
      <c r="CR652" s="191">
        <v>175</v>
      </c>
      <c r="CS652" s="191"/>
      <c r="CT652" s="191"/>
      <c r="CU652" s="191"/>
      <c r="CV652" s="192"/>
      <c r="CW652" s="191" t="s">
        <v>357</v>
      </c>
      <c r="CX652" s="209" t="s">
        <v>358</v>
      </c>
      <c r="CY652" s="208">
        <v>0.13</v>
      </c>
      <c r="CZ652" s="191">
        <v>470</v>
      </c>
      <c r="DA652" s="191"/>
      <c r="DB652" s="191">
        <f t="shared" si="415"/>
        <v>52.180462635784387</v>
      </c>
      <c r="DC652" s="43">
        <f t="shared" si="416"/>
        <v>0</v>
      </c>
      <c r="DD652" s="191" t="s">
        <v>362</v>
      </c>
      <c r="DE652" s="191">
        <v>100</v>
      </c>
      <c r="DF652" s="191" t="s">
        <v>361</v>
      </c>
      <c r="DG652" s="191">
        <v>20</v>
      </c>
      <c r="DH652" s="191" t="s">
        <v>353</v>
      </c>
      <c r="DI652" s="192">
        <v>175</v>
      </c>
      <c r="DJ652" s="191"/>
      <c r="DK652" s="209"/>
      <c r="DL652" s="208"/>
      <c r="DM652" s="191"/>
      <c r="DN652" s="191">
        <f t="shared" si="417"/>
        <v>52.180462635784387</v>
      </c>
      <c r="DO652" s="192">
        <f t="shared" si="418"/>
        <v>0</v>
      </c>
      <c r="DP652" s="191">
        <v>1</v>
      </c>
      <c r="DQ652" s="191" t="s">
        <v>363</v>
      </c>
      <c r="DR652" s="191" t="s">
        <v>371</v>
      </c>
      <c r="DS652" s="208">
        <v>0.13400000000000001</v>
      </c>
      <c r="DT652" s="191">
        <v>580</v>
      </c>
      <c r="DU652" s="191">
        <f t="shared" si="419"/>
        <v>7.5227009162943874</v>
      </c>
      <c r="DV652" s="191">
        <v>0.375</v>
      </c>
      <c r="DW652" s="191">
        <v>0.45</v>
      </c>
      <c r="DX652" s="192">
        <f t="shared" si="420"/>
        <v>9.5746788904187223</v>
      </c>
      <c r="DY652" s="191">
        <v>1</v>
      </c>
      <c r="DZ652" s="191" t="s">
        <v>363</v>
      </c>
      <c r="EA652" s="191" t="s">
        <v>371</v>
      </c>
      <c r="EB652" s="208">
        <v>0.13400000000000001</v>
      </c>
      <c r="EC652" s="191">
        <v>580</v>
      </c>
      <c r="ED652" s="191">
        <f t="shared" si="421"/>
        <v>3.0130729787843613</v>
      </c>
      <c r="EE652" s="191">
        <v>0.47499999999999998</v>
      </c>
      <c r="EF652" s="191">
        <v>0.47499999999999998</v>
      </c>
      <c r="EG652" s="191">
        <f t="shared" si="422"/>
        <v>4.7873394452093612</v>
      </c>
      <c r="EH652" s="166">
        <f t="shared" si="423"/>
        <v>2</v>
      </c>
      <c r="EI652" s="205">
        <f t="shared" si="424"/>
        <v>3.1898904802813512</v>
      </c>
      <c r="EJ652" s="205">
        <f t="shared" si="425"/>
        <v>1.876406164871383</v>
      </c>
      <c r="EK652" s="51">
        <f t="shared" ref="EK652:EK715" si="433">IF((BQ652-EJ652)/2&gt;$EK$2,$EK$2,MAX(BQ652-EJ652-$EL$2,(BQ652-EJ652)/2))</f>
        <v>0.8866668139129783</v>
      </c>
      <c r="EL652" s="220">
        <f t="shared" si="426"/>
        <v>0.13915475985932435</v>
      </c>
      <c r="EM652" s="221">
        <f t="shared" si="427"/>
        <v>5.9855301624644639</v>
      </c>
      <c r="EN652" s="191"/>
      <c r="EO652" s="313"/>
      <c r="EP652" s="192" t="s">
        <v>354</v>
      </c>
      <c r="EQ652" s="222">
        <f t="shared" si="428"/>
        <v>3.1898904802813512</v>
      </c>
      <c r="ER652" s="191">
        <f t="shared" si="429"/>
        <v>1.876406164871383</v>
      </c>
      <c r="ES652" s="51">
        <f t="shared" si="430"/>
        <v>0.8866668139129783</v>
      </c>
      <c r="ET652" s="191">
        <f t="shared" ref="ET652:ET715" si="434">IF((BO652/2-($EI$2*POWER(Y652*I652/(EH652*$EI$2),2/5)))/2&gt;0,BO652/2+EL652,EL652)</f>
        <v>3.6073547598593243</v>
      </c>
      <c r="EU652" s="191">
        <f t="shared" si="431"/>
        <v>5.9855301624644639</v>
      </c>
      <c r="EV652" s="191"/>
      <c r="EW652" s="191"/>
      <c r="EX652" s="192" t="str">
        <f t="shared" si="432"/>
        <v>Front</v>
      </c>
      <c r="EY652" s="145"/>
      <c r="EZ652" s="191"/>
      <c r="FA652" s="191"/>
      <c r="FB652" s="191"/>
      <c r="FC652" s="191"/>
      <c r="FD652" s="191"/>
      <c r="FE652" s="191"/>
      <c r="FF652" s="192"/>
      <c r="FG652" s="145"/>
      <c r="FH652" s="191"/>
      <c r="FI652" s="191"/>
      <c r="FJ652" s="191"/>
      <c r="FK652" s="191"/>
      <c r="FL652" s="191"/>
      <c r="FM652" s="191"/>
      <c r="FN652" s="192"/>
      <c r="FO652" s="145"/>
      <c r="FP652" s="191"/>
      <c r="FQ652" s="191"/>
      <c r="FR652" s="191"/>
      <c r="FS652" s="191"/>
      <c r="FT652" s="191"/>
      <c r="FU652" s="191"/>
      <c r="FV652" s="192"/>
      <c r="FW652" s="191"/>
      <c r="FX652" s="191"/>
      <c r="FY652" s="191"/>
      <c r="FZ652" s="191"/>
      <c r="GA652" s="191"/>
      <c r="GB652" s="191"/>
      <c r="GC652" s="191"/>
      <c r="GD652" s="210"/>
      <c r="GE652" s="145"/>
      <c r="GF652" s="191"/>
      <c r="GG652" s="191"/>
      <c r="GH652" s="191"/>
      <c r="GI652" s="191"/>
      <c r="GJ652" s="191"/>
      <c r="GK652" s="191"/>
      <c r="GL652" s="210"/>
      <c r="GM652" s="145"/>
      <c r="GN652" s="191"/>
      <c r="GO652" s="191"/>
      <c r="GP652" s="191"/>
      <c r="GQ652" s="191"/>
      <c r="GR652" s="191"/>
      <c r="GS652" s="191"/>
      <c r="GT652" s="210"/>
      <c r="GU652" s="145"/>
      <c r="GV652" s="191"/>
      <c r="GW652" s="191"/>
      <c r="GX652" s="191"/>
      <c r="GY652" s="191"/>
      <c r="GZ652" s="191"/>
      <c r="HA652" s="191"/>
      <c r="HB652" s="210"/>
      <c r="HC652" s="145"/>
      <c r="HD652" s="191"/>
      <c r="HE652" s="191"/>
      <c r="HF652" s="191"/>
      <c r="HG652" s="191"/>
      <c r="HH652" s="191"/>
      <c r="HI652" s="191"/>
      <c r="HJ652" s="210"/>
      <c r="HR652" s="310"/>
    </row>
    <row r="653" spans="1:226" s="309" customFormat="1" ht="14.45" customHeight="1" x14ac:dyDescent="0.25">
      <c r="A653" s="211" t="s">
        <v>431</v>
      </c>
      <c r="B653" s="194" t="s">
        <v>0</v>
      </c>
      <c r="C653" s="31">
        <f t="shared" ref="C653:C716" si="435">C652+1</f>
        <v>643</v>
      </c>
      <c r="D653" s="173" t="str">
        <f t="shared" si="395"/>
        <v>Dw_643</v>
      </c>
      <c r="E653" s="4">
        <v>458.66476080209259</v>
      </c>
      <c r="F653" s="195" t="s">
        <v>360</v>
      </c>
      <c r="G653" s="195">
        <v>17.5</v>
      </c>
      <c r="H653" s="3">
        <f t="shared" si="396"/>
        <v>56.683339770410875</v>
      </c>
      <c r="I653" s="196">
        <f t="shared" si="397"/>
        <v>200.32656622584074</v>
      </c>
      <c r="J653" s="1">
        <f t="shared" si="398"/>
        <v>0.30000000000000004</v>
      </c>
      <c r="K653" s="280">
        <f t="shared" si="399"/>
        <v>0.69109991007043947</v>
      </c>
      <c r="L653" s="280">
        <f t="shared" si="400"/>
        <v>0.79697403890474372</v>
      </c>
      <c r="M653" s="225">
        <f t="shared" si="401"/>
        <v>1.0602404535648728</v>
      </c>
      <c r="N653" s="15" t="s">
        <v>432</v>
      </c>
      <c r="O653" s="197">
        <f t="shared" si="402"/>
        <v>0.59773052917855785</v>
      </c>
      <c r="P653" s="198">
        <f t="shared" si="403"/>
        <v>0</v>
      </c>
      <c r="Q653" s="198">
        <f t="shared" si="404"/>
        <v>0</v>
      </c>
      <c r="R653" s="198">
        <f t="shared" si="405"/>
        <v>0.74285372546539241</v>
      </c>
      <c r="S653" s="77">
        <f t="shared" si="406"/>
        <v>0.91590544873927449</v>
      </c>
      <c r="T653" s="199"/>
      <c r="U653" s="3">
        <f t="shared" si="407"/>
        <v>1.8432865817749469</v>
      </c>
      <c r="V653" s="98">
        <f t="shared" si="408"/>
        <v>11.552198436675331</v>
      </c>
      <c r="W653" s="49">
        <f t="shared" si="409"/>
        <v>4.9067145168191963</v>
      </c>
      <c r="X653" s="317">
        <f t="shared" si="410"/>
        <v>7.8292926042838759E-2</v>
      </c>
      <c r="Y653" s="318">
        <v>7.8292926042838745E-2</v>
      </c>
      <c r="Z653" s="200"/>
      <c r="AA653" s="66"/>
      <c r="AB653" s="66"/>
      <c r="AC653" s="66">
        <v>250</v>
      </c>
      <c r="AD653" s="66"/>
      <c r="AE653" s="66"/>
      <c r="AF653" s="66"/>
      <c r="AG653" s="66"/>
      <c r="AH653" s="195"/>
      <c r="AI653" s="34"/>
      <c r="AJ653" s="229">
        <v>180</v>
      </c>
      <c r="AK653" s="34"/>
      <c r="AL653" s="34"/>
      <c r="AM653" s="34"/>
      <c r="AN653" s="201"/>
      <c r="AO653" s="201"/>
      <c r="AP653" s="202">
        <v>240</v>
      </c>
      <c r="AQ653" s="18"/>
      <c r="AR653" s="18"/>
      <c r="AS653" s="18"/>
      <c r="AT653" s="51"/>
      <c r="AU653" s="17"/>
      <c r="AV653" s="18"/>
      <c r="AW653" s="112"/>
      <c r="AX653" s="103"/>
      <c r="AY653" s="18"/>
      <c r="AZ653" s="18"/>
      <c r="BA653" s="18"/>
      <c r="BB653" s="17"/>
      <c r="BC653" s="19"/>
      <c r="BD653" s="19"/>
      <c r="BE653" s="19"/>
      <c r="BF653" s="17"/>
      <c r="BG653" s="18"/>
      <c r="BH653" s="18"/>
      <c r="BI653" s="128"/>
      <c r="BJ653" s="331"/>
      <c r="BK653" s="332"/>
      <c r="BL653" s="332"/>
      <c r="BM653" s="332"/>
      <c r="BN653" s="333"/>
      <c r="BO653" s="203">
        <f t="shared" si="411"/>
        <v>6.9363999999999999</v>
      </c>
      <c r="BP653" s="285">
        <v>8.1718672179244098</v>
      </c>
      <c r="BQ653" s="204">
        <v>2.8778908074199929</v>
      </c>
      <c r="BR653" s="204"/>
      <c r="BS653" s="47"/>
      <c r="BT653" s="42"/>
      <c r="BU653" s="42"/>
      <c r="BV653" s="42"/>
      <c r="BW653" s="43"/>
      <c r="BX653" s="191"/>
      <c r="BY653" s="191"/>
      <c r="BZ653" s="205"/>
      <c r="CA653" s="191"/>
      <c r="CB653" s="206"/>
      <c r="CC653" s="191"/>
      <c r="CD653" s="207">
        <f t="shared" si="412"/>
        <v>60.097969867752226</v>
      </c>
      <c r="CE653" s="47" t="s">
        <v>356</v>
      </c>
      <c r="CF653" s="42">
        <v>31.8</v>
      </c>
      <c r="CG653" s="42" t="s">
        <v>353</v>
      </c>
      <c r="CH653" s="42">
        <v>175</v>
      </c>
      <c r="CI653" s="191"/>
      <c r="CJ653" s="192"/>
      <c r="CK653" s="191" t="s">
        <v>357</v>
      </c>
      <c r="CL653" s="191" t="s">
        <v>358</v>
      </c>
      <c r="CM653" s="208">
        <v>0.13</v>
      </c>
      <c r="CN653" s="191">
        <v>470</v>
      </c>
      <c r="CO653" s="205">
        <f t="shared" si="413"/>
        <v>76.98833283359113</v>
      </c>
      <c r="CP653" s="191">
        <f t="shared" si="414"/>
        <v>45.07347740081417</v>
      </c>
      <c r="CQ653" s="145" t="s">
        <v>353</v>
      </c>
      <c r="CR653" s="191">
        <v>175</v>
      </c>
      <c r="CS653" s="191"/>
      <c r="CT653" s="191"/>
      <c r="CU653" s="191"/>
      <c r="CV653" s="192"/>
      <c r="CW653" s="191" t="s">
        <v>357</v>
      </c>
      <c r="CX653" s="209" t="s">
        <v>358</v>
      </c>
      <c r="CY653" s="208">
        <v>0.13</v>
      </c>
      <c r="CZ653" s="191">
        <v>470</v>
      </c>
      <c r="DA653" s="191"/>
      <c r="DB653" s="191">
        <f t="shared" si="415"/>
        <v>56.683339770410875</v>
      </c>
      <c r="DC653" s="43">
        <f t="shared" si="416"/>
        <v>0</v>
      </c>
      <c r="DD653" s="191" t="s">
        <v>362</v>
      </c>
      <c r="DE653" s="191">
        <v>100</v>
      </c>
      <c r="DF653" s="191" t="s">
        <v>361</v>
      </c>
      <c r="DG653" s="191">
        <v>20</v>
      </c>
      <c r="DH653" s="191" t="s">
        <v>353</v>
      </c>
      <c r="DI653" s="192">
        <v>175</v>
      </c>
      <c r="DJ653" s="191"/>
      <c r="DK653" s="209"/>
      <c r="DL653" s="208"/>
      <c r="DM653" s="191"/>
      <c r="DN653" s="191">
        <f t="shared" si="417"/>
        <v>56.683339770410875</v>
      </c>
      <c r="DO653" s="192">
        <f t="shared" si="418"/>
        <v>0</v>
      </c>
      <c r="DP653" s="191">
        <v>1</v>
      </c>
      <c r="DQ653" s="191" t="s">
        <v>363</v>
      </c>
      <c r="DR653" s="191" t="s">
        <v>371</v>
      </c>
      <c r="DS653" s="208">
        <v>0.13400000000000001</v>
      </c>
      <c r="DT653" s="191">
        <v>580</v>
      </c>
      <c r="DU653" s="191">
        <f t="shared" si="419"/>
        <v>8.1718672179244098</v>
      </c>
      <c r="DV653" s="191">
        <v>0.375</v>
      </c>
      <c r="DW653" s="191">
        <v>0.45</v>
      </c>
      <c r="DX653" s="192">
        <f t="shared" si="420"/>
        <v>10.016328311292037</v>
      </c>
      <c r="DY653" s="191">
        <v>1</v>
      </c>
      <c r="DZ653" s="191" t="s">
        <v>363</v>
      </c>
      <c r="EA653" s="191" t="s">
        <v>371</v>
      </c>
      <c r="EB653" s="208">
        <v>0.13400000000000001</v>
      </c>
      <c r="EC653" s="191">
        <v>580</v>
      </c>
      <c r="ED653" s="191">
        <f t="shared" si="421"/>
        <v>2.8778908074199929</v>
      </c>
      <c r="EE653" s="191">
        <v>0.47499999999999998</v>
      </c>
      <c r="EF653" s="191">
        <v>0.47499999999999998</v>
      </c>
      <c r="EG653" s="191">
        <f t="shared" si="422"/>
        <v>5.0081641556460186</v>
      </c>
      <c r="EH653" s="166">
        <f t="shared" si="423"/>
        <v>2</v>
      </c>
      <c r="EI653" s="205">
        <f t="shared" si="424"/>
        <v>3.1335871890174096</v>
      </c>
      <c r="EJ653" s="205">
        <f t="shared" si="425"/>
        <v>1.8432865817749469</v>
      </c>
      <c r="EK653" s="51">
        <f t="shared" si="433"/>
        <v>0.78460422564504606</v>
      </c>
      <c r="EL653" s="220">
        <f t="shared" si="426"/>
        <v>0.16730640549129516</v>
      </c>
      <c r="EM653" s="221">
        <f t="shared" si="427"/>
        <v>5.7760992183376656</v>
      </c>
      <c r="EN653" s="191"/>
      <c r="EO653" s="313"/>
      <c r="EP653" s="192" t="s">
        <v>354</v>
      </c>
      <c r="EQ653" s="222">
        <f t="shared" si="428"/>
        <v>3.1335871890174096</v>
      </c>
      <c r="ER653" s="191">
        <f t="shared" si="429"/>
        <v>1.8432865817749469</v>
      </c>
      <c r="ES653" s="51">
        <f t="shared" si="430"/>
        <v>0.78460422564504606</v>
      </c>
      <c r="ET653" s="191">
        <f t="shared" si="434"/>
        <v>3.6355064054912951</v>
      </c>
      <c r="EU653" s="191">
        <f t="shared" si="431"/>
        <v>5.7760992183376656</v>
      </c>
      <c r="EV653" s="191"/>
      <c r="EW653" s="191"/>
      <c r="EX653" s="192" t="str">
        <f t="shared" si="432"/>
        <v>Front</v>
      </c>
      <c r="EY653" s="145"/>
      <c r="EZ653" s="191"/>
      <c r="FA653" s="191"/>
      <c r="FB653" s="191"/>
      <c r="FC653" s="191"/>
      <c r="FD653" s="191"/>
      <c r="FE653" s="191"/>
      <c r="FF653" s="192"/>
      <c r="FG653" s="145"/>
      <c r="FH653" s="191"/>
      <c r="FI653" s="191"/>
      <c r="FJ653" s="191"/>
      <c r="FK653" s="191"/>
      <c r="FL653" s="191"/>
      <c r="FM653" s="191"/>
      <c r="FN653" s="192"/>
      <c r="FO653" s="145"/>
      <c r="FP653" s="191"/>
      <c r="FQ653" s="191"/>
      <c r="FR653" s="191"/>
      <c r="FS653" s="191"/>
      <c r="FT653" s="191"/>
      <c r="FU653" s="191"/>
      <c r="FV653" s="192"/>
      <c r="FW653" s="191"/>
      <c r="FX653" s="191"/>
      <c r="FY653" s="191"/>
      <c r="FZ653" s="191"/>
      <c r="GA653" s="191"/>
      <c r="GB653" s="191"/>
      <c r="GC653" s="191"/>
      <c r="GD653" s="210"/>
      <c r="GE653" s="145"/>
      <c r="GF653" s="191"/>
      <c r="GG653" s="191"/>
      <c r="GH653" s="191"/>
      <c r="GI653" s="191"/>
      <c r="GJ653" s="191"/>
      <c r="GK653" s="191"/>
      <c r="GL653" s="210"/>
      <c r="GM653" s="145"/>
      <c r="GN653" s="191"/>
      <c r="GO653" s="191"/>
      <c r="GP653" s="191"/>
      <c r="GQ653" s="191"/>
      <c r="GR653" s="191"/>
      <c r="GS653" s="191"/>
      <c r="GT653" s="210"/>
      <c r="GU653" s="145"/>
      <c r="GV653" s="191"/>
      <c r="GW653" s="191"/>
      <c r="GX653" s="191"/>
      <c r="GY653" s="191"/>
      <c r="GZ653" s="191"/>
      <c r="HA653" s="191"/>
      <c r="HB653" s="210"/>
      <c r="HC653" s="145"/>
      <c r="HD653" s="191"/>
      <c r="HE653" s="191"/>
      <c r="HF653" s="191"/>
      <c r="HG653" s="191"/>
      <c r="HH653" s="191"/>
      <c r="HI653" s="191"/>
      <c r="HJ653" s="210"/>
      <c r="HR653" s="310"/>
    </row>
    <row r="654" spans="1:226" s="309" customFormat="1" ht="14.45" customHeight="1" x14ac:dyDescent="0.25">
      <c r="A654" s="211" t="s">
        <v>431</v>
      </c>
      <c r="B654" s="194" t="s">
        <v>0</v>
      </c>
      <c r="C654" s="31">
        <f t="shared" si="435"/>
        <v>644</v>
      </c>
      <c r="D654" s="173" t="str">
        <f t="shared" si="395"/>
        <v>Dw_644</v>
      </c>
      <c r="E654" s="4">
        <v>487.20374501402989</v>
      </c>
      <c r="F654" s="195" t="s">
        <v>360</v>
      </c>
      <c r="G654" s="195">
        <v>17.5</v>
      </c>
      <c r="H654" s="3">
        <f t="shared" si="396"/>
        <v>51.168637227890756</v>
      </c>
      <c r="I654" s="196">
        <f t="shared" si="397"/>
        <v>182.41224506967313</v>
      </c>
      <c r="J654" s="1">
        <f t="shared" si="398"/>
        <v>0.3</v>
      </c>
      <c r="K654" s="280">
        <f t="shared" si="399"/>
        <v>0.68340547740904611</v>
      </c>
      <c r="L654" s="280">
        <f t="shared" si="400"/>
        <v>0.7833572971792454</v>
      </c>
      <c r="M654" s="225">
        <f t="shared" si="401"/>
        <v>1.0694768609368674</v>
      </c>
      <c r="N654" s="15" t="s">
        <v>432</v>
      </c>
      <c r="O654" s="197">
        <f t="shared" si="402"/>
        <v>0.58751797288443408</v>
      </c>
      <c r="P654" s="198">
        <f t="shared" si="403"/>
        <v>0</v>
      </c>
      <c r="Q654" s="198">
        <f t="shared" si="404"/>
        <v>0</v>
      </c>
      <c r="R654" s="198">
        <f t="shared" si="405"/>
        <v>0.74932518163661488</v>
      </c>
      <c r="S654" s="77">
        <f t="shared" si="406"/>
        <v>0.85804729407229696</v>
      </c>
      <c r="T654" s="199"/>
      <c r="U654" s="3">
        <f t="shared" si="407"/>
        <v>1.7335019779636576</v>
      </c>
      <c r="V654" s="98">
        <f t="shared" si="408"/>
        <v>10.217098965853301</v>
      </c>
      <c r="W654" s="49">
        <f t="shared" si="409"/>
        <v>5.0081375739730154</v>
      </c>
      <c r="X654" s="317">
        <f t="shared" si="410"/>
        <v>7.3745543780090878E-2</v>
      </c>
      <c r="Y654" s="318">
        <v>7.3745543780090864E-2</v>
      </c>
      <c r="Z654" s="200"/>
      <c r="AA654" s="66"/>
      <c r="AB654" s="66"/>
      <c r="AC654" s="66">
        <v>250</v>
      </c>
      <c r="AD654" s="66"/>
      <c r="AE654" s="66"/>
      <c r="AF654" s="66"/>
      <c r="AG654" s="66"/>
      <c r="AH654" s="195"/>
      <c r="AI654" s="34"/>
      <c r="AJ654" s="229">
        <v>180</v>
      </c>
      <c r="AK654" s="34"/>
      <c r="AL654" s="34"/>
      <c r="AM654" s="34"/>
      <c r="AN654" s="201"/>
      <c r="AO654" s="201"/>
      <c r="AP654" s="202">
        <v>240</v>
      </c>
      <c r="AQ654" s="18"/>
      <c r="AR654" s="18"/>
      <c r="AS654" s="18"/>
      <c r="AT654" s="51"/>
      <c r="AU654" s="17"/>
      <c r="AV654" s="18"/>
      <c r="AW654" s="112"/>
      <c r="AX654" s="103"/>
      <c r="AY654" s="18"/>
      <c r="AZ654" s="18"/>
      <c r="BA654" s="18"/>
      <c r="BB654" s="17"/>
      <c r="BC654" s="19"/>
      <c r="BD654" s="19"/>
      <c r="BE654" s="19"/>
      <c r="BF654" s="17"/>
      <c r="BG654" s="18"/>
      <c r="BH654" s="18"/>
      <c r="BI654" s="128"/>
      <c r="BJ654" s="331"/>
      <c r="BK654" s="332"/>
      <c r="BL654" s="332"/>
      <c r="BM654" s="332"/>
      <c r="BN654" s="333"/>
      <c r="BO654" s="203">
        <f t="shared" si="411"/>
        <v>6.9363999999999999</v>
      </c>
      <c r="BP654" s="285">
        <v>7.3768290796221034</v>
      </c>
      <c r="BQ654" s="204">
        <v>2.7972363946824275</v>
      </c>
      <c r="BR654" s="204"/>
      <c r="BS654" s="47"/>
      <c r="BT654" s="42"/>
      <c r="BU654" s="42"/>
      <c r="BV654" s="42"/>
      <c r="BW654" s="43"/>
      <c r="BX654" s="191"/>
      <c r="BY654" s="191"/>
      <c r="BZ654" s="205"/>
      <c r="CA654" s="191"/>
      <c r="CB654" s="206"/>
      <c r="CC654" s="191"/>
      <c r="CD654" s="207">
        <f t="shared" si="412"/>
        <v>54.72367352090194</v>
      </c>
      <c r="CE654" s="47" t="s">
        <v>356</v>
      </c>
      <c r="CF654" s="42">
        <v>31.8</v>
      </c>
      <c r="CG654" s="42" t="s">
        <v>353</v>
      </c>
      <c r="CH654" s="42">
        <v>175</v>
      </c>
      <c r="CI654" s="191"/>
      <c r="CJ654" s="192"/>
      <c r="CK654" s="191" t="s">
        <v>357</v>
      </c>
      <c r="CL654" s="191" t="s">
        <v>358</v>
      </c>
      <c r="CM654" s="208">
        <v>0.13</v>
      </c>
      <c r="CN654" s="191">
        <v>470</v>
      </c>
      <c r="CO654" s="205">
        <f t="shared" si="413"/>
        <v>70.103416762463752</v>
      </c>
      <c r="CP654" s="191">
        <f t="shared" si="414"/>
        <v>41.042755140676455</v>
      </c>
      <c r="CQ654" s="145" t="s">
        <v>353</v>
      </c>
      <c r="CR654" s="191">
        <v>175</v>
      </c>
      <c r="CS654" s="191"/>
      <c r="CT654" s="191"/>
      <c r="CU654" s="191"/>
      <c r="CV654" s="192"/>
      <c r="CW654" s="191" t="s">
        <v>357</v>
      </c>
      <c r="CX654" s="209" t="s">
        <v>358</v>
      </c>
      <c r="CY654" s="208">
        <v>0.13</v>
      </c>
      <c r="CZ654" s="191">
        <v>470</v>
      </c>
      <c r="DA654" s="191"/>
      <c r="DB654" s="191">
        <f t="shared" si="415"/>
        <v>51.168637227890756</v>
      </c>
      <c r="DC654" s="43">
        <f t="shared" si="416"/>
        <v>0</v>
      </c>
      <c r="DD654" s="191" t="s">
        <v>362</v>
      </c>
      <c r="DE654" s="191">
        <v>100</v>
      </c>
      <c r="DF654" s="191" t="s">
        <v>361</v>
      </c>
      <c r="DG654" s="191">
        <v>20</v>
      </c>
      <c r="DH654" s="191" t="s">
        <v>353</v>
      </c>
      <c r="DI654" s="192">
        <v>175</v>
      </c>
      <c r="DJ654" s="191"/>
      <c r="DK654" s="209"/>
      <c r="DL654" s="208"/>
      <c r="DM654" s="191"/>
      <c r="DN654" s="191">
        <f t="shared" si="417"/>
        <v>51.168637227890756</v>
      </c>
      <c r="DO654" s="192">
        <f t="shared" si="418"/>
        <v>0</v>
      </c>
      <c r="DP654" s="191">
        <v>1</v>
      </c>
      <c r="DQ654" s="191" t="s">
        <v>363</v>
      </c>
      <c r="DR654" s="191" t="s">
        <v>371</v>
      </c>
      <c r="DS654" s="208">
        <v>0.13400000000000001</v>
      </c>
      <c r="DT654" s="191">
        <v>580</v>
      </c>
      <c r="DU654" s="191">
        <f t="shared" si="419"/>
        <v>7.3768290796221034</v>
      </c>
      <c r="DV654" s="191">
        <v>0.375</v>
      </c>
      <c r="DW654" s="191">
        <v>0.45</v>
      </c>
      <c r="DX654" s="192">
        <f t="shared" si="420"/>
        <v>9.1206122534836567</v>
      </c>
      <c r="DY654" s="191">
        <v>1</v>
      </c>
      <c r="DZ654" s="191" t="s">
        <v>363</v>
      </c>
      <c r="EA654" s="191" t="s">
        <v>371</v>
      </c>
      <c r="EB654" s="208">
        <v>0.13400000000000001</v>
      </c>
      <c r="EC654" s="191">
        <v>580</v>
      </c>
      <c r="ED654" s="191">
        <f t="shared" si="421"/>
        <v>2.7972363946824275</v>
      </c>
      <c r="EE654" s="191">
        <v>0.47499999999999998</v>
      </c>
      <c r="EF654" s="191">
        <v>0.47499999999999998</v>
      </c>
      <c r="EG654" s="191">
        <f t="shared" si="422"/>
        <v>4.5603061267418283</v>
      </c>
      <c r="EH654" s="166">
        <f t="shared" si="423"/>
        <v>2</v>
      </c>
      <c r="EI654" s="205">
        <f t="shared" si="424"/>
        <v>2.9469533625382174</v>
      </c>
      <c r="EJ654" s="205">
        <f t="shared" si="425"/>
        <v>1.7335019779636573</v>
      </c>
      <c r="EK654" s="51">
        <f t="shared" si="433"/>
        <v>0.81373441671877011</v>
      </c>
      <c r="EL654" s="220">
        <f t="shared" si="426"/>
        <v>0.26062331873089128</v>
      </c>
      <c r="EM654" s="221">
        <f t="shared" si="427"/>
        <v>5.1085494829266507</v>
      </c>
      <c r="EN654" s="191"/>
      <c r="EO654" s="313"/>
      <c r="EP654" s="192" t="s">
        <v>354</v>
      </c>
      <c r="EQ654" s="222">
        <f t="shared" si="428"/>
        <v>2.9469533625382174</v>
      </c>
      <c r="ER654" s="191">
        <f t="shared" si="429"/>
        <v>1.7335019779636573</v>
      </c>
      <c r="ES654" s="51">
        <f t="shared" si="430"/>
        <v>0.81373441671877011</v>
      </c>
      <c r="ET654" s="191">
        <f t="shared" si="434"/>
        <v>3.7288233187308912</v>
      </c>
      <c r="EU654" s="191">
        <f t="shared" si="431"/>
        <v>5.1085494829266507</v>
      </c>
      <c r="EV654" s="191"/>
      <c r="EW654" s="191"/>
      <c r="EX654" s="192" t="str">
        <f t="shared" si="432"/>
        <v>Front</v>
      </c>
      <c r="EY654" s="145"/>
      <c r="EZ654" s="191"/>
      <c r="FA654" s="191"/>
      <c r="FB654" s="191"/>
      <c r="FC654" s="191"/>
      <c r="FD654" s="191"/>
      <c r="FE654" s="191"/>
      <c r="FF654" s="192"/>
      <c r="FG654" s="145"/>
      <c r="FH654" s="191"/>
      <c r="FI654" s="191"/>
      <c r="FJ654" s="191"/>
      <c r="FK654" s="191"/>
      <c r="FL654" s="191"/>
      <c r="FM654" s="191"/>
      <c r="FN654" s="192"/>
      <c r="FO654" s="145"/>
      <c r="FP654" s="191"/>
      <c r="FQ654" s="191"/>
      <c r="FR654" s="191"/>
      <c r="FS654" s="191"/>
      <c r="FT654" s="191"/>
      <c r="FU654" s="191"/>
      <c r="FV654" s="192"/>
      <c r="FW654" s="191"/>
      <c r="FX654" s="191"/>
      <c r="FY654" s="191"/>
      <c r="FZ654" s="191"/>
      <c r="GA654" s="191"/>
      <c r="GB654" s="191"/>
      <c r="GC654" s="191"/>
      <c r="GD654" s="210"/>
      <c r="GE654" s="145"/>
      <c r="GF654" s="191"/>
      <c r="GG654" s="191"/>
      <c r="GH654" s="191"/>
      <c r="GI654" s="191"/>
      <c r="GJ654" s="191"/>
      <c r="GK654" s="191"/>
      <c r="GL654" s="210"/>
      <c r="GM654" s="145"/>
      <c r="GN654" s="191"/>
      <c r="GO654" s="191"/>
      <c r="GP654" s="191"/>
      <c r="GQ654" s="191"/>
      <c r="GR654" s="191"/>
      <c r="GS654" s="191"/>
      <c r="GT654" s="210"/>
      <c r="GU654" s="145"/>
      <c r="GV654" s="191"/>
      <c r="GW654" s="191"/>
      <c r="GX654" s="191"/>
      <c r="GY654" s="191"/>
      <c r="GZ654" s="191"/>
      <c r="HA654" s="191"/>
      <c r="HB654" s="210"/>
      <c r="HC654" s="145"/>
      <c r="HD654" s="191"/>
      <c r="HE654" s="191"/>
      <c r="HF654" s="191"/>
      <c r="HG654" s="191"/>
      <c r="HH654" s="191"/>
      <c r="HI654" s="191"/>
      <c r="HJ654" s="210"/>
      <c r="HR654" s="310"/>
    </row>
    <row r="655" spans="1:226" s="309" customFormat="1" ht="14.45" customHeight="1" x14ac:dyDescent="0.25">
      <c r="A655" s="211" t="s">
        <v>431</v>
      </c>
      <c r="B655" s="194" t="s">
        <v>0</v>
      </c>
      <c r="C655" s="31">
        <f t="shared" si="435"/>
        <v>645</v>
      </c>
      <c r="D655" s="173" t="str">
        <f t="shared" si="395"/>
        <v>Dw_645</v>
      </c>
      <c r="E655" s="4">
        <v>523.50209148004956</v>
      </c>
      <c r="F655" s="195" t="s">
        <v>360</v>
      </c>
      <c r="G655" s="195">
        <v>17.5</v>
      </c>
      <c r="H655" s="3">
        <f t="shared" si="396"/>
        <v>30.455966654358406</v>
      </c>
      <c r="I655" s="196">
        <f t="shared" si="397"/>
        <v>124.95987274634075</v>
      </c>
      <c r="J655" s="1">
        <f t="shared" si="398"/>
        <v>0.3</v>
      </c>
      <c r="K655" s="280">
        <f t="shared" si="399"/>
        <v>0.58531097414010669</v>
      </c>
      <c r="L655" s="280">
        <f t="shared" si="400"/>
        <v>0.66624103981605853</v>
      </c>
      <c r="M655" s="225">
        <f t="shared" si="401"/>
        <v>1.230890559125875</v>
      </c>
      <c r="N655" s="15" t="s">
        <v>432</v>
      </c>
      <c r="O655" s="197">
        <f t="shared" si="402"/>
        <v>0.4996807798620439</v>
      </c>
      <c r="P655" s="198">
        <f t="shared" si="403"/>
        <v>0</v>
      </c>
      <c r="Q655" s="198">
        <f t="shared" si="404"/>
        <v>0</v>
      </c>
      <c r="R655" s="198">
        <f t="shared" si="405"/>
        <v>0.86241911861825449</v>
      </c>
      <c r="S655" s="77">
        <f t="shared" si="406"/>
        <v>0.58157039740279293</v>
      </c>
      <c r="T655" s="199"/>
      <c r="U655" s="3">
        <f t="shared" si="407"/>
        <v>1.5126985071112142</v>
      </c>
      <c r="V655" s="98">
        <f t="shared" si="408"/>
        <v>7.7800730296160863</v>
      </c>
      <c r="W655" s="49">
        <f t="shared" si="409"/>
        <v>3.9146119243897739</v>
      </c>
      <c r="X655" s="317">
        <f t="shared" si="410"/>
        <v>7.657540254473022E-2</v>
      </c>
      <c r="Y655" s="318">
        <v>7.6575402544730234E-2</v>
      </c>
      <c r="Z655" s="200"/>
      <c r="AA655" s="66"/>
      <c r="AB655" s="66"/>
      <c r="AC655" s="66">
        <v>250</v>
      </c>
      <c r="AD655" s="66"/>
      <c r="AE655" s="66"/>
      <c r="AF655" s="66"/>
      <c r="AG655" s="66"/>
      <c r="AH655" s="195"/>
      <c r="AI655" s="34"/>
      <c r="AJ655" s="229">
        <v>180</v>
      </c>
      <c r="AK655" s="34"/>
      <c r="AL655" s="34"/>
      <c r="AM655" s="34"/>
      <c r="AN655" s="201"/>
      <c r="AO655" s="201"/>
      <c r="AP655" s="202">
        <v>240</v>
      </c>
      <c r="AQ655" s="18"/>
      <c r="AR655" s="18"/>
      <c r="AS655" s="18"/>
      <c r="AT655" s="51"/>
      <c r="AU655" s="17"/>
      <c r="AV655" s="18"/>
      <c r="AW655" s="112"/>
      <c r="AX655" s="103"/>
      <c r="AY655" s="18"/>
      <c r="AZ655" s="18"/>
      <c r="BA655" s="18"/>
      <c r="BB655" s="17"/>
      <c r="BC655" s="19"/>
      <c r="BD655" s="19"/>
      <c r="BE655" s="19"/>
      <c r="BF655" s="17"/>
      <c r="BG655" s="18"/>
      <c r="BH655" s="18"/>
      <c r="BI655" s="128"/>
      <c r="BJ655" s="331"/>
      <c r="BK655" s="332"/>
      <c r="BL655" s="332"/>
      <c r="BM655" s="332"/>
      <c r="BN655" s="333"/>
      <c r="BO655" s="203">
        <f t="shared" si="411"/>
        <v>6.9363999999999999</v>
      </c>
      <c r="BP655" s="285">
        <v>4.3907454377426918</v>
      </c>
      <c r="BQ655" s="204">
        <v>2.8271880055593077</v>
      </c>
      <c r="BR655" s="204"/>
      <c r="BS655" s="47"/>
      <c r="BT655" s="42"/>
      <c r="BU655" s="42"/>
      <c r="BV655" s="42"/>
      <c r="BW655" s="43"/>
      <c r="BX655" s="191"/>
      <c r="BY655" s="191"/>
      <c r="BZ655" s="205"/>
      <c r="CA655" s="191"/>
      <c r="CB655" s="206"/>
      <c r="CC655" s="191"/>
      <c r="CD655" s="207">
        <f t="shared" si="412"/>
        <v>37.487961823902225</v>
      </c>
      <c r="CE655" s="47" t="s">
        <v>356</v>
      </c>
      <c r="CF655" s="42">
        <v>31.8</v>
      </c>
      <c r="CG655" s="42" t="s">
        <v>353</v>
      </c>
      <c r="CH655" s="42">
        <v>175</v>
      </c>
      <c r="CI655" s="191"/>
      <c r="CJ655" s="192"/>
      <c r="CK655" s="191" t="s">
        <v>357</v>
      </c>
      <c r="CL655" s="191" t="s">
        <v>358</v>
      </c>
      <c r="CM655" s="208">
        <v>0.13</v>
      </c>
      <c r="CN655" s="191">
        <v>470</v>
      </c>
      <c r="CO655" s="205">
        <f t="shared" si="413"/>
        <v>54.076385586196075</v>
      </c>
      <c r="CP655" s="191">
        <f t="shared" si="414"/>
        <v>28.115971367926669</v>
      </c>
      <c r="CQ655" s="145" t="s">
        <v>353</v>
      </c>
      <c r="CR655" s="191">
        <v>175</v>
      </c>
      <c r="CS655" s="191"/>
      <c r="CT655" s="191"/>
      <c r="CU655" s="191"/>
      <c r="CV655" s="192"/>
      <c r="CW655" s="191" t="s">
        <v>357</v>
      </c>
      <c r="CX655" s="209" t="s">
        <v>358</v>
      </c>
      <c r="CY655" s="208">
        <v>0.13</v>
      </c>
      <c r="CZ655" s="191">
        <v>470</v>
      </c>
      <c r="DA655" s="191"/>
      <c r="DB655" s="191">
        <f t="shared" si="415"/>
        <v>30.455966654358406</v>
      </c>
      <c r="DC655" s="43">
        <f t="shared" si="416"/>
        <v>0</v>
      </c>
      <c r="DD655" s="191" t="s">
        <v>362</v>
      </c>
      <c r="DE655" s="191">
        <v>100</v>
      </c>
      <c r="DF655" s="191" t="s">
        <v>361</v>
      </c>
      <c r="DG655" s="191">
        <v>20</v>
      </c>
      <c r="DH655" s="191" t="s">
        <v>353</v>
      </c>
      <c r="DI655" s="192">
        <v>175</v>
      </c>
      <c r="DJ655" s="191"/>
      <c r="DK655" s="209"/>
      <c r="DL655" s="208"/>
      <c r="DM655" s="191"/>
      <c r="DN655" s="191">
        <f t="shared" si="417"/>
        <v>30.455966654358406</v>
      </c>
      <c r="DO655" s="192">
        <f t="shared" si="418"/>
        <v>0</v>
      </c>
      <c r="DP655" s="191">
        <v>1</v>
      </c>
      <c r="DQ655" s="191" t="s">
        <v>363</v>
      </c>
      <c r="DR655" s="191" t="s">
        <v>371</v>
      </c>
      <c r="DS655" s="208">
        <v>0.13400000000000001</v>
      </c>
      <c r="DT655" s="191">
        <v>580</v>
      </c>
      <c r="DU655" s="191">
        <f t="shared" si="419"/>
        <v>4.3907454377426918</v>
      </c>
      <c r="DV655" s="191">
        <v>0.375</v>
      </c>
      <c r="DW655" s="191">
        <v>0.45</v>
      </c>
      <c r="DX655" s="192">
        <f t="shared" si="420"/>
        <v>6.2479936373170375</v>
      </c>
      <c r="DY655" s="191">
        <v>1</v>
      </c>
      <c r="DZ655" s="191" t="s">
        <v>363</v>
      </c>
      <c r="EA655" s="191" t="s">
        <v>371</v>
      </c>
      <c r="EB655" s="208">
        <v>0.13400000000000001</v>
      </c>
      <c r="EC655" s="191">
        <v>580</v>
      </c>
      <c r="ED655" s="191">
        <f t="shared" si="421"/>
        <v>2.8271880055593077</v>
      </c>
      <c r="EE655" s="191">
        <v>0.47499999999999998</v>
      </c>
      <c r="EF655" s="191">
        <v>0.47499999999999998</v>
      </c>
      <c r="EG655" s="191">
        <f t="shared" si="422"/>
        <v>3.1239968186585187</v>
      </c>
      <c r="EH655" s="166">
        <f t="shared" si="423"/>
        <v>2</v>
      </c>
      <c r="EI655" s="205">
        <f t="shared" si="424"/>
        <v>2.571587462089064</v>
      </c>
      <c r="EJ655" s="205">
        <f t="shared" si="425"/>
        <v>1.5126985071112142</v>
      </c>
      <c r="EK655" s="51">
        <f t="shared" si="433"/>
        <v>1.0644894984480935</v>
      </c>
      <c r="EL655" s="220">
        <f t="shared" si="426"/>
        <v>0.44830626895546799</v>
      </c>
      <c r="EM655" s="221">
        <f t="shared" si="427"/>
        <v>3.8900365148080431</v>
      </c>
      <c r="EN655" s="191"/>
      <c r="EO655" s="313"/>
      <c r="EP655" s="192" t="s">
        <v>354</v>
      </c>
      <c r="EQ655" s="222">
        <f t="shared" si="428"/>
        <v>2.571587462089064</v>
      </c>
      <c r="ER655" s="191">
        <f t="shared" si="429"/>
        <v>1.5126985071112142</v>
      </c>
      <c r="ES655" s="51">
        <f t="shared" si="430"/>
        <v>1.0644894984480935</v>
      </c>
      <c r="ET655" s="191">
        <f t="shared" si="434"/>
        <v>3.9165062689554677</v>
      </c>
      <c r="EU655" s="191">
        <f t="shared" si="431"/>
        <v>3.8900365148080431</v>
      </c>
      <c r="EV655" s="191"/>
      <c r="EW655" s="191"/>
      <c r="EX655" s="192" t="str">
        <f t="shared" si="432"/>
        <v>Front</v>
      </c>
      <c r="EY655" s="145"/>
      <c r="EZ655" s="191"/>
      <c r="FA655" s="191"/>
      <c r="FB655" s="191"/>
      <c r="FC655" s="191"/>
      <c r="FD655" s="191"/>
      <c r="FE655" s="191"/>
      <c r="FF655" s="192"/>
      <c r="FG655" s="145"/>
      <c r="FH655" s="191"/>
      <c r="FI655" s="191"/>
      <c r="FJ655" s="191"/>
      <c r="FK655" s="191"/>
      <c r="FL655" s="191"/>
      <c r="FM655" s="191"/>
      <c r="FN655" s="192"/>
      <c r="FO655" s="145"/>
      <c r="FP655" s="191"/>
      <c r="FQ655" s="191"/>
      <c r="FR655" s="191"/>
      <c r="FS655" s="191"/>
      <c r="FT655" s="191"/>
      <c r="FU655" s="191"/>
      <c r="FV655" s="192"/>
      <c r="FW655" s="191"/>
      <c r="FX655" s="191"/>
      <c r="FY655" s="191"/>
      <c r="FZ655" s="191"/>
      <c r="GA655" s="191"/>
      <c r="GB655" s="191"/>
      <c r="GC655" s="191"/>
      <c r="GD655" s="210"/>
      <c r="GE655" s="145"/>
      <c r="GF655" s="191"/>
      <c r="GG655" s="191"/>
      <c r="GH655" s="191"/>
      <c r="GI655" s="191"/>
      <c r="GJ655" s="191"/>
      <c r="GK655" s="191"/>
      <c r="GL655" s="210"/>
      <c r="GM655" s="145"/>
      <c r="GN655" s="191"/>
      <c r="GO655" s="191"/>
      <c r="GP655" s="191"/>
      <c r="GQ655" s="191"/>
      <c r="GR655" s="191"/>
      <c r="GS655" s="191"/>
      <c r="GT655" s="210"/>
      <c r="GU655" s="145"/>
      <c r="GV655" s="191"/>
      <c r="GW655" s="191"/>
      <c r="GX655" s="191"/>
      <c r="GY655" s="191"/>
      <c r="GZ655" s="191"/>
      <c r="HA655" s="191"/>
      <c r="HB655" s="210"/>
      <c r="HC655" s="145"/>
      <c r="HD655" s="191"/>
      <c r="HE655" s="191"/>
      <c r="HF655" s="191"/>
      <c r="HG655" s="191"/>
      <c r="HH655" s="191"/>
      <c r="HI655" s="191"/>
      <c r="HJ655" s="210"/>
      <c r="HR655" s="310"/>
    </row>
    <row r="656" spans="1:226" s="309" customFormat="1" ht="14.45" customHeight="1" x14ac:dyDescent="0.25">
      <c r="A656" s="211" t="s">
        <v>431</v>
      </c>
      <c r="B656" s="194" t="s">
        <v>0</v>
      </c>
      <c r="C656" s="31">
        <f t="shared" si="435"/>
        <v>646</v>
      </c>
      <c r="D656" s="173" t="str">
        <f t="shared" si="395"/>
        <v>Dw_646</v>
      </c>
      <c r="E656" s="4">
        <v>465.57231778608752</v>
      </c>
      <c r="F656" s="195" t="s">
        <v>360</v>
      </c>
      <c r="G656" s="195">
        <v>17.5</v>
      </c>
      <c r="H656" s="3">
        <f t="shared" si="396"/>
        <v>68.31775606218396</v>
      </c>
      <c r="I656" s="196">
        <f t="shared" si="397"/>
        <v>232.78486626043284</v>
      </c>
      <c r="J656" s="1">
        <f t="shared" si="398"/>
        <v>0.3</v>
      </c>
      <c r="K656" s="280">
        <f t="shared" si="399"/>
        <v>0.72632271433984685</v>
      </c>
      <c r="L656" s="280">
        <f t="shared" si="400"/>
        <v>0.8200101052661295</v>
      </c>
      <c r="M656" s="225">
        <f t="shared" si="401"/>
        <v>1.0222153639613756</v>
      </c>
      <c r="N656" s="15" t="s">
        <v>432</v>
      </c>
      <c r="O656" s="197">
        <f t="shared" si="402"/>
        <v>0.61500757894959712</v>
      </c>
      <c r="P656" s="198">
        <f t="shared" si="403"/>
        <v>0</v>
      </c>
      <c r="Q656" s="198">
        <f t="shared" si="404"/>
        <v>0</v>
      </c>
      <c r="R656" s="198">
        <f t="shared" si="405"/>
        <v>0.71621158086683712</v>
      </c>
      <c r="S656" s="77">
        <f t="shared" si="406"/>
        <v>1.0694506987398271</v>
      </c>
      <c r="T656" s="199"/>
      <c r="U656" s="3">
        <f t="shared" si="407"/>
        <v>1.7974826091509473</v>
      </c>
      <c r="V656" s="98">
        <f t="shared" si="408"/>
        <v>10.985208682680334</v>
      </c>
      <c r="W656" s="49">
        <f t="shared" si="409"/>
        <v>6.2190676604893396</v>
      </c>
      <c r="X656" s="317">
        <f t="shared" si="410"/>
        <v>6.3268263897451341E-2</v>
      </c>
      <c r="Y656" s="318">
        <v>6.3268263897451327E-2</v>
      </c>
      <c r="Z656" s="200"/>
      <c r="AA656" s="66"/>
      <c r="AB656" s="66"/>
      <c r="AC656" s="66">
        <v>250</v>
      </c>
      <c r="AD656" s="66"/>
      <c r="AE656" s="66"/>
      <c r="AF656" s="66"/>
      <c r="AG656" s="66"/>
      <c r="AH656" s="195"/>
      <c r="AI656" s="34"/>
      <c r="AJ656" s="229">
        <v>180</v>
      </c>
      <c r="AK656" s="34"/>
      <c r="AL656" s="34"/>
      <c r="AM656" s="34"/>
      <c r="AN656" s="201"/>
      <c r="AO656" s="201"/>
      <c r="AP656" s="202">
        <v>240</v>
      </c>
      <c r="AQ656" s="18"/>
      <c r="AR656" s="18"/>
      <c r="AS656" s="18"/>
      <c r="AT656" s="51"/>
      <c r="AU656" s="17"/>
      <c r="AV656" s="18"/>
      <c r="AW656" s="112"/>
      <c r="AX656" s="103"/>
      <c r="AY656" s="18"/>
      <c r="AZ656" s="18"/>
      <c r="BA656" s="18"/>
      <c r="BB656" s="17"/>
      <c r="BC656" s="19"/>
      <c r="BD656" s="19"/>
      <c r="BE656" s="19"/>
      <c r="BF656" s="17"/>
      <c r="BG656" s="18"/>
      <c r="BH656" s="18"/>
      <c r="BI656" s="128"/>
      <c r="BJ656" s="331"/>
      <c r="BK656" s="332"/>
      <c r="BL656" s="332"/>
      <c r="BM656" s="332"/>
      <c r="BN656" s="333"/>
      <c r="BO656" s="203">
        <f t="shared" si="411"/>
        <v>6.9363999999999999</v>
      </c>
      <c r="BP656" s="285">
        <v>9.8491661470191971</v>
      </c>
      <c r="BQ656" s="204">
        <v>2.8640485907333919</v>
      </c>
      <c r="BR656" s="204"/>
      <c r="BS656" s="47"/>
      <c r="BT656" s="42"/>
      <c r="BU656" s="42"/>
      <c r="BV656" s="42"/>
      <c r="BW656" s="43"/>
      <c r="BX656" s="191"/>
      <c r="BY656" s="191"/>
      <c r="BZ656" s="205"/>
      <c r="CA656" s="191"/>
      <c r="CB656" s="206"/>
      <c r="CC656" s="191"/>
      <c r="CD656" s="207">
        <f t="shared" si="412"/>
        <v>69.835459878129853</v>
      </c>
      <c r="CE656" s="47" t="s">
        <v>356</v>
      </c>
      <c r="CF656" s="42">
        <v>31.8</v>
      </c>
      <c r="CG656" s="42" t="s">
        <v>353</v>
      </c>
      <c r="CH656" s="42">
        <v>175</v>
      </c>
      <c r="CI656" s="191"/>
      <c r="CJ656" s="192"/>
      <c r="CK656" s="191" t="s">
        <v>357</v>
      </c>
      <c r="CL656" s="191" t="s">
        <v>358</v>
      </c>
      <c r="CM656" s="208">
        <v>0.13</v>
      </c>
      <c r="CN656" s="191">
        <v>470</v>
      </c>
      <c r="CO656" s="205">
        <f t="shared" si="413"/>
        <v>86.177800284637044</v>
      </c>
      <c r="CP656" s="191">
        <f t="shared" si="414"/>
        <v>52.37659490859739</v>
      </c>
      <c r="CQ656" s="145" t="s">
        <v>353</v>
      </c>
      <c r="CR656" s="191">
        <v>175</v>
      </c>
      <c r="CS656" s="191"/>
      <c r="CT656" s="191"/>
      <c r="CU656" s="191"/>
      <c r="CV656" s="192"/>
      <c r="CW656" s="191" t="s">
        <v>357</v>
      </c>
      <c r="CX656" s="209" t="s">
        <v>358</v>
      </c>
      <c r="CY656" s="208">
        <v>0.13</v>
      </c>
      <c r="CZ656" s="191">
        <v>470</v>
      </c>
      <c r="DA656" s="191"/>
      <c r="DB656" s="191">
        <f t="shared" si="415"/>
        <v>68.31775606218396</v>
      </c>
      <c r="DC656" s="43">
        <f t="shared" si="416"/>
        <v>0</v>
      </c>
      <c r="DD656" s="191" t="s">
        <v>362</v>
      </c>
      <c r="DE656" s="191">
        <v>100</v>
      </c>
      <c r="DF656" s="191" t="s">
        <v>361</v>
      </c>
      <c r="DG656" s="191">
        <v>20</v>
      </c>
      <c r="DH656" s="191" t="s">
        <v>353</v>
      </c>
      <c r="DI656" s="192">
        <v>175</v>
      </c>
      <c r="DJ656" s="191"/>
      <c r="DK656" s="209"/>
      <c r="DL656" s="208"/>
      <c r="DM656" s="191"/>
      <c r="DN656" s="191">
        <f t="shared" si="417"/>
        <v>68.31775606218396</v>
      </c>
      <c r="DO656" s="192">
        <f t="shared" si="418"/>
        <v>0</v>
      </c>
      <c r="DP656" s="191">
        <v>1</v>
      </c>
      <c r="DQ656" s="191" t="s">
        <v>363</v>
      </c>
      <c r="DR656" s="191" t="s">
        <v>371</v>
      </c>
      <c r="DS656" s="208">
        <v>0.13400000000000001</v>
      </c>
      <c r="DT656" s="191">
        <v>580</v>
      </c>
      <c r="DU656" s="191">
        <f t="shared" si="419"/>
        <v>9.8491661470191971</v>
      </c>
      <c r="DV656" s="191">
        <v>0.375</v>
      </c>
      <c r="DW656" s="191">
        <v>0.45</v>
      </c>
      <c r="DX656" s="192">
        <f t="shared" si="420"/>
        <v>11.639243313021643</v>
      </c>
      <c r="DY656" s="191">
        <v>1</v>
      </c>
      <c r="DZ656" s="191" t="s">
        <v>363</v>
      </c>
      <c r="EA656" s="191" t="s">
        <v>371</v>
      </c>
      <c r="EB656" s="208">
        <v>0.13400000000000001</v>
      </c>
      <c r="EC656" s="191">
        <v>580</v>
      </c>
      <c r="ED656" s="191">
        <f t="shared" si="421"/>
        <v>2.8640485907333919</v>
      </c>
      <c r="EE656" s="191">
        <v>0.47499999999999998</v>
      </c>
      <c r="EF656" s="191">
        <v>0.47499999999999998</v>
      </c>
      <c r="EG656" s="191">
        <f t="shared" si="422"/>
        <v>5.8196216565108214</v>
      </c>
      <c r="EH656" s="166">
        <f t="shared" si="423"/>
        <v>2</v>
      </c>
      <c r="EI656" s="205">
        <f t="shared" si="424"/>
        <v>3.0557204355566108</v>
      </c>
      <c r="EJ656" s="205">
        <f t="shared" si="425"/>
        <v>1.7974826091509475</v>
      </c>
      <c r="EK656" s="51">
        <f t="shared" si="433"/>
        <v>0.81656598158244442</v>
      </c>
      <c r="EL656" s="220">
        <f t="shared" si="426"/>
        <v>0.20623978222169459</v>
      </c>
      <c r="EM656" s="221">
        <f t="shared" si="427"/>
        <v>5.4926043413401668</v>
      </c>
      <c r="EN656" s="191"/>
      <c r="EO656" s="313"/>
      <c r="EP656" s="192" t="s">
        <v>354</v>
      </c>
      <c r="EQ656" s="222">
        <f t="shared" si="428"/>
        <v>3.0557204355566108</v>
      </c>
      <c r="ER656" s="191">
        <f t="shared" si="429"/>
        <v>1.7974826091509475</v>
      </c>
      <c r="ES656" s="51">
        <f t="shared" si="430"/>
        <v>0.81656598158244442</v>
      </c>
      <c r="ET656" s="191">
        <f t="shared" si="434"/>
        <v>3.6744397822216945</v>
      </c>
      <c r="EU656" s="191">
        <f t="shared" si="431"/>
        <v>5.4926043413401668</v>
      </c>
      <c r="EV656" s="191"/>
      <c r="EW656" s="191"/>
      <c r="EX656" s="192" t="str">
        <f t="shared" si="432"/>
        <v>Front</v>
      </c>
      <c r="EY656" s="145"/>
      <c r="EZ656" s="191"/>
      <c r="FA656" s="191"/>
      <c r="FB656" s="191"/>
      <c r="FC656" s="191"/>
      <c r="FD656" s="191"/>
      <c r="FE656" s="191"/>
      <c r="FF656" s="192"/>
      <c r="FG656" s="145"/>
      <c r="FH656" s="191"/>
      <c r="FI656" s="191"/>
      <c r="FJ656" s="191"/>
      <c r="FK656" s="191"/>
      <c r="FL656" s="191"/>
      <c r="FM656" s="191"/>
      <c r="FN656" s="192"/>
      <c r="FO656" s="145"/>
      <c r="FP656" s="191"/>
      <c r="FQ656" s="191"/>
      <c r="FR656" s="191"/>
      <c r="FS656" s="191"/>
      <c r="FT656" s="191"/>
      <c r="FU656" s="191"/>
      <c r="FV656" s="192"/>
      <c r="FW656" s="191"/>
      <c r="FX656" s="191"/>
      <c r="FY656" s="191"/>
      <c r="FZ656" s="191"/>
      <c r="GA656" s="191"/>
      <c r="GB656" s="191"/>
      <c r="GC656" s="191"/>
      <c r="GD656" s="210"/>
      <c r="GE656" s="145"/>
      <c r="GF656" s="191"/>
      <c r="GG656" s="191"/>
      <c r="GH656" s="191"/>
      <c r="GI656" s="191"/>
      <c r="GJ656" s="191"/>
      <c r="GK656" s="191"/>
      <c r="GL656" s="210"/>
      <c r="GM656" s="145"/>
      <c r="GN656" s="191"/>
      <c r="GO656" s="191"/>
      <c r="GP656" s="191"/>
      <c r="GQ656" s="191"/>
      <c r="GR656" s="191"/>
      <c r="GS656" s="191"/>
      <c r="GT656" s="210"/>
      <c r="GU656" s="145"/>
      <c r="GV656" s="191"/>
      <c r="GW656" s="191"/>
      <c r="GX656" s="191"/>
      <c r="GY656" s="191"/>
      <c r="GZ656" s="191"/>
      <c r="HA656" s="191"/>
      <c r="HB656" s="210"/>
      <c r="HC656" s="145"/>
      <c r="HD656" s="191"/>
      <c r="HE656" s="191"/>
      <c r="HF656" s="191"/>
      <c r="HG656" s="191"/>
      <c r="HH656" s="191"/>
      <c r="HI656" s="191"/>
      <c r="HJ656" s="210"/>
      <c r="HR656" s="310"/>
    </row>
    <row r="657" spans="1:226" s="309" customFormat="1" ht="14.45" customHeight="1" x14ac:dyDescent="0.25">
      <c r="A657" s="211" t="s">
        <v>431</v>
      </c>
      <c r="B657" s="194" t="s">
        <v>0</v>
      </c>
      <c r="C657" s="31">
        <f t="shared" si="435"/>
        <v>647</v>
      </c>
      <c r="D657" s="173" t="str">
        <f t="shared" si="395"/>
        <v>Dw_647</v>
      </c>
      <c r="E657" s="4">
        <v>413.83268536446622</v>
      </c>
      <c r="F657" s="195" t="s">
        <v>360</v>
      </c>
      <c r="G657" s="195">
        <v>17.5</v>
      </c>
      <c r="H657" s="3">
        <f t="shared" si="396"/>
        <v>48.281473793620485</v>
      </c>
      <c r="I657" s="196">
        <f t="shared" si="397"/>
        <v>175.49705979527755</v>
      </c>
      <c r="J657" s="1">
        <f t="shared" si="398"/>
        <v>0.3</v>
      </c>
      <c r="K657" s="280">
        <f t="shared" si="399"/>
        <v>0.66700082468556432</v>
      </c>
      <c r="L657" s="280">
        <f t="shared" si="400"/>
        <v>0.80618751379412301</v>
      </c>
      <c r="M657" s="225">
        <f t="shared" si="401"/>
        <v>1.0904621131416226</v>
      </c>
      <c r="N657" s="15" t="s">
        <v>432</v>
      </c>
      <c r="O657" s="197">
        <f t="shared" si="402"/>
        <v>0.6046406353455922</v>
      </c>
      <c r="P657" s="198">
        <f t="shared" si="403"/>
        <v>0</v>
      </c>
      <c r="Q657" s="198">
        <f t="shared" si="404"/>
        <v>0</v>
      </c>
      <c r="R657" s="198">
        <f t="shared" si="405"/>
        <v>0.76402842440359098</v>
      </c>
      <c r="S657" s="77">
        <f t="shared" si="406"/>
        <v>0.81309713851676646</v>
      </c>
      <c r="T657" s="199"/>
      <c r="U657" s="3">
        <f t="shared" si="407"/>
        <v>2.0020444895965719</v>
      </c>
      <c r="V657" s="98">
        <f t="shared" si="408"/>
        <v>13.627819270301591</v>
      </c>
      <c r="W657" s="49">
        <f t="shared" si="409"/>
        <v>3.5428613218284917</v>
      </c>
      <c r="X657" s="317">
        <f t="shared" si="410"/>
        <v>0.10987360714445549</v>
      </c>
      <c r="Y657" s="318">
        <v>0.1098736071444555</v>
      </c>
      <c r="Z657" s="200"/>
      <c r="AA657" s="66"/>
      <c r="AB657" s="66"/>
      <c r="AC657" s="66">
        <v>250</v>
      </c>
      <c r="AD657" s="66"/>
      <c r="AE657" s="66"/>
      <c r="AF657" s="66"/>
      <c r="AG657" s="66"/>
      <c r="AH657" s="195"/>
      <c r="AI657" s="34"/>
      <c r="AJ657" s="229">
        <v>180</v>
      </c>
      <c r="AK657" s="34"/>
      <c r="AL657" s="34"/>
      <c r="AM657" s="34"/>
      <c r="AN657" s="201"/>
      <c r="AO657" s="201"/>
      <c r="AP657" s="202">
        <v>240</v>
      </c>
      <c r="AQ657" s="18"/>
      <c r="AR657" s="18"/>
      <c r="AS657" s="18"/>
      <c r="AT657" s="51"/>
      <c r="AU657" s="17"/>
      <c r="AV657" s="18"/>
      <c r="AW657" s="112"/>
      <c r="AX657" s="103"/>
      <c r="AY657" s="18"/>
      <c r="AZ657" s="18"/>
      <c r="BA657" s="18"/>
      <c r="BB657" s="17"/>
      <c r="BC657" s="19"/>
      <c r="BD657" s="19"/>
      <c r="BE657" s="19"/>
      <c r="BF657" s="17"/>
      <c r="BG657" s="18"/>
      <c r="BH657" s="18"/>
      <c r="BI657" s="128"/>
      <c r="BJ657" s="331"/>
      <c r="BK657" s="332"/>
      <c r="BL657" s="332"/>
      <c r="BM657" s="332"/>
      <c r="BN657" s="333"/>
      <c r="BO657" s="203">
        <f t="shared" si="411"/>
        <v>6.9363999999999999</v>
      </c>
      <c r="BP657" s="285">
        <v>6.9605953799695062</v>
      </c>
      <c r="BQ657" s="204">
        <v>2.8399704414455154</v>
      </c>
      <c r="BR657" s="204"/>
      <c r="BS657" s="47"/>
      <c r="BT657" s="42"/>
      <c r="BU657" s="42"/>
      <c r="BV657" s="42"/>
      <c r="BW657" s="43"/>
      <c r="BX657" s="191"/>
      <c r="BY657" s="191"/>
      <c r="BZ657" s="205"/>
      <c r="CA657" s="191"/>
      <c r="CB657" s="206"/>
      <c r="CC657" s="191"/>
      <c r="CD657" s="207">
        <f t="shared" si="412"/>
        <v>52.649117938583267</v>
      </c>
      <c r="CE657" s="47" t="s">
        <v>356</v>
      </c>
      <c r="CF657" s="42">
        <v>31.8</v>
      </c>
      <c r="CG657" s="42" t="s">
        <v>353</v>
      </c>
      <c r="CH657" s="42">
        <v>175</v>
      </c>
      <c r="CI657" s="191"/>
      <c r="CJ657" s="192"/>
      <c r="CK657" s="191" t="s">
        <v>357</v>
      </c>
      <c r="CL657" s="191" t="s">
        <v>358</v>
      </c>
      <c r="CM657" s="208">
        <v>0.13</v>
      </c>
      <c r="CN657" s="191">
        <v>470</v>
      </c>
      <c r="CO657" s="205">
        <f t="shared" si="413"/>
        <v>68.962558356608724</v>
      </c>
      <c r="CP657" s="191">
        <f t="shared" si="414"/>
        <v>39.486838453937452</v>
      </c>
      <c r="CQ657" s="145" t="s">
        <v>353</v>
      </c>
      <c r="CR657" s="191">
        <v>175</v>
      </c>
      <c r="CS657" s="191"/>
      <c r="CT657" s="191"/>
      <c r="CU657" s="191"/>
      <c r="CV657" s="192"/>
      <c r="CW657" s="191" t="s">
        <v>357</v>
      </c>
      <c r="CX657" s="209" t="s">
        <v>358</v>
      </c>
      <c r="CY657" s="208">
        <v>0.13</v>
      </c>
      <c r="CZ657" s="191">
        <v>470</v>
      </c>
      <c r="DA657" s="191"/>
      <c r="DB657" s="191">
        <f t="shared" si="415"/>
        <v>48.281473793620485</v>
      </c>
      <c r="DC657" s="43">
        <f t="shared" si="416"/>
        <v>0</v>
      </c>
      <c r="DD657" s="191" t="s">
        <v>362</v>
      </c>
      <c r="DE657" s="191">
        <v>100</v>
      </c>
      <c r="DF657" s="191" t="s">
        <v>361</v>
      </c>
      <c r="DG657" s="191">
        <v>20</v>
      </c>
      <c r="DH657" s="191" t="s">
        <v>353</v>
      </c>
      <c r="DI657" s="192">
        <v>175</v>
      </c>
      <c r="DJ657" s="191"/>
      <c r="DK657" s="209"/>
      <c r="DL657" s="208"/>
      <c r="DM657" s="191"/>
      <c r="DN657" s="191">
        <f t="shared" si="417"/>
        <v>48.281473793620485</v>
      </c>
      <c r="DO657" s="192">
        <f t="shared" si="418"/>
        <v>0</v>
      </c>
      <c r="DP657" s="191">
        <v>1</v>
      </c>
      <c r="DQ657" s="191" t="s">
        <v>363</v>
      </c>
      <c r="DR657" s="191" t="s">
        <v>371</v>
      </c>
      <c r="DS657" s="208">
        <v>0.13400000000000001</v>
      </c>
      <c r="DT657" s="191">
        <v>580</v>
      </c>
      <c r="DU657" s="191">
        <f t="shared" si="419"/>
        <v>6.9605953799695062</v>
      </c>
      <c r="DV657" s="191">
        <v>0.375</v>
      </c>
      <c r="DW657" s="191">
        <v>0.45</v>
      </c>
      <c r="DX657" s="192">
        <f t="shared" si="420"/>
        <v>8.7748529897638772</v>
      </c>
      <c r="DY657" s="191">
        <v>1</v>
      </c>
      <c r="DZ657" s="191" t="s">
        <v>363</v>
      </c>
      <c r="EA657" s="191" t="s">
        <v>371</v>
      </c>
      <c r="EB657" s="208">
        <v>0.13400000000000001</v>
      </c>
      <c r="EC657" s="191">
        <v>580</v>
      </c>
      <c r="ED657" s="191">
        <f t="shared" si="421"/>
        <v>2.8399704414455154</v>
      </c>
      <c r="EE657" s="191">
        <v>0.47499999999999998</v>
      </c>
      <c r="EF657" s="191">
        <v>0.47499999999999998</v>
      </c>
      <c r="EG657" s="191">
        <f t="shared" si="422"/>
        <v>4.3874264948819386</v>
      </c>
      <c r="EH657" s="166">
        <f t="shared" si="423"/>
        <v>2</v>
      </c>
      <c r="EI657" s="205">
        <f t="shared" si="424"/>
        <v>3.4034756323141719</v>
      </c>
      <c r="EJ657" s="205">
        <f t="shared" si="425"/>
        <v>2.0020444895965719</v>
      </c>
      <c r="EK657" s="51">
        <f t="shared" si="433"/>
        <v>0.58792595184894347</v>
      </c>
      <c r="EL657" s="220">
        <f t="shared" si="426"/>
        <v>3.2362183842914005E-2</v>
      </c>
      <c r="EM657" s="221">
        <f t="shared" si="427"/>
        <v>6.8139096351507957</v>
      </c>
      <c r="EN657" s="191"/>
      <c r="EO657" s="313"/>
      <c r="EP657" s="192" t="s">
        <v>354</v>
      </c>
      <c r="EQ657" s="222">
        <f t="shared" si="428"/>
        <v>3.4034756323141719</v>
      </c>
      <c r="ER657" s="191">
        <f t="shared" si="429"/>
        <v>2.0020444895965719</v>
      </c>
      <c r="ES657" s="51">
        <f t="shared" si="430"/>
        <v>0.58792595184894347</v>
      </c>
      <c r="ET657" s="191">
        <f t="shared" si="434"/>
        <v>3.5005621838429137</v>
      </c>
      <c r="EU657" s="191">
        <f t="shared" si="431"/>
        <v>6.8139096351507957</v>
      </c>
      <c r="EV657" s="191"/>
      <c r="EW657" s="191"/>
      <c r="EX657" s="192" t="str">
        <f t="shared" si="432"/>
        <v>Front</v>
      </c>
      <c r="EY657" s="145"/>
      <c r="EZ657" s="191"/>
      <c r="FA657" s="191"/>
      <c r="FB657" s="191"/>
      <c r="FC657" s="191"/>
      <c r="FD657" s="191"/>
      <c r="FE657" s="191"/>
      <c r="FF657" s="192"/>
      <c r="FG657" s="145"/>
      <c r="FH657" s="191"/>
      <c r="FI657" s="191"/>
      <c r="FJ657" s="191"/>
      <c r="FK657" s="191"/>
      <c r="FL657" s="191"/>
      <c r="FM657" s="191"/>
      <c r="FN657" s="192"/>
      <c r="FO657" s="145"/>
      <c r="FP657" s="191"/>
      <c r="FQ657" s="191"/>
      <c r="FR657" s="191"/>
      <c r="FS657" s="191"/>
      <c r="FT657" s="191"/>
      <c r="FU657" s="191"/>
      <c r="FV657" s="192"/>
      <c r="FW657" s="191"/>
      <c r="FX657" s="191"/>
      <c r="FY657" s="191"/>
      <c r="FZ657" s="191"/>
      <c r="GA657" s="191"/>
      <c r="GB657" s="191"/>
      <c r="GC657" s="191"/>
      <c r="GD657" s="210"/>
      <c r="GE657" s="145"/>
      <c r="GF657" s="191"/>
      <c r="GG657" s="191"/>
      <c r="GH657" s="191"/>
      <c r="GI657" s="191"/>
      <c r="GJ657" s="191"/>
      <c r="GK657" s="191"/>
      <c r="GL657" s="210"/>
      <c r="GM657" s="145"/>
      <c r="GN657" s="191"/>
      <c r="GO657" s="191"/>
      <c r="GP657" s="191"/>
      <c r="GQ657" s="191"/>
      <c r="GR657" s="191"/>
      <c r="GS657" s="191"/>
      <c r="GT657" s="210"/>
      <c r="GU657" s="145"/>
      <c r="GV657" s="191"/>
      <c r="GW657" s="191"/>
      <c r="GX657" s="191"/>
      <c r="GY657" s="191"/>
      <c r="GZ657" s="191"/>
      <c r="HA657" s="191"/>
      <c r="HB657" s="210"/>
      <c r="HC657" s="145"/>
      <c r="HD657" s="191"/>
      <c r="HE657" s="191"/>
      <c r="HF657" s="191"/>
      <c r="HG657" s="191"/>
      <c r="HH657" s="191"/>
      <c r="HI657" s="191"/>
      <c r="HJ657" s="210"/>
      <c r="HR657" s="310"/>
    </row>
    <row r="658" spans="1:226" s="309" customFormat="1" ht="14.45" customHeight="1" x14ac:dyDescent="0.25">
      <c r="A658" s="211" t="s">
        <v>431</v>
      </c>
      <c r="B658" s="194" t="s">
        <v>0</v>
      </c>
      <c r="C658" s="31">
        <f t="shared" si="435"/>
        <v>648</v>
      </c>
      <c r="D658" s="173" t="str">
        <f t="shared" si="395"/>
        <v>Dw_648</v>
      </c>
      <c r="E658" s="4">
        <v>423.83918651820602</v>
      </c>
      <c r="F658" s="195" t="s">
        <v>360</v>
      </c>
      <c r="G658" s="195">
        <v>17.5</v>
      </c>
      <c r="H658" s="3">
        <f t="shared" si="396"/>
        <v>64.818595082806382</v>
      </c>
      <c r="I658" s="196">
        <f t="shared" si="397"/>
        <v>222.06519342352232</v>
      </c>
      <c r="J658" s="1">
        <f t="shared" si="398"/>
        <v>0.3</v>
      </c>
      <c r="K658" s="280">
        <f t="shared" si="399"/>
        <v>0.72077244643230676</v>
      </c>
      <c r="L658" s="280">
        <f t="shared" si="400"/>
        <v>0.84239149505679034</v>
      </c>
      <c r="M658" s="225">
        <f t="shared" si="401"/>
        <v>1.0277846649090367</v>
      </c>
      <c r="N658" s="15" t="s">
        <v>432</v>
      </c>
      <c r="O658" s="197">
        <f t="shared" si="402"/>
        <v>0.63179362129259276</v>
      </c>
      <c r="P658" s="198">
        <f t="shared" si="403"/>
        <v>0</v>
      </c>
      <c r="Q658" s="198">
        <f t="shared" si="404"/>
        <v>0</v>
      </c>
      <c r="R658" s="198">
        <f t="shared" si="405"/>
        <v>0.72011369188636798</v>
      </c>
      <c r="S658" s="77">
        <f t="shared" si="406"/>
        <v>1.0293833463429394</v>
      </c>
      <c r="T658" s="199"/>
      <c r="U658" s="3">
        <f t="shared" si="407"/>
        <v>1.9810988283081925</v>
      </c>
      <c r="V658" s="98">
        <f t="shared" si="408"/>
        <v>13.344158729581917</v>
      </c>
      <c r="W658" s="49">
        <f t="shared" si="409"/>
        <v>4.857450843949696</v>
      </c>
      <c r="X658" s="317">
        <f t="shared" si="410"/>
        <v>8.457923980988552E-2</v>
      </c>
      <c r="Y658" s="318">
        <v>8.4579239809885506E-2</v>
      </c>
      <c r="Z658" s="200"/>
      <c r="AA658" s="66"/>
      <c r="AB658" s="66"/>
      <c r="AC658" s="66">
        <v>250</v>
      </c>
      <c r="AD658" s="66"/>
      <c r="AE658" s="66"/>
      <c r="AF658" s="66"/>
      <c r="AG658" s="66"/>
      <c r="AH658" s="195"/>
      <c r="AI658" s="34"/>
      <c r="AJ658" s="229">
        <v>180</v>
      </c>
      <c r="AK658" s="34"/>
      <c r="AL658" s="34"/>
      <c r="AM658" s="34"/>
      <c r="AN658" s="201"/>
      <c r="AO658" s="201"/>
      <c r="AP658" s="202">
        <v>240</v>
      </c>
      <c r="AQ658" s="18"/>
      <c r="AR658" s="18"/>
      <c r="AS658" s="18"/>
      <c r="AT658" s="51"/>
      <c r="AU658" s="17"/>
      <c r="AV658" s="18"/>
      <c r="AW658" s="112"/>
      <c r="AX658" s="103"/>
      <c r="AY658" s="18"/>
      <c r="AZ658" s="18"/>
      <c r="BA658" s="18"/>
      <c r="BB658" s="17"/>
      <c r="BC658" s="19"/>
      <c r="BD658" s="19"/>
      <c r="BE658" s="19"/>
      <c r="BF658" s="17"/>
      <c r="BG658" s="18"/>
      <c r="BH658" s="18"/>
      <c r="BI658" s="128"/>
      <c r="BJ658" s="331"/>
      <c r="BK658" s="332"/>
      <c r="BL658" s="332"/>
      <c r="BM658" s="332"/>
      <c r="BN658" s="333"/>
      <c r="BO658" s="203">
        <f t="shared" si="411"/>
        <v>6.9363999999999999</v>
      </c>
      <c r="BP658" s="285">
        <v>9.3447025954106433</v>
      </c>
      <c r="BQ658" s="204">
        <v>2.8385056453106374</v>
      </c>
      <c r="BR658" s="204"/>
      <c r="BS658" s="47"/>
      <c r="BT658" s="42"/>
      <c r="BU658" s="42"/>
      <c r="BV658" s="42"/>
      <c r="BW658" s="43"/>
      <c r="BX658" s="191"/>
      <c r="BY658" s="191"/>
      <c r="BZ658" s="205"/>
      <c r="CA658" s="191"/>
      <c r="CB658" s="206"/>
      <c r="CC658" s="191"/>
      <c r="CD658" s="207">
        <f t="shared" si="412"/>
        <v>66.619558027056698</v>
      </c>
      <c r="CE658" s="47" t="s">
        <v>356</v>
      </c>
      <c r="CF658" s="42">
        <v>31.8</v>
      </c>
      <c r="CG658" s="42" t="s">
        <v>353</v>
      </c>
      <c r="CH658" s="42">
        <v>175</v>
      </c>
      <c r="CI658" s="191"/>
      <c r="CJ658" s="192"/>
      <c r="CK658" s="191" t="s">
        <v>357</v>
      </c>
      <c r="CL658" s="191" t="s">
        <v>358</v>
      </c>
      <c r="CM658" s="208">
        <v>0.13</v>
      </c>
      <c r="CN658" s="191">
        <v>470</v>
      </c>
      <c r="CO658" s="205">
        <f t="shared" si="413"/>
        <v>82.45644940648171</v>
      </c>
      <c r="CP658" s="191">
        <f t="shared" si="414"/>
        <v>49.96466852029252</v>
      </c>
      <c r="CQ658" s="145" t="s">
        <v>353</v>
      </c>
      <c r="CR658" s="191">
        <v>175</v>
      </c>
      <c r="CS658" s="191"/>
      <c r="CT658" s="191"/>
      <c r="CU658" s="191"/>
      <c r="CV658" s="192"/>
      <c r="CW658" s="191" t="s">
        <v>357</v>
      </c>
      <c r="CX658" s="209" t="s">
        <v>358</v>
      </c>
      <c r="CY658" s="208">
        <v>0.13</v>
      </c>
      <c r="CZ658" s="191">
        <v>470</v>
      </c>
      <c r="DA658" s="191"/>
      <c r="DB658" s="191">
        <f t="shared" si="415"/>
        <v>64.818595082806382</v>
      </c>
      <c r="DC658" s="43">
        <f t="shared" si="416"/>
        <v>0</v>
      </c>
      <c r="DD658" s="191" t="s">
        <v>362</v>
      </c>
      <c r="DE658" s="191">
        <v>100</v>
      </c>
      <c r="DF658" s="191" t="s">
        <v>361</v>
      </c>
      <c r="DG658" s="191">
        <v>20</v>
      </c>
      <c r="DH658" s="191" t="s">
        <v>353</v>
      </c>
      <c r="DI658" s="192">
        <v>175</v>
      </c>
      <c r="DJ658" s="191"/>
      <c r="DK658" s="209"/>
      <c r="DL658" s="208"/>
      <c r="DM658" s="191"/>
      <c r="DN658" s="191">
        <f t="shared" si="417"/>
        <v>64.818595082806382</v>
      </c>
      <c r="DO658" s="192">
        <f t="shared" si="418"/>
        <v>0</v>
      </c>
      <c r="DP658" s="191">
        <v>1</v>
      </c>
      <c r="DQ658" s="191" t="s">
        <v>363</v>
      </c>
      <c r="DR658" s="191" t="s">
        <v>371</v>
      </c>
      <c r="DS658" s="208">
        <v>0.13400000000000001</v>
      </c>
      <c r="DT658" s="191">
        <v>580</v>
      </c>
      <c r="DU658" s="191">
        <f t="shared" si="419"/>
        <v>9.3447025954106433</v>
      </c>
      <c r="DV658" s="191">
        <v>0.375</v>
      </c>
      <c r="DW658" s="191">
        <v>0.45</v>
      </c>
      <c r="DX658" s="192">
        <f t="shared" si="420"/>
        <v>11.103259671176117</v>
      </c>
      <c r="DY658" s="191">
        <v>1</v>
      </c>
      <c r="DZ658" s="191" t="s">
        <v>363</v>
      </c>
      <c r="EA658" s="191" t="s">
        <v>371</v>
      </c>
      <c r="EB658" s="208">
        <v>0.13400000000000001</v>
      </c>
      <c r="EC658" s="191">
        <v>580</v>
      </c>
      <c r="ED658" s="191">
        <f t="shared" si="421"/>
        <v>2.8385056453106374</v>
      </c>
      <c r="EE658" s="191">
        <v>0.47499999999999998</v>
      </c>
      <c r="EF658" s="191">
        <v>0.47499999999999998</v>
      </c>
      <c r="EG658" s="191">
        <f t="shared" si="422"/>
        <v>5.5516298355880584</v>
      </c>
      <c r="EH658" s="166">
        <f t="shared" si="423"/>
        <v>2</v>
      </c>
      <c r="EI658" s="205">
        <f t="shared" si="424"/>
        <v>3.3678680081239274</v>
      </c>
      <c r="EJ658" s="205">
        <f t="shared" si="425"/>
        <v>1.9810988283081925</v>
      </c>
      <c r="EK658" s="51">
        <f t="shared" si="433"/>
        <v>0.60740681700244492</v>
      </c>
      <c r="EL658" s="220">
        <f t="shared" si="426"/>
        <v>5.0165995938036279E-2</v>
      </c>
      <c r="EM658" s="221">
        <f t="shared" si="427"/>
        <v>6.6720793647909584</v>
      </c>
      <c r="EN658" s="191"/>
      <c r="EO658" s="313"/>
      <c r="EP658" s="192" t="s">
        <v>354</v>
      </c>
      <c r="EQ658" s="222">
        <f t="shared" si="428"/>
        <v>3.3678680081239274</v>
      </c>
      <c r="ER658" s="191">
        <f t="shared" si="429"/>
        <v>1.9810988283081925</v>
      </c>
      <c r="ES658" s="51">
        <f t="shared" si="430"/>
        <v>0.60740681700244492</v>
      </c>
      <c r="ET658" s="191">
        <f t="shared" si="434"/>
        <v>3.5183659959380362</v>
      </c>
      <c r="EU658" s="191">
        <f t="shared" si="431"/>
        <v>6.6720793647909584</v>
      </c>
      <c r="EV658" s="191"/>
      <c r="EW658" s="191"/>
      <c r="EX658" s="192" t="str">
        <f t="shared" si="432"/>
        <v>Front</v>
      </c>
      <c r="EY658" s="145"/>
      <c r="EZ658" s="191"/>
      <c r="FA658" s="191"/>
      <c r="FB658" s="191"/>
      <c r="FC658" s="191"/>
      <c r="FD658" s="191"/>
      <c r="FE658" s="191"/>
      <c r="FF658" s="192"/>
      <c r="FG658" s="145"/>
      <c r="FH658" s="191"/>
      <c r="FI658" s="191"/>
      <c r="FJ658" s="191"/>
      <c r="FK658" s="191"/>
      <c r="FL658" s="191"/>
      <c r="FM658" s="191"/>
      <c r="FN658" s="192"/>
      <c r="FO658" s="145"/>
      <c r="FP658" s="191"/>
      <c r="FQ658" s="191"/>
      <c r="FR658" s="191"/>
      <c r="FS658" s="191"/>
      <c r="FT658" s="191"/>
      <c r="FU658" s="191"/>
      <c r="FV658" s="192"/>
      <c r="FW658" s="191"/>
      <c r="FX658" s="191"/>
      <c r="FY658" s="191"/>
      <c r="FZ658" s="191"/>
      <c r="GA658" s="191"/>
      <c r="GB658" s="191"/>
      <c r="GC658" s="191"/>
      <c r="GD658" s="210"/>
      <c r="GE658" s="145"/>
      <c r="GF658" s="191"/>
      <c r="GG658" s="191"/>
      <c r="GH658" s="191"/>
      <c r="GI658" s="191"/>
      <c r="GJ658" s="191"/>
      <c r="GK658" s="191"/>
      <c r="GL658" s="210"/>
      <c r="GM658" s="145"/>
      <c r="GN658" s="191"/>
      <c r="GO658" s="191"/>
      <c r="GP658" s="191"/>
      <c r="GQ658" s="191"/>
      <c r="GR658" s="191"/>
      <c r="GS658" s="191"/>
      <c r="GT658" s="210"/>
      <c r="GU658" s="145"/>
      <c r="GV658" s="191"/>
      <c r="GW658" s="191"/>
      <c r="GX658" s="191"/>
      <c r="GY658" s="191"/>
      <c r="GZ658" s="191"/>
      <c r="HA658" s="191"/>
      <c r="HB658" s="210"/>
      <c r="HC658" s="145"/>
      <c r="HD658" s="191"/>
      <c r="HE658" s="191"/>
      <c r="HF658" s="191"/>
      <c r="HG658" s="191"/>
      <c r="HH658" s="191"/>
      <c r="HI658" s="191"/>
      <c r="HJ658" s="210"/>
      <c r="HR658" s="310"/>
    </row>
    <row r="659" spans="1:226" s="309" customFormat="1" ht="14.45" customHeight="1" x14ac:dyDescent="0.25">
      <c r="A659" s="211" t="s">
        <v>431</v>
      </c>
      <c r="B659" s="194" t="s">
        <v>0</v>
      </c>
      <c r="C659" s="31">
        <f t="shared" si="435"/>
        <v>649</v>
      </c>
      <c r="D659" s="173" t="str">
        <f t="shared" si="395"/>
        <v>Dw_649</v>
      </c>
      <c r="E659" s="4">
        <v>524.22537234336846</v>
      </c>
      <c r="F659" s="195" t="s">
        <v>360</v>
      </c>
      <c r="G659" s="195">
        <v>17.5</v>
      </c>
      <c r="H659" s="3">
        <f t="shared" si="396"/>
        <v>52.083632840815376</v>
      </c>
      <c r="I659" s="196">
        <f t="shared" si="397"/>
        <v>183.59627904677316</v>
      </c>
      <c r="J659" s="1">
        <f t="shared" si="398"/>
        <v>0.3</v>
      </c>
      <c r="K659" s="280">
        <f t="shared" si="399"/>
        <v>0.69343532521081808</v>
      </c>
      <c r="L659" s="280">
        <f t="shared" si="400"/>
        <v>0.78279248432167703</v>
      </c>
      <c r="M659" s="225">
        <f t="shared" si="401"/>
        <v>1.0575084860606985</v>
      </c>
      <c r="N659" s="15" t="s">
        <v>432</v>
      </c>
      <c r="O659" s="197">
        <f t="shared" si="402"/>
        <v>0.58709436324125786</v>
      </c>
      <c r="P659" s="198">
        <f t="shared" si="403"/>
        <v>0</v>
      </c>
      <c r="Q659" s="198">
        <f t="shared" si="404"/>
        <v>0</v>
      </c>
      <c r="R659" s="198">
        <f t="shared" si="405"/>
        <v>0.74093958209206368</v>
      </c>
      <c r="S659" s="77">
        <f t="shared" si="406"/>
        <v>0.87866414244214741</v>
      </c>
      <c r="T659" s="199"/>
      <c r="U659" s="3">
        <f t="shared" si="407"/>
        <v>1.6330199046132898</v>
      </c>
      <c r="V659" s="98">
        <f t="shared" si="408"/>
        <v>9.0669636301348735</v>
      </c>
      <c r="W659" s="49">
        <f t="shared" si="409"/>
        <v>5.7443301821252168</v>
      </c>
      <c r="X659" s="317">
        <f t="shared" si="410"/>
        <v>6.3109354445158569E-2</v>
      </c>
      <c r="Y659" s="318">
        <v>6.3109354445158569E-2</v>
      </c>
      <c r="Z659" s="200"/>
      <c r="AA659" s="66"/>
      <c r="AB659" s="66"/>
      <c r="AC659" s="66">
        <v>250</v>
      </c>
      <c r="AD659" s="66"/>
      <c r="AE659" s="66"/>
      <c r="AF659" s="66"/>
      <c r="AG659" s="66"/>
      <c r="AH659" s="195"/>
      <c r="AI659" s="34"/>
      <c r="AJ659" s="229">
        <v>180</v>
      </c>
      <c r="AK659" s="34"/>
      <c r="AL659" s="34"/>
      <c r="AM659" s="34"/>
      <c r="AN659" s="201"/>
      <c r="AO659" s="201"/>
      <c r="AP659" s="202">
        <v>240</v>
      </c>
      <c r="AQ659" s="18"/>
      <c r="AR659" s="18"/>
      <c r="AS659" s="18"/>
      <c r="AT659" s="51"/>
      <c r="AU659" s="17"/>
      <c r="AV659" s="18"/>
      <c r="AW659" s="112"/>
      <c r="AX659" s="103"/>
      <c r="AY659" s="18"/>
      <c r="AZ659" s="18"/>
      <c r="BA659" s="18"/>
      <c r="BB659" s="17"/>
      <c r="BC659" s="19"/>
      <c r="BD659" s="19"/>
      <c r="BE659" s="19"/>
      <c r="BF659" s="17"/>
      <c r="BG659" s="18"/>
      <c r="BH659" s="18"/>
      <c r="BI659" s="128"/>
      <c r="BJ659" s="331"/>
      <c r="BK659" s="332"/>
      <c r="BL659" s="332"/>
      <c r="BM659" s="332"/>
      <c r="BN659" s="333"/>
      <c r="BO659" s="203">
        <f t="shared" si="411"/>
        <v>6.9363999999999999</v>
      </c>
      <c r="BP659" s="285">
        <v>7.5087412549471448</v>
      </c>
      <c r="BQ659" s="204">
        <v>2.7493332174214533</v>
      </c>
      <c r="BR659" s="204"/>
      <c r="BS659" s="47"/>
      <c r="BT659" s="42"/>
      <c r="BU659" s="42"/>
      <c r="BV659" s="42"/>
      <c r="BW659" s="43"/>
      <c r="BX659" s="191"/>
      <c r="BY659" s="191"/>
      <c r="BZ659" s="205"/>
      <c r="CA659" s="191"/>
      <c r="CB659" s="206"/>
      <c r="CC659" s="191"/>
      <c r="CD659" s="207">
        <f t="shared" si="412"/>
        <v>55.078883714031946</v>
      </c>
      <c r="CE659" s="47" t="s">
        <v>356</v>
      </c>
      <c r="CF659" s="42">
        <v>31.8</v>
      </c>
      <c r="CG659" s="42" t="s">
        <v>353</v>
      </c>
      <c r="CH659" s="42">
        <v>175</v>
      </c>
      <c r="CI659" s="191"/>
      <c r="CJ659" s="192"/>
      <c r="CK659" s="191" t="s">
        <v>357</v>
      </c>
      <c r="CL659" s="191" t="s">
        <v>358</v>
      </c>
      <c r="CM659" s="208">
        <v>0.13</v>
      </c>
      <c r="CN659" s="191">
        <v>470</v>
      </c>
      <c r="CO659" s="205">
        <f t="shared" si="413"/>
        <v>69.457459513714554</v>
      </c>
      <c r="CP659" s="191">
        <f t="shared" si="414"/>
        <v>41.309162785523959</v>
      </c>
      <c r="CQ659" s="145" t="s">
        <v>353</v>
      </c>
      <c r="CR659" s="191">
        <v>175</v>
      </c>
      <c r="CS659" s="191"/>
      <c r="CT659" s="191"/>
      <c r="CU659" s="191"/>
      <c r="CV659" s="192"/>
      <c r="CW659" s="191" t="s">
        <v>357</v>
      </c>
      <c r="CX659" s="209" t="s">
        <v>358</v>
      </c>
      <c r="CY659" s="208">
        <v>0.13</v>
      </c>
      <c r="CZ659" s="191">
        <v>470</v>
      </c>
      <c r="DA659" s="191"/>
      <c r="DB659" s="191">
        <f t="shared" si="415"/>
        <v>52.083632840815376</v>
      </c>
      <c r="DC659" s="43">
        <f t="shared" si="416"/>
        <v>0</v>
      </c>
      <c r="DD659" s="191" t="s">
        <v>362</v>
      </c>
      <c r="DE659" s="191">
        <v>100</v>
      </c>
      <c r="DF659" s="191" t="s">
        <v>361</v>
      </c>
      <c r="DG659" s="191">
        <v>20</v>
      </c>
      <c r="DH659" s="191" t="s">
        <v>353</v>
      </c>
      <c r="DI659" s="192">
        <v>175</v>
      </c>
      <c r="DJ659" s="191"/>
      <c r="DK659" s="209"/>
      <c r="DL659" s="208"/>
      <c r="DM659" s="191"/>
      <c r="DN659" s="191">
        <f t="shared" si="417"/>
        <v>52.083632840815376</v>
      </c>
      <c r="DO659" s="192">
        <f t="shared" si="418"/>
        <v>0</v>
      </c>
      <c r="DP659" s="191">
        <v>1</v>
      </c>
      <c r="DQ659" s="191" t="s">
        <v>363</v>
      </c>
      <c r="DR659" s="191" t="s">
        <v>371</v>
      </c>
      <c r="DS659" s="208">
        <v>0.13400000000000001</v>
      </c>
      <c r="DT659" s="191">
        <v>580</v>
      </c>
      <c r="DU659" s="191">
        <f t="shared" si="419"/>
        <v>7.5087412549471448</v>
      </c>
      <c r="DV659" s="191">
        <v>0.375</v>
      </c>
      <c r="DW659" s="191">
        <v>0.45</v>
      </c>
      <c r="DX659" s="192">
        <f t="shared" si="420"/>
        <v>9.1798139523386588</v>
      </c>
      <c r="DY659" s="191">
        <v>1</v>
      </c>
      <c r="DZ659" s="191" t="s">
        <v>363</v>
      </c>
      <c r="EA659" s="191" t="s">
        <v>371</v>
      </c>
      <c r="EB659" s="208">
        <v>0.13400000000000001</v>
      </c>
      <c r="EC659" s="191">
        <v>580</v>
      </c>
      <c r="ED659" s="191">
        <f t="shared" si="421"/>
        <v>2.7493332174214533</v>
      </c>
      <c r="EE659" s="191">
        <v>0.47499999999999998</v>
      </c>
      <c r="EF659" s="191">
        <v>0.47499999999999998</v>
      </c>
      <c r="EG659" s="191">
        <f t="shared" si="422"/>
        <v>4.5899069761693294</v>
      </c>
      <c r="EH659" s="166">
        <f t="shared" si="423"/>
        <v>2</v>
      </c>
      <c r="EI659" s="205">
        <f t="shared" si="424"/>
        <v>2.7761338378425928</v>
      </c>
      <c r="EJ659" s="205">
        <f t="shared" si="425"/>
        <v>1.6330199046132898</v>
      </c>
      <c r="EK659" s="51">
        <f t="shared" si="433"/>
        <v>0.86631331280816348</v>
      </c>
      <c r="EL659" s="220">
        <f t="shared" si="426"/>
        <v>0.34603308107870356</v>
      </c>
      <c r="EM659" s="221">
        <f t="shared" si="427"/>
        <v>4.5334818150674367</v>
      </c>
      <c r="EN659" s="191"/>
      <c r="EO659" s="313"/>
      <c r="EP659" s="192" t="s">
        <v>354</v>
      </c>
      <c r="EQ659" s="222">
        <f t="shared" si="428"/>
        <v>2.7761338378425928</v>
      </c>
      <c r="ER659" s="191">
        <f t="shared" si="429"/>
        <v>1.6330199046132898</v>
      </c>
      <c r="ES659" s="51">
        <f t="shared" si="430"/>
        <v>0.86631331280816348</v>
      </c>
      <c r="ET659" s="191">
        <f t="shared" si="434"/>
        <v>3.8142330810787035</v>
      </c>
      <c r="EU659" s="191">
        <f t="shared" si="431"/>
        <v>4.5334818150674367</v>
      </c>
      <c r="EV659" s="191"/>
      <c r="EW659" s="191"/>
      <c r="EX659" s="192" t="str">
        <f t="shared" si="432"/>
        <v>Front</v>
      </c>
      <c r="EY659" s="145"/>
      <c r="EZ659" s="191"/>
      <c r="FA659" s="191"/>
      <c r="FB659" s="191"/>
      <c r="FC659" s="191"/>
      <c r="FD659" s="191"/>
      <c r="FE659" s="191"/>
      <c r="FF659" s="192"/>
      <c r="FG659" s="145"/>
      <c r="FH659" s="191"/>
      <c r="FI659" s="191"/>
      <c r="FJ659" s="191"/>
      <c r="FK659" s="191"/>
      <c r="FL659" s="191"/>
      <c r="FM659" s="191"/>
      <c r="FN659" s="192"/>
      <c r="FO659" s="145"/>
      <c r="FP659" s="191"/>
      <c r="FQ659" s="191"/>
      <c r="FR659" s="191"/>
      <c r="FS659" s="191"/>
      <c r="FT659" s="191"/>
      <c r="FU659" s="191"/>
      <c r="FV659" s="192"/>
      <c r="FW659" s="191"/>
      <c r="FX659" s="191"/>
      <c r="FY659" s="191"/>
      <c r="FZ659" s="191"/>
      <c r="GA659" s="191"/>
      <c r="GB659" s="191"/>
      <c r="GC659" s="191"/>
      <c r="GD659" s="210"/>
      <c r="GE659" s="145"/>
      <c r="GF659" s="191"/>
      <c r="GG659" s="191"/>
      <c r="GH659" s="191"/>
      <c r="GI659" s="191"/>
      <c r="GJ659" s="191"/>
      <c r="GK659" s="191"/>
      <c r="GL659" s="210"/>
      <c r="GM659" s="145"/>
      <c r="GN659" s="191"/>
      <c r="GO659" s="191"/>
      <c r="GP659" s="191"/>
      <c r="GQ659" s="191"/>
      <c r="GR659" s="191"/>
      <c r="GS659" s="191"/>
      <c r="GT659" s="210"/>
      <c r="GU659" s="145"/>
      <c r="GV659" s="191"/>
      <c r="GW659" s="191"/>
      <c r="GX659" s="191"/>
      <c r="GY659" s="191"/>
      <c r="GZ659" s="191"/>
      <c r="HA659" s="191"/>
      <c r="HB659" s="210"/>
      <c r="HC659" s="145"/>
      <c r="HD659" s="191"/>
      <c r="HE659" s="191"/>
      <c r="HF659" s="191"/>
      <c r="HG659" s="191"/>
      <c r="HH659" s="191"/>
      <c r="HI659" s="191"/>
      <c r="HJ659" s="210"/>
      <c r="HR659" s="310"/>
    </row>
    <row r="660" spans="1:226" s="309" customFormat="1" ht="14.45" customHeight="1" x14ac:dyDescent="0.25">
      <c r="A660" s="211" t="s">
        <v>431</v>
      </c>
      <c r="B660" s="194" t="s">
        <v>0</v>
      </c>
      <c r="C660" s="31">
        <f t="shared" si="435"/>
        <v>650</v>
      </c>
      <c r="D660" s="173" t="str">
        <f t="shared" si="395"/>
        <v>Dw_650</v>
      </c>
      <c r="E660" s="4">
        <v>482.99614466634051</v>
      </c>
      <c r="F660" s="195" t="s">
        <v>360</v>
      </c>
      <c r="G660" s="195">
        <v>17.5</v>
      </c>
      <c r="H660" s="3">
        <f t="shared" si="396"/>
        <v>58.079865186566657</v>
      </c>
      <c r="I660" s="196">
        <f t="shared" si="397"/>
        <v>209.67560537424202</v>
      </c>
      <c r="J660" s="1">
        <f t="shared" si="398"/>
        <v>0.30000000000000004</v>
      </c>
      <c r="K660" s="280">
        <f t="shared" si="399"/>
        <v>0.67264174784791197</v>
      </c>
      <c r="L660" s="280">
        <f t="shared" si="400"/>
        <v>0.80933228824273273</v>
      </c>
      <c r="M660" s="225">
        <f t="shared" si="401"/>
        <v>1.0830376656387528</v>
      </c>
      <c r="N660" s="15" t="s">
        <v>432</v>
      </c>
      <c r="O660" s="197">
        <f t="shared" si="402"/>
        <v>0.60699921618204955</v>
      </c>
      <c r="P660" s="198">
        <f t="shared" si="403"/>
        <v>0</v>
      </c>
      <c r="Q660" s="198">
        <f t="shared" si="404"/>
        <v>0</v>
      </c>
      <c r="R660" s="198">
        <f t="shared" si="405"/>
        <v>0.75882651150875202</v>
      </c>
      <c r="S660" s="77">
        <f t="shared" si="406"/>
        <v>0.90332247117281594</v>
      </c>
      <c r="T660" s="199"/>
      <c r="U660" s="3">
        <f t="shared" si="407"/>
        <v>2.1553063535527395</v>
      </c>
      <c r="V660" s="98">
        <f t="shared" si="408"/>
        <v>15.794174624060341</v>
      </c>
      <c r="W660" s="49">
        <f t="shared" si="409"/>
        <v>3.6772966342976634</v>
      </c>
      <c r="X660" s="317">
        <f t="shared" si="410"/>
        <v>0.11058686190187735</v>
      </c>
      <c r="Y660" s="318">
        <v>0.1105868619018773</v>
      </c>
      <c r="Z660" s="200"/>
      <c r="AA660" s="66"/>
      <c r="AB660" s="66"/>
      <c r="AC660" s="66">
        <v>250</v>
      </c>
      <c r="AD660" s="66"/>
      <c r="AE660" s="66"/>
      <c r="AF660" s="66"/>
      <c r="AG660" s="66"/>
      <c r="AH660" s="195"/>
      <c r="AI660" s="34"/>
      <c r="AJ660" s="229">
        <v>180</v>
      </c>
      <c r="AK660" s="34"/>
      <c r="AL660" s="34"/>
      <c r="AM660" s="34"/>
      <c r="AN660" s="201"/>
      <c r="AO660" s="201"/>
      <c r="AP660" s="202">
        <v>240</v>
      </c>
      <c r="AQ660" s="18"/>
      <c r="AR660" s="18"/>
      <c r="AS660" s="18"/>
      <c r="AT660" s="51"/>
      <c r="AU660" s="17"/>
      <c r="AV660" s="18"/>
      <c r="AW660" s="112"/>
      <c r="AX660" s="103"/>
      <c r="AY660" s="18"/>
      <c r="AZ660" s="18"/>
      <c r="BA660" s="18"/>
      <c r="BB660" s="17"/>
      <c r="BC660" s="19"/>
      <c r="BD660" s="19"/>
      <c r="BE660" s="19"/>
      <c r="BF660" s="17"/>
      <c r="BG660" s="18"/>
      <c r="BH660" s="18"/>
      <c r="BI660" s="128"/>
      <c r="BJ660" s="331"/>
      <c r="BK660" s="332"/>
      <c r="BL660" s="332"/>
      <c r="BM660" s="332"/>
      <c r="BN660" s="333"/>
      <c r="BO660" s="203">
        <f t="shared" si="411"/>
        <v>6.9363999999999999</v>
      </c>
      <c r="BP660" s="285">
        <v>8.3732001018635973</v>
      </c>
      <c r="BQ660" s="204">
        <v>3.0541579916814832</v>
      </c>
      <c r="BR660" s="204"/>
      <c r="BS660" s="47"/>
      <c r="BT660" s="42"/>
      <c r="BU660" s="42"/>
      <c r="BV660" s="42"/>
      <c r="BW660" s="43"/>
      <c r="BX660" s="191"/>
      <c r="BY660" s="191"/>
      <c r="BZ660" s="205"/>
      <c r="CA660" s="191"/>
      <c r="CB660" s="206"/>
      <c r="CC660" s="191"/>
      <c r="CD660" s="207">
        <f t="shared" si="412"/>
        <v>62.902681612272616</v>
      </c>
      <c r="CE660" s="47" t="s">
        <v>356</v>
      </c>
      <c r="CF660" s="42">
        <v>31.8</v>
      </c>
      <c r="CG660" s="42" t="s">
        <v>353</v>
      </c>
      <c r="CH660" s="42">
        <v>175</v>
      </c>
      <c r="CI660" s="191"/>
      <c r="CJ660" s="192"/>
      <c r="CK660" s="191" t="s">
        <v>357</v>
      </c>
      <c r="CL660" s="191" t="s">
        <v>358</v>
      </c>
      <c r="CM660" s="208">
        <v>0.13</v>
      </c>
      <c r="CN660" s="191">
        <v>470</v>
      </c>
      <c r="CO660" s="205">
        <f t="shared" si="413"/>
        <v>83.544321149680854</v>
      </c>
      <c r="CP660" s="191">
        <f t="shared" si="414"/>
        <v>47.177011209204458</v>
      </c>
      <c r="CQ660" s="145" t="s">
        <v>353</v>
      </c>
      <c r="CR660" s="191">
        <v>175</v>
      </c>
      <c r="CS660" s="191"/>
      <c r="CT660" s="191"/>
      <c r="CU660" s="191"/>
      <c r="CV660" s="192"/>
      <c r="CW660" s="191" t="s">
        <v>357</v>
      </c>
      <c r="CX660" s="209" t="s">
        <v>358</v>
      </c>
      <c r="CY660" s="208">
        <v>0.13</v>
      </c>
      <c r="CZ660" s="191">
        <v>470</v>
      </c>
      <c r="DA660" s="191"/>
      <c r="DB660" s="191">
        <f t="shared" si="415"/>
        <v>58.079865186566657</v>
      </c>
      <c r="DC660" s="43">
        <f t="shared" si="416"/>
        <v>0</v>
      </c>
      <c r="DD660" s="191" t="s">
        <v>362</v>
      </c>
      <c r="DE660" s="191">
        <v>100</v>
      </c>
      <c r="DF660" s="191" t="s">
        <v>361</v>
      </c>
      <c r="DG660" s="191">
        <v>20</v>
      </c>
      <c r="DH660" s="191" t="s">
        <v>353</v>
      </c>
      <c r="DI660" s="192">
        <v>175</v>
      </c>
      <c r="DJ660" s="191"/>
      <c r="DK660" s="209"/>
      <c r="DL660" s="208"/>
      <c r="DM660" s="191"/>
      <c r="DN660" s="191">
        <f t="shared" si="417"/>
        <v>58.079865186566657</v>
      </c>
      <c r="DO660" s="192">
        <f t="shared" si="418"/>
        <v>0</v>
      </c>
      <c r="DP660" s="191">
        <v>1</v>
      </c>
      <c r="DQ660" s="191" t="s">
        <v>363</v>
      </c>
      <c r="DR660" s="191" t="s">
        <v>371</v>
      </c>
      <c r="DS660" s="208">
        <v>0.13400000000000001</v>
      </c>
      <c r="DT660" s="191">
        <v>580</v>
      </c>
      <c r="DU660" s="191">
        <f t="shared" si="419"/>
        <v>8.3732001018635973</v>
      </c>
      <c r="DV660" s="191">
        <v>0.375</v>
      </c>
      <c r="DW660" s="191">
        <v>0.45</v>
      </c>
      <c r="DX660" s="192">
        <f t="shared" si="420"/>
        <v>10.483780268712103</v>
      </c>
      <c r="DY660" s="191">
        <v>1</v>
      </c>
      <c r="DZ660" s="191" t="s">
        <v>363</v>
      </c>
      <c r="EA660" s="191" t="s">
        <v>371</v>
      </c>
      <c r="EB660" s="208">
        <v>0.13400000000000001</v>
      </c>
      <c r="EC660" s="191">
        <v>580</v>
      </c>
      <c r="ED660" s="191">
        <f t="shared" si="421"/>
        <v>3.0541579916814832</v>
      </c>
      <c r="EE660" s="191">
        <v>0.47499999999999998</v>
      </c>
      <c r="EF660" s="191">
        <v>0.47499999999999998</v>
      </c>
      <c r="EG660" s="191">
        <f t="shared" si="422"/>
        <v>5.2418901343560513</v>
      </c>
      <c r="EH660" s="166">
        <f t="shared" si="423"/>
        <v>2</v>
      </c>
      <c r="EI660" s="205">
        <f t="shared" si="424"/>
        <v>3.6640208010396571</v>
      </c>
      <c r="EJ660" s="205">
        <f t="shared" si="425"/>
        <v>2.1553063535527395</v>
      </c>
      <c r="EK660" s="51">
        <f t="shared" si="433"/>
        <v>0.64885163812874369</v>
      </c>
      <c r="EL660" s="220">
        <f t="shared" si="426"/>
        <v>1.6361895994801714</v>
      </c>
      <c r="EM660" s="221">
        <f t="shared" si="427"/>
        <v>7.8970873120301706</v>
      </c>
      <c r="EN660" s="191"/>
      <c r="EO660" s="313"/>
      <c r="EP660" s="192" t="s">
        <v>354</v>
      </c>
      <c r="EQ660" s="222">
        <f t="shared" si="428"/>
        <v>3.6640208010396571</v>
      </c>
      <c r="ER660" s="191">
        <f t="shared" si="429"/>
        <v>2.1553063535527395</v>
      </c>
      <c r="ES660" s="51">
        <f t="shared" si="430"/>
        <v>0.64885163812874369</v>
      </c>
      <c r="ET660" s="191">
        <f t="shared" si="434"/>
        <v>1.6361895994801714</v>
      </c>
      <c r="EU660" s="191">
        <f t="shared" si="431"/>
        <v>7.8970873120301706</v>
      </c>
      <c r="EV660" s="191"/>
      <c r="EW660" s="191"/>
      <c r="EX660" s="192" t="str">
        <f t="shared" si="432"/>
        <v>Rear</v>
      </c>
      <c r="EY660" s="145"/>
      <c r="EZ660" s="191"/>
      <c r="FA660" s="191"/>
      <c r="FB660" s="191"/>
      <c r="FC660" s="191"/>
      <c r="FD660" s="191"/>
      <c r="FE660" s="191"/>
      <c r="FF660" s="192"/>
      <c r="FG660" s="145"/>
      <c r="FH660" s="191"/>
      <c r="FI660" s="191"/>
      <c r="FJ660" s="191"/>
      <c r="FK660" s="191"/>
      <c r="FL660" s="191"/>
      <c r="FM660" s="191"/>
      <c r="FN660" s="192"/>
      <c r="FO660" s="145"/>
      <c r="FP660" s="191"/>
      <c r="FQ660" s="191"/>
      <c r="FR660" s="191"/>
      <c r="FS660" s="191"/>
      <c r="FT660" s="191"/>
      <c r="FU660" s="191"/>
      <c r="FV660" s="192"/>
      <c r="FW660" s="191"/>
      <c r="FX660" s="191"/>
      <c r="FY660" s="191"/>
      <c r="FZ660" s="191"/>
      <c r="GA660" s="191"/>
      <c r="GB660" s="191"/>
      <c r="GC660" s="191"/>
      <c r="GD660" s="210"/>
      <c r="GE660" s="145"/>
      <c r="GF660" s="191"/>
      <c r="GG660" s="191"/>
      <c r="GH660" s="191"/>
      <c r="GI660" s="191"/>
      <c r="GJ660" s="191"/>
      <c r="GK660" s="191"/>
      <c r="GL660" s="210"/>
      <c r="GM660" s="145"/>
      <c r="GN660" s="191"/>
      <c r="GO660" s="191"/>
      <c r="GP660" s="191"/>
      <c r="GQ660" s="191"/>
      <c r="GR660" s="191"/>
      <c r="GS660" s="191"/>
      <c r="GT660" s="210"/>
      <c r="GU660" s="145"/>
      <c r="GV660" s="191"/>
      <c r="GW660" s="191"/>
      <c r="GX660" s="191"/>
      <c r="GY660" s="191"/>
      <c r="GZ660" s="191"/>
      <c r="HA660" s="191"/>
      <c r="HB660" s="210"/>
      <c r="HC660" s="145"/>
      <c r="HD660" s="191"/>
      <c r="HE660" s="191"/>
      <c r="HF660" s="191"/>
      <c r="HG660" s="191"/>
      <c r="HH660" s="191"/>
      <c r="HI660" s="191"/>
      <c r="HJ660" s="210"/>
      <c r="HR660" s="310"/>
    </row>
    <row r="661" spans="1:226" s="309" customFormat="1" ht="14.45" customHeight="1" x14ac:dyDescent="0.25">
      <c r="A661" s="211" t="s">
        <v>431</v>
      </c>
      <c r="B661" s="194" t="s">
        <v>0</v>
      </c>
      <c r="C661" s="31">
        <f t="shared" si="435"/>
        <v>651</v>
      </c>
      <c r="D661" s="173" t="str">
        <f t="shared" si="395"/>
        <v>Dw_651</v>
      </c>
      <c r="E661" s="4">
        <v>552.06793645824484</v>
      </c>
      <c r="F661" s="195" t="s">
        <v>360</v>
      </c>
      <c r="G661" s="195">
        <v>17.5</v>
      </c>
      <c r="H661" s="3">
        <f t="shared" si="396"/>
        <v>46.596580155566002</v>
      </c>
      <c r="I661" s="196">
        <f t="shared" si="397"/>
        <v>173.27717248267854</v>
      </c>
      <c r="J661" s="1">
        <f t="shared" si="398"/>
        <v>0.3</v>
      </c>
      <c r="K661" s="280">
        <f t="shared" si="399"/>
        <v>0.64910773493030527</v>
      </c>
      <c r="L661" s="280">
        <f t="shared" si="400"/>
        <v>0.80991142824799989</v>
      </c>
      <c r="M661" s="225">
        <f t="shared" si="401"/>
        <v>1.1156001485785889</v>
      </c>
      <c r="N661" s="15" t="s">
        <v>432</v>
      </c>
      <c r="O661" s="197">
        <f t="shared" si="402"/>
        <v>0.60743357118599983</v>
      </c>
      <c r="P661" s="198">
        <f t="shared" si="403"/>
        <v>0</v>
      </c>
      <c r="Q661" s="198">
        <f t="shared" si="404"/>
        <v>0</v>
      </c>
      <c r="R661" s="198">
        <f t="shared" si="405"/>
        <v>0.78164130006065913</v>
      </c>
      <c r="S661" s="77">
        <f t="shared" si="406"/>
        <v>0.77745394622399255</v>
      </c>
      <c r="T661" s="199"/>
      <c r="U661" s="3">
        <f t="shared" si="407"/>
        <v>2.162532778940542</v>
      </c>
      <c r="V661" s="98">
        <f t="shared" si="408"/>
        <v>15.90026326797383</v>
      </c>
      <c r="W661" s="49">
        <f t="shared" si="409"/>
        <v>2.9305540021730598</v>
      </c>
      <c r="X661" s="317">
        <f t="shared" si="410"/>
        <v>0.13494112053395191</v>
      </c>
      <c r="Y661" s="318">
        <v>0.13494112053395191</v>
      </c>
      <c r="Z661" s="200"/>
      <c r="AA661" s="66"/>
      <c r="AB661" s="66"/>
      <c r="AC661" s="66">
        <v>250</v>
      </c>
      <c r="AD661" s="66"/>
      <c r="AE661" s="66"/>
      <c r="AF661" s="66"/>
      <c r="AG661" s="66"/>
      <c r="AH661" s="195"/>
      <c r="AI661" s="34"/>
      <c r="AJ661" s="229">
        <v>180</v>
      </c>
      <c r="AK661" s="34"/>
      <c r="AL661" s="34"/>
      <c r="AM661" s="34"/>
      <c r="AN661" s="201"/>
      <c r="AO661" s="201"/>
      <c r="AP661" s="202">
        <v>240</v>
      </c>
      <c r="AQ661" s="18"/>
      <c r="AR661" s="18"/>
      <c r="AS661" s="18"/>
      <c r="AT661" s="51"/>
      <c r="AU661" s="17"/>
      <c r="AV661" s="18"/>
      <c r="AW661" s="112"/>
      <c r="AX661" s="103"/>
      <c r="AY661" s="18"/>
      <c r="AZ661" s="18"/>
      <c r="BA661" s="18"/>
      <c r="BB661" s="17"/>
      <c r="BC661" s="19"/>
      <c r="BD661" s="19"/>
      <c r="BE661" s="19"/>
      <c r="BF661" s="17"/>
      <c r="BG661" s="18"/>
      <c r="BH661" s="18"/>
      <c r="BI661" s="128"/>
      <c r="BJ661" s="331"/>
      <c r="BK661" s="332"/>
      <c r="BL661" s="332"/>
      <c r="BM661" s="332"/>
      <c r="BN661" s="333"/>
      <c r="BO661" s="203">
        <f t="shared" si="411"/>
        <v>6.9363999999999999</v>
      </c>
      <c r="BP661" s="285">
        <v>6.7176893137024978</v>
      </c>
      <c r="BQ661" s="204">
        <v>2.9326017404609548</v>
      </c>
      <c r="BR661" s="204"/>
      <c r="BS661" s="47"/>
      <c r="BT661" s="42"/>
      <c r="BU661" s="42"/>
      <c r="BV661" s="42"/>
      <c r="BW661" s="43"/>
      <c r="BX661" s="191"/>
      <c r="BY661" s="191"/>
      <c r="BZ661" s="205"/>
      <c r="CA661" s="191"/>
      <c r="CB661" s="206"/>
      <c r="CC661" s="191"/>
      <c r="CD661" s="207">
        <f t="shared" si="412"/>
        <v>51.983151744803564</v>
      </c>
      <c r="CE661" s="47" t="s">
        <v>356</v>
      </c>
      <c r="CF661" s="42">
        <v>31.8</v>
      </c>
      <c r="CG661" s="42" t="s">
        <v>353</v>
      </c>
      <c r="CH661" s="42">
        <v>175</v>
      </c>
      <c r="CI661" s="191"/>
      <c r="CJ661" s="192"/>
      <c r="CK661" s="191" t="s">
        <v>357</v>
      </c>
      <c r="CL661" s="191" t="s">
        <v>358</v>
      </c>
      <c r="CM661" s="208">
        <v>0.13</v>
      </c>
      <c r="CN661" s="191">
        <v>470</v>
      </c>
      <c r="CO661" s="205">
        <f t="shared" si="413"/>
        <v>70.112458320118662</v>
      </c>
      <c r="CP661" s="191">
        <f t="shared" si="414"/>
        <v>38.987363808602673</v>
      </c>
      <c r="CQ661" s="145" t="s">
        <v>353</v>
      </c>
      <c r="CR661" s="191">
        <v>175</v>
      </c>
      <c r="CS661" s="191"/>
      <c r="CT661" s="191"/>
      <c r="CU661" s="191"/>
      <c r="CV661" s="192"/>
      <c r="CW661" s="191" t="s">
        <v>357</v>
      </c>
      <c r="CX661" s="209" t="s">
        <v>358</v>
      </c>
      <c r="CY661" s="208">
        <v>0.13</v>
      </c>
      <c r="CZ661" s="191">
        <v>470</v>
      </c>
      <c r="DA661" s="191"/>
      <c r="DB661" s="191">
        <f t="shared" si="415"/>
        <v>46.596580155566002</v>
      </c>
      <c r="DC661" s="43">
        <f t="shared" si="416"/>
        <v>0</v>
      </c>
      <c r="DD661" s="191" t="s">
        <v>362</v>
      </c>
      <c r="DE661" s="191">
        <v>100</v>
      </c>
      <c r="DF661" s="191" t="s">
        <v>361</v>
      </c>
      <c r="DG661" s="191">
        <v>20</v>
      </c>
      <c r="DH661" s="191" t="s">
        <v>353</v>
      </c>
      <c r="DI661" s="192">
        <v>175</v>
      </c>
      <c r="DJ661" s="191"/>
      <c r="DK661" s="209"/>
      <c r="DL661" s="208"/>
      <c r="DM661" s="191"/>
      <c r="DN661" s="191">
        <f t="shared" si="417"/>
        <v>46.596580155566002</v>
      </c>
      <c r="DO661" s="192">
        <f t="shared" si="418"/>
        <v>0</v>
      </c>
      <c r="DP661" s="191">
        <v>1</v>
      </c>
      <c r="DQ661" s="191" t="s">
        <v>363</v>
      </c>
      <c r="DR661" s="191" t="s">
        <v>371</v>
      </c>
      <c r="DS661" s="208">
        <v>0.13400000000000001</v>
      </c>
      <c r="DT661" s="191">
        <v>580</v>
      </c>
      <c r="DU661" s="191">
        <f t="shared" si="419"/>
        <v>6.7176893137024978</v>
      </c>
      <c r="DV661" s="191">
        <v>0.375</v>
      </c>
      <c r="DW661" s="191">
        <v>0.45</v>
      </c>
      <c r="DX661" s="192">
        <f t="shared" si="420"/>
        <v>8.6638586241339279</v>
      </c>
      <c r="DY661" s="191">
        <v>1</v>
      </c>
      <c r="DZ661" s="191" t="s">
        <v>363</v>
      </c>
      <c r="EA661" s="191" t="s">
        <v>371</v>
      </c>
      <c r="EB661" s="208">
        <v>0.13400000000000001</v>
      </c>
      <c r="EC661" s="191">
        <v>580</v>
      </c>
      <c r="ED661" s="191">
        <f t="shared" si="421"/>
        <v>2.9326017404609548</v>
      </c>
      <c r="EE661" s="191">
        <v>0.47499999999999998</v>
      </c>
      <c r="EF661" s="191">
        <v>0.47499999999999998</v>
      </c>
      <c r="EG661" s="191">
        <f t="shared" si="422"/>
        <v>4.331929312066964</v>
      </c>
      <c r="EH661" s="166">
        <f t="shared" si="423"/>
        <v>2</v>
      </c>
      <c r="EI661" s="205">
        <f t="shared" si="424"/>
        <v>3.6763057241989214</v>
      </c>
      <c r="EJ661" s="205">
        <f t="shared" si="425"/>
        <v>2.162532778940542</v>
      </c>
      <c r="EK661" s="51">
        <f t="shared" si="433"/>
        <v>0.52006896152041282</v>
      </c>
      <c r="EL661" s="220">
        <f t="shared" si="426"/>
        <v>1.6300471379005392</v>
      </c>
      <c r="EM661" s="221">
        <f t="shared" si="427"/>
        <v>7.9501316339869152</v>
      </c>
      <c r="EN661" s="191"/>
      <c r="EO661" s="313"/>
      <c r="EP661" s="192" t="s">
        <v>354</v>
      </c>
      <c r="EQ661" s="222">
        <f t="shared" si="428"/>
        <v>3.6763057241989214</v>
      </c>
      <c r="ER661" s="191">
        <f t="shared" si="429"/>
        <v>2.162532778940542</v>
      </c>
      <c r="ES661" s="51">
        <f t="shared" si="430"/>
        <v>0.52006896152041282</v>
      </c>
      <c r="ET661" s="191">
        <f t="shared" si="434"/>
        <v>1.6300471379005392</v>
      </c>
      <c r="EU661" s="191">
        <f t="shared" si="431"/>
        <v>7.9501316339869152</v>
      </c>
      <c r="EV661" s="191"/>
      <c r="EW661" s="191"/>
      <c r="EX661" s="192" t="str">
        <f t="shared" si="432"/>
        <v>Rear</v>
      </c>
      <c r="EY661" s="145"/>
      <c r="EZ661" s="191"/>
      <c r="FA661" s="191"/>
      <c r="FB661" s="191"/>
      <c r="FC661" s="191"/>
      <c r="FD661" s="191"/>
      <c r="FE661" s="191"/>
      <c r="FF661" s="192"/>
      <c r="FG661" s="145"/>
      <c r="FH661" s="191"/>
      <c r="FI661" s="191"/>
      <c r="FJ661" s="191"/>
      <c r="FK661" s="191"/>
      <c r="FL661" s="191"/>
      <c r="FM661" s="191"/>
      <c r="FN661" s="192"/>
      <c r="FO661" s="145"/>
      <c r="FP661" s="191"/>
      <c r="FQ661" s="191"/>
      <c r="FR661" s="191"/>
      <c r="FS661" s="191"/>
      <c r="FT661" s="191"/>
      <c r="FU661" s="191"/>
      <c r="FV661" s="192"/>
      <c r="FW661" s="191"/>
      <c r="FX661" s="191"/>
      <c r="FY661" s="191"/>
      <c r="FZ661" s="191"/>
      <c r="GA661" s="191"/>
      <c r="GB661" s="191"/>
      <c r="GC661" s="191"/>
      <c r="GD661" s="210"/>
      <c r="GE661" s="145"/>
      <c r="GF661" s="191"/>
      <c r="GG661" s="191"/>
      <c r="GH661" s="191"/>
      <c r="GI661" s="191"/>
      <c r="GJ661" s="191"/>
      <c r="GK661" s="191"/>
      <c r="GL661" s="210"/>
      <c r="GM661" s="145"/>
      <c r="GN661" s="191"/>
      <c r="GO661" s="191"/>
      <c r="GP661" s="191"/>
      <c r="GQ661" s="191"/>
      <c r="GR661" s="191"/>
      <c r="GS661" s="191"/>
      <c r="GT661" s="210"/>
      <c r="GU661" s="145"/>
      <c r="GV661" s="191"/>
      <c r="GW661" s="191"/>
      <c r="GX661" s="191"/>
      <c r="GY661" s="191"/>
      <c r="GZ661" s="191"/>
      <c r="HA661" s="191"/>
      <c r="HB661" s="210"/>
      <c r="HC661" s="145"/>
      <c r="HD661" s="191"/>
      <c r="HE661" s="191"/>
      <c r="HF661" s="191"/>
      <c r="HG661" s="191"/>
      <c r="HH661" s="191"/>
      <c r="HI661" s="191"/>
      <c r="HJ661" s="210"/>
      <c r="HR661" s="310"/>
    </row>
    <row r="662" spans="1:226" s="309" customFormat="1" ht="14.45" customHeight="1" x14ac:dyDescent="0.25">
      <c r="A662" s="211" t="s">
        <v>431</v>
      </c>
      <c r="B662" s="194" t="s">
        <v>0</v>
      </c>
      <c r="C662" s="31">
        <f t="shared" si="435"/>
        <v>652</v>
      </c>
      <c r="D662" s="173" t="str">
        <f t="shared" si="395"/>
        <v>Dw_652</v>
      </c>
      <c r="E662" s="4">
        <v>517.55844682849863</v>
      </c>
      <c r="F662" s="195" t="s">
        <v>360</v>
      </c>
      <c r="G662" s="195">
        <v>17.5</v>
      </c>
      <c r="H662" s="3">
        <f t="shared" si="396"/>
        <v>41.401211577947407</v>
      </c>
      <c r="I662" s="196">
        <f t="shared" si="397"/>
        <v>157.87277305847005</v>
      </c>
      <c r="J662" s="1">
        <f t="shared" si="398"/>
        <v>0.3</v>
      </c>
      <c r="K662" s="280">
        <f t="shared" si="399"/>
        <v>0.63089930950110451</v>
      </c>
      <c r="L662" s="280">
        <f t="shared" si="400"/>
        <v>0.73548990498347411</v>
      </c>
      <c r="M662" s="225">
        <f t="shared" si="401"/>
        <v>1.1439721233368099</v>
      </c>
      <c r="N662" s="15" t="s">
        <v>432</v>
      </c>
      <c r="O662" s="197">
        <f t="shared" si="402"/>
        <v>0.55161742873760566</v>
      </c>
      <c r="P662" s="198">
        <f t="shared" si="403"/>
        <v>0</v>
      </c>
      <c r="Q662" s="198">
        <f t="shared" si="404"/>
        <v>0</v>
      </c>
      <c r="R662" s="198">
        <f t="shared" si="405"/>
        <v>0.80152002387004539</v>
      </c>
      <c r="S662" s="77">
        <f t="shared" si="406"/>
        <v>0.71419398985319071</v>
      </c>
      <c r="T662" s="199"/>
      <c r="U662" s="3">
        <f t="shared" si="407"/>
        <v>1.7719551337742925</v>
      </c>
      <c r="V662" s="98">
        <f t="shared" si="408"/>
        <v>10.675404986770841</v>
      </c>
      <c r="W662" s="49">
        <f t="shared" si="409"/>
        <v>3.8781865071397807</v>
      </c>
      <c r="X662" s="317">
        <f t="shared" si="410"/>
        <v>9.0012636548078728E-2</v>
      </c>
      <c r="Y662" s="318">
        <v>9.0012636548078701E-2</v>
      </c>
      <c r="Z662" s="200"/>
      <c r="AA662" s="66"/>
      <c r="AB662" s="66"/>
      <c r="AC662" s="66">
        <v>250</v>
      </c>
      <c r="AD662" s="66"/>
      <c r="AE662" s="66"/>
      <c r="AF662" s="66"/>
      <c r="AG662" s="66"/>
      <c r="AH662" s="195"/>
      <c r="AI662" s="34"/>
      <c r="AJ662" s="229">
        <v>180</v>
      </c>
      <c r="AK662" s="34"/>
      <c r="AL662" s="34"/>
      <c r="AM662" s="34"/>
      <c r="AN662" s="201"/>
      <c r="AO662" s="201"/>
      <c r="AP662" s="202">
        <v>240</v>
      </c>
      <c r="AQ662" s="18"/>
      <c r="AR662" s="18"/>
      <c r="AS662" s="18"/>
      <c r="AT662" s="51"/>
      <c r="AU662" s="17"/>
      <c r="AV662" s="18"/>
      <c r="AW662" s="112"/>
      <c r="AX662" s="103"/>
      <c r="AY662" s="18"/>
      <c r="AZ662" s="18"/>
      <c r="BA662" s="18"/>
      <c r="BB662" s="17"/>
      <c r="BC662" s="19"/>
      <c r="BD662" s="19"/>
      <c r="BE662" s="19"/>
      <c r="BF662" s="17"/>
      <c r="BG662" s="18"/>
      <c r="BH662" s="18"/>
      <c r="BI662" s="128"/>
      <c r="BJ662" s="331"/>
      <c r="BK662" s="332"/>
      <c r="BL662" s="332"/>
      <c r="BM662" s="332"/>
      <c r="BN662" s="333"/>
      <c r="BO662" s="203">
        <f t="shared" si="411"/>
        <v>6.9363999999999999</v>
      </c>
      <c r="BP662" s="285">
        <v>5.9686885960941423</v>
      </c>
      <c r="BQ662" s="204">
        <v>2.9085561615321276</v>
      </c>
      <c r="BR662" s="204"/>
      <c r="BS662" s="47"/>
      <c r="BT662" s="42"/>
      <c r="BU662" s="42"/>
      <c r="BV662" s="42"/>
      <c r="BW662" s="43"/>
      <c r="BX662" s="191"/>
      <c r="BY662" s="191"/>
      <c r="BZ662" s="205"/>
      <c r="CA662" s="191"/>
      <c r="CB662" s="206"/>
      <c r="CC662" s="191"/>
      <c r="CD662" s="207">
        <f t="shared" si="412"/>
        <v>47.361831917541011</v>
      </c>
      <c r="CE662" s="47" t="s">
        <v>356</v>
      </c>
      <c r="CF662" s="42">
        <v>31.8</v>
      </c>
      <c r="CG662" s="42" t="s">
        <v>353</v>
      </c>
      <c r="CH662" s="42">
        <v>175</v>
      </c>
      <c r="CI662" s="191"/>
      <c r="CJ662" s="192"/>
      <c r="CK662" s="191" t="s">
        <v>357</v>
      </c>
      <c r="CL662" s="191" t="s">
        <v>358</v>
      </c>
      <c r="CM662" s="208">
        <v>0.13</v>
      </c>
      <c r="CN662" s="191">
        <v>470</v>
      </c>
      <c r="CO662" s="205">
        <f t="shared" si="413"/>
        <v>65.09879605114736</v>
      </c>
      <c r="CP662" s="191">
        <f t="shared" si="414"/>
        <v>35.521373938155762</v>
      </c>
      <c r="CQ662" s="145" t="s">
        <v>353</v>
      </c>
      <c r="CR662" s="191">
        <v>175</v>
      </c>
      <c r="CS662" s="191"/>
      <c r="CT662" s="191"/>
      <c r="CU662" s="191"/>
      <c r="CV662" s="192"/>
      <c r="CW662" s="191" t="s">
        <v>357</v>
      </c>
      <c r="CX662" s="209" t="s">
        <v>358</v>
      </c>
      <c r="CY662" s="208">
        <v>0.13</v>
      </c>
      <c r="CZ662" s="191">
        <v>470</v>
      </c>
      <c r="DA662" s="191"/>
      <c r="DB662" s="191">
        <f t="shared" si="415"/>
        <v>41.401211577947407</v>
      </c>
      <c r="DC662" s="43">
        <f t="shared" si="416"/>
        <v>0</v>
      </c>
      <c r="DD662" s="191" t="s">
        <v>362</v>
      </c>
      <c r="DE662" s="191">
        <v>100</v>
      </c>
      <c r="DF662" s="191" t="s">
        <v>361</v>
      </c>
      <c r="DG662" s="191">
        <v>20</v>
      </c>
      <c r="DH662" s="191" t="s">
        <v>353</v>
      </c>
      <c r="DI662" s="192">
        <v>175</v>
      </c>
      <c r="DJ662" s="191"/>
      <c r="DK662" s="209"/>
      <c r="DL662" s="208"/>
      <c r="DM662" s="191"/>
      <c r="DN662" s="191">
        <f t="shared" si="417"/>
        <v>41.401211577947407</v>
      </c>
      <c r="DO662" s="192">
        <f t="shared" si="418"/>
        <v>0</v>
      </c>
      <c r="DP662" s="191">
        <v>1</v>
      </c>
      <c r="DQ662" s="191" t="s">
        <v>363</v>
      </c>
      <c r="DR662" s="191" t="s">
        <v>371</v>
      </c>
      <c r="DS662" s="208">
        <v>0.13400000000000001</v>
      </c>
      <c r="DT662" s="191">
        <v>580</v>
      </c>
      <c r="DU662" s="191">
        <f t="shared" si="419"/>
        <v>5.9686885960941423</v>
      </c>
      <c r="DV662" s="191">
        <v>0.375</v>
      </c>
      <c r="DW662" s="191">
        <v>0.45</v>
      </c>
      <c r="DX662" s="192">
        <f t="shared" si="420"/>
        <v>7.893638652923503</v>
      </c>
      <c r="DY662" s="191">
        <v>1</v>
      </c>
      <c r="DZ662" s="191" t="s">
        <v>363</v>
      </c>
      <c r="EA662" s="191" t="s">
        <v>371</v>
      </c>
      <c r="EB662" s="208">
        <v>0.13400000000000001</v>
      </c>
      <c r="EC662" s="191">
        <v>580</v>
      </c>
      <c r="ED662" s="191">
        <f t="shared" si="421"/>
        <v>2.9085561615321276</v>
      </c>
      <c r="EE662" s="191">
        <v>0.47499999999999998</v>
      </c>
      <c r="EF662" s="191">
        <v>0.47499999999999998</v>
      </c>
      <c r="EG662" s="191">
        <f t="shared" si="422"/>
        <v>3.9468193264617515</v>
      </c>
      <c r="EH662" s="166">
        <f t="shared" si="423"/>
        <v>2</v>
      </c>
      <c r="EI662" s="205">
        <f t="shared" si="424"/>
        <v>3.0123237274162973</v>
      </c>
      <c r="EJ662" s="205">
        <f t="shared" si="425"/>
        <v>1.7719551337742925</v>
      </c>
      <c r="EK662" s="51">
        <f t="shared" si="433"/>
        <v>0.88660102775783511</v>
      </c>
      <c r="EL662" s="220">
        <f t="shared" si="426"/>
        <v>0.22793813629185133</v>
      </c>
      <c r="EM662" s="221">
        <f t="shared" si="427"/>
        <v>5.3377024933854207</v>
      </c>
      <c r="EN662" s="191"/>
      <c r="EO662" s="313"/>
      <c r="EP662" s="192" t="s">
        <v>354</v>
      </c>
      <c r="EQ662" s="222">
        <f t="shared" si="428"/>
        <v>3.0123237274162973</v>
      </c>
      <c r="ER662" s="191">
        <f t="shared" si="429"/>
        <v>1.7719551337742925</v>
      </c>
      <c r="ES662" s="51">
        <f t="shared" si="430"/>
        <v>0.88660102775783511</v>
      </c>
      <c r="ET662" s="191">
        <f t="shared" si="434"/>
        <v>3.6961381362918511</v>
      </c>
      <c r="EU662" s="191">
        <f t="shared" si="431"/>
        <v>5.3377024933854207</v>
      </c>
      <c r="EV662" s="191"/>
      <c r="EW662" s="191"/>
      <c r="EX662" s="192" t="str">
        <f t="shared" si="432"/>
        <v>Front</v>
      </c>
      <c r="EY662" s="145"/>
      <c r="EZ662" s="191"/>
      <c r="FA662" s="191"/>
      <c r="FB662" s="191"/>
      <c r="FC662" s="191"/>
      <c r="FD662" s="191"/>
      <c r="FE662" s="191"/>
      <c r="FF662" s="192"/>
      <c r="FG662" s="145"/>
      <c r="FH662" s="191"/>
      <c r="FI662" s="191"/>
      <c r="FJ662" s="191"/>
      <c r="FK662" s="191"/>
      <c r="FL662" s="191"/>
      <c r="FM662" s="191"/>
      <c r="FN662" s="192"/>
      <c r="FO662" s="145"/>
      <c r="FP662" s="191"/>
      <c r="FQ662" s="191"/>
      <c r="FR662" s="191"/>
      <c r="FS662" s="191"/>
      <c r="FT662" s="191"/>
      <c r="FU662" s="191"/>
      <c r="FV662" s="192"/>
      <c r="FW662" s="191"/>
      <c r="FX662" s="191"/>
      <c r="FY662" s="191"/>
      <c r="FZ662" s="191"/>
      <c r="GA662" s="191"/>
      <c r="GB662" s="191"/>
      <c r="GC662" s="191"/>
      <c r="GD662" s="210"/>
      <c r="GE662" s="145"/>
      <c r="GF662" s="191"/>
      <c r="GG662" s="191"/>
      <c r="GH662" s="191"/>
      <c r="GI662" s="191"/>
      <c r="GJ662" s="191"/>
      <c r="GK662" s="191"/>
      <c r="GL662" s="210"/>
      <c r="GM662" s="145"/>
      <c r="GN662" s="191"/>
      <c r="GO662" s="191"/>
      <c r="GP662" s="191"/>
      <c r="GQ662" s="191"/>
      <c r="GR662" s="191"/>
      <c r="GS662" s="191"/>
      <c r="GT662" s="210"/>
      <c r="GU662" s="145"/>
      <c r="GV662" s="191"/>
      <c r="GW662" s="191"/>
      <c r="GX662" s="191"/>
      <c r="GY662" s="191"/>
      <c r="GZ662" s="191"/>
      <c r="HA662" s="191"/>
      <c r="HB662" s="210"/>
      <c r="HC662" s="145"/>
      <c r="HD662" s="191"/>
      <c r="HE662" s="191"/>
      <c r="HF662" s="191"/>
      <c r="HG662" s="191"/>
      <c r="HH662" s="191"/>
      <c r="HI662" s="191"/>
      <c r="HJ662" s="210"/>
      <c r="HR662" s="310"/>
    </row>
    <row r="663" spans="1:226" s="309" customFormat="1" ht="14.45" customHeight="1" x14ac:dyDescent="0.25">
      <c r="A663" s="211" t="s">
        <v>431</v>
      </c>
      <c r="B663" s="194" t="s">
        <v>0</v>
      </c>
      <c r="C663" s="31">
        <f t="shared" si="435"/>
        <v>653</v>
      </c>
      <c r="D663" s="173" t="str">
        <f t="shared" si="395"/>
        <v>Dw_653</v>
      </c>
      <c r="E663" s="4">
        <v>482.73000495488981</v>
      </c>
      <c r="F663" s="195" t="s">
        <v>360</v>
      </c>
      <c r="G663" s="195">
        <v>17.5</v>
      </c>
      <c r="H663" s="3">
        <f t="shared" si="396"/>
        <v>54.680181199420161</v>
      </c>
      <c r="I663" s="196">
        <f t="shared" si="397"/>
        <v>198.00998619815863</v>
      </c>
      <c r="J663" s="1">
        <f t="shared" si="398"/>
        <v>0.3</v>
      </c>
      <c r="K663" s="280">
        <f t="shared" si="399"/>
        <v>0.67008739928690331</v>
      </c>
      <c r="L663" s="280">
        <f t="shared" si="400"/>
        <v>0.76871030631120352</v>
      </c>
      <c r="M663" s="225">
        <f t="shared" si="401"/>
        <v>1.0863715985651765</v>
      </c>
      <c r="N663" s="15" t="s">
        <v>432</v>
      </c>
      <c r="O663" s="197">
        <f t="shared" si="402"/>
        <v>0.57653272973340275</v>
      </c>
      <c r="P663" s="198">
        <f t="shared" si="403"/>
        <v>0</v>
      </c>
      <c r="Q663" s="198">
        <f t="shared" si="404"/>
        <v>0</v>
      </c>
      <c r="R663" s="198">
        <f t="shared" si="405"/>
        <v>0.76116241982701938</v>
      </c>
      <c r="S663" s="77">
        <f t="shared" si="406"/>
        <v>0.87108292731246306</v>
      </c>
      <c r="T663" s="199"/>
      <c r="U663" s="3">
        <f t="shared" si="407"/>
        <v>1.8289698145023296</v>
      </c>
      <c r="V663" s="98">
        <f t="shared" si="408"/>
        <v>11.373443980026332</v>
      </c>
      <c r="W663" s="49">
        <f t="shared" si="409"/>
        <v>4.8077065570857602</v>
      </c>
      <c r="X663" s="317">
        <f t="shared" si="410"/>
        <v>7.7679812439589907E-2</v>
      </c>
      <c r="Y663" s="318">
        <v>7.7679812439589879E-2</v>
      </c>
      <c r="Z663" s="200"/>
      <c r="AA663" s="66"/>
      <c r="AB663" s="66"/>
      <c r="AC663" s="66">
        <v>250</v>
      </c>
      <c r="AD663" s="66"/>
      <c r="AE663" s="66"/>
      <c r="AF663" s="66"/>
      <c r="AG663" s="66"/>
      <c r="AH663" s="195"/>
      <c r="AI663" s="34"/>
      <c r="AJ663" s="229">
        <v>180</v>
      </c>
      <c r="AK663" s="34"/>
      <c r="AL663" s="34"/>
      <c r="AM663" s="34"/>
      <c r="AN663" s="201"/>
      <c r="AO663" s="201"/>
      <c r="AP663" s="202">
        <v>240</v>
      </c>
      <c r="AQ663" s="18"/>
      <c r="AR663" s="18"/>
      <c r="AS663" s="18"/>
      <c r="AT663" s="51"/>
      <c r="AU663" s="17"/>
      <c r="AV663" s="18"/>
      <c r="AW663" s="112"/>
      <c r="AX663" s="103"/>
      <c r="AY663" s="18"/>
      <c r="AZ663" s="18"/>
      <c r="BA663" s="18"/>
      <c r="BB663" s="17"/>
      <c r="BC663" s="19"/>
      <c r="BD663" s="19"/>
      <c r="BE663" s="19"/>
      <c r="BF663" s="17"/>
      <c r="BG663" s="18"/>
      <c r="BH663" s="18"/>
      <c r="BI663" s="128"/>
      <c r="BJ663" s="331"/>
      <c r="BK663" s="332"/>
      <c r="BL663" s="332"/>
      <c r="BM663" s="332"/>
      <c r="BN663" s="333"/>
      <c r="BO663" s="203">
        <f t="shared" si="411"/>
        <v>6.9363999999999999</v>
      </c>
      <c r="BP663" s="285">
        <v>7.8830778500980569</v>
      </c>
      <c r="BQ663" s="204">
        <v>2.9909833766083649</v>
      </c>
      <c r="BR663" s="204"/>
      <c r="BS663" s="47"/>
      <c r="BT663" s="42"/>
      <c r="BU663" s="42"/>
      <c r="BV663" s="42"/>
      <c r="BW663" s="43"/>
      <c r="BX663" s="191"/>
      <c r="BY663" s="191"/>
      <c r="BZ663" s="205"/>
      <c r="CA663" s="191"/>
      <c r="CB663" s="206"/>
      <c r="CC663" s="191"/>
      <c r="CD663" s="207">
        <f t="shared" si="412"/>
        <v>59.402995859447586</v>
      </c>
      <c r="CE663" s="47" t="s">
        <v>356</v>
      </c>
      <c r="CF663" s="42">
        <v>31.8</v>
      </c>
      <c r="CG663" s="42" t="s">
        <v>353</v>
      </c>
      <c r="CH663" s="42">
        <v>175</v>
      </c>
      <c r="CI663" s="191"/>
      <c r="CJ663" s="192"/>
      <c r="CK663" s="191" t="s">
        <v>357</v>
      </c>
      <c r="CL663" s="191" t="s">
        <v>358</v>
      </c>
      <c r="CM663" s="208">
        <v>0.13</v>
      </c>
      <c r="CN663" s="191">
        <v>470</v>
      </c>
      <c r="CO663" s="205">
        <f t="shared" si="413"/>
        <v>78.678069947890464</v>
      </c>
      <c r="CP663" s="191">
        <f t="shared" si="414"/>
        <v>44.552246894585693</v>
      </c>
      <c r="CQ663" s="145" t="s">
        <v>353</v>
      </c>
      <c r="CR663" s="191">
        <v>175</v>
      </c>
      <c r="CS663" s="191"/>
      <c r="CT663" s="191"/>
      <c r="CU663" s="191"/>
      <c r="CV663" s="192"/>
      <c r="CW663" s="191" t="s">
        <v>357</v>
      </c>
      <c r="CX663" s="209" t="s">
        <v>358</v>
      </c>
      <c r="CY663" s="208">
        <v>0.13</v>
      </c>
      <c r="CZ663" s="191">
        <v>470</v>
      </c>
      <c r="DA663" s="191"/>
      <c r="DB663" s="191">
        <f t="shared" si="415"/>
        <v>54.680181199420161</v>
      </c>
      <c r="DC663" s="43">
        <f t="shared" si="416"/>
        <v>0</v>
      </c>
      <c r="DD663" s="191" t="s">
        <v>362</v>
      </c>
      <c r="DE663" s="191">
        <v>100</v>
      </c>
      <c r="DF663" s="191" t="s">
        <v>361</v>
      </c>
      <c r="DG663" s="191">
        <v>20</v>
      </c>
      <c r="DH663" s="191" t="s">
        <v>353</v>
      </c>
      <c r="DI663" s="192">
        <v>175</v>
      </c>
      <c r="DJ663" s="191"/>
      <c r="DK663" s="209"/>
      <c r="DL663" s="208"/>
      <c r="DM663" s="191"/>
      <c r="DN663" s="191">
        <f t="shared" si="417"/>
        <v>54.680181199420161</v>
      </c>
      <c r="DO663" s="192">
        <f t="shared" si="418"/>
        <v>0</v>
      </c>
      <c r="DP663" s="191">
        <v>1</v>
      </c>
      <c r="DQ663" s="191" t="s">
        <v>363</v>
      </c>
      <c r="DR663" s="191" t="s">
        <v>371</v>
      </c>
      <c r="DS663" s="208">
        <v>0.13400000000000001</v>
      </c>
      <c r="DT663" s="191">
        <v>580</v>
      </c>
      <c r="DU663" s="191">
        <f t="shared" si="419"/>
        <v>7.8830778500980569</v>
      </c>
      <c r="DV663" s="191">
        <v>0.375</v>
      </c>
      <c r="DW663" s="191">
        <v>0.45</v>
      </c>
      <c r="DX663" s="192">
        <f t="shared" si="420"/>
        <v>9.9004993099079321</v>
      </c>
      <c r="DY663" s="191">
        <v>1</v>
      </c>
      <c r="DZ663" s="191" t="s">
        <v>363</v>
      </c>
      <c r="EA663" s="191" t="s">
        <v>371</v>
      </c>
      <c r="EB663" s="208">
        <v>0.13400000000000001</v>
      </c>
      <c r="EC663" s="191">
        <v>580</v>
      </c>
      <c r="ED663" s="191">
        <f t="shared" si="421"/>
        <v>2.9909833766083649</v>
      </c>
      <c r="EE663" s="191">
        <v>0.47499999999999998</v>
      </c>
      <c r="EF663" s="191">
        <v>0.47499999999999998</v>
      </c>
      <c r="EG663" s="191">
        <f t="shared" si="422"/>
        <v>4.9502496549539661</v>
      </c>
      <c r="EH663" s="166">
        <f t="shared" si="423"/>
        <v>2</v>
      </c>
      <c r="EI663" s="205">
        <f t="shared" si="424"/>
        <v>3.1092486846539602</v>
      </c>
      <c r="EJ663" s="205">
        <f t="shared" si="425"/>
        <v>1.8289698145023296</v>
      </c>
      <c r="EK663" s="51">
        <f t="shared" si="433"/>
        <v>0.91201356210603524</v>
      </c>
      <c r="EL663" s="220">
        <f t="shared" si="426"/>
        <v>0.17947565767301987</v>
      </c>
      <c r="EM663" s="221">
        <f t="shared" si="427"/>
        <v>5.686721990013166</v>
      </c>
      <c r="EN663" s="191"/>
      <c r="EO663" s="313"/>
      <c r="EP663" s="192" t="s">
        <v>354</v>
      </c>
      <c r="EQ663" s="222">
        <f t="shared" si="428"/>
        <v>3.1092486846539602</v>
      </c>
      <c r="ER663" s="191">
        <f t="shared" si="429"/>
        <v>1.8289698145023296</v>
      </c>
      <c r="ES663" s="51">
        <f t="shared" si="430"/>
        <v>0.91201356210603524</v>
      </c>
      <c r="ET663" s="191">
        <f t="shared" si="434"/>
        <v>3.6476756576730196</v>
      </c>
      <c r="EU663" s="191">
        <f t="shared" si="431"/>
        <v>5.686721990013166</v>
      </c>
      <c r="EV663" s="191"/>
      <c r="EW663" s="191"/>
      <c r="EX663" s="192" t="str">
        <f t="shared" si="432"/>
        <v>Front</v>
      </c>
      <c r="EY663" s="145"/>
      <c r="EZ663" s="191"/>
      <c r="FA663" s="191"/>
      <c r="FB663" s="191"/>
      <c r="FC663" s="191"/>
      <c r="FD663" s="191"/>
      <c r="FE663" s="191"/>
      <c r="FF663" s="192"/>
      <c r="FG663" s="145"/>
      <c r="FH663" s="191"/>
      <c r="FI663" s="191"/>
      <c r="FJ663" s="191"/>
      <c r="FK663" s="191"/>
      <c r="FL663" s="191"/>
      <c r="FM663" s="191"/>
      <c r="FN663" s="192"/>
      <c r="FO663" s="145"/>
      <c r="FP663" s="191"/>
      <c r="FQ663" s="191"/>
      <c r="FR663" s="191"/>
      <c r="FS663" s="191"/>
      <c r="FT663" s="191"/>
      <c r="FU663" s="191"/>
      <c r="FV663" s="192"/>
      <c r="FW663" s="191"/>
      <c r="FX663" s="191"/>
      <c r="FY663" s="191"/>
      <c r="FZ663" s="191"/>
      <c r="GA663" s="191"/>
      <c r="GB663" s="191"/>
      <c r="GC663" s="191"/>
      <c r="GD663" s="210"/>
      <c r="GE663" s="145"/>
      <c r="GF663" s="191"/>
      <c r="GG663" s="191"/>
      <c r="GH663" s="191"/>
      <c r="GI663" s="191"/>
      <c r="GJ663" s="191"/>
      <c r="GK663" s="191"/>
      <c r="GL663" s="210"/>
      <c r="GM663" s="145"/>
      <c r="GN663" s="191"/>
      <c r="GO663" s="191"/>
      <c r="GP663" s="191"/>
      <c r="GQ663" s="191"/>
      <c r="GR663" s="191"/>
      <c r="GS663" s="191"/>
      <c r="GT663" s="210"/>
      <c r="GU663" s="145"/>
      <c r="GV663" s="191"/>
      <c r="GW663" s="191"/>
      <c r="GX663" s="191"/>
      <c r="GY663" s="191"/>
      <c r="GZ663" s="191"/>
      <c r="HA663" s="191"/>
      <c r="HB663" s="210"/>
      <c r="HC663" s="145"/>
      <c r="HD663" s="191"/>
      <c r="HE663" s="191"/>
      <c r="HF663" s="191"/>
      <c r="HG663" s="191"/>
      <c r="HH663" s="191"/>
      <c r="HI663" s="191"/>
      <c r="HJ663" s="210"/>
      <c r="HR663" s="310"/>
    </row>
    <row r="664" spans="1:226" s="309" customFormat="1" ht="14.45" customHeight="1" x14ac:dyDescent="0.25">
      <c r="A664" s="211" t="s">
        <v>431</v>
      </c>
      <c r="B664" s="194" t="s">
        <v>0</v>
      </c>
      <c r="C664" s="31">
        <f t="shared" si="435"/>
        <v>654</v>
      </c>
      <c r="D664" s="173" t="str">
        <f t="shared" si="395"/>
        <v>Dw_654</v>
      </c>
      <c r="E664" s="4">
        <v>443.8054173935783</v>
      </c>
      <c r="F664" s="195" t="s">
        <v>360</v>
      </c>
      <c r="G664" s="195">
        <v>17.5</v>
      </c>
      <c r="H664" s="3">
        <f t="shared" si="396"/>
        <v>50.843212511739608</v>
      </c>
      <c r="I664" s="196">
        <f t="shared" si="397"/>
        <v>189.15902278987375</v>
      </c>
      <c r="J664" s="1">
        <f t="shared" si="398"/>
        <v>0.3</v>
      </c>
      <c r="K664" s="280">
        <f t="shared" si="399"/>
        <v>0.64874838847833571</v>
      </c>
      <c r="L664" s="280">
        <f t="shared" si="400"/>
        <v>0.72819347399026602</v>
      </c>
      <c r="M664" s="225">
        <f t="shared" si="401"/>
        <v>1.1161314172242593</v>
      </c>
      <c r="N664" s="15" t="s">
        <v>432</v>
      </c>
      <c r="O664" s="197">
        <f t="shared" si="402"/>
        <v>0.54614510549269957</v>
      </c>
      <c r="P664" s="198">
        <f t="shared" si="403"/>
        <v>0</v>
      </c>
      <c r="Q664" s="198">
        <f t="shared" si="404"/>
        <v>0</v>
      </c>
      <c r="R664" s="198">
        <f t="shared" si="405"/>
        <v>0.78201353155902553</v>
      </c>
      <c r="S664" s="77">
        <f t="shared" si="406"/>
        <v>0.81186385441954589</v>
      </c>
      <c r="T664" s="199"/>
      <c r="U664" s="3">
        <f t="shared" si="407"/>
        <v>1.6753543624548677</v>
      </c>
      <c r="V664" s="98">
        <f t="shared" si="408"/>
        <v>9.543161615308291</v>
      </c>
      <c r="W664" s="49">
        <f t="shared" si="409"/>
        <v>5.3277115657542096</v>
      </c>
      <c r="X664" s="317">
        <f t="shared" si="410"/>
        <v>6.5300808356973064E-2</v>
      </c>
      <c r="Y664" s="318">
        <v>6.5300808356973078E-2</v>
      </c>
      <c r="Z664" s="200"/>
      <c r="AA664" s="66"/>
      <c r="AB664" s="66"/>
      <c r="AC664" s="66">
        <v>250</v>
      </c>
      <c r="AD664" s="66"/>
      <c r="AE664" s="66"/>
      <c r="AF664" s="66"/>
      <c r="AG664" s="66"/>
      <c r="AH664" s="195"/>
      <c r="AI664" s="34"/>
      <c r="AJ664" s="229">
        <v>180</v>
      </c>
      <c r="AK664" s="34"/>
      <c r="AL664" s="34"/>
      <c r="AM664" s="34"/>
      <c r="AN664" s="201"/>
      <c r="AO664" s="201"/>
      <c r="AP664" s="202">
        <v>240</v>
      </c>
      <c r="AQ664" s="18"/>
      <c r="AR664" s="18"/>
      <c r="AS664" s="18"/>
      <c r="AT664" s="51"/>
      <c r="AU664" s="17"/>
      <c r="AV664" s="18"/>
      <c r="AW664" s="112"/>
      <c r="AX664" s="103"/>
      <c r="AY664" s="18"/>
      <c r="AZ664" s="18"/>
      <c r="BA664" s="18"/>
      <c r="BB664" s="17"/>
      <c r="BC664" s="19"/>
      <c r="BD664" s="19"/>
      <c r="BE664" s="19"/>
      <c r="BF664" s="17"/>
      <c r="BG664" s="18"/>
      <c r="BH664" s="18"/>
      <c r="BI664" s="128"/>
      <c r="BJ664" s="331"/>
      <c r="BK664" s="332"/>
      <c r="BL664" s="332"/>
      <c r="BM664" s="332"/>
      <c r="BN664" s="333"/>
      <c r="BO664" s="203">
        <f t="shared" si="411"/>
        <v>6.9363999999999999</v>
      </c>
      <c r="BP664" s="285">
        <v>7.3299135735741316</v>
      </c>
      <c r="BQ664" s="204">
        <v>3.0657043010894682</v>
      </c>
      <c r="BR664" s="204"/>
      <c r="BS664" s="47"/>
      <c r="BT664" s="42"/>
      <c r="BU664" s="42"/>
      <c r="BV664" s="42"/>
      <c r="BW664" s="43"/>
      <c r="BX664" s="191"/>
      <c r="BY664" s="191"/>
      <c r="BZ664" s="205"/>
      <c r="CA664" s="191"/>
      <c r="CB664" s="206"/>
      <c r="CC664" s="191"/>
      <c r="CD664" s="207">
        <f t="shared" si="412"/>
        <v>56.747706836962124</v>
      </c>
      <c r="CE664" s="47" t="s">
        <v>356</v>
      </c>
      <c r="CF664" s="42">
        <v>31.8</v>
      </c>
      <c r="CG664" s="42" t="s">
        <v>353</v>
      </c>
      <c r="CH664" s="42">
        <v>175</v>
      </c>
      <c r="CI664" s="191"/>
      <c r="CJ664" s="192"/>
      <c r="CK664" s="191" t="s">
        <v>357</v>
      </c>
      <c r="CL664" s="191" t="s">
        <v>358</v>
      </c>
      <c r="CM664" s="208">
        <v>0.13</v>
      </c>
      <c r="CN664" s="191">
        <v>470</v>
      </c>
      <c r="CO664" s="205">
        <f t="shared" si="413"/>
        <v>77.501043914966687</v>
      </c>
      <c r="CP664" s="191">
        <f t="shared" si="414"/>
        <v>42.560780127721593</v>
      </c>
      <c r="CQ664" s="145" t="s">
        <v>353</v>
      </c>
      <c r="CR664" s="191">
        <v>175</v>
      </c>
      <c r="CS664" s="191"/>
      <c r="CT664" s="191"/>
      <c r="CU664" s="191"/>
      <c r="CV664" s="192"/>
      <c r="CW664" s="191" t="s">
        <v>357</v>
      </c>
      <c r="CX664" s="209" t="s">
        <v>358</v>
      </c>
      <c r="CY664" s="208">
        <v>0.13</v>
      </c>
      <c r="CZ664" s="191">
        <v>470</v>
      </c>
      <c r="DA664" s="191"/>
      <c r="DB664" s="191">
        <f t="shared" si="415"/>
        <v>50.843212511739608</v>
      </c>
      <c r="DC664" s="43">
        <f t="shared" si="416"/>
        <v>0</v>
      </c>
      <c r="DD664" s="191" t="s">
        <v>362</v>
      </c>
      <c r="DE664" s="191">
        <v>100</v>
      </c>
      <c r="DF664" s="191" t="s">
        <v>361</v>
      </c>
      <c r="DG664" s="191">
        <v>20</v>
      </c>
      <c r="DH664" s="191" t="s">
        <v>353</v>
      </c>
      <c r="DI664" s="192">
        <v>175</v>
      </c>
      <c r="DJ664" s="191"/>
      <c r="DK664" s="209"/>
      <c r="DL664" s="208"/>
      <c r="DM664" s="191"/>
      <c r="DN664" s="191">
        <f t="shared" si="417"/>
        <v>50.843212511739608</v>
      </c>
      <c r="DO664" s="192">
        <f t="shared" si="418"/>
        <v>0</v>
      </c>
      <c r="DP664" s="191">
        <v>1</v>
      </c>
      <c r="DQ664" s="191" t="s">
        <v>363</v>
      </c>
      <c r="DR664" s="191" t="s">
        <v>371</v>
      </c>
      <c r="DS664" s="208">
        <v>0.13400000000000001</v>
      </c>
      <c r="DT664" s="191">
        <v>580</v>
      </c>
      <c r="DU664" s="191">
        <f t="shared" si="419"/>
        <v>7.3299135735741316</v>
      </c>
      <c r="DV664" s="191">
        <v>0.375</v>
      </c>
      <c r="DW664" s="191">
        <v>0.45</v>
      </c>
      <c r="DX664" s="192">
        <f t="shared" si="420"/>
        <v>9.4579511394936873</v>
      </c>
      <c r="DY664" s="191">
        <v>1</v>
      </c>
      <c r="DZ664" s="191" t="s">
        <v>363</v>
      </c>
      <c r="EA664" s="191" t="s">
        <v>371</v>
      </c>
      <c r="EB664" s="208">
        <v>0.13400000000000001</v>
      </c>
      <c r="EC664" s="191">
        <v>580</v>
      </c>
      <c r="ED664" s="191">
        <f t="shared" si="421"/>
        <v>3.0657043010894682</v>
      </c>
      <c r="EE664" s="191">
        <v>0.47499999999999998</v>
      </c>
      <c r="EF664" s="191">
        <v>0.47499999999999998</v>
      </c>
      <c r="EG664" s="191">
        <f t="shared" si="422"/>
        <v>4.7289755697468436</v>
      </c>
      <c r="EH664" s="166">
        <f t="shared" si="423"/>
        <v>2</v>
      </c>
      <c r="EI664" s="205">
        <f t="shared" si="424"/>
        <v>2.8481024161732749</v>
      </c>
      <c r="EJ664" s="205">
        <f t="shared" si="425"/>
        <v>1.6753543624548677</v>
      </c>
      <c r="EK664" s="51">
        <f t="shared" si="433"/>
        <v>1.1403499386346005</v>
      </c>
      <c r="EL664" s="220">
        <f t="shared" si="426"/>
        <v>0.31004879191336254</v>
      </c>
      <c r="EM664" s="221">
        <f t="shared" si="427"/>
        <v>4.7715808076541455</v>
      </c>
      <c r="EN664" s="191"/>
      <c r="EO664" s="313"/>
      <c r="EP664" s="192" t="s">
        <v>354</v>
      </c>
      <c r="EQ664" s="222">
        <f t="shared" si="428"/>
        <v>2.8481024161732749</v>
      </c>
      <c r="ER664" s="191">
        <f t="shared" si="429"/>
        <v>1.6753543624548677</v>
      </c>
      <c r="ES664" s="51">
        <f t="shared" si="430"/>
        <v>1.1403499386346005</v>
      </c>
      <c r="ET664" s="191">
        <f t="shared" si="434"/>
        <v>3.7782487919133625</v>
      </c>
      <c r="EU664" s="191">
        <f t="shared" si="431"/>
        <v>4.7715808076541455</v>
      </c>
      <c r="EV664" s="191"/>
      <c r="EW664" s="191"/>
      <c r="EX664" s="192" t="str">
        <f t="shared" si="432"/>
        <v>Front</v>
      </c>
      <c r="EY664" s="145"/>
      <c r="EZ664" s="191"/>
      <c r="FA664" s="191"/>
      <c r="FB664" s="191"/>
      <c r="FC664" s="191"/>
      <c r="FD664" s="191"/>
      <c r="FE664" s="191"/>
      <c r="FF664" s="192"/>
      <c r="FG664" s="145"/>
      <c r="FH664" s="191"/>
      <c r="FI664" s="191"/>
      <c r="FJ664" s="191"/>
      <c r="FK664" s="191"/>
      <c r="FL664" s="191"/>
      <c r="FM664" s="191"/>
      <c r="FN664" s="192"/>
      <c r="FO664" s="145"/>
      <c r="FP664" s="191"/>
      <c r="FQ664" s="191"/>
      <c r="FR664" s="191"/>
      <c r="FS664" s="191"/>
      <c r="FT664" s="191"/>
      <c r="FU664" s="191"/>
      <c r="FV664" s="192"/>
      <c r="FW664" s="191"/>
      <c r="FX664" s="191"/>
      <c r="FY664" s="191"/>
      <c r="FZ664" s="191"/>
      <c r="GA664" s="191"/>
      <c r="GB664" s="191"/>
      <c r="GC664" s="191"/>
      <c r="GD664" s="210"/>
      <c r="GE664" s="145"/>
      <c r="GF664" s="191"/>
      <c r="GG664" s="191"/>
      <c r="GH664" s="191"/>
      <c r="GI664" s="191"/>
      <c r="GJ664" s="191"/>
      <c r="GK664" s="191"/>
      <c r="GL664" s="210"/>
      <c r="GM664" s="145"/>
      <c r="GN664" s="191"/>
      <c r="GO664" s="191"/>
      <c r="GP664" s="191"/>
      <c r="GQ664" s="191"/>
      <c r="GR664" s="191"/>
      <c r="GS664" s="191"/>
      <c r="GT664" s="210"/>
      <c r="GU664" s="145"/>
      <c r="GV664" s="191"/>
      <c r="GW664" s="191"/>
      <c r="GX664" s="191"/>
      <c r="GY664" s="191"/>
      <c r="GZ664" s="191"/>
      <c r="HA664" s="191"/>
      <c r="HB664" s="210"/>
      <c r="HC664" s="145"/>
      <c r="HD664" s="191"/>
      <c r="HE664" s="191"/>
      <c r="HF664" s="191"/>
      <c r="HG664" s="191"/>
      <c r="HH664" s="191"/>
      <c r="HI664" s="191"/>
      <c r="HJ664" s="210"/>
      <c r="HR664" s="310"/>
    </row>
    <row r="665" spans="1:226" s="309" customFormat="1" ht="14.45" customHeight="1" x14ac:dyDescent="0.25">
      <c r="A665" s="211" t="s">
        <v>431</v>
      </c>
      <c r="B665" s="194" t="s">
        <v>0</v>
      </c>
      <c r="C665" s="31">
        <f t="shared" si="435"/>
        <v>655</v>
      </c>
      <c r="D665" s="173" t="str">
        <f t="shared" ref="D665:D910" si="436">CONCATENATE(A665,"_",C665)</f>
        <v>Dw_655</v>
      </c>
      <c r="E665" s="4">
        <v>443.22806575249592</v>
      </c>
      <c r="F665" s="195" t="s">
        <v>360</v>
      </c>
      <c r="G665" s="195">
        <v>17.5</v>
      </c>
      <c r="H665" s="3">
        <f t="shared" ref="H665:H910" si="437">BO665*BP665</f>
        <v>61.025444717379145</v>
      </c>
      <c r="I665" s="196">
        <f t="shared" ref="I665:I910" si="438">2*H665+2*(BO665+BP665)*BQ665</f>
        <v>214.06404158851672</v>
      </c>
      <c r="J665" s="1">
        <f t="shared" ref="J665:J910" si="439">CD665/I665</f>
        <v>0.3</v>
      </c>
      <c r="K665" s="280">
        <f t="shared" ref="K665:K910" si="440">CD665/(2*(BO665+BP665)*BQ665)</f>
        <v>0.69793514267657741</v>
      </c>
      <c r="L665" s="280">
        <f t="shared" ref="L665:L910" si="441">CD665/(2*(BO665+BP665)*BQ665 - V665)</f>
        <v>0.81944906655553507</v>
      </c>
      <c r="M665" s="225">
        <f t="shared" ref="M665:M910" si="442">CD665/H665</f>
        <v>1.0523350181873616</v>
      </c>
      <c r="N665" s="15" t="s">
        <v>432</v>
      </c>
      <c r="O665" s="197">
        <f t="shared" ref="O665:O910" si="443">CP665/(2*(BO665+BP665)*BQ665-V665)</f>
        <v>0.61458679991665133</v>
      </c>
      <c r="P665" s="198">
        <f t="shared" ref="P665:P910" si="444">DC665/H665</f>
        <v>0</v>
      </c>
      <c r="Q665" s="198">
        <f t="shared" ref="Q665:Q910" si="445">DO665/H665</f>
        <v>0</v>
      </c>
      <c r="R665" s="198">
        <f t="shared" ref="R665:R910" si="446">DX665/(DU665*2*(DV665+DW665))</f>
        <v>0.73731481011664801</v>
      </c>
      <c r="S665" s="77">
        <f t="shared" ref="S665:S910" si="447">EG665/(ED665*2*(EE665+EF665))</f>
        <v>0.96328858244851967</v>
      </c>
      <c r="T665" s="199"/>
      <c r="U665" s="3">
        <f t="shared" ref="U665:U910" si="448">(EJ665*(EN665+1)*EM665+ER665*(EV665+1)*EU665+EZ665*(FD665+1)*FC665+FH665*(FL665+1)*FK665+FP665*(FT665+1)*FS665+FX665*(GB665+1)*GA665+GF665*(GJ665+1)*GI665+GN665*(GR665+1)*GQ665+GV665*(GZ665+1)*GY665+HD665*(HH665+1)*HG665)/V665</f>
        <v>2.0032609995688828</v>
      </c>
      <c r="V665" s="98">
        <f t="shared" ref="V665:V910" si="449">(EN665+1)*EM665+(EV665+1)*EU665+(FD665+1)*FC665+(FL665+1)*FK665+(FT665+1)*FS665+(GB665+1)*GA665+(GJ665+1)*GI665+(GR665+1)*GQ665+(GZ665+1)*GY665+(HH665+1)*HG665</f>
        <v>13.644385750138646</v>
      </c>
      <c r="W665" s="49">
        <f t="shared" ref="W665:W910" si="450">H665/V665</f>
        <v>4.4725681195842064</v>
      </c>
      <c r="X665" s="317">
        <f t="shared" ref="X665:X910" si="451">V665*SQRT(U665)/I665</f>
        <v>9.0215058778599547E-2</v>
      </c>
      <c r="Y665" s="318">
        <v>9.0215058778599561E-2</v>
      </c>
      <c r="Z665" s="200"/>
      <c r="AA665" s="66"/>
      <c r="AB665" s="66"/>
      <c r="AC665" s="66">
        <v>250</v>
      </c>
      <c r="AD665" s="66"/>
      <c r="AE665" s="66"/>
      <c r="AF665" s="66"/>
      <c r="AG665" s="66"/>
      <c r="AH665" s="195"/>
      <c r="AI665" s="34"/>
      <c r="AJ665" s="229">
        <v>180</v>
      </c>
      <c r="AK665" s="34"/>
      <c r="AL665" s="34"/>
      <c r="AM665" s="34"/>
      <c r="AN665" s="201"/>
      <c r="AO665" s="201"/>
      <c r="AP665" s="202">
        <v>240</v>
      </c>
      <c r="AQ665" s="18"/>
      <c r="AR665" s="18"/>
      <c r="AS665" s="18"/>
      <c r="AT665" s="51"/>
      <c r="AU665" s="17"/>
      <c r="AV665" s="18"/>
      <c r="AW665" s="112"/>
      <c r="AX665" s="103"/>
      <c r="AY665" s="18"/>
      <c r="AZ665" s="18"/>
      <c r="BA665" s="18"/>
      <c r="BB665" s="17"/>
      <c r="BC665" s="19"/>
      <c r="BD665" s="19"/>
      <c r="BE665" s="19"/>
      <c r="BF665" s="17"/>
      <c r="BG665" s="18"/>
      <c r="BH665" s="18"/>
      <c r="BI665" s="128"/>
      <c r="BJ665" s="331"/>
      <c r="BK665" s="332"/>
      <c r="BL665" s="332"/>
      <c r="BM665" s="332"/>
      <c r="BN665" s="333"/>
      <c r="BO665" s="203">
        <f t="shared" ref="BO665:BO910" si="452">7-2*CF665/1000</f>
        <v>6.9363999999999999</v>
      </c>
      <c r="BP665" s="285">
        <v>8.7978554750849352</v>
      </c>
      <c r="BQ665" s="204">
        <v>2.923975408288638</v>
      </c>
      <c r="BR665" s="204"/>
      <c r="BS665" s="47"/>
      <c r="BT665" s="42"/>
      <c r="BU665" s="42"/>
      <c r="BV665" s="42"/>
      <c r="BW665" s="43"/>
      <c r="BX665" s="191"/>
      <c r="BY665" s="191"/>
      <c r="BZ665" s="205"/>
      <c r="CA665" s="191"/>
      <c r="CB665" s="206"/>
      <c r="CC665" s="191"/>
      <c r="CD665" s="207">
        <f t="shared" ref="CD665:CD910" si="453">CP665+DC665+IF(ISNUMBER(DO665),DO665,0)+DX665+EG665</f>
        <v>64.219212476555015</v>
      </c>
      <c r="CE665" s="47" t="s">
        <v>356</v>
      </c>
      <c r="CF665" s="42">
        <v>31.8</v>
      </c>
      <c r="CG665" s="42" t="s">
        <v>353</v>
      </c>
      <c r="CH665" s="42">
        <v>175</v>
      </c>
      <c r="CI665" s="191"/>
      <c r="CJ665" s="192"/>
      <c r="CK665" s="191" t="s">
        <v>357</v>
      </c>
      <c r="CL665" s="191" t="s">
        <v>358</v>
      </c>
      <c r="CM665" s="208">
        <v>0.13</v>
      </c>
      <c r="CN665" s="191">
        <v>470</v>
      </c>
      <c r="CO665" s="205">
        <f t="shared" ref="CO665:CO910" si="454">2*(BO665+BP665)*BQ665-$V$54</f>
        <v>82.041598302330556</v>
      </c>
      <c r="CP665" s="191">
        <f t="shared" ref="CP665:CP910" si="455">$CP$2*I665</f>
        <v>48.164409357416261</v>
      </c>
      <c r="CQ665" s="145" t="s">
        <v>353</v>
      </c>
      <c r="CR665" s="191">
        <v>175</v>
      </c>
      <c r="CS665" s="191"/>
      <c r="CT665" s="191"/>
      <c r="CU665" s="191"/>
      <c r="CV665" s="192"/>
      <c r="CW665" s="191" t="s">
        <v>357</v>
      </c>
      <c r="CX665" s="209" t="s">
        <v>358</v>
      </c>
      <c r="CY665" s="208">
        <v>0.13</v>
      </c>
      <c r="CZ665" s="191">
        <v>470</v>
      </c>
      <c r="DA665" s="191"/>
      <c r="DB665" s="191">
        <f t="shared" ref="DB665:DB910" si="456">BO665*BP665</f>
        <v>61.025444717379145</v>
      </c>
      <c r="DC665" s="43">
        <f t="shared" ref="DC665:DC910" si="457">$DC$2*I665</f>
        <v>0</v>
      </c>
      <c r="DD665" s="191" t="s">
        <v>362</v>
      </c>
      <c r="DE665" s="191">
        <v>100</v>
      </c>
      <c r="DF665" s="191" t="s">
        <v>361</v>
      </c>
      <c r="DG665" s="191">
        <v>20</v>
      </c>
      <c r="DH665" s="191" t="s">
        <v>353</v>
      </c>
      <c r="DI665" s="192">
        <v>175</v>
      </c>
      <c r="DJ665" s="191"/>
      <c r="DK665" s="209"/>
      <c r="DL665" s="208"/>
      <c r="DM665" s="191"/>
      <c r="DN665" s="191">
        <f t="shared" ref="DN665:DN910" si="458">BO665*BP665</f>
        <v>61.025444717379145</v>
      </c>
      <c r="DO665" s="192">
        <f t="shared" ref="DO665:DO910" si="459">I665*$DO$2</f>
        <v>0</v>
      </c>
      <c r="DP665" s="191">
        <v>1</v>
      </c>
      <c r="DQ665" s="191" t="s">
        <v>363</v>
      </c>
      <c r="DR665" s="191" t="s">
        <v>371</v>
      </c>
      <c r="DS665" s="208">
        <v>0.13400000000000001</v>
      </c>
      <c r="DT665" s="191">
        <v>580</v>
      </c>
      <c r="DU665" s="191">
        <f t="shared" ref="DU665:DU910" si="460">BP665</f>
        <v>8.7978554750849352</v>
      </c>
      <c r="DV665" s="191">
        <v>0.375</v>
      </c>
      <c r="DW665" s="191">
        <v>0.45</v>
      </c>
      <c r="DX665" s="192">
        <f t="shared" ref="DX665:DX910" si="461">I665*$DX$2</f>
        <v>10.703202079425836</v>
      </c>
      <c r="DY665" s="191">
        <v>1</v>
      </c>
      <c r="DZ665" s="191" t="s">
        <v>363</v>
      </c>
      <c r="EA665" s="191" t="s">
        <v>371</v>
      </c>
      <c r="EB665" s="208">
        <v>0.13400000000000001</v>
      </c>
      <c r="EC665" s="191">
        <v>580</v>
      </c>
      <c r="ED665" s="191">
        <f t="shared" ref="ED665:ED910" si="462">BQ665</f>
        <v>2.923975408288638</v>
      </c>
      <c r="EE665" s="191">
        <v>0.47499999999999998</v>
      </c>
      <c r="EF665" s="191">
        <v>0.47499999999999998</v>
      </c>
      <c r="EG665" s="191">
        <f t="shared" ref="EG665:EG910" si="463">I665*$EG$2</f>
        <v>5.3516010397129179</v>
      </c>
      <c r="EH665" s="166">
        <f t="shared" ref="EH665:EH910" si="464">EN665+1+EV665+1</f>
        <v>2</v>
      </c>
      <c r="EI665" s="205">
        <f t="shared" ref="EI665:EI910" si="465">$EI$2*EJ665</f>
        <v>3.4055436992671009</v>
      </c>
      <c r="EJ665" s="205">
        <f t="shared" ref="EJ665:EJ910" si="466">POWER(Y665*I665/(EH665*$EI$2),2/5)</f>
        <v>2.0032609995688828</v>
      </c>
      <c r="EK665" s="51">
        <f t="shared" si="433"/>
        <v>0.67071440871975518</v>
      </c>
      <c r="EL665" s="220">
        <f t="shared" ref="EL665:EL910" si="467">IF((BO665/2-($EI$2*POWER(Y665*I665/(EH665*$EI$2),2/5)))/2&gt;0,(BO665/2-($EI$2*POWER(Y665*I665/(EH665*$EI$2),2/5)))/2,(BO665-($EI$2*POWER(Y665*I665/(EH665*$EI$2),2/5)))/2)</f>
        <v>3.1328150366449536E-2</v>
      </c>
      <c r="EM665" s="221">
        <f t="shared" ref="EM665:EM910" si="468">EI665*EJ665</f>
        <v>6.822192875069323</v>
      </c>
      <c r="EN665" s="191"/>
      <c r="EO665" s="313"/>
      <c r="EP665" s="192" t="s">
        <v>354</v>
      </c>
      <c r="EQ665" s="222">
        <f t="shared" ref="EQ665:EQ910" si="469">EI665</f>
        <v>3.4055436992671009</v>
      </c>
      <c r="ER665" s="191">
        <f t="shared" ref="ER665:ER910" si="470">EJ665</f>
        <v>2.0032609995688828</v>
      </c>
      <c r="ES665" s="51">
        <f t="shared" ref="ES665:ES910" si="471">EK665</f>
        <v>0.67071440871975518</v>
      </c>
      <c r="ET665" s="191">
        <f t="shared" si="434"/>
        <v>3.4995281503664497</v>
      </c>
      <c r="EU665" s="191">
        <f t="shared" ref="EU665:EU910" si="472">EM665</f>
        <v>6.822192875069323</v>
      </c>
      <c r="EV665" s="191"/>
      <c r="EW665" s="191"/>
      <c r="EX665" s="192" t="str">
        <f t="shared" ref="EX665:EX910" si="473">IF((BO665/2-($EI$2*POWER(Y665*I665/(EH665*$EI$2),2/5)))/2&gt;0,"Front","Rear")</f>
        <v>Front</v>
      </c>
      <c r="EY665" s="145"/>
      <c r="EZ665" s="191"/>
      <c r="FA665" s="191"/>
      <c r="FB665" s="191"/>
      <c r="FC665" s="191"/>
      <c r="FD665" s="191"/>
      <c r="FE665" s="191"/>
      <c r="FF665" s="192"/>
      <c r="FG665" s="145"/>
      <c r="FH665" s="191"/>
      <c r="FI665" s="191"/>
      <c r="FJ665" s="191"/>
      <c r="FK665" s="191"/>
      <c r="FL665" s="191"/>
      <c r="FM665" s="191"/>
      <c r="FN665" s="192"/>
      <c r="FO665" s="145"/>
      <c r="FP665" s="191"/>
      <c r="FQ665" s="191"/>
      <c r="FR665" s="191"/>
      <c r="FS665" s="191"/>
      <c r="FT665" s="191"/>
      <c r="FU665" s="191"/>
      <c r="FV665" s="192"/>
      <c r="FW665" s="191"/>
      <c r="FX665" s="191"/>
      <c r="FY665" s="191"/>
      <c r="FZ665" s="191"/>
      <c r="GA665" s="191"/>
      <c r="GB665" s="191"/>
      <c r="GC665" s="191"/>
      <c r="GD665" s="210"/>
      <c r="GE665" s="145"/>
      <c r="GF665" s="191"/>
      <c r="GG665" s="191"/>
      <c r="GH665" s="191"/>
      <c r="GI665" s="191"/>
      <c r="GJ665" s="191"/>
      <c r="GK665" s="191"/>
      <c r="GL665" s="210"/>
      <c r="GM665" s="145"/>
      <c r="GN665" s="191"/>
      <c r="GO665" s="191"/>
      <c r="GP665" s="191"/>
      <c r="GQ665" s="191"/>
      <c r="GR665" s="191"/>
      <c r="GS665" s="191"/>
      <c r="GT665" s="210"/>
      <c r="GU665" s="145"/>
      <c r="GV665" s="191"/>
      <c r="GW665" s="191"/>
      <c r="GX665" s="191"/>
      <c r="GY665" s="191"/>
      <c r="GZ665" s="191"/>
      <c r="HA665" s="191"/>
      <c r="HB665" s="210"/>
      <c r="HC665" s="145"/>
      <c r="HD665" s="191"/>
      <c r="HE665" s="191"/>
      <c r="HF665" s="191"/>
      <c r="HG665" s="191"/>
      <c r="HH665" s="191"/>
      <c r="HI665" s="191"/>
      <c r="HJ665" s="210"/>
      <c r="HR665" s="310"/>
    </row>
    <row r="666" spans="1:226" s="309" customFormat="1" ht="14.45" customHeight="1" x14ac:dyDescent="0.25">
      <c r="A666" s="211" t="s">
        <v>431</v>
      </c>
      <c r="B666" s="194" t="s">
        <v>0</v>
      </c>
      <c r="C666" s="31">
        <f t="shared" si="435"/>
        <v>656</v>
      </c>
      <c r="D666" s="173" t="str">
        <f t="shared" si="436"/>
        <v>Dw_656</v>
      </c>
      <c r="E666" s="4">
        <v>493.56168390417798</v>
      </c>
      <c r="F666" s="195" t="s">
        <v>360</v>
      </c>
      <c r="G666" s="195">
        <v>17.5</v>
      </c>
      <c r="H666" s="3">
        <f t="shared" si="437"/>
        <v>47.754377274576733</v>
      </c>
      <c r="I666" s="196">
        <f t="shared" si="438"/>
        <v>172.27689585014775</v>
      </c>
      <c r="J666" s="1">
        <f t="shared" si="439"/>
        <v>0.30000000000000004</v>
      </c>
      <c r="K666" s="280">
        <f t="shared" si="440"/>
        <v>0.67323590071569117</v>
      </c>
      <c r="L666" s="280">
        <f t="shared" si="441"/>
        <v>0.78699410837623363</v>
      </c>
      <c r="M666" s="225">
        <f t="shared" si="442"/>
        <v>1.0822687197422451</v>
      </c>
      <c r="N666" s="15" t="s">
        <v>432</v>
      </c>
      <c r="O666" s="197">
        <f t="shared" si="443"/>
        <v>0.59024558128217519</v>
      </c>
      <c r="P666" s="198">
        <f t="shared" si="444"/>
        <v>0</v>
      </c>
      <c r="Q666" s="198">
        <f t="shared" si="445"/>
        <v>0</v>
      </c>
      <c r="R666" s="198">
        <f t="shared" si="446"/>
        <v>0.75828775228485956</v>
      </c>
      <c r="S666" s="77">
        <f t="shared" si="447"/>
        <v>0.81621026806623964</v>
      </c>
      <c r="T666" s="199"/>
      <c r="U666" s="3">
        <f t="shared" si="448"/>
        <v>1.8065778624803064</v>
      </c>
      <c r="V666" s="98">
        <f t="shared" si="449"/>
        <v>11.096660148893305</v>
      </c>
      <c r="W666" s="49">
        <f t="shared" si="450"/>
        <v>4.3034910174607255</v>
      </c>
      <c r="X666" s="317">
        <f t="shared" si="451"/>
        <v>8.6575217152884965E-2</v>
      </c>
      <c r="Y666" s="318">
        <v>8.6575217152884951E-2</v>
      </c>
      <c r="Z666" s="200"/>
      <c r="AA666" s="66"/>
      <c r="AB666" s="66"/>
      <c r="AC666" s="66">
        <v>250</v>
      </c>
      <c r="AD666" s="66"/>
      <c r="AE666" s="66"/>
      <c r="AF666" s="66"/>
      <c r="AG666" s="66"/>
      <c r="AH666" s="195"/>
      <c r="AI666" s="34"/>
      <c r="AJ666" s="229">
        <v>180</v>
      </c>
      <c r="AK666" s="34"/>
      <c r="AL666" s="34"/>
      <c r="AM666" s="34"/>
      <c r="AN666" s="201"/>
      <c r="AO666" s="201"/>
      <c r="AP666" s="202">
        <v>240</v>
      </c>
      <c r="AQ666" s="18"/>
      <c r="AR666" s="18"/>
      <c r="AS666" s="18"/>
      <c r="AT666" s="51"/>
      <c r="AU666" s="17"/>
      <c r="AV666" s="18"/>
      <c r="AW666" s="112"/>
      <c r="AX666" s="103"/>
      <c r="AY666" s="18"/>
      <c r="AZ666" s="18"/>
      <c r="BA666" s="18"/>
      <c r="BB666" s="17"/>
      <c r="BC666" s="19"/>
      <c r="BD666" s="19"/>
      <c r="BE666" s="19"/>
      <c r="BF666" s="17"/>
      <c r="BG666" s="18"/>
      <c r="BH666" s="18"/>
      <c r="BI666" s="128"/>
      <c r="BJ666" s="331"/>
      <c r="BK666" s="332"/>
      <c r="BL666" s="332"/>
      <c r="BM666" s="332"/>
      <c r="BN666" s="333"/>
      <c r="BO666" s="203">
        <f t="shared" si="452"/>
        <v>6.9363999999999999</v>
      </c>
      <c r="BP666" s="285">
        <v>6.8846054544975397</v>
      </c>
      <c r="BQ666" s="204">
        <v>2.7772270821300085</v>
      </c>
      <c r="BR666" s="204"/>
      <c r="BS666" s="47"/>
      <c r="BT666" s="42"/>
      <c r="BU666" s="42"/>
      <c r="BV666" s="42"/>
      <c r="BW666" s="43"/>
      <c r="BX666" s="191"/>
      <c r="BY666" s="191"/>
      <c r="BZ666" s="205"/>
      <c r="CA666" s="191"/>
      <c r="CB666" s="206"/>
      <c r="CC666" s="191"/>
      <c r="CD666" s="207">
        <f t="shared" si="453"/>
        <v>51.683068755044332</v>
      </c>
      <c r="CE666" s="47" t="s">
        <v>356</v>
      </c>
      <c r="CF666" s="42">
        <v>31.8</v>
      </c>
      <c r="CG666" s="42" t="s">
        <v>353</v>
      </c>
      <c r="CH666" s="42">
        <v>175</v>
      </c>
      <c r="CI666" s="191"/>
      <c r="CJ666" s="192"/>
      <c r="CK666" s="191" t="s">
        <v>357</v>
      </c>
      <c r="CL666" s="191" t="s">
        <v>358</v>
      </c>
      <c r="CM666" s="208">
        <v>0.13</v>
      </c>
      <c r="CN666" s="191">
        <v>470</v>
      </c>
      <c r="CO666" s="205">
        <f t="shared" si="454"/>
        <v>66.796587449566402</v>
      </c>
      <c r="CP666" s="191">
        <f t="shared" si="455"/>
        <v>38.762301566283249</v>
      </c>
      <c r="CQ666" s="145" t="s">
        <v>353</v>
      </c>
      <c r="CR666" s="191">
        <v>175</v>
      </c>
      <c r="CS666" s="191"/>
      <c r="CT666" s="191"/>
      <c r="CU666" s="191"/>
      <c r="CV666" s="192"/>
      <c r="CW666" s="191" t="s">
        <v>357</v>
      </c>
      <c r="CX666" s="209" t="s">
        <v>358</v>
      </c>
      <c r="CY666" s="208">
        <v>0.13</v>
      </c>
      <c r="CZ666" s="191">
        <v>470</v>
      </c>
      <c r="DA666" s="191"/>
      <c r="DB666" s="191">
        <f t="shared" si="456"/>
        <v>47.754377274576733</v>
      </c>
      <c r="DC666" s="43">
        <f t="shared" si="457"/>
        <v>0</v>
      </c>
      <c r="DD666" s="191" t="s">
        <v>362</v>
      </c>
      <c r="DE666" s="191">
        <v>100</v>
      </c>
      <c r="DF666" s="191" t="s">
        <v>361</v>
      </c>
      <c r="DG666" s="191">
        <v>20</v>
      </c>
      <c r="DH666" s="191" t="s">
        <v>353</v>
      </c>
      <c r="DI666" s="192">
        <v>175</v>
      </c>
      <c r="DJ666" s="191"/>
      <c r="DK666" s="209"/>
      <c r="DL666" s="208"/>
      <c r="DM666" s="191"/>
      <c r="DN666" s="191">
        <f t="shared" si="458"/>
        <v>47.754377274576733</v>
      </c>
      <c r="DO666" s="192">
        <f t="shared" si="459"/>
        <v>0</v>
      </c>
      <c r="DP666" s="191">
        <v>1</v>
      </c>
      <c r="DQ666" s="191" t="s">
        <v>363</v>
      </c>
      <c r="DR666" s="191" t="s">
        <v>371</v>
      </c>
      <c r="DS666" s="208">
        <v>0.13400000000000001</v>
      </c>
      <c r="DT666" s="191">
        <v>580</v>
      </c>
      <c r="DU666" s="191">
        <f t="shared" si="460"/>
        <v>6.8846054544975397</v>
      </c>
      <c r="DV666" s="191">
        <v>0.375</v>
      </c>
      <c r="DW666" s="191">
        <v>0.45</v>
      </c>
      <c r="DX666" s="192">
        <f t="shared" si="461"/>
        <v>8.613844792507388</v>
      </c>
      <c r="DY666" s="191">
        <v>1</v>
      </c>
      <c r="DZ666" s="191" t="s">
        <v>363</v>
      </c>
      <c r="EA666" s="191" t="s">
        <v>371</v>
      </c>
      <c r="EB666" s="208">
        <v>0.13400000000000001</v>
      </c>
      <c r="EC666" s="191">
        <v>580</v>
      </c>
      <c r="ED666" s="191">
        <f t="shared" si="462"/>
        <v>2.7772270821300085</v>
      </c>
      <c r="EE666" s="191">
        <v>0.47499999999999998</v>
      </c>
      <c r="EF666" s="191">
        <v>0.47499999999999998</v>
      </c>
      <c r="EG666" s="191">
        <f t="shared" si="463"/>
        <v>4.306922396253694</v>
      </c>
      <c r="EH666" s="166">
        <f t="shared" si="464"/>
        <v>2</v>
      </c>
      <c r="EI666" s="205">
        <f t="shared" si="465"/>
        <v>3.071182366216521</v>
      </c>
      <c r="EJ666" s="205">
        <f t="shared" si="466"/>
        <v>1.8065778624803064</v>
      </c>
      <c r="EK666" s="51">
        <f t="shared" si="433"/>
        <v>0.72064921964970208</v>
      </c>
      <c r="EL666" s="220">
        <f t="shared" si="467"/>
        <v>0.19850881689173949</v>
      </c>
      <c r="EM666" s="221">
        <f t="shared" si="468"/>
        <v>5.5483300744466524</v>
      </c>
      <c r="EN666" s="191"/>
      <c r="EO666" s="313"/>
      <c r="EP666" s="192" t="s">
        <v>354</v>
      </c>
      <c r="EQ666" s="222">
        <f t="shared" si="469"/>
        <v>3.071182366216521</v>
      </c>
      <c r="ER666" s="191">
        <f t="shared" si="470"/>
        <v>1.8065778624803064</v>
      </c>
      <c r="ES666" s="51">
        <f t="shared" si="471"/>
        <v>0.72064921964970208</v>
      </c>
      <c r="ET666" s="191">
        <f t="shared" si="434"/>
        <v>3.6667088168917394</v>
      </c>
      <c r="EU666" s="191">
        <f t="shared" si="472"/>
        <v>5.5483300744466524</v>
      </c>
      <c r="EV666" s="191"/>
      <c r="EW666" s="191"/>
      <c r="EX666" s="192" t="str">
        <f t="shared" si="473"/>
        <v>Front</v>
      </c>
      <c r="EY666" s="145"/>
      <c r="EZ666" s="191"/>
      <c r="FA666" s="191"/>
      <c r="FB666" s="191"/>
      <c r="FC666" s="191"/>
      <c r="FD666" s="191"/>
      <c r="FE666" s="191"/>
      <c r="FF666" s="192"/>
      <c r="FG666" s="145"/>
      <c r="FH666" s="191"/>
      <c r="FI666" s="191"/>
      <c r="FJ666" s="191"/>
      <c r="FK666" s="191"/>
      <c r="FL666" s="191"/>
      <c r="FM666" s="191"/>
      <c r="FN666" s="192"/>
      <c r="FO666" s="145"/>
      <c r="FP666" s="191"/>
      <c r="FQ666" s="191"/>
      <c r="FR666" s="191"/>
      <c r="FS666" s="191"/>
      <c r="FT666" s="191"/>
      <c r="FU666" s="191"/>
      <c r="FV666" s="192"/>
      <c r="FW666" s="191"/>
      <c r="FX666" s="191"/>
      <c r="FY666" s="191"/>
      <c r="FZ666" s="191"/>
      <c r="GA666" s="191"/>
      <c r="GB666" s="191"/>
      <c r="GC666" s="191"/>
      <c r="GD666" s="210"/>
      <c r="GE666" s="145"/>
      <c r="GF666" s="191"/>
      <c r="GG666" s="191"/>
      <c r="GH666" s="191"/>
      <c r="GI666" s="191"/>
      <c r="GJ666" s="191"/>
      <c r="GK666" s="191"/>
      <c r="GL666" s="210"/>
      <c r="GM666" s="145"/>
      <c r="GN666" s="191"/>
      <c r="GO666" s="191"/>
      <c r="GP666" s="191"/>
      <c r="GQ666" s="191"/>
      <c r="GR666" s="191"/>
      <c r="GS666" s="191"/>
      <c r="GT666" s="210"/>
      <c r="GU666" s="145"/>
      <c r="GV666" s="191"/>
      <c r="GW666" s="191"/>
      <c r="GX666" s="191"/>
      <c r="GY666" s="191"/>
      <c r="GZ666" s="191"/>
      <c r="HA666" s="191"/>
      <c r="HB666" s="210"/>
      <c r="HC666" s="145"/>
      <c r="HD666" s="191"/>
      <c r="HE666" s="191"/>
      <c r="HF666" s="191"/>
      <c r="HG666" s="191"/>
      <c r="HH666" s="191"/>
      <c r="HI666" s="191"/>
      <c r="HJ666" s="210"/>
      <c r="HR666" s="310"/>
    </row>
    <row r="667" spans="1:226" s="309" customFormat="1" ht="14.45" customHeight="1" x14ac:dyDescent="0.25">
      <c r="A667" s="211" t="s">
        <v>431</v>
      </c>
      <c r="B667" s="194" t="s">
        <v>0</v>
      </c>
      <c r="C667" s="31">
        <f t="shared" si="435"/>
        <v>657</v>
      </c>
      <c r="D667" s="173" t="str">
        <f t="shared" si="436"/>
        <v>Dw_657</v>
      </c>
      <c r="E667" s="4">
        <v>639.40965186430049</v>
      </c>
      <c r="F667" s="195" t="s">
        <v>360</v>
      </c>
      <c r="G667" s="195">
        <v>17.5</v>
      </c>
      <c r="H667" s="3">
        <f t="shared" si="437"/>
        <v>58.230144168866417</v>
      </c>
      <c r="I667" s="196">
        <f t="shared" si="438"/>
        <v>206.71038295288164</v>
      </c>
      <c r="J667" s="1">
        <f t="shared" si="439"/>
        <v>0.3</v>
      </c>
      <c r="K667" s="280">
        <f t="shared" si="440"/>
        <v>0.68712520635358276</v>
      </c>
      <c r="L667" s="280">
        <f t="shared" si="441"/>
        <v>0.83843001894503288</v>
      </c>
      <c r="M667" s="225">
        <f t="shared" si="442"/>
        <v>1.0649658483761868</v>
      </c>
      <c r="N667" s="15" t="s">
        <v>432</v>
      </c>
      <c r="O667" s="197">
        <f t="shared" si="443"/>
        <v>0.62882251420877466</v>
      </c>
      <c r="P667" s="198">
        <f t="shared" si="444"/>
        <v>0</v>
      </c>
      <c r="Q667" s="198">
        <f t="shared" si="445"/>
        <v>0</v>
      </c>
      <c r="R667" s="198">
        <f t="shared" si="446"/>
        <v>0.74616455663399839</v>
      </c>
      <c r="S667" s="77">
        <f t="shared" si="447"/>
        <v>0.92407884935502005</v>
      </c>
      <c r="T667" s="199"/>
      <c r="U667" s="3">
        <f t="shared" si="448"/>
        <v>2.188655136505135</v>
      </c>
      <c r="V667" s="98">
        <f t="shared" si="449"/>
        <v>16.286718442271059</v>
      </c>
      <c r="W667" s="49">
        <f t="shared" si="450"/>
        <v>3.5753147188775656</v>
      </c>
      <c r="X667" s="317">
        <f t="shared" si="451"/>
        <v>0.11656279828819717</v>
      </c>
      <c r="Y667" s="318">
        <v>0.1165627982881971</v>
      </c>
      <c r="Z667" s="200"/>
      <c r="AA667" s="66"/>
      <c r="AB667" s="66"/>
      <c r="AC667" s="66">
        <v>250</v>
      </c>
      <c r="AD667" s="66"/>
      <c r="AE667" s="66"/>
      <c r="AF667" s="66"/>
      <c r="AG667" s="66"/>
      <c r="AH667" s="195"/>
      <c r="AI667" s="34"/>
      <c r="AJ667" s="229">
        <v>180</v>
      </c>
      <c r="AK667" s="34"/>
      <c r="AL667" s="34"/>
      <c r="AM667" s="34"/>
      <c r="AN667" s="201"/>
      <c r="AO667" s="201"/>
      <c r="AP667" s="202">
        <v>240</v>
      </c>
      <c r="AQ667" s="18"/>
      <c r="AR667" s="18"/>
      <c r="AS667" s="18"/>
      <c r="AT667" s="51"/>
      <c r="AU667" s="17"/>
      <c r="AV667" s="18"/>
      <c r="AW667" s="112"/>
      <c r="AX667" s="103"/>
      <c r="AY667" s="18"/>
      <c r="AZ667" s="18"/>
      <c r="BA667" s="18"/>
      <c r="BB667" s="17"/>
      <c r="BC667" s="19"/>
      <c r="BD667" s="19"/>
      <c r="BE667" s="19"/>
      <c r="BF667" s="17"/>
      <c r="BG667" s="18"/>
      <c r="BH667" s="18"/>
      <c r="BI667" s="128"/>
      <c r="BJ667" s="331"/>
      <c r="BK667" s="332"/>
      <c r="BL667" s="332"/>
      <c r="BM667" s="332"/>
      <c r="BN667" s="333"/>
      <c r="BO667" s="203">
        <f t="shared" si="452"/>
        <v>6.9363999999999999</v>
      </c>
      <c r="BP667" s="285">
        <v>8.3948653723641105</v>
      </c>
      <c r="BQ667" s="204">
        <v>2.943334826681435</v>
      </c>
      <c r="BR667" s="204"/>
      <c r="BS667" s="47"/>
      <c r="BT667" s="42"/>
      <c r="BU667" s="42"/>
      <c r="BV667" s="42"/>
      <c r="BW667" s="43"/>
      <c r="BX667" s="191"/>
      <c r="BY667" s="191"/>
      <c r="BZ667" s="205"/>
      <c r="CA667" s="191"/>
      <c r="CB667" s="206"/>
      <c r="CC667" s="191"/>
      <c r="CD667" s="207">
        <f t="shared" si="453"/>
        <v>62.013114885864496</v>
      </c>
      <c r="CE667" s="47" t="s">
        <v>356</v>
      </c>
      <c r="CF667" s="42">
        <v>31.8</v>
      </c>
      <c r="CG667" s="42" t="s">
        <v>353</v>
      </c>
      <c r="CH667" s="42">
        <v>175</v>
      </c>
      <c r="CI667" s="191"/>
      <c r="CJ667" s="192"/>
      <c r="CK667" s="191" t="s">
        <v>357</v>
      </c>
      <c r="CL667" s="191" t="s">
        <v>358</v>
      </c>
      <c r="CM667" s="208">
        <v>0.13</v>
      </c>
      <c r="CN667" s="191">
        <v>470</v>
      </c>
      <c r="CO667" s="205">
        <f t="shared" si="454"/>
        <v>80.27854076372094</v>
      </c>
      <c r="CP667" s="191">
        <f t="shared" si="455"/>
        <v>46.509836164398372</v>
      </c>
      <c r="CQ667" s="145" t="s">
        <v>353</v>
      </c>
      <c r="CR667" s="191">
        <v>175</v>
      </c>
      <c r="CS667" s="191"/>
      <c r="CT667" s="191"/>
      <c r="CU667" s="191"/>
      <c r="CV667" s="192"/>
      <c r="CW667" s="191" t="s">
        <v>357</v>
      </c>
      <c r="CX667" s="209" t="s">
        <v>358</v>
      </c>
      <c r="CY667" s="208">
        <v>0.13</v>
      </c>
      <c r="CZ667" s="191">
        <v>470</v>
      </c>
      <c r="DA667" s="191"/>
      <c r="DB667" s="191">
        <f t="shared" si="456"/>
        <v>58.230144168866417</v>
      </c>
      <c r="DC667" s="43">
        <f t="shared" si="457"/>
        <v>0</v>
      </c>
      <c r="DD667" s="191" t="s">
        <v>362</v>
      </c>
      <c r="DE667" s="191">
        <v>100</v>
      </c>
      <c r="DF667" s="191" t="s">
        <v>361</v>
      </c>
      <c r="DG667" s="191">
        <v>20</v>
      </c>
      <c r="DH667" s="191" t="s">
        <v>353</v>
      </c>
      <c r="DI667" s="192">
        <v>175</v>
      </c>
      <c r="DJ667" s="191"/>
      <c r="DK667" s="209"/>
      <c r="DL667" s="208"/>
      <c r="DM667" s="191"/>
      <c r="DN667" s="191">
        <f t="shared" si="458"/>
        <v>58.230144168866417</v>
      </c>
      <c r="DO667" s="192">
        <f t="shared" si="459"/>
        <v>0</v>
      </c>
      <c r="DP667" s="191">
        <v>1</v>
      </c>
      <c r="DQ667" s="191" t="s">
        <v>363</v>
      </c>
      <c r="DR667" s="191" t="s">
        <v>371</v>
      </c>
      <c r="DS667" s="208">
        <v>0.13400000000000001</v>
      </c>
      <c r="DT667" s="191">
        <v>580</v>
      </c>
      <c r="DU667" s="191">
        <f t="shared" si="460"/>
        <v>8.3948653723641105</v>
      </c>
      <c r="DV667" s="191">
        <v>0.375</v>
      </c>
      <c r="DW667" s="191">
        <v>0.45</v>
      </c>
      <c r="DX667" s="192">
        <f t="shared" si="461"/>
        <v>10.335519147644083</v>
      </c>
      <c r="DY667" s="191">
        <v>1</v>
      </c>
      <c r="DZ667" s="191" t="s">
        <v>363</v>
      </c>
      <c r="EA667" s="191" t="s">
        <v>371</v>
      </c>
      <c r="EB667" s="208">
        <v>0.13400000000000001</v>
      </c>
      <c r="EC667" s="191">
        <v>580</v>
      </c>
      <c r="ED667" s="191">
        <f t="shared" si="462"/>
        <v>2.943334826681435</v>
      </c>
      <c r="EE667" s="191">
        <v>0.47499999999999998</v>
      </c>
      <c r="EF667" s="191">
        <v>0.47499999999999998</v>
      </c>
      <c r="EG667" s="191">
        <f t="shared" si="463"/>
        <v>5.1677595738220417</v>
      </c>
      <c r="EH667" s="166">
        <f t="shared" si="464"/>
        <v>2</v>
      </c>
      <c r="EI667" s="205">
        <f t="shared" si="465"/>
        <v>3.7207137320587296</v>
      </c>
      <c r="EJ667" s="205">
        <f t="shared" si="466"/>
        <v>2.188655136505135</v>
      </c>
      <c r="EK667" s="51">
        <f t="shared" si="433"/>
        <v>0.50467969017629999</v>
      </c>
      <c r="EL667" s="220">
        <f t="shared" si="467"/>
        <v>1.6078431339706352</v>
      </c>
      <c r="EM667" s="221">
        <f t="shared" si="468"/>
        <v>8.1433592211355297</v>
      </c>
      <c r="EN667" s="191"/>
      <c r="EO667" s="313"/>
      <c r="EP667" s="192" t="s">
        <v>354</v>
      </c>
      <c r="EQ667" s="222">
        <f t="shared" si="469"/>
        <v>3.7207137320587296</v>
      </c>
      <c r="ER667" s="191">
        <f t="shared" si="470"/>
        <v>2.188655136505135</v>
      </c>
      <c r="ES667" s="51">
        <f t="shared" si="471"/>
        <v>0.50467969017629999</v>
      </c>
      <c r="ET667" s="191">
        <f t="shared" si="434"/>
        <v>1.6078431339706352</v>
      </c>
      <c r="EU667" s="191">
        <f t="shared" si="472"/>
        <v>8.1433592211355297</v>
      </c>
      <c r="EV667" s="191"/>
      <c r="EW667" s="191"/>
      <c r="EX667" s="192" t="str">
        <f t="shared" si="473"/>
        <v>Rear</v>
      </c>
      <c r="EY667" s="145"/>
      <c r="EZ667" s="191"/>
      <c r="FA667" s="191"/>
      <c r="FB667" s="191"/>
      <c r="FC667" s="191"/>
      <c r="FD667" s="191"/>
      <c r="FE667" s="191"/>
      <c r="FF667" s="192"/>
      <c r="FG667" s="145"/>
      <c r="FH667" s="191"/>
      <c r="FI667" s="191"/>
      <c r="FJ667" s="191"/>
      <c r="FK667" s="191"/>
      <c r="FL667" s="191"/>
      <c r="FM667" s="191"/>
      <c r="FN667" s="192"/>
      <c r="FO667" s="145"/>
      <c r="FP667" s="191"/>
      <c r="FQ667" s="191"/>
      <c r="FR667" s="191"/>
      <c r="FS667" s="191"/>
      <c r="FT667" s="191"/>
      <c r="FU667" s="191"/>
      <c r="FV667" s="192"/>
      <c r="FW667" s="191"/>
      <c r="FX667" s="191"/>
      <c r="FY667" s="191"/>
      <c r="FZ667" s="191"/>
      <c r="GA667" s="191"/>
      <c r="GB667" s="191"/>
      <c r="GC667" s="191"/>
      <c r="GD667" s="210"/>
      <c r="GE667" s="145"/>
      <c r="GF667" s="191"/>
      <c r="GG667" s="191"/>
      <c r="GH667" s="191"/>
      <c r="GI667" s="191"/>
      <c r="GJ667" s="191"/>
      <c r="GK667" s="191"/>
      <c r="GL667" s="210"/>
      <c r="GM667" s="145"/>
      <c r="GN667" s="191"/>
      <c r="GO667" s="191"/>
      <c r="GP667" s="191"/>
      <c r="GQ667" s="191"/>
      <c r="GR667" s="191"/>
      <c r="GS667" s="191"/>
      <c r="GT667" s="210"/>
      <c r="GU667" s="145"/>
      <c r="GV667" s="191"/>
      <c r="GW667" s="191"/>
      <c r="GX667" s="191"/>
      <c r="GY667" s="191"/>
      <c r="GZ667" s="191"/>
      <c r="HA667" s="191"/>
      <c r="HB667" s="210"/>
      <c r="HC667" s="145"/>
      <c r="HD667" s="191"/>
      <c r="HE667" s="191"/>
      <c r="HF667" s="191"/>
      <c r="HG667" s="191"/>
      <c r="HH667" s="191"/>
      <c r="HI667" s="191"/>
      <c r="HJ667" s="210"/>
      <c r="HR667" s="310"/>
    </row>
    <row r="668" spans="1:226" s="309" customFormat="1" ht="14.45" customHeight="1" x14ac:dyDescent="0.25">
      <c r="A668" s="211" t="s">
        <v>431</v>
      </c>
      <c r="B668" s="194" t="s">
        <v>0</v>
      </c>
      <c r="C668" s="31">
        <f t="shared" si="435"/>
        <v>658</v>
      </c>
      <c r="D668" s="173" t="str">
        <f t="shared" si="436"/>
        <v>Dw_658</v>
      </c>
      <c r="E668" s="4">
        <v>556.4661647368647</v>
      </c>
      <c r="F668" s="195" t="s">
        <v>360</v>
      </c>
      <c r="G668" s="195">
        <v>17.5</v>
      </c>
      <c r="H668" s="3">
        <f t="shared" si="437"/>
        <v>43.349627415478942</v>
      </c>
      <c r="I668" s="196">
        <f t="shared" si="438"/>
        <v>157.3930337209768</v>
      </c>
      <c r="J668" s="1">
        <f t="shared" si="439"/>
        <v>0.3</v>
      </c>
      <c r="K668" s="280">
        <f t="shared" si="440"/>
        <v>0.66792171613504769</v>
      </c>
      <c r="L668" s="280">
        <f t="shared" si="441"/>
        <v>0.7679159768496604</v>
      </c>
      <c r="M668" s="225">
        <f t="shared" si="442"/>
        <v>1.0892345086092445</v>
      </c>
      <c r="N668" s="15" t="s">
        <v>432</v>
      </c>
      <c r="O668" s="197">
        <f t="shared" si="443"/>
        <v>0.57593698263724524</v>
      </c>
      <c r="P668" s="198">
        <f t="shared" si="444"/>
        <v>0</v>
      </c>
      <c r="Q668" s="198">
        <f t="shared" si="445"/>
        <v>0</v>
      </c>
      <c r="R668" s="198">
        <f t="shared" si="446"/>
        <v>0.76316830762799637</v>
      </c>
      <c r="S668" s="77">
        <f t="shared" si="447"/>
        <v>0.77256195701341102</v>
      </c>
      <c r="T668" s="199"/>
      <c r="U668" s="3">
        <f t="shared" si="448"/>
        <v>1.6454391464261264</v>
      </c>
      <c r="V668" s="98">
        <f t="shared" si="449"/>
        <v>9.2053979476112335</v>
      </c>
      <c r="W668" s="49">
        <f t="shared" si="450"/>
        <v>4.7091530058978064</v>
      </c>
      <c r="X668" s="317">
        <f t="shared" si="451"/>
        <v>7.5023612798902101E-2</v>
      </c>
      <c r="Y668" s="318">
        <v>7.5023612798902087E-2</v>
      </c>
      <c r="Z668" s="200"/>
      <c r="AA668" s="66"/>
      <c r="AB668" s="66"/>
      <c r="AC668" s="66">
        <v>250</v>
      </c>
      <c r="AD668" s="66"/>
      <c r="AE668" s="66"/>
      <c r="AF668" s="66"/>
      <c r="AG668" s="66"/>
      <c r="AH668" s="195"/>
      <c r="AI668" s="34"/>
      <c r="AJ668" s="229">
        <v>180</v>
      </c>
      <c r="AK668" s="34"/>
      <c r="AL668" s="34"/>
      <c r="AM668" s="34"/>
      <c r="AN668" s="201"/>
      <c r="AO668" s="201"/>
      <c r="AP668" s="202">
        <v>240</v>
      </c>
      <c r="AQ668" s="18"/>
      <c r="AR668" s="18"/>
      <c r="AS668" s="18"/>
      <c r="AT668" s="51"/>
      <c r="AU668" s="17"/>
      <c r="AV668" s="18"/>
      <c r="AW668" s="112"/>
      <c r="AX668" s="103"/>
      <c r="AY668" s="18"/>
      <c r="AZ668" s="18"/>
      <c r="BA668" s="18"/>
      <c r="BB668" s="17"/>
      <c r="BC668" s="19"/>
      <c r="BD668" s="19"/>
      <c r="BE668" s="19"/>
      <c r="BF668" s="17"/>
      <c r="BG668" s="18"/>
      <c r="BH668" s="18"/>
      <c r="BI668" s="128"/>
      <c r="BJ668" s="331"/>
      <c r="BK668" s="332"/>
      <c r="BL668" s="332"/>
      <c r="BM668" s="332"/>
      <c r="BN668" s="333"/>
      <c r="BO668" s="203">
        <f t="shared" si="452"/>
        <v>6.9363999999999999</v>
      </c>
      <c r="BP668" s="285">
        <v>6.2495858680985732</v>
      </c>
      <c r="BQ668" s="204">
        <v>2.6806406285119508</v>
      </c>
      <c r="BR668" s="204"/>
      <c r="BS668" s="47"/>
      <c r="BT668" s="42"/>
      <c r="BU668" s="42"/>
      <c r="BV668" s="42"/>
      <c r="BW668" s="43"/>
      <c r="BX668" s="191"/>
      <c r="BY668" s="191"/>
      <c r="BZ668" s="205"/>
      <c r="CA668" s="191"/>
      <c r="CB668" s="206"/>
      <c r="CC668" s="191"/>
      <c r="CD668" s="207">
        <f t="shared" si="453"/>
        <v>47.217910116293041</v>
      </c>
      <c r="CE668" s="47" t="s">
        <v>356</v>
      </c>
      <c r="CF668" s="42">
        <v>31.8</v>
      </c>
      <c r="CG668" s="42" t="s">
        <v>353</v>
      </c>
      <c r="CH668" s="42">
        <v>175</v>
      </c>
      <c r="CI668" s="191"/>
      <c r="CJ668" s="192"/>
      <c r="CK668" s="191" t="s">
        <v>357</v>
      </c>
      <c r="CL668" s="191" t="s">
        <v>358</v>
      </c>
      <c r="CM668" s="208">
        <v>0.13</v>
      </c>
      <c r="CN668" s="191">
        <v>470</v>
      </c>
      <c r="CO668" s="205">
        <f t="shared" si="454"/>
        <v>60.722225038591056</v>
      </c>
      <c r="CP668" s="191">
        <f t="shared" si="455"/>
        <v>35.413432587219781</v>
      </c>
      <c r="CQ668" s="145" t="s">
        <v>353</v>
      </c>
      <c r="CR668" s="191">
        <v>175</v>
      </c>
      <c r="CS668" s="191"/>
      <c r="CT668" s="191"/>
      <c r="CU668" s="191"/>
      <c r="CV668" s="192"/>
      <c r="CW668" s="191" t="s">
        <v>357</v>
      </c>
      <c r="CX668" s="209" t="s">
        <v>358</v>
      </c>
      <c r="CY668" s="208">
        <v>0.13</v>
      </c>
      <c r="CZ668" s="191">
        <v>470</v>
      </c>
      <c r="DA668" s="191"/>
      <c r="DB668" s="191">
        <f t="shared" si="456"/>
        <v>43.349627415478942</v>
      </c>
      <c r="DC668" s="43">
        <f t="shared" si="457"/>
        <v>0</v>
      </c>
      <c r="DD668" s="191" t="s">
        <v>362</v>
      </c>
      <c r="DE668" s="191">
        <v>100</v>
      </c>
      <c r="DF668" s="191" t="s">
        <v>361</v>
      </c>
      <c r="DG668" s="191">
        <v>20</v>
      </c>
      <c r="DH668" s="191" t="s">
        <v>353</v>
      </c>
      <c r="DI668" s="192">
        <v>175</v>
      </c>
      <c r="DJ668" s="191"/>
      <c r="DK668" s="209"/>
      <c r="DL668" s="208"/>
      <c r="DM668" s="191"/>
      <c r="DN668" s="191">
        <f t="shared" si="458"/>
        <v>43.349627415478942</v>
      </c>
      <c r="DO668" s="192">
        <f t="shared" si="459"/>
        <v>0</v>
      </c>
      <c r="DP668" s="191">
        <v>1</v>
      </c>
      <c r="DQ668" s="191" t="s">
        <v>363</v>
      </c>
      <c r="DR668" s="191" t="s">
        <v>371</v>
      </c>
      <c r="DS668" s="208">
        <v>0.13400000000000001</v>
      </c>
      <c r="DT668" s="191">
        <v>580</v>
      </c>
      <c r="DU668" s="191">
        <f t="shared" si="460"/>
        <v>6.2495858680985732</v>
      </c>
      <c r="DV668" s="191">
        <v>0.375</v>
      </c>
      <c r="DW668" s="191">
        <v>0.45</v>
      </c>
      <c r="DX668" s="192">
        <f t="shared" si="461"/>
        <v>7.8696516860488401</v>
      </c>
      <c r="DY668" s="191">
        <v>1</v>
      </c>
      <c r="DZ668" s="191" t="s">
        <v>363</v>
      </c>
      <c r="EA668" s="191" t="s">
        <v>371</v>
      </c>
      <c r="EB668" s="208">
        <v>0.13400000000000001</v>
      </c>
      <c r="EC668" s="191">
        <v>580</v>
      </c>
      <c r="ED668" s="191">
        <f t="shared" si="462"/>
        <v>2.6806406285119508</v>
      </c>
      <c r="EE668" s="191">
        <v>0.47499999999999998</v>
      </c>
      <c r="EF668" s="191">
        <v>0.47499999999999998</v>
      </c>
      <c r="EG668" s="191">
        <f t="shared" si="463"/>
        <v>3.9348258430244201</v>
      </c>
      <c r="EH668" s="166">
        <f t="shared" si="464"/>
        <v>2</v>
      </c>
      <c r="EI668" s="205">
        <f t="shared" si="465"/>
        <v>2.7972465489244147</v>
      </c>
      <c r="EJ668" s="205">
        <f t="shared" si="466"/>
        <v>1.6454391464261264</v>
      </c>
      <c r="EK668" s="51">
        <f t="shared" si="433"/>
        <v>0.78520148208582441</v>
      </c>
      <c r="EL668" s="220">
        <f t="shared" si="467"/>
        <v>0.33547672553779262</v>
      </c>
      <c r="EM668" s="221">
        <f t="shared" si="468"/>
        <v>4.6026989738056168</v>
      </c>
      <c r="EN668" s="191"/>
      <c r="EO668" s="313"/>
      <c r="EP668" s="192" t="s">
        <v>354</v>
      </c>
      <c r="EQ668" s="222">
        <f t="shared" si="469"/>
        <v>2.7972465489244147</v>
      </c>
      <c r="ER668" s="191">
        <f t="shared" si="470"/>
        <v>1.6454391464261264</v>
      </c>
      <c r="ES668" s="51">
        <f t="shared" si="471"/>
        <v>0.78520148208582441</v>
      </c>
      <c r="ET668" s="191">
        <f t="shared" si="434"/>
        <v>3.8036767255377928</v>
      </c>
      <c r="EU668" s="191">
        <f t="shared" si="472"/>
        <v>4.6026989738056168</v>
      </c>
      <c r="EV668" s="191"/>
      <c r="EW668" s="191"/>
      <c r="EX668" s="192" t="str">
        <f t="shared" si="473"/>
        <v>Front</v>
      </c>
      <c r="EY668" s="145"/>
      <c r="EZ668" s="191"/>
      <c r="FA668" s="191"/>
      <c r="FB668" s="191"/>
      <c r="FC668" s="191"/>
      <c r="FD668" s="191"/>
      <c r="FE668" s="191"/>
      <c r="FF668" s="192"/>
      <c r="FG668" s="145"/>
      <c r="FH668" s="191"/>
      <c r="FI668" s="191"/>
      <c r="FJ668" s="191"/>
      <c r="FK668" s="191"/>
      <c r="FL668" s="191"/>
      <c r="FM668" s="191"/>
      <c r="FN668" s="192"/>
      <c r="FO668" s="145"/>
      <c r="FP668" s="191"/>
      <c r="FQ668" s="191"/>
      <c r="FR668" s="191"/>
      <c r="FS668" s="191"/>
      <c r="FT668" s="191"/>
      <c r="FU668" s="191"/>
      <c r="FV668" s="192"/>
      <c r="FW668" s="191"/>
      <c r="FX668" s="191"/>
      <c r="FY668" s="191"/>
      <c r="FZ668" s="191"/>
      <c r="GA668" s="191"/>
      <c r="GB668" s="191"/>
      <c r="GC668" s="191"/>
      <c r="GD668" s="210"/>
      <c r="GE668" s="145"/>
      <c r="GF668" s="191"/>
      <c r="GG668" s="191"/>
      <c r="GH668" s="191"/>
      <c r="GI668" s="191"/>
      <c r="GJ668" s="191"/>
      <c r="GK668" s="191"/>
      <c r="GL668" s="210"/>
      <c r="GM668" s="145"/>
      <c r="GN668" s="191"/>
      <c r="GO668" s="191"/>
      <c r="GP668" s="191"/>
      <c r="GQ668" s="191"/>
      <c r="GR668" s="191"/>
      <c r="GS668" s="191"/>
      <c r="GT668" s="210"/>
      <c r="GU668" s="145"/>
      <c r="GV668" s="191"/>
      <c r="GW668" s="191"/>
      <c r="GX668" s="191"/>
      <c r="GY668" s="191"/>
      <c r="GZ668" s="191"/>
      <c r="HA668" s="191"/>
      <c r="HB668" s="210"/>
      <c r="HC668" s="145"/>
      <c r="HD668" s="191"/>
      <c r="HE668" s="191"/>
      <c r="HF668" s="191"/>
      <c r="HG668" s="191"/>
      <c r="HH668" s="191"/>
      <c r="HI668" s="191"/>
      <c r="HJ668" s="210"/>
      <c r="HR668" s="310"/>
    </row>
    <row r="669" spans="1:226" s="309" customFormat="1" ht="14.45" customHeight="1" x14ac:dyDescent="0.25">
      <c r="A669" s="211" t="s">
        <v>431</v>
      </c>
      <c r="B669" s="194" t="s">
        <v>0</v>
      </c>
      <c r="C669" s="31">
        <f t="shared" si="435"/>
        <v>659</v>
      </c>
      <c r="D669" s="173" t="str">
        <f t="shared" si="436"/>
        <v>Dw_659</v>
      </c>
      <c r="E669" s="4">
        <v>499.99125233968061</v>
      </c>
      <c r="F669" s="195" t="s">
        <v>360</v>
      </c>
      <c r="G669" s="195">
        <v>17.5</v>
      </c>
      <c r="H669" s="3">
        <f t="shared" si="437"/>
        <v>45.980985941348976</v>
      </c>
      <c r="I669" s="196">
        <f t="shared" si="438"/>
        <v>173.93581623562818</v>
      </c>
      <c r="J669" s="1">
        <f t="shared" si="439"/>
        <v>0.3</v>
      </c>
      <c r="K669" s="280">
        <f t="shared" si="440"/>
        <v>0.63655358953313768</v>
      </c>
      <c r="L669" s="280">
        <f t="shared" si="441"/>
        <v>0.77469768169782627</v>
      </c>
      <c r="M669" s="225">
        <f t="shared" si="442"/>
        <v>1.1348331011702877</v>
      </c>
      <c r="N669" s="15" t="s">
        <v>432</v>
      </c>
      <c r="O669" s="197">
        <f t="shared" si="443"/>
        <v>0.58102326127336967</v>
      </c>
      <c r="P669" s="198">
        <f t="shared" si="444"/>
        <v>0</v>
      </c>
      <c r="Q669" s="198">
        <f t="shared" si="445"/>
        <v>0</v>
      </c>
      <c r="R669" s="198">
        <f t="shared" si="446"/>
        <v>0.79511680029874576</v>
      </c>
      <c r="S669" s="77">
        <f t="shared" si="447"/>
        <v>0.75746197097095469</v>
      </c>
      <c r="T669" s="199"/>
      <c r="U669" s="3">
        <f t="shared" si="448"/>
        <v>2.0734722292458474</v>
      </c>
      <c r="V669" s="98">
        <f t="shared" si="449"/>
        <v>14.617576090542729</v>
      </c>
      <c r="W669" s="49">
        <f t="shared" si="450"/>
        <v>3.1455957989572383</v>
      </c>
      <c r="X669" s="317">
        <f t="shared" si="451"/>
        <v>0.12101395508660905</v>
      </c>
      <c r="Y669" s="318">
        <v>0.121013955086609</v>
      </c>
      <c r="Z669" s="200"/>
      <c r="AA669" s="66"/>
      <c r="AB669" s="66"/>
      <c r="AC669" s="66">
        <v>250</v>
      </c>
      <c r="AD669" s="66"/>
      <c r="AE669" s="66"/>
      <c r="AF669" s="66"/>
      <c r="AG669" s="66"/>
      <c r="AH669" s="195"/>
      <c r="AI669" s="34"/>
      <c r="AJ669" s="229">
        <v>180</v>
      </c>
      <c r="AK669" s="34"/>
      <c r="AL669" s="34"/>
      <c r="AM669" s="34"/>
      <c r="AN669" s="201"/>
      <c r="AO669" s="201"/>
      <c r="AP669" s="202">
        <v>240</v>
      </c>
      <c r="AQ669" s="18"/>
      <c r="AR669" s="18"/>
      <c r="AS669" s="18"/>
      <c r="AT669" s="51"/>
      <c r="AU669" s="17"/>
      <c r="AV669" s="18"/>
      <c r="AW669" s="112"/>
      <c r="AX669" s="103"/>
      <c r="AY669" s="18"/>
      <c r="AZ669" s="18"/>
      <c r="BA669" s="18"/>
      <c r="BB669" s="17"/>
      <c r="BC669" s="19"/>
      <c r="BD669" s="19"/>
      <c r="BE669" s="19"/>
      <c r="BF669" s="17"/>
      <c r="BG669" s="18"/>
      <c r="BH669" s="18"/>
      <c r="BI669" s="128"/>
      <c r="BJ669" s="331"/>
      <c r="BK669" s="332"/>
      <c r="BL669" s="332"/>
      <c r="BM669" s="332"/>
      <c r="BN669" s="333"/>
      <c r="BO669" s="203">
        <f t="shared" si="452"/>
        <v>6.9363999999999999</v>
      </c>
      <c r="BP669" s="285">
        <v>6.6289409407400059</v>
      </c>
      <c r="BQ669" s="204">
        <v>3.021444308367617</v>
      </c>
      <c r="BR669" s="204"/>
      <c r="BS669" s="47"/>
      <c r="BT669" s="42"/>
      <c r="BU669" s="42"/>
      <c r="BV669" s="42"/>
      <c r="BW669" s="43"/>
      <c r="BX669" s="191"/>
      <c r="BY669" s="191"/>
      <c r="BZ669" s="205"/>
      <c r="CA669" s="191"/>
      <c r="CB669" s="206"/>
      <c r="CC669" s="191"/>
      <c r="CD669" s="207">
        <f t="shared" si="453"/>
        <v>52.180744870688457</v>
      </c>
      <c r="CE669" s="47" t="s">
        <v>356</v>
      </c>
      <c r="CF669" s="42">
        <v>31.8</v>
      </c>
      <c r="CG669" s="42" t="s">
        <v>353</v>
      </c>
      <c r="CH669" s="42">
        <v>175</v>
      </c>
      <c r="CI669" s="191"/>
      <c r="CJ669" s="192"/>
      <c r="CK669" s="191" t="s">
        <v>357</v>
      </c>
      <c r="CL669" s="191" t="s">
        <v>358</v>
      </c>
      <c r="CM669" s="208">
        <v>0.13</v>
      </c>
      <c r="CN669" s="191">
        <v>470</v>
      </c>
      <c r="CO669" s="205">
        <f t="shared" si="454"/>
        <v>72.002290501502358</v>
      </c>
      <c r="CP669" s="191">
        <f t="shared" si="455"/>
        <v>39.135558653016339</v>
      </c>
      <c r="CQ669" s="145" t="s">
        <v>353</v>
      </c>
      <c r="CR669" s="191">
        <v>175</v>
      </c>
      <c r="CS669" s="191"/>
      <c r="CT669" s="191"/>
      <c r="CU669" s="191"/>
      <c r="CV669" s="192"/>
      <c r="CW669" s="191" t="s">
        <v>357</v>
      </c>
      <c r="CX669" s="209" t="s">
        <v>358</v>
      </c>
      <c r="CY669" s="208">
        <v>0.13</v>
      </c>
      <c r="CZ669" s="191">
        <v>470</v>
      </c>
      <c r="DA669" s="191"/>
      <c r="DB669" s="191">
        <f t="shared" si="456"/>
        <v>45.980985941348976</v>
      </c>
      <c r="DC669" s="43">
        <f t="shared" si="457"/>
        <v>0</v>
      </c>
      <c r="DD669" s="191" t="s">
        <v>362</v>
      </c>
      <c r="DE669" s="191">
        <v>100</v>
      </c>
      <c r="DF669" s="191" t="s">
        <v>361</v>
      </c>
      <c r="DG669" s="191">
        <v>20</v>
      </c>
      <c r="DH669" s="191" t="s">
        <v>353</v>
      </c>
      <c r="DI669" s="192">
        <v>175</v>
      </c>
      <c r="DJ669" s="191"/>
      <c r="DK669" s="209"/>
      <c r="DL669" s="208"/>
      <c r="DM669" s="191"/>
      <c r="DN669" s="191">
        <f t="shared" si="458"/>
        <v>45.980985941348976</v>
      </c>
      <c r="DO669" s="192">
        <f t="shared" si="459"/>
        <v>0</v>
      </c>
      <c r="DP669" s="191">
        <v>1</v>
      </c>
      <c r="DQ669" s="191" t="s">
        <v>363</v>
      </c>
      <c r="DR669" s="191" t="s">
        <v>371</v>
      </c>
      <c r="DS669" s="208">
        <v>0.13400000000000001</v>
      </c>
      <c r="DT669" s="191">
        <v>580</v>
      </c>
      <c r="DU669" s="191">
        <f t="shared" si="460"/>
        <v>6.6289409407400059</v>
      </c>
      <c r="DV669" s="191">
        <v>0.375</v>
      </c>
      <c r="DW669" s="191">
        <v>0.45</v>
      </c>
      <c r="DX669" s="192">
        <f t="shared" si="461"/>
        <v>8.6967908117814101</v>
      </c>
      <c r="DY669" s="191">
        <v>1</v>
      </c>
      <c r="DZ669" s="191" t="s">
        <v>363</v>
      </c>
      <c r="EA669" s="191" t="s">
        <v>371</v>
      </c>
      <c r="EB669" s="208">
        <v>0.13400000000000001</v>
      </c>
      <c r="EC669" s="191">
        <v>580</v>
      </c>
      <c r="ED669" s="191">
        <f t="shared" si="462"/>
        <v>3.021444308367617</v>
      </c>
      <c r="EE669" s="191">
        <v>0.47499999999999998</v>
      </c>
      <c r="EF669" s="191">
        <v>0.47499999999999998</v>
      </c>
      <c r="EG669" s="191">
        <f t="shared" si="463"/>
        <v>4.3483954058907051</v>
      </c>
      <c r="EH669" s="166">
        <f t="shared" si="464"/>
        <v>2</v>
      </c>
      <c r="EI669" s="205">
        <f t="shared" si="465"/>
        <v>3.5249027897179404</v>
      </c>
      <c r="EJ669" s="205">
        <f t="shared" si="466"/>
        <v>2.0734722292458474</v>
      </c>
      <c r="EK669" s="51">
        <f t="shared" si="433"/>
        <v>0.69797207912176962</v>
      </c>
      <c r="EL669" s="220">
        <f t="shared" si="467"/>
        <v>1.7057486051410298</v>
      </c>
      <c r="EM669" s="221">
        <f t="shared" si="468"/>
        <v>7.3087880452713643</v>
      </c>
      <c r="EN669" s="191"/>
      <c r="EO669" s="313"/>
      <c r="EP669" s="192" t="s">
        <v>354</v>
      </c>
      <c r="EQ669" s="222">
        <f t="shared" si="469"/>
        <v>3.5249027897179404</v>
      </c>
      <c r="ER669" s="191">
        <f t="shared" si="470"/>
        <v>2.0734722292458474</v>
      </c>
      <c r="ES669" s="51">
        <f t="shared" si="471"/>
        <v>0.69797207912176962</v>
      </c>
      <c r="ET669" s="191">
        <f t="shared" si="434"/>
        <v>1.7057486051410298</v>
      </c>
      <c r="EU669" s="191">
        <f t="shared" si="472"/>
        <v>7.3087880452713643</v>
      </c>
      <c r="EV669" s="191"/>
      <c r="EW669" s="191"/>
      <c r="EX669" s="192" t="str">
        <f t="shared" si="473"/>
        <v>Rear</v>
      </c>
      <c r="EY669" s="145"/>
      <c r="EZ669" s="191"/>
      <c r="FA669" s="191"/>
      <c r="FB669" s="191"/>
      <c r="FC669" s="191"/>
      <c r="FD669" s="191"/>
      <c r="FE669" s="191"/>
      <c r="FF669" s="192"/>
      <c r="FG669" s="145"/>
      <c r="FH669" s="191"/>
      <c r="FI669" s="191"/>
      <c r="FJ669" s="191"/>
      <c r="FK669" s="191"/>
      <c r="FL669" s="191"/>
      <c r="FM669" s="191"/>
      <c r="FN669" s="192"/>
      <c r="FO669" s="145"/>
      <c r="FP669" s="191"/>
      <c r="FQ669" s="191"/>
      <c r="FR669" s="191"/>
      <c r="FS669" s="191"/>
      <c r="FT669" s="191"/>
      <c r="FU669" s="191"/>
      <c r="FV669" s="192"/>
      <c r="FW669" s="191"/>
      <c r="FX669" s="191"/>
      <c r="FY669" s="191"/>
      <c r="FZ669" s="191"/>
      <c r="GA669" s="191"/>
      <c r="GB669" s="191"/>
      <c r="GC669" s="191"/>
      <c r="GD669" s="210"/>
      <c r="GE669" s="145"/>
      <c r="GF669" s="191"/>
      <c r="GG669" s="191"/>
      <c r="GH669" s="191"/>
      <c r="GI669" s="191"/>
      <c r="GJ669" s="191"/>
      <c r="GK669" s="191"/>
      <c r="GL669" s="210"/>
      <c r="GM669" s="145"/>
      <c r="GN669" s="191"/>
      <c r="GO669" s="191"/>
      <c r="GP669" s="191"/>
      <c r="GQ669" s="191"/>
      <c r="GR669" s="191"/>
      <c r="GS669" s="191"/>
      <c r="GT669" s="210"/>
      <c r="GU669" s="145"/>
      <c r="GV669" s="191"/>
      <c r="GW669" s="191"/>
      <c r="GX669" s="191"/>
      <c r="GY669" s="191"/>
      <c r="GZ669" s="191"/>
      <c r="HA669" s="191"/>
      <c r="HB669" s="210"/>
      <c r="HC669" s="145"/>
      <c r="HD669" s="191"/>
      <c r="HE669" s="191"/>
      <c r="HF669" s="191"/>
      <c r="HG669" s="191"/>
      <c r="HH669" s="191"/>
      <c r="HI669" s="191"/>
      <c r="HJ669" s="210"/>
      <c r="HR669" s="310"/>
    </row>
    <row r="670" spans="1:226" s="309" customFormat="1" ht="14.45" customHeight="1" x14ac:dyDescent="0.25">
      <c r="A670" s="211" t="s">
        <v>431</v>
      </c>
      <c r="B670" s="194" t="s">
        <v>0</v>
      </c>
      <c r="C670" s="31">
        <f t="shared" si="435"/>
        <v>660</v>
      </c>
      <c r="D670" s="173" t="str">
        <f t="shared" si="436"/>
        <v>Dw_660</v>
      </c>
      <c r="E670" s="4">
        <v>483.16258581514109</v>
      </c>
      <c r="F670" s="195" t="s">
        <v>360</v>
      </c>
      <c r="G670" s="195">
        <v>17.5</v>
      </c>
      <c r="H670" s="3">
        <f t="shared" si="437"/>
        <v>43.064530047159444</v>
      </c>
      <c r="I670" s="196">
        <f t="shared" si="438"/>
        <v>165.23692372742261</v>
      </c>
      <c r="J670" s="1">
        <f t="shared" si="439"/>
        <v>0.3</v>
      </c>
      <c r="K670" s="280">
        <f t="shared" si="440"/>
        <v>0.62662641666236474</v>
      </c>
      <c r="L670" s="280">
        <f t="shared" si="441"/>
        <v>0.70409304228874825</v>
      </c>
      <c r="M670" s="225">
        <f t="shared" si="442"/>
        <v>1.15108831012302</v>
      </c>
      <c r="N670" s="15" t="s">
        <v>432</v>
      </c>
      <c r="O670" s="197">
        <f t="shared" si="443"/>
        <v>0.52806978171656116</v>
      </c>
      <c r="P670" s="198">
        <f t="shared" si="444"/>
        <v>0</v>
      </c>
      <c r="Q670" s="198">
        <f t="shared" si="445"/>
        <v>0</v>
      </c>
      <c r="R670" s="198">
        <f t="shared" si="446"/>
        <v>0.80650595498356725</v>
      </c>
      <c r="S670" s="77">
        <f t="shared" si="447"/>
        <v>0.7225378689100862</v>
      </c>
      <c r="T670" s="199"/>
      <c r="U670" s="3">
        <f t="shared" si="448"/>
        <v>1.5999730324675232</v>
      </c>
      <c r="V670" s="98">
        <f t="shared" si="449"/>
        <v>8.7037065957192947</v>
      </c>
      <c r="W670" s="49">
        <f t="shared" si="450"/>
        <v>4.9478379784010276</v>
      </c>
      <c r="X670" s="317">
        <f t="shared" si="451"/>
        <v>6.6627493070840635E-2</v>
      </c>
      <c r="Y670" s="318">
        <v>6.6627493070840621E-2</v>
      </c>
      <c r="Z670" s="200"/>
      <c r="AA670" s="66"/>
      <c r="AB670" s="66"/>
      <c r="AC670" s="66">
        <v>250</v>
      </c>
      <c r="AD670" s="66"/>
      <c r="AE670" s="66"/>
      <c r="AF670" s="66"/>
      <c r="AG670" s="66"/>
      <c r="AH670" s="195"/>
      <c r="AI670" s="34"/>
      <c r="AJ670" s="229">
        <v>180</v>
      </c>
      <c r="AK670" s="34"/>
      <c r="AL670" s="34"/>
      <c r="AM670" s="34"/>
      <c r="AN670" s="201"/>
      <c r="AO670" s="201"/>
      <c r="AP670" s="202">
        <v>240</v>
      </c>
      <c r="AQ670" s="18"/>
      <c r="AR670" s="18"/>
      <c r="AS670" s="18"/>
      <c r="AT670" s="51"/>
      <c r="AU670" s="17"/>
      <c r="AV670" s="18"/>
      <c r="AW670" s="112"/>
      <c r="AX670" s="103"/>
      <c r="AY670" s="18"/>
      <c r="AZ670" s="18"/>
      <c r="BA670" s="18"/>
      <c r="BB670" s="17"/>
      <c r="BC670" s="19"/>
      <c r="BD670" s="19"/>
      <c r="BE670" s="19"/>
      <c r="BF670" s="17"/>
      <c r="BG670" s="18"/>
      <c r="BH670" s="18"/>
      <c r="BI670" s="128"/>
      <c r="BJ670" s="331"/>
      <c r="BK670" s="332"/>
      <c r="BL670" s="332"/>
      <c r="BM670" s="332"/>
      <c r="BN670" s="333"/>
      <c r="BO670" s="203">
        <f t="shared" si="452"/>
        <v>6.9363999999999999</v>
      </c>
      <c r="BP670" s="285">
        <v>6.2084842349287017</v>
      </c>
      <c r="BQ670" s="204">
        <v>3.0090741850315279</v>
      </c>
      <c r="BR670" s="204"/>
      <c r="BS670" s="47"/>
      <c r="BT670" s="42"/>
      <c r="BU670" s="42"/>
      <c r="BV670" s="42"/>
      <c r="BW670" s="43"/>
      <c r="BX670" s="191"/>
      <c r="BY670" s="191"/>
      <c r="BZ670" s="205"/>
      <c r="CA670" s="191"/>
      <c r="CB670" s="206"/>
      <c r="CC670" s="191"/>
      <c r="CD670" s="207">
        <f t="shared" si="453"/>
        <v>49.571077118226782</v>
      </c>
      <c r="CE670" s="47" t="s">
        <v>356</v>
      </c>
      <c r="CF670" s="42">
        <v>31.8</v>
      </c>
      <c r="CG670" s="42" t="s">
        <v>353</v>
      </c>
      <c r="CH670" s="42">
        <v>175</v>
      </c>
      <c r="CI670" s="191"/>
      <c r="CJ670" s="192"/>
      <c r="CK670" s="191" t="s">
        <v>357</v>
      </c>
      <c r="CL670" s="191" t="s">
        <v>358</v>
      </c>
      <c r="CM670" s="208">
        <v>0.13</v>
      </c>
      <c r="CN670" s="191">
        <v>470</v>
      </c>
      <c r="CO670" s="205">
        <f t="shared" si="454"/>
        <v>69.136309781675862</v>
      </c>
      <c r="CP670" s="191">
        <f t="shared" si="455"/>
        <v>37.178307838670086</v>
      </c>
      <c r="CQ670" s="145" t="s">
        <v>353</v>
      </c>
      <c r="CR670" s="191">
        <v>175</v>
      </c>
      <c r="CS670" s="191"/>
      <c r="CT670" s="191"/>
      <c r="CU670" s="191"/>
      <c r="CV670" s="192"/>
      <c r="CW670" s="191" t="s">
        <v>357</v>
      </c>
      <c r="CX670" s="209" t="s">
        <v>358</v>
      </c>
      <c r="CY670" s="208">
        <v>0.13</v>
      </c>
      <c r="CZ670" s="191">
        <v>470</v>
      </c>
      <c r="DA670" s="191"/>
      <c r="DB670" s="191">
        <f t="shared" si="456"/>
        <v>43.064530047159444</v>
      </c>
      <c r="DC670" s="43">
        <f t="shared" si="457"/>
        <v>0</v>
      </c>
      <c r="DD670" s="191" t="s">
        <v>362</v>
      </c>
      <c r="DE670" s="191">
        <v>100</v>
      </c>
      <c r="DF670" s="191" t="s">
        <v>361</v>
      </c>
      <c r="DG670" s="191">
        <v>20</v>
      </c>
      <c r="DH670" s="191" t="s">
        <v>353</v>
      </c>
      <c r="DI670" s="192">
        <v>175</v>
      </c>
      <c r="DJ670" s="191"/>
      <c r="DK670" s="209"/>
      <c r="DL670" s="208"/>
      <c r="DM670" s="191"/>
      <c r="DN670" s="191">
        <f t="shared" si="458"/>
        <v>43.064530047159444</v>
      </c>
      <c r="DO670" s="192">
        <f t="shared" si="459"/>
        <v>0</v>
      </c>
      <c r="DP670" s="191">
        <v>1</v>
      </c>
      <c r="DQ670" s="191" t="s">
        <v>363</v>
      </c>
      <c r="DR670" s="191" t="s">
        <v>371</v>
      </c>
      <c r="DS670" s="208">
        <v>0.13400000000000001</v>
      </c>
      <c r="DT670" s="191">
        <v>580</v>
      </c>
      <c r="DU670" s="191">
        <f t="shared" si="460"/>
        <v>6.2084842349287017</v>
      </c>
      <c r="DV670" s="191">
        <v>0.375</v>
      </c>
      <c r="DW670" s="191">
        <v>0.45</v>
      </c>
      <c r="DX670" s="192">
        <f t="shared" si="461"/>
        <v>8.2618461863711303</v>
      </c>
      <c r="DY670" s="191">
        <v>1</v>
      </c>
      <c r="DZ670" s="191" t="s">
        <v>363</v>
      </c>
      <c r="EA670" s="191" t="s">
        <v>371</v>
      </c>
      <c r="EB670" s="208">
        <v>0.13400000000000001</v>
      </c>
      <c r="EC670" s="191">
        <v>580</v>
      </c>
      <c r="ED670" s="191">
        <f t="shared" si="462"/>
        <v>3.0090741850315279</v>
      </c>
      <c r="EE670" s="191">
        <v>0.47499999999999998</v>
      </c>
      <c r="EF670" s="191">
        <v>0.47499999999999998</v>
      </c>
      <c r="EG670" s="191">
        <f t="shared" si="463"/>
        <v>4.1309230931855652</v>
      </c>
      <c r="EH670" s="166">
        <f t="shared" si="464"/>
        <v>2</v>
      </c>
      <c r="EI670" s="205">
        <f t="shared" si="465"/>
        <v>2.7199541551947894</v>
      </c>
      <c r="EJ670" s="205">
        <f t="shared" si="466"/>
        <v>1.5999730324675232</v>
      </c>
      <c r="EK670" s="51">
        <f t="shared" si="433"/>
        <v>1.1591011525640047</v>
      </c>
      <c r="EL670" s="220">
        <f t="shared" si="467"/>
        <v>0.37412292240260525</v>
      </c>
      <c r="EM670" s="221">
        <f t="shared" si="468"/>
        <v>4.3518532978596474</v>
      </c>
      <c r="EN670" s="191"/>
      <c r="EO670" s="313"/>
      <c r="EP670" s="192" t="s">
        <v>354</v>
      </c>
      <c r="EQ670" s="222">
        <f t="shared" si="469"/>
        <v>2.7199541551947894</v>
      </c>
      <c r="ER670" s="191">
        <f t="shared" si="470"/>
        <v>1.5999730324675232</v>
      </c>
      <c r="ES670" s="51">
        <f t="shared" si="471"/>
        <v>1.1591011525640047</v>
      </c>
      <c r="ET670" s="191">
        <f t="shared" si="434"/>
        <v>3.8423229224026052</v>
      </c>
      <c r="EU670" s="191">
        <f t="shared" si="472"/>
        <v>4.3518532978596474</v>
      </c>
      <c r="EV670" s="191"/>
      <c r="EW670" s="191"/>
      <c r="EX670" s="192" t="str">
        <f t="shared" si="473"/>
        <v>Front</v>
      </c>
      <c r="EY670" s="145"/>
      <c r="EZ670" s="191"/>
      <c r="FA670" s="191"/>
      <c r="FB670" s="191"/>
      <c r="FC670" s="191"/>
      <c r="FD670" s="191"/>
      <c r="FE670" s="191"/>
      <c r="FF670" s="192"/>
      <c r="FG670" s="145"/>
      <c r="FH670" s="191"/>
      <c r="FI670" s="191"/>
      <c r="FJ670" s="191"/>
      <c r="FK670" s="191"/>
      <c r="FL670" s="191"/>
      <c r="FM670" s="191"/>
      <c r="FN670" s="192"/>
      <c r="FO670" s="145"/>
      <c r="FP670" s="191"/>
      <c r="FQ670" s="191"/>
      <c r="FR670" s="191"/>
      <c r="FS670" s="191"/>
      <c r="FT670" s="191"/>
      <c r="FU670" s="191"/>
      <c r="FV670" s="192"/>
      <c r="FW670" s="191"/>
      <c r="FX670" s="191"/>
      <c r="FY670" s="191"/>
      <c r="FZ670" s="191"/>
      <c r="GA670" s="191"/>
      <c r="GB670" s="191"/>
      <c r="GC670" s="191"/>
      <c r="GD670" s="210"/>
      <c r="GE670" s="145"/>
      <c r="GF670" s="191"/>
      <c r="GG670" s="191"/>
      <c r="GH670" s="191"/>
      <c r="GI670" s="191"/>
      <c r="GJ670" s="191"/>
      <c r="GK670" s="191"/>
      <c r="GL670" s="210"/>
      <c r="GM670" s="145"/>
      <c r="GN670" s="191"/>
      <c r="GO670" s="191"/>
      <c r="GP670" s="191"/>
      <c r="GQ670" s="191"/>
      <c r="GR670" s="191"/>
      <c r="GS670" s="191"/>
      <c r="GT670" s="210"/>
      <c r="GU670" s="145"/>
      <c r="GV670" s="191"/>
      <c r="GW670" s="191"/>
      <c r="GX670" s="191"/>
      <c r="GY670" s="191"/>
      <c r="GZ670" s="191"/>
      <c r="HA670" s="191"/>
      <c r="HB670" s="210"/>
      <c r="HC670" s="145"/>
      <c r="HD670" s="191"/>
      <c r="HE670" s="191"/>
      <c r="HF670" s="191"/>
      <c r="HG670" s="191"/>
      <c r="HH670" s="191"/>
      <c r="HI670" s="191"/>
      <c r="HJ670" s="210"/>
      <c r="HR670" s="310"/>
    </row>
    <row r="671" spans="1:226" s="309" customFormat="1" ht="14.45" customHeight="1" x14ac:dyDescent="0.25">
      <c r="A671" s="211" t="s">
        <v>431</v>
      </c>
      <c r="B671" s="194" t="s">
        <v>0</v>
      </c>
      <c r="C671" s="31">
        <f t="shared" si="435"/>
        <v>661</v>
      </c>
      <c r="D671" s="173" t="str">
        <f t="shared" si="436"/>
        <v>Dw_661</v>
      </c>
      <c r="E671" s="4">
        <v>606.57075174659917</v>
      </c>
      <c r="F671" s="195" t="s">
        <v>360</v>
      </c>
      <c r="G671" s="195">
        <v>17.5</v>
      </c>
      <c r="H671" s="3">
        <f t="shared" si="437"/>
        <v>60.466852863231125</v>
      </c>
      <c r="I671" s="196">
        <f t="shared" si="438"/>
        <v>216.48163791184089</v>
      </c>
      <c r="J671" s="1">
        <f t="shared" si="439"/>
        <v>0.3</v>
      </c>
      <c r="K671" s="280">
        <f t="shared" si="440"/>
        <v>0.67970588047420355</v>
      </c>
      <c r="L671" s="280">
        <f t="shared" si="441"/>
        <v>0.76551907210124426</v>
      </c>
      <c r="M671" s="225">
        <f t="shared" si="442"/>
        <v>1.0740511255058871</v>
      </c>
      <c r="N671" s="15" t="s">
        <v>432</v>
      </c>
      <c r="O671" s="197">
        <f t="shared" si="443"/>
        <v>0.57413930407593328</v>
      </c>
      <c r="P671" s="198">
        <f t="shared" si="444"/>
        <v>0</v>
      </c>
      <c r="Q671" s="198">
        <f t="shared" si="445"/>
        <v>0</v>
      </c>
      <c r="R671" s="198">
        <f t="shared" si="446"/>
        <v>0.7525301239352562</v>
      </c>
      <c r="S671" s="77">
        <f t="shared" si="447"/>
        <v>0.93332709716535622</v>
      </c>
      <c r="T671" s="199"/>
      <c r="U671" s="3">
        <f t="shared" si="448"/>
        <v>1.774884953273669</v>
      </c>
      <c r="V671" s="98">
        <f t="shared" si="449"/>
        <v>10.710736431014732</v>
      </c>
      <c r="W671" s="49">
        <f t="shared" si="450"/>
        <v>5.6454430797250525</v>
      </c>
      <c r="X671" s="317">
        <f t="shared" si="451"/>
        <v>6.5914865620091176E-2</v>
      </c>
      <c r="Y671" s="318">
        <v>6.5914865620091148E-2</v>
      </c>
      <c r="Z671" s="200"/>
      <c r="AA671" s="66"/>
      <c r="AB671" s="66"/>
      <c r="AC671" s="66">
        <v>250</v>
      </c>
      <c r="AD671" s="66"/>
      <c r="AE671" s="66"/>
      <c r="AF671" s="66"/>
      <c r="AG671" s="66"/>
      <c r="AH671" s="195"/>
      <c r="AI671" s="34"/>
      <c r="AJ671" s="229">
        <v>180</v>
      </c>
      <c r="AK671" s="34"/>
      <c r="AL671" s="34"/>
      <c r="AM671" s="34"/>
      <c r="AN671" s="201"/>
      <c r="AO671" s="201"/>
      <c r="AP671" s="202">
        <v>240</v>
      </c>
      <c r="AQ671" s="18"/>
      <c r="AR671" s="18"/>
      <c r="AS671" s="18"/>
      <c r="AT671" s="51"/>
      <c r="AU671" s="17"/>
      <c r="AV671" s="18"/>
      <c r="AW671" s="112"/>
      <c r="AX671" s="103"/>
      <c r="AY671" s="18"/>
      <c r="AZ671" s="18"/>
      <c r="BA671" s="18"/>
      <c r="BB671" s="17"/>
      <c r="BC671" s="19"/>
      <c r="BD671" s="19"/>
      <c r="BE671" s="19"/>
      <c r="BF671" s="17"/>
      <c r="BG671" s="18"/>
      <c r="BH671" s="18"/>
      <c r="BI671" s="128"/>
      <c r="BJ671" s="331"/>
      <c r="BK671" s="332"/>
      <c r="BL671" s="332"/>
      <c r="BM671" s="332"/>
      <c r="BN671" s="333"/>
      <c r="BO671" s="203">
        <f t="shared" si="452"/>
        <v>6.9363999999999999</v>
      </c>
      <c r="BP671" s="285">
        <v>8.7173249615407311</v>
      </c>
      <c r="BQ671" s="204">
        <v>3.0519231818665555</v>
      </c>
      <c r="BR671" s="204"/>
      <c r="BS671" s="47"/>
      <c r="BT671" s="42"/>
      <c r="BU671" s="42"/>
      <c r="BV671" s="42"/>
      <c r="BW671" s="43"/>
      <c r="BX671" s="191"/>
      <c r="BY671" s="191"/>
      <c r="BZ671" s="205"/>
      <c r="CA671" s="191"/>
      <c r="CB671" s="206"/>
      <c r="CC671" s="191"/>
      <c r="CD671" s="207">
        <f t="shared" si="453"/>
        <v>64.944491373552268</v>
      </c>
      <c r="CE671" s="47" t="s">
        <v>356</v>
      </c>
      <c r="CF671" s="42">
        <v>31.8</v>
      </c>
      <c r="CG671" s="42" t="s">
        <v>353</v>
      </c>
      <c r="CH671" s="42">
        <v>175</v>
      </c>
      <c r="CI671" s="191"/>
      <c r="CJ671" s="192"/>
      <c r="CK671" s="191" t="s">
        <v>357</v>
      </c>
      <c r="CL671" s="191" t="s">
        <v>358</v>
      </c>
      <c r="CM671" s="208">
        <v>0.13</v>
      </c>
      <c r="CN671" s="191">
        <v>470</v>
      </c>
      <c r="CO671" s="205">
        <f t="shared" si="454"/>
        <v>85.576378333950771</v>
      </c>
      <c r="CP671" s="191">
        <f t="shared" si="455"/>
        <v>48.708368530164201</v>
      </c>
      <c r="CQ671" s="145" t="s">
        <v>353</v>
      </c>
      <c r="CR671" s="191">
        <v>175</v>
      </c>
      <c r="CS671" s="191"/>
      <c r="CT671" s="191"/>
      <c r="CU671" s="191"/>
      <c r="CV671" s="192"/>
      <c r="CW671" s="191" t="s">
        <v>357</v>
      </c>
      <c r="CX671" s="209" t="s">
        <v>358</v>
      </c>
      <c r="CY671" s="208">
        <v>0.13</v>
      </c>
      <c r="CZ671" s="191">
        <v>470</v>
      </c>
      <c r="DA671" s="191"/>
      <c r="DB671" s="191">
        <f t="shared" si="456"/>
        <v>60.466852863231125</v>
      </c>
      <c r="DC671" s="43">
        <f t="shared" si="457"/>
        <v>0</v>
      </c>
      <c r="DD671" s="191" t="s">
        <v>362</v>
      </c>
      <c r="DE671" s="191">
        <v>100</v>
      </c>
      <c r="DF671" s="191" t="s">
        <v>361</v>
      </c>
      <c r="DG671" s="191">
        <v>20</v>
      </c>
      <c r="DH671" s="191" t="s">
        <v>353</v>
      </c>
      <c r="DI671" s="192">
        <v>175</v>
      </c>
      <c r="DJ671" s="191"/>
      <c r="DK671" s="209"/>
      <c r="DL671" s="208"/>
      <c r="DM671" s="191"/>
      <c r="DN671" s="191">
        <f t="shared" si="458"/>
        <v>60.466852863231125</v>
      </c>
      <c r="DO671" s="192">
        <f t="shared" si="459"/>
        <v>0</v>
      </c>
      <c r="DP671" s="191">
        <v>1</v>
      </c>
      <c r="DQ671" s="191" t="s">
        <v>363</v>
      </c>
      <c r="DR671" s="191" t="s">
        <v>371</v>
      </c>
      <c r="DS671" s="208">
        <v>0.13400000000000001</v>
      </c>
      <c r="DT671" s="191">
        <v>580</v>
      </c>
      <c r="DU671" s="191">
        <f t="shared" si="460"/>
        <v>8.7173249615407311</v>
      </c>
      <c r="DV671" s="191">
        <v>0.375</v>
      </c>
      <c r="DW671" s="191">
        <v>0.45</v>
      </c>
      <c r="DX671" s="192">
        <f t="shared" si="461"/>
        <v>10.824081895592045</v>
      </c>
      <c r="DY671" s="191">
        <v>1</v>
      </c>
      <c r="DZ671" s="191" t="s">
        <v>363</v>
      </c>
      <c r="EA671" s="191" t="s">
        <v>371</v>
      </c>
      <c r="EB671" s="208">
        <v>0.13400000000000001</v>
      </c>
      <c r="EC671" s="191">
        <v>580</v>
      </c>
      <c r="ED671" s="191">
        <f t="shared" si="462"/>
        <v>3.0519231818665555</v>
      </c>
      <c r="EE671" s="191">
        <v>0.47499999999999998</v>
      </c>
      <c r="EF671" s="191">
        <v>0.47499999999999998</v>
      </c>
      <c r="EG671" s="191">
        <f t="shared" si="463"/>
        <v>5.4120409477960223</v>
      </c>
      <c r="EH671" s="166">
        <f t="shared" si="464"/>
        <v>2</v>
      </c>
      <c r="EI671" s="205">
        <f t="shared" si="465"/>
        <v>3.0173044205652371</v>
      </c>
      <c r="EJ671" s="205">
        <f t="shared" si="466"/>
        <v>1.774884953273669</v>
      </c>
      <c r="EK671" s="51">
        <f t="shared" si="433"/>
        <v>1.0270382285928865</v>
      </c>
      <c r="EL671" s="220">
        <f t="shared" si="467"/>
        <v>0.22544778971738144</v>
      </c>
      <c r="EM671" s="221">
        <f t="shared" si="468"/>
        <v>5.3553682155073661</v>
      </c>
      <c r="EN671" s="191"/>
      <c r="EO671" s="313"/>
      <c r="EP671" s="192" t="s">
        <v>354</v>
      </c>
      <c r="EQ671" s="222">
        <f t="shared" si="469"/>
        <v>3.0173044205652371</v>
      </c>
      <c r="ER671" s="191">
        <f t="shared" si="470"/>
        <v>1.774884953273669</v>
      </c>
      <c r="ES671" s="51">
        <f t="shared" si="471"/>
        <v>1.0270382285928865</v>
      </c>
      <c r="ET671" s="191">
        <f t="shared" si="434"/>
        <v>3.6936477897173816</v>
      </c>
      <c r="EU671" s="191">
        <f t="shared" si="472"/>
        <v>5.3553682155073661</v>
      </c>
      <c r="EV671" s="191"/>
      <c r="EW671" s="191"/>
      <c r="EX671" s="192" t="str">
        <f t="shared" si="473"/>
        <v>Front</v>
      </c>
      <c r="EY671" s="145"/>
      <c r="EZ671" s="191"/>
      <c r="FA671" s="191"/>
      <c r="FB671" s="191"/>
      <c r="FC671" s="191"/>
      <c r="FD671" s="191"/>
      <c r="FE671" s="191"/>
      <c r="FF671" s="192"/>
      <c r="FG671" s="145"/>
      <c r="FH671" s="191"/>
      <c r="FI671" s="191"/>
      <c r="FJ671" s="191"/>
      <c r="FK671" s="191"/>
      <c r="FL671" s="191"/>
      <c r="FM671" s="191"/>
      <c r="FN671" s="192"/>
      <c r="FO671" s="145"/>
      <c r="FP671" s="191"/>
      <c r="FQ671" s="191"/>
      <c r="FR671" s="191"/>
      <c r="FS671" s="191"/>
      <c r="FT671" s="191"/>
      <c r="FU671" s="191"/>
      <c r="FV671" s="192"/>
      <c r="FW671" s="191"/>
      <c r="FX671" s="191"/>
      <c r="FY671" s="191"/>
      <c r="FZ671" s="191"/>
      <c r="GA671" s="191"/>
      <c r="GB671" s="191"/>
      <c r="GC671" s="191"/>
      <c r="GD671" s="210"/>
      <c r="GE671" s="145"/>
      <c r="GF671" s="191"/>
      <c r="GG671" s="191"/>
      <c r="GH671" s="191"/>
      <c r="GI671" s="191"/>
      <c r="GJ671" s="191"/>
      <c r="GK671" s="191"/>
      <c r="GL671" s="210"/>
      <c r="GM671" s="145"/>
      <c r="GN671" s="191"/>
      <c r="GO671" s="191"/>
      <c r="GP671" s="191"/>
      <c r="GQ671" s="191"/>
      <c r="GR671" s="191"/>
      <c r="GS671" s="191"/>
      <c r="GT671" s="210"/>
      <c r="GU671" s="145"/>
      <c r="GV671" s="191"/>
      <c r="GW671" s="191"/>
      <c r="GX671" s="191"/>
      <c r="GY671" s="191"/>
      <c r="GZ671" s="191"/>
      <c r="HA671" s="191"/>
      <c r="HB671" s="210"/>
      <c r="HC671" s="145"/>
      <c r="HD671" s="191"/>
      <c r="HE671" s="191"/>
      <c r="HF671" s="191"/>
      <c r="HG671" s="191"/>
      <c r="HH671" s="191"/>
      <c r="HI671" s="191"/>
      <c r="HJ671" s="210"/>
      <c r="HR671" s="310"/>
    </row>
    <row r="672" spans="1:226" s="309" customFormat="1" ht="14.45" customHeight="1" x14ac:dyDescent="0.25">
      <c r="A672" s="211" t="s">
        <v>431</v>
      </c>
      <c r="B672" s="194" t="s">
        <v>0</v>
      </c>
      <c r="C672" s="31">
        <f t="shared" si="435"/>
        <v>662</v>
      </c>
      <c r="D672" s="173" t="str">
        <f t="shared" si="436"/>
        <v>Dw_662</v>
      </c>
      <c r="E672" s="4">
        <v>516.82335930309057</v>
      </c>
      <c r="F672" s="195" t="s">
        <v>360</v>
      </c>
      <c r="G672" s="195">
        <v>17.5</v>
      </c>
      <c r="H672" s="3">
        <f t="shared" si="437"/>
        <v>47.653860038713276</v>
      </c>
      <c r="I672" s="196">
        <f t="shared" si="438"/>
        <v>171.86514587531906</v>
      </c>
      <c r="J672" s="1">
        <f t="shared" si="439"/>
        <v>0.30000000000000004</v>
      </c>
      <c r="K672" s="280">
        <f t="shared" si="440"/>
        <v>0.673475410454763</v>
      </c>
      <c r="L672" s="280">
        <f t="shared" si="441"/>
        <v>0.7701159161529525</v>
      </c>
      <c r="M672" s="225">
        <f t="shared" si="442"/>
        <v>1.0819594408660607</v>
      </c>
      <c r="N672" s="15" t="s">
        <v>432</v>
      </c>
      <c r="O672" s="197">
        <f t="shared" si="443"/>
        <v>0.57758693711471443</v>
      </c>
      <c r="P672" s="198">
        <f t="shared" si="444"/>
        <v>0</v>
      </c>
      <c r="Q672" s="198">
        <f t="shared" si="445"/>
        <v>0</v>
      </c>
      <c r="R672" s="198">
        <f t="shared" si="446"/>
        <v>0.75807105713367084</v>
      </c>
      <c r="S672" s="77">
        <f t="shared" si="447"/>
        <v>0.81564454458449287</v>
      </c>
      <c r="T672" s="199"/>
      <c r="U672" s="3">
        <f t="shared" si="448"/>
        <v>1.6809536939423049</v>
      </c>
      <c r="V672" s="98">
        <f t="shared" si="449"/>
        <v>9.6070580920061506</v>
      </c>
      <c r="W672" s="49">
        <f t="shared" si="450"/>
        <v>4.9602968549097399</v>
      </c>
      <c r="X672" s="317">
        <f t="shared" si="451"/>
        <v>7.247370781084049E-2</v>
      </c>
      <c r="Y672" s="318">
        <v>7.2473707810840463E-2</v>
      </c>
      <c r="Z672" s="200"/>
      <c r="AA672" s="66"/>
      <c r="AB672" s="66"/>
      <c r="AC672" s="66">
        <v>250</v>
      </c>
      <c r="AD672" s="66"/>
      <c r="AE672" s="66"/>
      <c r="AF672" s="66"/>
      <c r="AG672" s="66"/>
      <c r="AH672" s="195"/>
      <c r="AI672" s="34"/>
      <c r="AJ672" s="229">
        <v>180</v>
      </c>
      <c r="AK672" s="34"/>
      <c r="AL672" s="34"/>
      <c r="AM672" s="34"/>
      <c r="AN672" s="201"/>
      <c r="AO672" s="201"/>
      <c r="AP672" s="202">
        <v>240</v>
      </c>
      <c r="AQ672" s="18"/>
      <c r="AR672" s="18"/>
      <c r="AS672" s="18"/>
      <c r="AT672" s="51"/>
      <c r="AU672" s="17"/>
      <c r="AV672" s="18"/>
      <c r="AW672" s="112"/>
      <c r="AX672" s="103"/>
      <c r="AY672" s="18"/>
      <c r="AZ672" s="18"/>
      <c r="BA672" s="18"/>
      <c r="BB672" s="17"/>
      <c r="BC672" s="19"/>
      <c r="BD672" s="19"/>
      <c r="BE672" s="19"/>
      <c r="BF672" s="17"/>
      <c r="BG672" s="18"/>
      <c r="BH672" s="18"/>
      <c r="BI672" s="128"/>
      <c r="BJ672" s="331"/>
      <c r="BK672" s="332"/>
      <c r="BL672" s="332"/>
      <c r="BM672" s="332"/>
      <c r="BN672" s="333"/>
      <c r="BO672" s="203">
        <f t="shared" si="452"/>
        <v>6.9363999999999999</v>
      </c>
      <c r="BP672" s="285">
        <v>6.8701141858475978</v>
      </c>
      <c r="BQ672" s="204">
        <v>2.7725110323780315</v>
      </c>
      <c r="BR672" s="204"/>
      <c r="BS672" s="47"/>
      <c r="BT672" s="42"/>
      <c r="BU672" s="42"/>
      <c r="BV672" s="42"/>
      <c r="BW672" s="43"/>
      <c r="BX672" s="191"/>
      <c r="BY672" s="191"/>
      <c r="BZ672" s="205"/>
      <c r="CA672" s="191"/>
      <c r="CB672" s="206"/>
      <c r="CC672" s="191"/>
      <c r="CD672" s="207">
        <f t="shared" si="453"/>
        <v>51.559543762595723</v>
      </c>
      <c r="CE672" s="47" t="s">
        <v>356</v>
      </c>
      <c r="CF672" s="42">
        <v>31.8</v>
      </c>
      <c r="CG672" s="42" t="s">
        <v>353</v>
      </c>
      <c r="CH672" s="42">
        <v>175</v>
      </c>
      <c r="CI672" s="191"/>
      <c r="CJ672" s="192"/>
      <c r="CK672" s="191" t="s">
        <v>357</v>
      </c>
      <c r="CL672" s="191" t="s">
        <v>358</v>
      </c>
      <c r="CM672" s="208">
        <v>0.13</v>
      </c>
      <c r="CN672" s="191">
        <v>470</v>
      </c>
      <c r="CO672" s="205">
        <f t="shared" si="454"/>
        <v>66.585871946464664</v>
      </c>
      <c r="CP672" s="191">
        <f t="shared" si="455"/>
        <v>38.669657821946792</v>
      </c>
      <c r="CQ672" s="145" t="s">
        <v>353</v>
      </c>
      <c r="CR672" s="191">
        <v>175</v>
      </c>
      <c r="CS672" s="191"/>
      <c r="CT672" s="191"/>
      <c r="CU672" s="191"/>
      <c r="CV672" s="192"/>
      <c r="CW672" s="191" t="s">
        <v>357</v>
      </c>
      <c r="CX672" s="209" t="s">
        <v>358</v>
      </c>
      <c r="CY672" s="208">
        <v>0.13</v>
      </c>
      <c r="CZ672" s="191">
        <v>470</v>
      </c>
      <c r="DA672" s="191"/>
      <c r="DB672" s="191">
        <f t="shared" si="456"/>
        <v>47.653860038713276</v>
      </c>
      <c r="DC672" s="43">
        <f t="shared" si="457"/>
        <v>0</v>
      </c>
      <c r="DD672" s="191" t="s">
        <v>362</v>
      </c>
      <c r="DE672" s="191">
        <v>100</v>
      </c>
      <c r="DF672" s="191" t="s">
        <v>361</v>
      </c>
      <c r="DG672" s="191">
        <v>20</v>
      </c>
      <c r="DH672" s="191" t="s">
        <v>353</v>
      </c>
      <c r="DI672" s="192">
        <v>175</v>
      </c>
      <c r="DJ672" s="191"/>
      <c r="DK672" s="209"/>
      <c r="DL672" s="208"/>
      <c r="DM672" s="191"/>
      <c r="DN672" s="191">
        <f t="shared" si="458"/>
        <v>47.653860038713276</v>
      </c>
      <c r="DO672" s="192">
        <f t="shared" si="459"/>
        <v>0</v>
      </c>
      <c r="DP672" s="191">
        <v>1</v>
      </c>
      <c r="DQ672" s="191" t="s">
        <v>363</v>
      </c>
      <c r="DR672" s="191" t="s">
        <v>371</v>
      </c>
      <c r="DS672" s="208">
        <v>0.13400000000000001</v>
      </c>
      <c r="DT672" s="191">
        <v>580</v>
      </c>
      <c r="DU672" s="191">
        <f t="shared" si="460"/>
        <v>6.8701141858475978</v>
      </c>
      <c r="DV672" s="191">
        <v>0.375</v>
      </c>
      <c r="DW672" s="191">
        <v>0.45</v>
      </c>
      <c r="DX672" s="192">
        <f t="shared" si="461"/>
        <v>8.5932572937659533</v>
      </c>
      <c r="DY672" s="191">
        <v>1</v>
      </c>
      <c r="DZ672" s="191" t="s">
        <v>363</v>
      </c>
      <c r="EA672" s="191" t="s">
        <v>371</v>
      </c>
      <c r="EB672" s="208">
        <v>0.13400000000000001</v>
      </c>
      <c r="EC672" s="191">
        <v>580</v>
      </c>
      <c r="ED672" s="191">
        <f t="shared" si="462"/>
        <v>2.7725110323780315</v>
      </c>
      <c r="EE672" s="191">
        <v>0.47499999999999998</v>
      </c>
      <c r="EF672" s="191">
        <v>0.47499999999999998</v>
      </c>
      <c r="EG672" s="191">
        <f t="shared" si="463"/>
        <v>4.2966286468829766</v>
      </c>
      <c r="EH672" s="166">
        <f t="shared" si="464"/>
        <v>2</v>
      </c>
      <c r="EI672" s="205">
        <f t="shared" si="465"/>
        <v>2.857621279701918</v>
      </c>
      <c r="EJ672" s="205">
        <f t="shared" si="466"/>
        <v>1.6809536939423046</v>
      </c>
      <c r="EK672" s="51">
        <f t="shared" si="433"/>
        <v>0.84155733843572689</v>
      </c>
      <c r="EL672" s="220">
        <f t="shared" si="467"/>
        <v>0.30528936014904096</v>
      </c>
      <c r="EM672" s="221">
        <f t="shared" si="468"/>
        <v>4.8035290460030753</v>
      </c>
      <c r="EN672" s="191"/>
      <c r="EO672" s="313"/>
      <c r="EP672" s="192" t="s">
        <v>354</v>
      </c>
      <c r="EQ672" s="222">
        <f t="shared" si="469"/>
        <v>2.857621279701918</v>
      </c>
      <c r="ER672" s="191">
        <f t="shared" si="470"/>
        <v>1.6809536939423046</v>
      </c>
      <c r="ES672" s="51">
        <f t="shared" si="471"/>
        <v>0.84155733843572689</v>
      </c>
      <c r="ET672" s="191">
        <f t="shared" si="434"/>
        <v>3.7734893601490409</v>
      </c>
      <c r="EU672" s="191">
        <f t="shared" si="472"/>
        <v>4.8035290460030753</v>
      </c>
      <c r="EV672" s="191"/>
      <c r="EW672" s="191"/>
      <c r="EX672" s="192" t="str">
        <f t="shared" si="473"/>
        <v>Front</v>
      </c>
      <c r="EY672" s="145"/>
      <c r="EZ672" s="191"/>
      <c r="FA672" s="191"/>
      <c r="FB672" s="191"/>
      <c r="FC672" s="191"/>
      <c r="FD672" s="191"/>
      <c r="FE672" s="191"/>
      <c r="FF672" s="192"/>
      <c r="FG672" s="145"/>
      <c r="FH672" s="191"/>
      <c r="FI672" s="191"/>
      <c r="FJ672" s="191"/>
      <c r="FK672" s="191"/>
      <c r="FL672" s="191"/>
      <c r="FM672" s="191"/>
      <c r="FN672" s="192"/>
      <c r="FO672" s="145"/>
      <c r="FP672" s="191"/>
      <c r="FQ672" s="191"/>
      <c r="FR672" s="191"/>
      <c r="FS672" s="191"/>
      <c r="FT672" s="191"/>
      <c r="FU672" s="191"/>
      <c r="FV672" s="192"/>
      <c r="FW672" s="191"/>
      <c r="FX672" s="191"/>
      <c r="FY672" s="191"/>
      <c r="FZ672" s="191"/>
      <c r="GA672" s="191"/>
      <c r="GB672" s="191"/>
      <c r="GC672" s="191"/>
      <c r="GD672" s="210"/>
      <c r="GE672" s="145"/>
      <c r="GF672" s="191"/>
      <c r="GG672" s="191"/>
      <c r="GH672" s="191"/>
      <c r="GI672" s="191"/>
      <c r="GJ672" s="191"/>
      <c r="GK672" s="191"/>
      <c r="GL672" s="210"/>
      <c r="GM672" s="145"/>
      <c r="GN672" s="191"/>
      <c r="GO672" s="191"/>
      <c r="GP672" s="191"/>
      <c r="GQ672" s="191"/>
      <c r="GR672" s="191"/>
      <c r="GS672" s="191"/>
      <c r="GT672" s="210"/>
      <c r="GU672" s="145"/>
      <c r="GV672" s="191"/>
      <c r="GW672" s="191"/>
      <c r="GX672" s="191"/>
      <c r="GY672" s="191"/>
      <c r="GZ672" s="191"/>
      <c r="HA672" s="191"/>
      <c r="HB672" s="210"/>
      <c r="HC672" s="145"/>
      <c r="HD672" s="191"/>
      <c r="HE672" s="191"/>
      <c r="HF672" s="191"/>
      <c r="HG672" s="191"/>
      <c r="HH672" s="191"/>
      <c r="HI672" s="191"/>
      <c r="HJ672" s="210"/>
      <c r="HR672" s="310"/>
    </row>
    <row r="673" spans="1:226" s="309" customFormat="1" ht="14.45" customHeight="1" x14ac:dyDescent="0.25">
      <c r="A673" s="211" t="s">
        <v>431</v>
      </c>
      <c r="B673" s="194" t="s">
        <v>0</v>
      </c>
      <c r="C673" s="31">
        <f t="shared" si="435"/>
        <v>663</v>
      </c>
      <c r="D673" s="173" t="str">
        <f t="shared" si="436"/>
        <v>Dw_663</v>
      </c>
      <c r="E673" s="4">
        <v>672.76356490001876</v>
      </c>
      <c r="F673" s="195" t="s">
        <v>360</v>
      </c>
      <c r="G673" s="195">
        <v>17.5</v>
      </c>
      <c r="H673" s="3">
        <f t="shared" si="437"/>
        <v>51.013718518118857</v>
      </c>
      <c r="I673" s="196">
        <f t="shared" si="438"/>
        <v>182.78205136467565</v>
      </c>
      <c r="J673" s="1">
        <f t="shared" si="439"/>
        <v>0.3</v>
      </c>
      <c r="K673" s="280">
        <f t="shared" si="440"/>
        <v>0.67902764275963545</v>
      </c>
      <c r="L673" s="280">
        <f t="shared" si="441"/>
        <v>0.78296372295653682</v>
      </c>
      <c r="M673" s="225">
        <f t="shared" si="442"/>
        <v>1.0748993996571088</v>
      </c>
      <c r="N673" s="15" t="s">
        <v>432</v>
      </c>
      <c r="O673" s="197">
        <f t="shared" si="443"/>
        <v>0.5872227922174027</v>
      </c>
      <c r="P673" s="198">
        <f t="shared" si="444"/>
        <v>0</v>
      </c>
      <c r="Q673" s="198">
        <f t="shared" si="445"/>
        <v>0</v>
      </c>
      <c r="R673" s="198">
        <f t="shared" si="446"/>
        <v>0.75312446422036061</v>
      </c>
      <c r="S673" s="77">
        <f t="shared" si="447"/>
        <v>0.85122041105711121</v>
      </c>
      <c r="T673" s="199"/>
      <c r="U673" s="3">
        <f t="shared" si="448"/>
        <v>1.7756467138926029</v>
      </c>
      <c r="V673" s="98">
        <f t="shared" si="449"/>
        <v>10.719932258695836</v>
      </c>
      <c r="W673" s="49">
        <f t="shared" si="450"/>
        <v>4.7587724704824836</v>
      </c>
      <c r="X673" s="317">
        <f t="shared" si="451"/>
        <v>7.8151402248784502E-2</v>
      </c>
      <c r="Y673" s="318">
        <v>7.8151402248784502E-2</v>
      </c>
      <c r="Z673" s="200"/>
      <c r="AA673" s="66"/>
      <c r="AB673" s="66"/>
      <c r="AC673" s="66">
        <v>250</v>
      </c>
      <c r="AD673" s="66"/>
      <c r="AE673" s="66"/>
      <c r="AF673" s="66"/>
      <c r="AG673" s="66"/>
      <c r="AH673" s="195"/>
      <c r="AI673" s="34"/>
      <c r="AJ673" s="229">
        <v>180</v>
      </c>
      <c r="AK673" s="34"/>
      <c r="AL673" s="34"/>
      <c r="AM673" s="34"/>
      <c r="AN673" s="201"/>
      <c r="AO673" s="201"/>
      <c r="AP673" s="202">
        <v>240</v>
      </c>
      <c r="AQ673" s="18"/>
      <c r="AR673" s="18"/>
      <c r="AS673" s="18"/>
      <c r="AT673" s="51"/>
      <c r="AU673" s="17"/>
      <c r="AV673" s="18"/>
      <c r="AW673" s="112"/>
      <c r="AX673" s="103"/>
      <c r="AY673" s="18"/>
      <c r="AZ673" s="18"/>
      <c r="BA673" s="18"/>
      <c r="BB673" s="17"/>
      <c r="BC673" s="19"/>
      <c r="BD673" s="19"/>
      <c r="BE673" s="19"/>
      <c r="BF673" s="17"/>
      <c r="BG673" s="18"/>
      <c r="BH673" s="18"/>
      <c r="BI673" s="128"/>
      <c r="BJ673" s="331"/>
      <c r="BK673" s="332"/>
      <c r="BL673" s="332"/>
      <c r="BM673" s="332"/>
      <c r="BN673" s="333"/>
      <c r="BO673" s="203">
        <f t="shared" si="452"/>
        <v>6.9363999999999999</v>
      </c>
      <c r="BP673" s="285">
        <v>7.354494913516934</v>
      </c>
      <c r="BQ673" s="204">
        <v>2.825386892043297</v>
      </c>
      <c r="BR673" s="204"/>
      <c r="BS673" s="47"/>
      <c r="BT673" s="42"/>
      <c r="BU673" s="42"/>
      <c r="BV673" s="42"/>
      <c r="BW673" s="43"/>
      <c r="BX673" s="191"/>
      <c r="BY673" s="191"/>
      <c r="BZ673" s="205"/>
      <c r="CA673" s="191"/>
      <c r="CB673" s="206"/>
      <c r="CC673" s="191"/>
      <c r="CD673" s="207">
        <f t="shared" si="453"/>
        <v>54.834615409402694</v>
      </c>
      <c r="CE673" s="47" t="s">
        <v>356</v>
      </c>
      <c r="CF673" s="42">
        <v>31.8</v>
      </c>
      <c r="CG673" s="42" t="s">
        <v>353</v>
      </c>
      <c r="CH673" s="42">
        <v>175</v>
      </c>
      <c r="CI673" s="191"/>
      <c r="CJ673" s="192"/>
      <c r="CK673" s="191" t="s">
        <v>357</v>
      </c>
      <c r="CL673" s="191" t="s">
        <v>358</v>
      </c>
      <c r="CM673" s="208">
        <v>0.13</v>
      </c>
      <c r="CN673" s="191">
        <v>470</v>
      </c>
      <c r="CO673" s="205">
        <f t="shared" si="454"/>
        <v>70.783060477010082</v>
      </c>
      <c r="CP673" s="191">
        <f t="shared" si="455"/>
        <v>41.125961557052022</v>
      </c>
      <c r="CQ673" s="145" t="s">
        <v>353</v>
      </c>
      <c r="CR673" s="191">
        <v>175</v>
      </c>
      <c r="CS673" s="191"/>
      <c r="CT673" s="191"/>
      <c r="CU673" s="191"/>
      <c r="CV673" s="192"/>
      <c r="CW673" s="191" t="s">
        <v>357</v>
      </c>
      <c r="CX673" s="209" t="s">
        <v>358</v>
      </c>
      <c r="CY673" s="208">
        <v>0.13</v>
      </c>
      <c r="CZ673" s="191">
        <v>470</v>
      </c>
      <c r="DA673" s="191"/>
      <c r="DB673" s="191">
        <f t="shared" si="456"/>
        <v>51.013718518118857</v>
      </c>
      <c r="DC673" s="43">
        <f t="shared" si="457"/>
        <v>0</v>
      </c>
      <c r="DD673" s="191" t="s">
        <v>362</v>
      </c>
      <c r="DE673" s="191">
        <v>100</v>
      </c>
      <c r="DF673" s="191" t="s">
        <v>361</v>
      </c>
      <c r="DG673" s="191">
        <v>20</v>
      </c>
      <c r="DH673" s="191" t="s">
        <v>353</v>
      </c>
      <c r="DI673" s="192">
        <v>175</v>
      </c>
      <c r="DJ673" s="191"/>
      <c r="DK673" s="209"/>
      <c r="DL673" s="208"/>
      <c r="DM673" s="191"/>
      <c r="DN673" s="191">
        <f t="shared" si="458"/>
        <v>51.013718518118857</v>
      </c>
      <c r="DO673" s="192">
        <f t="shared" si="459"/>
        <v>0</v>
      </c>
      <c r="DP673" s="191">
        <v>1</v>
      </c>
      <c r="DQ673" s="191" t="s">
        <v>363</v>
      </c>
      <c r="DR673" s="191" t="s">
        <v>371</v>
      </c>
      <c r="DS673" s="208">
        <v>0.13400000000000001</v>
      </c>
      <c r="DT673" s="191">
        <v>580</v>
      </c>
      <c r="DU673" s="191">
        <f t="shared" si="460"/>
        <v>7.354494913516934</v>
      </c>
      <c r="DV673" s="191">
        <v>0.375</v>
      </c>
      <c r="DW673" s="191">
        <v>0.45</v>
      </c>
      <c r="DX673" s="192">
        <f t="shared" si="461"/>
        <v>9.139102568233783</v>
      </c>
      <c r="DY673" s="191">
        <v>1</v>
      </c>
      <c r="DZ673" s="191" t="s">
        <v>363</v>
      </c>
      <c r="EA673" s="191" t="s">
        <v>371</v>
      </c>
      <c r="EB673" s="208">
        <v>0.13400000000000001</v>
      </c>
      <c r="EC673" s="191">
        <v>580</v>
      </c>
      <c r="ED673" s="191">
        <f t="shared" si="462"/>
        <v>2.825386892043297</v>
      </c>
      <c r="EE673" s="191">
        <v>0.47499999999999998</v>
      </c>
      <c r="EF673" s="191">
        <v>0.47499999999999998</v>
      </c>
      <c r="EG673" s="191">
        <f t="shared" si="463"/>
        <v>4.5695512841168915</v>
      </c>
      <c r="EH673" s="166">
        <f t="shared" si="464"/>
        <v>2</v>
      </c>
      <c r="EI673" s="205">
        <f t="shared" si="465"/>
        <v>3.0185994136174248</v>
      </c>
      <c r="EJ673" s="205">
        <f t="shared" si="466"/>
        <v>1.7756467138926029</v>
      </c>
      <c r="EK673" s="51">
        <f t="shared" si="433"/>
        <v>0.79974017815069409</v>
      </c>
      <c r="EL673" s="220">
        <f t="shared" si="467"/>
        <v>0.22480029319128758</v>
      </c>
      <c r="EM673" s="221">
        <f t="shared" si="468"/>
        <v>5.3599661293479182</v>
      </c>
      <c r="EN673" s="191"/>
      <c r="EO673" s="313"/>
      <c r="EP673" s="192" t="s">
        <v>354</v>
      </c>
      <c r="EQ673" s="222">
        <f t="shared" si="469"/>
        <v>3.0185994136174248</v>
      </c>
      <c r="ER673" s="191">
        <f t="shared" si="470"/>
        <v>1.7756467138926029</v>
      </c>
      <c r="ES673" s="51">
        <f t="shared" si="471"/>
        <v>0.79974017815069409</v>
      </c>
      <c r="ET673" s="191">
        <f t="shared" si="434"/>
        <v>3.6930002931912878</v>
      </c>
      <c r="EU673" s="191">
        <f t="shared" si="472"/>
        <v>5.3599661293479182</v>
      </c>
      <c r="EV673" s="191"/>
      <c r="EW673" s="191"/>
      <c r="EX673" s="192" t="str">
        <f t="shared" si="473"/>
        <v>Front</v>
      </c>
      <c r="EY673" s="145"/>
      <c r="EZ673" s="191"/>
      <c r="FA673" s="191"/>
      <c r="FB673" s="191"/>
      <c r="FC673" s="191"/>
      <c r="FD673" s="191"/>
      <c r="FE673" s="191"/>
      <c r="FF673" s="192"/>
      <c r="FG673" s="145"/>
      <c r="FH673" s="191"/>
      <c r="FI673" s="191"/>
      <c r="FJ673" s="191"/>
      <c r="FK673" s="191"/>
      <c r="FL673" s="191"/>
      <c r="FM673" s="191"/>
      <c r="FN673" s="192"/>
      <c r="FO673" s="145"/>
      <c r="FP673" s="191"/>
      <c r="FQ673" s="191"/>
      <c r="FR673" s="191"/>
      <c r="FS673" s="191"/>
      <c r="FT673" s="191"/>
      <c r="FU673" s="191"/>
      <c r="FV673" s="192"/>
      <c r="FW673" s="191"/>
      <c r="FX673" s="191"/>
      <c r="FY673" s="191"/>
      <c r="FZ673" s="191"/>
      <c r="GA673" s="191"/>
      <c r="GB673" s="191"/>
      <c r="GC673" s="191"/>
      <c r="GD673" s="210"/>
      <c r="GE673" s="145"/>
      <c r="GF673" s="191"/>
      <c r="GG673" s="191"/>
      <c r="GH673" s="191"/>
      <c r="GI673" s="191"/>
      <c r="GJ673" s="191"/>
      <c r="GK673" s="191"/>
      <c r="GL673" s="210"/>
      <c r="GM673" s="145"/>
      <c r="GN673" s="191"/>
      <c r="GO673" s="191"/>
      <c r="GP673" s="191"/>
      <c r="GQ673" s="191"/>
      <c r="GR673" s="191"/>
      <c r="GS673" s="191"/>
      <c r="GT673" s="210"/>
      <c r="GU673" s="145"/>
      <c r="GV673" s="191"/>
      <c r="GW673" s="191"/>
      <c r="GX673" s="191"/>
      <c r="GY673" s="191"/>
      <c r="GZ673" s="191"/>
      <c r="HA673" s="191"/>
      <c r="HB673" s="210"/>
      <c r="HC673" s="145"/>
      <c r="HD673" s="191"/>
      <c r="HE673" s="191"/>
      <c r="HF673" s="191"/>
      <c r="HG673" s="191"/>
      <c r="HH673" s="191"/>
      <c r="HI673" s="191"/>
      <c r="HJ673" s="210"/>
      <c r="HR673" s="310"/>
    </row>
    <row r="674" spans="1:226" s="309" customFormat="1" ht="14.45" customHeight="1" x14ac:dyDescent="0.25">
      <c r="A674" s="211" t="s">
        <v>431</v>
      </c>
      <c r="B674" s="194" t="s">
        <v>0</v>
      </c>
      <c r="C674" s="31">
        <f t="shared" si="435"/>
        <v>664</v>
      </c>
      <c r="D674" s="173" t="str">
        <f t="shared" si="436"/>
        <v>Dw_664</v>
      </c>
      <c r="E674" s="4">
        <v>517.47126599416174</v>
      </c>
      <c r="F674" s="195" t="s">
        <v>360</v>
      </c>
      <c r="G674" s="195">
        <v>17.5</v>
      </c>
      <c r="H674" s="3">
        <f t="shared" si="437"/>
        <v>47.600097600924023</v>
      </c>
      <c r="I674" s="196">
        <f t="shared" si="438"/>
        <v>173.60139562893707</v>
      </c>
      <c r="J674" s="1">
        <f t="shared" si="439"/>
        <v>0.3</v>
      </c>
      <c r="K674" s="280">
        <f t="shared" si="440"/>
        <v>0.66428088351930903</v>
      </c>
      <c r="L674" s="280">
        <f t="shared" si="441"/>
        <v>0.78636396345168291</v>
      </c>
      <c r="M674" s="225">
        <f t="shared" si="442"/>
        <v>1.0941241996039548</v>
      </c>
      <c r="N674" s="15" t="s">
        <v>432</v>
      </c>
      <c r="O674" s="197">
        <f t="shared" si="443"/>
        <v>0.58977297258876227</v>
      </c>
      <c r="P674" s="198">
        <f t="shared" si="444"/>
        <v>0</v>
      </c>
      <c r="Q674" s="198">
        <f t="shared" si="445"/>
        <v>0</v>
      </c>
      <c r="R674" s="198">
        <f t="shared" si="446"/>
        <v>0.76659425233665368</v>
      </c>
      <c r="S674" s="77">
        <f t="shared" si="447"/>
        <v>0.80405743453187084</v>
      </c>
      <c r="T674" s="199"/>
      <c r="U674" s="3">
        <f t="shared" si="448"/>
        <v>1.8920727666520309</v>
      </c>
      <c r="V674" s="98">
        <f t="shared" si="449"/>
        <v>12.171793804641316</v>
      </c>
      <c r="W674" s="49">
        <f t="shared" si="450"/>
        <v>3.9106887912259309</v>
      </c>
      <c r="X674" s="317">
        <f t="shared" si="451"/>
        <v>9.644290683453359E-2</v>
      </c>
      <c r="Y674" s="318">
        <v>9.644290683453359E-2</v>
      </c>
      <c r="Z674" s="200"/>
      <c r="AA674" s="66"/>
      <c r="AB674" s="66"/>
      <c r="AC674" s="66">
        <v>250</v>
      </c>
      <c r="AD674" s="66"/>
      <c r="AE674" s="66"/>
      <c r="AF674" s="66"/>
      <c r="AG674" s="66"/>
      <c r="AH674" s="195"/>
      <c r="AI674" s="34"/>
      <c r="AJ674" s="229">
        <v>180</v>
      </c>
      <c r="AK674" s="34"/>
      <c r="AL674" s="34"/>
      <c r="AM674" s="34"/>
      <c r="AN674" s="201"/>
      <c r="AO674" s="201"/>
      <c r="AP674" s="202">
        <v>240</v>
      </c>
      <c r="AQ674" s="18"/>
      <c r="AR674" s="18"/>
      <c r="AS674" s="18"/>
      <c r="AT674" s="51"/>
      <c r="AU674" s="17"/>
      <c r="AV674" s="18"/>
      <c r="AW674" s="112"/>
      <c r="AX674" s="103"/>
      <c r="AY674" s="18"/>
      <c r="AZ674" s="18"/>
      <c r="BA674" s="18"/>
      <c r="BB674" s="17"/>
      <c r="BC674" s="19"/>
      <c r="BD674" s="19"/>
      <c r="BE674" s="19"/>
      <c r="BF674" s="17"/>
      <c r="BG674" s="18"/>
      <c r="BH674" s="18"/>
      <c r="BI674" s="128"/>
      <c r="BJ674" s="331"/>
      <c r="BK674" s="332"/>
      <c r="BL674" s="332"/>
      <c r="BM674" s="332"/>
      <c r="BN674" s="333"/>
      <c r="BO674" s="203">
        <f t="shared" si="452"/>
        <v>6.9363999999999999</v>
      </c>
      <c r="BP674" s="285">
        <v>6.8623634163145182</v>
      </c>
      <c r="BQ674" s="204">
        <v>2.8408777678728052</v>
      </c>
      <c r="BR674" s="204"/>
      <c r="BS674" s="47"/>
      <c r="BT674" s="42"/>
      <c r="BU674" s="42"/>
      <c r="BV674" s="42"/>
      <c r="BW674" s="43"/>
      <c r="BX674" s="191"/>
      <c r="BY674" s="191"/>
      <c r="BZ674" s="205"/>
      <c r="CA674" s="191"/>
      <c r="CB674" s="206"/>
      <c r="CC674" s="191"/>
      <c r="CD674" s="207">
        <f t="shared" si="453"/>
        <v>52.080418688681121</v>
      </c>
      <c r="CE674" s="47" t="s">
        <v>356</v>
      </c>
      <c r="CF674" s="42">
        <v>31.8</v>
      </c>
      <c r="CG674" s="42" t="s">
        <v>353</v>
      </c>
      <c r="CH674" s="42">
        <v>175</v>
      </c>
      <c r="CI674" s="191"/>
      <c r="CJ674" s="192"/>
      <c r="CK674" s="191" t="s">
        <v>357</v>
      </c>
      <c r="CL674" s="191" t="s">
        <v>358</v>
      </c>
      <c r="CM674" s="208">
        <v>0.13</v>
      </c>
      <c r="CN674" s="191">
        <v>470</v>
      </c>
      <c r="CO674" s="205">
        <f t="shared" si="454"/>
        <v>68.429646575661167</v>
      </c>
      <c r="CP674" s="191">
        <f t="shared" si="455"/>
        <v>39.060314016510844</v>
      </c>
      <c r="CQ674" s="145" t="s">
        <v>353</v>
      </c>
      <c r="CR674" s="191">
        <v>175</v>
      </c>
      <c r="CS674" s="191"/>
      <c r="CT674" s="191"/>
      <c r="CU674" s="191"/>
      <c r="CV674" s="192"/>
      <c r="CW674" s="191" t="s">
        <v>357</v>
      </c>
      <c r="CX674" s="209" t="s">
        <v>358</v>
      </c>
      <c r="CY674" s="208">
        <v>0.13</v>
      </c>
      <c r="CZ674" s="191">
        <v>470</v>
      </c>
      <c r="DA674" s="191"/>
      <c r="DB674" s="191">
        <f t="shared" si="456"/>
        <v>47.600097600924023</v>
      </c>
      <c r="DC674" s="43">
        <f t="shared" si="457"/>
        <v>0</v>
      </c>
      <c r="DD674" s="191" t="s">
        <v>362</v>
      </c>
      <c r="DE674" s="191">
        <v>100</v>
      </c>
      <c r="DF674" s="191" t="s">
        <v>361</v>
      </c>
      <c r="DG674" s="191">
        <v>20</v>
      </c>
      <c r="DH674" s="191" t="s">
        <v>353</v>
      </c>
      <c r="DI674" s="192">
        <v>175</v>
      </c>
      <c r="DJ674" s="191"/>
      <c r="DK674" s="209"/>
      <c r="DL674" s="208"/>
      <c r="DM674" s="191"/>
      <c r="DN674" s="191">
        <f t="shared" si="458"/>
        <v>47.600097600924023</v>
      </c>
      <c r="DO674" s="192">
        <f t="shared" si="459"/>
        <v>0</v>
      </c>
      <c r="DP674" s="191">
        <v>1</v>
      </c>
      <c r="DQ674" s="191" t="s">
        <v>363</v>
      </c>
      <c r="DR674" s="191" t="s">
        <v>371</v>
      </c>
      <c r="DS674" s="208">
        <v>0.13400000000000001</v>
      </c>
      <c r="DT674" s="191">
        <v>580</v>
      </c>
      <c r="DU674" s="191">
        <f t="shared" si="460"/>
        <v>6.8623634163145182</v>
      </c>
      <c r="DV674" s="191">
        <v>0.375</v>
      </c>
      <c r="DW674" s="191">
        <v>0.45</v>
      </c>
      <c r="DX674" s="192">
        <f t="shared" si="461"/>
        <v>8.6800697814468535</v>
      </c>
      <c r="DY674" s="191">
        <v>1</v>
      </c>
      <c r="DZ674" s="191" t="s">
        <v>363</v>
      </c>
      <c r="EA674" s="191" t="s">
        <v>371</v>
      </c>
      <c r="EB674" s="208">
        <v>0.13400000000000001</v>
      </c>
      <c r="EC674" s="191">
        <v>580</v>
      </c>
      <c r="ED674" s="191">
        <f t="shared" si="462"/>
        <v>2.8408777678728052</v>
      </c>
      <c r="EE674" s="191">
        <v>0.47499999999999998</v>
      </c>
      <c r="EF674" s="191">
        <v>0.47499999999999998</v>
      </c>
      <c r="EG674" s="191">
        <f t="shared" si="463"/>
        <v>4.3400348907234267</v>
      </c>
      <c r="EH674" s="166">
        <f t="shared" si="464"/>
        <v>2</v>
      </c>
      <c r="EI674" s="205">
        <f t="shared" si="465"/>
        <v>3.2165237033084519</v>
      </c>
      <c r="EJ674" s="205">
        <f t="shared" si="466"/>
        <v>1.8920727666520307</v>
      </c>
      <c r="EK674" s="51">
        <f t="shared" si="433"/>
        <v>0.69880500122077449</v>
      </c>
      <c r="EL674" s="220">
        <f t="shared" si="467"/>
        <v>0.125838148345774</v>
      </c>
      <c r="EM674" s="221">
        <f t="shared" si="468"/>
        <v>6.0858969023206582</v>
      </c>
      <c r="EN674" s="191"/>
      <c r="EO674" s="313"/>
      <c r="EP674" s="192" t="s">
        <v>354</v>
      </c>
      <c r="EQ674" s="222">
        <f t="shared" si="469"/>
        <v>3.2165237033084519</v>
      </c>
      <c r="ER674" s="191">
        <f t="shared" si="470"/>
        <v>1.8920727666520307</v>
      </c>
      <c r="ES674" s="51">
        <f t="shared" si="471"/>
        <v>0.69880500122077449</v>
      </c>
      <c r="ET674" s="191">
        <f t="shared" si="434"/>
        <v>3.5940381483457742</v>
      </c>
      <c r="EU674" s="191">
        <f t="shared" si="472"/>
        <v>6.0858969023206582</v>
      </c>
      <c r="EV674" s="191"/>
      <c r="EW674" s="191"/>
      <c r="EX674" s="192" t="str">
        <f t="shared" si="473"/>
        <v>Front</v>
      </c>
      <c r="EY674" s="145"/>
      <c r="EZ674" s="191"/>
      <c r="FA674" s="191"/>
      <c r="FB674" s="191"/>
      <c r="FC674" s="191"/>
      <c r="FD674" s="191"/>
      <c r="FE674" s="191"/>
      <c r="FF674" s="192"/>
      <c r="FG674" s="145"/>
      <c r="FH674" s="191"/>
      <c r="FI674" s="191"/>
      <c r="FJ674" s="191"/>
      <c r="FK674" s="191"/>
      <c r="FL674" s="191"/>
      <c r="FM674" s="191"/>
      <c r="FN674" s="192"/>
      <c r="FO674" s="145"/>
      <c r="FP674" s="191"/>
      <c r="FQ674" s="191"/>
      <c r="FR674" s="191"/>
      <c r="FS674" s="191"/>
      <c r="FT674" s="191"/>
      <c r="FU674" s="191"/>
      <c r="FV674" s="192"/>
      <c r="FW674" s="191"/>
      <c r="FX674" s="191"/>
      <c r="FY674" s="191"/>
      <c r="FZ674" s="191"/>
      <c r="GA674" s="191"/>
      <c r="GB674" s="191"/>
      <c r="GC674" s="191"/>
      <c r="GD674" s="210"/>
      <c r="GE674" s="145"/>
      <c r="GF674" s="191"/>
      <c r="GG674" s="191"/>
      <c r="GH674" s="191"/>
      <c r="GI674" s="191"/>
      <c r="GJ674" s="191"/>
      <c r="GK674" s="191"/>
      <c r="GL674" s="210"/>
      <c r="GM674" s="145"/>
      <c r="GN674" s="191"/>
      <c r="GO674" s="191"/>
      <c r="GP674" s="191"/>
      <c r="GQ674" s="191"/>
      <c r="GR674" s="191"/>
      <c r="GS674" s="191"/>
      <c r="GT674" s="210"/>
      <c r="GU674" s="145"/>
      <c r="GV674" s="191"/>
      <c r="GW674" s="191"/>
      <c r="GX674" s="191"/>
      <c r="GY674" s="191"/>
      <c r="GZ674" s="191"/>
      <c r="HA674" s="191"/>
      <c r="HB674" s="210"/>
      <c r="HC674" s="145"/>
      <c r="HD674" s="191"/>
      <c r="HE674" s="191"/>
      <c r="HF674" s="191"/>
      <c r="HG674" s="191"/>
      <c r="HH674" s="191"/>
      <c r="HI674" s="191"/>
      <c r="HJ674" s="210"/>
      <c r="HR674" s="310"/>
    </row>
    <row r="675" spans="1:226" s="309" customFormat="1" ht="14.45" customHeight="1" x14ac:dyDescent="0.25">
      <c r="A675" s="211" t="s">
        <v>431</v>
      </c>
      <c r="B675" s="194" t="s">
        <v>0</v>
      </c>
      <c r="C675" s="31">
        <f t="shared" si="435"/>
        <v>665</v>
      </c>
      <c r="D675" s="173" t="str">
        <f t="shared" si="436"/>
        <v>Dw_665</v>
      </c>
      <c r="E675" s="4">
        <v>596.13109688410486</v>
      </c>
      <c r="F675" s="195" t="s">
        <v>360</v>
      </c>
      <c r="G675" s="195">
        <v>17.5</v>
      </c>
      <c r="H675" s="3">
        <f t="shared" si="437"/>
        <v>52.953706690823012</v>
      </c>
      <c r="I675" s="196">
        <f t="shared" si="438"/>
        <v>191.82974055146266</v>
      </c>
      <c r="J675" s="1">
        <f t="shared" si="439"/>
        <v>0.30000000000000004</v>
      </c>
      <c r="K675" s="280">
        <f t="shared" si="440"/>
        <v>0.6697784389812822</v>
      </c>
      <c r="L675" s="280">
        <f t="shared" si="441"/>
        <v>0.75268381477391177</v>
      </c>
      <c r="M675" s="225">
        <f t="shared" si="442"/>
        <v>1.0867779757410665</v>
      </c>
      <c r="N675" s="15" t="s">
        <v>432</v>
      </c>
      <c r="O675" s="197">
        <f t="shared" si="443"/>
        <v>0.56451286108043375</v>
      </c>
      <c r="P675" s="198">
        <f t="shared" si="444"/>
        <v>0</v>
      </c>
      <c r="Q675" s="198">
        <f t="shared" si="445"/>
        <v>0</v>
      </c>
      <c r="R675" s="198">
        <f t="shared" si="446"/>
        <v>0.76144714655861967</v>
      </c>
      <c r="S675" s="77">
        <f t="shared" si="447"/>
        <v>0.85605775862119393</v>
      </c>
      <c r="T675" s="199"/>
      <c r="U675" s="3">
        <f t="shared" si="448"/>
        <v>1.6683939814539981</v>
      </c>
      <c r="V675" s="98">
        <f t="shared" si="449"/>
        <v>9.4640308229965395</v>
      </c>
      <c r="W675" s="49">
        <f t="shared" si="450"/>
        <v>5.5952593225025655</v>
      </c>
      <c r="X675" s="317">
        <f t="shared" si="451"/>
        <v>6.3724951542398378E-2</v>
      </c>
      <c r="Y675" s="318">
        <v>6.3724951542398392E-2</v>
      </c>
      <c r="Z675" s="200"/>
      <c r="AA675" s="66"/>
      <c r="AB675" s="66"/>
      <c r="AC675" s="66">
        <v>250</v>
      </c>
      <c r="AD675" s="66"/>
      <c r="AE675" s="66"/>
      <c r="AF675" s="66"/>
      <c r="AG675" s="66"/>
      <c r="AH675" s="195"/>
      <c r="AI675" s="34"/>
      <c r="AJ675" s="229">
        <v>180</v>
      </c>
      <c r="AK675" s="34"/>
      <c r="AL675" s="34"/>
      <c r="AM675" s="34"/>
      <c r="AN675" s="201"/>
      <c r="AO675" s="201"/>
      <c r="AP675" s="202">
        <v>240</v>
      </c>
      <c r="AQ675" s="18"/>
      <c r="AR675" s="18"/>
      <c r="AS675" s="18"/>
      <c r="AT675" s="51"/>
      <c r="AU675" s="17"/>
      <c r="AV675" s="18"/>
      <c r="AW675" s="112"/>
      <c r="AX675" s="103"/>
      <c r="AY675" s="18"/>
      <c r="AZ675" s="18"/>
      <c r="BA675" s="18"/>
      <c r="BB675" s="17"/>
      <c r="BC675" s="19"/>
      <c r="BD675" s="19"/>
      <c r="BE675" s="19"/>
      <c r="BF675" s="17"/>
      <c r="BG675" s="18"/>
      <c r="BH675" s="18"/>
      <c r="BI675" s="128"/>
      <c r="BJ675" s="331"/>
      <c r="BK675" s="332"/>
      <c r="BL675" s="332"/>
      <c r="BM675" s="332"/>
      <c r="BN675" s="333"/>
      <c r="BO675" s="203">
        <f t="shared" si="452"/>
        <v>6.9363999999999999</v>
      </c>
      <c r="BP675" s="285">
        <v>7.6341771943404382</v>
      </c>
      <c r="BQ675" s="204">
        <v>2.9484874217334003</v>
      </c>
      <c r="BR675" s="204"/>
      <c r="BS675" s="47"/>
      <c r="BT675" s="42"/>
      <c r="BU675" s="42"/>
      <c r="BV675" s="42"/>
      <c r="BW675" s="43"/>
      <c r="BX675" s="191"/>
      <c r="BY675" s="191"/>
      <c r="BZ675" s="205"/>
      <c r="CA675" s="191"/>
      <c r="CB675" s="206"/>
      <c r="CC675" s="191"/>
      <c r="CD675" s="207">
        <f t="shared" si="453"/>
        <v>57.548922165438803</v>
      </c>
      <c r="CE675" s="47" t="s">
        <v>356</v>
      </c>
      <c r="CF675" s="42">
        <v>31.8</v>
      </c>
      <c r="CG675" s="42" t="s">
        <v>353</v>
      </c>
      <c r="CH675" s="42">
        <v>175</v>
      </c>
      <c r="CI675" s="191"/>
      <c r="CJ675" s="192"/>
      <c r="CK675" s="191" t="s">
        <v>357</v>
      </c>
      <c r="CL675" s="191" t="s">
        <v>358</v>
      </c>
      <c r="CM675" s="208">
        <v>0.13</v>
      </c>
      <c r="CN675" s="191">
        <v>470</v>
      </c>
      <c r="CO675" s="205">
        <f t="shared" si="454"/>
        <v>75.950773318388769</v>
      </c>
      <c r="CP675" s="191">
        <f t="shared" si="455"/>
        <v>43.161691624079097</v>
      </c>
      <c r="CQ675" s="145" t="s">
        <v>353</v>
      </c>
      <c r="CR675" s="191">
        <v>175</v>
      </c>
      <c r="CS675" s="191"/>
      <c r="CT675" s="191"/>
      <c r="CU675" s="191"/>
      <c r="CV675" s="192"/>
      <c r="CW675" s="191" t="s">
        <v>357</v>
      </c>
      <c r="CX675" s="209" t="s">
        <v>358</v>
      </c>
      <c r="CY675" s="208">
        <v>0.13</v>
      </c>
      <c r="CZ675" s="191">
        <v>470</v>
      </c>
      <c r="DA675" s="191"/>
      <c r="DB675" s="191">
        <f t="shared" si="456"/>
        <v>52.953706690823012</v>
      </c>
      <c r="DC675" s="43">
        <f t="shared" si="457"/>
        <v>0</v>
      </c>
      <c r="DD675" s="191" t="s">
        <v>362</v>
      </c>
      <c r="DE675" s="191">
        <v>100</v>
      </c>
      <c r="DF675" s="191" t="s">
        <v>361</v>
      </c>
      <c r="DG675" s="191">
        <v>20</v>
      </c>
      <c r="DH675" s="191" t="s">
        <v>353</v>
      </c>
      <c r="DI675" s="192">
        <v>175</v>
      </c>
      <c r="DJ675" s="191"/>
      <c r="DK675" s="209"/>
      <c r="DL675" s="208"/>
      <c r="DM675" s="191"/>
      <c r="DN675" s="191">
        <f t="shared" si="458"/>
        <v>52.953706690823012</v>
      </c>
      <c r="DO675" s="192">
        <f t="shared" si="459"/>
        <v>0</v>
      </c>
      <c r="DP675" s="191">
        <v>1</v>
      </c>
      <c r="DQ675" s="191" t="s">
        <v>363</v>
      </c>
      <c r="DR675" s="191" t="s">
        <v>371</v>
      </c>
      <c r="DS675" s="208">
        <v>0.13400000000000001</v>
      </c>
      <c r="DT675" s="191">
        <v>580</v>
      </c>
      <c r="DU675" s="191">
        <f t="shared" si="460"/>
        <v>7.6341771943404382</v>
      </c>
      <c r="DV675" s="191">
        <v>0.375</v>
      </c>
      <c r="DW675" s="191">
        <v>0.45</v>
      </c>
      <c r="DX675" s="192">
        <f t="shared" si="461"/>
        <v>9.5914870275731339</v>
      </c>
      <c r="DY675" s="191">
        <v>1</v>
      </c>
      <c r="DZ675" s="191" t="s">
        <v>363</v>
      </c>
      <c r="EA675" s="191" t="s">
        <v>371</v>
      </c>
      <c r="EB675" s="208">
        <v>0.13400000000000001</v>
      </c>
      <c r="EC675" s="191">
        <v>580</v>
      </c>
      <c r="ED675" s="191">
        <f t="shared" si="462"/>
        <v>2.9484874217334003</v>
      </c>
      <c r="EE675" s="191">
        <v>0.47499999999999998</v>
      </c>
      <c r="EF675" s="191">
        <v>0.47499999999999998</v>
      </c>
      <c r="EG675" s="191">
        <f t="shared" si="463"/>
        <v>4.7957435137865669</v>
      </c>
      <c r="EH675" s="166">
        <f t="shared" si="464"/>
        <v>2</v>
      </c>
      <c r="EI675" s="205">
        <f t="shared" si="465"/>
        <v>2.8362697684717966</v>
      </c>
      <c r="EJ675" s="205">
        <f t="shared" si="466"/>
        <v>1.6683939814539981</v>
      </c>
      <c r="EK675" s="51">
        <f t="shared" si="433"/>
        <v>1.0300934402794022</v>
      </c>
      <c r="EL675" s="220">
        <f t="shared" si="467"/>
        <v>0.31596511576410169</v>
      </c>
      <c r="EM675" s="221">
        <f t="shared" si="468"/>
        <v>4.7320154114982698</v>
      </c>
      <c r="EN675" s="191"/>
      <c r="EO675" s="313"/>
      <c r="EP675" s="192" t="s">
        <v>354</v>
      </c>
      <c r="EQ675" s="222">
        <f t="shared" si="469"/>
        <v>2.8362697684717966</v>
      </c>
      <c r="ER675" s="191">
        <f t="shared" si="470"/>
        <v>1.6683939814539981</v>
      </c>
      <c r="ES675" s="51">
        <f t="shared" si="471"/>
        <v>1.0300934402794022</v>
      </c>
      <c r="ET675" s="191">
        <f t="shared" si="434"/>
        <v>3.7841651157641016</v>
      </c>
      <c r="EU675" s="191">
        <f t="shared" si="472"/>
        <v>4.7320154114982698</v>
      </c>
      <c r="EV675" s="191"/>
      <c r="EW675" s="191"/>
      <c r="EX675" s="192" t="str">
        <f t="shared" si="473"/>
        <v>Front</v>
      </c>
      <c r="EY675" s="145"/>
      <c r="EZ675" s="191"/>
      <c r="FA675" s="191"/>
      <c r="FB675" s="191"/>
      <c r="FC675" s="191"/>
      <c r="FD675" s="191"/>
      <c r="FE675" s="191"/>
      <c r="FF675" s="192"/>
      <c r="FG675" s="145"/>
      <c r="FH675" s="191"/>
      <c r="FI675" s="191"/>
      <c r="FJ675" s="191"/>
      <c r="FK675" s="191"/>
      <c r="FL675" s="191"/>
      <c r="FM675" s="191"/>
      <c r="FN675" s="192"/>
      <c r="FO675" s="145"/>
      <c r="FP675" s="191"/>
      <c r="FQ675" s="191"/>
      <c r="FR675" s="191"/>
      <c r="FS675" s="191"/>
      <c r="FT675" s="191"/>
      <c r="FU675" s="191"/>
      <c r="FV675" s="192"/>
      <c r="FW675" s="191"/>
      <c r="FX675" s="191"/>
      <c r="FY675" s="191"/>
      <c r="FZ675" s="191"/>
      <c r="GA675" s="191"/>
      <c r="GB675" s="191"/>
      <c r="GC675" s="191"/>
      <c r="GD675" s="210"/>
      <c r="GE675" s="145"/>
      <c r="GF675" s="191"/>
      <c r="GG675" s="191"/>
      <c r="GH675" s="191"/>
      <c r="GI675" s="191"/>
      <c r="GJ675" s="191"/>
      <c r="GK675" s="191"/>
      <c r="GL675" s="210"/>
      <c r="GM675" s="145"/>
      <c r="GN675" s="191"/>
      <c r="GO675" s="191"/>
      <c r="GP675" s="191"/>
      <c r="GQ675" s="191"/>
      <c r="GR675" s="191"/>
      <c r="GS675" s="191"/>
      <c r="GT675" s="210"/>
      <c r="GU675" s="145"/>
      <c r="GV675" s="191"/>
      <c r="GW675" s="191"/>
      <c r="GX675" s="191"/>
      <c r="GY675" s="191"/>
      <c r="GZ675" s="191"/>
      <c r="HA675" s="191"/>
      <c r="HB675" s="210"/>
      <c r="HC675" s="145"/>
      <c r="HD675" s="191"/>
      <c r="HE675" s="191"/>
      <c r="HF675" s="191"/>
      <c r="HG675" s="191"/>
      <c r="HH675" s="191"/>
      <c r="HI675" s="191"/>
      <c r="HJ675" s="210"/>
      <c r="HR675" s="310"/>
    </row>
    <row r="676" spans="1:226" s="309" customFormat="1" ht="14.45" customHeight="1" x14ac:dyDescent="0.25">
      <c r="A676" s="211" t="s">
        <v>431</v>
      </c>
      <c r="B676" s="194" t="s">
        <v>0</v>
      </c>
      <c r="C676" s="31">
        <f t="shared" si="435"/>
        <v>666</v>
      </c>
      <c r="D676" s="173" t="str">
        <f t="shared" si="436"/>
        <v>Dw_666</v>
      </c>
      <c r="E676" s="4">
        <v>639.95048252670858</v>
      </c>
      <c r="F676" s="195" t="s">
        <v>360</v>
      </c>
      <c r="G676" s="195">
        <v>17.5</v>
      </c>
      <c r="H676" s="3">
        <f t="shared" si="437"/>
        <v>47.332500800828974</v>
      </c>
      <c r="I676" s="196">
        <f t="shared" si="438"/>
        <v>174.27221920211105</v>
      </c>
      <c r="J676" s="1">
        <f t="shared" si="439"/>
        <v>0.3</v>
      </c>
      <c r="K676" s="280">
        <f t="shared" si="440"/>
        <v>0.65674529692814876</v>
      </c>
      <c r="L676" s="280">
        <f t="shared" si="441"/>
        <v>0.74514603181861605</v>
      </c>
      <c r="M676" s="225">
        <f t="shared" si="442"/>
        <v>1.1045616621997218</v>
      </c>
      <c r="N676" s="15" t="s">
        <v>432</v>
      </c>
      <c r="O676" s="197">
        <f t="shared" si="443"/>
        <v>0.55885952386396198</v>
      </c>
      <c r="P676" s="198">
        <f t="shared" si="444"/>
        <v>0</v>
      </c>
      <c r="Q676" s="198">
        <f t="shared" si="445"/>
        <v>0</v>
      </c>
      <c r="R676" s="198">
        <f t="shared" si="446"/>
        <v>0.77390722360425779</v>
      </c>
      <c r="S676" s="77">
        <f t="shared" si="447"/>
        <v>0.79271374071315359</v>
      </c>
      <c r="T676" s="199"/>
      <c r="U676" s="3">
        <f t="shared" si="448"/>
        <v>1.6666484590769013</v>
      </c>
      <c r="V676" s="98">
        <f t="shared" si="449"/>
        <v>9.4442380928875913</v>
      </c>
      <c r="W676" s="49">
        <f t="shared" si="450"/>
        <v>5.0117860578371953</v>
      </c>
      <c r="X676" s="317">
        <f t="shared" si="451"/>
        <v>6.99617667549636E-2</v>
      </c>
      <c r="Y676" s="318">
        <v>6.9961766754963586E-2</v>
      </c>
      <c r="Z676" s="200"/>
      <c r="AA676" s="66"/>
      <c r="AB676" s="66"/>
      <c r="AC676" s="66">
        <v>250</v>
      </c>
      <c r="AD676" s="66"/>
      <c r="AE676" s="66"/>
      <c r="AF676" s="66"/>
      <c r="AG676" s="66"/>
      <c r="AH676" s="195"/>
      <c r="AI676" s="34"/>
      <c r="AJ676" s="229">
        <v>180</v>
      </c>
      <c r="AK676" s="34"/>
      <c r="AL676" s="34"/>
      <c r="AM676" s="34"/>
      <c r="AN676" s="201"/>
      <c r="AO676" s="201"/>
      <c r="AP676" s="202">
        <v>240</v>
      </c>
      <c r="AQ676" s="18"/>
      <c r="AR676" s="18"/>
      <c r="AS676" s="18"/>
      <c r="AT676" s="51"/>
      <c r="AU676" s="17"/>
      <c r="AV676" s="18"/>
      <c r="AW676" s="112"/>
      <c r="AX676" s="103"/>
      <c r="AY676" s="18"/>
      <c r="AZ676" s="18"/>
      <c r="BA676" s="18"/>
      <c r="BB676" s="17"/>
      <c r="BC676" s="19"/>
      <c r="BD676" s="19"/>
      <c r="BE676" s="19"/>
      <c r="BF676" s="17"/>
      <c r="BG676" s="18"/>
      <c r="BH676" s="18"/>
      <c r="BI676" s="128"/>
      <c r="BJ676" s="331"/>
      <c r="BK676" s="332"/>
      <c r="BL676" s="332"/>
      <c r="BM676" s="332"/>
      <c r="BN676" s="333"/>
      <c r="BO676" s="203">
        <f t="shared" si="452"/>
        <v>6.9363999999999999</v>
      </c>
      <c r="BP676" s="285">
        <v>6.8237847876173481</v>
      </c>
      <c r="BQ676" s="204">
        <v>2.8926652813591147</v>
      </c>
      <c r="BR676" s="204"/>
      <c r="BS676" s="47"/>
      <c r="BT676" s="42"/>
      <c r="BU676" s="42"/>
      <c r="BV676" s="42"/>
      <c r="BW676" s="43"/>
      <c r="BX676" s="191"/>
      <c r="BY676" s="191"/>
      <c r="BZ676" s="205"/>
      <c r="CA676" s="191"/>
      <c r="CB676" s="206"/>
      <c r="CC676" s="191"/>
      <c r="CD676" s="207">
        <f t="shared" si="453"/>
        <v>52.281665760633317</v>
      </c>
      <c r="CE676" s="47" t="s">
        <v>356</v>
      </c>
      <c r="CF676" s="42">
        <v>31.8</v>
      </c>
      <c r="CG676" s="42" t="s">
        <v>353</v>
      </c>
      <c r="CH676" s="42">
        <v>175</v>
      </c>
      <c r="CI676" s="191"/>
      <c r="CJ676" s="192"/>
      <c r="CK676" s="191" t="s">
        <v>357</v>
      </c>
      <c r="CL676" s="191" t="s">
        <v>358</v>
      </c>
      <c r="CM676" s="208">
        <v>0.13</v>
      </c>
      <c r="CN676" s="191">
        <v>470</v>
      </c>
      <c r="CO676" s="205">
        <f t="shared" si="454"/>
        <v>69.635663749025241</v>
      </c>
      <c r="CP676" s="191">
        <f t="shared" si="455"/>
        <v>39.211249320474984</v>
      </c>
      <c r="CQ676" s="145" t="s">
        <v>353</v>
      </c>
      <c r="CR676" s="191">
        <v>175</v>
      </c>
      <c r="CS676" s="191"/>
      <c r="CT676" s="191"/>
      <c r="CU676" s="191"/>
      <c r="CV676" s="192"/>
      <c r="CW676" s="191" t="s">
        <v>357</v>
      </c>
      <c r="CX676" s="209" t="s">
        <v>358</v>
      </c>
      <c r="CY676" s="208">
        <v>0.13</v>
      </c>
      <c r="CZ676" s="191">
        <v>470</v>
      </c>
      <c r="DA676" s="191"/>
      <c r="DB676" s="191">
        <f t="shared" si="456"/>
        <v>47.332500800828974</v>
      </c>
      <c r="DC676" s="43">
        <f t="shared" si="457"/>
        <v>0</v>
      </c>
      <c r="DD676" s="191" t="s">
        <v>362</v>
      </c>
      <c r="DE676" s="191">
        <v>100</v>
      </c>
      <c r="DF676" s="191" t="s">
        <v>361</v>
      </c>
      <c r="DG676" s="191">
        <v>20</v>
      </c>
      <c r="DH676" s="191" t="s">
        <v>353</v>
      </c>
      <c r="DI676" s="192">
        <v>175</v>
      </c>
      <c r="DJ676" s="191"/>
      <c r="DK676" s="209"/>
      <c r="DL676" s="208"/>
      <c r="DM676" s="191"/>
      <c r="DN676" s="191">
        <f t="shared" si="458"/>
        <v>47.332500800828974</v>
      </c>
      <c r="DO676" s="192">
        <f t="shared" si="459"/>
        <v>0</v>
      </c>
      <c r="DP676" s="191">
        <v>1</v>
      </c>
      <c r="DQ676" s="191" t="s">
        <v>363</v>
      </c>
      <c r="DR676" s="191" t="s">
        <v>371</v>
      </c>
      <c r="DS676" s="208">
        <v>0.13400000000000001</v>
      </c>
      <c r="DT676" s="191">
        <v>580</v>
      </c>
      <c r="DU676" s="191">
        <f t="shared" si="460"/>
        <v>6.8237847876173481</v>
      </c>
      <c r="DV676" s="191">
        <v>0.375</v>
      </c>
      <c r="DW676" s="191">
        <v>0.45</v>
      </c>
      <c r="DX676" s="192">
        <f t="shared" si="461"/>
        <v>8.7136109601055534</v>
      </c>
      <c r="DY676" s="191">
        <v>1</v>
      </c>
      <c r="DZ676" s="191" t="s">
        <v>363</v>
      </c>
      <c r="EA676" s="191" t="s">
        <v>371</v>
      </c>
      <c r="EB676" s="208">
        <v>0.13400000000000001</v>
      </c>
      <c r="EC676" s="191">
        <v>580</v>
      </c>
      <c r="ED676" s="191">
        <f t="shared" si="462"/>
        <v>2.8926652813591147</v>
      </c>
      <c r="EE676" s="191">
        <v>0.47499999999999998</v>
      </c>
      <c r="EF676" s="191">
        <v>0.47499999999999998</v>
      </c>
      <c r="EG676" s="191">
        <f t="shared" si="463"/>
        <v>4.3568054800527767</v>
      </c>
      <c r="EH676" s="166">
        <f t="shared" si="464"/>
        <v>2</v>
      </c>
      <c r="EI676" s="205">
        <f t="shared" si="465"/>
        <v>2.833302380430732</v>
      </c>
      <c r="EJ676" s="205">
        <f t="shared" si="466"/>
        <v>1.6666484590769013</v>
      </c>
      <c r="EK676" s="51">
        <f t="shared" si="433"/>
        <v>0.97601682228221343</v>
      </c>
      <c r="EL676" s="220">
        <f t="shared" si="467"/>
        <v>0.31744880978463397</v>
      </c>
      <c r="EM676" s="221">
        <f t="shared" si="468"/>
        <v>4.7221190464437957</v>
      </c>
      <c r="EN676" s="191"/>
      <c r="EO676" s="313"/>
      <c r="EP676" s="192" t="s">
        <v>354</v>
      </c>
      <c r="EQ676" s="222">
        <f t="shared" si="469"/>
        <v>2.833302380430732</v>
      </c>
      <c r="ER676" s="191">
        <f t="shared" si="470"/>
        <v>1.6666484590769013</v>
      </c>
      <c r="ES676" s="51">
        <f t="shared" si="471"/>
        <v>0.97601682228221343</v>
      </c>
      <c r="ET676" s="191">
        <f t="shared" si="434"/>
        <v>3.7856488097846341</v>
      </c>
      <c r="EU676" s="191">
        <f t="shared" si="472"/>
        <v>4.7221190464437957</v>
      </c>
      <c r="EV676" s="191"/>
      <c r="EW676" s="191"/>
      <c r="EX676" s="192" t="str">
        <f t="shared" si="473"/>
        <v>Front</v>
      </c>
      <c r="EY676" s="145"/>
      <c r="EZ676" s="191"/>
      <c r="FA676" s="191"/>
      <c r="FB676" s="191"/>
      <c r="FC676" s="191"/>
      <c r="FD676" s="191"/>
      <c r="FE676" s="191"/>
      <c r="FF676" s="192"/>
      <c r="FG676" s="145"/>
      <c r="FH676" s="191"/>
      <c r="FI676" s="191"/>
      <c r="FJ676" s="191"/>
      <c r="FK676" s="191"/>
      <c r="FL676" s="191"/>
      <c r="FM676" s="191"/>
      <c r="FN676" s="192"/>
      <c r="FO676" s="145"/>
      <c r="FP676" s="191"/>
      <c r="FQ676" s="191"/>
      <c r="FR676" s="191"/>
      <c r="FS676" s="191"/>
      <c r="FT676" s="191"/>
      <c r="FU676" s="191"/>
      <c r="FV676" s="192"/>
      <c r="FW676" s="191"/>
      <c r="FX676" s="191"/>
      <c r="FY676" s="191"/>
      <c r="FZ676" s="191"/>
      <c r="GA676" s="191"/>
      <c r="GB676" s="191"/>
      <c r="GC676" s="191"/>
      <c r="GD676" s="210"/>
      <c r="GE676" s="145"/>
      <c r="GF676" s="191"/>
      <c r="GG676" s="191"/>
      <c r="GH676" s="191"/>
      <c r="GI676" s="191"/>
      <c r="GJ676" s="191"/>
      <c r="GK676" s="191"/>
      <c r="GL676" s="210"/>
      <c r="GM676" s="145"/>
      <c r="GN676" s="191"/>
      <c r="GO676" s="191"/>
      <c r="GP676" s="191"/>
      <c r="GQ676" s="191"/>
      <c r="GR676" s="191"/>
      <c r="GS676" s="191"/>
      <c r="GT676" s="210"/>
      <c r="GU676" s="145"/>
      <c r="GV676" s="191"/>
      <c r="GW676" s="191"/>
      <c r="GX676" s="191"/>
      <c r="GY676" s="191"/>
      <c r="GZ676" s="191"/>
      <c r="HA676" s="191"/>
      <c r="HB676" s="210"/>
      <c r="HC676" s="145"/>
      <c r="HD676" s="191"/>
      <c r="HE676" s="191"/>
      <c r="HF676" s="191"/>
      <c r="HG676" s="191"/>
      <c r="HH676" s="191"/>
      <c r="HI676" s="191"/>
      <c r="HJ676" s="210"/>
      <c r="HR676" s="310"/>
    </row>
    <row r="677" spans="1:226" s="309" customFormat="1" ht="14.45" customHeight="1" x14ac:dyDescent="0.25">
      <c r="A677" s="211" t="s">
        <v>431</v>
      </c>
      <c r="B677" s="194" t="s">
        <v>0</v>
      </c>
      <c r="C677" s="31">
        <f t="shared" si="435"/>
        <v>667</v>
      </c>
      <c r="D677" s="173" t="str">
        <f t="shared" si="436"/>
        <v>Dw_667</v>
      </c>
      <c r="E677" s="4">
        <v>445.86934897308231</v>
      </c>
      <c r="F677" s="195" t="s">
        <v>360</v>
      </c>
      <c r="G677" s="195">
        <v>17.5</v>
      </c>
      <c r="H677" s="3">
        <f t="shared" si="437"/>
        <v>57.397418985612866</v>
      </c>
      <c r="I677" s="196">
        <f t="shared" si="438"/>
        <v>205.70057547956071</v>
      </c>
      <c r="J677" s="1">
        <f t="shared" si="439"/>
        <v>0.30000000000000004</v>
      </c>
      <c r="K677" s="280">
        <f t="shared" si="440"/>
        <v>0.67883693961792158</v>
      </c>
      <c r="L677" s="280">
        <f t="shared" si="441"/>
        <v>0.84214400875903517</v>
      </c>
      <c r="M677" s="225">
        <f t="shared" si="442"/>
        <v>1.0751384597857332</v>
      </c>
      <c r="N677" s="15" t="s">
        <v>432</v>
      </c>
      <c r="O677" s="197">
        <f t="shared" si="443"/>
        <v>0.6316080065692764</v>
      </c>
      <c r="P677" s="198">
        <f t="shared" si="444"/>
        <v>0</v>
      </c>
      <c r="Q677" s="198">
        <f t="shared" si="445"/>
        <v>0</v>
      </c>
      <c r="R677" s="198">
        <f t="shared" si="446"/>
        <v>0.75329196085431915</v>
      </c>
      <c r="S677" s="77">
        <f t="shared" si="447"/>
        <v>0.9057836734241872</v>
      </c>
      <c r="T677" s="199"/>
      <c r="U677" s="3">
        <f t="shared" si="448"/>
        <v>2.2770129439178959</v>
      </c>
      <c r="V677" s="98">
        <f t="shared" si="449"/>
        <v>17.628279019016784</v>
      </c>
      <c r="W677" s="49">
        <f t="shared" si="450"/>
        <v>3.2559853927711546</v>
      </c>
      <c r="X677" s="317">
        <f t="shared" si="451"/>
        <v>0.12931745794077118</v>
      </c>
      <c r="Y677" s="318">
        <v>0.12931745794077121</v>
      </c>
      <c r="Z677" s="200"/>
      <c r="AA677" s="66"/>
      <c r="AB677" s="66"/>
      <c r="AC677" s="66">
        <v>250</v>
      </c>
      <c r="AD677" s="66"/>
      <c r="AE677" s="66"/>
      <c r="AF677" s="66"/>
      <c r="AG677" s="66"/>
      <c r="AH677" s="195"/>
      <c r="AI677" s="34"/>
      <c r="AJ677" s="229">
        <v>180</v>
      </c>
      <c r="AK677" s="34"/>
      <c r="AL677" s="34"/>
      <c r="AM677" s="34"/>
      <c r="AN677" s="201"/>
      <c r="AO677" s="201"/>
      <c r="AP677" s="202">
        <v>240</v>
      </c>
      <c r="AQ677" s="18"/>
      <c r="AR677" s="18"/>
      <c r="AS677" s="18"/>
      <c r="AT677" s="51"/>
      <c r="AU677" s="17"/>
      <c r="AV677" s="18"/>
      <c r="AW677" s="112"/>
      <c r="AX677" s="103"/>
      <c r="AY677" s="18"/>
      <c r="AZ677" s="18"/>
      <c r="BA677" s="18"/>
      <c r="BB677" s="17"/>
      <c r="BC677" s="19"/>
      <c r="BD677" s="19"/>
      <c r="BE677" s="19"/>
      <c r="BF677" s="17"/>
      <c r="BG677" s="18"/>
      <c r="BH677" s="18"/>
      <c r="BI677" s="128"/>
      <c r="BJ677" s="331"/>
      <c r="BK677" s="332"/>
      <c r="BL677" s="332"/>
      <c r="BM677" s="332"/>
      <c r="BN677" s="333"/>
      <c r="BO677" s="203">
        <f t="shared" si="452"/>
        <v>6.9363999999999999</v>
      </c>
      <c r="BP677" s="285">
        <v>8.2748138783249043</v>
      </c>
      <c r="BQ677" s="204">
        <v>2.9881158149340852</v>
      </c>
      <c r="BR677" s="204"/>
      <c r="BS677" s="47"/>
      <c r="BT677" s="42"/>
      <c r="BU677" s="42"/>
      <c r="BV677" s="42"/>
      <c r="BW677" s="43"/>
      <c r="BX677" s="191"/>
      <c r="BY677" s="191"/>
      <c r="BZ677" s="205"/>
      <c r="CA677" s="191"/>
      <c r="CB677" s="206"/>
      <c r="CC677" s="191"/>
      <c r="CD677" s="207">
        <f t="shared" si="453"/>
        <v>61.710172643868219</v>
      </c>
      <c r="CE677" s="47" t="s">
        <v>356</v>
      </c>
      <c r="CF677" s="42">
        <v>31.8</v>
      </c>
      <c r="CG677" s="42" t="s">
        <v>353</v>
      </c>
      <c r="CH677" s="42">
        <v>175</v>
      </c>
      <c r="CI677" s="191"/>
      <c r="CJ677" s="192"/>
      <c r="CK677" s="191" t="s">
        <v>357</v>
      </c>
      <c r="CL677" s="191" t="s">
        <v>358</v>
      </c>
      <c r="CM677" s="208">
        <v>0.13</v>
      </c>
      <c r="CN677" s="191">
        <v>470</v>
      </c>
      <c r="CO677" s="205">
        <f t="shared" si="454"/>
        <v>80.934183656907123</v>
      </c>
      <c r="CP677" s="191">
        <f t="shared" si="455"/>
        <v>46.282629482901164</v>
      </c>
      <c r="CQ677" s="145" t="s">
        <v>353</v>
      </c>
      <c r="CR677" s="191">
        <v>175</v>
      </c>
      <c r="CS677" s="191"/>
      <c r="CT677" s="191"/>
      <c r="CU677" s="191"/>
      <c r="CV677" s="192"/>
      <c r="CW677" s="191" t="s">
        <v>357</v>
      </c>
      <c r="CX677" s="209" t="s">
        <v>358</v>
      </c>
      <c r="CY677" s="208">
        <v>0.13</v>
      </c>
      <c r="CZ677" s="191">
        <v>470</v>
      </c>
      <c r="DA677" s="191"/>
      <c r="DB677" s="191">
        <f t="shared" si="456"/>
        <v>57.397418985612866</v>
      </c>
      <c r="DC677" s="43">
        <f t="shared" si="457"/>
        <v>0</v>
      </c>
      <c r="DD677" s="191" t="s">
        <v>362</v>
      </c>
      <c r="DE677" s="191">
        <v>100</v>
      </c>
      <c r="DF677" s="191" t="s">
        <v>361</v>
      </c>
      <c r="DG677" s="191">
        <v>20</v>
      </c>
      <c r="DH677" s="191" t="s">
        <v>353</v>
      </c>
      <c r="DI677" s="192">
        <v>175</v>
      </c>
      <c r="DJ677" s="191"/>
      <c r="DK677" s="209"/>
      <c r="DL677" s="208"/>
      <c r="DM677" s="191"/>
      <c r="DN677" s="191">
        <f t="shared" si="458"/>
        <v>57.397418985612866</v>
      </c>
      <c r="DO677" s="192">
        <f t="shared" si="459"/>
        <v>0</v>
      </c>
      <c r="DP677" s="191">
        <v>1</v>
      </c>
      <c r="DQ677" s="191" t="s">
        <v>363</v>
      </c>
      <c r="DR677" s="191" t="s">
        <v>371</v>
      </c>
      <c r="DS677" s="208">
        <v>0.13400000000000001</v>
      </c>
      <c r="DT677" s="191">
        <v>580</v>
      </c>
      <c r="DU677" s="191">
        <f t="shared" si="460"/>
        <v>8.2748138783249043</v>
      </c>
      <c r="DV677" s="191">
        <v>0.375</v>
      </c>
      <c r="DW677" s="191">
        <v>0.45</v>
      </c>
      <c r="DX677" s="192">
        <f t="shared" si="461"/>
        <v>10.285028773978036</v>
      </c>
      <c r="DY677" s="191">
        <v>1</v>
      </c>
      <c r="DZ677" s="191" t="s">
        <v>363</v>
      </c>
      <c r="EA677" s="191" t="s">
        <v>371</v>
      </c>
      <c r="EB677" s="208">
        <v>0.13400000000000001</v>
      </c>
      <c r="EC677" s="191">
        <v>580</v>
      </c>
      <c r="ED677" s="191">
        <f t="shared" si="462"/>
        <v>2.9881158149340852</v>
      </c>
      <c r="EE677" s="191">
        <v>0.47499999999999998</v>
      </c>
      <c r="EF677" s="191">
        <v>0.47499999999999998</v>
      </c>
      <c r="EG677" s="191">
        <f t="shared" si="463"/>
        <v>5.142514386989018</v>
      </c>
      <c r="EH677" s="166">
        <f t="shared" si="464"/>
        <v>2</v>
      </c>
      <c r="EI677" s="205">
        <f t="shared" si="465"/>
        <v>3.8709220046604229</v>
      </c>
      <c r="EJ677" s="205">
        <f t="shared" si="466"/>
        <v>2.2770129439178959</v>
      </c>
      <c r="EK677" s="51">
        <f t="shared" si="433"/>
        <v>0.4611028710161893</v>
      </c>
      <c r="EL677" s="220">
        <f t="shared" si="467"/>
        <v>1.5327389976697885</v>
      </c>
      <c r="EM677" s="221">
        <f t="shared" si="468"/>
        <v>8.8141395095083919</v>
      </c>
      <c r="EN677" s="191"/>
      <c r="EO677" s="313"/>
      <c r="EP677" s="192" t="s">
        <v>354</v>
      </c>
      <c r="EQ677" s="222">
        <f t="shared" si="469"/>
        <v>3.8709220046604229</v>
      </c>
      <c r="ER677" s="191">
        <f t="shared" si="470"/>
        <v>2.2770129439178959</v>
      </c>
      <c r="ES677" s="51">
        <f t="shared" si="471"/>
        <v>0.4611028710161893</v>
      </c>
      <c r="ET677" s="191">
        <f t="shared" si="434"/>
        <v>1.5327389976697885</v>
      </c>
      <c r="EU677" s="191">
        <f t="shared" si="472"/>
        <v>8.8141395095083919</v>
      </c>
      <c r="EV677" s="191"/>
      <c r="EW677" s="191"/>
      <c r="EX677" s="192" t="str">
        <f t="shared" si="473"/>
        <v>Rear</v>
      </c>
      <c r="EY677" s="145"/>
      <c r="EZ677" s="191"/>
      <c r="FA677" s="191"/>
      <c r="FB677" s="191"/>
      <c r="FC677" s="191"/>
      <c r="FD677" s="191"/>
      <c r="FE677" s="191"/>
      <c r="FF677" s="192"/>
      <c r="FG677" s="145"/>
      <c r="FH677" s="191"/>
      <c r="FI677" s="191"/>
      <c r="FJ677" s="191"/>
      <c r="FK677" s="191"/>
      <c r="FL677" s="191"/>
      <c r="FM677" s="191"/>
      <c r="FN677" s="192"/>
      <c r="FO677" s="145"/>
      <c r="FP677" s="191"/>
      <c r="FQ677" s="191"/>
      <c r="FR677" s="191"/>
      <c r="FS677" s="191"/>
      <c r="FT677" s="191"/>
      <c r="FU677" s="191"/>
      <c r="FV677" s="192"/>
      <c r="FW677" s="191"/>
      <c r="FX677" s="191"/>
      <c r="FY677" s="191"/>
      <c r="FZ677" s="191"/>
      <c r="GA677" s="191"/>
      <c r="GB677" s="191"/>
      <c r="GC677" s="191"/>
      <c r="GD677" s="210"/>
      <c r="GE677" s="145"/>
      <c r="GF677" s="191"/>
      <c r="GG677" s="191"/>
      <c r="GH677" s="191"/>
      <c r="GI677" s="191"/>
      <c r="GJ677" s="191"/>
      <c r="GK677" s="191"/>
      <c r="GL677" s="210"/>
      <c r="GM677" s="145"/>
      <c r="GN677" s="191"/>
      <c r="GO677" s="191"/>
      <c r="GP677" s="191"/>
      <c r="GQ677" s="191"/>
      <c r="GR677" s="191"/>
      <c r="GS677" s="191"/>
      <c r="GT677" s="210"/>
      <c r="GU677" s="145"/>
      <c r="GV677" s="191"/>
      <c r="GW677" s="191"/>
      <c r="GX677" s="191"/>
      <c r="GY677" s="191"/>
      <c r="GZ677" s="191"/>
      <c r="HA677" s="191"/>
      <c r="HB677" s="210"/>
      <c r="HC677" s="145"/>
      <c r="HD677" s="191"/>
      <c r="HE677" s="191"/>
      <c r="HF677" s="191"/>
      <c r="HG677" s="191"/>
      <c r="HH677" s="191"/>
      <c r="HI677" s="191"/>
      <c r="HJ677" s="210"/>
      <c r="HR677" s="310"/>
    </row>
    <row r="678" spans="1:226" s="309" customFormat="1" ht="14.45" customHeight="1" x14ac:dyDescent="0.25">
      <c r="A678" s="211" t="s">
        <v>431</v>
      </c>
      <c r="B678" s="194" t="s">
        <v>0</v>
      </c>
      <c r="C678" s="31">
        <f t="shared" si="435"/>
        <v>668</v>
      </c>
      <c r="D678" s="173" t="str">
        <f t="shared" si="436"/>
        <v>Dw_668</v>
      </c>
      <c r="E678" s="4">
        <v>387.7478804386518</v>
      </c>
      <c r="F678" s="195" t="s">
        <v>360</v>
      </c>
      <c r="G678" s="195">
        <v>17.5</v>
      </c>
      <c r="H678" s="3">
        <f t="shared" si="437"/>
        <v>55.34056842735184</v>
      </c>
      <c r="I678" s="196">
        <f t="shared" si="438"/>
        <v>195.14439724039596</v>
      </c>
      <c r="J678" s="1">
        <f t="shared" si="439"/>
        <v>0.30000000000000004</v>
      </c>
      <c r="K678" s="280">
        <f t="shared" si="440"/>
        <v>0.69312170646488314</v>
      </c>
      <c r="L678" s="280">
        <f t="shared" si="441"/>
        <v>0.80743873115576625</v>
      </c>
      <c r="M678" s="225">
        <f t="shared" si="442"/>
        <v>1.0578734703271317</v>
      </c>
      <c r="N678" s="15" t="s">
        <v>432</v>
      </c>
      <c r="O678" s="197">
        <f t="shared" si="443"/>
        <v>0.60557904836682463</v>
      </c>
      <c r="P678" s="198">
        <f t="shared" si="444"/>
        <v>0</v>
      </c>
      <c r="Q678" s="198">
        <f t="shared" si="445"/>
        <v>0</v>
      </c>
      <c r="R678" s="198">
        <f t="shared" si="446"/>
        <v>0.74119530702799163</v>
      </c>
      <c r="S678" s="77">
        <f t="shared" si="447"/>
        <v>0.90681501355199501</v>
      </c>
      <c r="T678" s="199"/>
      <c r="U678" s="3">
        <f t="shared" si="448"/>
        <v>1.8754052600344946</v>
      </c>
      <c r="V678" s="98">
        <f t="shared" si="449"/>
        <v>11.958292623841171</v>
      </c>
      <c r="W678" s="49">
        <f t="shared" si="450"/>
        <v>4.6277984799451808</v>
      </c>
      <c r="X678" s="317">
        <f t="shared" si="451"/>
        <v>8.3919068509930791E-2</v>
      </c>
      <c r="Y678" s="318">
        <v>8.3919068509930764E-2</v>
      </c>
      <c r="Z678" s="200"/>
      <c r="AA678" s="66"/>
      <c r="AB678" s="66"/>
      <c r="AC678" s="66">
        <v>250</v>
      </c>
      <c r="AD678" s="66"/>
      <c r="AE678" s="66"/>
      <c r="AF678" s="66"/>
      <c r="AG678" s="66"/>
      <c r="AH678" s="195"/>
      <c r="AI678" s="34"/>
      <c r="AJ678" s="229">
        <v>180</v>
      </c>
      <c r="AK678" s="34"/>
      <c r="AL678" s="34"/>
      <c r="AM678" s="34"/>
      <c r="AN678" s="201"/>
      <c r="AO678" s="201"/>
      <c r="AP678" s="202">
        <v>240</v>
      </c>
      <c r="AQ678" s="18"/>
      <c r="AR678" s="18"/>
      <c r="AS678" s="18"/>
      <c r="AT678" s="51"/>
      <c r="AU678" s="17"/>
      <c r="AV678" s="18"/>
      <c r="AW678" s="112"/>
      <c r="AX678" s="103"/>
      <c r="AY678" s="18"/>
      <c r="AZ678" s="18"/>
      <c r="BA678" s="18"/>
      <c r="BB678" s="17"/>
      <c r="BC678" s="19"/>
      <c r="BD678" s="19"/>
      <c r="BE678" s="19"/>
      <c r="BF678" s="17"/>
      <c r="BG678" s="18"/>
      <c r="BH678" s="18"/>
      <c r="BI678" s="128"/>
      <c r="BJ678" s="331"/>
      <c r="BK678" s="332"/>
      <c r="BL678" s="332"/>
      <c r="BM678" s="332"/>
      <c r="BN678" s="333"/>
      <c r="BO678" s="203">
        <f t="shared" si="452"/>
        <v>6.9363999999999999</v>
      </c>
      <c r="BP678" s="285">
        <v>7.9782838976056514</v>
      </c>
      <c r="BQ678" s="204">
        <v>2.8315471171082511</v>
      </c>
      <c r="BR678" s="204"/>
      <c r="BS678" s="47"/>
      <c r="BT678" s="42"/>
      <c r="BU678" s="42"/>
      <c r="BV678" s="42"/>
      <c r="BW678" s="43"/>
      <c r="BX678" s="191"/>
      <c r="BY678" s="191"/>
      <c r="BZ678" s="205"/>
      <c r="CA678" s="191"/>
      <c r="CB678" s="206"/>
      <c r="CC678" s="191"/>
      <c r="CD678" s="207">
        <f t="shared" si="453"/>
        <v>58.543319172118792</v>
      </c>
      <c r="CE678" s="47" t="s">
        <v>356</v>
      </c>
      <c r="CF678" s="42">
        <v>31.8</v>
      </c>
      <c r="CG678" s="42" t="s">
        <v>353</v>
      </c>
      <c r="CH678" s="42">
        <v>175</v>
      </c>
      <c r="CI678" s="191"/>
      <c r="CJ678" s="192"/>
      <c r="CK678" s="191" t="s">
        <v>357</v>
      </c>
      <c r="CL678" s="191" t="s">
        <v>358</v>
      </c>
      <c r="CM678" s="208">
        <v>0.13</v>
      </c>
      <c r="CN678" s="191">
        <v>470</v>
      </c>
      <c r="CO678" s="205">
        <f t="shared" si="454"/>
        <v>74.491706534264409</v>
      </c>
      <c r="CP678" s="191">
        <f t="shared" si="455"/>
        <v>43.907489379089093</v>
      </c>
      <c r="CQ678" s="145" t="s">
        <v>353</v>
      </c>
      <c r="CR678" s="191">
        <v>175</v>
      </c>
      <c r="CS678" s="191"/>
      <c r="CT678" s="191"/>
      <c r="CU678" s="191"/>
      <c r="CV678" s="192"/>
      <c r="CW678" s="191" t="s">
        <v>357</v>
      </c>
      <c r="CX678" s="209" t="s">
        <v>358</v>
      </c>
      <c r="CY678" s="208">
        <v>0.13</v>
      </c>
      <c r="CZ678" s="191">
        <v>470</v>
      </c>
      <c r="DA678" s="191"/>
      <c r="DB678" s="191">
        <f t="shared" si="456"/>
        <v>55.34056842735184</v>
      </c>
      <c r="DC678" s="43">
        <f t="shared" si="457"/>
        <v>0</v>
      </c>
      <c r="DD678" s="191" t="s">
        <v>362</v>
      </c>
      <c r="DE678" s="191">
        <v>100</v>
      </c>
      <c r="DF678" s="191" t="s">
        <v>361</v>
      </c>
      <c r="DG678" s="191">
        <v>20</v>
      </c>
      <c r="DH678" s="191" t="s">
        <v>353</v>
      </c>
      <c r="DI678" s="192">
        <v>175</v>
      </c>
      <c r="DJ678" s="191"/>
      <c r="DK678" s="209"/>
      <c r="DL678" s="208"/>
      <c r="DM678" s="191"/>
      <c r="DN678" s="191">
        <f t="shared" si="458"/>
        <v>55.34056842735184</v>
      </c>
      <c r="DO678" s="192">
        <f t="shared" si="459"/>
        <v>0</v>
      </c>
      <c r="DP678" s="191">
        <v>1</v>
      </c>
      <c r="DQ678" s="191" t="s">
        <v>363</v>
      </c>
      <c r="DR678" s="191" t="s">
        <v>371</v>
      </c>
      <c r="DS678" s="208">
        <v>0.13400000000000001</v>
      </c>
      <c r="DT678" s="191">
        <v>580</v>
      </c>
      <c r="DU678" s="191">
        <f t="shared" si="460"/>
        <v>7.9782838976056514</v>
      </c>
      <c r="DV678" s="191">
        <v>0.375</v>
      </c>
      <c r="DW678" s="191">
        <v>0.45</v>
      </c>
      <c r="DX678" s="192">
        <f t="shared" si="461"/>
        <v>9.7572198620197987</v>
      </c>
      <c r="DY678" s="191">
        <v>1</v>
      </c>
      <c r="DZ678" s="191" t="s">
        <v>363</v>
      </c>
      <c r="EA678" s="191" t="s">
        <v>371</v>
      </c>
      <c r="EB678" s="208">
        <v>0.13400000000000001</v>
      </c>
      <c r="EC678" s="191">
        <v>580</v>
      </c>
      <c r="ED678" s="191">
        <f t="shared" si="462"/>
        <v>2.8315471171082511</v>
      </c>
      <c r="EE678" s="191">
        <v>0.47499999999999998</v>
      </c>
      <c r="EF678" s="191">
        <v>0.47499999999999998</v>
      </c>
      <c r="EG678" s="191">
        <f t="shared" si="463"/>
        <v>4.8786099310098994</v>
      </c>
      <c r="EH678" s="166">
        <f t="shared" si="464"/>
        <v>2</v>
      </c>
      <c r="EI678" s="205">
        <f t="shared" si="465"/>
        <v>3.1881889420586407</v>
      </c>
      <c r="EJ678" s="205">
        <f t="shared" si="466"/>
        <v>1.8754052600344946</v>
      </c>
      <c r="EK678" s="51">
        <f t="shared" si="433"/>
        <v>0.70614185707375654</v>
      </c>
      <c r="EL678" s="220">
        <f t="shared" si="467"/>
        <v>0.14000552897067964</v>
      </c>
      <c r="EM678" s="221">
        <f t="shared" si="468"/>
        <v>5.9791463119205854</v>
      </c>
      <c r="EN678" s="191"/>
      <c r="EO678" s="313"/>
      <c r="EP678" s="192" t="s">
        <v>354</v>
      </c>
      <c r="EQ678" s="222">
        <f t="shared" si="469"/>
        <v>3.1881889420586407</v>
      </c>
      <c r="ER678" s="191">
        <f t="shared" si="470"/>
        <v>1.8754052600344946</v>
      </c>
      <c r="ES678" s="51">
        <f t="shared" si="471"/>
        <v>0.70614185707375654</v>
      </c>
      <c r="ET678" s="191">
        <f t="shared" si="434"/>
        <v>3.6082055289706796</v>
      </c>
      <c r="EU678" s="191">
        <f t="shared" si="472"/>
        <v>5.9791463119205854</v>
      </c>
      <c r="EV678" s="191"/>
      <c r="EW678" s="191"/>
      <c r="EX678" s="192" t="str">
        <f t="shared" si="473"/>
        <v>Front</v>
      </c>
      <c r="EY678" s="145"/>
      <c r="EZ678" s="191"/>
      <c r="FA678" s="191"/>
      <c r="FB678" s="191"/>
      <c r="FC678" s="191"/>
      <c r="FD678" s="191"/>
      <c r="FE678" s="191"/>
      <c r="FF678" s="192"/>
      <c r="FG678" s="145"/>
      <c r="FH678" s="191"/>
      <c r="FI678" s="191"/>
      <c r="FJ678" s="191"/>
      <c r="FK678" s="191"/>
      <c r="FL678" s="191"/>
      <c r="FM678" s="191"/>
      <c r="FN678" s="192"/>
      <c r="FO678" s="145"/>
      <c r="FP678" s="191"/>
      <c r="FQ678" s="191"/>
      <c r="FR678" s="191"/>
      <c r="FS678" s="191"/>
      <c r="FT678" s="191"/>
      <c r="FU678" s="191"/>
      <c r="FV678" s="192"/>
      <c r="FW678" s="191"/>
      <c r="FX678" s="191"/>
      <c r="FY678" s="191"/>
      <c r="FZ678" s="191"/>
      <c r="GA678" s="191"/>
      <c r="GB678" s="191"/>
      <c r="GC678" s="191"/>
      <c r="GD678" s="210"/>
      <c r="GE678" s="145"/>
      <c r="GF678" s="191"/>
      <c r="GG678" s="191"/>
      <c r="GH678" s="191"/>
      <c r="GI678" s="191"/>
      <c r="GJ678" s="191"/>
      <c r="GK678" s="191"/>
      <c r="GL678" s="210"/>
      <c r="GM678" s="145"/>
      <c r="GN678" s="191"/>
      <c r="GO678" s="191"/>
      <c r="GP678" s="191"/>
      <c r="GQ678" s="191"/>
      <c r="GR678" s="191"/>
      <c r="GS678" s="191"/>
      <c r="GT678" s="210"/>
      <c r="GU678" s="145"/>
      <c r="GV678" s="191"/>
      <c r="GW678" s="191"/>
      <c r="GX678" s="191"/>
      <c r="GY678" s="191"/>
      <c r="GZ678" s="191"/>
      <c r="HA678" s="191"/>
      <c r="HB678" s="210"/>
      <c r="HC678" s="145"/>
      <c r="HD678" s="191"/>
      <c r="HE678" s="191"/>
      <c r="HF678" s="191"/>
      <c r="HG678" s="191"/>
      <c r="HH678" s="191"/>
      <c r="HI678" s="191"/>
      <c r="HJ678" s="210"/>
      <c r="HR678" s="310"/>
    </row>
    <row r="679" spans="1:226" s="309" customFormat="1" ht="14.45" customHeight="1" x14ac:dyDescent="0.25">
      <c r="A679" s="211" t="s">
        <v>431</v>
      </c>
      <c r="B679" s="194" t="s">
        <v>0</v>
      </c>
      <c r="C679" s="31">
        <f t="shared" si="435"/>
        <v>669</v>
      </c>
      <c r="D679" s="173" t="str">
        <f t="shared" si="436"/>
        <v>Dw_669</v>
      </c>
      <c r="E679" s="4">
        <v>423.84809096558678</v>
      </c>
      <c r="F679" s="195" t="s">
        <v>360</v>
      </c>
      <c r="G679" s="195">
        <v>17.5</v>
      </c>
      <c r="H679" s="3">
        <f t="shared" si="437"/>
        <v>52.313629183777905</v>
      </c>
      <c r="I679" s="196">
        <f t="shared" si="438"/>
        <v>183.54983343789698</v>
      </c>
      <c r="J679" s="1">
        <f t="shared" si="439"/>
        <v>0.3</v>
      </c>
      <c r="K679" s="280">
        <f t="shared" si="440"/>
        <v>0.69770848179106504</v>
      </c>
      <c r="L679" s="280">
        <f t="shared" si="441"/>
        <v>0.82120103178403081</v>
      </c>
      <c r="M679" s="225">
        <f t="shared" si="442"/>
        <v>1.0525928116729542</v>
      </c>
      <c r="N679" s="15" t="s">
        <v>432</v>
      </c>
      <c r="O679" s="197">
        <f t="shared" si="443"/>
        <v>0.61590077383802311</v>
      </c>
      <c r="P679" s="198">
        <f t="shared" si="444"/>
        <v>0</v>
      </c>
      <c r="Q679" s="198">
        <f t="shared" si="445"/>
        <v>0</v>
      </c>
      <c r="R679" s="198">
        <f t="shared" si="446"/>
        <v>0.73749543221093727</v>
      </c>
      <c r="S679" s="77">
        <f t="shared" si="447"/>
        <v>0.88610807989369034</v>
      </c>
      <c r="T679" s="199"/>
      <c r="U679" s="3">
        <f t="shared" si="448"/>
        <v>1.8683438248796231</v>
      </c>
      <c r="V679" s="98">
        <f t="shared" si="449"/>
        <v>11.868409403083787</v>
      </c>
      <c r="W679" s="49">
        <f t="shared" si="450"/>
        <v>4.4078045681660747</v>
      </c>
      <c r="X679" s="317">
        <f t="shared" si="451"/>
        <v>8.8382630815817431E-2</v>
      </c>
      <c r="Y679" s="318">
        <v>8.8382630815817403E-2</v>
      </c>
      <c r="Z679" s="200"/>
      <c r="AA679" s="66"/>
      <c r="AB679" s="66"/>
      <c r="AC679" s="66">
        <v>250</v>
      </c>
      <c r="AD679" s="66"/>
      <c r="AE679" s="66"/>
      <c r="AF679" s="66"/>
      <c r="AG679" s="66"/>
      <c r="AH679" s="195"/>
      <c r="AI679" s="34"/>
      <c r="AJ679" s="229">
        <v>180</v>
      </c>
      <c r="AK679" s="34"/>
      <c r="AL679" s="34"/>
      <c r="AM679" s="34"/>
      <c r="AN679" s="201"/>
      <c r="AO679" s="201"/>
      <c r="AP679" s="202">
        <v>240</v>
      </c>
      <c r="AQ679" s="18"/>
      <c r="AR679" s="18"/>
      <c r="AS679" s="18"/>
      <c r="AT679" s="51"/>
      <c r="AU679" s="17"/>
      <c r="AV679" s="18"/>
      <c r="AW679" s="112"/>
      <c r="AX679" s="103"/>
      <c r="AY679" s="18"/>
      <c r="AZ679" s="18"/>
      <c r="BA679" s="18"/>
      <c r="BB679" s="17"/>
      <c r="BC679" s="19"/>
      <c r="BD679" s="19"/>
      <c r="BE679" s="19"/>
      <c r="BF679" s="17"/>
      <c r="BG679" s="18"/>
      <c r="BH679" s="18"/>
      <c r="BI679" s="128"/>
      <c r="BJ679" s="331"/>
      <c r="BK679" s="332"/>
      <c r="BL679" s="332"/>
      <c r="BM679" s="332"/>
      <c r="BN679" s="333"/>
      <c r="BO679" s="203">
        <f t="shared" si="452"/>
        <v>6.9363999999999999</v>
      </c>
      <c r="BP679" s="285">
        <v>7.541899138425971</v>
      </c>
      <c r="BQ679" s="204">
        <v>2.7255471901695127</v>
      </c>
      <c r="BR679" s="204"/>
      <c r="BS679" s="47"/>
      <c r="BT679" s="42"/>
      <c r="BU679" s="42"/>
      <c r="BV679" s="42"/>
      <c r="BW679" s="43"/>
      <c r="BX679" s="191"/>
      <c r="BY679" s="191"/>
      <c r="BZ679" s="205"/>
      <c r="CA679" s="191"/>
      <c r="CB679" s="206"/>
      <c r="CC679" s="191"/>
      <c r="CD679" s="207">
        <f t="shared" si="453"/>
        <v>55.064950031369094</v>
      </c>
      <c r="CE679" s="47" t="s">
        <v>356</v>
      </c>
      <c r="CF679" s="42">
        <v>31.8</v>
      </c>
      <c r="CG679" s="42" t="s">
        <v>353</v>
      </c>
      <c r="CH679" s="42">
        <v>175</v>
      </c>
      <c r="CI679" s="191"/>
      <c r="CJ679" s="192"/>
      <c r="CK679" s="191" t="s">
        <v>357</v>
      </c>
      <c r="CL679" s="191" t="s">
        <v>358</v>
      </c>
      <c r="CM679" s="208">
        <v>0.13</v>
      </c>
      <c r="CN679" s="191">
        <v>470</v>
      </c>
      <c r="CO679" s="205">
        <f t="shared" si="454"/>
        <v>68.951021218913297</v>
      </c>
      <c r="CP679" s="191">
        <f t="shared" si="455"/>
        <v>41.298712523526824</v>
      </c>
      <c r="CQ679" s="145" t="s">
        <v>353</v>
      </c>
      <c r="CR679" s="191">
        <v>175</v>
      </c>
      <c r="CS679" s="191"/>
      <c r="CT679" s="191"/>
      <c r="CU679" s="191"/>
      <c r="CV679" s="192"/>
      <c r="CW679" s="191" t="s">
        <v>357</v>
      </c>
      <c r="CX679" s="209" t="s">
        <v>358</v>
      </c>
      <c r="CY679" s="208">
        <v>0.13</v>
      </c>
      <c r="CZ679" s="191">
        <v>470</v>
      </c>
      <c r="DA679" s="191"/>
      <c r="DB679" s="191">
        <f t="shared" si="456"/>
        <v>52.313629183777905</v>
      </c>
      <c r="DC679" s="43">
        <f t="shared" si="457"/>
        <v>0</v>
      </c>
      <c r="DD679" s="191" t="s">
        <v>362</v>
      </c>
      <c r="DE679" s="191">
        <v>100</v>
      </c>
      <c r="DF679" s="191" t="s">
        <v>361</v>
      </c>
      <c r="DG679" s="191">
        <v>20</v>
      </c>
      <c r="DH679" s="191" t="s">
        <v>353</v>
      </c>
      <c r="DI679" s="192">
        <v>175</v>
      </c>
      <c r="DJ679" s="191"/>
      <c r="DK679" s="209"/>
      <c r="DL679" s="208"/>
      <c r="DM679" s="191"/>
      <c r="DN679" s="191">
        <f t="shared" si="458"/>
        <v>52.313629183777905</v>
      </c>
      <c r="DO679" s="192">
        <f t="shared" si="459"/>
        <v>0</v>
      </c>
      <c r="DP679" s="191">
        <v>1</v>
      </c>
      <c r="DQ679" s="191" t="s">
        <v>363</v>
      </c>
      <c r="DR679" s="191" t="s">
        <v>371</v>
      </c>
      <c r="DS679" s="208">
        <v>0.13400000000000001</v>
      </c>
      <c r="DT679" s="191">
        <v>580</v>
      </c>
      <c r="DU679" s="191">
        <f t="shared" si="460"/>
        <v>7.541899138425971</v>
      </c>
      <c r="DV679" s="191">
        <v>0.375</v>
      </c>
      <c r="DW679" s="191">
        <v>0.45</v>
      </c>
      <c r="DX679" s="192">
        <f t="shared" si="461"/>
        <v>9.1774916718948489</v>
      </c>
      <c r="DY679" s="191">
        <v>1</v>
      </c>
      <c r="DZ679" s="191" t="s">
        <v>363</v>
      </c>
      <c r="EA679" s="191" t="s">
        <v>371</v>
      </c>
      <c r="EB679" s="208">
        <v>0.13400000000000001</v>
      </c>
      <c r="EC679" s="191">
        <v>580</v>
      </c>
      <c r="ED679" s="191">
        <f t="shared" si="462"/>
        <v>2.7255471901695127</v>
      </c>
      <c r="EE679" s="191">
        <v>0.47499999999999998</v>
      </c>
      <c r="EF679" s="191">
        <v>0.47499999999999998</v>
      </c>
      <c r="EG679" s="191">
        <f t="shared" si="463"/>
        <v>4.5887458359474245</v>
      </c>
      <c r="EH679" s="166">
        <f t="shared" si="464"/>
        <v>2</v>
      </c>
      <c r="EI679" s="205">
        <f t="shared" si="465"/>
        <v>3.1761845022953592</v>
      </c>
      <c r="EJ679" s="205">
        <f t="shared" si="466"/>
        <v>1.8683438248796231</v>
      </c>
      <c r="EK679" s="51">
        <f t="shared" si="433"/>
        <v>0.60720336528988961</v>
      </c>
      <c r="EL679" s="220">
        <f t="shared" si="467"/>
        <v>0.14600774885232037</v>
      </c>
      <c r="EM679" s="221">
        <f t="shared" si="468"/>
        <v>5.9342047015418933</v>
      </c>
      <c r="EN679" s="191"/>
      <c r="EO679" s="313"/>
      <c r="EP679" s="192" t="s">
        <v>354</v>
      </c>
      <c r="EQ679" s="222">
        <f t="shared" si="469"/>
        <v>3.1761845022953592</v>
      </c>
      <c r="ER679" s="191">
        <f t="shared" si="470"/>
        <v>1.8683438248796231</v>
      </c>
      <c r="ES679" s="51">
        <f t="shared" si="471"/>
        <v>0.60720336528988961</v>
      </c>
      <c r="ET679" s="191">
        <f t="shared" si="434"/>
        <v>3.6142077488523201</v>
      </c>
      <c r="EU679" s="191">
        <f t="shared" si="472"/>
        <v>5.9342047015418933</v>
      </c>
      <c r="EV679" s="191"/>
      <c r="EW679" s="191"/>
      <c r="EX679" s="192" t="str">
        <f t="shared" si="473"/>
        <v>Front</v>
      </c>
      <c r="EY679" s="145"/>
      <c r="EZ679" s="191"/>
      <c r="FA679" s="191"/>
      <c r="FB679" s="191"/>
      <c r="FC679" s="191"/>
      <c r="FD679" s="191"/>
      <c r="FE679" s="191"/>
      <c r="FF679" s="192"/>
      <c r="FG679" s="145"/>
      <c r="FH679" s="191"/>
      <c r="FI679" s="191"/>
      <c r="FJ679" s="191"/>
      <c r="FK679" s="191"/>
      <c r="FL679" s="191"/>
      <c r="FM679" s="191"/>
      <c r="FN679" s="192"/>
      <c r="FO679" s="145"/>
      <c r="FP679" s="191"/>
      <c r="FQ679" s="191"/>
      <c r="FR679" s="191"/>
      <c r="FS679" s="191"/>
      <c r="FT679" s="191"/>
      <c r="FU679" s="191"/>
      <c r="FV679" s="192"/>
      <c r="FW679" s="191"/>
      <c r="FX679" s="191"/>
      <c r="FY679" s="191"/>
      <c r="FZ679" s="191"/>
      <c r="GA679" s="191"/>
      <c r="GB679" s="191"/>
      <c r="GC679" s="191"/>
      <c r="GD679" s="210"/>
      <c r="GE679" s="145"/>
      <c r="GF679" s="191"/>
      <c r="GG679" s="191"/>
      <c r="GH679" s="191"/>
      <c r="GI679" s="191"/>
      <c r="GJ679" s="191"/>
      <c r="GK679" s="191"/>
      <c r="GL679" s="210"/>
      <c r="GM679" s="145"/>
      <c r="GN679" s="191"/>
      <c r="GO679" s="191"/>
      <c r="GP679" s="191"/>
      <c r="GQ679" s="191"/>
      <c r="GR679" s="191"/>
      <c r="GS679" s="191"/>
      <c r="GT679" s="210"/>
      <c r="GU679" s="145"/>
      <c r="GV679" s="191"/>
      <c r="GW679" s="191"/>
      <c r="GX679" s="191"/>
      <c r="GY679" s="191"/>
      <c r="GZ679" s="191"/>
      <c r="HA679" s="191"/>
      <c r="HB679" s="210"/>
      <c r="HC679" s="145"/>
      <c r="HD679" s="191"/>
      <c r="HE679" s="191"/>
      <c r="HF679" s="191"/>
      <c r="HG679" s="191"/>
      <c r="HH679" s="191"/>
      <c r="HI679" s="191"/>
      <c r="HJ679" s="210"/>
      <c r="HR679" s="310"/>
    </row>
    <row r="680" spans="1:226" s="309" customFormat="1" ht="14.45" customHeight="1" x14ac:dyDescent="0.25">
      <c r="A680" s="211" t="s">
        <v>431</v>
      </c>
      <c r="B680" s="194" t="s">
        <v>0</v>
      </c>
      <c r="C680" s="31">
        <f t="shared" si="435"/>
        <v>670</v>
      </c>
      <c r="D680" s="173" t="str">
        <f t="shared" si="436"/>
        <v>Dw_670</v>
      </c>
      <c r="E680" s="4">
        <v>386.39437305298532</v>
      </c>
      <c r="F680" s="195" t="s">
        <v>360</v>
      </c>
      <c r="G680" s="195">
        <v>17.5</v>
      </c>
      <c r="H680" s="3">
        <f t="shared" si="437"/>
        <v>57.169895438671468</v>
      </c>
      <c r="I680" s="196">
        <f t="shared" si="438"/>
        <v>199.81862076163384</v>
      </c>
      <c r="J680" s="1">
        <f t="shared" si="439"/>
        <v>0.30000000000000004</v>
      </c>
      <c r="K680" s="280">
        <f t="shared" si="440"/>
        <v>0.70129160997683271</v>
      </c>
      <c r="L680" s="280">
        <f t="shared" si="441"/>
        <v>0.91590184506950878</v>
      </c>
      <c r="M680" s="225">
        <f t="shared" si="442"/>
        <v>1.0485516156452708</v>
      </c>
      <c r="N680" s="15" t="s">
        <v>432</v>
      </c>
      <c r="O680" s="197">
        <f t="shared" si="443"/>
        <v>0.68692638380213156</v>
      </c>
      <c r="P680" s="198">
        <f t="shared" si="444"/>
        <v>0</v>
      </c>
      <c r="Q680" s="198">
        <f t="shared" si="445"/>
        <v>0</v>
      </c>
      <c r="R680" s="198">
        <f t="shared" si="446"/>
        <v>0.73466398250119747</v>
      </c>
      <c r="S680" s="77">
        <f t="shared" si="447"/>
        <v>0.93372748529047911</v>
      </c>
      <c r="T680" s="199"/>
      <c r="U680" s="3">
        <f t="shared" si="448"/>
        <v>2.4271162275167044</v>
      </c>
      <c r="V680" s="98">
        <f t="shared" si="449"/>
        <v>20.02903681837472</v>
      </c>
      <c r="W680" s="49">
        <f t="shared" si="450"/>
        <v>2.8543507087781461</v>
      </c>
      <c r="X680" s="317">
        <f t="shared" si="451"/>
        <v>0.15615985422441331</v>
      </c>
      <c r="Y680" s="318">
        <v>0.15615985422441331</v>
      </c>
      <c r="Z680" s="200"/>
      <c r="AA680" s="66"/>
      <c r="AB680" s="66"/>
      <c r="AC680" s="66">
        <v>250</v>
      </c>
      <c r="AD680" s="66"/>
      <c r="AE680" s="66"/>
      <c r="AF680" s="66"/>
      <c r="AG680" s="66"/>
      <c r="AH680" s="195"/>
      <c r="AI680" s="34"/>
      <c r="AJ680" s="229">
        <v>180</v>
      </c>
      <c r="AK680" s="34"/>
      <c r="AL680" s="34"/>
      <c r="AM680" s="34"/>
      <c r="AN680" s="201"/>
      <c r="AO680" s="201"/>
      <c r="AP680" s="202">
        <v>240</v>
      </c>
      <c r="AQ680" s="18"/>
      <c r="AR680" s="18"/>
      <c r="AS680" s="18"/>
      <c r="AT680" s="51"/>
      <c r="AU680" s="17"/>
      <c r="AV680" s="18"/>
      <c r="AW680" s="112"/>
      <c r="AX680" s="103"/>
      <c r="AY680" s="18"/>
      <c r="AZ680" s="18"/>
      <c r="BA680" s="18"/>
      <c r="BB680" s="17"/>
      <c r="BC680" s="19"/>
      <c r="BD680" s="19"/>
      <c r="BE680" s="19"/>
      <c r="BF680" s="17"/>
      <c r="BG680" s="18"/>
      <c r="BH680" s="18"/>
      <c r="BI680" s="128"/>
      <c r="BJ680" s="331"/>
      <c r="BK680" s="332"/>
      <c r="BL680" s="332"/>
      <c r="BM680" s="332"/>
      <c r="BN680" s="333"/>
      <c r="BO680" s="203">
        <f t="shared" si="452"/>
        <v>6.9363999999999999</v>
      </c>
      <c r="BP680" s="285">
        <v>8.2420124904376149</v>
      </c>
      <c r="BQ680" s="204">
        <v>2.8158027046024237</v>
      </c>
      <c r="BR680" s="204"/>
      <c r="BS680" s="47"/>
      <c r="BT680" s="42"/>
      <c r="BU680" s="42"/>
      <c r="BV680" s="42"/>
      <c r="BW680" s="43"/>
      <c r="BX680" s="191"/>
      <c r="BY680" s="191"/>
      <c r="BZ680" s="205"/>
      <c r="CA680" s="191"/>
      <c r="CB680" s="206"/>
      <c r="CC680" s="191"/>
      <c r="CD680" s="207">
        <f t="shared" si="453"/>
        <v>59.945586228490157</v>
      </c>
      <c r="CE680" s="47" t="s">
        <v>356</v>
      </c>
      <c r="CF680" s="42">
        <v>31.8</v>
      </c>
      <c r="CG680" s="42" t="s">
        <v>353</v>
      </c>
      <c r="CH680" s="42">
        <v>175</v>
      </c>
      <c r="CI680" s="191"/>
      <c r="CJ680" s="192"/>
      <c r="CK680" s="191" t="s">
        <v>357</v>
      </c>
      <c r="CL680" s="191" t="s">
        <v>358</v>
      </c>
      <c r="CM680" s="208">
        <v>0.13</v>
      </c>
      <c r="CN680" s="191">
        <v>470</v>
      </c>
      <c r="CO680" s="205">
        <f t="shared" si="454"/>
        <v>75.507276032863018</v>
      </c>
      <c r="CP680" s="191">
        <f t="shared" si="455"/>
        <v>44.959189671367618</v>
      </c>
      <c r="CQ680" s="145" t="s">
        <v>353</v>
      </c>
      <c r="CR680" s="191">
        <v>175</v>
      </c>
      <c r="CS680" s="191"/>
      <c r="CT680" s="191"/>
      <c r="CU680" s="191"/>
      <c r="CV680" s="192"/>
      <c r="CW680" s="191" t="s">
        <v>357</v>
      </c>
      <c r="CX680" s="209" t="s">
        <v>358</v>
      </c>
      <c r="CY680" s="208">
        <v>0.13</v>
      </c>
      <c r="CZ680" s="191">
        <v>470</v>
      </c>
      <c r="DA680" s="191"/>
      <c r="DB680" s="191">
        <f t="shared" si="456"/>
        <v>57.169895438671468</v>
      </c>
      <c r="DC680" s="43">
        <f t="shared" si="457"/>
        <v>0</v>
      </c>
      <c r="DD680" s="191" t="s">
        <v>362</v>
      </c>
      <c r="DE680" s="191">
        <v>100</v>
      </c>
      <c r="DF680" s="191" t="s">
        <v>361</v>
      </c>
      <c r="DG680" s="191">
        <v>20</v>
      </c>
      <c r="DH680" s="191" t="s">
        <v>353</v>
      </c>
      <c r="DI680" s="192">
        <v>175</v>
      </c>
      <c r="DJ680" s="191"/>
      <c r="DK680" s="209"/>
      <c r="DL680" s="208"/>
      <c r="DM680" s="191"/>
      <c r="DN680" s="191">
        <f t="shared" si="458"/>
        <v>57.169895438671468</v>
      </c>
      <c r="DO680" s="192">
        <f t="shared" si="459"/>
        <v>0</v>
      </c>
      <c r="DP680" s="191">
        <v>1</v>
      </c>
      <c r="DQ680" s="191" t="s">
        <v>363</v>
      </c>
      <c r="DR680" s="191" t="s">
        <v>371</v>
      </c>
      <c r="DS680" s="208">
        <v>0.13400000000000001</v>
      </c>
      <c r="DT680" s="191">
        <v>580</v>
      </c>
      <c r="DU680" s="191">
        <f t="shared" si="460"/>
        <v>8.2420124904376149</v>
      </c>
      <c r="DV680" s="191">
        <v>0.375</v>
      </c>
      <c r="DW680" s="191">
        <v>0.45</v>
      </c>
      <c r="DX680" s="192">
        <f t="shared" si="461"/>
        <v>9.9909310380816923</v>
      </c>
      <c r="DY680" s="191">
        <v>1</v>
      </c>
      <c r="DZ680" s="191" t="s">
        <v>363</v>
      </c>
      <c r="EA680" s="191" t="s">
        <v>371</v>
      </c>
      <c r="EB680" s="208">
        <v>0.13400000000000001</v>
      </c>
      <c r="EC680" s="191">
        <v>580</v>
      </c>
      <c r="ED680" s="191">
        <f t="shared" si="462"/>
        <v>2.8158027046024237</v>
      </c>
      <c r="EE680" s="191">
        <v>0.47499999999999998</v>
      </c>
      <c r="EF680" s="191">
        <v>0.47499999999999998</v>
      </c>
      <c r="EG680" s="191">
        <f t="shared" si="463"/>
        <v>4.9954655190408461</v>
      </c>
      <c r="EH680" s="166">
        <f t="shared" si="464"/>
        <v>2</v>
      </c>
      <c r="EI680" s="205">
        <f t="shared" si="465"/>
        <v>4.1260975867783971</v>
      </c>
      <c r="EJ680" s="205">
        <f t="shared" si="466"/>
        <v>2.4271162275167044</v>
      </c>
      <c r="EK680" s="51">
        <f t="shared" si="433"/>
        <v>0.19434323854285962</v>
      </c>
      <c r="EL680" s="220">
        <f t="shared" si="467"/>
        <v>1.4051512066108014</v>
      </c>
      <c r="EM680" s="221">
        <f t="shared" si="468"/>
        <v>10.01451840918736</v>
      </c>
      <c r="EN680" s="191"/>
      <c r="EO680" s="313"/>
      <c r="EP680" s="192" t="s">
        <v>354</v>
      </c>
      <c r="EQ680" s="222">
        <f t="shared" si="469"/>
        <v>4.1260975867783971</v>
      </c>
      <c r="ER680" s="191">
        <f t="shared" si="470"/>
        <v>2.4271162275167044</v>
      </c>
      <c r="ES680" s="51">
        <f t="shared" si="471"/>
        <v>0.19434323854285962</v>
      </c>
      <c r="ET680" s="191">
        <f t="shared" si="434"/>
        <v>1.4051512066108014</v>
      </c>
      <c r="EU680" s="191">
        <f t="shared" si="472"/>
        <v>10.01451840918736</v>
      </c>
      <c r="EV680" s="191"/>
      <c r="EW680" s="191"/>
      <c r="EX680" s="192" t="str">
        <f t="shared" si="473"/>
        <v>Rear</v>
      </c>
      <c r="EY680" s="145"/>
      <c r="EZ680" s="191"/>
      <c r="FA680" s="191"/>
      <c r="FB680" s="191"/>
      <c r="FC680" s="191"/>
      <c r="FD680" s="191"/>
      <c r="FE680" s="191"/>
      <c r="FF680" s="192"/>
      <c r="FG680" s="145"/>
      <c r="FH680" s="191"/>
      <c r="FI680" s="191"/>
      <c r="FJ680" s="191"/>
      <c r="FK680" s="191"/>
      <c r="FL680" s="191"/>
      <c r="FM680" s="191"/>
      <c r="FN680" s="192"/>
      <c r="FO680" s="145"/>
      <c r="FP680" s="191"/>
      <c r="FQ680" s="191"/>
      <c r="FR680" s="191"/>
      <c r="FS680" s="191"/>
      <c r="FT680" s="191"/>
      <c r="FU680" s="191"/>
      <c r="FV680" s="192"/>
      <c r="FW680" s="191"/>
      <c r="FX680" s="191"/>
      <c r="FY680" s="191"/>
      <c r="FZ680" s="191"/>
      <c r="GA680" s="191"/>
      <c r="GB680" s="191"/>
      <c r="GC680" s="191"/>
      <c r="GD680" s="210"/>
      <c r="GE680" s="145"/>
      <c r="GF680" s="191"/>
      <c r="GG680" s="191"/>
      <c r="GH680" s="191"/>
      <c r="GI680" s="191"/>
      <c r="GJ680" s="191"/>
      <c r="GK680" s="191"/>
      <c r="GL680" s="210"/>
      <c r="GM680" s="145"/>
      <c r="GN680" s="191"/>
      <c r="GO680" s="191"/>
      <c r="GP680" s="191"/>
      <c r="GQ680" s="191"/>
      <c r="GR680" s="191"/>
      <c r="GS680" s="191"/>
      <c r="GT680" s="210"/>
      <c r="GU680" s="145"/>
      <c r="GV680" s="191"/>
      <c r="GW680" s="191"/>
      <c r="GX680" s="191"/>
      <c r="GY680" s="191"/>
      <c r="GZ680" s="191"/>
      <c r="HA680" s="191"/>
      <c r="HB680" s="210"/>
      <c r="HC680" s="145"/>
      <c r="HD680" s="191"/>
      <c r="HE680" s="191"/>
      <c r="HF680" s="191"/>
      <c r="HG680" s="191"/>
      <c r="HH680" s="191"/>
      <c r="HI680" s="191"/>
      <c r="HJ680" s="210"/>
      <c r="HR680" s="310"/>
    </row>
    <row r="681" spans="1:226" s="309" customFormat="1" ht="14.45" customHeight="1" x14ac:dyDescent="0.25">
      <c r="A681" s="211" t="s">
        <v>431</v>
      </c>
      <c r="B681" s="194" t="s">
        <v>0</v>
      </c>
      <c r="C681" s="31">
        <f t="shared" si="435"/>
        <v>671</v>
      </c>
      <c r="D681" s="173" t="str">
        <f t="shared" si="436"/>
        <v>Dw_671</v>
      </c>
      <c r="E681" s="4">
        <v>580.37615615678851</v>
      </c>
      <c r="F681" s="195" t="s">
        <v>360</v>
      </c>
      <c r="G681" s="195">
        <v>17.5</v>
      </c>
      <c r="H681" s="3">
        <f t="shared" si="437"/>
        <v>48.458681613165936</v>
      </c>
      <c r="I681" s="196">
        <f t="shared" si="438"/>
        <v>177.46941176523868</v>
      </c>
      <c r="J681" s="1">
        <f t="shared" si="439"/>
        <v>0.3</v>
      </c>
      <c r="K681" s="280">
        <f t="shared" si="440"/>
        <v>0.66094934263349214</v>
      </c>
      <c r="L681" s="280">
        <f t="shared" si="441"/>
        <v>0.74483396422831694</v>
      </c>
      <c r="M681" s="225">
        <f t="shared" si="442"/>
        <v>1.0986849364698024</v>
      </c>
      <c r="N681" s="15" t="s">
        <v>432</v>
      </c>
      <c r="O681" s="197">
        <f t="shared" si="443"/>
        <v>0.55862547317123767</v>
      </c>
      <c r="P681" s="198">
        <f t="shared" si="444"/>
        <v>0</v>
      </c>
      <c r="Q681" s="198">
        <f t="shared" si="445"/>
        <v>0</v>
      </c>
      <c r="R681" s="198">
        <f t="shared" si="446"/>
        <v>0.76978971649789274</v>
      </c>
      <c r="S681" s="77">
        <f t="shared" si="447"/>
        <v>0.8072013664644403</v>
      </c>
      <c r="T681" s="199"/>
      <c r="U681" s="3">
        <f t="shared" si="448"/>
        <v>1.6334666613656512</v>
      </c>
      <c r="V681" s="98">
        <f t="shared" si="449"/>
        <v>9.0719253348963598</v>
      </c>
      <c r="W681" s="49">
        <f t="shared" si="450"/>
        <v>5.3416093964930704</v>
      </c>
      <c r="X681" s="317">
        <f t="shared" si="451"/>
        <v>6.5332773453305126E-2</v>
      </c>
      <c r="Y681" s="318">
        <v>6.5332773453305112E-2</v>
      </c>
      <c r="Z681" s="200"/>
      <c r="AA681" s="66"/>
      <c r="AB681" s="66"/>
      <c r="AC681" s="66">
        <v>250</v>
      </c>
      <c r="AD681" s="66"/>
      <c r="AE681" s="66"/>
      <c r="AF681" s="66"/>
      <c r="AG681" s="66"/>
      <c r="AH681" s="195"/>
      <c r="AI681" s="34"/>
      <c r="AJ681" s="229">
        <v>180</v>
      </c>
      <c r="AK681" s="34"/>
      <c r="AL681" s="34"/>
      <c r="AM681" s="34"/>
      <c r="AN681" s="201"/>
      <c r="AO681" s="201"/>
      <c r="AP681" s="202">
        <v>240</v>
      </c>
      <c r="AQ681" s="18"/>
      <c r="AR681" s="18"/>
      <c r="AS681" s="18"/>
      <c r="AT681" s="51"/>
      <c r="AU681" s="17"/>
      <c r="AV681" s="18"/>
      <c r="AW681" s="112"/>
      <c r="AX681" s="103"/>
      <c r="AY681" s="18"/>
      <c r="AZ681" s="18"/>
      <c r="BA681" s="18"/>
      <c r="BB681" s="17"/>
      <c r="BC681" s="19"/>
      <c r="BD681" s="19"/>
      <c r="BE681" s="19"/>
      <c r="BF681" s="17"/>
      <c r="BG681" s="18"/>
      <c r="BH681" s="18"/>
      <c r="BI681" s="128"/>
      <c r="BJ681" s="331"/>
      <c r="BK681" s="332"/>
      <c r="BL681" s="332"/>
      <c r="BM681" s="332"/>
      <c r="BN681" s="333"/>
      <c r="BO681" s="203">
        <f t="shared" si="452"/>
        <v>6.9363999999999999</v>
      </c>
      <c r="BP681" s="285">
        <v>6.9861429002315232</v>
      </c>
      <c r="BQ681" s="204">
        <v>2.8928640807983173</v>
      </c>
      <c r="BR681" s="204"/>
      <c r="BS681" s="47"/>
      <c r="BT681" s="42"/>
      <c r="BU681" s="42"/>
      <c r="BV681" s="42"/>
      <c r="BW681" s="43"/>
      <c r="BX681" s="191"/>
      <c r="BY681" s="191"/>
      <c r="BZ681" s="205"/>
      <c r="CA681" s="191"/>
      <c r="CB681" s="206"/>
      <c r="CC681" s="191"/>
      <c r="CD681" s="207">
        <f t="shared" si="453"/>
        <v>53.2408235295716</v>
      </c>
      <c r="CE681" s="47" t="s">
        <v>356</v>
      </c>
      <c r="CF681" s="42">
        <v>31.8</v>
      </c>
      <c r="CG681" s="42" t="s">
        <v>353</v>
      </c>
      <c r="CH681" s="42">
        <v>175</v>
      </c>
      <c r="CI681" s="191"/>
      <c r="CJ681" s="192"/>
      <c r="CK681" s="191" t="s">
        <v>357</v>
      </c>
      <c r="CL681" s="191" t="s">
        <v>358</v>
      </c>
      <c r="CM681" s="208">
        <v>0.13</v>
      </c>
      <c r="CN681" s="191">
        <v>470</v>
      </c>
      <c r="CO681" s="205">
        <f t="shared" si="454"/>
        <v>70.580494687478932</v>
      </c>
      <c r="CP681" s="191">
        <f t="shared" si="455"/>
        <v>39.9306176471787</v>
      </c>
      <c r="CQ681" s="145" t="s">
        <v>353</v>
      </c>
      <c r="CR681" s="191">
        <v>175</v>
      </c>
      <c r="CS681" s="191"/>
      <c r="CT681" s="191"/>
      <c r="CU681" s="191"/>
      <c r="CV681" s="192"/>
      <c r="CW681" s="191" t="s">
        <v>357</v>
      </c>
      <c r="CX681" s="209" t="s">
        <v>358</v>
      </c>
      <c r="CY681" s="208">
        <v>0.13</v>
      </c>
      <c r="CZ681" s="191">
        <v>470</v>
      </c>
      <c r="DA681" s="191"/>
      <c r="DB681" s="191">
        <f t="shared" si="456"/>
        <v>48.458681613165936</v>
      </c>
      <c r="DC681" s="43">
        <f t="shared" si="457"/>
        <v>0</v>
      </c>
      <c r="DD681" s="191" t="s">
        <v>362</v>
      </c>
      <c r="DE681" s="191">
        <v>100</v>
      </c>
      <c r="DF681" s="191" t="s">
        <v>361</v>
      </c>
      <c r="DG681" s="191">
        <v>20</v>
      </c>
      <c r="DH681" s="191" t="s">
        <v>353</v>
      </c>
      <c r="DI681" s="192">
        <v>175</v>
      </c>
      <c r="DJ681" s="191"/>
      <c r="DK681" s="209"/>
      <c r="DL681" s="208"/>
      <c r="DM681" s="191"/>
      <c r="DN681" s="191">
        <f t="shared" si="458"/>
        <v>48.458681613165936</v>
      </c>
      <c r="DO681" s="192">
        <f t="shared" si="459"/>
        <v>0</v>
      </c>
      <c r="DP681" s="191">
        <v>1</v>
      </c>
      <c r="DQ681" s="191" t="s">
        <v>363</v>
      </c>
      <c r="DR681" s="191" t="s">
        <v>371</v>
      </c>
      <c r="DS681" s="208">
        <v>0.13400000000000001</v>
      </c>
      <c r="DT681" s="191">
        <v>580</v>
      </c>
      <c r="DU681" s="191">
        <f t="shared" si="460"/>
        <v>6.9861429002315232</v>
      </c>
      <c r="DV681" s="191">
        <v>0.375</v>
      </c>
      <c r="DW681" s="191">
        <v>0.45</v>
      </c>
      <c r="DX681" s="192">
        <f t="shared" si="461"/>
        <v>8.8734705882619345</v>
      </c>
      <c r="DY681" s="191">
        <v>1</v>
      </c>
      <c r="DZ681" s="191" t="s">
        <v>363</v>
      </c>
      <c r="EA681" s="191" t="s">
        <v>371</v>
      </c>
      <c r="EB681" s="208">
        <v>0.13400000000000001</v>
      </c>
      <c r="EC681" s="191">
        <v>580</v>
      </c>
      <c r="ED681" s="191">
        <f t="shared" si="462"/>
        <v>2.8928640807983173</v>
      </c>
      <c r="EE681" s="191">
        <v>0.47499999999999998</v>
      </c>
      <c r="EF681" s="191">
        <v>0.47499999999999998</v>
      </c>
      <c r="EG681" s="191">
        <f t="shared" si="463"/>
        <v>4.4367352941309672</v>
      </c>
      <c r="EH681" s="166">
        <f t="shared" si="464"/>
        <v>2</v>
      </c>
      <c r="EI681" s="205">
        <f t="shared" si="465"/>
        <v>2.7768933243216072</v>
      </c>
      <c r="EJ681" s="205">
        <f t="shared" si="466"/>
        <v>1.6334666613656512</v>
      </c>
      <c r="EK681" s="51">
        <f t="shared" si="433"/>
        <v>1.009397419432666</v>
      </c>
      <c r="EL681" s="220">
        <f t="shared" si="467"/>
        <v>0.34565333783919638</v>
      </c>
      <c r="EM681" s="221">
        <f t="shared" si="468"/>
        <v>4.5359626674481799</v>
      </c>
      <c r="EN681" s="191"/>
      <c r="EO681" s="313"/>
      <c r="EP681" s="192" t="s">
        <v>354</v>
      </c>
      <c r="EQ681" s="222">
        <f t="shared" si="469"/>
        <v>2.7768933243216072</v>
      </c>
      <c r="ER681" s="191">
        <f t="shared" si="470"/>
        <v>1.6334666613656512</v>
      </c>
      <c r="ES681" s="51">
        <f t="shared" si="471"/>
        <v>1.009397419432666</v>
      </c>
      <c r="ET681" s="191">
        <f t="shared" si="434"/>
        <v>3.8138533378391966</v>
      </c>
      <c r="EU681" s="191">
        <f t="shared" si="472"/>
        <v>4.5359626674481799</v>
      </c>
      <c r="EV681" s="191"/>
      <c r="EW681" s="191"/>
      <c r="EX681" s="192" t="str">
        <f t="shared" si="473"/>
        <v>Front</v>
      </c>
      <c r="EY681" s="145"/>
      <c r="EZ681" s="191"/>
      <c r="FA681" s="191"/>
      <c r="FB681" s="191"/>
      <c r="FC681" s="191"/>
      <c r="FD681" s="191"/>
      <c r="FE681" s="191"/>
      <c r="FF681" s="192"/>
      <c r="FG681" s="145"/>
      <c r="FH681" s="191"/>
      <c r="FI681" s="191"/>
      <c r="FJ681" s="191"/>
      <c r="FK681" s="191"/>
      <c r="FL681" s="191"/>
      <c r="FM681" s="191"/>
      <c r="FN681" s="192"/>
      <c r="FO681" s="145"/>
      <c r="FP681" s="191"/>
      <c r="FQ681" s="191"/>
      <c r="FR681" s="191"/>
      <c r="FS681" s="191"/>
      <c r="FT681" s="191"/>
      <c r="FU681" s="191"/>
      <c r="FV681" s="192"/>
      <c r="FW681" s="191"/>
      <c r="FX681" s="191"/>
      <c r="FY681" s="191"/>
      <c r="FZ681" s="191"/>
      <c r="GA681" s="191"/>
      <c r="GB681" s="191"/>
      <c r="GC681" s="191"/>
      <c r="GD681" s="210"/>
      <c r="GE681" s="145"/>
      <c r="GF681" s="191"/>
      <c r="GG681" s="191"/>
      <c r="GH681" s="191"/>
      <c r="GI681" s="191"/>
      <c r="GJ681" s="191"/>
      <c r="GK681" s="191"/>
      <c r="GL681" s="210"/>
      <c r="GM681" s="145"/>
      <c r="GN681" s="191"/>
      <c r="GO681" s="191"/>
      <c r="GP681" s="191"/>
      <c r="GQ681" s="191"/>
      <c r="GR681" s="191"/>
      <c r="GS681" s="191"/>
      <c r="GT681" s="210"/>
      <c r="GU681" s="145"/>
      <c r="GV681" s="191"/>
      <c r="GW681" s="191"/>
      <c r="GX681" s="191"/>
      <c r="GY681" s="191"/>
      <c r="GZ681" s="191"/>
      <c r="HA681" s="191"/>
      <c r="HB681" s="210"/>
      <c r="HC681" s="145"/>
      <c r="HD681" s="191"/>
      <c r="HE681" s="191"/>
      <c r="HF681" s="191"/>
      <c r="HG681" s="191"/>
      <c r="HH681" s="191"/>
      <c r="HI681" s="191"/>
      <c r="HJ681" s="210"/>
      <c r="HR681" s="310"/>
    </row>
    <row r="682" spans="1:226" s="309" customFormat="1" ht="14.45" customHeight="1" x14ac:dyDescent="0.25">
      <c r="A682" s="211" t="s">
        <v>431</v>
      </c>
      <c r="B682" s="194" t="s">
        <v>0</v>
      </c>
      <c r="C682" s="31">
        <f t="shared" si="435"/>
        <v>672</v>
      </c>
      <c r="D682" s="173" t="str">
        <f t="shared" si="436"/>
        <v>Dw_672</v>
      </c>
      <c r="E682" s="4">
        <v>466.58990488584328</v>
      </c>
      <c r="F682" s="195" t="s">
        <v>360</v>
      </c>
      <c r="G682" s="195">
        <v>17.5</v>
      </c>
      <c r="H682" s="3">
        <f t="shared" si="437"/>
        <v>49.16142798015067</v>
      </c>
      <c r="I682" s="196">
        <f t="shared" si="438"/>
        <v>181.09870827772031</v>
      </c>
      <c r="J682" s="1">
        <f t="shared" si="439"/>
        <v>0.3</v>
      </c>
      <c r="K682" s="280">
        <f t="shared" si="440"/>
        <v>0.65634615606227009</v>
      </c>
      <c r="L682" s="280">
        <f t="shared" si="441"/>
        <v>0.75574312931967891</v>
      </c>
      <c r="M682" s="225">
        <f t="shared" si="442"/>
        <v>1.105126818229367</v>
      </c>
      <c r="N682" s="15" t="s">
        <v>432</v>
      </c>
      <c r="O682" s="197">
        <f t="shared" si="443"/>
        <v>0.56680734698975921</v>
      </c>
      <c r="P682" s="198">
        <f t="shared" si="444"/>
        <v>0</v>
      </c>
      <c r="Q682" s="198">
        <f t="shared" si="445"/>
        <v>0</v>
      </c>
      <c r="R682" s="198">
        <f t="shared" si="446"/>
        <v>0.77430319817840232</v>
      </c>
      <c r="S682" s="77">
        <f t="shared" si="447"/>
        <v>0.80741261462471614</v>
      </c>
      <c r="T682" s="199"/>
      <c r="U682" s="3">
        <f t="shared" si="448"/>
        <v>1.7894181919871974</v>
      </c>
      <c r="V682" s="98">
        <f t="shared" si="449"/>
        <v>10.886859383770084</v>
      </c>
      <c r="W682" s="49">
        <f t="shared" si="450"/>
        <v>4.515666662640978</v>
      </c>
      <c r="X682" s="317">
        <f t="shared" si="451"/>
        <v>8.0416132971795215E-2</v>
      </c>
      <c r="Y682" s="318">
        <v>8.0416132971795215E-2</v>
      </c>
      <c r="Z682" s="200"/>
      <c r="AA682" s="66"/>
      <c r="AB682" s="66"/>
      <c r="AC682" s="66">
        <v>250</v>
      </c>
      <c r="AD682" s="66"/>
      <c r="AE682" s="66"/>
      <c r="AF682" s="66"/>
      <c r="AG682" s="66"/>
      <c r="AH682" s="195"/>
      <c r="AI682" s="34"/>
      <c r="AJ682" s="229">
        <v>180</v>
      </c>
      <c r="AK682" s="34"/>
      <c r="AL682" s="34"/>
      <c r="AM682" s="34"/>
      <c r="AN682" s="201"/>
      <c r="AO682" s="201"/>
      <c r="AP682" s="202">
        <v>240</v>
      </c>
      <c r="AQ682" s="18"/>
      <c r="AR682" s="18"/>
      <c r="AS682" s="18"/>
      <c r="AT682" s="51"/>
      <c r="AU682" s="17"/>
      <c r="AV682" s="18"/>
      <c r="AW682" s="112"/>
      <c r="AX682" s="103"/>
      <c r="AY682" s="18"/>
      <c r="AZ682" s="18"/>
      <c r="BA682" s="18"/>
      <c r="BB682" s="17"/>
      <c r="BC682" s="19"/>
      <c r="BD682" s="19"/>
      <c r="BE682" s="19"/>
      <c r="BF682" s="17"/>
      <c r="BG682" s="18"/>
      <c r="BH682" s="18"/>
      <c r="BI682" s="128"/>
      <c r="BJ682" s="331"/>
      <c r="BK682" s="332"/>
      <c r="BL682" s="332"/>
      <c r="BM682" s="332"/>
      <c r="BN682" s="333"/>
      <c r="BO682" s="203">
        <f t="shared" si="452"/>
        <v>6.9363999999999999</v>
      </c>
      <c r="BP682" s="285">
        <v>7.0874557378684431</v>
      </c>
      <c r="BQ682" s="204">
        <v>2.9512515625036118</v>
      </c>
      <c r="BR682" s="204"/>
      <c r="BS682" s="47"/>
      <c r="BT682" s="42"/>
      <c r="BU682" s="42"/>
      <c r="BV682" s="42"/>
      <c r="BW682" s="43"/>
      <c r="BX682" s="191"/>
      <c r="BY682" s="191"/>
      <c r="BZ682" s="205"/>
      <c r="CA682" s="191"/>
      <c r="CB682" s="206"/>
      <c r="CC682" s="191"/>
      <c r="CD682" s="207">
        <f t="shared" si="453"/>
        <v>54.32961248331609</v>
      </c>
      <c r="CE682" s="47" t="s">
        <v>356</v>
      </c>
      <c r="CF682" s="42">
        <v>31.8</v>
      </c>
      <c r="CG682" s="42" t="s">
        <v>353</v>
      </c>
      <c r="CH682" s="42">
        <v>175</v>
      </c>
      <c r="CI682" s="191"/>
      <c r="CJ682" s="192"/>
      <c r="CK682" s="191" t="s">
        <v>357</v>
      </c>
      <c r="CL682" s="191" t="s">
        <v>358</v>
      </c>
      <c r="CM682" s="208">
        <v>0.13</v>
      </c>
      <c r="CN682" s="191">
        <v>470</v>
      </c>
      <c r="CO682" s="205">
        <f t="shared" si="454"/>
        <v>72.80429846599111</v>
      </c>
      <c r="CP682" s="191">
        <f t="shared" si="455"/>
        <v>40.747209362487069</v>
      </c>
      <c r="CQ682" s="145" t="s">
        <v>353</v>
      </c>
      <c r="CR682" s="191">
        <v>175</v>
      </c>
      <c r="CS682" s="191"/>
      <c r="CT682" s="191"/>
      <c r="CU682" s="191"/>
      <c r="CV682" s="192"/>
      <c r="CW682" s="191" t="s">
        <v>357</v>
      </c>
      <c r="CX682" s="209" t="s">
        <v>358</v>
      </c>
      <c r="CY682" s="208">
        <v>0.13</v>
      </c>
      <c r="CZ682" s="191">
        <v>470</v>
      </c>
      <c r="DA682" s="191"/>
      <c r="DB682" s="191">
        <f t="shared" si="456"/>
        <v>49.16142798015067</v>
      </c>
      <c r="DC682" s="43">
        <f t="shared" si="457"/>
        <v>0</v>
      </c>
      <c r="DD682" s="191" t="s">
        <v>362</v>
      </c>
      <c r="DE682" s="191">
        <v>100</v>
      </c>
      <c r="DF682" s="191" t="s">
        <v>361</v>
      </c>
      <c r="DG682" s="191">
        <v>20</v>
      </c>
      <c r="DH682" s="191" t="s">
        <v>353</v>
      </c>
      <c r="DI682" s="192">
        <v>175</v>
      </c>
      <c r="DJ682" s="191"/>
      <c r="DK682" s="209"/>
      <c r="DL682" s="208"/>
      <c r="DM682" s="191"/>
      <c r="DN682" s="191">
        <f t="shared" si="458"/>
        <v>49.16142798015067</v>
      </c>
      <c r="DO682" s="192">
        <f t="shared" si="459"/>
        <v>0</v>
      </c>
      <c r="DP682" s="191">
        <v>1</v>
      </c>
      <c r="DQ682" s="191" t="s">
        <v>363</v>
      </c>
      <c r="DR682" s="191" t="s">
        <v>371</v>
      </c>
      <c r="DS682" s="208">
        <v>0.13400000000000001</v>
      </c>
      <c r="DT682" s="191">
        <v>580</v>
      </c>
      <c r="DU682" s="191">
        <f t="shared" si="460"/>
        <v>7.0874557378684431</v>
      </c>
      <c r="DV682" s="191">
        <v>0.375</v>
      </c>
      <c r="DW682" s="191">
        <v>0.45</v>
      </c>
      <c r="DX682" s="192">
        <f t="shared" si="461"/>
        <v>9.0549354138860156</v>
      </c>
      <c r="DY682" s="191">
        <v>1</v>
      </c>
      <c r="DZ682" s="191" t="s">
        <v>363</v>
      </c>
      <c r="EA682" s="191" t="s">
        <v>371</v>
      </c>
      <c r="EB682" s="208">
        <v>0.13400000000000001</v>
      </c>
      <c r="EC682" s="191">
        <v>580</v>
      </c>
      <c r="ED682" s="191">
        <f t="shared" si="462"/>
        <v>2.9512515625036118</v>
      </c>
      <c r="EE682" s="191">
        <v>0.47499999999999998</v>
      </c>
      <c r="EF682" s="191">
        <v>0.47499999999999998</v>
      </c>
      <c r="EG682" s="191">
        <f t="shared" si="463"/>
        <v>4.5274677069430078</v>
      </c>
      <c r="EH682" s="166">
        <f t="shared" si="464"/>
        <v>2</v>
      </c>
      <c r="EI682" s="205">
        <f t="shared" si="465"/>
        <v>3.0420109263782353</v>
      </c>
      <c r="EJ682" s="205">
        <f t="shared" si="466"/>
        <v>1.7894181919871974</v>
      </c>
      <c r="EK682" s="51">
        <f t="shared" si="433"/>
        <v>0.91183337051641433</v>
      </c>
      <c r="EL682" s="220">
        <f t="shared" si="467"/>
        <v>0.21309453681088231</v>
      </c>
      <c r="EM682" s="221">
        <f t="shared" si="468"/>
        <v>5.4434296918850418</v>
      </c>
      <c r="EN682" s="191"/>
      <c r="EO682" s="313"/>
      <c r="EP682" s="192" t="s">
        <v>354</v>
      </c>
      <c r="EQ682" s="222">
        <f t="shared" si="469"/>
        <v>3.0420109263782353</v>
      </c>
      <c r="ER682" s="191">
        <f t="shared" si="470"/>
        <v>1.7894181919871974</v>
      </c>
      <c r="ES682" s="51">
        <f t="shared" si="471"/>
        <v>0.91183337051641433</v>
      </c>
      <c r="ET682" s="191">
        <f t="shared" si="434"/>
        <v>3.6812945368108823</v>
      </c>
      <c r="EU682" s="191">
        <f t="shared" si="472"/>
        <v>5.4434296918850418</v>
      </c>
      <c r="EV682" s="191"/>
      <c r="EW682" s="191"/>
      <c r="EX682" s="192" t="str">
        <f t="shared" si="473"/>
        <v>Front</v>
      </c>
      <c r="EY682" s="145"/>
      <c r="EZ682" s="191"/>
      <c r="FA682" s="191"/>
      <c r="FB682" s="191"/>
      <c r="FC682" s="191"/>
      <c r="FD682" s="191"/>
      <c r="FE682" s="191"/>
      <c r="FF682" s="192"/>
      <c r="FG682" s="145"/>
      <c r="FH682" s="191"/>
      <c r="FI682" s="191"/>
      <c r="FJ682" s="191"/>
      <c r="FK682" s="191"/>
      <c r="FL682" s="191"/>
      <c r="FM682" s="191"/>
      <c r="FN682" s="192"/>
      <c r="FO682" s="145"/>
      <c r="FP682" s="191"/>
      <c r="FQ682" s="191"/>
      <c r="FR682" s="191"/>
      <c r="FS682" s="191"/>
      <c r="FT682" s="191"/>
      <c r="FU682" s="191"/>
      <c r="FV682" s="192"/>
      <c r="FW682" s="191"/>
      <c r="FX682" s="191"/>
      <c r="FY682" s="191"/>
      <c r="FZ682" s="191"/>
      <c r="GA682" s="191"/>
      <c r="GB682" s="191"/>
      <c r="GC682" s="191"/>
      <c r="GD682" s="210"/>
      <c r="GE682" s="145"/>
      <c r="GF682" s="191"/>
      <c r="GG682" s="191"/>
      <c r="GH682" s="191"/>
      <c r="GI682" s="191"/>
      <c r="GJ682" s="191"/>
      <c r="GK682" s="191"/>
      <c r="GL682" s="210"/>
      <c r="GM682" s="145"/>
      <c r="GN682" s="191"/>
      <c r="GO682" s="191"/>
      <c r="GP682" s="191"/>
      <c r="GQ682" s="191"/>
      <c r="GR682" s="191"/>
      <c r="GS682" s="191"/>
      <c r="GT682" s="210"/>
      <c r="GU682" s="145"/>
      <c r="GV682" s="191"/>
      <c r="GW682" s="191"/>
      <c r="GX682" s="191"/>
      <c r="GY682" s="191"/>
      <c r="GZ682" s="191"/>
      <c r="HA682" s="191"/>
      <c r="HB682" s="210"/>
      <c r="HC682" s="145"/>
      <c r="HD682" s="191"/>
      <c r="HE682" s="191"/>
      <c r="HF682" s="191"/>
      <c r="HG682" s="191"/>
      <c r="HH682" s="191"/>
      <c r="HI682" s="191"/>
      <c r="HJ682" s="210"/>
      <c r="HR682" s="310"/>
    </row>
    <row r="683" spans="1:226" s="309" customFormat="1" ht="14.45" customHeight="1" x14ac:dyDescent="0.25">
      <c r="A683" s="211" t="s">
        <v>431</v>
      </c>
      <c r="B683" s="194" t="s">
        <v>0</v>
      </c>
      <c r="C683" s="31">
        <f t="shared" si="435"/>
        <v>673</v>
      </c>
      <c r="D683" s="173" t="str">
        <f t="shared" si="436"/>
        <v>Dw_673</v>
      </c>
      <c r="E683" s="4">
        <v>382.28555433695999</v>
      </c>
      <c r="F683" s="195" t="s">
        <v>360</v>
      </c>
      <c r="G683" s="195">
        <v>17.5</v>
      </c>
      <c r="H683" s="3">
        <f t="shared" si="437"/>
        <v>46.061919287271863</v>
      </c>
      <c r="I683" s="196">
        <f t="shared" si="438"/>
        <v>168.37955807902733</v>
      </c>
      <c r="J683" s="1">
        <f t="shared" si="439"/>
        <v>0.30000000000000004</v>
      </c>
      <c r="K683" s="280">
        <f t="shared" si="440"/>
        <v>0.66242726121990281</v>
      </c>
      <c r="L683" s="280">
        <f t="shared" si="441"/>
        <v>0.77301617070909745</v>
      </c>
      <c r="M683" s="225">
        <f t="shared" si="442"/>
        <v>1.096651381560354</v>
      </c>
      <c r="N683" s="15" t="s">
        <v>432</v>
      </c>
      <c r="O683" s="197">
        <f t="shared" si="443"/>
        <v>0.57976212803182314</v>
      </c>
      <c r="P683" s="198">
        <f t="shared" si="444"/>
        <v>0</v>
      </c>
      <c r="Q683" s="198">
        <f t="shared" si="445"/>
        <v>0</v>
      </c>
      <c r="R683" s="198">
        <f t="shared" si="446"/>
        <v>0.76836491343992319</v>
      </c>
      <c r="S683" s="77">
        <f t="shared" si="447"/>
        <v>0.78892813980758636</v>
      </c>
      <c r="T683" s="199"/>
      <c r="U683" s="3">
        <f t="shared" si="448"/>
        <v>1.7912584466910177</v>
      </c>
      <c r="V683" s="98">
        <f t="shared" si="449"/>
        <v>10.909263197662517</v>
      </c>
      <c r="W683" s="49">
        <f t="shared" si="450"/>
        <v>4.2222759184269529</v>
      </c>
      <c r="X683" s="317">
        <f t="shared" si="451"/>
        <v>8.6713193332263183E-2</v>
      </c>
      <c r="Y683" s="318">
        <v>8.6713193332263183E-2</v>
      </c>
      <c r="Z683" s="200"/>
      <c r="AA683" s="66"/>
      <c r="AB683" s="66"/>
      <c r="AC683" s="66">
        <v>250</v>
      </c>
      <c r="AD683" s="66"/>
      <c r="AE683" s="66"/>
      <c r="AF683" s="66"/>
      <c r="AG683" s="66"/>
      <c r="AH683" s="195"/>
      <c r="AI683" s="34"/>
      <c r="AJ683" s="229">
        <v>180</v>
      </c>
      <c r="AK683" s="34"/>
      <c r="AL683" s="34"/>
      <c r="AM683" s="34"/>
      <c r="AN683" s="201"/>
      <c r="AO683" s="201"/>
      <c r="AP683" s="202">
        <v>240</v>
      </c>
      <c r="AQ683" s="18"/>
      <c r="AR683" s="18"/>
      <c r="AS683" s="18"/>
      <c r="AT683" s="51"/>
      <c r="AU683" s="17"/>
      <c r="AV683" s="18"/>
      <c r="AW683" s="112"/>
      <c r="AX683" s="103"/>
      <c r="AY683" s="18"/>
      <c r="AZ683" s="18"/>
      <c r="BA683" s="18"/>
      <c r="BB683" s="17"/>
      <c r="BC683" s="19"/>
      <c r="BD683" s="19"/>
      <c r="BE683" s="19"/>
      <c r="BF683" s="17"/>
      <c r="BG683" s="18"/>
      <c r="BH683" s="18"/>
      <c r="BI683" s="128"/>
      <c r="BJ683" s="331"/>
      <c r="BK683" s="332"/>
      <c r="BL683" s="332"/>
      <c r="BM683" s="332"/>
      <c r="BN683" s="333"/>
      <c r="BO683" s="203">
        <f t="shared" si="452"/>
        <v>6.9363999999999999</v>
      </c>
      <c r="BP683" s="285">
        <v>6.6406088586690304</v>
      </c>
      <c r="BQ683" s="204">
        <v>2.8082665445045256</v>
      </c>
      <c r="BR683" s="204"/>
      <c r="BS683" s="47"/>
      <c r="BT683" s="42"/>
      <c r="BU683" s="42"/>
      <c r="BV683" s="42"/>
      <c r="BW683" s="43"/>
      <c r="BX683" s="191"/>
      <c r="BY683" s="191"/>
      <c r="BZ683" s="205"/>
      <c r="CA683" s="191"/>
      <c r="CB683" s="206"/>
      <c r="CC683" s="191"/>
      <c r="CD683" s="207">
        <f t="shared" si="453"/>
        <v>50.513867423708206</v>
      </c>
      <c r="CE683" s="47" t="s">
        <v>356</v>
      </c>
      <c r="CF683" s="42">
        <v>31.8</v>
      </c>
      <c r="CG683" s="42" t="s">
        <v>353</v>
      </c>
      <c r="CH683" s="42">
        <v>175</v>
      </c>
      <c r="CI683" s="191"/>
      <c r="CJ683" s="192"/>
      <c r="CK683" s="191" t="s">
        <v>357</v>
      </c>
      <c r="CL683" s="191" t="s">
        <v>358</v>
      </c>
      <c r="CM683" s="208">
        <v>0.13</v>
      </c>
      <c r="CN683" s="191">
        <v>470</v>
      </c>
      <c r="CO683" s="205">
        <f t="shared" si="454"/>
        <v>66.284165653055766</v>
      </c>
      <c r="CP683" s="191">
        <f t="shared" si="455"/>
        <v>37.885400567781154</v>
      </c>
      <c r="CQ683" s="145" t="s">
        <v>353</v>
      </c>
      <c r="CR683" s="191">
        <v>175</v>
      </c>
      <c r="CS683" s="191"/>
      <c r="CT683" s="191"/>
      <c r="CU683" s="191"/>
      <c r="CV683" s="192"/>
      <c r="CW683" s="191" t="s">
        <v>357</v>
      </c>
      <c r="CX683" s="209" t="s">
        <v>358</v>
      </c>
      <c r="CY683" s="208">
        <v>0.13</v>
      </c>
      <c r="CZ683" s="191">
        <v>470</v>
      </c>
      <c r="DA683" s="191"/>
      <c r="DB683" s="191">
        <f t="shared" si="456"/>
        <v>46.061919287271863</v>
      </c>
      <c r="DC683" s="43">
        <f t="shared" si="457"/>
        <v>0</v>
      </c>
      <c r="DD683" s="191" t="s">
        <v>362</v>
      </c>
      <c r="DE683" s="191">
        <v>100</v>
      </c>
      <c r="DF683" s="191" t="s">
        <v>361</v>
      </c>
      <c r="DG683" s="191">
        <v>20</v>
      </c>
      <c r="DH683" s="191" t="s">
        <v>353</v>
      </c>
      <c r="DI683" s="192">
        <v>175</v>
      </c>
      <c r="DJ683" s="191"/>
      <c r="DK683" s="209"/>
      <c r="DL683" s="208"/>
      <c r="DM683" s="191"/>
      <c r="DN683" s="191">
        <f t="shared" si="458"/>
        <v>46.061919287271863</v>
      </c>
      <c r="DO683" s="192">
        <f t="shared" si="459"/>
        <v>0</v>
      </c>
      <c r="DP683" s="191">
        <v>1</v>
      </c>
      <c r="DQ683" s="191" t="s">
        <v>363</v>
      </c>
      <c r="DR683" s="191" t="s">
        <v>371</v>
      </c>
      <c r="DS683" s="208">
        <v>0.13400000000000001</v>
      </c>
      <c r="DT683" s="191">
        <v>580</v>
      </c>
      <c r="DU683" s="191">
        <f t="shared" si="460"/>
        <v>6.6406088586690304</v>
      </c>
      <c r="DV683" s="191">
        <v>0.375</v>
      </c>
      <c r="DW683" s="191">
        <v>0.45</v>
      </c>
      <c r="DX683" s="192">
        <f t="shared" si="461"/>
        <v>8.418977903951367</v>
      </c>
      <c r="DY683" s="191">
        <v>1</v>
      </c>
      <c r="DZ683" s="191" t="s">
        <v>363</v>
      </c>
      <c r="EA683" s="191" t="s">
        <v>371</v>
      </c>
      <c r="EB683" s="208">
        <v>0.13400000000000001</v>
      </c>
      <c r="EC683" s="191">
        <v>580</v>
      </c>
      <c r="ED683" s="191">
        <f t="shared" si="462"/>
        <v>2.8082665445045256</v>
      </c>
      <c r="EE683" s="191">
        <v>0.47499999999999998</v>
      </c>
      <c r="EF683" s="191">
        <v>0.47499999999999998</v>
      </c>
      <c r="EG683" s="191">
        <f t="shared" si="463"/>
        <v>4.2094889519756835</v>
      </c>
      <c r="EH683" s="166">
        <f t="shared" si="464"/>
        <v>2</v>
      </c>
      <c r="EI683" s="205">
        <f t="shared" si="465"/>
        <v>3.0451393593747298</v>
      </c>
      <c r="EJ683" s="205">
        <f t="shared" si="466"/>
        <v>1.7912584466910175</v>
      </c>
      <c r="EK683" s="51">
        <f t="shared" si="433"/>
        <v>0.76700809781350809</v>
      </c>
      <c r="EL683" s="220">
        <f t="shared" si="467"/>
        <v>0.21153032031263508</v>
      </c>
      <c r="EM683" s="221">
        <f t="shared" si="468"/>
        <v>5.4546315988312584</v>
      </c>
      <c r="EN683" s="191"/>
      <c r="EO683" s="313"/>
      <c r="EP683" s="192" t="s">
        <v>354</v>
      </c>
      <c r="EQ683" s="222">
        <f t="shared" si="469"/>
        <v>3.0451393593747298</v>
      </c>
      <c r="ER683" s="191">
        <f t="shared" si="470"/>
        <v>1.7912584466910175</v>
      </c>
      <c r="ES683" s="51">
        <f t="shared" si="471"/>
        <v>0.76700809781350809</v>
      </c>
      <c r="ET683" s="191">
        <f t="shared" si="434"/>
        <v>3.6797303203126352</v>
      </c>
      <c r="EU683" s="191">
        <f t="shared" si="472"/>
        <v>5.4546315988312584</v>
      </c>
      <c r="EV683" s="191"/>
      <c r="EW683" s="191"/>
      <c r="EX683" s="192" t="str">
        <f t="shared" si="473"/>
        <v>Front</v>
      </c>
      <c r="EY683" s="145"/>
      <c r="EZ683" s="191"/>
      <c r="FA683" s="191"/>
      <c r="FB683" s="191"/>
      <c r="FC683" s="191"/>
      <c r="FD683" s="191"/>
      <c r="FE683" s="191"/>
      <c r="FF683" s="192"/>
      <c r="FG683" s="145"/>
      <c r="FH683" s="191"/>
      <c r="FI683" s="191"/>
      <c r="FJ683" s="191"/>
      <c r="FK683" s="191"/>
      <c r="FL683" s="191"/>
      <c r="FM683" s="191"/>
      <c r="FN683" s="192"/>
      <c r="FO683" s="145"/>
      <c r="FP683" s="191"/>
      <c r="FQ683" s="191"/>
      <c r="FR683" s="191"/>
      <c r="FS683" s="191"/>
      <c r="FT683" s="191"/>
      <c r="FU683" s="191"/>
      <c r="FV683" s="192"/>
      <c r="FW683" s="191"/>
      <c r="FX683" s="191"/>
      <c r="FY683" s="191"/>
      <c r="FZ683" s="191"/>
      <c r="GA683" s="191"/>
      <c r="GB683" s="191"/>
      <c r="GC683" s="191"/>
      <c r="GD683" s="210"/>
      <c r="GE683" s="145"/>
      <c r="GF683" s="191"/>
      <c r="GG683" s="191"/>
      <c r="GH683" s="191"/>
      <c r="GI683" s="191"/>
      <c r="GJ683" s="191"/>
      <c r="GK683" s="191"/>
      <c r="GL683" s="210"/>
      <c r="GM683" s="145"/>
      <c r="GN683" s="191"/>
      <c r="GO683" s="191"/>
      <c r="GP683" s="191"/>
      <c r="GQ683" s="191"/>
      <c r="GR683" s="191"/>
      <c r="GS683" s="191"/>
      <c r="GT683" s="210"/>
      <c r="GU683" s="145"/>
      <c r="GV683" s="191"/>
      <c r="GW683" s="191"/>
      <c r="GX683" s="191"/>
      <c r="GY683" s="191"/>
      <c r="GZ683" s="191"/>
      <c r="HA683" s="191"/>
      <c r="HB683" s="210"/>
      <c r="HC683" s="145"/>
      <c r="HD683" s="191"/>
      <c r="HE683" s="191"/>
      <c r="HF683" s="191"/>
      <c r="HG683" s="191"/>
      <c r="HH683" s="191"/>
      <c r="HI683" s="191"/>
      <c r="HJ683" s="210"/>
      <c r="HR683" s="310"/>
    </row>
    <row r="684" spans="1:226" s="309" customFormat="1" ht="14.45" customHeight="1" x14ac:dyDescent="0.25">
      <c r="A684" s="211" t="s">
        <v>431</v>
      </c>
      <c r="B684" s="194" t="s">
        <v>0</v>
      </c>
      <c r="C684" s="31">
        <f t="shared" si="435"/>
        <v>674</v>
      </c>
      <c r="D684" s="173" t="str">
        <f t="shared" si="436"/>
        <v>Dw_674</v>
      </c>
      <c r="E684" s="4">
        <v>447.81001292639229</v>
      </c>
      <c r="F684" s="195" t="s">
        <v>360</v>
      </c>
      <c r="G684" s="195">
        <v>17.5</v>
      </c>
      <c r="H684" s="3">
        <f t="shared" si="437"/>
        <v>53.063480200657096</v>
      </c>
      <c r="I684" s="196">
        <f t="shared" si="438"/>
        <v>191.08723723898157</v>
      </c>
      <c r="J684" s="1">
        <f t="shared" si="439"/>
        <v>0.3</v>
      </c>
      <c r="K684" s="280">
        <f t="shared" si="440"/>
        <v>0.67474087073923883</v>
      </c>
      <c r="L684" s="280">
        <f t="shared" si="441"/>
        <v>0.77596877747252335</v>
      </c>
      <c r="M684" s="225">
        <f t="shared" si="442"/>
        <v>1.0803319148106796</v>
      </c>
      <c r="N684" s="15" t="s">
        <v>432</v>
      </c>
      <c r="O684" s="197">
        <f t="shared" si="443"/>
        <v>0.5819765831043926</v>
      </c>
      <c r="P684" s="198">
        <f t="shared" si="444"/>
        <v>0</v>
      </c>
      <c r="Q684" s="198">
        <f t="shared" si="445"/>
        <v>0</v>
      </c>
      <c r="R684" s="198">
        <f t="shared" si="446"/>
        <v>0.75693073675684852</v>
      </c>
      <c r="S684" s="77">
        <f t="shared" si="447"/>
        <v>0.8633370352611589</v>
      </c>
      <c r="T684" s="199"/>
      <c r="U684" s="3">
        <f t="shared" si="448"/>
        <v>1.8054958958844489</v>
      </c>
      <c r="V684" s="98">
        <f t="shared" si="449"/>
        <v>11.083372462189001</v>
      </c>
      <c r="W684" s="49">
        <f t="shared" si="450"/>
        <v>4.7876655216346391</v>
      </c>
      <c r="X684" s="317">
        <f t="shared" si="451"/>
        <v>7.7936069505821937E-2</v>
      </c>
      <c r="Y684" s="318">
        <v>7.7936069505821937E-2</v>
      </c>
      <c r="Z684" s="200"/>
      <c r="AA684" s="66"/>
      <c r="AB684" s="66"/>
      <c r="AC684" s="66">
        <v>250</v>
      </c>
      <c r="AD684" s="66"/>
      <c r="AE684" s="66"/>
      <c r="AF684" s="66"/>
      <c r="AG684" s="66"/>
      <c r="AH684" s="195"/>
      <c r="AI684" s="34"/>
      <c r="AJ684" s="229">
        <v>180</v>
      </c>
      <c r="AK684" s="34"/>
      <c r="AL684" s="34"/>
      <c r="AM684" s="34"/>
      <c r="AN684" s="201"/>
      <c r="AO684" s="201"/>
      <c r="AP684" s="202">
        <v>240</v>
      </c>
      <c r="AQ684" s="18"/>
      <c r="AR684" s="18"/>
      <c r="AS684" s="18"/>
      <c r="AT684" s="51"/>
      <c r="AU684" s="17"/>
      <c r="AV684" s="18"/>
      <c r="AW684" s="112"/>
      <c r="AX684" s="103"/>
      <c r="AY684" s="18"/>
      <c r="AZ684" s="18"/>
      <c r="BA684" s="18"/>
      <c r="BB684" s="17"/>
      <c r="BC684" s="19"/>
      <c r="BD684" s="19"/>
      <c r="BE684" s="19"/>
      <c r="BF684" s="17"/>
      <c r="BG684" s="18"/>
      <c r="BH684" s="18"/>
      <c r="BI684" s="128"/>
      <c r="BJ684" s="331"/>
      <c r="BK684" s="332"/>
      <c r="BL684" s="332"/>
      <c r="BM684" s="332"/>
      <c r="BN684" s="333"/>
      <c r="BO684" s="203">
        <f t="shared" si="452"/>
        <v>6.9363999999999999</v>
      </c>
      <c r="BP684" s="285">
        <v>7.6500029122681932</v>
      </c>
      <c r="BQ684" s="204">
        <v>2.9123107783554296</v>
      </c>
      <c r="BR684" s="204"/>
      <c r="BS684" s="47"/>
      <c r="BT684" s="42"/>
      <c r="BU684" s="42"/>
      <c r="BV684" s="42"/>
      <c r="BW684" s="43"/>
      <c r="BX684" s="191"/>
      <c r="BY684" s="191"/>
      <c r="BZ684" s="205"/>
      <c r="CA684" s="191"/>
      <c r="CB684" s="206"/>
      <c r="CC684" s="191"/>
      <c r="CD684" s="207">
        <f t="shared" si="453"/>
        <v>57.326171171694469</v>
      </c>
      <c r="CE684" s="47" t="s">
        <v>356</v>
      </c>
      <c r="CF684" s="42">
        <v>31.8</v>
      </c>
      <c r="CG684" s="42" t="s">
        <v>353</v>
      </c>
      <c r="CH684" s="42">
        <v>175</v>
      </c>
      <c r="CI684" s="191"/>
      <c r="CJ684" s="192"/>
      <c r="CK684" s="191" t="s">
        <v>357</v>
      </c>
      <c r="CL684" s="191" t="s">
        <v>358</v>
      </c>
      <c r="CM684" s="208">
        <v>0.13</v>
      </c>
      <c r="CN684" s="191">
        <v>470</v>
      </c>
      <c r="CO684" s="205">
        <f t="shared" si="454"/>
        <v>74.988722986239509</v>
      </c>
      <c r="CP684" s="191">
        <f t="shared" si="455"/>
        <v>42.994628378770855</v>
      </c>
      <c r="CQ684" s="145" t="s">
        <v>353</v>
      </c>
      <c r="CR684" s="191">
        <v>175</v>
      </c>
      <c r="CS684" s="191"/>
      <c r="CT684" s="191"/>
      <c r="CU684" s="191"/>
      <c r="CV684" s="192"/>
      <c r="CW684" s="191" t="s">
        <v>357</v>
      </c>
      <c r="CX684" s="209" t="s">
        <v>358</v>
      </c>
      <c r="CY684" s="208">
        <v>0.13</v>
      </c>
      <c r="CZ684" s="191">
        <v>470</v>
      </c>
      <c r="DA684" s="191"/>
      <c r="DB684" s="191">
        <f t="shared" si="456"/>
        <v>53.063480200657096</v>
      </c>
      <c r="DC684" s="43">
        <f t="shared" si="457"/>
        <v>0</v>
      </c>
      <c r="DD684" s="191" t="s">
        <v>362</v>
      </c>
      <c r="DE684" s="191">
        <v>100</v>
      </c>
      <c r="DF684" s="191" t="s">
        <v>361</v>
      </c>
      <c r="DG684" s="191">
        <v>20</v>
      </c>
      <c r="DH684" s="191" t="s">
        <v>353</v>
      </c>
      <c r="DI684" s="192">
        <v>175</v>
      </c>
      <c r="DJ684" s="191"/>
      <c r="DK684" s="209"/>
      <c r="DL684" s="208"/>
      <c r="DM684" s="191"/>
      <c r="DN684" s="191">
        <f t="shared" si="458"/>
        <v>53.063480200657096</v>
      </c>
      <c r="DO684" s="192">
        <f t="shared" si="459"/>
        <v>0</v>
      </c>
      <c r="DP684" s="191">
        <v>1</v>
      </c>
      <c r="DQ684" s="191" t="s">
        <v>363</v>
      </c>
      <c r="DR684" s="191" t="s">
        <v>371</v>
      </c>
      <c r="DS684" s="208">
        <v>0.13400000000000001</v>
      </c>
      <c r="DT684" s="191">
        <v>580</v>
      </c>
      <c r="DU684" s="191">
        <f t="shared" si="460"/>
        <v>7.6500029122681932</v>
      </c>
      <c r="DV684" s="191">
        <v>0.375</v>
      </c>
      <c r="DW684" s="191">
        <v>0.45</v>
      </c>
      <c r="DX684" s="192">
        <f t="shared" si="461"/>
        <v>9.5543618619490793</v>
      </c>
      <c r="DY684" s="191">
        <v>1</v>
      </c>
      <c r="DZ684" s="191" t="s">
        <v>363</v>
      </c>
      <c r="EA684" s="191" t="s">
        <v>371</v>
      </c>
      <c r="EB684" s="208">
        <v>0.13400000000000001</v>
      </c>
      <c r="EC684" s="191">
        <v>580</v>
      </c>
      <c r="ED684" s="191">
        <f t="shared" si="462"/>
        <v>2.9123107783554296</v>
      </c>
      <c r="EE684" s="191">
        <v>0.47499999999999998</v>
      </c>
      <c r="EF684" s="191">
        <v>0.47499999999999998</v>
      </c>
      <c r="EG684" s="191">
        <f t="shared" si="463"/>
        <v>4.7771809309745397</v>
      </c>
      <c r="EH684" s="166">
        <f t="shared" si="464"/>
        <v>2</v>
      </c>
      <c r="EI684" s="205">
        <f t="shared" si="465"/>
        <v>3.069343023003563</v>
      </c>
      <c r="EJ684" s="205">
        <f t="shared" si="466"/>
        <v>1.8054958958844489</v>
      </c>
      <c r="EK684" s="51">
        <f t="shared" si="433"/>
        <v>0.8568148824709807</v>
      </c>
      <c r="EL684" s="220">
        <f t="shared" si="467"/>
        <v>0.19942848849821848</v>
      </c>
      <c r="EM684" s="221">
        <f t="shared" si="468"/>
        <v>5.5416862310945003</v>
      </c>
      <c r="EN684" s="191"/>
      <c r="EO684" s="313"/>
      <c r="EP684" s="192" t="s">
        <v>354</v>
      </c>
      <c r="EQ684" s="222">
        <f t="shared" si="469"/>
        <v>3.069343023003563</v>
      </c>
      <c r="ER684" s="191">
        <f t="shared" si="470"/>
        <v>1.8054958958844489</v>
      </c>
      <c r="ES684" s="51">
        <f t="shared" si="471"/>
        <v>0.8568148824709807</v>
      </c>
      <c r="ET684" s="191">
        <f t="shared" si="434"/>
        <v>3.6676284884982184</v>
      </c>
      <c r="EU684" s="191">
        <f t="shared" si="472"/>
        <v>5.5416862310945003</v>
      </c>
      <c r="EV684" s="191"/>
      <c r="EW684" s="191"/>
      <c r="EX684" s="192" t="str">
        <f t="shared" si="473"/>
        <v>Front</v>
      </c>
      <c r="EY684" s="145"/>
      <c r="EZ684" s="191"/>
      <c r="FA684" s="191"/>
      <c r="FB684" s="191"/>
      <c r="FC684" s="191"/>
      <c r="FD684" s="191"/>
      <c r="FE684" s="191"/>
      <c r="FF684" s="192"/>
      <c r="FG684" s="145"/>
      <c r="FH684" s="191"/>
      <c r="FI684" s="191"/>
      <c r="FJ684" s="191"/>
      <c r="FK684" s="191"/>
      <c r="FL684" s="191"/>
      <c r="FM684" s="191"/>
      <c r="FN684" s="192"/>
      <c r="FO684" s="145"/>
      <c r="FP684" s="191"/>
      <c r="FQ684" s="191"/>
      <c r="FR684" s="191"/>
      <c r="FS684" s="191"/>
      <c r="FT684" s="191"/>
      <c r="FU684" s="191"/>
      <c r="FV684" s="192"/>
      <c r="FW684" s="191"/>
      <c r="FX684" s="191"/>
      <c r="FY684" s="191"/>
      <c r="FZ684" s="191"/>
      <c r="GA684" s="191"/>
      <c r="GB684" s="191"/>
      <c r="GC684" s="191"/>
      <c r="GD684" s="210"/>
      <c r="GE684" s="145"/>
      <c r="GF684" s="191"/>
      <c r="GG684" s="191"/>
      <c r="GH684" s="191"/>
      <c r="GI684" s="191"/>
      <c r="GJ684" s="191"/>
      <c r="GK684" s="191"/>
      <c r="GL684" s="210"/>
      <c r="GM684" s="145"/>
      <c r="GN684" s="191"/>
      <c r="GO684" s="191"/>
      <c r="GP684" s="191"/>
      <c r="GQ684" s="191"/>
      <c r="GR684" s="191"/>
      <c r="GS684" s="191"/>
      <c r="GT684" s="210"/>
      <c r="GU684" s="145"/>
      <c r="GV684" s="191"/>
      <c r="GW684" s="191"/>
      <c r="GX684" s="191"/>
      <c r="GY684" s="191"/>
      <c r="GZ684" s="191"/>
      <c r="HA684" s="191"/>
      <c r="HB684" s="210"/>
      <c r="HC684" s="145"/>
      <c r="HD684" s="191"/>
      <c r="HE684" s="191"/>
      <c r="HF684" s="191"/>
      <c r="HG684" s="191"/>
      <c r="HH684" s="191"/>
      <c r="HI684" s="191"/>
      <c r="HJ684" s="210"/>
      <c r="HR684" s="310"/>
    </row>
    <row r="685" spans="1:226" s="309" customFormat="1" ht="14.45" customHeight="1" x14ac:dyDescent="0.25">
      <c r="A685" s="211" t="s">
        <v>431</v>
      </c>
      <c r="B685" s="194" t="s">
        <v>0</v>
      </c>
      <c r="C685" s="31">
        <f t="shared" si="435"/>
        <v>675</v>
      </c>
      <c r="D685" s="173" t="str">
        <f t="shared" si="436"/>
        <v>Dw_675</v>
      </c>
      <c r="E685" s="4">
        <v>467.26762900901952</v>
      </c>
      <c r="F685" s="195" t="s">
        <v>360</v>
      </c>
      <c r="G685" s="195">
        <v>17.5</v>
      </c>
      <c r="H685" s="3">
        <f t="shared" si="437"/>
        <v>48.122521453368158</v>
      </c>
      <c r="I685" s="196">
        <f t="shared" si="438"/>
        <v>177.78448292595084</v>
      </c>
      <c r="J685" s="1">
        <f t="shared" si="439"/>
        <v>0.3</v>
      </c>
      <c r="K685" s="280">
        <f t="shared" si="440"/>
        <v>0.65410487078666402</v>
      </c>
      <c r="L685" s="280">
        <f t="shared" si="441"/>
        <v>0.76110364955102727</v>
      </c>
      <c r="M685" s="225">
        <f t="shared" si="442"/>
        <v>1.1083239877500692</v>
      </c>
      <c r="N685" s="15" t="s">
        <v>432</v>
      </c>
      <c r="O685" s="197">
        <f t="shared" si="443"/>
        <v>0.5708277371632704</v>
      </c>
      <c r="P685" s="198">
        <f t="shared" si="444"/>
        <v>0</v>
      </c>
      <c r="Q685" s="198">
        <f t="shared" si="445"/>
        <v>0</v>
      </c>
      <c r="R685" s="198">
        <f t="shared" si="446"/>
        <v>0.77654328369995751</v>
      </c>
      <c r="S685" s="77">
        <f t="shared" si="447"/>
        <v>0.79606167612124079</v>
      </c>
      <c r="T685" s="199"/>
      <c r="U685" s="3">
        <f t="shared" si="448"/>
        <v>1.8361658757780475</v>
      </c>
      <c r="V685" s="98">
        <f t="shared" si="449"/>
        <v>11.463117419463998</v>
      </c>
      <c r="W685" s="49">
        <f t="shared" si="450"/>
        <v>4.1980309275780154</v>
      </c>
      <c r="X685" s="317">
        <f t="shared" si="451"/>
        <v>8.7370504620829251E-2</v>
      </c>
      <c r="Y685" s="318">
        <v>8.7370504620829237E-2</v>
      </c>
      <c r="Z685" s="200"/>
      <c r="AA685" s="66"/>
      <c r="AB685" s="66"/>
      <c r="AC685" s="66">
        <v>250</v>
      </c>
      <c r="AD685" s="66"/>
      <c r="AE685" s="66"/>
      <c r="AF685" s="66"/>
      <c r="AG685" s="66"/>
      <c r="AH685" s="195"/>
      <c r="AI685" s="34"/>
      <c r="AJ685" s="229">
        <v>180</v>
      </c>
      <c r="AK685" s="34"/>
      <c r="AL685" s="34"/>
      <c r="AM685" s="34"/>
      <c r="AN685" s="201"/>
      <c r="AO685" s="201"/>
      <c r="AP685" s="202">
        <v>240</v>
      </c>
      <c r="AQ685" s="18"/>
      <c r="AR685" s="18"/>
      <c r="AS685" s="18"/>
      <c r="AT685" s="51"/>
      <c r="AU685" s="17"/>
      <c r="AV685" s="18"/>
      <c r="AW685" s="112"/>
      <c r="AX685" s="103"/>
      <c r="AY685" s="18"/>
      <c r="AZ685" s="18"/>
      <c r="BA685" s="18"/>
      <c r="BB685" s="17"/>
      <c r="BC685" s="19"/>
      <c r="BD685" s="19"/>
      <c r="BE685" s="19"/>
      <c r="BF685" s="17"/>
      <c r="BG685" s="18"/>
      <c r="BH685" s="18"/>
      <c r="BI685" s="128"/>
      <c r="BJ685" s="331"/>
      <c r="BK685" s="332"/>
      <c r="BL685" s="332"/>
      <c r="BM685" s="332"/>
      <c r="BN685" s="333"/>
      <c r="BO685" s="203">
        <f t="shared" si="452"/>
        <v>6.9363999999999999</v>
      </c>
      <c r="BP685" s="285">
        <v>6.9376796974465371</v>
      </c>
      <c r="BQ685" s="204">
        <v>2.9385531075701365</v>
      </c>
      <c r="BR685" s="204"/>
      <c r="BS685" s="47"/>
      <c r="BT685" s="42"/>
      <c r="BU685" s="42"/>
      <c r="BV685" s="42"/>
      <c r="BW685" s="43"/>
      <c r="BX685" s="191"/>
      <c r="BY685" s="191"/>
      <c r="BZ685" s="205"/>
      <c r="CA685" s="191"/>
      <c r="CB685" s="206"/>
      <c r="CC685" s="191"/>
      <c r="CD685" s="207">
        <f t="shared" si="453"/>
        <v>53.335344877785253</v>
      </c>
      <c r="CE685" s="47" t="s">
        <v>356</v>
      </c>
      <c r="CF685" s="42">
        <v>31.8</v>
      </c>
      <c r="CG685" s="42" t="s">
        <v>353</v>
      </c>
      <c r="CH685" s="42">
        <v>175</v>
      </c>
      <c r="CI685" s="191"/>
      <c r="CJ685" s="192"/>
      <c r="CK685" s="191" t="s">
        <v>357</v>
      </c>
      <c r="CL685" s="191" t="s">
        <v>358</v>
      </c>
      <c r="CM685" s="208">
        <v>0.13</v>
      </c>
      <c r="CN685" s="191">
        <v>470</v>
      </c>
      <c r="CO685" s="205">
        <f t="shared" si="454"/>
        <v>71.567886167786668</v>
      </c>
      <c r="CP685" s="191">
        <f t="shared" si="455"/>
        <v>40.001508658338942</v>
      </c>
      <c r="CQ685" s="145" t="s">
        <v>353</v>
      </c>
      <c r="CR685" s="191">
        <v>175</v>
      </c>
      <c r="CS685" s="191"/>
      <c r="CT685" s="191"/>
      <c r="CU685" s="191"/>
      <c r="CV685" s="192"/>
      <c r="CW685" s="191" t="s">
        <v>357</v>
      </c>
      <c r="CX685" s="209" t="s">
        <v>358</v>
      </c>
      <c r="CY685" s="208">
        <v>0.13</v>
      </c>
      <c r="CZ685" s="191">
        <v>470</v>
      </c>
      <c r="DA685" s="191"/>
      <c r="DB685" s="191">
        <f t="shared" si="456"/>
        <v>48.122521453368158</v>
      </c>
      <c r="DC685" s="43">
        <f t="shared" si="457"/>
        <v>0</v>
      </c>
      <c r="DD685" s="191" t="s">
        <v>362</v>
      </c>
      <c r="DE685" s="191">
        <v>100</v>
      </c>
      <c r="DF685" s="191" t="s">
        <v>361</v>
      </c>
      <c r="DG685" s="191">
        <v>20</v>
      </c>
      <c r="DH685" s="191" t="s">
        <v>353</v>
      </c>
      <c r="DI685" s="192">
        <v>175</v>
      </c>
      <c r="DJ685" s="191"/>
      <c r="DK685" s="209"/>
      <c r="DL685" s="208"/>
      <c r="DM685" s="191"/>
      <c r="DN685" s="191">
        <f t="shared" si="458"/>
        <v>48.122521453368158</v>
      </c>
      <c r="DO685" s="192">
        <f t="shared" si="459"/>
        <v>0</v>
      </c>
      <c r="DP685" s="191">
        <v>1</v>
      </c>
      <c r="DQ685" s="191" t="s">
        <v>363</v>
      </c>
      <c r="DR685" s="191" t="s">
        <v>371</v>
      </c>
      <c r="DS685" s="208">
        <v>0.13400000000000001</v>
      </c>
      <c r="DT685" s="191">
        <v>580</v>
      </c>
      <c r="DU685" s="191">
        <f t="shared" si="460"/>
        <v>6.9376796974465371</v>
      </c>
      <c r="DV685" s="191">
        <v>0.375</v>
      </c>
      <c r="DW685" s="191">
        <v>0.45</v>
      </c>
      <c r="DX685" s="192">
        <f t="shared" si="461"/>
        <v>8.8892241462975417</v>
      </c>
      <c r="DY685" s="191">
        <v>1</v>
      </c>
      <c r="DZ685" s="191" t="s">
        <v>363</v>
      </c>
      <c r="EA685" s="191" t="s">
        <v>371</v>
      </c>
      <c r="EB685" s="208">
        <v>0.13400000000000001</v>
      </c>
      <c r="EC685" s="191">
        <v>580</v>
      </c>
      <c r="ED685" s="191">
        <f t="shared" si="462"/>
        <v>2.9385531075701365</v>
      </c>
      <c r="EE685" s="191">
        <v>0.47499999999999998</v>
      </c>
      <c r="EF685" s="191">
        <v>0.47499999999999998</v>
      </c>
      <c r="EG685" s="191">
        <f t="shared" si="463"/>
        <v>4.4446120731487708</v>
      </c>
      <c r="EH685" s="166">
        <f t="shared" si="464"/>
        <v>2</v>
      </c>
      <c r="EI685" s="205">
        <f t="shared" si="465"/>
        <v>3.1214819888226808</v>
      </c>
      <c r="EJ685" s="205">
        <f t="shared" si="466"/>
        <v>1.8361658757780475</v>
      </c>
      <c r="EK685" s="51">
        <f t="shared" si="433"/>
        <v>0.85238723179208908</v>
      </c>
      <c r="EL685" s="220">
        <f t="shared" si="467"/>
        <v>0.17335900558865958</v>
      </c>
      <c r="EM685" s="221">
        <f t="shared" si="468"/>
        <v>5.7315587097319991</v>
      </c>
      <c r="EN685" s="191"/>
      <c r="EO685" s="313"/>
      <c r="EP685" s="192" t="s">
        <v>354</v>
      </c>
      <c r="EQ685" s="222">
        <f t="shared" si="469"/>
        <v>3.1214819888226808</v>
      </c>
      <c r="ER685" s="191">
        <f t="shared" si="470"/>
        <v>1.8361658757780475</v>
      </c>
      <c r="ES685" s="51">
        <f t="shared" si="471"/>
        <v>0.85238723179208908</v>
      </c>
      <c r="ET685" s="191">
        <f t="shared" si="434"/>
        <v>3.6415590055886593</v>
      </c>
      <c r="EU685" s="191">
        <f t="shared" si="472"/>
        <v>5.7315587097319991</v>
      </c>
      <c r="EV685" s="191"/>
      <c r="EW685" s="191"/>
      <c r="EX685" s="192" t="str">
        <f t="shared" si="473"/>
        <v>Front</v>
      </c>
      <c r="EY685" s="145"/>
      <c r="EZ685" s="191"/>
      <c r="FA685" s="191"/>
      <c r="FB685" s="191"/>
      <c r="FC685" s="191"/>
      <c r="FD685" s="191"/>
      <c r="FE685" s="191"/>
      <c r="FF685" s="192"/>
      <c r="FG685" s="145"/>
      <c r="FH685" s="191"/>
      <c r="FI685" s="191"/>
      <c r="FJ685" s="191"/>
      <c r="FK685" s="191"/>
      <c r="FL685" s="191"/>
      <c r="FM685" s="191"/>
      <c r="FN685" s="192"/>
      <c r="FO685" s="145"/>
      <c r="FP685" s="191"/>
      <c r="FQ685" s="191"/>
      <c r="FR685" s="191"/>
      <c r="FS685" s="191"/>
      <c r="FT685" s="191"/>
      <c r="FU685" s="191"/>
      <c r="FV685" s="192"/>
      <c r="FW685" s="191"/>
      <c r="FX685" s="191"/>
      <c r="FY685" s="191"/>
      <c r="FZ685" s="191"/>
      <c r="GA685" s="191"/>
      <c r="GB685" s="191"/>
      <c r="GC685" s="191"/>
      <c r="GD685" s="210"/>
      <c r="GE685" s="145"/>
      <c r="GF685" s="191"/>
      <c r="GG685" s="191"/>
      <c r="GH685" s="191"/>
      <c r="GI685" s="191"/>
      <c r="GJ685" s="191"/>
      <c r="GK685" s="191"/>
      <c r="GL685" s="210"/>
      <c r="GM685" s="145"/>
      <c r="GN685" s="191"/>
      <c r="GO685" s="191"/>
      <c r="GP685" s="191"/>
      <c r="GQ685" s="191"/>
      <c r="GR685" s="191"/>
      <c r="GS685" s="191"/>
      <c r="GT685" s="210"/>
      <c r="GU685" s="145"/>
      <c r="GV685" s="191"/>
      <c r="GW685" s="191"/>
      <c r="GX685" s="191"/>
      <c r="GY685" s="191"/>
      <c r="GZ685" s="191"/>
      <c r="HA685" s="191"/>
      <c r="HB685" s="210"/>
      <c r="HC685" s="145"/>
      <c r="HD685" s="191"/>
      <c r="HE685" s="191"/>
      <c r="HF685" s="191"/>
      <c r="HG685" s="191"/>
      <c r="HH685" s="191"/>
      <c r="HI685" s="191"/>
      <c r="HJ685" s="210"/>
      <c r="HR685" s="310"/>
    </row>
    <row r="686" spans="1:226" s="309" customFormat="1" ht="14.45" customHeight="1" x14ac:dyDescent="0.25">
      <c r="A686" s="211" t="s">
        <v>431</v>
      </c>
      <c r="B686" s="194" t="s">
        <v>0</v>
      </c>
      <c r="C686" s="31">
        <f t="shared" si="435"/>
        <v>676</v>
      </c>
      <c r="D686" s="173" t="str">
        <f t="shared" si="436"/>
        <v>Dw_676</v>
      </c>
      <c r="E686" s="4">
        <v>396.74393324939399</v>
      </c>
      <c r="F686" s="195" t="s">
        <v>360</v>
      </c>
      <c r="G686" s="195">
        <v>17.5</v>
      </c>
      <c r="H686" s="3">
        <f t="shared" si="437"/>
        <v>54.088018747692821</v>
      </c>
      <c r="I686" s="196">
        <f t="shared" si="438"/>
        <v>187.58203719113828</v>
      </c>
      <c r="J686" s="1">
        <f t="shared" si="439"/>
        <v>0.30000000000000004</v>
      </c>
      <c r="K686" s="280">
        <f t="shared" si="440"/>
        <v>0.70869470031181481</v>
      </c>
      <c r="L686" s="280">
        <f t="shared" si="441"/>
        <v>0.79913157654208222</v>
      </c>
      <c r="M686" s="225">
        <f t="shared" si="442"/>
        <v>1.0404265576790412</v>
      </c>
      <c r="N686" s="15" t="s">
        <v>432</v>
      </c>
      <c r="O686" s="197">
        <f t="shared" si="443"/>
        <v>0.59934868240656169</v>
      </c>
      <c r="P686" s="198">
        <f t="shared" si="444"/>
        <v>0</v>
      </c>
      <c r="Q686" s="198">
        <f t="shared" si="445"/>
        <v>0</v>
      </c>
      <c r="R686" s="198">
        <f t="shared" si="446"/>
        <v>0.72897118936211125</v>
      </c>
      <c r="S686" s="77">
        <f t="shared" si="447"/>
        <v>0.9159635039042987</v>
      </c>
      <c r="T686" s="199"/>
      <c r="U686" s="3">
        <f t="shared" si="448"/>
        <v>1.6257390258590223</v>
      </c>
      <c r="V686" s="98">
        <f t="shared" si="449"/>
        <v>8.986293092683546</v>
      </c>
      <c r="W686" s="49">
        <f t="shared" si="450"/>
        <v>6.0189466546256059</v>
      </c>
      <c r="X686" s="317">
        <f t="shared" si="451"/>
        <v>6.1082210690249397E-2</v>
      </c>
      <c r="Y686" s="318">
        <v>6.108221069024939E-2</v>
      </c>
      <c r="Z686" s="200"/>
      <c r="AA686" s="66"/>
      <c r="AB686" s="66"/>
      <c r="AC686" s="66">
        <v>250</v>
      </c>
      <c r="AD686" s="66"/>
      <c r="AE686" s="66"/>
      <c r="AF686" s="66"/>
      <c r="AG686" s="66"/>
      <c r="AH686" s="195"/>
      <c r="AI686" s="34"/>
      <c r="AJ686" s="229">
        <v>180</v>
      </c>
      <c r="AK686" s="34"/>
      <c r="AL686" s="34"/>
      <c r="AM686" s="34"/>
      <c r="AN686" s="201"/>
      <c r="AO686" s="201"/>
      <c r="AP686" s="202">
        <v>240</v>
      </c>
      <c r="AQ686" s="18"/>
      <c r="AR686" s="18"/>
      <c r="AS686" s="18"/>
      <c r="AT686" s="51"/>
      <c r="AU686" s="17"/>
      <c r="AV686" s="18"/>
      <c r="AW686" s="112"/>
      <c r="AX686" s="103"/>
      <c r="AY686" s="18"/>
      <c r="AZ686" s="18"/>
      <c r="BA686" s="18"/>
      <c r="BB686" s="17"/>
      <c r="BC686" s="19"/>
      <c r="BD686" s="19"/>
      <c r="BE686" s="19"/>
      <c r="BF686" s="17"/>
      <c r="BG686" s="18"/>
      <c r="BH686" s="18"/>
      <c r="BI686" s="128"/>
      <c r="BJ686" s="331"/>
      <c r="BK686" s="332"/>
      <c r="BL686" s="332"/>
      <c r="BM686" s="332"/>
      <c r="BN686" s="333"/>
      <c r="BO686" s="203">
        <f t="shared" si="452"/>
        <v>6.9363999999999999</v>
      </c>
      <c r="BP686" s="285">
        <v>7.7977075641100315</v>
      </c>
      <c r="BQ686" s="204">
        <v>2.6946321434890694</v>
      </c>
      <c r="BR686" s="204"/>
      <c r="BS686" s="47"/>
      <c r="BT686" s="42"/>
      <c r="BU686" s="42"/>
      <c r="BV686" s="42"/>
      <c r="BW686" s="43"/>
      <c r="BX686" s="191"/>
      <c r="BY686" s="191"/>
      <c r="BZ686" s="205"/>
      <c r="CA686" s="191"/>
      <c r="CB686" s="206"/>
      <c r="CC686" s="191"/>
      <c r="CD686" s="207">
        <f t="shared" si="453"/>
        <v>56.274611157341489</v>
      </c>
      <c r="CE686" s="47" t="s">
        <v>356</v>
      </c>
      <c r="CF686" s="42">
        <v>31.8</v>
      </c>
      <c r="CG686" s="42" t="s">
        <v>353</v>
      </c>
      <c r="CH686" s="42">
        <v>175</v>
      </c>
      <c r="CI686" s="191"/>
      <c r="CJ686" s="192"/>
      <c r="CK686" s="191" t="s">
        <v>357</v>
      </c>
      <c r="CL686" s="191" t="s">
        <v>358</v>
      </c>
      <c r="CM686" s="208">
        <v>0.13</v>
      </c>
      <c r="CN686" s="191">
        <v>470</v>
      </c>
      <c r="CO686" s="205">
        <f t="shared" si="454"/>
        <v>69.434445844324785</v>
      </c>
      <c r="CP686" s="191">
        <f t="shared" si="455"/>
        <v>42.205958368006115</v>
      </c>
      <c r="CQ686" s="145" t="s">
        <v>353</v>
      </c>
      <c r="CR686" s="191">
        <v>175</v>
      </c>
      <c r="CS686" s="191"/>
      <c r="CT686" s="191"/>
      <c r="CU686" s="191"/>
      <c r="CV686" s="192"/>
      <c r="CW686" s="191" t="s">
        <v>357</v>
      </c>
      <c r="CX686" s="209" t="s">
        <v>358</v>
      </c>
      <c r="CY686" s="208">
        <v>0.13</v>
      </c>
      <c r="CZ686" s="191">
        <v>470</v>
      </c>
      <c r="DA686" s="191"/>
      <c r="DB686" s="191">
        <f t="shared" si="456"/>
        <v>54.088018747692821</v>
      </c>
      <c r="DC686" s="43">
        <f t="shared" si="457"/>
        <v>0</v>
      </c>
      <c r="DD686" s="191" t="s">
        <v>362</v>
      </c>
      <c r="DE686" s="191">
        <v>100</v>
      </c>
      <c r="DF686" s="191" t="s">
        <v>361</v>
      </c>
      <c r="DG686" s="191">
        <v>20</v>
      </c>
      <c r="DH686" s="191" t="s">
        <v>353</v>
      </c>
      <c r="DI686" s="192">
        <v>175</v>
      </c>
      <c r="DJ686" s="191"/>
      <c r="DK686" s="209"/>
      <c r="DL686" s="208"/>
      <c r="DM686" s="191"/>
      <c r="DN686" s="191">
        <f t="shared" si="458"/>
        <v>54.088018747692821</v>
      </c>
      <c r="DO686" s="192">
        <f t="shared" si="459"/>
        <v>0</v>
      </c>
      <c r="DP686" s="191">
        <v>1</v>
      </c>
      <c r="DQ686" s="191" t="s">
        <v>363</v>
      </c>
      <c r="DR686" s="191" t="s">
        <v>371</v>
      </c>
      <c r="DS686" s="208">
        <v>0.13400000000000001</v>
      </c>
      <c r="DT686" s="191">
        <v>580</v>
      </c>
      <c r="DU686" s="191">
        <f t="shared" si="460"/>
        <v>7.7977075641100315</v>
      </c>
      <c r="DV686" s="191">
        <v>0.375</v>
      </c>
      <c r="DW686" s="191">
        <v>0.45</v>
      </c>
      <c r="DX686" s="192">
        <f t="shared" si="461"/>
        <v>9.3791018595569149</v>
      </c>
      <c r="DY686" s="191">
        <v>1</v>
      </c>
      <c r="DZ686" s="191" t="s">
        <v>363</v>
      </c>
      <c r="EA686" s="191" t="s">
        <v>371</v>
      </c>
      <c r="EB686" s="208">
        <v>0.13400000000000001</v>
      </c>
      <c r="EC686" s="191">
        <v>580</v>
      </c>
      <c r="ED686" s="191">
        <f t="shared" si="462"/>
        <v>2.6946321434890694</v>
      </c>
      <c r="EE686" s="191">
        <v>0.47499999999999998</v>
      </c>
      <c r="EF686" s="191">
        <v>0.47499999999999998</v>
      </c>
      <c r="EG686" s="191">
        <f t="shared" si="463"/>
        <v>4.6895509297784574</v>
      </c>
      <c r="EH686" s="166">
        <f t="shared" si="464"/>
        <v>2</v>
      </c>
      <c r="EI686" s="205">
        <f t="shared" si="465"/>
        <v>2.7637563439603379</v>
      </c>
      <c r="EJ686" s="205">
        <f t="shared" si="466"/>
        <v>1.6257390258590223</v>
      </c>
      <c r="EK686" s="51">
        <f t="shared" si="433"/>
        <v>0.81889311763004713</v>
      </c>
      <c r="EL686" s="220">
        <f t="shared" si="467"/>
        <v>0.35222182801983104</v>
      </c>
      <c r="EM686" s="221">
        <f t="shared" si="468"/>
        <v>4.493146546341773</v>
      </c>
      <c r="EN686" s="191"/>
      <c r="EO686" s="313"/>
      <c r="EP686" s="192" t="s">
        <v>354</v>
      </c>
      <c r="EQ686" s="222">
        <f t="shared" si="469"/>
        <v>2.7637563439603379</v>
      </c>
      <c r="ER686" s="191">
        <f t="shared" si="470"/>
        <v>1.6257390258590223</v>
      </c>
      <c r="ES686" s="51">
        <f t="shared" si="471"/>
        <v>0.81889311763004713</v>
      </c>
      <c r="ET686" s="191">
        <f t="shared" si="434"/>
        <v>3.820421828019831</v>
      </c>
      <c r="EU686" s="191">
        <f t="shared" si="472"/>
        <v>4.493146546341773</v>
      </c>
      <c r="EV686" s="191"/>
      <c r="EW686" s="191"/>
      <c r="EX686" s="192" t="str">
        <f t="shared" si="473"/>
        <v>Front</v>
      </c>
      <c r="EY686" s="145"/>
      <c r="EZ686" s="191"/>
      <c r="FA686" s="191"/>
      <c r="FB686" s="191"/>
      <c r="FC686" s="191"/>
      <c r="FD686" s="191"/>
      <c r="FE686" s="191"/>
      <c r="FF686" s="192"/>
      <c r="FG686" s="145"/>
      <c r="FH686" s="191"/>
      <c r="FI686" s="191"/>
      <c r="FJ686" s="191"/>
      <c r="FK686" s="191"/>
      <c r="FL686" s="191"/>
      <c r="FM686" s="191"/>
      <c r="FN686" s="192"/>
      <c r="FO686" s="145"/>
      <c r="FP686" s="191"/>
      <c r="FQ686" s="191"/>
      <c r="FR686" s="191"/>
      <c r="FS686" s="191"/>
      <c r="FT686" s="191"/>
      <c r="FU686" s="191"/>
      <c r="FV686" s="192"/>
      <c r="FW686" s="191"/>
      <c r="FX686" s="191"/>
      <c r="FY686" s="191"/>
      <c r="FZ686" s="191"/>
      <c r="GA686" s="191"/>
      <c r="GB686" s="191"/>
      <c r="GC686" s="191"/>
      <c r="GD686" s="210"/>
      <c r="GE686" s="145"/>
      <c r="GF686" s="191"/>
      <c r="GG686" s="191"/>
      <c r="GH686" s="191"/>
      <c r="GI686" s="191"/>
      <c r="GJ686" s="191"/>
      <c r="GK686" s="191"/>
      <c r="GL686" s="210"/>
      <c r="GM686" s="145"/>
      <c r="GN686" s="191"/>
      <c r="GO686" s="191"/>
      <c r="GP686" s="191"/>
      <c r="GQ686" s="191"/>
      <c r="GR686" s="191"/>
      <c r="GS686" s="191"/>
      <c r="GT686" s="210"/>
      <c r="GU686" s="145"/>
      <c r="GV686" s="191"/>
      <c r="GW686" s="191"/>
      <c r="GX686" s="191"/>
      <c r="GY686" s="191"/>
      <c r="GZ686" s="191"/>
      <c r="HA686" s="191"/>
      <c r="HB686" s="210"/>
      <c r="HC686" s="145"/>
      <c r="HD686" s="191"/>
      <c r="HE686" s="191"/>
      <c r="HF686" s="191"/>
      <c r="HG686" s="191"/>
      <c r="HH686" s="191"/>
      <c r="HI686" s="191"/>
      <c r="HJ686" s="210"/>
      <c r="HR686" s="310"/>
    </row>
    <row r="687" spans="1:226" s="309" customFormat="1" ht="14.45" customHeight="1" x14ac:dyDescent="0.25">
      <c r="A687" s="211" t="s">
        <v>431</v>
      </c>
      <c r="B687" s="194" t="s">
        <v>0</v>
      </c>
      <c r="C687" s="31">
        <f t="shared" si="435"/>
        <v>677</v>
      </c>
      <c r="D687" s="173" t="str">
        <f t="shared" si="436"/>
        <v>Dw_677</v>
      </c>
      <c r="E687" s="4">
        <v>701.2450708551147</v>
      </c>
      <c r="F687" s="195" t="s">
        <v>360</v>
      </c>
      <c r="G687" s="195">
        <v>17.5</v>
      </c>
      <c r="H687" s="3">
        <f t="shared" si="437"/>
        <v>52.922988856178826</v>
      </c>
      <c r="I687" s="196">
        <f t="shared" si="438"/>
        <v>188.09789285219139</v>
      </c>
      <c r="J687" s="1">
        <f t="shared" si="439"/>
        <v>0.3</v>
      </c>
      <c r="K687" s="280">
        <f t="shared" si="440"/>
        <v>0.68605536733976014</v>
      </c>
      <c r="L687" s="280">
        <f t="shared" si="441"/>
        <v>0.80098202717180922</v>
      </c>
      <c r="M687" s="225">
        <f t="shared" si="442"/>
        <v>1.0662543646015037</v>
      </c>
      <c r="N687" s="15" t="s">
        <v>432</v>
      </c>
      <c r="O687" s="197">
        <f t="shared" si="443"/>
        <v>0.60073652037885694</v>
      </c>
      <c r="P687" s="198">
        <f t="shared" si="444"/>
        <v>0</v>
      </c>
      <c r="Q687" s="198">
        <f t="shared" si="445"/>
        <v>0</v>
      </c>
      <c r="R687" s="198">
        <f t="shared" si="446"/>
        <v>0.74706735097190624</v>
      </c>
      <c r="S687" s="77">
        <f t="shared" si="447"/>
        <v>0.87659513109499387</v>
      </c>
      <c r="T687" s="199"/>
      <c r="U687" s="3">
        <f t="shared" si="448"/>
        <v>1.8630845210003331</v>
      </c>
      <c r="V687" s="98">
        <f t="shared" si="449"/>
        <v>11.801685370129535</v>
      </c>
      <c r="W687" s="49">
        <f t="shared" si="450"/>
        <v>4.4843585637462171</v>
      </c>
      <c r="X687" s="317">
        <f t="shared" si="451"/>
        <v>8.5639945185916971E-2</v>
      </c>
      <c r="Y687" s="318">
        <v>8.5639945185916957E-2</v>
      </c>
      <c r="Z687" s="200"/>
      <c r="AA687" s="66"/>
      <c r="AB687" s="66"/>
      <c r="AC687" s="66">
        <v>250</v>
      </c>
      <c r="AD687" s="66"/>
      <c r="AE687" s="66"/>
      <c r="AF687" s="66"/>
      <c r="AG687" s="66"/>
      <c r="AH687" s="195"/>
      <c r="AI687" s="34"/>
      <c r="AJ687" s="229">
        <v>180</v>
      </c>
      <c r="AK687" s="34"/>
      <c r="AL687" s="34"/>
      <c r="AM687" s="34"/>
      <c r="AN687" s="201"/>
      <c r="AO687" s="201"/>
      <c r="AP687" s="202">
        <v>240</v>
      </c>
      <c r="AQ687" s="18"/>
      <c r="AR687" s="18"/>
      <c r="AS687" s="18"/>
      <c r="AT687" s="51"/>
      <c r="AU687" s="17"/>
      <c r="AV687" s="18"/>
      <c r="AW687" s="112"/>
      <c r="AX687" s="103"/>
      <c r="AY687" s="18"/>
      <c r="AZ687" s="18"/>
      <c r="BA687" s="18"/>
      <c r="BB687" s="17"/>
      <c r="BC687" s="19"/>
      <c r="BD687" s="19"/>
      <c r="BE687" s="19"/>
      <c r="BF687" s="17"/>
      <c r="BG687" s="18"/>
      <c r="BH687" s="18"/>
      <c r="BI687" s="128"/>
      <c r="BJ687" s="331"/>
      <c r="BK687" s="332"/>
      <c r="BL687" s="332"/>
      <c r="BM687" s="332"/>
      <c r="BN687" s="333"/>
      <c r="BO687" s="203">
        <f t="shared" si="452"/>
        <v>6.9363999999999999</v>
      </c>
      <c r="BP687" s="285">
        <v>7.629748696179405</v>
      </c>
      <c r="BQ687" s="204">
        <v>2.8233926776199882</v>
      </c>
      <c r="BR687" s="204"/>
      <c r="BS687" s="47"/>
      <c r="BT687" s="42"/>
      <c r="BU687" s="42"/>
      <c r="BV687" s="42"/>
      <c r="BW687" s="43"/>
      <c r="BX687" s="191"/>
      <c r="BY687" s="191"/>
      <c r="BZ687" s="205"/>
      <c r="CA687" s="191"/>
      <c r="CB687" s="206"/>
      <c r="CC687" s="191"/>
      <c r="CD687" s="207">
        <f t="shared" si="453"/>
        <v>56.429367855657418</v>
      </c>
      <c r="CE687" s="47" t="s">
        <v>356</v>
      </c>
      <c r="CF687" s="42">
        <v>31.8</v>
      </c>
      <c r="CG687" s="42" t="s">
        <v>353</v>
      </c>
      <c r="CH687" s="42">
        <v>175</v>
      </c>
      <c r="CI687" s="191"/>
      <c r="CJ687" s="192"/>
      <c r="CK687" s="191" t="s">
        <v>357</v>
      </c>
      <c r="CL687" s="191" t="s">
        <v>358</v>
      </c>
      <c r="CM687" s="208">
        <v>0.13</v>
      </c>
      <c r="CN687" s="191">
        <v>470</v>
      </c>
      <c r="CO687" s="205">
        <f t="shared" si="454"/>
        <v>72.280361288405885</v>
      </c>
      <c r="CP687" s="191">
        <f t="shared" si="455"/>
        <v>42.322025891743067</v>
      </c>
      <c r="CQ687" s="145" t="s">
        <v>353</v>
      </c>
      <c r="CR687" s="191">
        <v>175</v>
      </c>
      <c r="CS687" s="191"/>
      <c r="CT687" s="191"/>
      <c r="CU687" s="191"/>
      <c r="CV687" s="192"/>
      <c r="CW687" s="191" t="s">
        <v>357</v>
      </c>
      <c r="CX687" s="209" t="s">
        <v>358</v>
      </c>
      <c r="CY687" s="208">
        <v>0.13</v>
      </c>
      <c r="CZ687" s="191">
        <v>470</v>
      </c>
      <c r="DA687" s="191"/>
      <c r="DB687" s="191">
        <f t="shared" si="456"/>
        <v>52.922988856178826</v>
      </c>
      <c r="DC687" s="43">
        <f t="shared" si="457"/>
        <v>0</v>
      </c>
      <c r="DD687" s="191" t="s">
        <v>362</v>
      </c>
      <c r="DE687" s="191">
        <v>100</v>
      </c>
      <c r="DF687" s="191" t="s">
        <v>361</v>
      </c>
      <c r="DG687" s="191">
        <v>20</v>
      </c>
      <c r="DH687" s="191" t="s">
        <v>353</v>
      </c>
      <c r="DI687" s="192">
        <v>175</v>
      </c>
      <c r="DJ687" s="191"/>
      <c r="DK687" s="209"/>
      <c r="DL687" s="208"/>
      <c r="DM687" s="191"/>
      <c r="DN687" s="191">
        <f t="shared" si="458"/>
        <v>52.922988856178826</v>
      </c>
      <c r="DO687" s="192">
        <f t="shared" si="459"/>
        <v>0</v>
      </c>
      <c r="DP687" s="191">
        <v>1</v>
      </c>
      <c r="DQ687" s="191" t="s">
        <v>363</v>
      </c>
      <c r="DR687" s="191" t="s">
        <v>371</v>
      </c>
      <c r="DS687" s="208">
        <v>0.13400000000000001</v>
      </c>
      <c r="DT687" s="191">
        <v>580</v>
      </c>
      <c r="DU687" s="191">
        <f t="shared" si="460"/>
        <v>7.629748696179405</v>
      </c>
      <c r="DV687" s="191">
        <v>0.375</v>
      </c>
      <c r="DW687" s="191">
        <v>0.45</v>
      </c>
      <c r="DX687" s="192">
        <f t="shared" si="461"/>
        <v>9.4048946426095696</v>
      </c>
      <c r="DY687" s="191">
        <v>1</v>
      </c>
      <c r="DZ687" s="191" t="s">
        <v>363</v>
      </c>
      <c r="EA687" s="191" t="s">
        <v>371</v>
      </c>
      <c r="EB687" s="208">
        <v>0.13400000000000001</v>
      </c>
      <c r="EC687" s="191">
        <v>580</v>
      </c>
      <c r="ED687" s="191">
        <f t="shared" si="462"/>
        <v>2.8233926776199882</v>
      </c>
      <c r="EE687" s="191">
        <v>0.47499999999999998</v>
      </c>
      <c r="EF687" s="191">
        <v>0.47499999999999998</v>
      </c>
      <c r="EG687" s="191">
        <f t="shared" si="463"/>
        <v>4.7024473213047848</v>
      </c>
      <c r="EH687" s="166">
        <f t="shared" si="464"/>
        <v>2</v>
      </c>
      <c r="EI687" s="205">
        <f t="shared" si="465"/>
        <v>3.1672436857005657</v>
      </c>
      <c r="EJ687" s="205">
        <f t="shared" si="466"/>
        <v>1.8630845210003328</v>
      </c>
      <c r="EK687" s="51">
        <f t="shared" si="433"/>
        <v>0.71030815661965541</v>
      </c>
      <c r="EL687" s="220">
        <f t="shared" si="467"/>
        <v>0.15047815714971713</v>
      </c>
      <c r="EM687" s="221">
        <f t="shared" si="468"/>
        <v>5.9008426850647675</v>
      </c>
      <c r="EN687" s="191"/>
      <c r="EO687" s="313"/>
      <c r="EP687" s="192" t="s">
        <v>354</v>
      </c>
      <c r="EQ687" s="222">
        <f t="shared" si="469"/>
        <v>3.1672436857005657</v>
      </c>
      <c r="ER687" s="191">
        <f t="shared" si="470"/>
        <v>1.8630845210003328</v>
      </c>
      <c r="ES687" s="51">
        <f t="shared" si="471"/>
        <v>0.71030815661965541</v>
      </c>
      <c r="ET687" s="191">
        <f t="shared" si="434"/>
        <v>3.6186781571497173</v>
      </c>
      <c r="EU687" s="191">
        <f t="shared" si="472"/>
        <v>5.9008426850647675</v>
      </c>
      <c r="EV687" s="191"/>
      <c r="EW687" s="191"/>
      <c r="EX687" s="192" t="str">
        <f t="shared" si="473"/>
        <v>Front</v>
      </c>
      <c r="EY687" s="145"/>
      <c r="EZ687" s="191"/>
      <c r="FA687" s="191"/>
      <c r="FB687" s="191"/>
      <c r="FC687" s="191"/>
      <c r="FD687" s="191"/>
      <c r="FE687" s="191"/>
      <c r="FF687" s="192"/>
      <c r="FG687" s="145"/>
      <c r="FH687" s="191"/>
      <c r="FI687" s="191"/>
      <c r="FJ687" s="191"/>
      <c r="FK687" s="191"/>
      <c r="FL687" s="191"/>
      <c r="FM687" s="191"/>
      <c r="FN687" s="192"/>
      <c r="FO687" s="145"/>
      <c r="FP687" s="191"/>
      <c r="FQ687" s="191"/>
      <c r="FR687" s="191"/>
      <c r="FS687" s="191"/>
      <c r="FT687" s="191"/>
      <c r="FU687" s="191"/>
      <c r="FV687" s="192"/>
      <c r="FW687" s="191"/>
      <c r="FX687" s="191"/>
      <c r="FY687" s="191"/>
      <c r="FZ687" s="191"/>
      <c r="GA687" s="191"/>
      <c r="GB687" s="191"/>
      <c r="GC687" s="191"/>
      <c r="GD687" s="210"/>
      <c r="GE687" s="145"/>
      <c r="GF687" s="191"/>
      <c r="GG687" s="191"/>
      <c r="GH687" s="191"/>
      <c r="GI687" s="191"/>
      <c r="GJ687" s="191"/>
      <c r="GK687" s="191"/>
      <c r="GL687" s="210"/>
      <c r="GM687" s="145"/>
      <c r="GN687" s="191"/>
      <c r="GO687" s="191"/>
      <c r="GP687" s="191"/>
      <c r="GQ687" s="191"/>
      <c r="GR687" s="191"/>
      <c r="GS687" s="191"/>
      <c r="GT687" s="210"/>
      <c r="GU687" s="145"/>
      <c r="GV687" s="191"/>
      <c r="GW687" s="191"/>
      <c r="GX687" s="191"/>
      <c r="GY687" s="191"/>
      <c r="GZ687" s="191"/>
      <c r="HA687" s="191"/>
      <c r="HB687" s="210"/>
      <c r="HC687" s="145"/>
      <c r="HD687" s="191"/>
      <c r="HE687" s="191"/>
      <c r="HF687" s="191"/>
      <c r="HG687" s="191"/>
      <c r="HH687" s="191"/>
      <c r="HI687" s="191"/>
      <c r="HJ687" s="210"/>
      <c r="HR687" s="310"/>
    </row>
    <row r="688" spans="1:226" s="309" customFormat="1" ht="14.45" customHeight="1" x14ac:dyDescent="0.25">
      <c r="A688" s="211" t="s">
        <v>431</v>
      </c>
      <c r="B688" s="194" t="s">
        <v>0</v>
      </c>
      <c r="C688" s="31">
        <f t="shared" si="435"/>
        <v>678</v>
      </c>
      <c r="D688" s="173" t="str">
        <f t="shared" si="436"/>
        <v>Dw_678</v>
      </c>
      <c r="E688" s="4">
        <v>431.8860199593073</v>
      </c>
      <c r="F688" s="195" t="s">
        <v>360</v>
      </c>
      <c r="G688" s="195">
        <v>17.5</v>
      </c>
      <c r="H688" s="3">
        <f t="shared" si="437"/>
        <v>54.427908310790968</v>
      </c>
      <c r="I688" s="196">
        <f t="shared" si="438"/>
        <v>194.2123659816188</v>
      </c>
      <c r="J688" s="1">
        <f t="shared" si="439"/>
        <v>0.30000000000000004</v>
      </c>
      <c r="K688" s="280">
        <f t="shared" si="440"/>
        <v>0.68259214121610412</v>
      </c>
      <c r="L688" s="280">
        <f t="shared" si="441"/>
        <v>0.77111403162384973</v>
      </c>
      <c r="M688" s="225">
        <f t="shared" si="442"/>
        <v>1.0704749016220083</v>
      </c>
      <c r="N688" s="15" t="s">
        <v>432</v>
      </c>
      <c r="O688" s="197">
        <f t="shared" si="443"/>
        <v>0.57833552371788721</v>
      </c>
      <c r="P688" s="198">
        <f t="shared" si="444"/>
        <v>0</v>
      </c>
      <c r="Q688" s="198">
        <f t="shared" si="445"/>
        <v>0</v>
      </c>
      <c r="R688" s="198">
        <f t="shared" si="446"/>
        <v>0.75002445531423212</v>
      </c>
      <c r="S688" s="77">
        <f t="shared" si="447"/>
        <v>0.88516084498473879</v>
      </c>
      <c r="T688" s="199"/>
      <c r="U688" s="3">
        <f t="shared" si="448"/>
        <v>1.6976376696076594</v>
      </c>
      <c r="V688" s="98">
        <f t="shared" si="449"/>
        <v>9.798710434721146</v>
      </c>
      <c r="W688" s="49">
        <f t="shared" si="450"/>
        <v>5.554599115198763</v>
      </c>
      <c r="X688" s="317">
        <f t="shared" si="451"/>
        <v>6.5737706265477522E-2</v>
      </c>
      <c r="Y688" s="318">
        <v>6.5737706265477522E-2</v>
      </c>
      <c r="Z688" s="200"/>
      <c r="AA688" s="66"/>
      <c r="AB688" s="66"/>
      <c r="AC688" s="66">
        <v>250</v>
      </c>
      <c r="AD688" s="66"/>
      <c r="AE688" s="66"/>
      <c r="AF688" s="66"/>
      <c r="AG688" s="66"/>
      <c r="AH688" s="195"/>
      <c r="AI688" s="34"/>
      <c r="AJ688" s="229">
        <v>180</v>
      </c>
      <c r="AK688" s="34"/>
      <c r="AL688" s="34"/>
      <c r="AM688" s="34"/>
      <c r="AN688" s="201"/>
      <c r="AO688" s="201"/>
      <c r="AP688" s="202">
        <v>240</v>
      </c>
      <c r="AQ688" s="18"/>
      <c r="AR688" s="18"/>
      <c r="AS688" s="18"/>
      <c r="AT688" s="51"/>
      <c r="AU688" s="17"/>
      <c r="AV688" s="18"/>
      <c r="AW688" s="112"/>
      <c r="AX688" s="103"/>
      <c r="AY688" s="18"/>
      <c r="AZ688" s="18"/>
      <c r="BA688" s="18"/>
      <c r="BB688" s="17"/>
      <c r="BC688" s="19"/>
      <c r="BD688" s="19"/>
      <c r="BE688" s="19"/>
      <c r="BF688" s="17"/>
      <c r="BG688" s="18"/>
      <c r="BH688" s="18"/>
      <c r="BI688" s="128"/>
      <c r="BJ688" s="331"/>
      <c r="BK688" s="332"/>
      <c r="BL688" s="332"/>
      <c r="BM688" s="332"/>
      <c r="BN688" s="333"/>
      <c r="BO688" s="203">
        <f t="shared" si="452"/>
        <v>6.9363999999999999</v>
      </c>
      <c r="BP688" s="285">
        <v>7.8467084237920206</v>
      </c>
      <c r="BQ688" s="204">
        <v>2.8869621636090939</v>
      </c>
      <c r="BR688" s="204"/>
      <c r="BS688" s="47"/>
      <c r="BT688" s="42"/>
      <c r="BU688" s="42"/>
      <c r="BV688" s="42"/>
      <c r="BW688" s="43"/>
      <c r="BX688" s="191"/>
      <c r="BY688" s="191"/>
      <c r="BZ688" s="205"/>
      <c r="CA688" s="191"/>
      <c r="CB688" s="206"/>
      <c r="CC688" s="191"/>
      <c r="CD688" s="207">
        <f t="shared" si="453"/>
        <v>58.263709794485649</v>
      </c>
      <c r="CE688" s="47" t="s">
        <v>356</v>
      </c>
      <c r="CF688" s="42">
        <v>31.8</v>
      </c>
      <c r="CG688" s="42" t="s">
        <v>353</v>
      </c>
      <c r="CH688" s="42">
        <v>175</v>
      </c>
      <c r="CI688" s="191"/>
      <c r="CJ688" s="192"/>
      <c r="CK688" s="191" t="s">
        <v>357</v>
      </c>
      <c r="CL688" s="191" t="s">
        <v>358</v>
      </c>
      <c r="CM688" s="208">
        <v>0.13</v>
      </c>
      <c r="CN688" s="191">
        <v>470</v>
      </c>
      <c r="CO688" s="205">
        <f t="shared" si="454"/>
        <v>75.384995508608995</v>
      </c>
      <c r="CP688" s="191">
        <f t="shared" si="455"/>
        <v>43.697782345864233</v>
      </c>
      <c r="CQ688" s="145" t="s">
        <v>353</v>
      </c>
      <c r="CR688" s="191">
        <v>175</v>
      </c>
      <c r="CS688" s="191"/>
      <c r="CT688" s="191"/>
      <c r="CU688" s="191"/>
      <c r="CV688" s="192"/>
      <c r="CW688" s="191" t="s">
        <v>357</v>
      </c>
      <c r="CX688" s="209" t="s">
        <v>358</v>
      </c>
      <c r="CY688" s="208">
        <v>0.13</v>
      </c>
      <c r="CZ688" s="191">
        <v>470</v>
      </c>
      <c r="DA688" s="191"/>
      <c r="DB688" s="191">
        <f t="shared" si="456"/>
        <v>54.427908310790968</v>
      </c>
      <c r="DC688" s="43">
        <f t="shared" si="457"/>
        <v>0</v>
      </c>
      <c r="DD688" s="191" t="s">
        <v>362</v>
      </c>
      <c r="DE688" s="191">
        <v>100</v>
      </c>
      <c r="DF688" s="191" t="s">
        <v>361</v>
      </c>
      <c r="DG688" s="191">
        <v>20</v>
      </c>
      <c r="DH688" s="191" t="s">
        <v>353</v>
      </c>
      <c r="DI688" s="192">
        <v>175</v>
      </c>
      <c r="DJ688" s="191"/>
      <c r="DK688" s="209"/>
      <c r="DL688" s="208"/>
      <c r="DM688" s="191"/>
      <c r="DN688" s="191">
        <f t="shared" si="458"/>
        <v>54.427908310790968</v>
      </c>
      <c r="DO688" s="192">
        <f t="shared" si="459"/>
        <v>0</v>
      </c>
      <c r="DP688" s="191">
        <v>1</v>
      </c>
      <c r="DQ688" s="191" t="s">
        <v>363</v>
      </c>
      <c r="DR688" s="191" t="s">
        <v>371</v>
      </c>
      <c r="DS688" s="208">
        <v>0.13400000000000001</v>
      </c>
      <c r="DT688" s="191">
        <v>580</v>
      </c>
      <c r="DU688" s="191">
        <f t="shared" si="460"/>
        <v>7.8467084237920206</v>
      </c>
      <c r="DV688" s="191">
        <v>0.375</v>
      </c>
      <c r="DW688" s="191">
        <v>0.45</v>
      </c>
      <c r="DX688" s="192">
        <f t="shared" si="461"/>
        <v>9.7106182990809415</v>
      </c>
      <c r="DY688" s="191">
        <v>1</v>
      </c>
      <c r="DZ688" s="191" t="s">
        <v>363</v>
      </c>
      <c r="EA688" s="191" t="s">
        <v>371</v>
      </c>
      <c r="EB688" s="208">
        <v>0.13400000000000001</v>
      </c>
      <c r="EC688" s="191">
        <v>580</v>
      </c>
      <c r="ED688" s="191">
        <f t="shared" si="462"/>
        <v>2.8869621636090939</v>
      </c>
      <c r="EE688" s="191">
        <v>0.47499999999999998</v>
      </c>
      <c r="EF688" s="191">
        <v>0.47499999999999998</v>
      </c>
      <c r="EG688" s="191">
        <f t="shared" si="463"/>
        <v>4.8553091495404708</v>
      </c>
      <c r="EH688" s="166">
        <f t="shared" si="464"/>
        <v>2</v>
      </c>
      <c r="EI688" s="205">
        <f t="shared" si="465"/>
        <v>2.8859840383330213</v>
      </c>
      <c r="EJ688" s="205">
        <f t="shared" si="466"/>
        <v>1.6976376696076596</v>
      </c>
      <c r="EK688" s="51">
        <f t="shared" si="433"/>
        <v>0.93932449400143425</v>
      </c>
      <c r="EL688" s="220">
        <f t="shared" si="467"/>
        <v>0.29110798083348932</v>
      </c>
      <c r="EM688" s="221">
        <f t="shared" si="468"/>
        <v>4.899355217360573</v>
      </c>
      <c r="EN688" s="191"/>
      <c r="EO688" s="313"/>
      <c r="EP688" s="192" t="s">
        <v>354</v>
      </c>
      <c r="EQ688" s="222">
        <f t="shared" si="469"/>
        <v>2.8859840383330213</v>
      </c>
      <c r="ER688" s="191">
        <f t="shared" si="470"/>
        <v>1.6976376696076596</v>
      </c>
      <c r="ES688" s="51">
        <f t="shared" si="471"/>
        <v>0.93932449400143425</v>
      </c>
      <c r="ET688" s="191">
        <f t="shared" si="434"/>
        <v>3.7593079808334893</v>
      </c>
      <c r="EU688" s="191">
        <f t="shared" si="472"/>
        <v>4.899355217360573</v>
      </c>
      <c r="EV688" s="191"/>
      <c r="EW688" s="191"/>
      <c r="EX688" s="192" t="str">
        <f t="shared" si="473"/>
        <v>Front</v>
      </c>
      <c r="EY688" s="145"/>
      <c r="EZ688" s="191"/>
      <c r="FA688" s="191"/>
      <c r="FB688" s="191"/>
      <c r="FC688" s="191"/>
      <c r="FD688" s="191"/>
      <c r="FE688" s="191"/>
      <c r="FF688" s="192"/>
      <c r="FG688" s="145"/>
      <c r="FH688" s="191"/>
      <c r="FI688" s="191"/>
      <c r="FJ688" s="191"/>
      <c r="FK688" s="191"/>
      <c r="FL688" s="191"/>
      <c r="FM688" s="191"/>
      <c r="FN688" s="192"/>
      <c r="FO688" s="145"/>
      <c r="FP688" s="191"/>
      <c r="FQ688" s="191"/>
      <c r="FR688" s="191"/>
      <c r="FS688" s="191"/>
      <c r="FT688" s="191"/>
      <c r="FU688" s="191"/>
      <c r="FV688" s="192"/>
      <c r="FW688" s="191"/>
      <c r="FX688" s="191"/>
      <c r="FY688" s="191"/>
      <c r="FZ688" s="191"/>
      <c r="GA688" s="191"/>
      <c r="GB688" s="191"/>
      <c r="GC688" s="191"/>
      <c r="GD688" s="210"/>
      <c r="GE688" s="145"/>
      <c r="GF688" s="191"/>
      <c r="GG688" s="191"/>
      <c r="GH688" s="191"/>
      <c r="GI688" s="191"/>
      <c r="GJ688" s="191"/>
      <c r="GK688" s="191"/>
      <c r="GL688" s="210"/>
      <c r="GM688" s="145"/>
      <c r="GN688" s="191"/>
      <c r="GO688" s="191"/>
      <c r="GP688" s="191"/>
      <c r="GQ688" s="191"/>
      <c r="GR688" s="191"/>
      <c r="GS688" s="191"/>
      <c r="GT688" s="210"/>
      <c r="GU688" s="145"/>
      <c r="GV688" s="191"/>
      <c r="GW688" s="191"/>
      <c r="GX688" s="191"/>
      <c r="GY688" s="191"/>
      <c r="GZ688" s="191"/>
      <c r="HA688" s="191"/>
      <c r="HB688" s="210"/>
      <c r="HC688" s="145"/>
      <c r="HD688" s="191"/>
      <c r="HE688" s="191"/>
      <c r="HF688" s="191"/>
      <c r="HG688" s="191"/>
      <c r="HH688" s="191"/>
      <c r="HI688" s="191"/>
      <c r="HJ688" s="210"/>
      <c r="HR688" s="310"/>
    </row>
    <row r="689" spans="1:226" s="309" customFormat="1" ht="14.45" customHeight="1" x14ac:dyDescent="0.25">
      <c r="A689" s="211" t="s">
        <v>431</v>
      </c>
      <c r="B689" s="194" t="s">
        <v>0</v>
      </c>
      <c r="C689" s="31">
        <f t="shared" si="435"/>
        <v>679</v>
      </c>
      <c r="D689" s="173" t="str">
        <f t="shared" si="436"/>
        <v>Dw_679</v>
      </c>
      <c r="E689" s="4">
        <v>408.29090329610011</v>
      </c>
      <c r="F689" s="195" t="s">
        <v>360</v>
      </c>
      <c r="G689" s="195">
        <v>17.5</v>
      </c>
      <c r="H689" s="3">
        <f t="shared" si="437"/>
        <v>53.401548215671745</v>
      </c>
      <c r="I689" s="196">
        <f t="shared" si="438"/>
        <v>187.09860177319794</v>
      </c>
      <c r="J689" s="1">
        <f t="shared" si="439"/>
        <v>0.3</v>
      </c>
      <c r="K689" s="280">
        <f t="shared" si="440"/>
        <v>0.69903763969091737</v>
      </c>
      <c r="L689" s="280">
        <f t="shared" si="441"/>
        <v>0.79732360554268766</v>
      </c>
      <c r="M689" s="225">
        <f t="shared" si="442"/>
        <v>1.0510852663909667</v>
      </c>
      <c r="N689" s="15" t="s">
        <v>432</v>
      </c>
      <c r="O689" s="197">
        <f t="shared" si="443"/>
        <v>0.59799270415701578</v>
      </c>
      <c r="P689" s="198">
        <f t="shared" si="444"/>
        <v>0</v>
      </c>
      <c r="Q689" s="198">
        <f t="shared" si="445"/>
        <v>0</v>
      </c>
      <c r="R689" s="198">
        <f t="shared" si="446"/>
        <v>0.73643917593881825</v>
      </c>
      <c r="S689" s="77">
        <f t="shared" si="447"/>
        <v>0.8974135558246138</v>
      </c>
      <c r="T689" s="199"/>
      <c r="U689" s="3">
        <f t="shared" si="448"/>
        <v>1.7062183297570561</v>
      </c>
      <c r="V689" s="98">
        <f t="shared" si="449"/>
        <v>9.8980153619164604</v>
      </c>
      <c r="W689" s="49">
        <f t="shared" si="450"/>
        <v>5.3951773424336356</v>
      </c>
      <c r="X689" s="317">
        <f t="shared" si="451"/>
        <v>6.9102678775035509E-2</v>
      </c>
      <c r="Y689" s="318">
        <v>6.9102678775035509E-2</v>
      </c>
      <c r="Z689" s="200"/>
      <c r="AA689" s="66"/>
      <c r="AB689" s="66"/>
      <c r="AC689" s="66">
        <v>250</v>
      </c>
      <c r="AD689" s="66"/>
      <c r="AE689" s="66"/>
      <c r="AF689" s="66"/>
      <c r="AG689" s="66"/>
      <c r="AH689" s="195"/>
      <c r="AI689" s="34"/>
      <c r="AJ689" s="229">
        <v>180</v>
      </c>
      <c r="AK689" s="34"/>
      <c r="AL689" s="34"/>
      <c r="AM689" s="34"/>
      <c r="AN689" s="201"/>
      <c r="AO689" s="201"/>
      <c r="AP689" s="202">
        <v>240</v>
      </c>
      <c r="AQ689" s="18"/>
      <c r="AR689" s="18"/>
      <c r="AS689" s="18"/>
      <c r="AT689" s="51"/>
      <c r="AU689" s="17"/>
      <c r="AV689" s="18"/>
      <c r="AW689" s="112"/>
      <c r="AX689" s="103"/>
      <c r="AY689" s="18"/>
      <c r="AZ689" s="18"/>
      <c r="BA689" s="18"/>
      <c r="BB689" s="17"/>
      <c r="BC689" s="19"/>
      <c r="BD689" s="19"/>
      <c r="BE689" s="19"/>
      <c r="BF689" s="17"/>
      <c r="BG689" s="18"/>
      <c r="BH689" s="18"/>
      <c r="BI689" s="128"/>
      <c r="BJ689" s="331"/>
      <c r="BK689" s="332"/>
      <c r="BL689" s="332"/>
      <c r="BM689" s="332"/>
      <c r="BN689" s="333"/>
      <c r="BO689" s="203">
        <f t="shared" si="452"/>
        <v>6.9363999999999999</v>
      </c>
      <c r="BP689" s="285">
        <v>7.6987411648220609</v>
      </c>
      <c r="BQ689" s="204">
        <v>2.7432432812762251</v>
      </c>
      <c r="BR689" s="204"/>
      <c r="BS689" s="47"/>
      <c r="BT689" s="42"/>
      <c r="BU689" s="42"/>
      <c r="BV689" s="42"/>
      <c r="BW689" s="43"/>
      <c r="BX689" s="191"/>
      <c r="BY689" s="191"/>
      <c r="BZ689" s="205"/>
      <c r="CA689" s="191"/>
      <c r="CB689" s="206"/>
      <c r="CC689" s="191"/>
      <c r="CD689" s="207">
        <f t="shared" si="453"/>
        <v>56.129580531959384</v>
      </c>
      <c r="CE689" s="47" t="s">
        <v>356</v>
      </c>
      <c r="CF689" s="42">
        <v>31.8</v>
      </c>
      <c r="CG689" s="42" t="s">
        <v>353</v>
      </c>
      <c r="CH689" s="42">
        <v>175</v>
      </c>
      <c r="CI689" s="191"/>
      <c r="CJ689" s="192"/>
      <c r="CK689" s="191" t="s">
        <v>357</v>
      </c>
      <c r="CL689" s="191" t="s">
        <v>358</v>
      </c>
      <c r="CM689" s="208">
        <v>0.13</v>
      </c>
      <c r="CN689" s="191">
        <v>470</v>
      </c>
      <c r="CO689" s="205">
        <f t="shared" si="454"/>
        <v>70.323951490426595</v>
      </c>
      <c r="CP689" s="191">
        <f t="shared" si="455"/>
        <v>42.097185398969536</v>
      </c>
      <c r="CQ689" s="145" t="s">
        <v>353</v>
      </c>
      <c r="CR689" s="191">
        <v>175</v>
      </c>
      <c r="CS689" s="191"/>
      <c r="CT689" s="191"/>
      <c r="CU689" s="191"/>
      <c r="CV689" s="192"/>
      <c r="CW689" s="191" t="s">
        <v>357</v>
      </c>
      <c r="CX689" s="209" t="s">
        <v>358</v>
      </c>
      <c r="CY689" s="208">
        <v>0.13</v>
      </c>
      <c r="CZ689" s="191">
        <v>470</v>
      </c>
      <c r="DA689" s="191"/>
      <c r="DB689" s="191">
        <f t="shared" si="456"/>
        <v>53.401548215671745</v>
      </c>
      <c r="DC689" s="43">
        <f t="shared" si="457"/>
        <v>0</v>
      </c>
      <c r="DD689" s="191" t="s">
        <v>362</v>
      </c>
      <c r="DE689" s="191">
        <v>100</v>
      </c>
      <c r="DF689" s="191" t="s">
        <v>361</v>
      </c>
      <c r="DG689" s="191">
        <v>20</v>
      </c>
      <c r="DH689" s="191" t="s">
        <v>353</v>
      </c>
      <c r="DI689" s="192">
        <v>175</v>
      </c>
      <c r="DJ689" s="191"/>
      <c r="DK689" s="209"/>
      <c r="DL689" s="208"/>
      <c r="DM689" s="191"/>
      <c r="DN689" s="191">
        <f t="shared" si="458"/>
        <v>53.401548215671745</v>
      </c>
      <c r="DO689" s="192">
        <f t="shared" si="459"/>
        <v>0</v>
      </c>
      <c r="DP689" s="191">
        <v>1</v>
      </c>
      <c r="DQ689" s="191" t="s">
        <v>363</v>
      </c>
      <c r="DR689" s="191" t="s">
        <v>371</v>
      </c>
      <c r="DS689" s="208">
        <v>0.13400000000000001</v>
      </c>
      <c r="DT689" s="191">
        <v>580</v>
      </c>
      <c r="DU689" s="191">
        <f t="shared" si="460"/>
        <v>7.6987411648220609</v>
      </c>
      <c r="DV689" s="191">
        <v>0.375</v>
      </c>
      <c r="DW689" s="191">
        <v>0.45</v>
      </c>
      <c r="DX689" s="192">
        <f t="shared" si="461"/>
        <v>9.3549300886598967</v>
      </c>
      <c r="DY689" s="191">
        <v>1</v>
      </c>
      <c r="DZ689" s="191" t="s">
        <v>363</v>
      </c>
      <c r="EA689" s="191" t="s">
        <v>371</v>
      </c>
      <c r="EB689" s="208">
        <v>0.13400000000000001</v>
      </c>
      <c r="EC689" s="191">
        <v>580</v>
      </c>
      <c r="ED689" s="191">
        <f t="shared" si="462"/>
        <v>2.7432432812762251</v>
      </c>
      <c r="EE689" s="191">
        <v>0.47499999999999998</v>
      </c>
      <c r="EF689" s="191">
        <v>0.47499999999999998</v>
      </c>
      <c r="EG689" s="191">
        <f t="shared" si="463"/>
        <v>4.6774650443299484</v>
      </c>
      <c r="EH689" s="166">
        <f t="shared" si="464"/>
        <v>2</v>
      </c>
      <c r="EI689" s="205">
        <f t="shared" si="465"/>
        <v>2.9005711605869955</v>
      </c>
      <c r="EJ689" s="205">
        <f t="shared" si="466"/>
        <v>1.7062183297570563</v>
      </c>
      <c r="EK689" s="51">
        <f t="shared" si="433"/>
        <v>0.78702495151916874</v>
      </c>
      <c r="EL689" s="220">
        <f t="shared" si="467"/>
        <v>0.28381441970650223</v>
      </c>
      <c r="EM689" s="221">
        <f t="shared" si="468"/>
        <v>4.9490076809582302</v>
      </c>
      <c r="EN689" s="191"/>
      <c r="EO689" s="313"/>
      <c r="EP689" s="192" t="s">
        <v>354</v>
      </c>
      <c r="EQ689" s="222">
        <f t="shared" si="469"/>
        <v>2.9005711605869955</v>
      </c>
      <c r="ER689" s="191">
        <f t="shared" si="470"/>
        <v>1.7062183297570563</v>
      </c>
      <c r="ES689" s="51">
        <f t="shared" si="471"/>
        <v>0.78702495151916874</v>
      </c>
      <c r="ET689" s="191">
        <f t="shared" si="434"/>
        <v>3.7520144197065024</v>
      </c>
      <c r="EU689" s="191">
        <f t="shared" si="472"/>
        <v>4.9490076809582302</v>
      </c>
      <c r="EV689" s="191"/>
      <c r="EW689" s="191"/>
      <c r="EX689" s="192" t="str">
        <f t="shared" si="473"/>
        <v>Front</v>
      </c>
      <c r="EY689" s="145"/>
      <c r="EZ689" s="191"/>
      <c r="FA689" s="191"/>
      <c r="FB689" s="191"/>
      <c r="FC689" s="191"/>
      <c r="FD689" s="191"/>
      <c r="FE689" s="191"/>
      <c r="FF689" s="192"/>
      <c r="FG689" s="145"/>
      <c r="FH689" s="191"/>
      <c r="FI689" s="191"/>
      <c r="FJ689" s="191"/>
      <c r="FK689" s="191"/>
      <c r="FL689" s="191"/>
      <c r="FM689" s="191"/>
      <c r="FN689" s="192"/>
      <c r="FO689" s="145"/>
      <c r="FP689" s="191"/>
      <c r="FQ689" s="191"/>
      <c r="FR689" s="191"/>
      <c r="FS689" s="191"/>
      <c r="FT689" s="191"/>
      <c r="FU689" s="191"/>
      <c r="FV689" s="192"/>
      <c r="FW689" s="191"/>
      <c r="FX689" s="191"/>
      <c r="FY689" s="191"/>
      <c r="FZ689" s="191"/>
      <c r="GA689" s="191"/>
      <c r="GB689" s="191"/>
      <c r="GC689" s="191"/>
      <c r="GD689" s="210"/>
      <c r="GE689" s="145"/>
      <c r="GF689" s="191"/>
      <c r="GG689" s="191"/>
      <c r="GH689" s="191"/>
      <c r="GI689" s="191"/>
      <c r="GJ689" s="191"/>
      <c r="GK689" s="191"/>
      <c r="GL689" s="210"/>
      <c r="GM689" s="145"/>
      <c r="GN689" s="191"/>
      <c r="GO689" s="191"/>
      <c r="GP689" s="191"/>
      <c r="GQ689" s="191"/>
      <c r="GR689" s="191"/>
      <c r="GS689" s="191"/>
      <c r="GT689" s="210"/>
      <c r="GU689" s="145"/>
      <c r="GV689" s="191"/>
      <c r="GW689" s="191"/>
      <c r="GX689" s="191"/>
      <c r="GY689" s="191"/>
      <c r="GZ689" s="191"/>
      <c r="HA689" s="191"/>
      <c r="HB689" s="210"/>
      <c r="HC689" s="145"/>
      <c r="HD689" s="191"/>
      <c r="HE689" s="191"/>
      <c r="HF689" s="191"/>
      <c r="HG689" s="191"/>
      <c r="HH689" s="191"/>
      <c r="HI689" s="191"/>
      <c r="HJ689" s="210"/>
      <c r="HR689" s="310"/>
    </row>
    <row r="690" spans="1:226" s="309" customFormat="1" ht="14.45" customHeight="1" x14ac:dyDescent="0.25">
      <c r="A690" s="211" t="s">
        <v>431</v>
      </c>
      <c r="B690" s="194" t="s">
        <v>0</v>
      </c>
      <c r="C690" s="31">
        <f t="shared" si="435"/>
        <v>680</v>
      </c>
      <c r="D690" s="173" t="str">
        <f t="shared" si="436"/>
        <v>Dw_680</v>
      </c>
      <c r="E690" s="4">
        <v>486.34473335768678</v>
      </c>
      <c r="F690" s="195" t="s">
        <v>360</v>
      </c>
      <c r="G690" s="195">
        <v>17.5</v>
      </c>
      <c r="H690" s="3">
        <f t="shared" si="437"/>
        <v>60.753738647300629</v>
      </c>
      <c r="I690" s="196">
        <f t="shared" si="438"/>
        <v>216.94643547991802</v>
      </c>
      <c r="J690" s="1">
        <f t="shared" si="439"/>
        <v>0.3</v>
      </c>
      <c r="K690" s="280">
        <f t="shared" si="440"/>
        <v>0.68194301238703725</v>
      </c>
      <c r="L690" s="280">
        <f t="shared" si="441"/>
        <v>0.77072713219075684</v>
      </c>
      <c r="M690" s="225">
        <f t="shared" si="442"/>
        <v>1.0712744942630321</v>
      </c>
      <c r="N690" s="15" t="s">
        <v>432</v>
      </c>
      <c r="O690" s="197">
        <f t="shared" si="443"/>
        <v>0.5780453491430676</v>
      </c>
      <c r="P690" s="198">
        <f t="shared" si="444"/>
        <v>0</v>
      </c>
      <c r="Q690" s="198">
        <f t="shared" si="445"/>
        <v>0</v>
      </c>
      <c r="R690" s="198">
        <f t="shared" si="446"/>
        <v>0.75058468707132275</v>
      </c>
      <c r="S690" s="77">
        <f t="shared" si="447"/>
        <v>0.93887308356346633</v>
      </c>
      <c r="T690" s="199"/>
      <c r="U690" s="3">
        <f t="shared" si="448"/>
        <v>1.7982112453070047</v>
      </c>
      <c r="V690" s="98">
        <f t="shared" si="449"/>
        <v>10.994116521345134</v>
      </c>
      <c r="W690" s="49">
        <f t="shared" si="450"/>
        <v>5.5260228076850861</v>
      </c>
      <c r="X690" s="317">
        <f t="shared" si="451"/>
        <v>6.7956056893418645E-2</v>
      </c>
      <c r="Y690" s="318">
        <v>6.7956056893418645E-2</v>
      </c>
      <c r="Z690" s="200"/>
      <c r="AA690" s="66"/>
      <c r="AB690" s="66"/>
      <c r="AC690" s="66">
        <v>250</v>
      </c>
      <c r="AD690" s="66"/>
      <c r="AE690" s="66"/>
      <c r="AF690" s="66"/>
      <c r="AG690" s="66"/>
      <c r="AH690" s="195"/>
      <c r="AI690" s="34"/>
      <c r="AJ690" s="229">
        <v>180</v>
      </c>
      <c r="AK690" s="34"/>
      <c r="AL690" s="34"/>
      <c r="AM690" s="34"/>
      <c r="AN690" s="201"/>
      <c r="AO690" s="201"/>
      <c r="AP690" s="202">
        <v>240</v>
      </c>
      <c r="AQ690" s="18"/>
      <c r="AR690" s="18"/>
      <c r="AS690" s="18"/>
      <c r="AT690" s="51"/>
      <c r="AU690" s="17"/>
      <c r="AV690" s="18"/>
      <c r="AW690" s="112"/>
      <c r="AX690" s="103"/>
      <c r="AY690" s="18"/>
      <c r="AZ690" s="18"/>
      <c r="BA690" s="18"/>
      <c r="BB690" s="17"/>
      <c r="BC690" s="19"/>
      <c r="BD690" s="19"/>
      <c r="BE690" s="19"/>
      <c r="BF690" s="17"/>
      <c r="BG690" s="18"/>
      <c r="BH690" s="18"/>
      <c r="BI690" s="128"/>
      <c r="BJ690" s="331"/>
      <c r="BK690" s="332"/>
      <c r="BL690" s="332"/>
      <c r="BM690" s="332"/>
      <c r="BN690" s="333"/>
      <c r="BO690" s="203">
        <f t="shared" si="452"/>
        <v>6.9363999999999999</v>
      </c>
      <c r="BP690" s="285">
        <v>8.7586844252495002</v>
      </c>
      <c r="BQ690" s="204">
        <v>3.0404092007233534</v>
      </c>
      <c r="BR690" s="204"/>
      <c r="BS690" s="47"/>
      <c r="BT690" s="42"/>
      <c r="BU690" s="42"/>
      <c r="BV690" s="42"/>
      <c r="BW690" s="43"/>
      <c r="BX690" s="191"/>
      <c r="BY690" s="191"/>
      <c r="BZ690" s="205"/>
      <c r="CA690" s="191"/>
      <c r="CB690" s="206"/>
      <c r="CC690" s="191"/>
      <c r="CD690" s="207">
        <f t="shared" si="453"/>
        <v>65.083930643975407</v>
      </c>
      <c r="CE690" s="47" t="s">
        <v>356</v>
      </c>
      <c r="CF690" s="42">
        <v>31.8</v>
      </c>
      <c r="CG690" s="42" t="s">
        <v>353</v>
      </c>
      <c r="CH690" s="42">
        <v>175</v>
      </c>
      <c r="CI690" s="191"/>
      <c r="CJ690" s="192"/>
      <c r="CK690" s="191" t="s">
        <v>357</v>
      </c>
      <c r="CL690" s="191" t="s">
        <v>358</v>
      </c>
      <c r="CM690" s="208">
        <v>0.13</v>
      </c>
      <c r="CN690" s="191">
        <v>470</v>
      </c>
      <c r="CO690" s="205">
        <f t="shared" si="454"/>
        <v>85.467404333888908</v>
      </c>
      <c r="CP690" s="191">
        <f t="shared" si="455"/>
        <v>48.812947982981555</v>
      </c>
      <c r="CQ690" s="145" t="s">
        <v>353</v>
      </c>
      <c r="CR690" s="191">
        <v>175</v>
      </c>
      <c r="CS690" s="191"/>
      <c r="CT690" s="191"/>
      <c r="CU690" s="191"/>
      <c r="CV690" s="192"/>
      <c r="CW690" s="191" t="s">
        <v>357</v>
      </c>
      <c r="CX690" s="209" t="s">
        <v>358</v>
      </c>
      <c r="CY690" s="208">
        <v>0.13</v>
      </c>
      <c r="CZ690" s="191">
        <v>470</v>
      </c>
      <c r="DA690" s="191"/>
      <c r="DB690" s="191">
        <f t="shared" si="456"/>
        <v>60.753738647300629</v>
      </c>
      <c r="DC690" s="43">
        <f t="shared" si="457"/>
        <v>0</v>
      </c>
      <c r="DD690" s="191" t="s">
        <v>362</v>
      </c>
      <c r="DE690" s="191">
        <v>100</v>
      </c>
      <c r="DF690" s="191" t="s">
        <v>361</v>
      </c>
      <c r="DG690" s="191">
        <v>20</v>
      </c>
      <c r="DH690" s="191" t="s">
        <v>353</v>
      </c>
      <c r="DI690" s="192">
        <v>175</v>
      </c>
      <c r="DJ690" s="191"/>
      <c r="DK690" s="209"/>
      <c r="DL690" s="208"/>
      <c r="DM690" s="191"/>
      <c r="DN690" s="191">
        <f t="shared" si="458"/>
        <v>60.753738647300629</v>
      </c>
      <c r="DO690" s="192">
        <f t="shared" si="459"/>
        <v>0</v>
      </c>
      <c r="DP690" s="191">
        <v>1</v>
      </c>
      <c r="DQ690" s="191" t="s">
        <v>363</v>
      </c>
      <c r="DR690" s="191" t="s">
        <v>371</v>
      </c>
      <c r="DS690" s="208">
        <v>0.13400000000000001</v>
      </c>
      <c r="DT690" s="191">
        <v>580</v>
      </c>
      <c r="DU690" s="191">
        <f t="shared" si="460"/>
        <v>8.7586844252495002</v>
      </c>
      <c r="DV690" s="191">
        <v>0.375</v>
      </c>
      <c r="DW690" s="191">
        <v>0.45</v>
      </c>
      <c r="DX690" s="192">
        <f t="shared" si="461"/>
        <v>10.847321773995901</v>
      </c>
      <c r="DY690" s="191">
        <v>1</v>
      </c>
      <c r="DZ690" s="191" t="s">
        <v>363</v>
      </c>
      <c r="EA690" s="191" t="s">
        <v>371</v>
      </c>
      <c r="EB690" s="208">
        <v>0.13400000000000001</v>
      </c>
      <c r="EC690" s="191">
        <v>580</v>
      </c>
      <c r="ED690" s="191">
        <f t="shared" si="462"/>
        <v>3.0404092007233534</v>
      </c>
      <c r="EE690" s="191">
        <v>0.47499999999999998</v>
      </c>
      <c r="EF690" s="191">
        <v>0.47499999999999998</v>
      </c>
      <c r="EG690" s="191">
        <f t="shared" si="463"/>
        <v>5.4236608869979506</v>
      </c>
      <c r="EH690" s="166">
        <f t="shared" si="464"/>
        <v>2</v>
      </c>
      <c r="EI690" s="205">
        <f t="shared" si="465"/>
        <v>3.0569591170219081</v>
      </c>
      <c r="EJ690" s="205">
        <f t="shared" si="466"/>
        <v>1.7982112453070047</v>
      </c>
      <c r="EK690" s="51">
        <f t="shared" si="433"/>
        <v>0.9921979554163487</v>
      </c>
      <c r="EL690" s="220">
        <f t="shared" si="467"/>
        <v>0.2056204414890459</v>
      </c>
      <c r="EM690" s="221">
        <f t="shared" si="468"/>
        <v>5.4970582606725671</v>
      </c>
      <c r="EN690" s="191"/>
      <c r="EO690" s="313"/>
      <c r="EP690" s="192" t="s">
        <v>354</v>
      </c>
      <c r="EQ690" s="222">
        <f t="shared" si="469"/>
        <v>3.0569591170219081</v>
      </c>
      <c r="ER690" s="191">
        <f t="shared" si="470"/>
        <v>1.7982112453070047</v>
      </c>
      <c r="ES690" s="51">
        <f t="shared" si="471"/>
        <v>0.9921979554163487</v>
      </c>
      <c r="ET690" s="191">
        <f t="shared" si="434"/>
        <v>3.6738204414890459</v>
      </c>
      <c r="EU690" s="191">
        <f t="shared" si="472"/>
        <v>5.4970582606725671</v>
      </c>
      <c r="EV690" s="191"/>
      <c r="EW690" s="191"/>
      <c r="EX690" s="192" t="str">
        <f t="shared" si="473"/>
        <v>Front</v>
      </c>
      <c r="EY690" s="145"/>
      <c r="EZ690" s="191"/>
      <c r="FA690" s="191"/>
      <c r="FB690" s="191"/>
      <c r="FC690" s="191"/>
      <c r="FD690" s="191"/>
      <c r="FE690" s="191"/>
      <c r="FF690" s="192"/>
      <c r="FG690" s="145"/>
      <c r="FH690" s="191"/>
      <c r="FI690" s="191"/>
      <c r="FJ690" s="191"/>
      <c r="FK690" s="191"/>
      <c r="FL690" s="191"/>
      <c r="FM690" s="191"/>
      <c r="FN690" s="192"/>
      <c r="FO690" s="145"/>
      <c r="FP690" s="191"/>
      <c r="FQ690" s="191"/>
      <c r="FR690" s="191"/>
      <c r="FS690" s="191"/>
      <c r="FT690" s="191"/>
      <c r="FU690" s="191"/>
      <c r="FV690" s="192"/>
      <c r="FW690" s="191"/>
      <c r="FX690" s="191"/>
      <c r="FY690" s="191"/>
      <c r="FZ690" s="191"/>
      <c r="GA690" s="191"/>
      <c r="GB690" s="191"/>
      <c r="GC690" s="191"/>
      <c r="GD690" s="210"/>
      <c r="GE690" s="145"/>
      <c r="GF690" s="191"/>
      <c r="GG690" s="191"/>
      <c r="GH690" s="191"/>
      <c r="GI690" s="191"/>
      <c r="GJ690" s="191"/>
      <c r="GK690" s="191"/>
      <c r="GL690" s="210"/>
      <c r="GM690" s="145"/>
      <c r="GN690" s="191"/>
      <c r="GO690" s="191"/>
      <c r="GP690" s="191"/>
      <c r="GQ690" s="191"/>
      <c r="GR690" s="191"/>
      <c r="GS690" s="191"/>
      <c r="GT690" s="210"/>
      <c r="GU690" s="145"/>
      <c r="GV690" s="191"/>
      <c r="GW690" s="191"/>
      <c r="GX690" s="191"/>
      <c r="GY690" s="191"/>
      <c r="GZ690" s="191"/>
      <c r="HA690" s="191"/>
      <c r="HB690" s="210"/>
      <c r="HC690" s="145"/>
      <c r="HD690" s="191"/>
      <c r="HE690" s="191"/>
      <c r="HF690" s="191"/>
      <c r="HG690" s="191"/>
      <c r="HH690" s="191"/>
      <c r="HI690" s="191"/>
      <c r="HJ690" s="210"/>
      <c r="HR690" s="310"/>
    </row>
    <row r="691" spans="1:226" s="309" customFormat="1" ht="14.45" customHeight="1" x14ac:dyDescent="0.25">
      <c r="A691" s="211" t="s">
        <v>431</v>
      </c>
      <c r="B691" s="194" t="s">
        <v>0</v>
      </c>
      <c r="C691" s="31">
        <f t="shared" si="435"/>
        <v>681</v>
      </c>
      <c r="D691" s="173" t="str">
        <f t="shared" si="436"/>
        <v>Dw_681</v>
      </c>
      <c r="E691" s="4">
        <v>389.57393504798739</v>
      </c>
      <c r="F691" s="195" t="s">
        <v>360</v>
      </c>
      <c r="G691" s="195">
        <v>17.5</v>
      </c>
      <c r="H691" s="3">
        <f t="shared" si="437"/>
        <v>68.821094385603374</v>
      </c>
      <c r="I691" s="196">
        <f t="shared" si="438"/>
        <v>239.48767949627955</v>
      </c>
      <c r="J691" s="1">
        <f t="shared" si="439"/>
        <v>0.3</v>
      </c>
      <c r="K691" s="280">
        <f t="shared" si="440"/>
        <v>0.70544413245383297</v>
      </c>
      <c r="L691" s="280">
        <f t="shared" si="441"/>
        <v>0.80893849035490262</v>
      </c>
      <c r="M691" s="225">
        <f t="shared" si="442"/>
        <v>1.0439575901878324</v>
      </c>
      <c r="N691" s="15" t="s">
        <v>432</v>
      </c>
      <c r="O691" s="197">
        <f t="shared" si="443"/>
        <v>0.60670386776617702</v>
      </c>
      <c r="P691" s="198">
        <f t="shared" si="444"/>
        <v>0</v>
      </c>
      <c r="Q691" s="198">
        <f t="shared" si="445"/>
        <v>0</v>
      </c>
      <c r="R691" s="198">
        <f t="shared" si="446"/>
        <v>0.73144519480594772</v>
      </c>
      <c r="S691" s="77">
        <f t="shared" si="447"/>
        <v>1.0431990828876079</v>
      </c>
      <c r="T691" s="199"/>
      <c r="U691" s="3">
        <f t="shared" si="448"/>
        <v>1.9576363978092628</v>
      </c>
      <c r="V691" s="98">
        <f t="shared" si="449"/>
        <v>13.029956904493929</v>
      </c>
      <c r="W691" s="49">
        <f t="shared" si="450"/>
        <v>5.2817591715800321</v>
      </c>
      <c r="X691" s="317">
        <f t="shared" si="451"/>
        <v>7.6124739407754577E-2</v>
      </c>
      <c r="Y691" s="318">
        <v>7.6124739407754577E-2</v>
      </c>
      <c r="Z691" s="200"/>
      <c r="AA691" s="66"/>
      <c r="AB691" s="66"/>
      <c r="AC691" s="66">
        <v>250</v>
      </c>
      <c r="AD691" s="66"/>
      <c r="AE691" s="66"/>
      <c r="AF691" s="66"/>
      <c r="AG691" s="66"/>
      <c r="AH691" s="195"/>
      <c r="AI691" s="34"/>
      <c r="AJ691" s="229">
        <v>180</v>
      </c>
      <c r="AK691" s="34"/>
      <c r="AL691" s="34"/>
      <c r="AM691" s="34"/>
      <c r="AN691" s="201"/>
      <c r="AO691" s="201"/>
      <c r="AP691" s="202">
        <v>240</v>
      </c>
      <c r="AQ691" s="18"/>
      <c r="AR691" s="18"/>
      <c r="AS691" s="18"/>
      <c r="AT691" s="51"/>
      <c r="AU691" s="17"/>
      <c r="AV691" s="18"/>
      <c r="AW691" s="112"/>
      <c r="AX691" s="103"/>
      <c r="AY691" s="18"/>
      <c r="AZ691" s="18"/>
      <c r="BA691" s="18"/>
      <c r="BB691" s="17"/>
      <c r="BC691" s="19"/>
      <c r="BD691" s="19"/>
      <c r="BE691" s="19"/>
      <c r="BF691" s="17"/>
      <c r="BG691" s="18"/>
      <c r="BH691" s="18"/>
      <c r="BI691" s="128"/>
      <c r="BJ691" s="331"/>
      <c r="BK691" s="332"/>
      <c r="BL691" s="332"/>
      <c r="BM691" s="332"/>
      <c r="BN691" s="333"/>
      <c r="BO691" s="203">
        <f t="shared" si="452"/>
        <v>6.9363999999999999</v>
      </c>
      <c r="BP691" s="285">
        <v>9.9217309246299781</v>
      </c>
      <c r="BQ691" s="204">
        <v>3.0206637728822896</v>
      </c>
      <c r="BR691" s="204"/>
      <c r="BS691" s="47"/>
      <c r="BT691" s="42"/>
      <c r="BU691" s="42"/>
      <c r="BV691" s="42"/>
      <c r="BW691" s="43"/>
      <c r="BX691" s="191"/>
      <c r="BY691" s="191"/>
      <c r="BZ691" s="205"/>
      <c r="CA691" s="191"/>
      <c r="CB691" s="206"/>
      <c r="CC691" s="191"/>
      <c r="CD691" s="207">
        <f t="shared" si="453"/>
        <v>71.846303848883863</v>
      </c>
      <c r="CE691" s="47" t="s">
        <v>356</v>
      </c>
      <c r="CF691" s="42">
        <v>31.8</v>
      </c>
      <c r="CG691" s="42" t="s">
        <v>353</v>
      </c>
      <c r="CH691" s="42">
        <v>175</v>
      </c>
      <c r="CI691" s="191"/>
      <c r="CJ691" s="192"/>
      <c r="CK691" s="191" t="s">
        <v>357</v>
      </c>
      <c r="CL691" s="191" t="s">
        <v>358</v>
      </c>
      <c r="CM691" s="208">
        <v>0.13</v>
      </c>
      <c r="CN691" s="191">
        <v>470</v>
      </c>
      <c r="CO691" s="205">
        <f t="shared" si="454"/>
        <v>91.873936873644936</v>
      </c>
      <c r="CP691" s="191">
        <f t="shared" si="455"/>
        <v>53.884727886662901</v>
      </c>
      <c r="CQ691" s="145" t="s">
        <v>353</v>
      </c>
      <c r="CR691" s="191">
        <v>175</v>
      </c>
      <c r="CS691" s="191"/>
      <c r="CT691" s="191"/>
      <c r="CU691" s="191"/>
      <c r="CV691" s="192"/>
      <c r="CW691" s="191" t="s">
        <v>357</v>
      </c>
      <c r="CX691" s="209" t="s">
        <v>358</v>
      </c>
      <c r="CY691" s="208">
        <v>0.13</v>
      </c>
      <c r="CZ691" s="191">
        <v>470</v>
      </c>
      <c r="DA691" s="191"/>
      <c r="DB691" s="191">
        <f t="shared" si="456"/>
        <v>68.821094385603374</v>
      </c>
      <c r="DC691" s="43">
        <f t="shared" si="457"/>
        <v>0</v>
      </c>
      <c r="DD691" s="191" t="s">
        <v>362</v>
      </c>
      <c r="DE691" s="191">
        <v>100</v>
      </c>
      <c r="DF691" s="191" t="s">
        <v>361</v>
      </c>
      <c r="DG691" s="191">
        <v>20</v>
      </c>
      <c r="DH691" s="191" t="s">
        <v>353</v>
      </c>
      <c r="DI691" s="192">
        <v>175</v>
      </c>
      <c r="DJ691" s="191"/>
      <c r="DK691" s="209"/>
      <c r="DL691" s="208"/>
      <c r="DM691" s="191"/>
      <c r="DN691" s="191">
        <f t="shared" si="458"/>
        <v>68.821094385603374</v>
      </c>
      <c r="DO691" s="192">
        <f t="shared" si="459"/>
        <v>0</v>
      </c>
      <c r="DP691" s="191">
        <v>1</v>
      </c>
      <c r="DQ691" s="191" t="s">
        <v>363</v>
      </c>
      <c r="DR691" s="191" t="s">
        <v>371</v>
      </c>
      <c r="DS691" s="208">
        <v>0.13400000000000001</v>
      </c>
      <c r="DT691" s="191">
        <v>580</v>
      </c>
      <c r="DU691" s="191">
        <f t="shared" si="460"/>
        <v>9.9217309246299781</v>
      </c>
      <c r="DV691" s="191">
        <v>0.375</v>
      </c>
      <c r="DW691" s="191">
        <v>0.45</v>
      </c>
      <c r="DX691" s="192">
        <f t="shared" si="461"/>
        <v>11.974383974813978</v>
      </c>
      <c r="DY691" s="191">
        <v>1</v>
      </c>
      <c r="DZ691" s="191" t="s">
        <v>363</v>
      </c>
      <c r="EA691" s="191" t="s">
        <v>371</v>
      </c>
      <c r="EB691" s="208">
        <v>0.13400000000000001</v>
      </c>
      <c r="EC691" s="191">
        <v>580</v>
      </c>
      <c r="ED691" s="191">
        <f t="shared" si="462"/>
        <v>3.0206637728822896</v>
      </c>
      <c r="EE691" s="191">
        <v>0.47499999999999998</v>
      </c>
      <c r="EF691" s="191">
        <v>0.47499999999999998</v>
      </c>
      <c r="EG691" s="191">
        <f t="shared" si="463"/>
        <v>5.9871919874069892</v>
      </c>
      <c r="EH691" s="166">
        <f t="shared" si="464"/>
        <v>2</v>
      </c>
      <c r="EI691" s="205">
        <f t="shared" si="465"/>
        <v>3.3279818762757465</v>
      </c>
      <c r="EJ691" s="205">
        <f t="shared" si="466"/>
        <v>1.9576363978092628</v>
      </c>
      <c r="EK691" s="51">
        <f t="shared" si="433"/>
        <v>0.8130273750730268</v>
      </c>
      <c r="EL691" s="220">
        <f t="shared" si="467"/>
        <v>7.0109061862126731E-2</v>
      </c>
      <c r="EM691" s="221">
        <f t="shared" si="468"/>
        <v>6.5149784522469645</v>
      </c>
      <c r="EN691" s="191"/>
      <c r="EO691" s="313"/>
      <c r="EP691" s="192" t="s">
        <v>354</v>
      </c>
      <c r="EQ691" s="222">
        <f t="shared" si="469"/>
        <v>3.3279818762757465</v>
      </c>
      <c r="ER691" s="191">
        <f t="shared" si="470"/>
        <v>1.9576363978092628</v>
      </c>
      <c r="ES691" s="51">
        <f t="shared" si="471"/>
        <v>0.8130273750730268</v>
      </c>
      <c r="ET691" s="191">
        <f t="shared" si="434"/>
        <v>3.5383090618621269</v>
      </c>
      <c r="EU691" s="191">
        <f t="shared" si="472"/>
        <v>6.5149784522469645</v>
      </c>
      <c r="EV691" s="191"/>
      <c r="EW691" s="191"/>
      <c r="EX691" s="192" t="str">
        <f t="shared" si="473"/>
        <v>Front</v>
      </c>
      <c r="EY691" s="145"/>
      <c r="EZ691" s="191"/>
      <c r="FA691" s="191"/>
      <c r="FB691" s="191"/>
      <c r="FC691" s="191"/>
      <c r="FD691" s="191"/>
      <c r="FE691" s="191"/>
      <c r="FF691" s="192"/>
      <c r="FG691" s="145"/>
      <c r="FH691" s="191"/>
      <c r="FI691" s="191"/>
      <c r="FJ691" s="191"/>
      <c r="FK691" s="191"/>
      <c r="FL691" s="191"/>
      <c r="FM691" s="191"/>
      <c r="FN691" s="192"/>
      <c r="FO691" s="145"/>
      <c r="FP691" s="191"/>
      <c r="FQ691" s="191"/>
      <c r="FR691" s="191"/>
      <c r="FS691" s="191"/>
      <c r="FT691" s="191"/>
      <c r="FU691" s="191"/>
      <c r="FV691" s="192"/>
      <c r="FW691" s="191"/>
      <c r="FX691" s="191"/>
      <c r="FY691" s="191"/>
      <c r="FZ691" s="191"/>
      <c r="GA691" s="191"/>
      <c r="GB691" s="191"/>
      <c r="GC691" s="191"/>
      <c r="GD691" s="210"/>
      <c r="GE691" s="145"/>
      <c r="GF691" s="191"/>
      <c r="GG691" s="191"/>
      <c r="GH691" s="191"/>
      <c r="GI691" s="191"/>
      <c r="GJ691" s="191"/>
      <c r="GK691" s="191"/>
      <c r="GL691" s="210"/>
      <c r="GM691" s="145"/>
      <c r="GN691" s="191"/>
      <c r="GO691" s="191"/>
      <c r="GP691" s="191"/>
      <c r="GQ691" s="191"/>
      <c r="GR691" s="191"/>
      <c r="GS691" s="191"/>
      <c r="GT691" s="210"/>
      <c r="GU691" s="145"/>
      <c r="GV691" s="191"/>
      <c r="GW691" s="191"/>
      <c r="GX691" s="191"/>
      <c r="GY691" s="191"/>
      <c r="GZ691" s="191"/>
      <c r="HA691" s="191"/>
      <c r="HB691" s="210"/>
      <c r="HC691" s="145"/>
      <c r="HD691" s="191"/>
      <c r="HE691" s="191"/>
      <c r="HF691" s="191"/>
      <c r="HG691" s="191"/>
      <c r="HH691" s="191"/>
      <c r="HI691" s="191"/>
      <c r="HJ691" s="210"/>
      <c r="HR691" s="310"/>
    </row>
    <row r="692" spans="1:226" s="309" customFormat="1" ht="14.45" customHeight="1" x14ac:dyDescent="0.25">
      <c r="A692" s="211" t="s">
        <v>431</v>
      </c>
      <c r="B692" s="194" t="s">
        <v>0</v>
      </c>
      <c r="C692" s="31">
        <f t="shared" si="435"/>
        <v>682</v>
      </c>
      <c r="D692" s="173" t="str">
        <f t="shared" si="436"/>
        <v>Dw_682</v>
      </c>
      <c r="E692" s="4">
        <v>549.1436353560008</v>
      </c>
      <c r="F692" s="195" t="s">
        <v>360</v>
      </c>
      <c r="G692" s="195">
        <v>17.5</v>
      </c>
      <c r="H692" s="3">
        <f t="shared" si="437"/>
        <v>48.358527123089829</v>
      </c>
      <c r="I692" s="196">
        <f t="shared" si="438"/>
        <v>175.72975354005422</v>
      </c>
      <c r="J692" s="1">
        <f t="shared" si="439"/>
        <v>0.3</v>
      </c>
      <c r="K692" s="280">
        <f t="shared" si="440"/>
        <v>0.66722092186645854</v>
      </c>
      <c r="L692" s="280">
        <f t="shared" si="441"/>
        <v>0.75157703644520379</v>
      </c>
      <c r="M692" s="225">
        <f t="shared" si="442"/>
        <v>1.0901681502380678</v>
      </c>
      <c r="N692" s="15" t="s">
        <v>432</v>
      </c>
      <c r="O692" s="197">
        <f t="shared" si="443"/>
        <v>0.56368277733390282</v>
      </c>
      <c r="P692" s="198">
        <f t="shared" si="444"/>
        <v>0</v>
      </c>
      <c r="Q692" s="198">
        <f t="shared" si="445"/>
        <v>0</v>
      </c>
      <c r="R692" s="198">
        <f t="shared" si="446"/>
        <v>0.76382246033447798</v>
      </c>
      <c r="S692" s="77">
        <f t="shared" si="447"/>
        <v>0.81401560736469325</v>
      </c>
      <c r="T692" s="199"/>
      <c r="U692" s="3">
        <f t="shared" si="448"/>
        <v>1.6150297387851436</v>
      </c>
      <c r="V692" s="98">
        <f t="shared" si="449"/>
        <v>8.8682915943453917</v>
      </c>
      <c r="W692" s="49">
        <f t="shared" si="450"/>
        <v>5.4529698994025226</v>
      </c>
      <c r="X692" s="317">
        <f t="shared" si="451"/>
        <v>6.4133497762493843E-2</v>
      </c>
      <c r="Y692" s="318">
        <v>6.4133497762493843E-2</v>
      </c>
      <c r="Z692" s="200"/>
      <c r="AA692" s="66"/>
      <c r="AB692" s="66"/>
      <c r="AC692" s="66">
        <v>250</v>
      </c>
      <c r="AD692" s="66"/>
      <c r="AE692" s="66"/>
      <c r="AF692" s="66"/>
      <c r="AG692" s="66"/>
      <c r="AH692" s="195"/>
      <c r="AI692" s="34"/>
      <c r="AJ692" s="229">
        <v>180</v>
      </c>
      <c r="AK692" s="34"/>
      <c r="AL692" s="34"/>
      <c r="AM692" s="34"/>
      <c r="AN692" s="201"/>
      <c r="AO692" s="201"/>
      <c r="AP692" s="202">
        <v>240</v>
      </c>
      <c r="AQ692" s="18"/>
      <c r="AR692" s="18"/>
      <c r="AS692" s="18"/>
      <c r="AT692" s="51"/>
      <c r="AU692" s="17"/>
      <c r="AV692" s="18"/>
      <c r="AW692" s="112"/>
      <c r="AX692" s="103"/>
      <c r="AY692" s="18"/>
      <c r="AZ692" s="18"/>
      <c r="BA692" s="18"/>
      <c r="BB692" s="17"/>
      <c r="BC692" s="19"/>
      <c r="BD692" s="19"/>
      <c r="BE692" s="19"/>
      <c r="BF692" s="17"/>
      <c r="BG692" s="18"/>
      <c r="BH692" s="18"/>
      <c r="BI692" s="128"/>
      <c r="BJ692" s="331"/>
      <c r="BK692" s="332"/>
      <c r="BL692" s="332"/>
      <c r="BM692" s="332"/>
      <c r="BN692" s="333"/>
      <c r="BO692" s="203">
        <f t="shared" si="452"/>
        <v>6.9363999999999999</v>
      </c>
      <c r="BP692" s="285">
        <v>6.9717039275546151</v>
      </c>
      <c r="BQ692" s="204">
        <v>2.8405273538880915</v>
      </c>
      <c r="BR692" s="204"/>
      <c r="BS692" s="47"/>
      <c r="BT692" s="42"/>
      <c r="BU692" s="42"/>
      <c r="BV692" s="42"/>
      <c r="BW692" s="43"/>
      <c r="BX692" s="191"/>
      <c r="BY692" s="191"/>
      <c r="BZ692" s="205"/>
      <c r="CA692" s="191"/>
      <c r="CB692" s="206"/>
      <c r="CC692" s="191"/>
      <c r="CD692" s="207">
        <f t="shared" si="453"/>
        <v>52.718926062016266</v>
      </c>
      <c r="CE692" s="47" t="s">
        <v>356</v>
      </c>
      <c r="CF692" s="42">
        <v>31.8</v>
      </c>
      <c r="CG692" s="42" t="s">
        <v>353</v>
      </c>
      <c r="CH692" s="42">
        <v>175</v>
      </c>
      <c r="CI692" s="191"/>
      <c r="CJ692" s="192"/>
      <c r="CK692" s="191" t="s">
        <v>357</v>
      </c>
      <c r="CL692" s="191" t="s">
        <v>358</v>
      </c>
      <c r="CM692" s="208">
        <v>0.13</v>
      </c>
      <c r="CN692" s="191">
        <v>470</v>
      </c>
      <c r="CO692" s="205">
        <f t="shared" si="454"/>
        <v>69.041145442446691</v>
      </c>
      <c r="CP692" s="191">
        <f t="shared" si="455"/>
        <v>39.539194546512199</v>
      </c>
      <c r="CQ692" s="145" t="s">
        <v>353</v>
      </c>
      <c r="CR692" s="191">
        <v>175</v>
      </c>
      <c r="CS692" s="191"/>
      <c r="CT692" s="191"/>
      <c r="CU692" s="191"/>
      <c r="CV692" s="192"/>
      <c r="CW692" s="191" t="s">
        <v>357</v>
      </c>
      <c r="CX692" s="209" t="s">
        <v>358</v>
      </c>
      <c r="CY692" s="208">
        <v>0.13</v>
      </c>
      <c r="CZ692" s="191">
        <v>470</v>
      </c>
      <c r="DA692" s="191"/>
      <c r="DB692" s="191">
        <f t="shared" si="456"/>
        <v>48.358527123089829</v>
      </c>
      <c r="DC692" s="43">
        <f t="shared" si="457"/>
        <v>0</v>
      </c>
      <c r="DD692" s="191" t="s">
        <v>362</v>
      </c>
      <c r="DE692" s="191">
        <v>100</v>
      </c>
      <c r="DF692" s="191" t="s">
        <v>361</v>
      </c>
      <c r="DG692" s="191">
        <v>20</v>
      </c>
      <c r="DH692" s="191" t="s">
        <v>353</v>
      </c>
      <c r="DI692" s="192">
        <v>175</v>
      </c>
      <c r="DJ692" s="191"/>
      <c r="DK692" s="209"/>
      <c r="DL692" s="208"/>
      <c r="DM692" s="191"/>
      <c r="DN692" s="191">
        <f t="shared" si="458"/>
        <v>48.358527123089829</v>
      </c>
      <c r="DO692" s="192">
        <f t="shared" si="459"/>
        <v>0</v>
      </c>
      <c r="DP692" s="191">
        <v>1</v>
      </c>
      <c r="DQ692" s="191" t="s">
        <v>363</v>
      </c>
      <c r="DR692" s="191" t="s">
        <v>371</v>
      </c>
      <c r="DS692" s="208">
        <v>0.13400000000000001</v>
      </c>
      <c r="DT692" s="191">
        <v>580</v>
      </c>
      <c r="DU692" s="191">
        <f t="shared" si="460"/>
        <v>6.9717039275546151</v>
      </c>
      <c r="DV692" s="191">
        <v>0.375</v>
      </c>
      <c r="DW692" s="191">
        <v>0.45</v>
      </c>
      <c r="DX692" s="192">
        <f t="shared" si="461"/>
        <v>8.7864876770027109</v>
      </c>
      <c r="DY692" s="191">
        <v>1</v>
      </c>
      <c r="DZ692" s="191" t="s">
        <v>363</v>
      </c>
      <c r="EA692" s="191" t="s">
        <v>371</v>
      </c>
      <c r="EB692" s="208">
        <v>0.13400000000000001</v>
      </c>
      <c r="EC692" s="191">
        <v>580</v>
      </c>
      <c r="ED692" s="191">
        <f t="shared" si="462"/>
        <v>2.8405273538880915</v>
      </c>
      <c r="EE692" s="191">
        <v>0.47499999999999998</v>
      </c>
      <c r="EF692" s="191">
        <v>0.47499999999999998</v>
      </c>
      <c r="EG692" s="191">
        <f t="shared" si="463"/>
        <v>4.3932438385013555</v>
      </c>
      <c r="EH692" s="166">
        <f t="shared" si="464"/>
        <v>2</v>
      </c>
      <c r="EI692" s="205">
        <f t="shared" si="465"/>
        <v>2.7455505559347442</v>
      </c>
      <c r="EJ692" s="205">
        <f t="shared" si="466"/>
        <v>1.6150297387851436</v>
      </c>
      <c r="EK692" s="51">
        <f t="shared" si="433"/>
        <v>0.97549761510294797</v>
      </c>
      <c r="EL692" s="220">
        <f t="shared" si="467"/>
        <v>0.36132472203262789</v>
      </c>
      <c r="EM692" s="221">
        <f t="shared" si="468"/>
        <v>4.4341457971726959</v>
      </c>
      <c r="EN692" s="191"/>
      <c r="EO692" s="313"/>
      <c r="EP692" s="192" t="s">
        <v>354</v>
      </c>
      <c r="EQ692" s="222">
        <f t="shared" si="469"/>
        <v>2.7455505559347442</v>
      </c>
      <c r="ER692" s="191">
        <f t="shared" si="470"/>
        <v>1.6150297387851436</v>
      </c>
      <c r="ES692" s="51">
        <f t="shared" si="471"/>
        <v>0.97549761510294797</v>
      </c>
      <c r="ET692" s="191">
        <f t="shared" si="434"/>
        <v>3.8295247220326276</v>
      </c>
      <c r="EU692" s="191">
        <f t="shared" si="472"/>
        <v>4.4341457971726959</v>
      </c>
      <c r="EV692" s="191"/>
      <c r="EW692" s="191"/>
      <c r="EX692" s="192" t="str">
        <f t="shared" si="473"/>
        <v>Front</v>
      </c>
      <c r="EY692" s="145"/>
      <c r="EZ692" s="191"/>
      <c r="FA692" s="191"/>
      <c r="FB692" s="191"/>
      <c r="FC692" s="191"/>
      <c r="FD692" s="191"/>
      <c r="FE692" s="191"/>
      <c r="FF692" s="192"/>
      <c r="FG692" s="145"/>
      <c r="FH692" s="191"/>
      <c r="FI692" s="191"/>
      <c r="FJ692" s="191"/>
      <c r="FK692" s="191"/>
      <c r="FL692" s="191"/>
      <c r="FM692" s="191"/>
      <c r="FN692" s="192"/>
      <c r="FO692" s="145"/>
      <c r="FP692" s="191"/>
      <c r="FQ692" s="191"/>
      <c r="FR692" s="191"/>
      <c r="FS692" s="191"/>
      <c r="FT692" s="191"/>
      <c r="FU692" s="191"/>
      <c r="FV692" s="192"/>
      <c r="FW692" s="191"/>
      <c r="FX692" s="191"/>
      <c r="FY692" s="191"/>
      <c r="FZ692" s="191"/>
      <c r="GA692" s="191"/>
      <c r="GB692" s="191"/>
      <c r="GC692" s="191"/>
      <c r="GD692" s="210"/>
      <c r="GE692" s="145"/>
      <c r="GF692" s="191"/>
      <c r="GG692" s="191"/>
      <c r="GH692" s="191"/>
      <c r="GI692" s="191"/>
      <c r="GJ692" s="191"/>
      <c r="GK692" s="191"/>
      <c r="GL692" s="210"/>
      <c r="GM692" s="145"/>
      <c r="GN692" s="191"/>
      <c r="GO692" s="191"/>
      <c r="GP692" s="191"/>
      <c r="GQ692" s="191"/>
      <c r="GR692" s="191"/>
      <c r="GS692" s="191"/>
      <c r="GT692" s="210"/>
      <c r="GU692" s="145"/>
      <c r="GV692" s="191"/>
      <c r="GW692" s="191"/>
      <c r="GX692" s="191"/>
      <c r="GY692" s="191"/>
      <c r="GZ692" s="191"/>
      <c r="HA692" s="191"/>
      <c r="HB692" s="210"/>
      <c r="HC692" s="145"/>
      <c r="HD692" s="191"/>
      <c r="HE692" s="191"/>
      <c r="HF692" s="191"/>
      <c r="HG692" s="191"/>
      <c r="HH692" s="191"/>
      <c r="HI692" s="191"/>
      <c r="HJ692" s="210"/>
      <c r="HR692" s="310"/>
    </row>
    <row r="693" spans="1:226" s="309" customFormat="1" ht="14.45" customHeight="1" x14ac:dyDescent="0.25">
      <c r="A693" s="211" t="s">
        <v>431</v>
      </c>
      <c r="B693" s="194" t="s">
        <v>0</v>
      </c>
      <c r="C693" s="31">
        <f t="shared" si="435"/>
        <v>683</v>
      </c>
      <c r="D693" s="173" t="str">
        <f t="shared" si="436"/>
        <v>Dw_683</v>
      </c>
      <c r="E693" s="4">
        <v>524.99910608934204</v>
      </c>
      <c r="F693" s="195" t="s">
        <v>360</v>
      </c>
      <c r="G693" s="195">
        <v>17.5</v>
      </c>
      <c r="H693" s="3">
        <f t="shared" si="437"/>
        <v>55.281004805121597</v>
      </c>
      <c r="I693" s="196">
        <f t="shared" si="438"/>
        <v>197.54483806879091</v>
      </c>
      <c r="J693" s="1">
        <f t="shared" si="439"/>
        <v>0.30000000000000004</v>
      </c>
      <c r="K693" s="280">
        <f t="shared" si="440"/>
        <v>0.68132357237474406</v>
      </c>
      <c r="L693" s="280">
        <f t="shared" si="441"/>
        <v>0.99245238928178203</v>
      </c>
      <c r="M693" s="225">
        <f t="shared" si="442"/>
        <v>1.072040054799198</v>
      </c>
      <c r="N693" s="15" t="s">
        <v>432</v>
      </c>
      <c r="O693" s="197">
        <f t="shared" si="443"/>
        <v>0.74433929196133652</v>
      </c>
      <c r="P693" s="198">
        <f t="shared" si="444"/>
        <v>0</v>
      </c>
      <c r="Q693" s="198">
        <f t="shared" si="445"/>
        <v>0</v>
      </c>
      <c r="R693" s="198">
        <f t="shared" si="446"/>
        <v>0.75112107435446029</v>
      </c>
      <c r="S693" s="77">
        <f t="shared" si="447"/>
        <v>0.89086623809114973</v>
      </c>
      <c r="T693" s="199"/>
      <c r="U693" s="3">
        <f t="shared" si="448"/>
        <v>2.8319956523591734</v>
      </c>
      <c r="V693" s="98">
        <f t="shared" si="449"/>
        <v>27.268677874936284</v>
      </c>
      <c r="W693" s="49">
        <f t="shared" si="450"/>
        <v>2.0272711811940303</v>
      </c>
      <c r="X693" s="317">
        <f t="shared" si="451"/>
        <v>0.2322975807644985</v>
      </c>
      <c r="Y693" s="318">
        <v>0.2322975807644985</v>
      </c>
      <c r="Z693" s="200"/>
      <c r="AA693" s="66"/>
      <c r="AB693" s="66"/>
      <c r="AC693" s="66">
        <v>250</v>
      </c>
      <c r="AD693" s="66"/>
      <c r="AE693" s="66"/>
      <c r="AF693" s="66"/>
      <c r="AG693" s="66"/>
      <c r="AH693" s="195"/>
      <c r="AI693" s="34"/>
      <c r="AJ693" s="229">
        <v>180</v>
      </c>
      <c r="AK693" s="34"/>
      <c r="AL693" s="34"/>
      <c r="AM693" s="34"/>
      <c r="AN693" s="201"/>
      <c r="AO693" s="201"/>
      <c r="AP693" s="202">
        <v>240</v>
      </c>
      <c r="AQ693" s="18"/>
      <c r="AR693" s="18"/>
      <c r="AS693" s="18"/>
      <c r="AT693" s="51"/>
      <c r="AU693" s="17"/>
      <c r="AV693" s="18"/>
      <c r="AW693" s="112"/>
      <c r="AX693" s="103"/>
      <c r="AY693" s="18"/>
      <c r="AZ693" s="18"/>
      <c r="BA693" s="18"/>
      <c r="BB693" s="17"/>
      <c r="BC693" s="19"/>
      <c r="BD693" s="19"/>
      <c r="BE693" s="19"/>
      <c r="BF693" s="17"/>
      <c r="BG693" s="18"/>
      <c r="BH693" s="18"/>
      <c r="BI693" s="128"/>
      <c r="BJ693" s="331"/>
      <c r="BK693" s="332"/>
      <c r="BL693" s="332"/>
      <c r="BM693" s="332"/>
      <c r="BN693" s="333"/>
      <c r="BO693" s="203">
        <f t="shared" si="452"/>
        <v>6.9363999999999999</v>
      </c>
      <c r="BP693" s="285">
        <v>7.9696967886975374</v>
      </c>
      <c r="BQ693" s="204">
        <v>2.9176929980926309</v>
      </c>
      <c r="BR693" s="204"/>
      <c r="BS693" s="47"/>
      <c r="BT693" s="42"/>
      <c r="BU693" s="42"/>
      <c r="BV693" s="42"/>
      <c r="BW693" s="43"/>
      <c r="BX693" s="191"/>
      <c r="BY693" s="191"/>
      <c r="BZ693" s="205"/>
      <c r="CA693" s="191"/>
      <c r="CB693" s="206"/>
      <c r="CC693" s="191"/>
      <c r="CD693" s="207">
        <f t="shared" si="453"/>
        <v>59.263451420637281</v>
      </c>
      <c r="CE693" s="47" t="s">
        <v>356</v>
      </c>
      <c r="CF693" s="42">
        <v>31.8</v>
      </c>
      <c r="CG693" s="42" t="s">
        <v>353</v>
      </c>
      <c r="CH693" s="42">
        <v>175</v>
      </c>
      <c r="CI693" s="191"/>
      <c r="CJ693" s="192"/>
      <c r="CK693" s="191" t="s">
        <v>357</v>
      </c>
      <c r="CL693" s="191" t="s">
        <v>358</v>
      </c>
      <c r="CM693" s="208">
        <v>0.13</v>
      </c>
      <c r="CN693" s="191">
        <v>470</v>
      </c>
      <c r="CO693" s="205">
        <f t="shared" si="454"/>
        <v>77.011274607119844</v>
      </c>
      <c r="CP693" s="191">
        <f t="shared" si="455"/>
        <v>44.447588565477957</v>
      </c>
      <c r="CQ693" s="145" t="s">
        <v>353</v>
      </c>
      <c r="CR693" s="191">
        <v>175</v>
      </c>
      <c r="CS693" s="191"/>
      <c r="CT693" s="191"/>
      <c r="CU693" s="191"/>
      <c r="CV693" s="192"/>
      <c r="CW693" s="191" t="s">
        <v>357</v>
      </c>
      <c r="CX693" s="209" t="s">
        <v>358</v>
      </c>
      <c r="CY693" s="208">
        <v>0.13</v>
      </c>
      <c r="CZ693" s="191">
        <v>470</v>
      </c>
      <c r="DA693" s="191"/>
      <c r="DB693" s="191">
        <f t="shared" si="456"/>
        <v>55.281004805121597</v>
      </c>
      <c r="DC693" s="43">
        <f t="shared" si="457"/>
        <v>0</v>
      </c>
      <c r="DD693" s="191" t="s">
        <v>362</v>
      </c>
      <c r="DE693" s="191">
        <v>100</v>
      </c>
      <c r="DF693" s="191" t="s">
        <v>361</v>
      </c>
      <c r="DG693" s="191">
        <v>20</v>
      </c>
      <c r="DH693" s="191" t="s">
        <v>353</v>
      </c>
      <c r="DI693" s="192">
        <v>175</v>
      </c>
      <c r="DJ693" s="191"/>
      <c r="DK693" s="209"/>
      <c r="DL693" s="208"/>
      <c r="DM693" s="191"/>
      <c r="DN693" s="191">
        <f t="shared" si="458"/>
        <v>55.281004805121597</v>
      </c>
      <c r="DO693" s="192">
        <f t="shared" si="459"/>
        <v>0</v>
      </c>
      <c r="DP693" s="191">
        <v>1</v>
      </c>
      <c r="DQ693" s="191" t="s">
        <v>363</v>
      </c>
      <c r="DR693" s="191" t="s">
        <v>371</v>
      </c>
      <c r="DS693" s="208">
        <v>0.13400000000000001</v>
      </c>
      <c r="DT693" s="191">
        <v>580</v>
      </c>
      <c r="DU693" s="191">
        <f t="shared" si="460"/>
        <v>7.9696967886975374</v>
      </c>
      <c r="DV693" s="191">
        <v>0.375</v>
      </c>
      <c r="DW693" s="191">
        <v>0.45</v>
      </c>
      <c r="DX693" s="192">
        <f t="shared" si="461"/>
        <v>9.8772419034395469</v>
      </c>
      <c r="DY693" s="191">
        <v>1</v>
      </c>
      <c r="DZ693" s="191" t="s">
        <v>363</v>
      </c>
      <c r="EA693" s="191" t="s">
        <v>371</v>
      </c>
      <c r="EB693" s="208">
        <v>0.13400000000000001</v>
      </c>
      <c r="EC693" s="191">
        <v>580</v>
      </c>
      <c r="ED693" s="191">
        <f t="shared" si="462"/>
        <v>2.9176929980926309</v>
      </c>
      <c r="EE693" s="191">
        <v>0.47499999999999998</v>
      </c>
      <c r="EF693" s="191">
        <v>0.47499999999999998</v>
      </c>
      <c r="EG693" s="191">
        <f t="shared" si="463"/>
        <v>4.9386209517197734</v>
      </c>
      <c r="EH693" s="166">
        <f t="shared" si="464"/>
        <v>2</v>
      </c>
      <c r="EI693" s="205">
        <f t="shared" si="465"/>
        <v>4.8143926090105946</v>
      </c>
      <c r="EJ693" s="205">
        <f t="shared" si="466"/>
        <v>2.8319956523591734</v>
      </c>
      <c r="EK693" s="51">
        <f t="shared" si="433"/>
        <v>4.2848672866728776E-2</v>
      </c>
      <c r="EL693" s="220">
        <f t="shared" si="467"/>
        <v>1.0610036954947026</v>
      </c>
      <c r="EM693" s="221">
        <f t="shared" si="468"/>
        <v>13.634338937468142</v>
      </c>
      <c r="EN693" s="191"/>
      <c r="EO693" s="313"/>
      <c r="EP693" s="192" t="s">
        <v>354</v>
      </c>
      <c r="EQ693" s="222">
        <f t="shared" si="469"/>
        <v>4.8143926090105946</v>
      </c>
      <c r="ER693" s="191">
        <f t="shared" si="470"/>
        <v>2.8319956523591734</v>
      </c>
      <c r="ES693" s="51">
        <f t="shared" si="471"/>
        <v>4.2848672866728776E-2</v>
      </c>
      <c r="ET693" s="191">
        <f t="shared" si="434"/>
        <v>1.0610036954947026</v>
      </c>
      <c r="EU693" s="191">
        <f t="shared" si="472"/>
        <v>13.634338937468142</v>
      </c>
      <c r="EV693" s="191"/>
      <c r="EW693" s="191"/>
      <c r="EX693" s="192" t="str">
        <f t="shared" si="473"/>
        <v>Rear</v>
      </c>
      <c r="EY693" s="145"/>
      <c r="EZ693" s="191"/>
      <c r="FA693" s="191"/>
      <c r="FB693" s="191"/>
      <c r="FC693" s="191"/>
      <c r="FD693" s="191"/>
      <c r="FE693" s="191"/>
      <c r="FF693" s="192"/>
      <c r="FG693" s="145"/>
      <c r="FH693" s="191"/>
      <c r="FI693" s="191"/>
      <c r="FJ693" s="191"/>
      <c r="FK693" s="191"/>
      <c r="FL693" s="191"/>
      <c r="FM693" s="191"/>
      <c r="FN693" s="192"/>
      <c r="FO693" s="145"/>
      <c r="FP693" s="191"/>
      <c r="FQ693" s="191"/>
      <c r="FR693" s="191"/>
      <c r="FS693" s="191"/>
      <c r="FT693" s="191"/>
      <c r="FU693" s="191"/>
      <c r="FV693" s="192"/>
      <c r="FW693" s="191"/>
      <c r="FX693" s="191"/>
      <c r="FY693" s="191"/>
      <c r="FZ693" s="191"/>
      <c r="GA693" s="191"/>
      <c r="GB693" s="191"/>
      <c r="GC693" s="191"/>
      <c r="GD693" s="210"/>
      <c r="GE693" s="145"/>
      <c r="GF693" s="191"/>
      <c r="GG693" s="191"/>
      <c r="GH693" s="191"/>
      <c r="GI693" s="191"/>
      <c r="GJ693" s="191"/>
      <c r="GK693" s="191"/>
      <c r="GL693" s="210"/>
      <c r="GM693" s="145"/>
      <c r="GN693" s="191"/>
      <c r="GO693" s="191"/>
      <c r="GP693" s="191"/>
      <c r="GQ693" s="191"/>
      <c r="GR693" s="191"/>
      <c r="GS693" s="191"/>
      <c r="GT693" s="210"/>
      <c r="GU693" s="145"/>
      <c r="GV693" s="191"/>
      <c r="GW693" s="191"/>
      <c r="GX693" s="191"/>
      <c r="GY693" s="191"/>
      <c r="GZ693" s="191"/>
      <c r="HA693" s="191"/>
      <c r="HB693" s="210"/>
      <c r="HC693" s="145"/>
      <c r="HD693" s="191"/>
      <c r="HE693" s="191"/>
      <c r="HF693" s="191"/>
      <c r="HG693" s="191"/>
      <c r="HH693" s="191"/>
      <c r="HI693" s="191"/>
      <c r="HJ693" s="210"/>
      <c r="HR693" s="310"/>
    </row>
    <row r="694" spans="1:226" s="309" customFormat="1" ht="14.45" customHeight="1" x14ac:dyDescent="0.25">
      <c r="A694" s="211" t="s">
        <v>431</v>
      </c>
      <c r="B694" s="194" t="s">
        <v>0</v>
      </c>
      <c r="C694" s="31">
        <f t="shared" si="435"/>
        <v>684</v>
      </c>
      <c r="D694" s="173" t="str">
        <f t="shared" si="436"/>
        <v>Dw_684</v>
      </c>
      <c r="E694" s="4">
        <v>587.19372428201132</v>
      </c>
      <c r="F694" s="195" t="s">
        <v>360</v>
      </c>
      <c r="G694" s="195">
        <v>17.5</v>
      </c>
      <c r="H694" s="3">
        <f t="shared" si="437"/>
        <v>53.416134284191372</v>
      </c>
      <c r="I694" s="196">
        <f t="shared" si="438"/>
        <v>194.64163391430833</v>
      </c>
      <c r="J694" s="1">
        <f t="shared" si="439"/>
        <v>0.30000000000000004</v>
      </c>
      <c r="K694" s="280">
        <f t="shared" si="440"/>
        <v>0.66499159792642715</v>
      </c>
      <c r="L694" s="280">
        <f t="shared" si="441"/>
        <v>0.76517345682828186</v>
      </c>
      <c r="M694" s="225">
        <f t="shared" si="442"/>
        <v>1.0931620372156714</v>
      </c>
      <c r="N694" s="15" t="s">
        <v>432</v>
      </c>
      <c r="O694" s="197">
        <f t="shared" si="443"/>
        <v>0.57388009262121142</v>
      </c>
      <c r="P694" s="198">
        <f t="shared" si="444"/>
        <v>0</v>
      </c>
      <c r="Q694" s="198">
        <f t="shared" si="445"/>
        <v>0</v>
      </c>
      <c r="R694" s="198">
        <f t="shared" si="446"/>
        <v>0.76592011666088711</v>
      </c>
      <c r="S694" s="77">
        <f t="shared" si="447"/>
        <v>0.85382844501865351</v>
      </c>
      <c r="T694" s="199"/>
      <c r="U694" s="3">
        <f t="shared" si="448"/>
        <v>1.8388468298121363</v>
      </c>
      <c r="V694" s="98">
        <f t="shared" si="449"/>
        <v>11.49661605593449</v>
      </c>
      <c r="W694" s="49">
        <f t="shared" si="450"/>
        <v>4.6462484286076737</v>
      </c>
      <c r="X694" s="317">
        <f t="shared" si="451"/>
        <v>8.0095305804488343E-2</v>
      </c>
      <c r="Y694" s="318">
        <v>8.0095305804488329E-2</v>
      </c>
      <c r="Z694" s="200"/>
      <c r="AA694" s="66"/>
      <c r="AB694" s="66"/>
      <c r="AC694" s="66">
        <v>250</v>
      </c>
      <c r="AD694" s="66"/>
      <c r="AE694" s="66"/>
      <c r="AF694" s="66"/>
      <c r="AG694" s="66"/>
      <c r="AH694" s="195"/>
      <c r="AI694" s="34"/>
      <c r="AJ694" s="229">
        <v>180</v>
      </c>
      <c r="AK694" s="34"/>
      <c r="AL694" s="34"/>
      <c r="AM694" s="34"/>
      <c r="AN694" s="201"/>
      <c r="AO694" s="201"/>
      <c r="AP694" s="202">
        <v>240</v>
      </c>
      <c r="AQ694" s="18"/>
      <c r="AR694" s="18"/>
      <c r="AS694" s="18"/>
      <c r="AT694" s="51"/>
      <c r="AU694" s="17"/>
      <c r="AV694" s="18"/>
      <c r="AW694" s="112"/>
      <c r="AX694" s="103"/>
      <c r="AY694" s="18"/>
      <c r="AZ694" s="18"/>
      <c r="BA694" s="18"/>
      <c r="BB694" s="17"/>
      <c r="BC694" s="19"/>
      <c r="BD694" s="19"/>
      <c r="BE694" s="19"/>
      <c r="BF694" s="17"/>
      <c r="BG694" s="18"/>
      <c r="BH694" s="18"/>
      <c r="BI694" s="128"/>
      <c r="BJ694" s="331"/>
      <c r="BK694" s="332"/>
      <c r="BL694" s="332"/>
      <c r="BM694" s="332"/>
      <c r="BN694" s="333"/>
      <c r="BO694" s="203">
        <f t="shared" si="452"/>
        <v>6.9363999999999999</v>
      </c>
      <c r="BP694" s="285">
        <v>7.7008439946069105</v>
      </c>
      <c r="BQ694" s="204">
        <v>2.999518399033279</v>
      </c>
      <c r="BR694" s="204"/>
      <c r="BS694" s="47"/>
      <c r="BT694" s="42"/>
      <c r="BU694" s="42"/>
      <c r="BV694" s="42"/>
      <c r="BW694" s="43"/>
      <c r="BX694" s="191"/>
      <c r="BY694" s="191"/>
      <c r="BZ694" s="205"/>
      <c r="CA694" s="191"/>
      <c r="CB694" s="206"/>
      <c r="CC694" s="191"/>
      <c r="CD694" s="207">
        <f t="shared" si="453"/>
        <v>58.392490174292504</v>
      </c>
      <c r="CE694" s="47" t="s">
        <v>356</v>
      </c>
      <c r="CF694" s="42">
        <v>31.8</v>
      </c>
      <c r="CG694" s="42" t="s">
        <v>353</v>
      </c>
      <c r="CH694" s="42">
        <v>175</v>
      </c>
      <c r="CI694" s="191"/>
      <c r="CJ694" s="192"/>
      <c r="CK694" s="191" t="s">
        <v>357</v>
      </c>
      <c r="CL694" s="191" t="s">
        <v>358</v>
      </c>
      <c r="CM694" s="208">
        <v>0.13</v>
      </c>
      <c r="CN694" s="191">
        <v>470</v>
      </c>
      <c r="CO694" s="205">
        <f t="shared" si="454"/>
        <v>77.837811494497743</v>
      </c>
      <c r="CP694" s="191">
        <f t="shared" si="455"/>
        <v>43.794367630719378</v>
      </c>
      <c r="CQ694" s="145" t="s">
        <v>353</v>
      </c>
      <c r="CR694" s="191">
        <v>175</v>
      </c>
      <c r="CS694" s="191"/>
      <c r="CT694" s="191"/>
      <c r="CU694" s="191"/>
      <c r="CV694" s="192"/>
      <c r="CW694" s="191" t="s">
        <v>357</v>
      </c>
      <c r="CX694" s="209" t="s">
        <v>358</v>
      </c>
      <c r="CY694" s="208">
        <v>0.13</v>
      </c>
      <c r="CZ694" s="191">
        <v>470</v>
      </c>
      <c r="DA694" s="191"/>
      <c r="DB694" s="191">
        <f t="shared" si="456"/>
        <v>53.416134284191372</v>
      </c>
      <c r="DC694" s="43">
        <f t="shared" si="457"/>
        <v>0</v>
      </c>
      <c r="DD694" s="191" t="s">
        <v>362</v>
      </c>
      <c r="DE694" s="191">
        <v>100</v>
      </c>
      <c r="DF694" s="191" t="s">
        <v>361</v>
      </c>
      <c r="DG694" s="191">
        <v>20</v>
      </c>
      <c r="DH694" s="191" t="s">
        <v>353</v>
      </c>
      <c r="DI694" s="192">
        <v>175</v>
      </c>
      <c r="DJ694" s="191"/>
      <c r="DK694" s="209"/>
      <c r="DL694" s="208"/>
      <c r="DM694" s="191"/>
      <c r="DN694" s="191">
        <f t="shared" si="458"/>
        <v>53.416134284191372</v>
      </c>
      <c r="DO694" s="192">
        <f t="shared" si="459"/>
        <v>0</v>
      </c>
      <c r="DP694" s="191">
        <v>1</v>
      </c>
      <c r="DQ694" s="191" t="s">
        <v>363</v>
      </c>
      <c r="DR694" s="191" t="s">
        <v>371</v>
      </c>
      <c r="DS694" s="208">
        <v>0.13400000000000001</v>
      </c>
      <c r="DT694" s="191">
        <v>580</v>
      </c>
      <c r="DU694" s="191">
        <f t="shared" si="460"/>
        <v>7.7008439946069105</v>
      </c>
      <c r="DV694" s="191">
        <v>0.375</v>
      </c>
      <c r="DW694" s="191">
        <v>0.45</v>
      </c>
      <c r="DX694" s="192">
        <f t="shared" si="461"/>
        <v>9.7320816957154168</v>
      </c>
      <c r="DY694" s="191">
        <v>1</v>
      </c>
      <c r="DZ694" s="191" t="s">
        <v>363</v>
      </c>
      <c r="EA694" s="191" t="s">
        <v>371</v>
      </c>
      <c r="EB694" s="208">
        <v>0.13400000000000001</v>
      </c>
      <c r="EC694" s="191">
        <v>580</v>
      </c>
      <c r="ED694" s="191">
        <f t="shared" si="462"/>
        <v>2.999518399033279</v>
      </c>
      <c r="EE694" s="191">
        <v>0.47499999999999998</v>
      </c>
      <c r="EF694" s="191">
        <v>0.47499999999999998</v>
      </c>
      <c r="EG694" s="191">
        <f t="shared" si="463"/>
        <v>4.8660408478577084</v>
      </c>
      <c r="EH694" s="166">
        <f t="shared" si="464"/>
        <v>2</v>
      </c>
      <c r="EI694" s="205">
        <f t="shared" si="465"/>
        <v>3.1260396106806319</v>
      </c>
      <c r="EJ694" s="205">
        <f t="shared" si="466"/>
        <v>1.8388468298121363</v>
      </c>
      <c r="EK694" s="51">
        <f t="shared" si="433"/>
        <v>0.91067156922114267</v>
      </c>
      <c r="EL694" s="220">
        <f t="shared" si="467"/>
        <v>0.17108019465968405</v>
      </c>
      <c r="EM694" s="221">
        <f t="shared" si="468"/>
        <v>5.7483080279672452</v>
      </c>
      <c r="EN694" s="191"/>
      <c r="EO694" s="313"/>
      <c r="EP694" s="192" t="s">
        <v>354</v>
      </c>
      <c r="EQ694" s="222">
        <f t="shared" si="469"/>
        <v>3.1260396106806319</v>
      </c>
      <c r="ER694" s="191">
        <f t="shared" si="470"/>
        <v>1.8388468298121363</v>
      </c>
      <c r="ES694" s="51">
        <f t="shared" si="471"/>
        <v>0.91067156922114267</v>
      </c>
      <c r="ET694" s="191">
        <f t="shared" si="434"/>
        <v>3.6392801946596842</v>
      </c>
      <c r="EU694" s="191">
        <f t="shared" si="472"/>
        <v>5.7483080279672452</v>
      </c>
      <c r="EV694" s="191"/>
      <c r="EW694" s="191"/>
      <c r="EX694" s="192" t="str">
        <f t="shared" si="473"/>
        <v>Front</v>
      </c>
      <c r="EY694" s="145"/>
      <c r="EZ694" s="191"/>
      <c r="FA694" s="191"/>
      <c r="FB694" s="191"/>
      <c r="FC694" s="191"/>
      <c r="FD694" s="191"/>
      <c r="FE694" s="191"/>
      <c r="FF694" s="192"/>
      <c r="FG694" s="145"/>
      <c r="FH694" s="191"/>
      <c r="FI694" s="191"/>
      <c r="FJ694" s="191"/>
      <c r="FK694" s="191"/>
      <c r="FL694" s="191"/>
      <c r="FM694" s="191"/>
      <c r="FN694" s="192"/>
      <c r="FO694" s="145"/>
      <c r="FP694" s="191"/>
      <c r="FQ694" s="191"/>
      <c r="FR694" s="191"/>
      <c r="FS694" s="191"/>
      <c r="FT694" s="191"/>
      <c r="FU694" s="191"/>
      <c r="FV694" s="192"/>
      <c r="FW694" s="191"/>
      <c r="FX694" s="191"/>
      <c r="FY694" s="191"/>
      <c r="FZ694" s="191"/>
      <c r="GA694" s="191"/>
      <c r="GB694" s="191"/>
      <c r="GC694" s="191"/>
      <c r="GD694" s="210"/>
      <c r="GE694" s="145"/>
      <c r="GF694" s="191"/>
      <c r="GG694" s="191"/>
      <c r="GH694" s="191"/>
      <c r="GI694" s="191"/>
      <c r="GJ694" s="191"/>
      <c r="GK694" s="191"/>
      <c r="GL694" s="210"/>
      <c r="GM694" s="145"/>
      <c r="GN694" s="191"/>
      <c r="GO694" s="191"/>
      <c r="GP694" s="191"/>
      <c r="GQ694" s="191"/>
      <c r="GR694" s="191"/>
      <c r="GS694" s="191"/>
      <c r="GT694" s="210"/>
      <c r="GU694" s="145"/>
      <c r="GV694" s="191"/>
      <c r="GW694" s="191"/>
      <c r="GX694" s="191"/>
      <c r="GY694" s="191"/>
      <c r="GZ694" s="191"/>
      <c r="HA694" s="191"/>
      <c r="HB694" s="210"/>
      <c r="HC694" s="145"/>
      <c r="HD694" s="191"/>
      <c r="HE694" s="191"/>
      <c r="HF694" s="191"/>
      <c r="HG694" s="191"/>
      <c r="HH694" s="191"/>
      <c r="HI694" s="191"/>
      <c r="HJ694" s="210"/>
      <c r="HR694" s="310"/>
    </row>
    <row r="695" spans="1:226" s="309" customFormat="1" ht="14.45" customHeight="1" x14ac:dyDescent="0.25">
      <c r="A695" s="211" t="s">
        <v>431</v>
      </c>
      <c r="B695" s="194" t="s">
        <v>0</v>
      </c>
      <c r="C695" s="31">
        <f t="shared" si="435"/>
        <v>685</v>
      </c>
      <c r="D695" s="173" t="str">
        <f t="shared" si="436"/>
        <v>Dw_685</v>
      </c>
      <c r="E695" s="4">
        <v>379.26381087601118</v>
      </c>
      <c r="F695" s="195" t="s">
        <v>360</v>
      </c>
      <c r="G695" s="195">
        <v>17.5</v>
      </c>
      <c r="H695" s="3">
        <f t="shared" si="437"/>
        <v>65.823800228203964</v>
      </c>
      <c r="I695" s="196">
        <f t="shared" si="438"/>
        <v>227.31769966081234</v>
      </c>
      <c r="J695" s="1">
        <f t="shared" si="439"/>
        <v>0.30000000000000004</v>
      </c>
      <c r="K695" s="280">
        <f t="shared" si="440"/>
        <v>0.71281738458889532</v>
      </c>
      <c r="L695" s="280">
        <f t="shared" si="441"/>
        <v>0.91147839292182264</v>
      </c>
      <c r="M695" s="225">
        <f t="shared" si="442"/>
        <v>1.0360281488127088</v>
      </c>
      <c r="N695" s="15" t="s">
        <v>432</v>
      </c>
      <c r="O695" s="197">
        <f t="shared" si="443"/>
        <v>0.68360879469136693</v>
      </c>
      <c r="P695" s="198">
        <f t="shared" si="444"/>
        <v>0</v>
      </c>
      <c r="Q695" s="198">
        <f t="shared" si="445"/>
        <v>0</v>
      </c>
      <c r="R695" s="198">
        <f t="shared" si="446"/>
        <v>0.72588945973984564</v>
      </c>
      <c r="S695" s="77">
        <f t="shared" si="447"/>
        <v>1.0270835633150643</v>
      </c>
      <c r="T695" s="199"/>
      <c r="U695" s="3">
        <f t="shared" si="448"/>
        <v>2.4764626503214147</v>
      </c>
      <c r="V695" s="98">
        <f t="shared" si="449"/>
        <v>20.851748678685681</v>
      </c>
      <c r="W695" s="49">
        <f t="shared" si="450"/>
        <v>3.156752042359305</v>
      </c>
      <c r="X695" s="317">
        <f t="shared" si="451"/>
        <v>0.14435276948801354</v>
      </c>
      <c r="Y695" s="318">
        <v>0.14435276948801351</v>
      </c>
      <c r="Z695" s="200"/>
      <c r="AA695" s="66"/>
      <c r="AB695" s="66"/>
      <c r="AC695" s="66">
        <v>250</v>
      </c>
      <c r="AD695" s="66"/>
      <c r="AE695" s="66"/>
      <c r="AF695" s="66"/>
      <c r="AG695" s="66"/>
      <c r="AH695" s="195"/>
      <c r="AI695" s="34"/>
      <c r="AJ695" s="229">
        <v>180</v>
      </c>
      <c r="AK695" s="34"/>
      <c r="AL695" s="34"/>
      <c r="AM695" s="34"/>
      <c r="AN695" s="201"/>
      <c r="AO695" s="201"/>
      <c r="AP695" s="202">
        <v>240</v>
      </c>
      <c r="AQ695" s="18"/>
      <c r="AR695" s="18"/>
      <c r="AS695" s="18"/>
      <c r="AT695" s="51"/>
      <c r="AU695" s="17"/>
      <c r="AV695" s="18"/>
      <c r="AW695" s="112"/>
      <c r="AX695" s="103"/>
      <c r="AY695" s="18"/>
      <c r="AZ695" s="18"/>
      <c r="BA695" s="18"/>
      <c r="BB695" s="17"/>
      <c r="BC695" s="19"/>
      <c r="BD695" s="19"/>
      <c r="BE695" s="19"/>
      <c r="BF695" s="17"/>
      <c r="BG695" s="18"/>
      <c r="BH695" s="18"/>
      <c r="BI695" s="128"/>
      <c r="BJ695" s="331"/>
      <c r="BK695" s="332"/>
      <c r="BL695" s="332"/>
      <c r="BM695" s="332"/>
      <c r="BN695" s="333"/>
      <c r="BO695" s="203">
        <f t="shared" si="452"/>
        <v>6.9363999999999999</v>
      </c>
      <c r="BP695" s="285">
        <v>9.4896200086794256</v>
      </c>
      <c r="BQ695" s="204">
        <v>2.9121509396023142</v>
      </c>
      <c r="BR695" s="204"/>
      <c r="BS695" s="47"/>
      <c r="BT695" s="42"/>
      <c r="BU695" s="42"/>
      <c r="BV695" s="42"/>
      <c r="BW695" s="43"/>
      <c r="BX695" s="191"/>
      <c r="BY695" s="191"/>
      <c r="BZ695" s="205"/>
      <c r="CA695" s="191"/>
      <c r="CB695" s="206"/>
      <c r="CC695" s="191"/>
      <c r="CD695" s="207">
        <f t="shared" si="453"/>
        <v>68.195309898243707</v>
      </c>
      <c r="CE695" s="47" t="s">
        <v>356</v>
      </c>
      <c r="CF695" s="42">
        <v>31.8</v>
      </c>
      <c r="CG695" s="42" t="s">
        <v>353</v>
      </c>
      <c r="CH695" s="42">
        <v>175</v>
      </c>
      <c r="CI695" s="191"/>
      <c r="CJ695" s="192"/>
      <c r="CK695" s="191" t="s">
        <v>357</v>
      </c>
      <c r="CL695" s="191" t="s">
        <v>358</v>
      </c>
      <c r="CM695" s="208">
        <v>0.13</v>
      </c>
      <c r="CN695" s="191">
        <v>470</v>
      </c>
      <c r="CO695" s="205">
        <f t="shared" si="454"/>
        <v>85.698545352976538</v>
      </c>
      <c r="CP695" s="191">
        <f t="shared" si="455"/>
        <v>51.146482423682777</v>
      </c>
      <c r="CQ695" s="145" t="s">
        <v>353</v>
      </c>
      <c r="CR695" s="191">
        <v>175</v>
      </c>
      <c r="CS695" s="191"/>
      <c r="CT695" s="191"/>
      <c r="CU695" s="191"/>
      <c r="CV695" s="192"/>
      <c r="CW695" s="191" t="s">
        <v>357</v>
      </c>
      <c r="CX695" s="209" t="s">
        <v>358</v>
      </c>
      <c r="CY695" s="208">
        <v>0.13</v>
      </c>
      <c r="CZ695" s="191">
        <v>470</v>
      </c>
      <c r="DA695" s="191"/>
      <c r="DB695" s="191">
        <f t="shared" si="456"/>
        <v>65.823800228203964</v>
      </c>
      <c r="DC695" s="43">
        <f t="shared" si="457"/>
        <v>0</v>
      </c>
      <c r="DD695" s="191" t="s">
        <v>362</v>
      </c>
      <c r="DE695" s="191">
        <v>100</v>
      </c>
      <c r="DF695" s="191" t="s">
        <v>361</v>
      </c>
      <c r="DG695" s="191">
        <v>20</v>
      </c>
      <c r="DH695" s="191" t="s">
        <v>353</v>
      </c>
      <c r="DI695" s="192">
        <v>175</v>
      </c>
      <c r="DJ695" s="191"/>
      <c r="DK695" s="209"/>
      <c r="DL695" s="208"/>
      <c r="DM695" s="191"/>
      <c r="DN695" s="191">
        <f t="shared" si="458"/>
        <v>65.823800228203964</v>
      </c>
      <c r="DO695" s="192">
        <f t="shared" si="459"/>
        <v>0</v>
      </c>
      <c r="DP695" s="191">
        <v>1</v>
      </c>
      <c r="DQ695" s="191" t="s">
        <v>363</v>
      </c>
      <c r="DR695" s="191" t="s">
        <v>371</v>
      </c>
      <c r="DS695" s="208">
        <v>0.13400000000000001</v>
      </c>
      <c r="DT695" s="191">
        <v>580</v>
      </c>
      <c r="DU695" s="191">
        <f t="shared" si="460"/>
        <v>9.4896200086794256</v>
      </c>
      <c r="DV695" s="191">
        <v>0.375</v>
      </c>
      <c r="DW695" s="191">
        <v>0.45</v>
      </c>
      <c r="DX695" s="192">
        <f t="shared" si="461"/>
        <v>11.365884983040617</v>
      </c>
      <c r="DY695" s="191">
        <v>1</v>
      </c>
      <c r="DZ695" s="191" t="s">
        <v>363</v>
      </c>
      <c r="EA695" s="191" t="s">
        <v>371</v>
      </c>
      <c r="EB695" s="208">
        <v>0.13400000000000001</v>
      </c>
      <c r="EC695" s="191">
        <v>580</v>
      </c>
      <c r="ED695" s="191">
        <f t="shared" si="462"/>
        <v>2.9121509396023142</v>
      </c>
      <c r="EE695" s="191">
        <v>0.47499999999999998</v>
      </c>
      <c r="EF695" s="191">
        <v>0.47499999999999998</v>
      </c>
      <c r="EG695" s="191">
        <f t="shared" si="463"/>
        <v>5.6829424915203086</v>
      </c>
      <c r="EH695" s="166">
        <f t="shared" si="464"/>
        <v>2</v>
      </c>
      <c r="EI695" s="205">
        <f t="shared" si="465"/>
        <v>4.2099865055464045</v>
      </c>
      <c r="EJ695" s="205">
        <f t="shared" si="466"/>
        <v>2.4764626503214147</v>
      </c>
      <c r="EK695" s="51">
        <f t="shared" si="433"/>
        <v>0.21784414464044977</v>
      </c>
      <c r="EL695" s="220">
        <f t="shared" si="467"/>
        <v>1.3632067472267977</v>
      </c>
      <c r="EM695" s="221">
        <f t="shared" si="468"/>
        <v>10.42587433934284</v>
      </c>
      <c r="EN695" s="191"/>
      <c r="EO695" s="313"/>
      <c r="EP695" s="192" t="s">
        <v>354</v>
      </c>
      <c r="EQ695" s="222">
        <f t="shared" si="469"/>
        <v>4.2099865055464045</v>
      </c>
      <c r="ER695" s="191">
        <f t="shared" si="470"/>
        <v>2.4764626503214147</v>
      </c>
      <c r="ES695" s="51">
        <f t="shared" si="471"/>
        <v>0.21784414464044977</v>
      </c>
      <c r="ET695" s="191">
        <f t="shared" si="434"/>
        <v>1.3632067472267977</v>
      </c>
      <c r="EU695" s="191">
        <f t="shared" si="472"/>
        <v>10.42587433934284</v>
      </c>
      <c r="EV695" s="191"/>
      <c r="EW695" s="191"/>
      <c r="EX695" s="192" t="str">
        <f t="shared" si="473"/>
        <v>Rear</v>
      </c>
      <c r="EY695" s="145"/>
      <c r="EZ695" s="191"/>
      <c r="FA695" s="191"/>
      <c r="FB695" s="191"/>
      <c r="FC695" s="191"/>
      <c r="FD695" s="191"/>
      <c r="FE695" s="191"/>
      <c r="FF695" s="192"/>
      <c r="FG695" s="145"/>
      <c r="FH695" s="191"/>
      <c r="FI695" s="191"/>
      <c r="FJ695" s="191"/>
      <c r="FK695" s="191"/>
      <c r="FL695" s="191"/>
      <c r="FM695" s="191"/>
      <c r="FN695" s="192"/>
      <c r="FO695" s="145"/>
      <c r="FP695" s="191"/>
      <c r="FQ695" s="191"/>
      <c r="FR695" s="191"/>
      <c r="FS695" s="191"/>
      <c r="FT695" s="191"/>
      <c r="FU695" s="191"/>
      <c r="FV695" s="192"/>
      <c r="FW695" s="191"/>
      <c r="FX695" s="191"/>
      <c r="FY695" s="191"/>
      <c r="FZ695" s="191"/>
      <c r="GA695" s="191"/>
      <c r="GB695" s="191"/>
      <c r="GC695" s="191"/>
      <c r="GD695" s="210"/>
      <c r="GE695" s="145"/>
      <c r="GF695" s="191"/>
      <c r="GG695" s="191"/>
      <c r="GH695" s="191"/>
      <c r="GI695" s="191"/>
      <c r="GJ695" s="191"/>
      <c r="GK695" s="191"/>
      <c r="GL695" s="210"/>
      <c r="GM695" s="145"/>
      <c r="GN695" s="191"/>
      <c r="GO695" s="191"/>
      <c r="GP695" s="191"/>
      <c r="GQ695" s="191"/>
      <c r="GR695" s="191"/>
      <c r="GS695" s="191"/>
      <c r="GT695" s="210"/>
      <c r="GU695" s="145"/>
      <c r="GV695" s="191"/>
      <c r="GW695" s="191"/>
      <c r="GX695" s="191"/>
      <c r="GY695" s="191"/>
      <c r="GZ695" s="191"/>
      <c r="HA695" s="191"/>
      <c r="HB695" s="210"/>
      <c r="HC695" s="145"/>
      <c r="HD695" s="191"/>
      <c r="HE695" s="191"/>
      <c r="HF695" s="191"/>
      <c r="HG695" s="191"/>
      <c r="HH695" s="191"/>
      <c r="HI695" s="191"/>
      <c r="HJ695" s="210"/>
      <c r="HR695" s="310"/>
    </row>
    <row r="696" spans="1:226" s="309" customFormat="1" ht="14.45" customHeight="1" x14ac:dyDescent="0.25">
      <c r="A696" s="211" t="s">
        <v>431</v>
      </c>
      <c r="B696" s="194" t="s">
        <v>0</v>
      </c>
      <c r="C696" s="31">
        <f t="shared" si="435"/>
        <v>686</v>
      </c>
      <c r="D696" s="173" t="str">
        <f t="shared" si="436"/>
        <v>Dw_686</v>
      </c>
      <c r="E696" s="4">
        <v>409.0377698432855</v>
      </c>
      <c r="F696" s="195" t="s">
        <v>360</v>
      </c>
      <c r="G696" s="195">
        <v>17.5</v>
      </c>
      <c r="H696" s="3">
        <f t="shared" si="437"/>
        <v>41.06536899347725</v>
      </c>
      <c r="I696" s="196">
        <f t="shared" si="438"/>
        <v>159.99140468092722</v>
      </c>
      <c r="J696" s="1">
        <f t="shared" si="439"/>
        <v>0.3</v>
      </c>
      <c r="K696" s="280">
        <f t="shared" si="440"/>
        <v>0.61645274106025216</v>
      </c>
      <c r="L696" s="280">
        <f t="shared" si="441"/>
        <v>0.69439953266749732</v>
      </c>
      <c r="M696" s="225">
        <f t="shared" si="442"/>
        <v>1.1688053116459758</v>
      </c>
      <c r="N696" s="15" t="s">
        <v>432</v>
      </c>
      <c r="O696" s="197">
        <f t="shared" si="443"/>
        <v>0.52079964950062296</v>
      </c>
      <c r="P696" s="198">
        <f t="shared" si="444"/>
        <v>0</v>
      </c>
      <c r="Q696" s="198">
        <f t="shared" si="445"/>
        <v>0</v>
      </c>
      <c r="R696" s="198">
        <f t="shared" si="446"/>
        <v>0.81891930946476221</v>
      </c>
      <c r="S696" s="77">
        <f t="shared" si="447"/>
        <v>0.69522194632373557</v>
      </c>
      <c r="T696" s="199"/>
      <c r="U696" s="3">
        <f t="shared" si="448"/>
        <v>1.6032971200859381</v>
      </c>
      <c r="V696" s="98">
        <f t="shared" si="449"/>
        <v>8.7399096279379336</v>
      </c>
      <c r="W696" s="49">
        <f t="shared" si="450"/>
        <v>4.6986033885531242</v>
      </c>
      <c r="X696" s="317">
        <f t="shared" si="451"/>
        <v>6.9169923731048882E-2</v>
      </c>
      <c r="Y696" s="318">
        <v>6.9169923731048882E-2</v>
      </c>
      <c r="Z696" s="200"/>
      <c r="AA696" s="66"/>
      <c r="AB696" s="66"/>
      <c r="AC696" s="66">
        <v>250</v>
      </c>
      <c r="AD696" s="66"/>
      <c r="AE696" s="66"/>
      <c r="AF696" s="66"/>
      <c r="AG696" s="66"/>
      <c r="AH696" s="195"/>
      <c r="AI696" s="34"/>
      <c r="AJ696" s="229">
        <v>180</v>
      </c>
      <c r="AK696" s="34"/>
      <c r="AL696" s="34"/>
      <c r="AM696" s="34"/>
      <c r="AN696" s="201"/>
      <c r="AO696" s="201"/>
      <c r="AP696" s="202">
        <v>240</v>
      </c>
      <c r="AQ696" s="18"/>
      <c r="AR696" s="18"/>
      <c r="AS696" s="18"/>
      <c r="AT696" s="51"/>
      <c r="AU696" s="17"/>
      <c r="AV696" s="18"/>
      <c r="AW696" s="112"/>
      <c r="AX696" s="103"/>
      <c r="AY696" s="18"/>
      <c r="AZ696" s="18"/>
      <c r="BA696" s="18"/>
      <c r="BB696" s="17"/>
      <c r="BC696" s="19"/>
      <c r="BD696" s="19"/>
      <c r="BE696" s="19"/>
      <c r="BF696" s="17"/>
      <c r="BG696" s="18"/>
      <c r="BH696" s="18"/>
      <c r="BI696" s="128"/>
      <c r="BJ696" s="331"/>
      <c r="BK696" s="332"/>
      <c r="BL696" s="332"/>
      <c r="BM696" s="332"/>
      <c r="BN696" s="333"/>
      <c r="BO696" s="203">
        <f t="shared" si="452"/>
        <v>6.9363999999999999</v>
      </c>
      <c r="BP696" s="285">
        <v>5.9202711771923839</v>
      </c>
      <c r="BQ696" s="204">
        <v>3.0280259026962133</v>
      </c>
      <c r="BR696" s="204"/>
      <c r="BS696" s="47"/>
      <c r="BT696" s="42"/>
      <c r="BU696" s="42"/>
      <c r="BV696" s="42"/>
      <c r="BW696" s="43"/>
      <c r="BX696" s="191"/>
      <c r="BY696" s="191"/>
      <c r="BZ696" s="205"/>
      <c r="CA696" s="191"/>
      <c r="CB696" s="206"/>
      <c r="CC696" s="191"/>
      <c r="CD696" s="207">
        <f t="shared" si="453"/>
        <v>47.997421404278164</v>
      </c>
      <c r="CE696" s="47" t="s">
        <v>356</v>
      </c>
      <c r="CF696" s="42">
        <v>31.8</v>
      </c>
      <c r="CG696" s="42" t="s">
        <v>353</v>
      </c>
      <c r="CH696" s="42">
        <v>175</v>
      </c>
      <c r="CI696" s="191"/>
      <c r="CJ696" s="192"/>
      <c r="CK696" s="191" t="s">
        <v>357</v>
      </c>
      <c r="CL696" s="191" t="s">
        <v>358</v>
      </c>
      <c r="CM696" s="208">
        <v>0.13</v>
      </c>
      <c r="CN696" s="191">
        <v>470</v>
      </c>
      <c r="CO696" s="205">
        <f t="shared" si="454"/>
        <v>67.889112842544847</v>
      </c>
      <c r="CP696" s="191">
        <f t="shared" si="455"/>
        <v>35.998066053208625</v>
      </c>
      <c r="CQ696" s="145" t="s">
        <v>353</v>
      </c>
      <c r="CR696" s="191">
        <v>175</v>
      </c>
      <c r="CS696" s="191"/>
      <c r="CT696" s="191"/>
      <c r="CU696" s="191"/>
      <c r="CV696" s="192"/>
      <c r="CW696" s="191" t="s">
        <v>357</v>
      </c>
      <c r="CX696" s="209" t="s">
        <v>358</v>
      </c>
      <c r="CY696" s="208">
        <v>0.13</v>
      </c>
      <c r="CZ696" s="191">
        <v>470</v>
      </c>
      <c r="DA696" s="191"/>
      <c r="DB696" s="191">
        <f t="shared" si="456"/>
        <v>41.06536899347725</v>
      </c>
      <c r="DC696" s="43">
        <f t="shared" si="457"/>
        <v>0</v>
      </c>
      <c r="DD696" s="191" t="s">
        <v>362</v>
      </c>
      <c r="DE696" s="191">
        <v>100</v>
      </c>
      <c r="DF696" s="191" t="s">
        <v>361</v>
      </c>
      <c r="DG696" s="191">
        <v>20</v>
      </c>
      <c r="DH696" s="191" t="s">
        <v>353</v>
      </c>
      <c r="DI696" s="192">
        <v>175</v>
      </c>
      <c r="DJ696" s="191"/>
      <c r="DK696" s="209"/>
      <c r="DL696" s="208"/>
      <c r="DM696" s="191"/>
      <c r="DN696" s="191">
        <f t="shared" si="458"/>
        <v>41.06536899347725</v>
      </c>
      <c r="DO696" s="192">
        <f t="shared" si="459"/>
        <v>0</v>
      </c>
      <c r="DP696" s="191">
        <v>1</v>
      </c>
      <c r="DQ696" s="191" t="s">
        <v>363</v>
      </c>
      <c r="DR696" s="191" t="s">
        <v>371</v>
      </c>
      <c r="DS696" s="208">
        <v>0.13400000000000001</v>
      </c>
      <c r="DT696" s="191">
        <v>580</v>
      </c>
      <c r="DU696" s="191">
        <f t="shared" si="460"/>
        <v>5.9202711771923839</v>
      </c>
      <c r="DV696" s="191">
        <v>0.375</v>
      </c>
      <c r="DW696" s="191">
        <v>0.45</v>
      </c>
      <c r="DX696" s="192">
        <f t="shared" si="461"/>
        <v>7.9995702340463613</v>
      </c>
      <c r="DY696" s="191">
        <v>1</v>
      </c>
      <c r="DZ696" s="191" t="s">
        <v>363</v>
      </c>
      <c r="EA696" s="191" t="s">
        <v>371</v>
      </c>
      <c r="EB696" s="208">
        <v>0.13400000000000001</v>
      </c>
      <c r="EC696" s="191">
        <v>580</v>
      </c>
      <c r="ED696" s="191">
        <f t="shared" si="462"/>
        <v>3.0280259026962133</v>
      </c>
      <c r="EE696" s="191">
        <v>0.47499999999999998</v>
      </c>
      <c r="EF696" s="191">
        <v>0.47499999999999998</v>
      </c>
      <c r="EG696" s="191">
        <f t="shared" si="463"/>
        <v>3.9997851170231806</v>
      </c>
      <c r="EH696" s="166">
        <f t="shared" si="464"/>
        <v>2</v>
      </c>
      <c r="EI696" s="205">
        <f t="shared" si="465"/>
        <v>2.7256051041460947</v>
      </c>
      <c r="EJ696" s="205">
        <f t="shared" si="466"/>
        <v>1.6032971200859381</v>
      </c>
      <c r="EK696" s="51">
        <f t="shared" si="433"/>
        <v>1.1747287826102752</v>
      </c>
      <c r="EL696" s="220">
        <f t="shared" si="467"/>
        <v>0.37129744792695263</v>
      </c>
      <c r="EM696" s="221">
        <f t="shared" si="468"/>
        <v>4.3699548139689668</v>
      </c>
      <c r="EN696" s="191"/>
      <c r="EO696" s="313"/>
      <c r="EP696" s="192" t="s">
        <v>354</v>
      </c>
      <c r="EQ696" s="222">
        <f t="shared" si="469"/>
        <v>2.7256051041460947</v>
      </c>
      <c r="ER696" s="191">
        <f t="shared" si="470"/>
        <v>1.6032971200859381</v>
      </c>
      <c r="ES696" s="51">
        <f t="shared" si="471"/>
        <v>1.1747287826102752</v>
      </c>
      <c r="ET696" s="191">
        <f t="shared" si="434"/>
        <v>3.8394974479269526</v>
      </c>
      <c r="EU696" s="191">
        <f t="shared" si="472"/>
        <v>4.3699548139689668</v>
      </c>
      <c r="EV696" s="191"/>
      <c r="EW696" s="191"/>
      <c r="EX696" s="192" t="str">
        <f t="shared" si="473"/>
        <v>Front</v>
      </c>
      <c r="EY696" s="145"/>
      <c r="EZ696" s="191"/>
      <c r="FA696" s="191"/>
      <c r="FB696" s="191"/>
      <c r="FC696" s="191"/>
      <c r="FD696" s="191"/>
      <c r="FE696" s="191"/>
      <c r="FF696" s="192"/>
      <c r="FG696" s="145"/>
      <c r="FH696" s="191"/>
      <c r="FI696" s="191"/>
      <c r="FJ696" s="191"/>
      <c r="FK696" s="191"/>
      <c r="FL696" s="191"/>
      <c r="FM696" s="191"/>
      <c r="FN696" s="192"/>
      <c r="FO696" s="145"/>
      <c r="FP696" s="191"/>
      <c r="FQ696" s="191"/>
      <c r="FR696" s="191"/>
      <c r="FS696" s="191"/>
      <c r="FT696" s="191"/>
      <c r="FU696" s="191"/>
      <c r="FV696" s="192"/>
      <c r="FW696" s="191"/>
      <c r="FX696" s="191"/>
      <c r="FY696" s="191"/>
      <c r="FZ696" s="191"/>
      <c r="GA696" s="191"/>
      <c r="GB696" s="191"/>
      <c r="GC696" s="191"/>
      <c r="GD696" s="210"/>
      <c r="GE696" s="145"/>
      <c r="GF696" s="191"/>
      <c r="GG696" s="191"/>
      <c r="GH696" s="191"/>
      <c r="GI696" s="191"/>
      <c r="GJ696" s="191"/>
      <c r="GK696" s="191"/>
      <c r="GL696" s="210"/>
      <c r="GM696" s="145"/>
      <c r="GN696" s="191"/>
      <c r="GO696" s="191"/>
      <c r="GP696" s="191"/>
      <c r="GQ696" s="191"/>
      <c r="GR696" s="191"/>
      <c r="GS696" s="191"/>
      <c r="GT696" s="210"/>
      <c r="GU696" s="145"/>
      <c r="GV696" s="191"/>
      <c r="GW696" s="191"/>
      <c r="GX696" s="191"/>
      <c r="GY696" s="191"/>
      <c r="GZ696" s="191"/>
      <c r="HA696" s="191"/>
      <c r="HB696" s="210"/>
      <c r="HC696" s="145"/>
      <c r="HD696" s="191"/>
      <c r="HE696" s="191"/>
      <c r="HF696" s="191"/>
      <c r="HG696" s="191"/>
      <c r="HH696" s="191"/>
      <c r="HI696" s="191"/>
      <c r="HJ696" s="210"/>
      <c r="HR696" s="310"/>
    </row>
    <row r="697" spans="1:226" s="309" customFormat="1" ht="14.45" customHeight="1" x14ac:dyDescent="0.25">
      <c r="A697" s="211" t="s">
        <v>431</v>
      </c>
      <c r="B697" s="194" t="s">
        <v>0</v>
      </c>
      <c r="C697" s="31">
        <f t="shared" si="435"/>
        <v>687</v>
      </c>
      <c r="D697" s="173" t="str">
        <f t="shared" si="436"/>
        <v>Dw_687</v>
      </c>
      <c r="E697" s="4">
        <v>450.22591595316322</v>
      </c>
      <c r="F697" s="195" t="s">
        <v>360</v>
      </c>
      <c r="G697" s="195">
        <v>17.5</v>
      </c>
      <c r="H697" s="3">
        <f t="shared" si="437"/>
        <v>49.190571616198902</v>
      </c>
      <c r="I697" s="196">
        <f t="shared" si="438"/>
        <v>179.67539639551978</v>
      </c>
      <c r="J697" s="1">
        <f t="shared" si="439"/>
        <v>0.30000000000000004</v>
      </c>
      <c r="K697" s="280">
        <f t="shared" si="440"/>
        <v>0.66305571207471425</v>
      </c>
      <c r="L697" s="280">
        <f t="shared" si="441"/>
        <v>0.75153750629043481</v>
      </c>
      <c r="M697" s="225">
        <f t="shared" si="442"/>
        <v>1.095791676080164</v>
      </c>
      <c r="N697" s="15" t="s">
        <v>432</v>
      </c>
      <c r="O697" s="197">
        <f t="shared" si="443"/>
        <v>0.56365312971782611</v>
      </c>
      <c r="P697" s="198">
        <f t="shared" si="444"/>
        <v>0</v>
      </c>
      <c r="Q697" s="198">
        <f t="shared" si="445"/>
        <v>0</v>
      </c>
      <c r="R697" s="198">
        <f t="shared" si="446"/>
        <v>0.76776256383459096</v>
      </c>
      <c r="S697" s="77">
        <f t="shared" si="447"/>
        <v>0.81591083460306235</v>
      </c>
      <c r="T697" s="199"/>
      <c r="U697" s="3">
        <f t="shared" si="448"/>
        <v>1.6778073588720419</v>
      </c>
      <c r="V697" s="98">
        <f t="shared" si="449"/>
        <v>9.5711276138496029</v>
      </c>
      <c r="W697" s="49">
        <f t="shared" si="450"/>
        <v>5.1394750546444721</v>
      </c>
      <c r="X697" s="317">
        <f t="shared" si="451"/>
        <v>6.8999436278288931E-2</v>
      </c>
      <c r="Y697" s="318">
        <v>6.8999436278288945E-2</v>
      </c>
      <c r="Z697" s="200"/>
      <c r="AA697" s="66"/>
      <c r="AB697" s="66"/>
      <c r="AC697" s="66">
        <v>250</v>
      </c>
      <c r="AD697" s="66"/>
      <c r="AE697" s="66"/>
      <c r="AF697" s="66"/>
      <c r="AG697" s="66"/>
      <c r="AH697" s="195"/>
      <c r="AI697" s="34"/>
      <c r="AJ697" s="229">
        <v>180</v>
      </c>
      <c r="AK697" s="34"/>
      <c r="AL697" s="34"/>
      <c r="AM697" s="34"/>
      <c r="AN697" s="201"/>
      <c r="AO697" s="201"/>
      <c r="AP697" s="202">
        <v>240</v>
      </c>
      <c r="AQ697" s="18"/>
      <c r="AR697" s="18"/>
      <c r="AS697" s="18"/>
      <c r="AT697" s="51"/>
      <c r="AU697" s="17"/>
      <c r="AV697" s="18"/>
      <c r="AW697" s="112"/>
      <c r="AX697" s="103"/>
      <c r="AY697" s="18"/>
      <c r="AZ697" s="18"/>
      <c r="BA697" s="18"/>
      <c r="BB697" s="17"/>
      <c r="BC697" s="19"/>
      <c r="BD697" s="19"/>
      <c r="BE697" s="19"/>
      <c r="BF697" s="17"/>
      <c r="BG697" s="18"/>
      <c r="BH697" s="18"/>
      <c r="BI697" s="128"/>
      <c r="BJ697" s="331"/>
      <c r="BK697" s="332"/>
      <c r="BL697" s="332"/>
      <c r="BM697" s="332"/>
      <c r="BN697" s="333"/>
      <c r="BO697" s="203">
        <f t="shared" si="452"/>
        <v>6.9363999999999999</v>
      </c>
      <c r="BP697" s="285">
        <v>7.0916572885356821</v>
      </c>
      <c r="BQ697" s="204">
        <v>2.8975592090559492</v>
      </c>
      <c r="BR697" s="204"/>
      <c r="BS697" s="47"/>
      <c r="BT697" s="42"/>
      <c r="BU697" s="42"/>
      <c r="BV697" s="42"/>
      <c r="BW697" s="43"/>
      <c r="BX697" s="191"/>
      <c r="BY697" s="191"/>
      <c r="BZ697" s="205"/>
      <c r="CA697" s="191"/>
      <c r="CB697" s="206"/>
      <c r="CC697" s="191"/>
      <c r="CD697" s="207">
        <f t="shared" si="453"/>
        <v>53.902618918655939</v>
      </c>
      <c r="CE697" s="47" t="s">
        <v>356</v>
      </c>
      <c r="CF697" s="42">
        <v>31.8</v>
      </c>
      <c r="CG697" s="42" t="s">
        <v>353</v>
      </c>
      <c r="CH697" s="42">
        <v>175</v>
      </c>
      <c r="CI697" s="191"/>
      <c r="CJ697" s="192"/>
      <c r="CK697" s="191" t="s">
        <v>357</v>
      </c>
      <c r="CL697" s="191" t="s">
        <v>358</v>
      </c>
      <c r="CM697" s="208">
        <v>0.13</v>
      </c>
      <c r="CN697" s="191">
        <v>470</v>
      </c>
      <c r="CO697" s="205">
        <f t="shared" si="454"/>
        <v>71.322699311694123</v>
      </c>
      <c r="CP697" s="191">
        <f t="shared" si="455"/>
        <v>40.426964188991953</v>
      </c>
      <c r="CQ697" s="145" t="s">
        <v>353</v>
      </c>
      <c r="CR697" s="191">
        <v>175</v>
      </c>
      <c r="CS697" s="191"/>
      <c r="CT697" s="191"/>
      <c r="CU697" s="191"/>
      <c r="CV697" s="192"/>
      <c r="CW697" s="191" t="s">
        <v>357</v>
      </c>
      <c r="CX697" s="209" t="s">
        <v>358</v>
      </c>
      <c r="CY697" s="208">
        <v>0.13</v>
      </c>
      <c r="CZ697" s="191">
        <v>470</v>
      </c>
      <c r="DA697" s="191"/>
      <c r="DB697" s="191">
        <f t="shared" si="456"/>
        <v>49.190571616198902</v>
      </c>
      <c r="DC697" s="43">
        <f t="shared" si="457"/>
        <v>0</v>
      </c>
      <c r="DD697" s="191" t="s">
        <v>362</v>
      </c>
      <c r="DE697" s="191">
        <v>100</v>
      </c>
      <c r="DF697" s="191" t="s">
        <v>361</v>
      </c>
      <c r="DG697" s="191">
        <v>20</v>
      </c>
      <c r="DH697" s="191" t="s">
        <v>353</v>
      </c>
      <c r="DI697" s="192">
        <v>175</v>
      </c>
      <c r="DJ697" s="191"/>
      <c r="DK697" s="209"/>
      <c r="DL697" s="208"/>
      <c r="DM697" s="191"/>
      <c r="DN697" s="191">
        <f t="shared" si="458"/>
        <v>49.190571616198902</v>
      </c>
      <c r="DO697" s="192">
        <f t="shared" si="459"/>
        <v>0</v>
      </c>
      <c r="DP697" s="191">
        <v>1</v>
      </c>
      <c r="DQ697" s="191" t="s">
        <v>363</v>
      </c>
      <c r="DR697" s="191" t="s">
        <v>371</v>
      </c>
      <c r="DS697" s="208">
        <v>0.13400000000000001</v>
      </c>
      <c r="DT697" s="191">
        <v>580</v>
      </c>
      <c r="DU697" s="191">
        <f t="shared" si="460"/>
        <v>7.0916572885356821</v>
      </c>
      <c r="DV697" s="191">
        <v>0.375</v>
      </c>
      <c r="DW697" s="191">
        <v>0.45</v>
      </c>
      <c r="DX697" s="192">
        <f t="shared" si="461"/>
        <v>8.9837698197759899</v>
      </c>
      <c r="DY697" s="191">
        <v>1</v>
      </c>
      <c r="DZ697" s="191" t="s">
        <v>363</v>
      </c>
      <c r="EA697" s="191" t="s">
        <v>371</v>
      </c>
      <c r="EB697" s="208">
        <v>0.13400000000000001</v>
      </c>
      <c r="EC697" s="191">
        <v>580</v>
      </c>
      <c r="ED697" s="191">
        <f t="shared" si="462"/>
        <v>2.8975592090559492</v>
      </c>
      <c r="EE697" s="191">
        <v>0.47499999999999998</v>
      </c>
      <c r="EF697" s="191">
        <v>0.47499999999999998</v>
      </c>
      <c r="EG697" s="191">
        <f t="shared" si="463"/>
        <v>4.4918849098879949</v>
      </c>
      <c r="EH697" s="166">
        <f t="shared" si="464"/>
        <v>2</v>
      </c>
      <c r="EI697" s="205">
        <f t="shared" si="465"/>
        <v>2.8522725100824715</v>
      </c>
      <c r="EJ697" s="205">
        <f t="shared" si="466"/>
        <v>1.6778073588720421</v>
      </c>
      <c r="EK697" s="51">
        <f t="shared" si="433"/>
        <v>0.96975185018390708</v>
      </c>
      <c r="EL697" s="220">
        <f t="shared" si="467"/>
        <v>0.30796374495876422</v>
      </c>
      <c r="EM697" s="221">
        <f t="shared" si="468"/>
        <v>4.7855638069248014</v>
      </c>
      <c r="EN697" s="191"/>
      <c r="EO697" s="313"/>
      <c r="EP697" s="192" t="s">
        <v>354</v>
      </c>
      <c r="EQ697" s="222">
        <f t="shared" si="469"/>
        <v>2.8522725100824715</v>
      </c>
      <c r="ER697" s="191">
        <f t="shared" si="470"/>
        <v>1.6778073588720421</v>
      </c>
      <c r="ES697" s="51">
        <f t="shared" si="471"/>
        <v>0.96975185018390708</v>
      </c>
      <c r="ET697" s="191">
        <f t="shared" si="434"/>
        <v>3.7761637449587644</v>
      </c>
      <c r="EU697" s="191">
        <f t="shared" si="472"/>
        <v>4.7855638069248014</v>
      </c>
      <c r="EV697" s="191"/>
      <c r="EW697" s="191"/>
      <c r="EX697" s="192" t="str">
        <f t="shared" si="473"/>
        <v>Front</v>
      </c>
      <c r="EY697" s="145"/>
      <c r="EZ697" s="191"/>
      <c r="FA697" s="191"/>
      <c r="FB697" s="191"/>
      <c r="FC697" s="191"/>
      <c r="FD697" s="191"/>
      <c r="FE697" s="191"/>
      <c r="FF697" s="192"/>
      <c r="FG697" s="145"/>
      <c r="FH697" s="191"/>
      <c r="FI697" s="191"/>
      <c r="FJ697" s="191"/>
      <c r="FK697" s="191"/>
      <c r="FL697" s="191"/>
      <c r="FM697" s="191"/>
      <c r="FN697" s="192"/>
      <c r="FO697" s="145"/>
      <c r="FP697" s="191"/>
      <c r="FQ697" s="191"/>
      <c r="FR697" s="191"/>
      <c r="FS697" s="191"/>
      <c r="FT697" s="191"/>
      <c r="FU697" s="191"/>
      <c r="FV697" s="192"/>
      <c r="FW697" s="191"/>
      <c r="FX697" s="191"/>
      <c r="FY697" s="191"/>
      <c r="FZ697" s="191"/>
      <c r="GA697" s="191"/>
      <c r="GB697" s="191"/>
      <c r="GC697" s="191"/>
      <c r="GD697" s="210"/>
      <c r="GE697" s="145"/>
      <c r="GF697" s="191"/>
      <c r="GG697" s="191"/>
      <c r="GH697" s="191"/>
      <c r="GI697" s="191"/>
      <c r="GJ697" s="191"/>
      <c r="GK697" s="191"/>
      <c r="GL697" s="210"/>
      <c r="GM697" s="145"/>
      <c r="GN697" s="191"/>
      <c r="GO697" s="191"/>
      <c r="GP697" s="191"/>
      <c r="GQ697" s="191"/>
      <c r="GR697" s="191"/>
      <c r="GS697" s="191"/>
      <c r="GT697" s="210"/>
      <c r="GU697" s="145"/>
      <c r="GV697" s="191"/>
      <c r="GW697" s="191"/>
      <c r="GX697" s="191"/>
      <c r="GY697" s="191"/>
      <c r="GZ697" s="191"/>
      <c r="HA697" s="191"/>
      <c r="HB697" s="210"/>
      <c r="HC697" s="145"/>
      <c r="HD697" s="191"/>
      <c r="HE697" s="191"/>
      <c r="HF697" s="191"/>
      <c r="HG697" s="191"/>
      <c r="HH697" s="191"/>
      <c r="HI697" s="191"/>
      <c r="HJ697" s="210"/>
      <c r="HR697" s="310"/>
    </row>
    <row r="698" spans="1:226" s="309" customFormat="1" ht="14.45" customHeight="1" x14ac:dyDescent="0.25">
      <c r="A698" s="211" t="s">
        <v>431</v>
      </c>
      <c r="B698" s="194" t="s">
        <v>0</v>
      </c>
      <c r="C698" s="31">
        <f t="shared" si="435"/>
        <v>688</v>
      </c>
      <c r="D698" s="173" t="str">
        <f t="shared" si="436"/>
        <v>Dw_688</v>
      </c>
      <c r="E698" s="4">
        <v>390.09994342306391</v>
      </c>
      <c r="F698" s="195" t="s">
        <v>360</v>
      </c>
      <c r="G698" s="195">
        <v>17.5</v>
      </c>
      <c r="H698" s="3">
        <f t="shared" si="437"/>
        <v>51.084498058067858</v>
      </c>
      <c r="I698" s="196">
        <f t="shared" si="438"/>
        <v>189.75455667782478</v>
      </c>
      <c r="J698" s="1">
        <f t="shared" si="439"/>
        <v>0.3</v>
      </c>
      <c r="K698" s="280">
        <f t="shared" si="440"/>
        <v>0.64995150614184327</v>
      </c>
      <c r="L698" s="280">
        <f t="shared" si="441"/>
        <v>0.73239797491604242</v>
      </c>
      <c r="M698" s="225">
        <f t="shared" si="442"/>
        <v>1.1143569804412898</v>
      </c>
      <c r="N698" s="15" t="s">
        <v>432</v>
      </c>
      <c r="O698" s="197">
        <f t="shared" si="443"/>
        <v>0.54929848118703173</v>
      </c>
      <c r="P698" s="198">
        <f t="shared" si="444"/>
        <v>0</v>
      </c>
      <c r="Q698" s="198">
        <f t="shared" si="445"/>
        <v>0</v>
      </c>
      <c r="R698" s="198">
        <f t="shared" si="446"/>
        <v>0.78077027870029936</v>
      </c>
      <c r="S698" s="77">
        <f t="shared" si="447"/>
        <v>0.8153527040806241</v>
      </c>
      <c r="T698" s="199"/>
      <c r="U698" s="3">
        <f t="shared" si="448"/>
        <v>1.7029004516580826</v>
      </c>
      <c r="V698" s="98">
        <f t="shared" si="449"/>
        <v>9.8595578240748249</v>
      </c>
      <c r="W698" s="49">
        <f t="shared" si="450"/>
        <v>5.1812159297175571</v>
      </c>
      <c r="X698" s="317">
        <f t="shared" si="451"/>
        <v>6.7804708789166099E-2</v>
      </c>
      <c r="Y698" s="318">
        <v>6.7804708789166071E-2</v>
      </c>
      <c r="Z698" s="200"/>
      <c r="AA698" s="66"/>
      <c r="AB698" s="66"/>
      <c r="AC698" s="66">
        <v>250</v>
      </c>
      <c r="AD698" s="66"/>
      <c r="AE698" s="66"/>
      <c r="AF698" s="66"/>
      <c r="AG698" s="66"/>
      <c r="AH698" s="195"/>
      <c r="AI698" s="34"/>
      <c r="AJ698" s="229">
        <v>180</v>
      </c>
      <c r="AK698" s="34"/>
      <c r="AL698" s="34"/>
      <c r="AM698" s="34"/>
      <c r="AN698" s="201"/>
      <c r="AO698" s="201"/>
      <c r="AP698" s="202">
        <v>240</v>
      </c>
      <c r="AQ698" s="18"/>
      <c r="AR698" s="18"/>
      <c r="AS698" s="18"/>
      <c r="AT698" s="51"/>
      <c r="AU698" s="17"/>
      <c r="AV698" s="18"/>
      <c r="AW698" s="112"/>
      <c r="AX698" s="103"/>
      <c r="AY698" s="18"/>
      <c r="AZ698" s="18"/>
      <c r="BA698" s="18"/>
      <c r="BB698" s="17"/>
      <c r="BC698" s="19"/>
      <c r="BD698" s="19"/>
      <c r="BE698" s="19"/>
      <c r="BF698" s="17"/>
      <c r="BG698" s="18"/>
      <c r="BH698" s="18"/>
      <c r="BI698" s="128"/>
      <c r="BJ698" s="331"/>
      <c r="BK698" s="332"/>
      <c r="BL698" s="332"/>
      <c r="BM698" s="332"/>
      <c r="BN698" s="333"/>
      <c r="BO698" s="203">
        <f t="shared" si="452"/>
        <v>6.9363999999999999</v>
      </c>
      <c r="BP698" s="285">
        <v>7.3646989876690876</v>
      </c>
      <c r="BQ698" s="204">
        <v>3.0621968506479265</v>
      </c>
      <c r="BR698" s="204"/>
      <c r="BS698" s="47"/>
      <c r="BT698" s="42"/>
      <c r="BU698" s="42"/>
      <c r="BV698" s="42"/>
      <c r="BW698" s="43"/>
      <c r="BX698" s="191"/>
      <c r="BY698" s="191"/>
      <c r="BZ698" s="205"/>
      <c r="CA698" s="191"/>
      <c r="CB698" s="206"/>
      <c r="CC698" s="191"/>
      <c r="CD698" s="207">
        <f t="shared" si="453"/>
        <v>56.926367003347437</v>
      </c>
      <c r="CE698" s="47" t="s">
        <v>356</v>
      </c>
      <c r="CF698" s="42">
        <v>31.8</v>
      </c>
      <c r="CG698" s="42" t="s">
        <v>353</v>
      </c>
      <c r="CH698" s="42">
        <v>175</v>
      </c>
      <c r="CI698" s="191"/>
      <c r="CJ698" s="192"/>
      <c r="CK698" s="191" t="s">
        <v>357</v>
      </c>
      <c r="CL698" s="191" t="s">
        <v>358</v>
      </c>
      <c r="CM698" s="208">
        <v>0.13</v>
      </c>
      <c r="CN698" s="191">
        <v>470</v>
      </c>
      <c r="CO698" s="205">
        <f t="shared" si="454"/>
        <v>77.614006710261208</v>
      </c>
      <c r="CP698" s="191">
        <f t="shared" si="455"/>
        <v>42.694775252510574</v>
      </c>
      <c r="CQ698" s="145" t="s">
        <v>353</v>
      </c>
      <c r="CR698" s="191">
        <v>175</v>
      </c>
      <c r="CS698" s="191"/>
      <c r="CT698" s="191"/>
      <c r="CU698" s="191"/>
      <c r="CV698" s="192"/>
      <c r="CW698" s="191" t="s">
        <v>357</v>
      </c>
      <c r="CX698" s="209" t="s">
        <v>358</v>
      </c>
      <c r="CY698" s="208">
        <v>0.13</v>
      </c>
      <c r="CZ698" s="191">
        <v>470</v>
      </c>
      <c r="DA698" s="191"/>
      <c r="DB698" s="191">
        <f t="shared" si="456"/>
        <v>51.084498058067858</v>
      </c>
      <c r="DC698" s="43">
        <f t="shared" si="457"/>
        <v>0</v>
      </c>
      <c r="DD698" s="191" t="s">
        <v>362</v>
      </c>
      <c r="DE698" s="191">
        <v>100</v>
      </c>
      <c r="DF698" s="191" t="s">
        <v>361</v>
      </c>
      <c r="DG698" s="191">
        <v>20</v>
      </c>
      <c r="DH698" s="191" t="s">
        <v>353</v>
      </c>
      <c r="DI698" s="192">
        <v>175</v>
      </c>
      <c r="DJ698" s="191"/>
      <c r="DK698" s="209"/>
      <c r="DL698" s="208"/>
      <c r="DM698" s="191"/>
      <c r="DN698" s="191">
        <f t="shared" si="458"/>
        <v>51.084498058067858</v>
      </c>
      <c r="DO698" s="192">
        <f t="shared" si="459"/>
        <v>0</v>
      </c>
      <c r="DP698" s="191">
        <v>1</v>
      </c>
      <c r="DQ698" s="191" t="s">
        <v>363</v>
      </c>
      <c r="DR698" s="191" t="s">
        <v>371</v>
      </c>
      <c r="DS698" s="208">
        <v>0.13400000000000001</v>
      </c>
      <c r="DT698" s="191">
        <v>580</v>
      </c>
      <c r="DU698" s="191">
        <f t="shared" si="460"/>
        <v>7.3646989876690876</v>
      </c>
      <c r="DV698" s="191">
        <v>0.375</v>
      </c>
      <c r="DW698" s="191">
        <v>0.45</v>
      </c>
      <c r="DX698" s="192">
        <f t="shared" si="461"/>
        <v>9.4877278338912401</v>
      </c>
      <c r="DY698" s="191">
        <v>1</v>
      </c>
      <c r="DZ698" s="191" t="s">
        <v>363</v>
      </c>
      <c r="EA698" s="191" t="s">
        <v>371</v>
      </c>
      <c r="EB698" s="208">
        <v>0.13400000000000001</v>
      </c>
      <c r="EC698" s="191">
        <v>580</v>
      </c>
      <c r="ED698" s="191">
        <f t="shared" si="462"/>
        <v>3.0621968506479265</v>
      </c>
      <c r="EE698" s="191">
        <v>0.47499999999999998</v>
      </c>
      <c r="EF698" s="191">
        <v>0.47499999999999998</v>
      </c>
      <c r="EG698" s="191">
        <f t="shared" si="463"/>
        <v>4.74386391694562</v>
      </c>
      <c r="EH698" s="166">
        <f t="shared" si="464"/>
        <v>2</v>
      </c>
      <c r="EI698" s="205">
        <f t="shared" si="465"/>
        <v>2.8949307678187401</v>
      </c>
      <c r="EJ698" s="205">
        <f t="shared" si="466"/>
        <v>1.7029004516580826</v>
      </c>
      <c r="EK698" s="51">
        <f t="shared" si="433"/>
        <v>1.1092963989898439</v>
      </c>
      <c r="EL698" s="220">
        <f t="shared" si="467"/>
        <v>0.2866346160906299</v>
      </c>
      <c r="EM698" s="221">
        <f t="shared" si="468"/>
        <v>4.9297789120374125</v>
      </c>
      <c r="EN698" s="191"/>
      <c r="EO698" s="313"/>
      <c r="EP698" s="192" t="s">
        <v>354</v>
      </c>
      <c r="EQ698" s="222">
        <f t="shared" si="469"/>
        <v>2.8949307678187401</v>
      </c>
      <c r="ER698" s="191">
        <f t="shared" si="470"/>
        <v>1.7029004516580826</v>
      </c>
      <c r="ES698" s="51">
        <f t="shared" si="471"/>
        <v>1.1092963989898439</v>
      </c>
      <c r="ET698" s="191">
        <f t="shared" si="434"/>
        <v>3.7548346160906299</v>
      </c>
      <c r="EU698" s="191">
        <f t="shared" si="472"/>
        <v>4.9297789120374125</v>
      </c>
      <c r="EV698" s="191"/>
      <c r="EW698" s="191"/>
      <c r="EX698" s="192" t="str">
        <f t="shared" si="473"/>
        <v>Front</v>
      </c>
      <c r="EY698" s="145"/>
      <c r="EZ698" s="191"/>
      <c r="FA698" s="191"/>
      <c r="FB698" s="191"/>
      <c r="FC698" s="191"/>
      <c r="FD698" s="191"/>
      <c r="FE698" s="191"/>
      <c r="FF698" s="192"/>
      <c r="FG698" s="145"/>
      <c r="FH698" s="191"/>
      <c r="FI698" s="191"/>
      <c r="FJ698" s="191"/>
      <c r="FK698" s="191"/>
      <c r="FL698" s="191"/>
      <c r="FM698" s="191"/>
      <c r="FN698" s="192"/>
      <c r="FO698" s="145"/>
      <c r="FP698" s="191"/>
      <c r="FQ698" s="191"/>
      <c r="FR698" s="191"/>
      <c r="FS698" s="191"/>
      <c r="FT698" s="191"/>
      <c r="FU698" s="191"/>
      <c r="FV698" s="192"/>
      <c r="FW698" s="191"/>
      <c r="FX698" s="191"/>
      <c r="FY698" s="191"/>
      <c r="FZ698" s="191"/>
      <c r="GA698" s="191"/>
      <c r="GB698" s="191"/>
      <c r="GC698" s="191"/>
      <c r="GD698" s="210"/>
      <c r="GE698" s="145"/>
      <c r="GF698" s="191"/>
      <c r="GG698" s="191"/>
      <c r="GH698" s="191"/>
      <c r="GI698" s="191"/>
      <c r="GJ698" s="191"/>
      <c r="GK698" s="191"/>
      <c r="GL698" s="210"/>
      <c r="GM698" s="145"/>
      <c r="GN698" s="191"/>
      <c r="GO698" s="191"/>
      <c r="GP698" s="191"/>
      <c r="GQ698" s="191"/>
      <c r="GR698" s="191"/>
      <c r="GS698" s="191"/>
      <c r="GT698" s="210"/>
      <c r="GU698" s="145"/>
      <c r="GV698" s="191"/>
      <c r="GW698" s="191"/>
      <c r="GX698" s="191"/>
      <c r="GY698" s="191"/>
      <c r="GZ698" s="191"/>
      <c r="HA698" s="191"/>
      <c r="HB698" s="210"/>
      <c r="HC698" s="145"/>
      <c r="HD698" s="191"/>
      <c r="HE698" s="191"/>
      <c r="HF698" s="191"/>
      <c r="HG698" s="191"/>
      <c r="HH698" s="191"/>
      <c r="HI698" s="191"/>
      <c r="HJ698" s="210"/>
      <c r="HR698" s="310"/>
    </row>
    <row r="699" spans="1:226" s="309" customFormat="1" ht="14.45" customHeight="1" x14ac:dyDescent="0.25">
      <c r="A699" s="211" t="s">
        <v>431</v>
      </c>
      <c r="B699" s="194" t="s">
        <v>0</v>
      </c>
      <c r="C699" s="31">
        <f t="shared" si="435"/>
        <v>689</v>
      </c>
      <c r="D699" s="173" t="str">
        <f t="shared" si="436"/>
        <v>Dw_689</v>
      </c>
      <c r="E699" s="4">
        <v>475.71702054203541</v>
      </c>
      <c r="F699" s="195" t="s">
        <v>360</v>
      </c>
      <c r="G699" s="195">
        <v>17.5</v>
      </c>
      <c r="H699" s="3">
        <f t="shared" si="437"/>
        <v>53.04962695412118</v>
      </c>
      <c r="I699" s="196">
        <f t="shared" si="438"/>
        <v>194.71844212063331</v>
      </c>
      <c r="J699" s="1">
        <f t="shared" si="439"/>
        <v>0.3</v>
      </c>
      <c r="K699" s="280">
        <f t="shared" si="440"/>
        <v>0.65917476581016776</v>
      </c>
      <c r="L699" s="280">
        <f t="shared" si="441"/>
        <v>0.73853136180012025</v>
      </c>
      <c r="M699" s="225">
        <f t="shared" si="442"/>
        <v>1.1011487919926262</v>
      </c>
      <c r="N699" s="15" t="s">
        <v>432</v>
      </c>
      <c r="O699" s="197">
        <f t="shared" si="443"/>
        <v>0.55389852135009021</v>
      </c>
      <c r="P699" s="198">
        <f t="shared" si="444"/>
        <v>0</v>
      </c>
      <c r="Q699" s="198">
        <f t="shared" si="445"/>
        <v>0</v>
      </c>
      <c r="R699" s="198">
        <f t="shared" si="446"/>
        <v>0.77151600815935872</v>
      </c>
      <c r="S699" s="77">
        <f t="shared" si="447"/>
        <v>0.84330458178646117</v>
      </c>
      <c r="T699" s="199"/>
      <c r="U699" s="3">
        <f t="shared" si="448"/>
        <v>1.6735221667177016</v>
      </c>
      <c r="V699" s="98">
        <f t="shared" si="449"/>
        <v>9.5222999044847363</v>
      </c>
      <c r="W699" s="49">
        <f t="shared" si="450"/>
        <v>5.5710939044396506</v>
      </c>
      <c r="X699" s="317">
        <f t="shared" si="451"/>
        <v>6.3263105028460512E-2</v>
      </c>
      <c r="Y699" s="318">
        <v>6.3263105028460498E-2</v>
      </c>
      <c r="Z699" s="200"/>
      <c r="AA699" s="66"/>
      <c r="AB699" s="66"/>
      <c r="AC699" s="66">
        <v>250</v>
      </c>
      <c r="AD699" s="66"/>
      <c r="AE699" s="66"/>
      <c r="AF699" s="66"/>
      <c r="AG699" s="66"/>
      <c r="AH699" s="195"/>
      <c r="AI699" s="34"/>
      <c r="AJ699" s="229">
        <v>180</v>
      </c>
      <c r="AK699" s="34"/>
      <c r="AL699" s="34"/>
      <c r="AM699" s="34"/>
      <c r="AN699" s="201"/>
      <c r="AO699" s="201"/>
      <c r="AP699" s="202">
        <v>240</v>
      </c>
      <c r="AQ699" s="18"/>
      <c r="AR699" s="18"/>
      <c r="AS699" s="18"/>
      <c r="AT699" s="51"/>
      <c r="AU699" s="17"/>
      <c r="AV699" s="18"/>
      <c r="AW699" s="112"/>
      <c r="AX699" s="103"/>
      <c r="AY699" s="18"/>
      <c r="AZ699" s="18"/>
      <c r="BA699" s="18"/>
      <c r="BB699" s="17"/>
      <c r="BC699" s="19"/>
      <c r="BD699" s="19"/>
      <c r="BE699" s="19"/>
      <c r="BF699" s="17"/>
      <c r="BG699" s="18"/>
      <c r="BH699" s="18"/>
      <c r="BI699" s="128"/>
      <c r="BJ699" s="331"/>
      <c r="BK699" s="332"/>
      <c r="BL699" s="332"/>
      <c r="BM699" s="332"/>
      <c r="BN699" s="333"/>
      <c r="BO699" s="203">
        <f t="shared" si="452"/>
        <v>6.9363999999999999</v>
      </c>
      <c r="BP699" s="285">
        <v>7.6480057312325096</v>
      </c>
      <c r="BQ699" s="204">
        <v>3.0381487544128367</v>
      </c>
      <c r="BR699" s="204"/>
      <c r="BS699" s="47"/>
      <c r="BT699" s="42"/>
      <c r="BU699" s="42"/>
      <c r="BV699" s="42"/>
      <c r="BW699" s="43"/>
      <c r="BX699" s="191"/>
      <c r="BY699" s="191"/>
      <c r="BZ699" s="205"/>
      <c r="CA699" s="191"/>
      <c r="CB699" s="206"/>
      <c r="CC699" s="191"/>
      <c r="CD699" s="207">
        <f t="shared" si="453"/>
        <v>58.415532636189994</v>
      </c>
      <c r="CE699" s="47" t="s">
        <v>356</v>
      </c>
      <c r="CF699" s="42">
        <v>31.8</v>
      </c>
      <c r="CG699" s="42" t="s">
        <v>353</v>
      </c>
      <c r="CH699" s="42">
        <v>175</v>
      </c>
      <c r="CI699" s="191"/>
      <c r="CJ699" s="192"/>
      <c r="CK699" s="191" t="s">
        <v>357</v>
      </c>
      <c r="CL699" s="191" t="s">
        <v>358</v>
      </c>
      <c r="CM699" s="208">
        <v>0.13</v>
      </c>
      <c r="CN699" s="191">
        <v>470</v>
      </c>
      <c r="CO699" s="205">
        <f t="shared" si="454"/>
        <v>78.64763436096311</v>
      </c>
      <c r="CP699" s="191">
        <f t="shared" si="455"/>
        <v>43.811649477142495</v>
      </c>
      <c r="CQ699" s="145" t="s">
        <v>353</v>
      </c>
      <c r="CR699" s="191">
        <v>175</v>
      </c>
      <c r="CS699" s="191"/>
      <c r="CT699" s="191"/>
      <c r="CU699" s="191"/>
      <c r="CV699" s="192"/>
      <c r="CW699" s="191" t="s">
        <v>357</v>
      </c>
      <c r="CX699" s="209" t="s">
        <v>358</v>
      </c>
      <c r="CY699" s="208">
        <v>0.13</v>
      </c>
      <c r="CZ699" s="191">
        <v>470</v>
      </c>
      <c r="DA699" s="191"/>
      <c r="DB699" s="191">
        <f t="shared" si="456"/>
        <v>53.04962695412118</v>
      </c>
      <c r="DC699" s="43">
        <f t="shared" si="457"/>
        <v>0</v>
      </c>
      <c r="DD699" s="191" t="s">
        <v>362</v>
      </c>
      <c r="DE699" s="191">
        <v>100</v>
      </c>
      <c r="DF699" s="191" t="s">
        <v>361</v>
      </c>
      <c r="DG699" s="191">
        <v>20</v>
      </c>
      <c r="DH699" s="191" t="s">
        <v>353</v>
      </c>
      <c r="DI699" s="192">
        <v>175</v>
      </c>
      <c r="DJ699" s="191"/>
      <c r="DK699" s="209"/>
      <c r="DL699" s="208"/>
      <c r="DM699" s="191"/>
      <c r="DN699" s="191">
        <f t="shared" si="458"/>
        <v>53.04962695412118</v>
      </c>
      <c r="DO699" s="192">
        <f t="shared" si="459"/>
        <v>0</v>
      </c>
      <c r="DP699" s="191">
        <v>1</v>
      </c>
      <c r="DQ699" s="191" t="s">
        <v>363</v>
      </c>
      <c r="DR699" s="191" t="s">
        <v>371</v>
      </c>
      <c r="DS699" s="208">
        <v>0.13400000000000001</v>
      </c>
      <c r="DT699" s="191">
        <v>580</v>
      </c>
      <c r="DU699" s="191">
        <f t="shared" si="460"/>
        <v>7.6480057312325096</v>
      </c>
      <c r="DV699" s="191">
        <v>0.375</v>
      </c>
      <c r="DW699" s="191">
        <v>0.45</v>
      </c>
      <c r="DX699" s="192">
        <f t="shared" si="461"/>
        <v>9.7359221060316656</v>
      </c>
      <c r="DY699" s="191">
        <v>1</v>
      </c>
      <c r="DZ699" s="191" t="s">
        <v>363</v>
      </c>
      <c r="EA699" s="191" t="s">
        <v>371</v>
      </c>
      <c r="EB699" s="208">
        <v>0.13400000000000001</v>
      </c>
      <c r="EC699" s="191">
        <v>580</v>
      </c>
      <c r="ED699" s="191">
        <f t="shared" si="462"/>
        <v>3.0381487544128367</v>
      </c>
      <c r="EE699" s="191">
        <v>0.47499999999999998</v>
      </c>
      <c r="EF699" s="191">
        <v>0.47499999999999998</v>
      </c>
      <c r="EG699" s="191">
        <f t="shared" si="463"/>
        <v>4.8679610530158328</v>
      </c>
      <c r="EH699" s="166">
        <f t="shared" si="464"/>
        <v>2</v>
      </c>
      <c r="EI699" s="205">
        <f t="shared" si="465"/>
        <v>2.8449876834200927</v>
      </c>
      <c r="EJ699" s="205">
        <f t="shared" si="466"/>
        <v>1.6735221667177016</v>
      </c>
      <c r="EK699" s="51">
        <f t="shared" si="433"/>
        <v>1.1146265876951351</v>
      </c>
      <c r="EL699" s="220">
        <f t="shared" si="467"/>
        <v>0.31160615828995364</v>
      </c>
      <c r="EM699" s="221">
        <f t="shared" si="468"/>
        <v>4.7611499522423681</v>
      </c>
      <c r="EN699" s="191"/>
      <c r="EO699" s="313"/>
      <c r="EP699" s="192" t="s">
        <v>354</v>
      </c>
      <c r="EQ699" s="222">
        <f t="shared" si="469"/>
        <v>2.8449876834200927</v>
      </c>
      <c r="ER699" s="191">
        <f t="shared" si="470"/>
        <v>1.6735221667177016</v>
      </c>
      <c r="ES699" s="51">
        <f t="shared" si="471"/>
        <v>1.1146265876951351</v>
      </c>
      <c r="ET699" s="191">
        <f t="shared" si="434"/>
        <v>3.7798061582899534</v>
      </c>
      <c r="EU699" s="191">
        <f t="shared" si="472"/>
        <v>4.7611499522423681</v>
      </c>
      <c r="EV699" s="191"/>
      <c r="EW699" s="191"/>
      <c r="EX699" s="192" t="str">
        <f t="shared" si="473"/>
        <v>Front</v>
      </c>
      <c r="EY699" s="145"/>
      <c r="EZ699" s="191"/>
      <c r="FA699" s="191"/>
      <c r="FB699" s="191"/>
      <c r="FC699" s="191"/>
      <c r="FD699" s="191"/>
      <c r="FE699" s="191"/>
      <c r="FF699" s="192"/>
      <c r="FG699" s="145"/>
      <c r="FH699" s="191"/>
      <c r="FI699" s="191"/>
      <c r="FJ699" s="191"/>
      <c r="FK699" s="191"/>
      <c r="FL699" s="191"/>
      <c r="FM699" s="191"/>
      <c r="FN699" s="192"/>
      <c r="FO699" s="145"/>
      <c r="FP699" s="191"/>
      <c r="FQ699" s="191"/>
      <c r="FR699" s="191"/>
      <c r="FS699" s="191"/>
      <c r="FT699" s="191"/>
      <c r="FU699" s="191"/>
      <c r="FV699" s="192"/>
      <c r="FW699" s="191"/>
      <c r="FX699" s="191"/>
      <c r="FY699" s="191"/>
      <c r="FZ699" s="191"/>
      <c r="GA699" s="191"/>
      <c r="GB699" s="191"/>
      <c r="GC699" s="191"/>
      <c r="GD699" s="210"/>
      <c r="GE699" s="145"/>
      <c r="GF699" s="191"/>
      <c r="GG699" s="191"/>
      <c r="GH699" s="191"/>
      <c r="GI699" s="191"/>
      <c r="GJ699" s="191"/>
      <c r="GK699" s="191"/>
      <c r="GL699" s="210"/>
      <c r="GM699" s="145"/>
      <c r="GN699" s="191"/>
      <c r="GO699" s="191"/>
      <c r="GP699" s="191"/>
      <c r="GQ699" s="191"/>
      <c r="GR699" s="191"/>
      <c r="GS699" s="191"/>
      <c r="GT699" s="210"/>
      <c r="GU699" s="145"/>
      <c r="GV699" s="191"/>
      <c r="GW699" s="191"/>
      <c r="GX699" s="191"/>
      <c r="GY699" s="191"/>
      <c r="GZ699" s="191"/>
      <c r="HA699" s="191"/>
      <c r="HB699" s="210"/>
      <c r="HC699" s="145"/>
      <c r="HD699" s="191"/>
      <c r="HE699" s="191"/>
      <c r="HF699" s="191"/>
      <c r="HG699" s="191"/>
      <c r="HH699" s="191"/>
      <c r="HI699" s="191"/>
      <c r="HJ699" s="210"/>
      <c r="HR699" s="310"/>
    </row>
    <row r="700" spans="1:226" s="309" customFormat="1" ht="14.45" customHeight="1" x14ac:dyDescent="0.25">
      <c r="A700" s="211" t="s">
        <v>431</v>
      </c>
      <c r="B700" s="194" t="s">
        <v>0</v>
      </c>
      <c r="C700" s="31">
        <f t="shared" si="435"/>
        <v>690</v>
      </c>
      <c r="D700" s="173" t="str">
        <f t="shared" si="436"/>
        <v>Dw_690</v>
      </c>
      <c r="E700" s="4">
        <v>556.31824557859557</v>
      </c>
      <c r="F700" s="195" t="s">
        <v>360</v>
      </c>
      <c r="G700" s="195">
        <v>17.5</v>
      </c>
      <c r="H700" s="3">
        <f t="shared" si="437"/>
        <v>47.35591482563364</v>
      </c>
      <c r="I700" s="196">
        <f t="shared" si="438"/>
        <v>176.70794022329744</v>
      </c>
      <c r="J700" s="1">
        <f t="shared" si="439"/>
        <v>0.3</v>
      </c>
      <c r="K700" s="280">
        <f t="shared" si="440"/>
        <v>0.64652313014798501</v>
      </c>
      <c r="L700" s="280">
        <f t="shared" si="441"/>
        <v>0.80429013892883161</v>
      </c>
      <c r="M700" s="225">
        <f t="shared" si="442"/>
        <v>1.1194458445620348</v>
      </c>
      <c r="N700" s="15" t="s">
        <v>432</v>
      </c>
      <c r="O700" s="197">
        <f t="shared" si="443"/>
        <v>0.60321760419662362</v>
      </c>
      <c r="P700" s="198">
        <f t="shared" si="444"/>
        <v>0</v>
      </c>
      <c r="Q700" s="198">
        <f t="shared" si="445"/>
        <v>0</v>
      </c>
      <c r="R700" s="198">
        <f t="shared" si="446"/>
        <v>0.78433577335556548</v>
      </c>
      <c r="S700" s="77">
        <f t="shared" si="447"/>
        <v>0.78056667529718715</v>
      </c>
      <c r="T700" s="199"/>
      <c r="U700" s="3">
        <f t="shared" si="448"/>
        <v>2.1749981476788873</v>
      </c>
      <c r="V700" s="98">
        <f t="shared" si="449"/>
        <v>16.084097604182407</v>
      </c>
      <c r="W700" s="49">
        <f t="shared" si="450"/>
        <v>2.9442693019544661</v>
      </c>
      <c r="X700" s="317">
        <f t="shared" si="451"/>
        <v>0.13423633336953605</v>
      </c>
      <c r="Y700" s="318">
        <v>0.13423633336953611</v>
      </c>
      <c r="Z700" s="200"/>
      <c r="AA700" s="66"/>
      <c r="AB700" s="66"/>
      <c r="AC700" s="66">
        <v>250</v>
      </c>
      <c r="AD700" s="66"/>
      <c r="AE700" s="66"/>
      <c r="AF700" s="66"/>
      <c r="AG700" s="66"/>
      <c r="AH700" s="195"/>
      <c r="AI700" s="34"/>
      <c r="AJ700" s="229">
        <v>180</v>
      </c>
      <c r="AK700" s="34"/>
      <c r="AL700" s="34"/>
      <c r="AM700" s="34"/>
      <c r="AN700" s="201"/>
      <c r="AO700" s="201"/>
      <c r="AP700" s="202">
        <v>240</v>
      </c>
      <c r="AQ700" s="18"/>
      <c r="AR700" s="18"/>
      <c r="AS700" s="18"/>
      <c r="AT700" s="51"/>
      <c r="AU700" s="17"/>
      <c r="AV700" s="18"/>
      <c r="AW700" s="112"/>
      <c r="AX700" s="103"/>
      <c r="AY700" s="18"/>
      <c r="AZ700" s="18"/>
      <c r="BA700" s="18"/>
      <c r="BB700" s="17"/>
      <c r="BC700" s="19"/>
      <c r="BD700" s="19"/>
      <c r="BE700" s="19"/>
      <c r="BF700" s="17"/>
      <c r="BG700" s="18"/>
      <c r="BH700" s="18"/>
      <c r="BI700" s="128"/>
      <c r="BJ700" s="331"/>
      <c r="BK700" s="332"/>
      <c r="BL700" s="332"/>
      <c r="BM700" s="332"/>
      <c r="BN700" s="333"/>
      <c r="BO700" s="203">
        <f t="shared" si="452"/>
        <v>6.9363999999999999</v>
      </c>
      <c r="BP700" s="285">
        <v>6.8271603174029236</v>
      </c>
      <c r="BQ700" s="204">
        <v>2.9787391009705764</v>
      </c>
      <c r="BR700" s="204"/>
      <c r="BS700" s="47"/>
      <c r="BT700" s="42"/>
      <c r="BU700" s="42"/>
      <c r="BV700" s="42"/>
      <c r="BW700" s="43"/>
      <c r="BX700" s="191"/>
      <c r="BY700" s="191"/>
      <c r="BZ700" s="205"/>
      <c r="CA700" s="191"/>
      <c r="CB700" s="206"/>
      <c r="CC700" s="191"/>
      <c r="CD700" s="207">
        <f t="shared" si="453"/>
        <v>53.012382066989232</v>
      </c>
      <c r="CE700" s="47" t="s">
        <v>356</v>
      </c>
      <c r="CF700" s="42">
        <v>31.8</v>
      </c>
      <c r="CG700" s="42" t="s">
        <v>353</v>
      </c>
      <c r="CH700" s="42">
        <v>175</v>
      </c>
      <c r="CI700" s="191"/>
      <c r="CJ700" s="192"/>
      <c r="CK700" s="191" t="s">
        <v>357</v>
      </c>
      <c r="CL700" s="191" t="s">
        <v>358</v>
      </c>
      <c r="CM700" s="208">
        <v>0.13</v>
      </c>
      <c r="CN700" s="191">
        <v>470</v>
      </c>
      <c r="CO700" s="205">
        <f t="shared" si="454"/>
        <v>72.024556720602305</v>
      </c>
      <c r="CP700" s="191">
        <f t="shared" si="455"/>
        <v>39.759286550241924</v>
      </c>
      <c r="CQ700" s="145" t="s">
        <v>353</v>
      </c>
      <c r="CR700" s="191">
        <v>175</v>
      </c>
      <c r="CS700" s="191"/>
      <c r="CT700" s="191"/>
      <c r="CU700" s="191"/>
      <c r="CV700" s="192"/>
      <c r="CW700" s="191" t="s">
        <v>357</v>
      </c>
      <c r="CX700" s="209" t="s">
        <v>358</v>
      </c>
      <c r="CY700" s="208">
        <v>0.13</v>
      </c>
      <c r="CZ700" s="191">
        <v>470</v>
      </c>
      <c r="DA700" s="191"/>
      <c r="DB700" s="191">
        <f t="shared" si="456"/>
        <v>47.35591482563364</v>
      </c>
      <c r="DC700" s="43">
        <f t="shared" si="457"/>
        <v>0</v>
      </c>
      <c r="DD700" s="191" t="s">
        <v>362</v>
      </c>
      <c r="DE700" s="191">
        <v>100</v>
      </c>
      <c r="DF700" s="191" t="s">
        <v>361</v>
      </c>
      <c r="DG700" s="191">
        <v>20</v>
      </c>
      <c r="DH700" s="191" t="s">
        <v>353</v>
      </c>
      <c r="DI700" s="192">
        <v>175</v>
      </c>
      <c r="DJ700" s="191"/>
      <c r="DK700" s="209"/>
      <c r="DL700" s="208"/>
      <c r="DM700" s="191"/>
      <c r="DN700" s="191">
        <f t="shared" si="458"/>
        <v>47.35591482563364</v>
      </c>
      <c r="DO700" s="192">
        <f t="shared" si="459"/>
        <v>0</v>
      </c>
      <c r="DP700" s="191">
        <v>1</v>
      </c>
      <c r="DQ700" s="191" t="s">
        <v>363</v>
      </c>
      <c r="DR700" s="191" t="s">
        <v>371</v>
      </c>
      <c r="DS700" s="208">
        <v>0.13400000000000001</v>
      </c>
      <c r="DT700" s="191">
        <v>580</v>
      </c>
      <c r="DU700" s="191">
        <f t="shared" si="460"/>
        <v>6.8271603174029236</v>
      </c>
      <c r="DV700" s="191">
        <v>0.375</v>
      </c>
      <c r="DW700" s="191">
        <v>0.45</v>
      </c>
      <c r="DX700" s="192">
        <f t="shared" si="461"/>
        <v>8.8353970111648721</v>
      </c>
      <c r="DY700" s="191">
        <v>1</v>
      </c>
      <c r="DZ700" s="191" t="s">
        <v>363</v>
      </c>
      <c r="EA700" s="191" t="s">
        <v>371</v>
      </c>
      <c r="EB700" s="208">
        <v>0.13400000000000001</v>
      </c>
      <c r="EC700" s="191">
        <v>580</v>
      </c>
      <c r="ED700" s="191">
        <f t="shared" si="462"/>
        <v>2.9787391009705764</v>
      </c>
      <c r="EE700" s="191">
        <v>0.47499999999999998</v>
      </c>
      <c r="EF700" s="191">
        <v>0.47499999999999998</v>
      </c>
      <c r="EG700" s="191">
        <f t="shared" si="463"/>
        <v>4.417698505582436</v>
      </c>
      <c r="EH700" s="166">
        <f t="shared" si="464"/>
        <v>2</v>
      </c>
      <c r="EI700" s="205">
        <f t="shared" si="465"/>
        <v>3.6974968510541082</v>
      </c>
      <c r="EJ700" s="205">
        <f t="shared" si="466"/>
        <v>2.1749981476788873</v>
      </c>
      <c r="EK700" s="51">
        <f t="shared" si="433"/>
        <v>0.55374095329168904</v>
      </c>
      <c r="EL700" s="220">
        <f t="shared" si="467"/>
        <v>1.6194515744729459</v>
      </c>
      <c r="EM700" s="221">
        <f t="shared" si="468"/>
        <v>8.0420488020912035</v>
      </c>
      <c r="EN700" s="191"/>
      <c r="EO700" s="313"/>
      <c r="EP700" s="192" t="s">
        <v>354</v>
      </c>
      <c r="EQ700" s="222">
        <f t="shared" si="469"/>
        <v>3.6974968510541082</v>
      </c>
      <c r="ER700" s="191">
        <f t="shared" si="470"/>
        <v>2.1749981476788873</v>
      </c>
      <c r="ES700" s="51">
        <f t="shared" si="471"/>
        <v>0.55374095329168904</v>
      </c>
      <c r="ET700" s="191">
        <f t="shared" si="434"/>
        <v>1.6194515744729459</v>
      </c>
      <c r="EU700" s="191">
        <f t="shared" si="472"/>
        <v>8.0420488020912035</v>
      </c>
      <c r="EV700" s="191"/>
      <c r="EW700" s="191"/>
      <c r="EX700" s="192" t="str">
        <f t="shared" si="473"/>
        <v>Rear</v>
      </c>
      <c r="EY700" s="145"/>
      <c r="EZ700" s="191"/>
      <c r="FA700" s="191"/>
      <c r="FB700" s="191"/>
      <c r="FC700" s="191"/>
      <c r="FD700" s="191"/>
      <c r="FE700" s="191"/>
      <c r="FF700" s="192"/>
      <c r="FG700" s="145"/>
      <c r="FH700" s="191"/>
      <c r="FI700" s="191"/>
      <c r="FJ700" s="191"/>
      <c r="FK700" s="191"/>
      <c r="FL700" s="191"/>
      <c r="FM700" s="191"/>
      <c r="FN700" s="192"/>
      <c r="FO700" s="145"/>
      <c r="FP700" s="191"/>
      <c r="FQ700" s="191"/>
      <c r="FR700" s="191"/>
      <c r="FS700" s="191"/>
      <c r="FT700" s="191"/>
      <c r="FU700" s="191"/>
      <c r="FV700" s="192"/>
      <c r="FW700" s="191"/>
      <c r="FX700" s="191"/>
      <c r="FY700" s="191"/>
      <c r="FZ700" s="191"/>
      <c r="GA700" s="191"/>
      <c r="GB700" s="191"/>
      <c r="GC700" s="191"/>
      <c r="GD700" s="210"/>
      <c r="GE700" s="145"/>
      <c r="GF700" s="191"/>
      <c r="GG700" s="191"/>
      <c r="GH700" s="191"/>
      <c r="GI700" s="191"/>
      <c r="GJ700" s="191"/>
      <c r="GK700" s="191"/>
      <c r="GL700" s="210"/>
      <c r="GM700" s="145"/>
      <c r="GN700" s="191"/>
      <c r="GO700" s="191"/>
      <c r="GP700" s="191"/>
      <c r="GQ700" s="191"/>
      <c r="GR700" s="191"/>
      <c r="GS700" s="191"/>
      <c r="GT700" s="210"/>
      <c r="GU700" s="145"/>
      <c r="GV700" s="191"/>
      <c r="GW700" s="191"/>
      <c r="GX700" s="191"/>
      <c r="GY700" s="191"/>
      <c r="GZ700" s="191"/>
      <c r="HA700" s="191"/>
      <c r="HB700" s="210"/>
      <c r="HC700" s="145"/>
      <c r="HD700" s="191"/>
      <c r="HE700" s="191"/>
      <c r="HF700" s="191"/>
      <c r="HG700" s="191"/>
      <c r="HH700" s="191"/>
      <c r="HI700" s="191"/>
      <c r="HJ700" s="210"/>
      <c r="HR700" s="310"/>
    </row>
    <row r="701" spans="1:226" s="309" customFormat="1" ht="14.45" customHeight="1" x14ac:dyDescent="0.25">
      <c r="A701" s="211" t="s">
        <v>431</v>
      </c>
      <c r="B701" s="194" t="s">
        <v>0</v>
      </c>
      <c r="C701" s="31">
        <f t="shared" si="435"/>
        <v>691</v>
      </c>
      <c r="D701" s="173" t="str">
        <f t="shared" si="436"/>
        <v>Dw_691</v>
      </c>
      <c r="E701" s="4">
        <v>471.42508319341709</v>
      </c>
      <c r="F701" s="195" t="s">
        <v>360</v>
      </c>
      <c r="G701" s="195">
        <v>17.5</v>
      </c>
      <c r="H701" s="3">
        <f t="shared" si="437"/>
        <v>49.918247970773606</v>
      </c>
      <c r="I701" s="196">
        <f t="shared" si="438"/>
        <v>180.44689487575454</v>
      </c>
      <c r="J701" s="1">
        <f t="shared" si="439"/>
        <v>0.3</v>
      </c>
      <c r="K701" s="280">
        <f t="shared" si="440"/>
        <v>0.67155192355405124</v>
      </c>
      <c r="L701" s="280">
        <f t="shared" si="441"/>
        <v>0.76549611231500458</v>
      </c>
      <c r="M701" s="225">
        <f t="shared" si="442"/>
        <v>1.0844544963681628</v>
      </c>
      <c r="N701" s="15" t="s">
        <v>432</v>
      </c>
      <c r="O701" s="197">
        <f t="shared" si="443"/>
        <v>0.57412208423625344</v>
      </c>
      <c r="P701" s="198">
        <f t="shared" si="444"/>
        <v>0</v>
      </c>
      <c r="Q701" s="198">
        <f t="shared" si="445"/>
        <v>0</v>
      </c>
      <c r="R701" s="198">
        <f t="shared" si="446"/>
        <v>0.75981920895031563</v>
      </c>
      <c r="S701" s="77">
        <f t="shared" si="447"/>
        <v>0.83254555256563922</v>
      </c>
      <c r="T701" s="199"/>
      <c r="U701" s="3">
        <f t="shared" si="448"/>
        <v>1.7057663480428586</v>
      </c>
      <c r="V701" s="98">
        <f t="shared" si="449"/>
        <v>9.8927720359925999</v>
      </c>
      <c r="W701" s="49">
        <f t="shared" si="450"/>
        <v>5.0459312909624741</v>
      </c>
      <c r="X701" s="317">
        <f t="shared" si="451"/>
        <v>7.1602528615425584E-2</v>
      </c>
      <c r="Y701" s="318">
        <v>7.1602528615425584E-2</v>
      </c>
      <c r="Z701" s="200"/>
      <c r="AA701" s="66"/>
      <c r="AB701" s="66"/>
      <c r="AC701" s="66">
        <v>250</v>
      </c>
      <c r="AD701" s="66"/>
      <c r="AE701" s="66"/>
      <c r="AF701" s="66"/>
      <c r="AG701" s="66"/>
      <c r="AH701" s="195"/>
      <c r="AI701" s="34"/>
      <c r="AJ701" s="229">
        <v>180</v>
      </c>
      <c r="AK701" s="34"/>
      <c r="AL701" s="34"/>
      <c r="AM701" s="34"/>
      <c r="AN701" s="201"/>
      <c r="AO701" s="201"/>
      <c r="AP701" s="202">
        <v>240</v>
      </c>
      <c r="AQ701" s="18"/>
      <c r="AR701" s="18"/>
      <c r="AS701" s="18"/>
      <c r="AT701" s="51"/>
      <c r="AU701" s="17"/>
      <c r="AV701" s="18"/>
      <c r="AW701" s="112"/>
      <c r="AX701" s="103"/>
      <c r="AY701" s="18"/>
      <c r="AZ701" s="18"/>
      <c r="BA701" s="18"/>
      <c r="BB701" s="17"/>
      <c r="BC701" s="19"/>
      <c r="BD701" s="19"/>
      <c r="BE701" s="19"/>
      <c r="BF701" s="17"/>
      <c r="BG701" s="18"/>
      <c r="BH701" s="18"/>
      <c r="BI701" s="128"/>
      <c r="BJ701" s="331"/>
      <c r="BK701" s="332"/>
      <c r="BL701" s="332"/>
      <c r="BM701" s="332"/>
      <c r="BN701" s="333"/>
      <c r="BO701" s="203">
        <f t="shared" si="452"/>
        <v>6.9363999999999999</v>
      </c>
      <c r="BP701" s="285">
        <v>7.1965642077696801</v>
      </c>
      <c r="BQ701" s="204">
        <v>2.8518574641932255</v>
      </c>
      <c r="BR701" s="204"/>
      <c r="BS701" s="47"/>
      <c r="BT701" s="42"/>
      <c r="BU701" s="42"/>
      <c r="BV701" s="42"/>
      <c r="BW701" s="43"/>
      <c r="BX701" s="191"/>
      <c r="BY701" s="191"/>
      <c r="BZ701" s="205"/>
      <c r="CA701" s="191"/>
      <c r="CB701" s="206"/>
      <c r="CC701" s="191"/>
      <c r="CD701" s="207">
        <f t="shared" si="453"/>
        <v>54.134068462726361</v>
      </c>
      <c r="CE701" s="47" t="s">
        <v>356</v>
      </c>
      <c r="CF701" s="42">
        <v>31.8</v>
      </c>
      <c r="CG701" s="42" t="s">
        <v>353</v>
      </c>
      <c r="CH701" s="42">
        <v>175</v>
      </c>
      <c r="CI701" s="191"/>
      <c r="CJ701" s="192"/>
      <c r="CK701" s="191" t="s">
        <v>357</v>
      </c>
      <c r="CL701" s="191" t="s">
        <v>358</v>
      </c>
      <c r="CM701" s="208">
        <v>0.13</v>
      </c>
      <c r="CN701" s="191">
        <v>470</v>
      </c>
      <c r="CO701" s="205">
        <f t="shared" si="454"/>
        <v>70.638845082779454</v>
      </c>
      <c r="CP701" s="191">
        <f t="shared" si="455"/>
        <v>40.600551347044771</v>
      </c>
      <c r="CQ701" s="145" t="s">
        <v>353</v>
      </c>
      <c r="CR701" s="191">
        <v>175</v>
      </c>
      <c r="CS701" s="191"/>
      <c r="CT701" s="191"/>
      <c r="CU701" s="191"/>
      <c r="CV701" s="192"/>
      <c r="CW701" s="191" t="s">
        <v>357</v>
      </c>
      <c r="CX701" s="209" t="s">
        <v>358</v>
      </c>
      <c r="CY701" s="208">
        <v>0.13</v>
      </c>
      <c r="CZ701" s="191">
        <v>470</v>
      </c>
      <c r="DA701" s="191"/>
      <c r="DB701" s="191">
        <f t="shared" si="456"/>
        <v>49.918247970773606</v>
      </c>
      <c r="DC701" s="43">
        <f t="shared" si="457"/>
        <v>0</v>
      </c>
      <c r="DD701" s="191" t="s">
        <v>362</v>
      </c>
      <c r="DE701" s="191">
        <v>100</v>
      </c>
      <c r="DF701" s="191" t="s">
        <v>361</v>
      </c>
      <c r="DG701" s="191">
        <v>20</v>
      </c>
      <c r="DH701" s="191" t="s">
        <v>353</v>
      </c>
      <c r="DI701" s="192">
        <v>175</v>
      </c>
      <c r="DJ701" s="191"/>
      <c r="DK701" s="209"/>
      <c r="DL701" s="208"/>
      <c r="DM701" s="191"/>
      <c r="DN701" s="191">
        <f t="shared" si="458"/>
        <v>49.918247970773606</v>
      </c>
      <c r="DO701" s="192">
        <f t="shared" si="459"/>
        <v>0</v>
      </c>
      <c r="DP701" s="191">
        <v>1</v>
      </c>
      <c r="DQ701" s="191" t="s">
        <v>363</v>
      </c>
      <c r="DR701" s="191" t="s">
        <v>371</v>
      </c>
      <c r="DS701" s="208">
        <v>0.13400000000000001</v>
      </c>
      <c r="DT701" s="191">
        <v>580</v>
      </c>
      <c r="DU701" s="191">
        <f t="shared" si="460"/>
        <v>7.1965642077696801</v>
      </c>
      <c r="DV701" s="191">
        <v>0.375</v>
      </c>
      <c r="DW701" s="191">
        <v>0.45</v>
      </c>
      <c r="DX701" s="192">
        <f t="shared" si="461"/>
        <v>9.0223447437877269</v>
      </c>
      <c r="DY701" s="191">
        <v>1</v>
      </c>
      <c r="DZ701" s="191" t="s">
        <v>363</v>
      </c>
      <c r="EA701" s="191" t="s">
        <v>371</v>
      </c>
      <c r="EB701" s="208">
        <v>0.13400000000000001</v>
      </c>
      <c r="EC701" s="191">
        <v>580</v>
      </c>
      <c r="ED701" s="191">
        <f t="shared" si="462"/>
        <v>2.8518574641932255</v>
      </c>
      <c r="EE701" s="191">
        <v>0.47499999999999998</v>
      </c>
      <c r="EF701" s="191">
        <v>0.47499999999999998</v>
      </c>
      <c r="EG701" s="191">
        <f t="shared" si="463"/>
        <v>4.5111723718938634</v>
      </c>
      <c r="EH701" s="166">
        <f t="shared" si="464"/>
        <v>2</v>
      </c>
      <c r="EI701" s="205">
        <f t="shared" si="465"/>
        <v>2.8998027916728595</v>
      </c>
      <c r="EJ701" s="205">
        <f t="shared" si="466"/>
        <v>1.7057663480428586</v>
      </c>
      <c r="EK701" s="51">
        <f t="shared" si="433"/>
        <v>0.89609111615036685</v>
      </c>
      <c r="EL701" s="220">
        <f t="shared" si="467"/>
        <v>0.28419860416357023</v>
      </c>
      <c r="EM701" s="221">
        <f t="shared" si="468"/>
        <v>4.9463860179963</v>
      </c>
      <c r="EN701" s="191"/>
      <c r="EO701" s="313"/>
      <c r="EP701" s="192" t="s">
        <v>354</v>
      </c>
      <c r="EQ701" s="222">
        <f t="shared" si="469"/>
        <v>2.8998027916728595</v>
      </c>
      <c r="ER701" s="191">
        <f t="shared" si="470"/>
        <v>1.7057663480428586</v>
      </c>
      <c r="ES701" s="51">
        <f t="shared" si="471"/>
        <v>0.89609111615036685</v>
      </c>
      <c r="ET701" s="191">
        <f t="shared" si="434"/>
        <v>3.7523986041635702</v>
      </c>
      <c r="EU701" s="191">
        <f t="shared" si="472"/>
        <v>4.9463860179963</v>
      </c>
      <c r="EV701" s="191"/>
      <c r="EW701" s="191"/>
      <c r="EX701" s="192" t="str">
        <f t="shared" si="473"/>
        <v>Front</v>
      </c>
      <c r="EY701" s="145"/>
      <c r="EZ701" s="191"/>
      <c r="FA701" s="191"/>
      <c r="FB701" s="191"/>
      <c r="FC701" s="191"/>
      <c r="FD701" s="191"/>
      <c r="FE701" s="191"/>
      <c r="FF701" s="192"/>
      <c r="FG701" s="145"/>
      <c r="FH701" s="191"/>
      <c r="FI701" s="191"/>
      <c r="FJ701" s="191"/>
      <c r="FK701" s="191"/>
      <c r="FL701" s="191"/>
      <c r="FM701" s="191"/>
      <c r="FN701" s="192"/>
      <c r="FO701" s="145"/>
      <c r="FP701" s="191"/>
      <c r="FQ701" s="191"/>
      <c r="FR701" s="191"/>
      <c r="FS701" s="191"/>
      <c r="FT701" s="191"/>
      <c r="FU701" s="191"/>
      <c r="FV701" s="192"/>
      <c r="FW701" s="191"/>
      <c r="FX701" s="191"/>
      <c r="FY701" s="191"/>
      <c r="FZ701" s="191"/>
      <c r="GA701" s="191"/>
      <c r="GB701" s="191"/>
      <c r="GC701" s="191"/>
      <c r="GD701" s="210"/>
      <c r="GE701" s="145"/>
      <c r="GF701" s="191"/>
      <c r="GG701" s="191"/>
      <c r="GH701" s="191"/>
      <c r="GI701" s="191"/>
      <c r="GJ701" s="191"/>
      <c r="GK701" s="191"/>
      <c r="GL701" s="210"/>
      <c r="GM701" s="145"/>
      <c r="GN701" s="191"/>
      <c r="GO701" s="191"/>
      <c r="GP701" s="191"/>
      <c r="GQ701" s="191"/>
      <c r="GR701" s="191"/>
      <c r="GS701" s="191"/>
      <c r="GT701" s="210"/>
      <c r="GU701" s="145"/>
      <c r="GV701" s="191"/>
      <c r="GW701" s="191"/>
      <c r="GX701" s="191"/>
      <c r="GY701" s="191"/>
      <c r="GZ701" s="191"/>
      <c r="HA701" s="191"/>
      <c r="HB701" s="210"/>
      <c r="HC701" s="145"/>
      <c r="HD701" s="191"/>
      <c r="HE701" s="191"/>
      <c r="HF701" s="191"/>
      <c r="HG701" s="191"/>
      <c r="HH701" s="191"/>
      <c r="HI701" s="191"/>
      <c r="HJ701" s="210"/>
      <c r="HR701" s="310"/>
    </row>
    <row r="702" spans="1:226" s="309" customFormat="1" ht="14.45" customHeight="1" x14ac:dyDescent="0.25">
      <c r="A702" s="211" t="s">
        <v>431</v>
      </c>
      <c r="B702" s="194" t="s">
        <v>0</v>
      </c>
      <c r="C702" s="31">
        <f t="shared" si="435"/>
        <v>692</v>
      </c>
      <c r="D702" s="173" t="str">
        <f t="shared" si="436"/>
        <v>Dw_692</v>
      </c>
      <c r="E702" s="4">
        <v>580.84145647514492</v>
      </c>
      <c r="F702" s="195" t="s">
        <v>360</v>
      </c>
      <c r="G702" s="195">
        <v>17.5</v>
      </c>
      <c r="H702" s="3">
        <f t="shared" si="437"/>
        <v>51.55369934898642</v>
      </c>
      <c r="I702" s="196">
        <f t="shared" si="438"/>
        <v>188.27896473509671</v>
      </c>
      <c r="J702" s="1">
        <f t="shared" si="439"/>
        <v>0.3</v>
      </c>
      <c r="K702" s="280">
        <f t="shared" si="440"/>
        <v>0.66317542401309582</v>
      </c>
      <c r="L702" s="280">
        <f t="shared" si="441"/>
        <v>0.8315114475626274</v>
      </c>
      <c r="M702" s="225">
        <f t="shared" si="442"/>
        <v>1.095628250422334</v>
      </c>
      <c r="N702" s="15" t="s">
        <v>432</v>
      </c>
      <c r="O702" s="197">
        <f t="shared" si="443"/>
        <v>0.62363358567197058</v>
      </c>
      <c r="P702" s="198">
        <f t="shared" si="444"/>
        <v>0</v>
      </c>
      <c r="Q702" s="198">
        <f t="shared" si="445"/>
        <v>0</v>
      </c>
      <c r="R702" s="198">
        <f t="shared" si="446"/>
        <v>0.76764806022519982</v>
      </c>
      <c r="S702" s="77">
        <f t="shared" si="447"/>
        <v>0.8358769112544765</v>
      </c>
      <c r="T702" s="199"/>
      <c r="U702" s="3">
        <f t="shared" si="448"/>
        <v>2.2519683033895785</v>
      </c>
      <c r="V702" s="98">
        <f t="shared" si="449"/>
        <v>17.242628214202547</v>
      </c>
      <c r="W702" s="49">
        <f t="shared" si="450"/>
        <v>2.9898979847238283</v>
      </c>
      <c r="X702" s="317">
        <f t="shared" si="451"/>
        <v>0.13743039639349547</v>
      </c>
      <c r="Y702" s="318">
        <v>0.13743039639349541</v>
      </c>
      <c r="Z702" s="200"/>
      <c r="AA702" s="66"/>
      <c r="AB702" s="66"/>
      <c r="AC702" s="66">
        <v>250</v>
      </c>
      <c r="AD702" s="66"/>
      <c r="AE702" s="66"/>
      <c r="AF702" s="66"/>
      <c r="AG702" s="66"/>
      <c r="AH702" s="195"/>
      <c r="AI702" s="34"/>
      <c r="AJ702" s="229">
        <v>180</v>
      </c>
      <c r="AK702" s="34"/>
      <c r="AL702" s="34"/>
      <c r="AM702" s="34"/>
      <c r="AN702" s="201"/>
      <c r="AO702" s="201"/>
      <c r="AP702" s="202">
        <v>240</v>
      </c>
      <c r="AQ702" s="18"/>
      <c r="AR702" s="18"/>
      <c r="AS702" s="18"/>
      <c r="AT702" s="51"/>
      <c r="AU702" s="17"/>
      <c r="AV702" s="18"/>
      <c r="AW702" s="112"/>
      <c r="AX702" s="103"/>
      <c r="AY702" s="18"/>
      <c r="AZ702" s="18"/>
      <c r="BA702" s="18"/>
      <c r="BB702" s="17"/>
      <c r="BC702" s="19"/>
      <c r="BD702" s="19"/>
      <c r="BE702" s="19"/>
      <c r="BF702" s="17"/>
      <c r="BG702" s="18"/>
      <c r="BH702" s="18"/>
      <c r="BI702" s="128"/>
      <c r="BJ702" s="331"/>
      <c r="BK702" s="332"/>
      <c r="BL702" s="332"/>
      <c r="BM702" s="332"/>
      <c r="BN702" s="333"/>
      <c r="BO702" s="203">
        <f t="shared" si="452"/>
        <v>6.9363999999999999</v>
      </c>
      <c r="BP702" s="285">
        <v>7.4323423316109825</v>
      </c>
      <c r="BQ702" s="204">
        <v>2.9637794342566752</v>
      </c>
      <c r="BR702" s="204"/>
      <c r="BS702" s="47"/>
      <c r="BT702" s="42"/>
      <c r="BU702" s="42"/>
      <c r="BV702" s="42"/>
      <c r="BW702" s="43"/>
      <c r="BX702" s="191"/>
      <c r="BY702" s="191"/>
      <c r="BZ702" s="205"/>
      <c r="CA702" s="191"/>
      <c r="CB702" s="206"/>
      <c r="CC702" s="191"/>
      <c r="CD702" s="207">
        <f t="shared" si="453"/>
        <v>56.483689420529011</v>
      </c>
      <c r="CE702" s="47" t="s">
        <v>356</v>
      </c>
      <c r="CF702" s="42">
        <v>31.8</v>
      </c>
      <c r="CG702" s="42" t="s">
        <v>353</v>
      </c>
      <c r="CH702" s="42">
        <v>175</v>
      </c>
      <c r="CI702" s="191"/>
      <c r="CJ702" s="192"/>
      <c r="CK702" s="191" t="s">
        <v>357</v>
      </c>
      <c r="CL702" s="191" t="s">
        <v>358</v>
      </c>
      <c r="CM702" s="208">
        <v>0.13</v>
      </c>
      <c r="CN702" s="191">
        <v>470</v>
      </c>
      <c r="CO702" s="205">
        <f t="shared" si="454"/>
        <v>75.200012185696011</v>
      </c>
      <c r="CP702" s="191">
        <f t="shared" si="455"/>
        <v>42.36276706539676</v>
      </c>
      <c r="CQ702" s="145" t="s">
        <v>353</v>
      </c>
      <c r="CR702" s="191">
        <v>175</v>
      </c>
      <c r="CS702" s="191"/>
      <c r="CT702" s="191"/>
      <c r="CU702" s="191"/>
      <c r="CV702" s="192"/>
      <c r="CW702" s="191" t="s">
        <v>357</v>
      </c>
      <c r="CX702" s="209" t="s">
        <v>358</v>
      </c>
      <c r="CY702" s="208">
        <v>0.13</v>
      </c>
      <c r="CZ702" s="191">
        <v>470</v>
      </c>
      <c r="DA702" s="191"/>
      <c r="DB702" s="191">
        <f t="shared" si="456"/>
        <v>51.55369934898642</v>
      </c>
      <c r="DC702" s="43">
        <f t="shared" si="457"/>
        <v>0</v>
      </c>
      <c r="DD702" s="191" t="s">
        <v>362</v>
      </c>
      <c r="DE702" s="191">
        <v>100</v>
      </c>
      <c r="DF702" s="191" t="s">
        <v>361</v>
      </c>
      <c r="DG702" s="191">
        <v>20</v>
      </c>
      <c r="DH702" s="191" t="s">
        <v>353</v>
      </c>
      <c r="DI702" s="192">
        <v>175</v>
      </c>
      <c r="DJ702" s="191"/>
      <c r="DK702" s="209"/>
      <c r="DL702" s="208"/>
      <c r="DM702" s="191"/>
      <c r="DN702" s="191">
        <f t="shared" si="458"/>
        <v>51.55369934898642</v>
      </c>
      <c r="DO702" s="192">
        <f t="shared" si="459"/>
        <v>0</v>
      </c>
      <c r="DP702" s="191">
        <v>1</v>
      </c>
      <c r="DQ702" s="191" t="s">
        <v>363</v>
      </c>
      <c r="DR702" s="191" t="s">
        <v>371</v>
      </c>
      <c r="DS702" s="208">
        <v>0.13400000000000001</v>
      </c>
      <c r="DT702" s="191">
        <v>580</v>
      </c>
      <c r="DU702" s="191">
        <f t="shared" si="460"/>
        <v>7.4323423316109825</v>
      </c>
      <c r="DV702" s="191">
        <v>0.375</v>
      </c>
      <c r="DW702" s="191">
        <v>0.45</v>
      </c>
      <c r="DX702" s="192">
        <f t="shared" si="461"/>
        <v>9.4139482367548357</v>
      </c>
      <c r="DY702" s="191">
        <v>1</v>
      </c>
      <c r="DZ702" s="191" t="s">
        <v>363</v>
      </c>
      <c r="EA702" s="191" t="s">
        <v>371</v>
      </c>
      <c r="EB702" s="208">
        <v>0.13400000000000001</v>
      </c>
      <c r="EC702" s="191">
        <v>580</v>
      </c>
      <c r="ED702" s="191">
        <f t="shared" si="462"/>
        <v>2.9637794342566752</v>
      </c>
      <c r="EE702" s="191">
        <v>0.47499999999999998</v>
      </c>
      <c r="EF702" s="191">
        <v>0.47499999999999998</v>
      </c>
      <c r="EG702" s="191">
        <f t="shared" si="463"/>
        <v>4.7069741183774179</v>
      </c>
      <c r="EH702" s="166">
        <f t="shared" si="464"/>
        <v>2</v>
      </c>
      <c r="EI702" s="205">
        <f t="shared" si="465"/>
        <v>3.8283461157622836</v>
      </c>
      <c r="EJ702" s="205">
        <f t="shared" si="466"/>
        <v>2.2519683033895785</v>
      </c>
      <c r="EK702" s="51">
        <f t="shared" si="433"/>
        <v>0.46181113086709669</v>
      </c>
      <c r="EL702" s="220">
        <f t="shared" si="467"/>
        <v>1.5540269421188582</v>
      </c>
      <c r="EM702" s="221">
        <f t="shared" si="468"/>
        <v>8.6213141071012735</v>
      </c>
      <c r="EN702" s="191"/>
      <c r="EO702" s="313"/>
      <c r="EP702" s="192" t="s">
        <v>354</v>
      </c>
      <c r="EQ702" s="222">
        <f t="shared" si="469"/>
        <v>3.8283461157622836</v>
      </c>
      <c r="ER702" s="191">
        <f t="shared" si="470"/>
        <v>2.2519683033895785</v>
      </c>
      <c r="ES702" s="51">
        <f t="shared" si="471"/>
        <v>0.46181113086709669</v>
      </c>
      <c r="ET702" s="191">
        <f t="shared" si="434"/>
        <v>1.5540269421188582</v>
      </c>
      <c r="EU702" s="191">
        <f t="shared" si="472"/>
        <v>8.6213141071012735</v>
      </c>
      <c r="EV702" s="191"/>
      <c r="EW702" s="191"/>
      <c r="EX702" s="192" t="str">
        <f t="shared" si="473"/>
        <v>Rear</v>
      </c>
      <c r="EY702" s="145"/>
      <c r="EZ702" s="191"/>
      <c r="FA702" s="191"/>
      <c r="FB702" s="191"/>
      <c r="FC702" s="191"/>
      <c r="FD702" s="191"/>
      <c r="FE702" s="191"/>
      <c r="FF702" s="192"/>
      <c r="FG702" s="145"/>
      <c r="FH702" s="191"/>
      <c r="FI702" s="191"/>
      <c r="FJ702" s="191"/>
      <c r="FK702" s="191"/>
      <c r="FL702" s="191"/>
      <c r="FM702" s="191"/>
      <c r="FN702" s="192"/>
      <c r="FO702" s="145"/>
      <c r="FP702" s="191"/>
      <c r="FQ702" s="191"/>
      <c r="FR702" s="191"/>
      <c r="FS702" s="191"/>
      <c r="FT702" s="191"/>
      <c r="FU702" s="191"/>
      <c r="FV702" s="192"/>
      <c r="FW702" s="191"/>
      <c r="FX702" s="191"/>
      <c r="FY702" s="191"/>
      <c r="FZ702" s="191"/>
      <c r="GA702" s="191"/>
      <c r="GB702" s="191"/>
      <c r="GC702" s="191"/>
      <c r="GD702" s="210"/>
      <c r="GE702" s="145"/>
      <c r="GF702" s="191"/>
      <c r="GG702" s="191"/>
      <c r="GH702" s="191"/>
      <c r="GI702" s="191"/>
      <c r="GJ702" s="191"/>
      <c r="GK702" s="191"/>
      <c r="GL702" s="210"/>
      <c r="GM702" s="145"/>
      <c r="GN702" s="191"/>
      <c r="GO702" s="191"/>
      <c r="GP702" s="191"/>
      <c r="GQ702" s="191"/>
      <c r="GR702" s="191"/>
      <c r="GS702" s="191"/>
      <c r="GT702" s="210"/>
      <c r="GU702" s="145"/>
      <c r="GV702" s="191"/>
      <c r="GW702" s="191"/>
      <c r="GX702" s="191"/>
      <c r="GY702" s="191"/>
      <c r="GZ702" s="191"/>
      <c r="HA702" s="191"/>
      <c r="HB702" s="210"/>
      <c r="HC702" s="145"/>
      <c r="HD702" s="191"/>
      <c r="HE702" s="191"/>
      <c r="HF702" s="191"/>
      <c r="HG702" s="191"/>
      <c r="HH702" s="191"/>
      <c r="HI702" s="191"/>
      <c r="HJ702" s="210"/>
      <c r="HR702" s="310"/>
    </row>
    <row r="703" spans="1:226" s="309" customFormat="1" ht="14.45" customHeight="1" x14ac:dyDescent="0.25">
      <c r="A703" s="211" t="s">
        <v>431</v>
      </c>
      <c r="B703" s="194" t="s">
        <v>0</v>
      </c>
      <c r="C703" s="31">
        <f t="shared" si="435"/>
        <v>693</v>
      </c>
      <c r="D703" s="173" t="str">
        <f t="shared" si="436"/>
        <v>Dw_693</v>
      </c>
      <c r="E703" s="4">
        <v>572.23345439555862</v>
      </c>
      <c r="F703" s="195" t="s">
        <v>360</v>
      </c>
      <c r="G703" s="195">
        <v>17.5</v>
      </c>
      <c r="H703" s="3">
        <f t="shared" si="437"/>
        <v>63.18676970165594</v>
      </c>
      <c r="I703" s="196">
        <f t="shared" si="438"/>
        <v>220.08294278866813</v>
      </c>
      <c r="J703" s="1">
        <f t="shared" si="439"/>
        <v>0.3</v>
      </c>
      <c r="K703" s="280">
        <f t="shared" si="440"/>
        <v>0.70457051748680743</v>
      </c>
      <c r="L703" s="280">
        <f t="shared" si="441"/>
        <v>0.81868915999428793</v>
      </c>
      <c r="M703" s="225">
        <f t="shared" si="442"/>
        <v>1.0449162561774403</v>
      </c>
      <c r="N703" s="15" t="s">
        <v>432</v>
      </c>
      <c r="O703" s="197">
        <f t="shared" si="443"/>
        <v>0.61401686999571603</v>
      </c>
      <c r="P703" s="198">
        <f t="shared" si="444"/>
        <v>0</v>
      </c>
      <c r="Q703" s="198">
        <f t="shared" si="445"/>
        <v>0</v>
      </c>
      <c r="R703" s="198">
        <f t="shared" si="446"/>
        <v>0.73211688074234316</v>
      </c>
      <c r="S703" s="77">
        <f t="shared" si="447"/>
        <v>0.99170446314053373</v>
      </c>
      <c r="T703" s="199"/>
      <c r="U703" s="3">
        <f t="shared" si="448"/>
        <v>1.9600669523766245</v>
      </c>
      <c r="V703" s="98">
        <f t="shared" si="449"/>
        <v>13.062332356516562</v>
      </c>
      <c r="W703" s="49">
        <f t="shared" si="450"/>
        <v>4.8373267481693807</v>
      </c>
      <c r="X703" s="317">
        <f t="shared" si="451"/>
        <v>8.3094025395691024E-2</v>
      </c>
      <c r="Y703" s="318">
        <v>8.309402539569101E-2</v>
      </c>
      <c r="Z703" s="200"/>
      <c r="AA703" s="66"/>
      <c r="AB703" s="66"/>
      <c r="AC703" s="66">
        <v>250</v>
      </c>
      <c r="AD703" s="66"/>
      <c r="AE703" s="66"/>
      <c r="AF703" s="66"/>
      <c r="AG703" s="66"/>
      <c r="AH703" s="195"/>
      <c r="AI703" s="34"/>
      <c r="AJ703" s="229">
        <v>180</v>
      </c>
      <c r="AK703" s="34"/>
      <c r="AL703" s="34"/>
      <c r="AM703" s="34"/>
      <c r="AN703" s="201"/>
      <c r="AO703" s="201"/>
      <c r="AP703" s="202">
        <v>240</v>
      </c>
      <c r="AQ703" s="18"/>
      <c r="AR703" s="18"/>
      <c r="AS703" s="18"/>
      <c r="AT703" s="51"/>
      <c r="AU703" s="17"/>
      <c r="AV703" s="18"/>
      <c r="AW703" s="112"/>
      <c r="AX703" s="103"/>
      <c r="AY703" s="18"/>
      <c r="AZ703" s="18"/>
      <c r="BA703" s="18"/>
      <c r="BB703" s="17"/>
      <c r="BC703" s="19"/>
      <c r="BD703" s="19"/>
      <c r="BE703" s="19"/>
      <c r="BF703" s="17"/>
      <c r="BG703" s="18"/>
      <c r="BH703" s="18"/>
      <c r="BI703" s="128"/>
      <c r="BJ703" s="331"/>
      <c r="BK703" s="332"/>
      <c r="BL703" s="332"/>
      <c r="BM703" s="332"/>
      <c r="BN703" s="333"/>
      <c r="BO703" s="203">
        <f t="shared" si="452"/>
        <v>6.9363999999999999</v>
      </c>
      <c r="BP703" s="285">
        <v>9.1094472206989128</v>
      </c>
      <c r="BQ703" s="204">
        <v>2.920051590185667</v>
      </c>
      <c r="BR703" s="204"/>
      <c r="BS703" s="47"/>
      <c r="BT703" s="42"/>
      <c r="BU703" s="42"/>
      <c r="BV703" s="42"/>
      <c r="BW703" s="43"/>
      <c r="BX703" s="191"/>
      <c r="BY703" s="191"/>
      <c r="BZ703" s="205"/>
      <c r="CA703" s="191"/>
      <c r="CB703" s="206"/>
      <c r="CC703" s="191"/>
      <c r="CD703" s="207">
        <f t="shared" si="453"/>
        <v>66.02488283660044</v>
      </c>
      <c r="CE703" s="47" t="s">
        <v>356</v>
      </c>
      <c r="CF703" s="42">
        <v>31.8</v>
      </c>
      <c r="CG703" s="42" t="s">
        <v>353</v>
      </c>
      <c r="CH703" s="42">
        <v>175</v>
      </c>
      <c r="CI703" s="191"/>
      <c r="CJ703" s="192"/>
      <c r="CK703" s="191" t="s">
        <v>357</v>
      </c>
      <c r="CL703" s="191" t="s">
        <v>358</v>
      </c>
      <c r="CM703" s="208">
        <v>0.13</v>
      </c>
      <c r="CN703" s="191">
        <v>470</v>
      </c>
      <c r="CO703" s="205">
        <f t="shared" si="454"/>
        <v>83.737849533928397</v>
      </c>
      <c r="CP703" s="191">
        <f t="shared" si="455"/>
        <v>49.518662127450334</v>
      </c>
      <c r="CQ703" s="145" t="s">
        <v>353</v>
      </c>
      <c r="CR703" s="191">
        <v>175</v>
      </c>
      <c r="CS703" s="191"/>
      <c r="CT703" s="191"/>
      <c r="CU703" s="191"/>
      <c r="CV703" s="192"/>
      <c r="CW703" s="191" t="s">
        <v>357</v>
      </c>
      <c r="CX703" s="209" t="s">
        <v>358</v>
      </c>
      <c r="CY703" s="208">
        <v>0.13</v>
      </c>
      <c r="CZ703" s="191">
        <v>470</v>
      </c>
      <c r="DA703" s="191"/>
      <c r="DB703" s="191">
        <f t="shared" si="456"/>
        <v>63.18676970165594</v>
      </c>
      <c r="DC703" s="43">
        <f t="shared" si="457"/>
        <v>0</v>
      </c>
      <c r="DD703" s="191" t="s">
        <v>362</v>
      </c>
      <c r="DE703" s="191">
        <v>100</v>
      </c>
      <c r="DF703" s="191" t="s">
        <v>361</v>
      </c>
      <c r="DG703" s="191">
        <v>20</v>
      </c>
      <c r="DH703" s="191" t="s">
        <v>353</v>
      </c>
      <c r="DI703" s="192">
        <v>175</v>
      </c>
      <c r="DJ703" s="191"/>
      <c r="DK703" s="209"/>
      <c r="DL703" s="208"/>
      <c r="DM703" s="191"/>
      <c r="DN703" s="191">
        <f t="shared" si="458"/>
        <v>63.18676970165594</v>
      </c>
      <c r="DO703" s="192">
        <f t="shared" si="459"/>
        <v>0</v>
      </c>
      <c r="DP703" s="191">
        <v>1</v>
      </c>
      <c r="DQ703" s="191" t="s">
        <v>363</v>
      </c>
      <c r="DR703" s="191" t="s">
        <v>371</v>
      </c>
      <c r="DS703" s="208">
        <v>0.13400000000000001</v>
      </c>
      <c r="DT703" s="191">
        <v>580</v>
      </c>
      <c r="DU703" s="191">
        <f t="shared" si="460"/>
        <v>9.1094472206989128</v>
      </c>
      <c r="DV703" s="191">
        <v>0.375</v>
      </c>
      <c r="DW703" s="191">
        <v>0.45</v>
      </c>
      <c r="DX703" s="192">
        <f t="shared" si="461"/>
        <v>11.004147139433407</v>
      </c>
      <c r="DY703" s="191">
        <v>1</v>
      </c>
      <c r="DZ703" s="191" t="s">
        <v>363</v>
      </c>
      <c r="EA703" s="191" t="s">
        <v>371</v>
      </c>
      <c r="EB703" s="208">
        <v>0.13400000000000001</v>
      </c>
      <c r="EC703" s="191">
        <v>580</v>
      </c>
      <c r="ED703" s="191">
        <f t="shared" si="462"/>
        <v>2.920051590185667</v>
      </c>
      <c r="EE703" s="191">
        <v>0.47499999999999998</v>
      </c>
      <c r="EF703" s="191">
        <v>0.47499999999999998</v>
      </c>
      <c r="EG703" s="191">
        <f t="shared" si="463"/>
        <v>5.5020735697167034</v>
      </c>
      <c r="EH703" s="166">
        <f t="shared" si="464"/>
        <v>2</v>
      </c>
      <c r="EI703" s="205">
        <f t="shared" si="465"/>
        <v>3.3321138190402615</v>
      </c>
      <c r="EJ703" s="205">
        <f t="shared" si="466"/>
        <v>1.9600669523766245</v>
      </c>
      <c r="EK703" s="51">
        <f t="shared" si="433"/>
        <v>0.70998463780904242</v>
      </c>
      <c r="EL703" s="220">
        <f t="shared" si="467"/>
        <v>6.8043090479869228E-2</v>
      </c>
      <c r="EM703" s="221">
        <f t="shared" si="468"/>
        <v>6.5311661782582808</v>
      </c>
      <c r="EN703" s="191"/>
      <c r="EO703" s="313"/>
      <c r="EP703" s="192" t="s">
        <v>354</v>
      </c>
      <c r="EQ703" s="222">
        <f t="shared" si="469"/>
        <v>3.3321138190402615</v>
      </c>
      <c r="ER703" s="191">
        <f t="shared" si="470"/>
        <v>1.9600669523766245</v>
      </c>
      <c r="ES703" s="51">
        <f t="shared" si="471"/>
        <v>0.70998463780904242</v>
      </c>
      <c r="ET703" s="191">
        <f t="shared" si="434"/>
        <v>3.5362430904798692</v>
      </c>
      <c r="EU703" s="191">
        <f t="shared" si="472"/>
        <v>6.5311661782582808</v>
      </c>
      <c r="EV703" s="191"/>
      <c r="EW703" s="191"/>
      <c r="EX703" s="192" t="str">
        <f t="shared" si="473"/>
        <v>Front</v>
      </c>
      <c r="EY703" s="145"/>
      <c r="EZ703" s="191"/>
      <c r="FA703" s="191"/>
      <c r="FB703" s="191"/>
      <c r="FC703" s="191"/>
      <c r="FD703" s="191"/>
      <c r="FE703" s="191"/>
      <c r="FF703" s="192"/>
      <c r="FG703" s="145"/>
      <c r="FH703" s="191"/>
      <c r="FI703" s="191"/>
      <c r="FJ703" s="191"/>
      <c r="FK703" s="191"/>
      <c r="FL703" s="191"/>
      <c r="FM703" s="191"/>
      <c r="FN703" s="192"/>
      <c r="FO703" s="145"/>
      <c r="FP703" s="191"/>
      <c r="FQ703" s="191"/>
      <c r="FR703" s="191"/>
      <c r="FS703" s="191"/>
      <c r="FT703" s="191"/>
      <c r="FU703" s="191"/>
      <c r="FV703" s="192"/>
      <c r="FW703" s="191"/>
      <c r="FX703" s="191"/>
      <c r="FY703" s="191"/>
      <c r="FZ703" s="191"/>
      <c r="GA703" s="191"/>
      <c r="GB703" s="191"/>
      <c r="GC703" s="191"/>
      <c r="GD703" s="210"/>
      <c r="GE703" s="145"/>
      <c r="GF703" s="191"/>
      <c r="GG703" s="191"/>
      <c r="GH703" s="191"/>
      <c r="GI703" s="191"/>
      <c r="GJ703" s="191"/>
      <c r="GK703" s="191"/>
      <c r="GL703" s="210"/>
      <c r="GM703" s="145"/>
      <c r="GN703" s="191"/>
      <c r="GO703" s="191"/>
      <c r="GP703" s="191"/>
      <c r="GQ703" s="191"/>
      <c r="GR703" s="191"/>
      <c r="GS703" s="191"/>
      <c r="GT703" s="210"/>
      <c r="GU703" s="145"/>
      <c r="GV703" s="191"/>
      <c r="GW703" s="191"/>
      <c r="GX703" s="191"/>
      <c r="GY703" s="191"/>
      <c r="GZ703" s="191"/>
      <c r="HA703" s="191"/>
      <c r="HB703" s="210"/>
      <c r="HC703" s="145"/>
      <c r="HD703" s="191"/>
      <c r="HE703" s="191"/>
      <c r="HF703" s="191"/>
      <c r="HG703" s="191"/>
      <c r="HH703" s="191"/>
      <c r="HI703" s="191"/>
      <c r="HJ703" s="210"/>
      <c r="HR703" s="310"/>
    </row>
    <row r="704" spans="1:226" s="309" customFormat="1" ht="14.45" customHeight="1" x14ac:dyDescent="0.25">
      <c r="A704" s="211" t="s">
        <v>431</v>
      </c>
      <c r="B704" s="194" t="s">
        <v>0</v>
      </c>
      <c r="C704" s="31">
        <f t="shared" si="435"/>
        <v>694</v>
      </c>
      <c r="D704" s="173" t="str">
        <f t="shared" si="436"/>
        <v>Dw_694</v>
      </c>
      <c r="E704" s="4">
        <v>480.81762288247762</v>
      </c>
      <c r="F704" s="195" t="s">
        <v>360</v>
      </c>
      <c r="G704" s="195">
        <v>17.5</v>
      </c>
      <c r="H704" s="3">
        <f t="shared" si="437"/>
        <v>51.503765729497559</v>
      </c>
      <c r="I704" s="196">
        <f t="shared" si="438"/>
        <v>186.95042450577381</v>
      </c>
      <c r="J704" s="1">
        <f t="shared" si="439"/>
        <v>0.3</v>
      </c>
      <c r="K704" s="280">
        <f t="shared" si="440"/>
        <v>0.66813431508105969</v>
      </c>
      <c r="L704" s="280">
        <f t="shared" si="441"/>
        <v>0.74922529934509996</v>
      </c>
      <c r="M704" s="225">
        <f t="shared" si="442"/>
        <v>1.0889519738478213</v>
      </c>
      <c r="N704" s="15" t="s">
        <v>432</v>
      </c>
      <c r="O704" s="197">
        <f t="shared" si="443"/>
        <v>0.561918974508825</v>
      </c>
      <c r="P704" s="198">
        <f t="shared" si="444"/>
        <v>0</v>
      </c>
      <c r="Q704" s="198">
        <f t="shared" si="445"/>
        <v>0</v>
      </c>
      <c r="R704" s="198">
        <f t="shared" si="446"/>
        <v>0.7629703506462655</v>
      </c>
      <c r="S704" s="77">
        <f t="shared" si="447"/>
        <v>0.84170526878769347</v>
      </c>
      <c r="T704" s="199"/>
      <c r="U704" s="3">
        <f t="shared" si="448"/>
        <v>1.6346793515115556</v>
      </c>
      <c r="V704" s="98">
        <f t="shared" si="449"/>
        <v>9.0854003796780169</v>
      </c>
      <c r="W704" s="49">
        <f t="shared" si="450"/>
        <v>5.668849316173211</v>
      </c>
      <c r="X704" s="317">
        <f t="shared" si="451"/>
        <v>6.213465675576782E-2</v>
      </c>
      <c r="Y704" s="318">
        <v>6.2134656755767799E-2</v>
      </c>
      <c r="Z704" s="200"/>
      <c r="AA704" s="66"/>
      <c r="AB704" s="66"/>
      <c r="AC704" s="66">
        <v>250</v>
      </c>
      <c r="AD704" s="66"/>
      <c r="AE704" s="66"/>
      <c r="AF704" s="66"/>
      <c r="AG704" s="66"/>
      <c r="AH704" s="195"/>
      <c r="AI704" s="34"/>
      <c r="AJ704" s="229">
        <v>180</v>
      </c>
      <c r="AK704" s="34"/>
      <c r="AL704" s="34"/>
      <c r="AM704" s="34"/>
      <c r="AN704" s="201"/>
      <c r="AO704" s="201"/>
      <c r="AP704" s="202">
        <v>240</v>
      </c>
      <c r="AQ704" s="18"/>
      <c r="AR704" s="18"/>
      <c r="AS704" s="18"/>
      <c r="AT704" s="51"/>
      <c r="AU704" s="17"/>
      <c r="AV704" s="18"/>
      <c r="AW704" s="112"/>
      <c r="AX704" s="103"/>
      <c r="AY704" s="18"/>
      <c r="AZ704" s="18"/>
      <c r="BA704" s="18"/>
      <c r="BB704" s="17"/>
      <c r="BC704" s="19"/>
      <c r="BD704" s="19"/>
      <c r="BE704" s="19"/>
      <c r="BF704" s="17"/>
      <c r="BG704" s="18"/>
      <c r="BH704" s="18"/>
      <c r="BI704" s="128"/>
      <c r="BJ704" s="331"/>
      <c r="BK704" s="332"/>
      <c r="BL704" s="332"/>
      <c r="BM704" s="332"/>
      <c r="BN704" s="333"/>
      <c r="BO704" s="203">
        <f t="shared" si="452"/>
        <v>6.9363999999999999</v>
      </c>
      <c r="BP704" s="285">
        <v>7.4251435513375181</v>
      </c>
      <c r="BQ704" s="204">
        <v>2.9224885454238287</v>
      </c>
      <c r="BR704" s="204"/>
      <c r="BS704" s="47"/>
      <c r="BT704" s="42"/>
      <c r="BU704" s="42"/>
      <c r="BV704" s="42"/>
      <c r="BW704" s="43"/>
      <c r="BX704" s="191"/>
      <c r="BY704" s="191"/>
      <c r="BZ704" s="205"/>
      <c r="CA704" s="191"/>
      <c r="CB704" s="206"/>
      <c r="CC704" s="191"/>
      <c r="CD704" s="207">
        <f t="shared" si="453"/>
        <v>56.08512735173214</v>
      </c>
      <c r="CE704" s="47" t="s">
        <v>356</v>
      </c>
      <c r="CF704" s="42">
        <v>31.8</v>
      </c>
      <c r="CG704" s="42" t="s">
        <v>353</v>
      </c>
      <c r="CH704" s="42">
        <v>175</v>
      </c>
      <c r="CI704" s="191"/>
      <c r="CJ704" s="192"/>
      <c r="CK704" s="191" t="s">
        <v>357</v>
      </c>
      <c r="CL704" s="191" t="s">
        <v>358</v>
      </c>
      <c r="CM704" s="208">
        <v>0.13</v>
      </c>
      <c r="CN704" s="191">
        <v>470</v>
      </c>
      <c r="CO704" s="205">
        <f t="shared" si="454"/>
        <v>73.971339195350851</v>
      </c>
      <c r="CP704" s="191">
        <f t="shared" si="455"/>
        <v>42.063845513799109</v>
      </c>
      <c r="CQ704" s="145" t="s">
        <v>353</v>
      </c>
      <c r="CR704" s="191">
        <v>175</v>
      </c>
      <c r="CS704" s="191"/>
      <c r="CT704" s="191"/>
      <c r="CU704" s="191"/>
      <c r="CV704" s="192"/>
      <c r="CW704" s="191" t="s">
        <v>357</v>
      </c>
      <c r="CX704" s="209" t="s">
        <v>358</v>
      </c>
      <c r="CY704" s="208">
        <v>0.13</v>
      </c>
      <c r="CZ704" s="191">
        <v>470</v>
      </c>
      <c r="DA704" s="191"/>
      <c r="DB704" s="191">
        <f t="shared" si="456"/>
        <v>51.503765729497559</v>
      </c>
      <c r="DC704" s="43">
        <f t="shared" si="457"/>
        <v>0</v>
      </c>
      <c r="DD704" s="191" t="s">
        <v>362</v>
      </c>
      <c r="DE704" s="191">
        <v>100</v>
      </c>
      <c r="DF704" s="191" t="s">
        <v>361</v>
      </c>
      <c r="DG704" s="191">
        <v>20</v>
      </c>
      <c r="DH704" s="191" t="s">
        <v>353</v>
      </c>
      <c r="DI704" s="192">
        <v>175</v>
      </c>
      <c r="DJ704" s="191"/>
      <c r="DK704" s="209"/>
      <c r="DL704" s="208"/>
      <c r="DM704" s="191"/>
      <c r="DN704" s="191">
        <f t="shared" si="458"/>
        <v>51.503765729497559</v>
      </c>
      <c r="DO704" s="192">
        <f t="shared" si="459"/>
        <v>0</v>
      </c>
      <c r="DP704" s="191">
        <v>1</v>
      </c>
      <c r="DQ704" s="191" t="s">
        <v>363</v>
      </c>
      <c r="DR704" s="191" t="s">
        <v>371</v>
      </c>
      <c r="DS704" s="208">
        <v>0.13400000000000001</v>
      </c>
      <c r="DT704" s="191">
        <v>580</v>
      </c>
      <c r="DU704" s="191">
        <f t="shared" si="460"/>
        <v>7.4251435513375181</v>
      </c>
      <c r="DV704" s="191">
        <v>0.375</v>
      </c>
      <c r="DW704" s="191">
        <v>0.45</v>
      </c>
      <c r="DX704" s="192">
        <f t="shared" si="461"/>
        <v>9.3475212252886912</v>
      </c>
      <c r="DY704" s="191">
        <v>1</v>
      </c>
      <c r="DZ704" s="191" t="s">
        <v>363</v>
      </c>
      <c r="EA704" s="191" t="s">
        <v>371</v>
      </c>
      <c r="EB704" s="208">
        <v>0.13400000000000001</v>
      </c>
      <c r="EC704" s="191">
        <v>580</v>
      </c>
      <c r="ED704" s="191">
        <f t="shared" si="462"/>
        <v>2.9224885454238287</v>
      </c>
      <c r="EE704" s="191">
        <v>0.47499999999999998</v>
      </c>
      <c r="EF704" s="191">
        <v>0.47499999999999998</v>
      </c>
      <c r="EG704" s="191">
        <f t="shared" si="463"/>
        <v>4.6737606126443456</v>
      </c>
      <c r="EH704" s="166">
        <f t="shared" si="464"/>
        <v>2</v>
      </c>
      <c r="EI704" s="205">
        <f t="shared" si="465"/>
        <v>2.7789548975696445</v>
      </c>
      <c r="EJ704" s="205">
        <f t="shared" si="466"/>
        <v>1.6346793515115556</v>
      </c>
      <c r="EK704" s="51">
        <f t="shared" si="433"/>
        <v>1.0378091939122731</v>
      </c>
      <c r="EL704" s="220">
        <f t="shared" si="467"/>
        <v>0.34462255121517771</v>
      </c>
      <c r="EM704" s="221">
        <f t="shared" si="468"/>
        <v>4.5427001898390085</v>
      </c>
      <c r="EN704" s="191"/>
      <c r="EO704" s="313"/>
      <c r="EP704" s="192" t="s">
        <v>354</v>
      </c>
      <c r="EQ704" s="222">
        <f t="shared" si="469"/>
        <v>2.7789548975696445</v>
      </c>
      <c r="ER704" s="191">
        <f t="shared" si="470"/>
        <v>1.6346793515115556</v>
      </c>
      <c r="ES704" s="51">
        <f t="shared" si="471"/>
        <v>1.0378091939122731</v>
      </c>
      <c r="ET704" s="191">
        <f t="shared" si="434"/>
        <v>3.8128225512151777</v>
      </c>
      <c r="EU704" s="191">
        <f t="shared" si="472"/>
        <v>4.5427001898390085</v>
      </c>
      <c r="EV704" s="191"/>
      <c r="EW704" s="191"/>
      <c r="EX704" s="192" t="str">
        <f t="shared" si="473"/>
        <v>Front</v>
      </c>
      <c r="EY704" s="145"/>
      <c r="EZ704" s="191"/>
      <c r="FA704" s="191"/>
      <c r="FB704" s="191"/>
      <c r="FC704" s="191"/>
      <c r="FD704" s="191"/>
      <c r="FE704" s="191"/>
      <c r="FF704" s="192"/>
      <c r="FG704" s="145"/>
      <c r="FH704" s="191"/>
      <c r="FI704" s="191"/>
      <c r="FJ704" s="191"/>
      <c r="FK704" s="191"/>
      <c r="FL704" s="191"/>
      <c r="FM704" s="191"/>
      <c r="FN704" s="192"/>
      <c r="FO704" s="145"/>
      <c r="FP704" s="191"/>
      <c r="FQ704" s="191"/>
      <c r="FR704" s="191"/>
      <c r="FS704" s="191"/>
      <c r="FT704" s="191"/>
      <c r="FU704" s="191"/>
      <c r="FV704" s="192"/>
      <c r="FW704" s="191"/>
      <c r="FX704" s="191"/>
      <c r="FY704" s="191"/>
      <c r="FZ704" s="191"/>
      <c r="GA704" s="191"/>
      <c r="GB704" s="191"/>
      <c r="GC704" s="191"/>
      <c r="GD704" s="210"/>
      <c r="GE704" s="145"/>
      <c r="GF704" s="191"/>
      <c r="GG704" s="191"/>
      <c r="GH704" s="191"/>
      <c r="GI704" s="191"/>
      <c r="GJ704" s="191"/>
      <c r="GK704" s="191"/>
      <c r="GL704" s="210"/>
      <c r="GM704" s="145"/>
      <c r="GN704" s="191"/>
      <c r="GO704" s="191"/>
      <c r="GP704" s="191"/>
      <c r="GQ704" s="191"/>
      <c r="GR704" s="191"/>
      <c r="GS704" s="191"/>
      <c r="GT704" s="210"/>
      <c r="GU704" s="145"/>
      <c r="GV704" s="191"/>
      <c r="GW704" s="191"/>
      <c r="GX704" s="191"/>
      <c r="GY704" s="191"/>
      <c r="GZ704" s="191"/>
      <c r="HA704" s="191"/>
      <c r="HB704" s="210"/>
      <c r="HC704" s="145"/>
      <c r="HD704" s="191"/>
      <c r="HE704" s="191"/>
      <c r="HF704" s="191"/>
      <c r="HG704" s="191"/>
      <c r="HH704" s="191"/>
      <c r="HI704" s="191"/>
      <c r="HJ704" s="210"/>
      <c r="HR704" s="310"/>
    </row>
    <row r="705" spans="1:226" s="309" customFormat="1" ht="14.45" customHeight="1" x14ac:dyDescent="0.25">
      <c r="A705" s="211" t="s">
        <v>431</v>
      </c>
      <c r="B705" s="194" t="s">
        <v>0</v>
      </c>
      <c r="C705" s="31">
        <f t="shared" si="435"/>
        <v>695</v>
      </c>
      <c r="D705" s="173" t="str">
        <f t="shared" si="436"/>
        <v>Dw_695</v>
      </c>
      <c r="E705" s="4">
        <v>524.30872379014681</v>
      </c>
      <c r="F705" s="195" t="s">
        <v>360</v>
      </c>
      <c r="G705" s="195">
        <v>17.5</v>
      </c>
      <c r="H705" s="3">
        <f t="shared" si="437"/>
        <v>40.528931483618933</v>
      </c>
      <c r="I705" s="196">
        <f t="shared" si="438"/>
        <v>152.0620498958466</v>
      </c>
      <c r="J705" s="1">
        <f t="shared" si="439"/>
        <v>0.3</v>
      </c>
      <c r="K705" s="280">
        <f t="shared" si="440"/>
        <v>0.64247781633808843</v>
      </c>
      <c r="L705" s="280">
        <f t="shared" si="441"/>
        <v>0.72143531831063834</v>
      </c>
      <c r="M705" s="225">
        <f t="shared" si="442"/>
        <v>1.1255814870715801</v>
      </c>
      <c r="N705" s="15" t="s">
        <v>432</v>
      </c>
      <c r="O705" s="197">
        <f t="shared" si="443"/>
        <v>0.54107648873297876</v>
      </c>
      <c r="P705" s="198">
        <f t="shared" si="444"/>
        <v>0</v>
      </c>
      <c r="Q705" s="198">
        <f t="shared" si="445"/>
        <v>0</v>
      </c>
      <c r="R705" s="198">
        <f t="shared" si="446"/>
        <v>0.78863468958821303</v>
      </c>
      <c r="S705" s="77">
        <f t="shared" si="447"/>
        <v>0.72021394570516861</v>
      </c>
      <c r="T705" s="199"/>
      <c r="U705" s="3">
        <f t="shared" si="448"/>
        <v>1.5118215126706425</v>
      </c>
      <c r="V705" s="98">
        <f t="shared" si="449"/>
        <v>7.7710545729907485</v>
      </c>
      <c r="W705" s="49">
        <f t="shared" si="450"/>
        <v>5.2153708486982184</v>
      </c>
      <c r="X705" s="317">
        <f t="shared" si="451"/>
        <v>6.2836122621805185E-2</v>
      </c>
      <c r="Y705" s="318">
        <v>6.2836122621805185E-2</v>
      </c>
      <c r="Z705" s="200"/>
      <c r="AA705" s="66"/>
      <c r="AB705" s="66"/>
      <c r="AC705" s="66">
        <v>250</v>
      </c>
      <c r="AD705" s="66"/>
      <c r="AE705" s="66"/>
      <c r="AF705" s="66"/>
      <c r="AG705" s="66"/>
      <c r="AH705" s="195"/>
      <c r="AI705" s="34"/>
      <c r="AJ705" s="229">
        <v>180</v>
      </c>
      <c r="AK705" s="34"/>
      <c r="AL705" s="34"/>
      <c r="AM705" s="34"/>
      <c r="AN705" s="201"/>
      <c r="AO705" s="201"/>
      <c r="AP705" s="202">
        <v>240</v>
      </c>
      <c r="AQ705" s="18"/>
      <c r="AR705" s="18"/>
      <c r="AS705" s="18"/>
      <c r="AT705" s="51"/>
      <c r="AU705" s="17"/>
      <c r="AV705" s="18"/>
      <c r="AW705" s="112"/>
      <c r="AX705" s="103"/>
      <c r="AY705" s="18"/>
      <c r="AZ705" s="18"/>
      <c r="BA705" s="18"/>
      <c r="BB705" s="17"/>
      <c r="BC705" s="19"/>
      <c r="BD705" s="19"/>
      <c r="BE705" s="19"/>
      <c r="BF705" s="17"/>
      <c r="BG705" s="18"/>
      <c r="BH705" s="18"/>
      <c r="BI705" s="128"/>
      <c r="BJ705" s="331"/>
      <c r="BK705" s="332"/>
      <c r="BL705" s="332"/>
      <c r="BM705" s="332"/>
      <c r="BN705" s="333"/>
      <c r="BO705" s="203">
        <f t="shared" si="452"/>
        <v>6.9363999999999999</v>
      </c>
      <c r="BP705" s="285">
        <v>5.8429345890691042</v>
      </c>
      <c r="BQ705" s="204">
        <v>2.7780862310836851</v>
      </c>
      <c r="BR705" s="204"/>
      <c r="BS705" s="47"/>
      <c r="BT705" s="42"/>
      <c r="BU705" s="42"/>
      <c r="BV705" s="42"/>
      <c r="BW705" s="43"/>
      <c r="BX705" s="191"/>
      <c r="BY705" s="191"/>
      <c r="BZ705" s="205"/>
      <c r="CA705" s="191"/>
      <c r="CB705" s="206"/>
      <c r="CC705" s="191"/>
      <c r="CD705" s="207">
        <f t="shared" si="453"/>
        <v>45.618614968753981</v>
      </c>
      <c r="CE705" s="47" t="s">
        <v>356</v>
      </c>
      <c r="CF705" s="42">
        <v>31.8</v>
      </c>
      <c r="CG705" s="42" t="s">
        <v>353</v>
      </c>
      <c r="CH705" s="42">
        <v>175</v>
      </c>
      <c r="CI705" s="191"/>
      <c r="CJ705" s="192"/>
      <c r="CK705" s="191" t="s">
        <v>357</v>
      </c>
      <c r="CL705" s="191" t="s">
        <v>358</v>
      </c>
      <c r="CM705" s="208">
        <v>0.13</v>
      </c>
      <c r="CN705" s="191">
        <v>470</v>
      </c>
      <c r="CO705" s="205">
        <f t="shared" si="454"/>
        <v>61.032633077180868</v>
      </c>
      <c r="CP705" s="191">
        <f t="shared" si="455"/>
        <v>34.213961226565488</v>
      </c>
      <c r="CQ705" s="145" t="s">
        <v>353</v>
      </c>
      <c r="CR705" s="191">
        <v>175</v>
      </c>
      <c r="CS705" s="191"/>
      <c r="CT705" s="191"/>
      <c r="CU705" s="191"/>
      <c r="CV705" s="192"/>
      <c r="CW705" s="191" t="s">
        <v>357</v>
      </c>
      <c r="CX705" s="209" t="s">
        <v>358</v>
      </c>
      <c r="CY705" s="208">
        <v>0.13</v>
      </c>
      <c r="CZ705" s="191">
        <v>470</v>
      </c>
      <c r="DA705" s="191"/>
      <c r="DB705" s="191">
        <f t="shared" si="456"/>
        <v>40.528931483618933</v>
      </c>
      <c r="DC705" s="43">
        <f t="shared" si="457"/>
        <v>0</v>
      </c>
      <c r="DD705" s="191" t="s">
        <v>362</v>
      </c>
      <c r="DE705" s="191">
        <v>100</v>
      </c>
      <c r="DF705" s="191" t="s">
        <v>361</v>
      </c>
      <c r="DG705" s="191">
        <v>20</v>
      </c>
      <c r="DH705" s="191" t="s">
        <v>353</v>
      </c>
      <c r="DI705" s="192">
        <v>175</v>
      </c>
      <c r="DJ705" s="191"/>
      <c r="DK705" s="209"/>
      <c r="DL705" s="208"/>
      <c r="DM705" s="191"/>
      <c r="DN705" s="191">
        <f t="shared" si="458"/>
        <v>40.528931483618933</v>
      </c>
      <c r="DO705" s="192">
        <f t="shared" si="459"/>
        <v>0</v>
      </c>
      <c r="DP705" s="191">
        <v>1</v>
      </c>
      <c r="DQ705" s="191" t="s">
        <v>363</v>
      </c>
      <c r="DR705" s="191" t="s">
        <v>371</v>
      </c>
      <c r="DS705" s="208">
        <v>0.13400000000000001</v>
      </c>
      <c r="DT705" s="191">
        <v>580</v>
      </c>
      <c r="DU705" s="191">
        <f t="shared" si="460"/>
        <v>5.8429345890691042</v>
      </c>
      <c r="DV705" s="191">
        <v>0.375</v>
      </c>
      <c r="DW705" s="191">
        <v>0.45</v>
      </c>
      <c r="DX705" s="192">
        <f t="shared" si="461"/>
        <v>7.6031024947923305</v>
      </c>
      <c r="DY705" s="191">
        <v>1</v>
      </c>
      <c r="DZ705" s="191" t="s">
        <v>363</v>
      </c>
      <c r="EA705" s="191" t="s">
        <v>371</v>
      </c>
      <c r="EB705" s="208">
        <v>0.13400000000000001</v>
      </c>
      <c r="EC705" s="191">
        <v>580</v>
      </c>
      <c r="ED705" s="191">
        <f t="shared" si="462"/>
        <v>2.7780862310836851</v>
      </c>
      <c r="EE705" s="191">
        <v>0.47499999999999998</v>
      </c>
      <c r="EF705" s="191">
        <v>0.47499999999999998</v>
      </c>
      <c r="EG705" s="191">
        <f t="shared" si="463"/>
        <v>3.8015512473961652</v>
      </c>
      <c r="EH705" s="166">
        <f t="shared" si="464"/>
        <v>2</v>
      </c>
      <c r="EI705" s="205">
        <f t="shared" si="465"/>
        <v>2.5700965715400921</v>
      </c>
      <c r="EJ705" s="205">
        <f t="shared" si="466"/>
        <v>1.5118215126706425</v>
      </c>
      <c r="EK705" s="51">
        <f t="shared" si="433"/>
        <v>1.0162647184130427</v>
      </c>
      <c r="EL705" s="220">
        <f t="shared" si="467"/>
        <v>0.44905171422995394</v>
      </c>
      <c r="EM705" s="221">
        <f t="shared" si="468"/>
        <v>3.8855272864953743</v>
      </c>
      <c r="EN705" s="191"/>
      <c r="EO705" s="313"/>
      <c r="EP705" s="192" t="s">
        <v>354</v>
      </c>
      <c r="EQ705" s="222">
        <f t="shared" si="469"/>
        <v>2.5700965715400921</v>
      </c>
      <c r="ER705" s="191">
        <f t="shared" si="470"/>
        <v>1.5118215126706425</v>
      </c>
      <c r="ES705" s="51">
        <f t="shared" si="471"/>
        <v>1.0162647184130427</v>
      </c>
      <c r="ET705" s="191">
        <f t="shared" si="434"/>
        <v>3.9172517142299537</v>
      </c>
      <c r="EU705" s="191">
        <f t="shared" si="472"/>
        <v>3.8855272864953743</v>
      </c>
      <c r="EV705" s="191"/>
      <c r="EW705" s="191"/>
      <c r="EX705" s="192" t="str">
        <f t="shared" si="473"/>
        <v>Front</v>
      </c>
      <c r="EY705" s="145"/>
      <c r="EZ705" s="191"/>
      <c r="FA705" s="191"/>
      <c r="FB705" s="191"/>
      <c r="FC705" s="191"/>
      <c r="FD705" s="191"/>
      <c r="FE705" s="191"/>
      <c r="FF705" s="192"/>
      <c r="FG705" s="145"/>
      <c r="FH705" s="191"/>
      <c r="FI705" s="191"/>
      <c r="FJ705" s="191"/>
      <c r="FK705" s="191"/>
      <c r="FL705" s="191"/>
      <c r="FM705" s="191"/>
      <c r="FN705" s="192"/>
      <c r="FO705" s="145"/>
      <c r="FP705" s="191"/>
      <c r="FQ705" s="191"/>
      <c r="FR705" s="191"/>
      <c r="FS705" s="191"/>
      <c r="FT705" s="191"/>
      <c r="FU705" s="191"/>
      <c r="FV705" s="192"/>
      <c r="FW705" s="191"/>
      <c r="FX705" s="191"/>
      <c r="FY705" s="191"/>
      <c r="FZ705" s="191"/>
      <c r="GA705" s="191"/>
      <c r="GB705" s="191"/>
      <c r="GC705" s="191"/>
      <c r="GD705" s="210"/>
      <c r="GE705" s="145"/>
      <c r="GF705" s="191"/>
      <c r="GG705" s="191"/>
      <c r="GH705" s="191"/>
      <c r="GI705" s="191"/>
      <c r="GJ705" s="191"/>
      <c r="GK705" s="191"/>
      <c r="GL705" s="210"/>
      <c r="GM705" s="145"/>
      <c r="GN705" s="191"/>
      <c r="GO705" s="191"/>
      <c r="GP705" s="191"/>
      <c r="GQ705" s="191"/>
      <c r="GR705" s="191"/>
      <c r="GS705" s="191"/>
      <c r="GT705" s="210"/>
      <c r="GU705" s="145"/>
      <c r="GV705" s="191"/>
      <c r="GW705" s="191"/>
      <c r="GX705" s="191"/>
      <c r="GY705" s="191"/>
      <c r="GZ705" s="191"/>
      <c r="HA705" s="191"/>
      <c r="HB705" s="210"/>
      <c r="HC705" s="145"/>
      <c r="HD705" s="191"/>
      <c r="HE705" s="191"/>
      <c r="HF705" s="191"/>
      <c r="HG705" s="191"/>
      <c r="HH705" s="191"/>
      <c r="HI705" s="191"/>
      <c r="HJ705" s="210"/>
      <c r="HR705" s="310"/>
    </row>
    <row r="706" spans="1:226" s="309" customFormat="1" ht="14.45" customHeight="1" x14ac:dyDescent="0.25">
      <c r="A706" s="211" t="s">
        <v>431</v>
      </c>
      <c r="B706" s="194" t="s">
        <v>0</v>
      </c>
      <c r="C706" s="31">
        <f t="shared" si="435"/>
        <v>696</v>
      </c>
      <c r="D706" s="173" t="str">
        <f t="shared" si="436"/>
        <v>Dw_696</v>
      </c>
      <c r="E706" s="4">
        <v>646.13368199949707</v>
      </c>
      <c r="F706" s="195" t="s">
        <v>360</v>
      </c>
      <c r="G706" s="195">
        <v>17.5</v>
      </c>
      <c r="H706" s="3">
        <f t="shared" si="437"/>
        <v>41.354291135416013</v>
      </c>
      <c r="I706" s="196">
        <f t="shared" si="438"/>
        <v>162.20326543217277</v>
      </c>
      <c r="J706" s="1">
        <f t="shared" si="439"/>
        <v>0.30000000000000004</v>
      </c>
      <c r="K706" s="280">
        <f t="shared" si="440"/>
        <v>0.61212873231899712</v>
      </c>
      <c r="L706" s="280">
        <f t="shared" si="441"/>
        <v>0.68957278734966099</v>
      </c>
      <c r="M706" s="225">
        <f t="shared" si="442"/>
        <v>1.1766851345682561</v>
      </c>
      <c r="N706" s="15" t="s">
        <v>432</v>
      </c>
      <c r="O706" s="197">
        <f t="shared" si="443"/>
        <v>0.51717959051224571</v>
      </c>
      <c r="P706" s="198">
        <f t="shared" si="444"/>
        <v>0</v>
      </c>
      <c r="Q706" s="198">
        <f t="shared" si="445"/>
        <v>0</v>
      </c>
      <c r="R706" s="198">
        <f t="shared" si="446"/>
        <v>0.82444027953729826</v>
      </c>
      <c r="S706" s="77">
        <f t="shared" si="447"/>
        <v>0.69258200453448293</v>
      </c>
      <c r="T706" s="199"/>
      <c r="U706" s="3">
        <f t="shared" si="448"/>
        <v>1.62044228705905</v>
      </c>
      <c r="V706" s="98">
        <f t="shared" si="449"/>
        <v>8.9278328993431604</v>
      </c>
      <c r="W706" s="49">
        <f t="shared" si="450"/>
        <v>4.6320637495868162</v>
      </c>
      <c r="X706" s="317">
        <f t="shared" si="451"/>
        <v>7.0065341643518519E-2</v>
      </c>
      <c r="Y706" s="318">
        <v>7.0065341643518519E-2</v>
      </c>
      <c r="Z706" s="200"/>
      <c r="AA706" s="66"/>
      <c r="AB706" s="66"/>
      <c r="AC706" s="66">
        <v>250</v>
      </c>
      <c r="AD706" s="66"/>
      <c r="AE706" s="66"/>
      <c r="AF706" s="66"/>
      <c r="AG706" s="66"/>
      <c r="AH706" s="195"/>
      <c r="AI706" s="34"/>
      <c r="AJ706" s="229">
        <v>180</v>
      </c>
      <c r="AK706" s="34"/>
      <c r="AL706" s="34"/>
      <c r="AM706" s="34"/>
      <c r="AN706" s="201"/>
      <c r="AO706" s="201"/>
      <c r="AP706" s="202">
        <v>240</v>
      </c>
      <c r="AQ706" s="18"/>
      <c r="AR706" s="18"/>
      <c r="AS706" s="18"/>
      <c r="AT706" s="51"/>
      <c r="AU706" s="17"/>
      <c r="AV706" s="18"/>
      <c r="AW706" s="112"/>
      <c r="AX706" s="103"/>
      <c r="AY706" s="18"/>
      <c r="AZ706" s="18"/>
      <c r="BA706" s="18"/>
      <c r="BB706" s="17"/>
      <c r="BC706" s="19"/>
      <c r="BD706" s="19"/>
      <c r="BE706" s="19"/>
      <c r="BF706" s="17"/>
      <c r="BG706" s="18"/>
      <c r="BH706" s="18"/>
      <c r="BI706" s="128"/>
      <c r="BJ706" s="331"/>
      <c r="BK706" s="332"/>
      <c r="BL706" s="332"/>
      <c r="BM706" s="332"/>
      <c r="BN706" s="333"/>
      <c r="BO706" s="203">
        <f t="shared" si="452"/>
        <v>6.9363999999999999</v>
      </c>
      <c r="BP706" s="285">
        <v>5.9619242165123136</v>
      </c>
      <c r="BQ706" s="204">
        <v>3.0815895858615647</v>
      </c>
      <c r="BR706" s="204"/>
      <c r="BS706" s="47"/>
      <c r="BT706" s="42"/>
      <c r="BU706" s="42"/>
      <c r="BV706" s="42"/>
      <c r="BW706" s="43"/>
      <c r="BX706" s="191"/>
      <c r="BY706" s="191"/>
      <c r="BZ706" s="205"/>
      <c r="CA706" s="191"/>
      <c r="CB706" s="206"/>
      <c r="CC706" s="191"/>
      <c r="CD706" s="207">
        <f t="shared" si="453"/>
        <v>48.660979629651834</v>
      </c>
      <c r="CE706" s="47" t="s">
        <v>356</v>
      </c>
      <c r="CF706" s="42">
        <v>31.8</v>
      </c>
      <c r="CG706" s="42" t="s">
        <v>353</v>
      </c>
      <c r="CH706" s="42">
        <v>175</v>
      </c>
      <c r="CI706" s="191"/>
      <c r="CJ706" s="192"/>
      <c r="CK706" s="191" t="s">
        <v>357</v>
      </c>
      <c r="CL706" s="191" t="s">
        <v>358</v>
      </c>
      <c r="CM706" s="208">
        <v>0.13</v>
      </c>
      <c r="CN706" s="191">
        <v>470</v>
      </c>
      <c r="CO706" s="205">
        <f t="shared" si="454"/>
        <v>69.523129309912889</v>
      </c>
      <c r="CP706" s="191">
        <f t="shared" si="455"/>
        <v>36.495734722238872</v>
      </c>
      <c r="CQ706" s="145" t="s">
        <v>353</v>
      </c>
      <c r="CR706" s="191">
        <v>175</v>
      </c>
      <c r="CS706" s="191"/>
      <c r="CT706" s="191"/>
      <c r="CU706" s="191"/>
      <c r="CV706" s="192"/>
      <c r="CW706" s="191" t="s">
        <v>357</v>
      </c>
      <c r="CX706" s="209" t="s">
        <v>358</v>
      </c>
      <c r="CY706" s="208">
        <v>0.13</v>
      </c>
      <c r="CZ706" s="191">
        <v>470</v>
      </c>
      <c r="DA706" s="191"/>
      <c r="DB706" s="191">
        <f t="shared" si="456"/>
        <v>41.354291135416013</v>
      </c>
      <c r="DC706" s="43">
        <f t="shared" si="457"/>
        <v>0</v>
      </c>
      <c r="DD706" s="191" t="s">
        <v>362</v>
      </c>
      <c r="DE706" s="191">
        <v>100</v>
      </c>
      <c r="DF706" s="191" t="s">
        <v>361</v>
      </c>
      <c r="DG706" s="191">
        <v>20</v>
      </c>
      <c r="DH706" s="191" t="s">
        <v>353</v>
      </c>
      <c r="DI706" s="192">
        <v>175</v>
      </c>
      <c r="DJ706" s="191"/>
      <c r="DK706" s="209"/>
      <c r="DL706" s="208"/>
      <c r="DM706" s="191"/>
      <c r="DN706" s="191">
        <f t="shared" si="458"/>
        <v>41.354291135416013</v>
      </c>
      <c r="DO706" s="192">
        <f t="shared" si="459"/>
        <v>0</v>
      </c>
      <c r="DP706" s="191">
        <v>1</v>
      </c>
      <c r="DQ706" s="191" t="s">
        <v>363</v>
      </c>
      <c r="DR706" s="191" t="s">
        <v>371</v>
      </c>
      <c r="DS706" s="208">
        <v>0.13400000000000001</v>
      </c>
      <c r="DT706" s="191">
        <v>580</v>
      </c>
      <c r="DU706" s="191">
        <f t="shared" si="460"/>
        <v>5.9619242165123136</v>
      </c>
      <c r="DV706" s="191">
        <v>0.375</v>
      </c>
      <c r="DW706" s="191">
        <v>0.45</v>
      </c>
      <c r="DX706" s="192">
        <f t="shared" si="461"/>
        <v>8.1101632716086396</v>
      </c>
      <c r="DY706" s="191">
        <v>1</v>
      </c>
      <c r="DZ706" s="191" t="s">
        <v>363</v>
      </c>
      <c r="EA706" s="191" t="s">
        <v>371</v>
      </c>
      <c r="EB706" s="208">
        <v>0.13400000000000001</v>
      </c>
      <c r="EC706" s="191">
        <v>580</v>
      </c>
      <c r="ED706" s="191">
        <f t="shared" si="462"/>
        <v>3.0815895858615647</v>
      </c>
      <c r="EE706" s="191">
        <v>0.47499999999999998</v>
      </c>
      <c r="EF706" s="191">
        <v>0.47499999999999998</v>
      </c>
      <c r="EG706" s="191">
        <f t="shared" si="463"/>
        <v>4.0550816358043198</v>
      </c>
      <c r="EH706" s="166">
        <f t="shared" si="464"/>
        <v>2</v>
      </c>
      <c r="EI706" s="205">
        <f t="shared" si="465"/>
        <v>2.754751888000385</v>
      </c>
      <c r="EJ706" s="205">
        <f t="shared" si="466"/>
        <v>1.62044228705905</v>
      </c>
      <c r="EK706" s="51">
        <f t="shared" si="433"/>
        <v>1.2111472988025147</v>
      </c>
      <c r="EL706" s="220">
        <f t="shared" si="467"/>
        <v>0.3567240559998075</v>
      </c>
      <c r="EM706" s="221">
        <f t="shared" si="468"/>
        <v>4.4639164496715802</v>
      </c>
      <c r="EN706" s="191"/>
      <c r="EO706" s="313"/>
      <c r="EP706" s="192" t="s">
        <v>354</v>
      </c>
      <c r="EQ706" s="222">
        <f t="shared" si="469"/>
        <v>2.754751888000385</v>
      </c>
      <c r="ER706" s="191">
        <f t="shared" si="470"/>
        <v>1.62044228705905</v>
      </c>
      <c r="ES706" s="51">
        <f t="shared" si="471"/>
        <v>1.2111472988025147</v>
      </c>
      <c r="ET706" s="191">
        <f t="shared" si="434"/>
        <v>3.8249240559998077</v>
      </c>
      <c r="EU706" s="191">
        <f t="shared" si="472"/>
        <v>4.4639164496715802</v>
      </c>
      <c r="EV706" s="191"/>
      <c r="EW706" s="191"/>
      <c r="EX706" s="192" t="str">
        <f t="shared" si="473"/>
        <v>Front</v>
      </c>
      <c r="EY706" s="145"/>
      <c r="EZ706" s="191"/>
      <c r="FA706" s="191"/>
      <c r="FB706" s="191"/>
      <c r="FC706" s="191"/>
      <c r="FD706" s="191"/>
      <c r="FE706" s="191"/>
      <c r="FF706" s="192"/>
      <c r="FG706" s="145"/>
      <c r="FH706" s="191"/>
      <c r="FI706" s="191"/>
      <c r="FJ706" s="191"/>
      <c r="FK706" s="191"/>
      <c r="FL706" s="191"/>
      <c r="FM706" s="191"/>
      <c r="FN706" s="192"/>
      <c r="FO706" s="145"/>
      <c r="FP706" s="191"/>
      <c r="FQ706" s="191"/>
      <c r="FR706" s="191"/>
      <c r="FS706" s="191"/>
      <c r="FT706" s="191"/>
      <c r="FU706" s="191"/>
      <c r="FV706" s="192"/>
      <c r="FW706" s="191"/>
      <c r="FX706" s="191"/>
      <c r="FY706" s="191"/>
      <c r="FZ706" s="191"/>
      <c r="GA706" s="191"/>
      <c r="GB706" s="191"/>
      <c r="GC706" s="191"/>
      <c r="GD706" s="210"/>
      <c r="GE706" s="145"/>
      <c r="GF706" s="191"/>
      <c r="GG706" s="191"/>
      <c r="GH706" s="191"/>
      <c r="GI706" s="191"/>
      <c r="GJ706" s="191"/>
      <c r="GK706" s="191"/>
      <c r="GL706" s="210"/>
      <c r="GM706" s="145"/>
      <c r="GN706" s="191"/>
      <c r="GO706" s="191"/>
      <c r="GP706" s="191"/>
      <c r="GQ706" s="191"/>
      <c r="GR706" s="191"/>
      <c r="GS706" s="191"/>
      <c r="GT706" s="210"/>
      <c r="GU706" s="145"/>
      <c r="GV706" s="191"/>
      <c r="GW706" s="191"/>
      <c r="GX706" s="191"/>
      <c r="GY706" s="191"/>
      <c r="GZ706" s="191"/>
      <c r="HA706" s="191"/>
      <c r="HB706" s="210"/>
      <c r="HC706" s="145"/>
      <c r="HD706" s="191"/>
      <c r="HE706" s="191"/>
      <c r="HF706" s="191"/>
      <c r="HG706" s="191"/>
      <c r="HH706" s="191"/>
      <c r="HI706" s="191"/>
      <c r="HJ706" s="210"/>
      <c r="HR706" s="310"/>
    </row>
    <row r="707" spans="1:226" s="309" customFormat="1" ht="14.45" customHeight="1" x14ac:dyDescent="0.25">
      <c r="A707" s="211" t="s">
        <v>431</v>
      </c>
      <c r="B707" s="194" t="s">
        <v>0</v>
      </c>
      <c r="C707" s="31">
        <f t="shared" si="435"/>
        <v>697</v>
      </c>
      <c r="D707" s="173" t="str">
        <f t="shared" si="436"/>
        <v>Dw_697</v>
      </c>
      <c r="E707" s="4">
        <v>507.07521385500769</v>
      </c>
      <c r="F707" s="195" t="s">
        <v>360</v>
      </c>
      <c r="G707" s="195">
        <v>17.5</v>
      </c>
      <c r="H707" s="3">
        <f t="shared" si="437"/>
        <v>52.785517626283969</v>
      </c>
      <c r="I707" s="196">
        <f t="shared" si="438"/>
        <v>190.74867870029163</v>
      </c>
      <c r="J707" s="1">
        <f t="shared" si="439"/>
        <v>0.3</v>
      </c>
      <c r="K707" s="280">
        <f t="shared" si="440"/>
        <v>0.67182656497427184</v>
      </c>
      <c r="L707" s="280">
        <f t="shared" si="441"/>
        <v>0.8055781940828145</v>
      </c>
      <c r="M707" s="225">
        <f t="shared" si="442"/>
        <v>1.0840966648320434</v>
      </c>
      <c r="N707" s="15" t="s">
        <v>432</v>
      </c>
      <c r="O707" s="197">
        <f t="shared" si="443"/>
        <v>0.6041836455621109</v>
      </c>
      <c r="P707" s="198">
        <f t="shared" si="444"/>
        <v>0</v>
      </c>
      <c r="Q707" s="198">
        <f t="shared" si="445"/>
        <v>0</v>
      </c>
      <c r="R707" s="198">
        <f t="shared" si="446"/>
        <v>0.75956849554959449</v>
      </c>
      <c r="S707" s="77">
        <f t="shared" si="447"/>
        <v>0.85724656464099025</v>
      </c>
      <c r="T707" s="199"/>
      <c r="U707" s="3">
        <f t="shared" si="448"/>
        <v>2.039478075713629</v>
      </c>
      <c r="V707" s="98">
        <f t="shared" si="449"/>
        <v>14.142200792476327</v>
      </c>
      <c r="W707" s="49">
        <f t="shared" si="450"/>
        <v>3.7324825464482125</v>
      </c>
      <c r="X707" s="317">
        <f t="shared" si="451"/>
        <v>0.10588025566664871</v>
      </c>
      <c r="Y707" s="318">
        <v>0.1058802556666487</v>
      </c>
      <c r="Z707" s="200"/>
      <c r="AA707" s="66"/>
      <c r="AB707" s="66"/>
      <c r="AC707" s="66">
        <v>250</v>
      </c>
      <c r="AD707" s="66"/>
      <c r="AE707" s="66"/>
      <c r="AF707" s="66"/>
      <c r="AG707" s="66"/>
      <c r="AH707" s="195"/>
      <c r="AI707" s="34"/>
      <c r="AJ707" s="229">
        <v>180</v>
      </c>
      <c r="AK707" s="34"/>
      <c r="AL707" s="34"/>
      <c r="AM707" s="34"/>
      <c r="AN707" s="201"/>
      <c r="AO707" s="201"/>
      <c r="AP707" s="202">
        <v>240</v>
      </c>
      <c r="AQ707" s="18"/>
      <c r="AR707" s="18"/>
      <c r="AS707" s="18"/>
      <c r="AT707" s="51"/>
      <c r="AU707" s="17"/>
      <c r="AV707" s="18"/>
      <c r="AW707" s="112"/>
      <c r="AX707" s="103"/>
      <c r="AY707" s="18"/>
      <c r="AZ707" s="18"/>
      <c r="BA707" s="18"/>
      <c r="BB707" s="17"/>
      <c r="BC707" s="19"/>
      <c r="BD707" s="19"/>
      <c r="BE707" s="19"/>
      <c r="BF707" s="17"/>
      <c r="BG707" s="18"/>
      <c r="BH707" s="18"/>
      <c r="BI707" s="128"/>
      <c r="BJ707" s="331"/>
      <c r="BK707" s="332"/>
      <c r="BL707" s="332"/>
      <c r="BM707" s="332"/>
      <c r="BN707" s="333"/>
      <c r="BO707" s="203">
        <f t="shared" si="452"/>
        <v>6.9363999999999999</v>
      </c>
      <c r="BP707" s="285">
        <v>7.6099298809589948</v>
      </c>
      <c r="BQ707" s="204">
        <v>2.9278053001953572</v>
      </c>
      <c r="BR707" s="204"/>
      <c r="BS707" s="47"/>
      <c r="BT707" s="42"/>
      <c r="BU707" s="42"/>
      <c r="BV707" s="42"/>
      <c r="BW707" s="43"/>
      <c r="BX707" s="191"/>
      <c r="BY707" s="191"/>
      <c r="BZ707" s="205"/>
      <c r="CA707" s="191"/>
      <c r="CB707" s="206"/>
      <c r="CC707" s="191"/>
      <c r="CD707" s="207">
        <f t="shared" si="453"/>
        <v>57.224603610087492</v>
      </c>
      <c r="CE707" s="47" t="s">
        <v>356</v>
      </c>
      <c r="CF707" s="42">
        <v>31.8</v>
      </c>
      <c r="CG707" s="42" t="s">
        <v>353</v>
      </c>
      <c r="CH707" s="42">
        <v>175</v>
      </c>
      <c r="CI707" s="191"/>
      <c r="CJ707" s="192"/>
      <c r="CK707" s="191" t="s">
        <v>357</v>
      </c>
      <c r="CL707" s="191" t="s">
        <v>358</v>
      </c>
      <c r="CM707" s="208">
        <v>0.13</v>
      </c>
      <c r="CN707" s="191">
        <v>470</v>
      </c>
      <c r="CO707" s="205">
        <f t="shared" si="454"/>
        <v>75.206089596295811</v>
      </c>
      <c r="CP707" s="191">
        <f t="shared" si="455"/>
        <v>42.918452707565621</v>
      </c>
      <c r="CQ707" s="145" t="s">
        <v>353</v>
      </c>
      <c r="CR707" s="191">
        <v>175</v>
      </c>
      <c r="CS707" s="191"/>
      <c r="CT707" s="191"/>
      <c r="CU707" s="191"/>
      <c r="CV707" s="192"/>
      <c r="CW707" s="191" t="s">
        <v>357</v>
      </c>
      <c r="CX707" s="209" t="s">
        <v>358</v>
      </c>
      <c r="CY707" s="208">
        <v>0.13</v>
      </c>
      <c r="CZ707" s="191">
        <v>470</v>
      </c>
      <c r="DA707" s="191"/>
      <c r="DB707" s="191">
        <f t="shared" si="456"/>
        <v>52.785517626283969</v>
      </c>
      <c r="DC707" s="43">
        <f t="shared" si="457"/>
        <v>0</v>
      </c>
      <c r="DD707" s="191" t="s">
        <v>362</v>
      </c>
      <c r="DE707" s="191">
        <v>100</v>
      </c>
      <c r="DF707" s="191" t="s">
        <v>361</v>
      </c>
      <c r="DG707" s="191">
        <v>20</v>
      </c>
      <c r="DH707" s="191" t="s">
        <v>353</v>
      </c>
      <c r="DI707" s="192">
        <v>175</v>
      </c>
      <c r="DJ707" s="191"/>
      <c r="DK707" s="209"/>
      <c r="DL707" s="208"/>
      <c r="DM707" s="191"/>
      <c r="DN707" s="191">
        <f t="shared" si="458"/>
        <v>52.785517626283969</v>
      </c>
      <c r="DO707" s="192">
        <f t="shared" si="459"/>
        <v>0</v>
      </c>
      <c r="DP707" s="191">
        <v>1</v>
      </c>
      <c r="DQ707" s="191" t="s">
        <v>363</v>
      </c>
      <c r="DR707" s="191" t="s">
        <v>371</v>
      </c>
      <c r="DS707" s="208">
        <v>0.13400000000000001</v>
      </c>
      <c r="DT707" s="191">
        <v>580</v>
      </c>
      <c r="DU707" s="191">
        <f t="shared" si="460"/>
        <v>7.6099298809589948</v>
      </c>
      <c r="DV707" s="191">
        <v>0.375</v>
      </c>
      <c r="DW707" s="191">
        <v>0.45</v>
      </c>
      <c r="DX707" s="192">
        <f t="shared" si="461"/>
        <v>9.5374339350145814</v>
      </c>
      <c r="DY707" s="191">
        <v>1</v>
      </c>
      <c r="DZ707" s="191" t="s">
        <v>363</v>
      </c>
      <c r="EA707" s="191" t="s">
        <v>371</v>
      </c>
      <c r="EB707" s="208">
        <v>0.13400000000000001</v>
      </c>
      <c r="EC707" s="191">
        <v>580</v>
      </c>
      <c r="ED707" s="191">
        <f t="shared" si="462"/>
        <v>2.9278053001953572</v>
      </c>
      <c r="EE707" s="191">
        <v>0.47499999999999998</v>
      </c>
      <c r="EF707" s="191">
        <v>0.47499999999999998</v>
      </c>
      <c r="EG707" s="191">
        <f t="shared" si="463"/>
        <v>4.7687169675072907</v>
      </c>
      <c r="EH707" s="166">
        <f t="shared" si="464"/>
        <v>2</v>
      </c>
      <c r="EI707" s="205">
        <f t="shared" si="465"/>
        <v>3.4671127287131691</v>
      </c>
      <c r="EJ707" s="205">
        <f t="shared" si="466"/>
        <v>2.039478075713629</v>
      </c>
      <c r="EK707" s="51">
        <f t="shared" si="433"/>
        <v>0.63832722448172818</v>
      </c>
      <c r="EL707" s="220">
        <f t="shared" si="467"/>
        <v>5.4363564341541881E-4</v>
      </c>
      <c r="EM707" s="221">
        <f t="shared" si="468"/>
        <v>7.0711003962381636</v>
      </c>
      <c r="EN707" s="191"/>
      <c r="EO707" s="313"/>
      <c r="EP707" s="192" t="s">
        <v>354</v>
      </c>
      <c r="EQ707" s="222">
        <f t="shared" si="469"/>
        <v>3.4671127287131691</v>
      </c>
      <c r="ER707" s="191">
        <f t="shared" si="470"/>
        <v>2.039478075713629</v>
      </c>
      <c r="ES707" s="51">
        <f t="shared" si="471"/>
        <v>0.63832722448172818</v>
      </c>
      <c r="ET707" s="191">
        <f t="shared" si="434"/>
        <v>3.4687436356434151</v>
      </c>
      <c r="EU707" s="191">
        <f t="shared" si="472"/>
        <v>7.0711003962381636</v>
      </c>
      <c r="EV707" s="191"/>
      <c r="EW707" s="191"/>
      <c r="EX707" s="192" t="str">
        <f t="shared" si="473"/>
        <v>Front</v>
      </c>
      <c r="EY707" s="145"/>
      <c r="EZ707" s="191"/>
      <c r="FA707" s="191"/>
      <c r="FB707" s="191"/>
      <c r="FC707" s="191"/>
      <c r="FD707" s="191"/>
      <c r="FE707" s="191"/>
      <c r="FF707" s="192"/>
      <c r="FG707" s="145"/>
      <c r="FH707" s="191"/>
      <c r="FI707" s="191"/>
      <c r="FJ707" s="191"/>
      <c r="FK707" s="191"/>
      <c r="FL707" s="191"/>
      <c r="FM707" s="191"/>
      <c r="FN707" s="192"/>
      <c r="FO707" s="145"/>
      <c r="FP707" s="191"/>
      <c r="FQ707" s="191"/>
      <c r="FR707" s="191"/>
      <c r="FS707" s="191"/>
      <c r="FT707" s="191"/>
      <c r="FU707" s="191"/>
      <c r="FV707" s="192"/>
      <c r="FW707" s="191"/>
      <c r="FX707" s="191"/>
      <c r="FY707" s="191"/>
      <c r="FZ707" s="191"/>
      <c r="GA707" s="191"/>
      <c r="GB707" s="191"/>
      <c r="GC707" s="191"/>
      <c r="GD707" s="210"/>
      <c r="GE707" s="145"/>
      <c r="GF707" s="191"/>
      <c r="GG707" s="191"/>
      <c r="GH707" s="191"/>
      <c r="GI707" s="191"/>
      <c r="GJ707" s="191"/>
      <c r="GK707" s="191"/>
      <c r="GL707" s="210"/>
      <c r="GM707" s="145"/>
      <c r="GN707" s="191"/>
      <c r="GO707" s="191"/>
      <c r="GP707" s="191"/>
      <c r="GQ707" s="191"/>
      <c r="GR707" s="191"/>
      <c r="GS707" s="191"/>
      <c r="GT707" s="210"/>
      <c r="GU707" s="145"/>
      <c r="GV707" s="191"/>
      <c r="GW707" s="191"/>
      <c r="GX707" s="191"/>
      <c r="GY707" s="191"/>
      <c r="GZ707" s="191"/>
      <c r="HA707" s="191"/>
      <c r="HB707" s="210"/>
      <c r="HC707" s="145"/>
      <c r="HD707" s="191"/>
      <c r="HE707" s="191"/>
      <c r="HF707" s="191"/>
      <c r="HG707" s="191"/>
      <c r="HH707" s="191"/>
      <c r="HI707" s="191"/>
      <c r="HJ707" s="210"/>
      <c r="HR707" s="310"/>
    </row>
    <row r="708" spans="1:226" s="309" customFormat="1" ht="14.45" customHeight="1" x14ac:dyDescent="0.25">
      <c r="A708" s="211" t="s">
        <v>431</v>
      </c>
      <c r="B708" s="194" t="s">
        <v>0</v>
      </c>
      <c r="C708" s="31">
        <f t="shared" si="435"/>
        <v>698</v>
      </c>
      <c r="D708" s="173" t="str">
        <f t="shared" si="436"/>
        <v>Dw_698</v>
      </c>
      <c r="E708" s="4">
        <v>641.86359297364606</v>
      </c>
      <c r="F708" s="195" t="s">
        <v>360</v>
      </c>
      <c r="G708" s="195">
        <v>17.5</v>
      </c>
      <c r="H708" s="3">
        <f t="shared" si="437"/>
        <v>59.0729175293704</v>
      </c>
      <c r="I708" s="196">
        <f t="shared" si="438"/>
        <v>207.29254170106722</v>
      </c>
      <c r="J708" s="1">
        <f t="shared" si="439"/>
        <v>0.3</v>
      </c>
      <c r="K708" s="280">
        <f t="shared" si="440"/>
        <v>0.69758900639851262</v>
      </c>
      <c r="L708" s="280">
        <f t="shared" si="441"/>
        <v>0.82244327123716376</v>
      </c>
      <c r="M708" s="225">
        <f t="shared" si="442"/>
        <v>1.052728815694622</v>
      </c>
      <c r="N708" s="15" t="s">
        <v>432</v>
      </c>
      <c r="O708" s="197">
        <f t="shared" si="443"/>
        <v>0.61683245342787285</v>
      </c>
      <c r="P708" s="198">
        <f t="shared" si="444"/>
        <v>0</v>
      </c>
      <c r="Q708" s="198">
        <f t="shared" si="445"/>
        <v>0</v>
      </c>
      <c r="R708" s="198">
        <f t="shared" si="446"/>
        <v>0.73759072294789663</v>
      </c>
      <c r="S708" s="77">
        <f t="shared" si="447"/>
        <v>0.94558590514913921</v>
      </c>
      <c r="T708" s="199"/>
      <c r="U708" s="3">
        <f t="shared" si="448"/>
        <v>1.9950873193562966</v>
      </c>
      <c r="V708" s="98">
        <f t="shared" si="449"/>
        <v>13.533269600311398</v>
      </c>
      <c r="W708" s="49">
        <f t="shared" si="450"/>
        <v>4.3650144624334644</v>
      </c>
      <c r="X708" s="317">
        <f t="shared" si="451"/>
        <v>9.2214668872610497E-2</v>
      </c>
      <c r="Y708" s="318">
        <v>9.2214668872610497E-2</v>
      </c>
      <c r="Z708" s="200"/>
      <c r="AA708" s="66"/>
      <c r="AB708" s="66"/>
      <c r="AC708" s="66">
        <v>250</v>
      </c>
      <c r="AD708" s="66"/>
      <c r="AE708" s="66"/>
      <c r="AF708" s="66"/>
      <c r="AG708" s="66"/>
      <c r="AH708" s="195"/>
      <c r="AI708" s="34"/>
      <c r="AJ708" s="229">
        <v>180</v>
      </c>
      <c r="AK708" s="34"/>
      <c r="AL708" s="34"/>
      <c r="AM708" s="34"/>
      <c r="AN708" s="201"/>
      <c r="AO708" s="201"/>
      <c r="AP708" s="202">
        <v>240</v>
      </c>
      <c r="AQ708" s="18"/>
      <c r="AR708" s="18"/>
      <c r="AS708" s="18"/>
      <c r="AT708" s="51"/>
      <c r="AU708" s="17"/>
      <c r="AV708" s="18"/>
      <c r="AW708" s="112"/>
      <c r="AX708" s="103"/>
      <c r="AY708" s="18"/>
      <c r="AZ708" s="18"/>
      <c r="BA708" s="18"/>
      <c r="BB708" s="17"/>
      <c r="BC708" s="19"/>
      <c r="BD708" s="19"/>
      <c r="BE708" s="19"/>
      <c r="BF708" s="17"/>
      <c r="BG708" s="18"/>
      <c r="BH708" s="18"/>
      <c r="BI708" s="128"/>
      <c r="BJ708" s="331"/>
      <c r="BK708" s="332"/>
      <c r="BL708" s="332"/>
      <c r="BM708" s="332"/>
      <c r="BN708" s="333"/>
      <c r="BO708" s="203">
        <f t="shared" si="452"/>
        <v>6.9363999999999999</v>
      </c>
      <c r="BP708" s="285">
        <v>8.5163654820036907</v>
      </c>
      <c r="BQ708" s="204">
        <v>2.8844903763713616</v>
      </c>
      <c r="BR708" s="204"/>
      <c r="BS708" s="47"/>
      <c r="BT708" s="42"/>
      <c r="BU708" s="42"/>
      <c r="BV708" s="42"/>
      <c r="BW708" s="43"/>
      <c r="BX708" s="191"/>
      <c r="BY708" s="191"/>
      <c r="BZ708" s="205"/>
      <c r="CA708" s="191"/>
      <c r="CB708" s="206"/>
      <c r="CC708" s="191"/>
      <c r="CD708" s="207">
        <f t="shared" si="453"/>
        <v>62.187762510320169</v>
      </c>
      <c r="CE708" s="47" t="s">
        <v>356</v>
      </c>
      <c r="CF708" s="42">
        <v>31.8</v>
      </c>
      <c r="CG708" s="42" t="s">
        <v>353</v>
      </c>
      <c r="CH708" s="42">
        <v>175</v>
      </c>
      <c r="CI708" s="191"/>
      <c r="CJ708" s="192"/>
      <c r="CK708" s="191" t="s">
        <v>357</v>
      </c>
      <c r="CL708" s="191" t="s">
        <v>358</v>
      </c>
      <c r="CM708" s="208">
        <v>0.13</v>
      </c>
      <c r="CN708" s="191">
        <v>470</v>
      </c>
      <c r="CO708" s="205">
        <f t="shared" si="454"/>
        <v>79.175152790898551</v>
      </c>
      <c r="CP708" s="191">
        <f t="shared" si="455"/>
        <v>46.640821882740127</v>
      </c>
      <c r="CQ708" s="145" t="s">
        <v>353</v>
      </c>
      <c r="CR708" s="191">
        <v>175</v>
      </c>
      <c r="CS708" s="191"/>
      <c r="CT708" s="191"/>
      <c r="CU708" s="191"/>
      <c r="CV708" s="192"/>
      <c r="CW708" s="191" t="s">
        <v>357</v>
      </c>
      <c r="CX708" s="209" t="s">
        <v>358</v>
      </c>
      <c r="CY708" s="208">
        <v>0.13</v>
      </c>
      <c r="CZ708" s="191">
        <v>470</v>
      </c>
      <c r="DA708" s="191"/>
      <c r="DB708" s="191">
        <f t="shared" si="456"/>
        <v>59.0729175293704</v>
      </c>
      <c r="DC708" s="43">
        <f t="shared" si="457"/>
        <v>0</v>
      </c>
      <c r="DD708" s="191" t="s">
        <v>362</v>
      </c>
      <c r="DE708" s="191">
        <v>100</v>
      </c>
      <c r="DF708" s="191" t="s">
        <v>361</v>
      </c>
      <c r="DG708" s="191">
        <v>20</v>
      </c>
      <c r="DH708" s="191" t="s">
        <v>353</v>
      </c>
      <c r="DI708" s="192">
        <v>175</v>
      </c>
      <c r="DJ708" s="191"/>
      <c r="DK708" s="209"/>
      <c r="DL708" s="208"/>
      <c r="DM708" s="191"/>
      <c r="DN708" s="191">
        <f t="shared" si="458"/>
        <v>59.0729175293704</v>
      </c>
      <c r="DO708" s="192">
        <f t="shared" si="459"/>
        <v>0</v>
      </c>
      <c r="DP708" s="191">
        <v>1</v>
      </c>
      <c r="DQ708" s="191" t="s">
        <v>363</v>
      </c>
      <c r="DR708" s="191" t="s">
        <v>371</v>
      </c>
      <c r="DS708" s="208">
        <v>0.13400000000000001</v>
      </c>
      <c r="DT708" s="191">
        <v>580</v>
      </c>
      <c r="DU708" s="191">
        <f t="shared" si="460"/>
        <v>8.5163654820036907</v>
      </c>
      <c r="DV708" s="191">
        <v>0.375</v>
      </c>
      <c r="DW708" s="191">
        <v>0.45</v>
      </c>
      <c r="DX708" s="192">
        <f t="shared" si="461"/>
        <v>10.364627085053362</v>
      </c>
      <c r="DY708" s="191">
        <v>1</v>
      </c>
      <c r="DZ708" s="191" t="s">
        <v>363</v>
      </c>
      <c r="EA708" s="191" t="s">
        <v>371</v>
      </c>
      <c r="EB708" s="208">
        <v>0.13400000000000001</v>
      </c>
      <c r="EC708" s="191">
        <v>580</v>
      </c>
      <c r="ED708" s="191">
        <f t="shared" si="462"/>
        <v>2.8844903763713616</v>
      </c>
      <c r="EE708" s="191">
        <v>0.47499999999999998</v>
      </c>
      <c r="EF708" s="191">
        <v>0.47499999999999998</v>
      </c>
      <c r="EG708" s="191">
        <f t="shared" si="463"/>
        <v>5.1823135425266811</v>
      </c>
      <c r="EH708" s="166">
        <f t="shared" si="464"/>
        <v>2</v>
      </c>
      <c r="EI708" s="205">
        <f t="shared" si="465"/>
        <v>3.3916484429057041</v>
      </c>
      <c r="EJ708" s="205">
        <f t="shared" si="466"/>
        <v>1.9950873193562966</v>
      </c>
      <c r="EK708" s="51">
        <f t="shared" si="433"/>
        <v>0.63940305701506506</v>
      </c>
      <c r="EL708" s="220">
        <f t="shared" si="467"/>
        <v>3.8275778547147921E-2</v>
      </c>
      <c r="EM708" s="221">
        <f t="shared" si="468"/>
        <v>6.7666348001556988</v>
      </c>
      <c r="EN708" s="191"/>
      <c r="EO708" s="313"/>
      <c r="EP708" s="192" t="s">
        <v>354</v>
      </c>
      <c r="EQ708" s="222">
        <f t="shared" si="469"/>
        <v>3.3916484429057041</v>
      </c>
      <c r="ER708" s="191">
        <f t="shared" si="470"/>
        <v>1.9950873193562966</v>
      </c>
      <c r="ES708" s="51">
        <f t="shared" si="471"/>
        <v>0.63940305701506506</v>
      </c>
      <c r="ET708" s="191">
        <f t="shared" si="434"/>
        <v>3.5064757785471476</v>
      </c>
      <c r="EU708" s="191">
        <f t="shared" si="472"/>
        <v>6.7666348001556988</v>
      </c>
      <c r="EV708" s="191"/>
      <c r="EW708" s="191"/>
      <c r="EX708" s="192" t="str">
        <f t="shared" si="473"/>
        <v>Front</v>
      </c>
      <c r="EY708" s="145"/>
      <c r="EZ708" s="191"/>
      <c r="FA708" s="191"/>
      <c r="FB708" s="191"/>
      <c r="FC708" s="191"/>
      <c r="FD708" s="191"/>
      <c r="FE708" s="191"/>
      <c r="FF708" s="192"/>
      <c r="FG708" s="145"/>
      <c r="FH708" s="191"/>
      <c r="FI708" s="191"/>
      <c r="FJ708" s="191"/>
      <c r="FK708" s="191"/>
      <c r="FL708" s="191"/>
      <c r="FM708" s="191"/>
      <c r="FN708" s="192"/>
      <c r="FO708" s="145"/>
      <c r="FP708" s="191"/>
      <c r="FQ708" s="191"/>
      <c r="FR708" s="191"/>
      <c r="FS708" s="191"/>
      <c r="FT708" s="191"/>
      <c r="FU708" s="191"/>
      <c r="FV708" s="192"/>
      <c r="FW708" s="191"/>
      <c r="FX708" s="191"/>
      <c r="FY708" s="191"/>
      <c r="FZ708" s="191"/>
      <c r="GA708" s="191"/>
      <c r="GB708" s="191"/>
      <c r="GC708" s="191"/>
      <c r="GD708" s="210"/>
      <c r="GE708" s="145"/>
      <c r="GF708" s="191"/>
      <c r="GG708" s="191"/>
      <c r="GH708" s="191"/>
      <c r="GI708" s="191"/>
      <c r="GJ708" s="191"/>
      <c r="GK708" s="191"/>
      <c r="GL708" s="210"/>
      <c r="GM708" s="145"/>
      <c r="GN708" s="191"/>
      <c r="GO708" s="191"/>
      <c r="GP708" s="191"/>
      <c r="GQ708" s="191"/>
      <c r="GR708" s="191"/>
      <c r="GS708" s="191"/>
      <c r="GT708" s="210"/>
      <c r="GU708" s="145"/>
      <c r="GV708" s="191"/>
      <c r="GW708" s="191"/>
      <c r="GX708" s="191"/>
      <c r="GY708" s="191"/>
      <c r="GZ708" s="191"/>
      <c r="HA708" s="191"/>
      <c r="HB708" s="210"/>
      <c r="HC708" s="145"/>
      <c r="HD708" s="191"/>
      <c r="HE708" s="191"/>
      <c r="HF708" s="191"/>
      <c r="HG708" s="191"/>
      <c r="HH708" s="191"/>
      <c r="HI708" s="191"/>
      <c r="HJ708" s="210"/>
      <c r="HR708" s="310"/>
    </row>
    <row r="709" spans="1:226" s="309" customFormat="1" ht="14.45" customHeight="1" x14ac:dyDescent="0.25">
      <c r="A709" s="211" t="s">
        <v>431</v>
      </c>
      <c r="B709" s="194" t="s">
        <v>0</v>
      </c>
      <c r="C709" s="31">
        <f t="shared" si="435"/>
        <v>699</v>
      </c>
      <c r="D709" s="173" t="str">
        <f t="shared" si="436"/>
        <v>Dw_699</v>
      </c>
      <c r="E709" s="4">
        <v>511.32586152246972</v>
      </c>
      <c r="F709" s="195" t="s">
        <v>360</v>
      </c>
      <c r="G709" s="195">
        <v>17.5</v>
      </c>
      <c r="H709" s="3">
        <f t="shared" si="437"/>
        <v>48.509885827788594</v>
      </c>
      <c r="I709" s="196">
        <f t="shared" si="438"/>
        <v>183.94079847239851</v>
      </c>
      <c r="J709" s="1">
        <f t="shared" si="439"/>
        <v>0.3</v>
      </c>
      <c r="K709" s="280">
        <f t="shared" si="440"/>
        <v>0.63485489717017995</v>
      </c>
      <c r="L709" s="280">
        <f t="shared" si="441"/>
        <v>0.75541399606032589</v>
      </c>
      <c r="M709" s="225">
        <f t="shared" si="442"/>
        <v>1.1375462671179644</v>
      </c>
      <c r="N709" s="15" t="s">
        <v>432</v>
      </c>
      <c r="O709" s="197">
        <f t="shared" si="443"/>
        <v>0.56656049704524436</v>
      </c>
      <c r="P709" s="198">
        <f t="shared" si="444"/>
        <v>0</v>
      </c>
      <c r="Q709" s="198">
        <f t="shared" si="445"/>
        <v>0</v>
      </c>
      <c r="R709" s="198">
        <f t="shared" si="446"/>
        <v>0.79701777042798461</v>
      </c>
      <c r="S709" s="77">
        <f t="shared" si="447"/>
        <v>0.77574394855844686</v>
      </c>
      <c r="T709" s="199"/>
      <c r="U709" s="3">
        <f t="shared" si="448"/>
        <v>2.0199026949322678</v>
      </c>
      <c r="V709" s="98">
        <f t="shared" si="449"/>
        <v>13.872023449781768</v>
      </c>
      <c r="W709" s="49">
        <f t="shared" si="450"/>
        <v>3.4969581765342057</v>
      </c>
      <c r="X709" s="317">
        <f t="shared" si="451"/>
        <v>0.10718326225527192</v>
      </c>
      <c r="Y709" s="318">
        <v>0.1071832622552719</v>
      </c>
      <c r="Z709" s="200"/>
      <c r="AA709" s="66"/>
      <c r="AB709" s="66"/>
      <c r="AC709" s="66">
        <v>250</v>
      </c>
      <c r="AD709" s="66"/>
      <c r="AE709" s="66"/>
      <c r="AF709" s="66"/>
      <c r="AG709" s="66"/>
      <c r="AH709" s="195"/>
      <c r="AI709" s="34"/>
      <c r="AJ709" s="229">
        <v>180</v>
      </c>
      <c r="AK709" s="34"/>
      <c r="AL709" s="34"/>
      <c r="AM709" s="34"/>
      <c r="AN709" s="201"/>
      <c r="AO709" s="201"/>
      <c r="AP709" s="202">
        <v>240</v>
      </c>
      <c r="AQ709" s="18"/>
      <c r="AR709" s="18"/>
      <c r="AS709" s="18"/>
      <c r="AT709" s="51"/>
      <c r="AU709" s="17"/>
      <c r="AV709" s="18"/>
      <c r="AW709" s="112"/>
      <c r="AX709" s="103"/>
      <c r="AY709" s="18"/>
      <c r="AZ709" s="18"/>
      <c r="BA709" s="18"/>
      <c r="BB709" s="17"/>
      <c r="BC709" s="19"/>
      <c r="BD709" s="19"/>
      <c r="BE709" s="19"/>
      <c r="BF709" s="17"/>
      <c r="BG709" s="18"/>
      <c r="BH709" s="18"/>
      <c r="BI709" s="128"/>
      <c r="BJ709" s="331"/>
      <c r="BK709" s="332"/>
      <c r="BL709" s="332"/>
      <c r="BM709" s="332"/>
      <c r="BN709" s="333"/>
      <c r="BO709" s="203">
        <f t="shared" si="452"/>
        <v>6.9363999999999999</v>
      </c>
      <c r="BP709" s="285">
        <v>6.9935248583975254</v>
      </c>
      <c r="BQ709" s="204">
        <v>3.1199388259593444</v>
      </c>
      <c r="BR709" s="204"/>
      <c r="BS709" s="47"/>
      <c r="BT709" s="42"/>
      <c r="BU709" s="42"/>
      <c r="BV709" s="42"/>
      <c r="BW709" s="43"/>
      <c r="BX709" s="191"/>
      <c r="BY709" s="191"/>
      <c r="BZ709" s="205"/>
      <c r="CA709" s="191"/>
      <c r="CB709" s="206"/>
      <c r="CC709" s="191"/>
      <c r="CD709" s="207">
        <f t="shared" si="453"/>
        <v>55.182239541719554</v>
      </c>
      <c r="CE709" s="47" t="s">
        <v>356</v>
      </c>
      <c r="CF709" s="42">
        <v>31.8</v>
      </c>
      <c r="CG709" s="42" t="s">
        <v>353</v>
      </c>
      <c r="CH709" s="42">
        <v>175</v>
      </c>
      <c r="CI709" s="191"/>
      <c r="CJ709" s="192"/>
      <c r="CK709" s="191" t="s">
        <v>357</v>
      </c>
      <c r="CL709" s="191" t="s">
        <v>358</v>
      </c>
      <c r="CM709" s="208">
        <v>0.13</v>
      </c>
      <c r="CN709" s="191">
        <v>470</v>
      </c>
      <c r="CO709" s="205">
        <f t="shared" si="454"/>
        <v>76.949472965393454</v>
      </c>
      <c r="CP709" s="191">
        <f t="shared" si="455"/>
        <v>41.386679656289665</v>
      </c>
      <c r="CQ709" s="145" t="s">
        <v>353</v>
      </c>
      <c r="CR709" s="191">
        <v>175</v>
      </c>
      <c r="CS709" s="191"/>
      <c r="CT709" s="191"/>
      <c r="CU709" s="191"/>
      <c r="CV709" s="192"/>
      <c r="CW709" s="191" t="s">
        <v>357</v>
      </c>
      <c r="CX709" s="209" t="s">
        <v>358</v>
      </c>
      <c r="CY709" s="208">
        <v>0.13</v>
      </c>
      <c r="CZ709" s="191">
        <v>470</v>
      </c>
      <c r="DA709" s="191"/>
      <c r="DB709" s="191">
        <f t="shared" si="456"/>
        <v>48.509885827788594</v>
      </c>
      <c r="DC709" s="43">
        <f t="shared" si="457"/>
        <v>0</v>
      </c>
      <c r="DD709" s="191" t="s">
        <v>362</v>
      </c>
      <c r="DE709" s="191">
        <v>100</v>
      </c>
      <c r="DF709" s="191" t="s">
        <v>361</v>
      </c>
      <c r="DG709" s="191">
        <v>20</v>
      </c>
      <c r="DH709" s="191" t="s">
        <v>353</v>
      </c>
      <c r="DI709" s="192">
        <v>175</v>
      </c>
      <c r="DJ709" s="191"/>
      <c r="DK709" s="209"/>
      <c r="DL709" s="208"/>
      <c r="DM709" s="191"/>
      <c r="DN709" s="191">
        <f t="shared" si="458"/>
        <v>48.509885827788594</v>
      </c>
      <c r="DO709" s="192">
        <f t="shared" si="459"/>
        <v>0</v>
      </c>
      <c r="DP709" s="191">
        <v>1</v>
      </c>
      <c r="DQ709" s="191" t="s">
        <v>363</v>
      </c>
      <c r="DR709" s="191" t="s">
        <v>371</v>
      </c>
      <c r="DS709" s="208">
        <v>0.13400000000000001</v>
      </c>
      <c r="DT709" s="191">
        <v>580</v>
      </c>
      <c r="DU709" s="191">
        <f t="shared" si="460"/>
        <v>6.9935248583975254</v>
      </c>
      <c r="DV709" s="191">
        <v>0.375</v>
      </c>
      <c r="DW709" s="191">
        <v>0.45</v>
      </c>
      <c r="DX709" s="192">
        <f t="shared" si="461"/>
        <v>9.1970399236199256</v>
      </c>
      <c r="DY709" s="191">
        <v>1</v>
      </c>
      <c r="DZ709" s="191" t="s">
        <v>363</v>
      </c>
      <c r="EA709" s="191" t="s">
        <v>371</v>
      </c>
      <c r="EB709" s="208">
        <v>0.13400000000000001</v>
      </c>
      <c r="EC709" s="191">
        <v>580</v>
      </c>
      <c r="ED709" s="191">
        <f t="shared" si="462"/>
        <v>3.1199388259593444</v>
      </c>
      <c r="EE709" s="191">
        <v>0.47499999999999998</v>
      </c>
      <c r="EF709" s="191">
        <v>0.47499999999999998</v>
      </c>
      <c r="EG709" s="191">
        <f t="shared" si="463"/>
        <v>4.5985199618099628</v>
      </c>
      <c r="EH709" s="166">
        <f t="shared" si="464"/>
        <v>2</v>
      </c>
      <c r="EI709" s="205">
        <f t="shared" si="465"/>
        <v>3.433834581384855</v>
      </c>
      <c r="EJ709" s="205">
        <f t="shared" si="466"/>
        <v>2.0199026949322678</v>
      </c>
      <c r="EK709" s="51">
        <f t="shared" si="433"/>
        <v>0.85003613102707654</v>
      </c>
      <c r="EL709" s="220">
        <f t="shared" si="467"/>
        <v>1.7182709307572486E-2</v>
      </c>
      <c r="EM709" s="221">
        <f t="shared" si="468"/>
        <v>6.9360117248908839</v>
      </c>
      <c r="EN709" s="191"/>
      <c r="EO709" s="313"/>
      <c r="EP709" s="192" t="s">
        <v>354</v>
      </c>
      <c r="EQ709" s="222">
        <f t="shared" si="469"/>
        <v>3.433834581384855</v>
      </c>
      <c r="ER709" s="191">
        <f t="shared" si="470"/>
        <v>2.0199026949322678</v>
      </c>
      <c r="ES709" s="51">
        <f t="shared" si="471"/>
        <v>0.85003613102707654</v>
      </c>
      <c r="ET709" s="191">
        <f t="shared" si="434"/>
        <v>3.4853827093075722</v>
      </c>
      <c r="EU709" s="191">
        <f t="shared" si="472"/>
        <v>6.9360117248908839</v>
      </c>
      <c r="EV709" s="191"/>
      <c r="EW709" s="191"/>
      <c r="EX709" s="192" t="str">
        <f t="shared" si="473"/>
        <v>Front</v>
      </c>
      <c r="EY709" s="145"/>
      <c r="EZ709" s="191"/>
      <c r="FA709" s="191"/>
      <c r="FB709" s="191"/>
      <c r="FC709" s="191"/>
      <c r="FD709" s="191"/>
      <c r="FE709" s="191"/>
      <c r="FF709" s="192"/>
      <c r="FG709" s="145"/>
      <c r="FH709" s="191"/>
      <c r="FI709" s="191"/>
      <c r="FJ709" s="191"/>
      <c r="FK709" s="191"/>
      <c r="FL709" s="191"/>
      <c r="FM709" s="191"/>
      <c r="FN709" s="192"/>
      <c r="FO709" s="145"/>
      <c r="FP709" s="191"/>
      <c r="FQ709" s="191"/>
      <c r="FR709" s="191"/>
      <c r="FS709" s="191"/>
      <c r="FT709" s="191"/>
      <c r="FU709" s="191"/>
      <c r="FV709" s="192"/>
      <c r="FW709" s="191"/>
      <c r="FX709" s="191"/>
      <c r="FY709" s="191"/>
      <c r="FZ709" s="191"/>
      <c r="GA709" s="191"/>
      <c r="GB709" s="191"/>
      <c r="GC709" s="191"/>
      <c r="GD709" s="210"/>
      <c r="GE709" s="145"/>
      <c r="GF709" s="191"/>
      <c r="GG709" s="191"/>
      <c r="GH709" s="191"/>
      <c r="GI709" s="191"/>
      <c r="GJ709" s="191"/>
      <c r="GK709" s="191"/>
      <c r="GL709" s="210"/>
      <c r="GM709" s="145"/>
      <c r="GN709" s="191"/>
      <c r="GO709" s="191"/>
      <c r="GP709" s="191"/>
      <c r="GQ709" s="191"/>
      <c r="GR709" s="191"/>
      <c r="GS709" s="191"/>
      <c r="GT709" s="210"/>
      <c r="GU709" s="145"/>
      <c r="GV709" s="191"/>
      <c r="GW709" s="191"/>
      <c r="GX709" s="191"/>
      <c r="GY709" s="191"/>
      <c r="GZ709" s="191"/>
      <c r="HA709" s="191"/>
      <c r="HB709" s="210"/>
      <c r="HC709" s="145"/>
      <c r="HD709" s="191"/>
      <c r="HE709" s="191"/>
      <c r="HF709" s="191"/>
      <c r="HG709" s="191"/>
      <c r="HH709" s="191"/>
      <c r="HI709" s="191"/>
      <c r="HJ709" s="210"/>
      <c r="HR709" s="310"/>
    </row>
    <row r="710" spans="1:226" s="309" customFormat="1" ht="14.45" customHeight="1" x14ac:dyDescent="0.25">
      <c r="A710" s="211" t="s">
        <v>431</v>
      </c>
      <c r="B710" s="194" t="s">
        <v>0</v>
      </c>
      <c r="C710" s="31">
        <f t="shared" si="435"/>
        <v>700</v>
      </c>
      <c r="D710" s="173" t="str">
        <f t="shared" si="436"/>
        <v>Dw_700</v>
      </c>
      <c r="E710" s="4">
        <v>610.70579805460648</v>
      </c>
      <c r="F710" s="195" t="s">
        <v>360</v>
      </c>
      <c r="G710" s="195">
        <v>17.5</v>
      </c>
      <c r="H710" s="3">
        <f t="shared" si="437"/>
        <v>56.702157593284241</v>
      </c>
      <c r="I710" s="196">
        <f t="shared" si="438"/>
        <v>197.66947540416521</v>
      </c>
      <c r="J710" s="1">
        <f t="shared" si="439"/>
        <v>0.30000000000000004</v>
      </c>
      <c r="K710" s="280">
        <f t="shared" si="440"/>
        <v>0.70374093478393496</v>
      </c>
      <c r="L710" s="280">
        <f t="shared" si="441"/>
        <v>0.80091088669059962</v>
      </c>
      <c r="M710" s="225">
        <f t="shared" si="442"/>
        <v>1.0458304434657548</v>
      </c>
      <c r="N710" s="15" t="s">
        <v>432</v>
      </c>
      <c r="O710" s="197">
        <f t="shared" si="443"/>
        <v>0.60068316501794972</v>
      </c>
      <c r="P710" s="198">
        <f t="shared" si="444"/>
        <v>0</v>
      </c>
      <c r="Q710" s="198">
        <f t="shared" si="445"/>
        <v>0</v>
      </c>
      <c r="R710" s="198">
        <f t="shared" si="446"/>
        <v>0.73275740283392543</v>
      </c>
      <c r="S710" s="77">
        <f t="shared" si="447"/>
        <v>0.93282590176430846</v>
      </c>
      <c r="T710" s="199"/>
      <c r="U710" s="3">
        <f t="shared" si="448"/>
        <v>1.7340374084572903</v>
      </c>
      <c r="V710" s="98">
        <f t="shared" si="449"/>
        <v>10.223411495359533</v>
      </c>
      <c r="W710" s="49">
        <f t="shared" si="450"/>
        <v>5.5463049314821848</v>
      </c>
      <c r="X710" s="317">
        <f t="shared" si="451"/>
        <v>6.8106013960765655E-2</v>
      </c>
      <c r="Y710" s="318">
        <v>6.8106013960765641E-2</v>
      </c>
      <c r="Z710" s="200"/>
      <c r="AA710" s="66"/>
      <c r="AB710" s="66"/>
      <c r="AC710" s="66">
        <v>250</v>
      </c>
      <c r="AD710" s="66"/>
      <c r="AE710" s="66"/>
      <c r="AF710" s="66"/>
      <c r="AG710" s="66"/>
      <c r="AH710" s="195"/>
      <c r="AI710" s="34"/>
      <c r="AJ710" s="229">
        <v>180</v>
      </c>
      <c r="AK710" s="34"/>
      <c r="AL710" s="34"/>
      <c r="AM710" s="34"/>
      <c r="AN710" s="201"/>
      <c r="AO710" s="201"/>
      <c r="AP710" s="202">
        <v>240</v>
      </c>
      <c r="AQ710" s="18"/>
      <c r="AR710" s="18"/>
      <c r="AS710" s="18"/>
      <c r="AT710" s="51"/>
      <c r="AU710" s="17"/>
      <c r="AV710" s="18"/>
      <c r="AW710" s="112"/>
      <c r="AX710" s="103"/>
      <c r="AY710" s="18"/>
      <c r="AZ710" s="18"/>
      <c r="BA710" s="18"/>
      <c r="BB710" s="17"/>
      <c r="BC710" s="19"/>
      <c r="BD710" s="19"/>
      <c r="BE710" s="19"/>
      <c r="BF710" s="17"/>
      <c r="BG710" s="18"/>
      <c r="BH710" s="18"/>
      <c r="BI710" s="128"/>
      <c r="BJ710" s="331"/>
      <c r="BK710" s="332"/>
      <c r="BL710" s="332"/>
      <c r="BM710" s="332"/>
      <c r="BN710" s="333"/>
      <c r="BO710" s="203">
        <f t="shared" si="452"/>
        <v>6.9363999999999999</v>
      </c>
      <c r="BP710" s="285">
        <v>8.1745801270521081</v>
      </c>
      <c r="BQ710" s="204">
        <v>2.7882096167522197</v>
      </c>
      <c r="BR710" s="204"/>
      <c r="BS710" s="47"/>
      <c r="BT710" s="42"/>
      <c r="BU710" s="42"/>
      <c r="BV710" s="42"/>
      <c r="BW710" s="43"/>
      <c r="BX710" s="191"/>
      <c r="BY710" s="191"/>
      <c r="BZ710" s="205"/>
      <c r="CA710" s="191"/>
      <c r="CB710" s="206"/>
      <c r="CC710" s="191"/>
      <c r="CD710" s="207">
        <f t="shared" si="453"/>
        <v>59.300842621249572</v>
      </c>
      <c r="CE710" s="47" t="s">
        <v>356</v>
      </c>
      <c r="CF710" s="42">
        <v>31.8</v>
      </c>
      <c r="CG710" s="42" t="s">
        <v>353</v>
      </c>
      <c r="CH710" s="42">
        <v>175</v>
      </c>
      <c r="CI710" s="191"/>
      <c r="CJ710" s="192"/>
      <c r="CK710" s="191" t="s">
        <v>357</v>
      </c>
      <c r="CL710" s="191" t="s">
        <v>358</v>
      </c>
      <c r="CM710" s="208">
        <v>0.13</v>
      </c>
      <c r="CN710" s="191">
        <v>470</v>
      </c>
      <c r="CO710" s="205">
        <f t="shared" si="454"/>
        <v>74.293606366168859</v>
      </c>
      <c r="CP710" s="191">
        <f t="shared" si="455"/>
        <v>44.475631965937175</v>
      </c>
      <c r="CQ710" s="145" t="s">
        <v>353</v>
      </c>
      <c r="CR710" s="191">
        <v>175</v>
      </c>
      <c r="CS710" s="191"/>
      <c r="CT710" s="191"/>
      <c r="CU710" s="191"/>
      <c r="CV710" s="192"/>
      <c r="CW710" s="191" t="s">
        <v>357</v>
      </c>
      <c r="CX710" s="209" t="s">
        <v>358</v>
      </c>
      <c r="CY710" s="208">
        <v>0.13</v>
      </c>
      <c r="CZ710" s="191">
        <v>470</v>
      </c>
      <c r="DA710" s="191"/>
      <c r="DB710" s="191">
        <f t="shared" si="456"/>
        <v>56.702157593284241</v>
      </c>
      <c r="DC710" s="43">
        <f t="shared" si="457"/>
        <v>0</v>
      </c>
      <c r="DD710" s="191" t="s">
        <v>362</v>
      </c>
      <c r="DE710" s="191">
        <v>100</v>
      </c>
      <c r="DF710" s="191" t="s">
        <v>361</v>
      </c>
      <c r="DG710" s="191">
        <v>20</v>
      </c>
      <c r="DH710" s="191" t="s">
        <v>353</v>
      </c>
      <c r="DI710" s="192">
        <v>175</v>
      </c>
      <c r="DJ710" s="191"/>
      <c r="DK710" s="209"/>
      <c r="DL710" s="208"/>
      <c r="DM710" s="191"/>
      <c r="DN710" s="191">
        <f t="shared" si="458"/>
        <v>56.702157593284241</v>
      </c>
      <c r="DO710" s="192">
        <f t="shared" si="459"/>
        <v>0</v>
      </c>
      <c r="DP710" s="191">
        <v>1</v>
      </c>
      <c r="DQ710" s="191" t="s">
        <v>363</v>
      </c>
      <c r="DR710" s="191" t="s">
        <v>371</v>
      </c>
      <c r="DS710" s="208">
        <v>0.13400000000000001</v>
      </c>
      <c r="DT710" s="191">
        <v>580</v>
      </c>
      <c r="DU710" s="191">
        <f t="shared" si="460"/>
        <v>8.1745801270521081</v>
      </c>
      <c r="DV710" s="191">
        <v>0.375</v>
      </c>
      <c r="DW710" s="191">
        <v>0.45</v>
      </c>
      <c r="DX710" s="192">
        <f t="shared" si="461"/>
        <v>9.883473770208262</v>
      </c>
      <c r="DY710" s="191">
        <v>1</v>
      </c>
      <c r="DZ710" s="191" t="s">
        <v>363</v>
      </c>
      <c r="EA710" s="191" t="s">
        <v>371</v>
      </c>
      <c r="EB710" s="208">
        <v>0.13400000000000001</v>
      </c>
      <c r="EC710" s="191">
        <v>580</v>
      </c>
      <c r="ED710" s="191">
        <f t="shared" si="462"/>
        <v>2.7882096167522197</v>
      </c>
      <c r="EE710" s="191">
        <v>0.47499999999999998</v>
      </c>
      <c r="EF710" s="191">
        <v>0.47499999999999998</v>
      </c>
      <c r="EG710" s="191">
        <f t="shared" si="463"/>
        <v>4.941736885104131</v>
      </c>
      <c r="EH710" s="166">
        <f t="shared" si="464"/>
        <v>2</v>
      </c>
      <c r="EI710" s="205">
        <f t="shared" si="465"/>
        <v>2.947863594377393</v>
      </c>
      <c r="EJ710" s="205">
        <f t="shared" si="466"/>
        <v>1.73403740845729</v>
      </c>
      <c r="EK710" s="51">
        <f t="shared" si="433"/>
        <v>0.80417220829492964</v>
      </c>
      <c r="EL710" s="220">
        <f t="shared" si="467"/>
        <v>0.26016820281130348</v>
      </c>
      <c r="EM710" s="221">
        <f t="shared" si="468"/>
        <v>5.1117057476797667</v>
      </c>
      <c r="EN710" s="191"/>
      <c r="EO710" s="313"/>
      <c r="EP710" s="192" t="s">
        <v>354</v>
      </c>
      <c r="EQ710" s="222">
        <f t="shared" si="469"/>
        <v>2.947863594377393</v>
      </c>
      <c r="ER710" s="191">
        <f t="shared" si="470"/>
        <v>1.73403740845729</v>
      </c>
      <c r="ES710" s="51">
        <f t="shared" si="471"/>
        <v>0.80417220829492964</v>
      </c>
      <c r="ET710" s="191">
        <f t="shared" si="434"/>
        <v>3.7283682028113034</v>
      </c>
      <c r="EU710" s="191">
        <f t="shared" si="472"/>
        <v>5.1117057476797667</v>
      </c>
      <c r="EV710" s="191"/>
      <c r="EW710" s="191"/>
      <c r="EX710" s="192" t="str">
        <f t="shared" si="473"/>
        <v>Front</v>
      </c>
      <c r="EY710" s="145"/>
      <c r="EZ710" s="191"/>
      <c r="FA710" s="191"/>
      <c r="FB710" s="191"/>
      <c r="FC710" s="191"/>
      <c r="FD710" s="191"/>
      <c r="FE710" s="191"/>
      <c r="FF710" s="192"/>
      <c r="FG710" s="145"/>
      <c r="FH710" s="191"/>
      <c r="FI710" s="191"/>
      <c r="FJ710" s="191"/>
      <c r="FK710" s="191"/>
      <c r="FL710" s="191"/>
      <c r="FM710" s="191"/>
      <c r="FN710" s="192"/>
      <c r="FO710" s="145"/>
      <c r="FP710" s="191"/>
      <c r="FQ710" s="191"/>
      <c r="FR710" s="191"/>
      <c r="FS710" s="191"/>
      <c r="FT710" s="191"/>
      <c r="FU710" s="191"/>
      <c r="FV710" s="192"/>
      <c r="FW710" s="191"/>
      <c r="FX710" s="191"/>
      <c r="FY710" s="191"/>
      <c r="FZ710" s="191"/>
      <c r="GA710" s="191"/>
      <c r="GB710" s="191"/>
      <c r="GC710" s="191"/>
      <c r="GD710" s="210"/>
      <c r="GE710" s="145"/>
      <c r="GF710" s="191"/>
      <c r="GG710" s="191"/>
      <c r="GH710" s="191"/>
      <c r="GI710" s="191"/>
      <c r="GJ710" s="191"/>
      <c r="GK710" s="191"/>
      <c r="GL710" s="210"/>
      <c r="GM710" s="145"/>
      <c r="GN710" s="191"/>
      <c r="GO710" s="191"/>
      <c r="GP710" s="191"/>
      <c r="GQ710" s="191"/>
      <c r="GR710" s="191"/>
      <c r="GS710" s="191"/>
      <c r="GT710" s="210"/>
      <c r="GU710" s="145"/>
      <c r="GV710" s="191"/>
      <c r="GW710" s="191"/>
      <c r="GX710" s="191"/>
      <c r="GY710" s="191"/>
      <c r="GZ710" s="191"/>
      <c r="HA710" s="191"/>
      <c r="HB710" s="210"/>
      <c r="HC710" s="145"/>
      <c r="HD710" s="191"/>
      <c r="HE710" s="191"/>
      <c r="HF710" s="191"/>
      <c r="HG710" s="191"/>
      <c r="HH710" s="191"/>
      <c r="HI710" s="191"/>
      <c r="HJ710" s="210"/>
      <c r="HR710" s="310"/>
    </row>
    <row r="711" spans="1:226" s="309" customFormat="1" ht="14.45" customHeight="1" x14ac:dyDescent="0.25">
      <c r="A711" s="211" t="s">
        <v>431</v>
      </c>
      <c r="B711" s="194" t="s">
        <v>0</v>
      </c>
      <c r="C711" s="31">
        <f t="shared" si="435"/>
        <v>701</v>
      </c>
      <c r="D711" s="173" t="str">
        <f t="shared" si="436"/>
        <v>Dw_701</v>
      </c>
      <c r="E711" s="4">
        <v>540.37906837672926</v>
      </c>
      <c r="F711" s="195" t="s">
        <v>360</v>
      </c>
      <c r="G711" s="195">
        <v>17.5</v>
      </c>
      <c r="H711" s="3">
        <f t="shared" si="437"/>
        <v>55.159172751814317</v>
      </c>
      <c r="I711" s="196">
        <f t="shared" si="438"/>
        <v>195.30013459459491</v>
      </c>
      <c r="J711" s="1">
        <f t="shared" si="439"/>
        <v>0.3</v>
      </c>
      <c r="K711" s="280">
        <f t="shared" si="440"/>
        <v>0.68944230293460274</v>
      </c>
      <c r="L711" s="280">
        <f t="shared" si="441"/>
        <v>0.79694382828165533</v>
      </c>
      <c r="M711" s="225">
        <f t="shared" si="442"/>
        <v>1.062199403207172</v>
      </c>
      <c r="N711" s="15" t="s">
        <v>432</v>
      </c>
      <c r="O711" s="197">
        <f t="shared" si="443"/>
        <v>0.59770787121124147</v>
      </c>
      <c r="P711" s="198">
        <f t="shared" si="444"/>
        <v>0</v>
      </c>
      <c r="Q711" s="198">
        <f t="shared" si="445"/>
        <v>0</v>
      </c>
      <c r="R711" s="198">
        <f t="shared" si="446"/>
        <v>0.74422625660668984</v>
      </c>
      <c r="S711" s="77">
        <f t="shared" si="447"/>
        <v>0.90041966854967348</v>
      </c>
      <c r="T711" s="199"/>
      <c r="U711" s="3">
        <f t="shared" si="448"/>
        <v>1.8361871079474952</v>
      </c>
      <c r="V711" s="98">
        <f t="shared" si="449"/>
        <v>11.463382524334794</v>
      </c>
      <c r="W711" s="49">
        <f t="shared" si="450"/>
        <v>4.8117711011318747</v>
      </c>
      <c r="X711" s="317">
        <f t="shared" si="451"/>
        <v>7.9536908969045403E-2</v>
      </c>
      <c r="Y711" s="318">
        <v>7.9536908969045403E-2</v>
      </c>
      <c r="Z711" s="200"/>
      <c r="AA711" s="66"/>
      <c r="AB711" s="66"/>
      <c r="AC711" s="66">
        <v>250</v>
      </c>
      <c r="AD711" s="66"/>
      <c r="AE711" s="66"/>
      <c r="AF711" s="66"/>
      <c r="AG711" s="66"/>
      <c r="AH711" s="195"/>
      <c r="AI711" s="34"/>
      <c r="AJ711" s="229">
        <v>180</v>
      </c>
      <c r="AK711" s="34"/>
      <c r="AL711" s="34"/>
      <c r="AM711" s="34"/>
      <c r="AN711" s="201"/>
      <c r="AO711" s="201"/>
      <c r="AP711" s="202">
        <v>240</v>
      </c>
      <c r="AQ711" s="18"/>
      <c r="AR711" s="18"/>
      <c r="AS711" s="18"/>
      <c r="AT711" s="51"/>
      <c r="AU711" s="17"/>
      <c r="AV711" s="18"/>
      <c r="AW711" s="112"/>
      <c r="AX711" s="103"/>
      <c r="AY711" s="18"/>
      <c r="AZ711" s="18"/>
      <c r="BA711" s="18"/>
      <c r="BB711" s="17"/>
      <c r="BC711" s="19"/>
      <c r="BD711" s="19"/>
      <c r="BE711" s="19"/>
      <c r="BF711" s="17"/>
      <c r="BG711" s="18"/>
      <c r="BH711" s="18"/>
      <c r="BI711" s="128"/>
      <c r="BJ711" s="331"/>
      <c r="BK711" s="332"/>
      <c r="BL711" s="332"/>
      <c r="BM711" s="332"/>
      <c r="BN711" s="333"/>
      <c r="BO711" s="203">
        <f t="shared" si="452"/>
        <v>6.9363999999999999</v>
      </c>
      <c r="BP711" s="285">
        <v>7.9521326266960264</v>
      </c>
      <c r="BQ711" s="204">
        <v>2.8539343406679598</v>
      </c>
      <c r="BR711" s="204"/>
      <c r="BS711" s="47"/>
      <c r="BT711" s="42"/>
      <c r="BU711" s="42"/>
      <c r="BV711" s="42"/>
      <c r="BW711" s="43"/>
      <c r="BX711" s="191"/>
      <c r="BY711" s="191"/>
      <c r="BZ711" s="205"/>
      <c r="CA711" s="191"/>
      <c r="CB711" s="206"/>
      <c r="CC711" s="191"/>
      <c r="CD711" s="207">
        <f t="shared" si="453"/>
        <v>58.590040378378475</v>
      </c>
      <c r="CE711" s="47" t="s">
        <v>356</v>
      </c>
      <c r="CF711" s="42">
        <v>31.8</v>
      </c>
      <c r="CG711" s="42" t="s">
        <v>353</v>
      </c>
      <c r="CH711" s="42">
        <v>175</v>
      </c>
      <c r="CI711" s="191"/>
      <c r="CJ711" s="192"/>
      <c r="CK711" s="191" t="s">
        <v>357</v>
      </c>
      <c r="CL711" s="191" t="s">
        <v>358</v>
      </c>
      <c r="CM711" s="208">
        <v>0.13</v>
      </c>
      <c r="CN711" s="191">
        <v>470</v>
      </c>
      <c r="CO711" s="205">
        <f t="shared" si="454"/>
        <v>75.010235239538389</v>
      </c>
      <c r="CP711" s="191">
        <f t="shared" si="455"/>
        <v>43.942530283783853</v>
      </c>
      <c r="CQ711" s="145" t="s">
        <v>353</v>
      </c>
      <c r="CR711" s="191">
        <v>175</v>
      </c>
      <c r="CS711" s="191"/>
      <c r="CT711" s="191"/>
      <c r="CU711" s="191"/>
      <c r="CV711" s="192"/>
      <c r="CW711" s="191" t="s">
        <v>357</v>
      </c>
      <c r="CX711" s="209" t="s">
        <v>358</v>
      </c>
      <c r="CY711" s="208">
        <v>0.13</v>
      </c>
      <c r="CZ711" s="191">
        <v>470</v>
      </c>
      <c r="DA711" s="191"/>
      <c r="DB711" s="191">
        <f t="shared" si="456"/>
        <v>55.159172751814317</v>
      </c>
      <c r="DC711" s="43">
        <f t="shared" si="457"/>
        <v>0</v>
      </c>
      <c r="DD711" s="191" t="s">
        <v>362</v>
      </c>
      <c r="DE711" s="191">
        <v>100</v>
      </c>
      <c r="DF711" s="191" t="s">
        <v>361</v>
      </c>
      <c r="DG711" s="191">
        <v>20</v>
      </c>
      <c r="DH711" s="191" t="s">
        <v>353</v>
      </c>
      <c r="DI711" s="192">
        <v>175</v>
      </c>
      <c r="DJ711" s="191"/>
      <c r="DK711" s="209"/>
      <c r="DL711" s="208"/>
      <c r="DM711" s="191"/>
      <c r="DN711" s="191">
        <f t="shared" si="458"/>
        <v>55.159172751814317</v>
      </c>
      <c r="DO711" s="192">
        <f t="shared" si="459"/>
        <v>0</v>
      </c>
      <c r="DP711" s="191">
        <v>1</v>
      </c>
      <c r="DQ711" s="191" t="s">
        <v>363</v>
      </c>
      <c r="DR711" s="191" t="s">
        <v>371</v>
      </c>
      <c r="DS711" s="208">
        <v>0.13400000000000001</v>
      </c>
      <c r="DT711" s="191">
        <v>580</v>
      </c>
      <c r="DU711" s="191">
        <f t="shared" si="460"/>
        <v>7.9521326266960264</v>
      </c>
      <c r="DV711" s="191">
        <v>0.375</v>
      </c>
      <c r="DW711" s="191">
        <v>0.45</v>
      </c>
      <c r="DX711" s="192">
        <f t="shared" si="461"/>
        <v>9.7650067297297465</v>
      </c>
      <c r="DY711" s="191">
        <v>1</v>
      </c>
      <c r="DZ711" s="191" t="s">
        <v>363</v>
      </c>
      <c r="EA711" s="191" t="s">
        <v>371</v>
      </c>
      <c r="EB711" s="208">
        <v>0.13400000000000001</v>
      </c>
      <c r="EC711" s="191">
        <v>580</v>
      </c>
      <c r="ED711" s="191">
        <f t="shared" si="462"/>
        <v>2.8539343406679598</v>
      </c>
      <c r="EE711" s="191">
        <v>0.47499999999999998</v>
      </c>
      <c r="EF711" s="191">
        <v>0.47499999999999998</v>
      </c>
      <c r="EG711" s="191">
        <f t="shared" si="463"/>
        <v>4.8825033648648732</v>
      </c>
      <c r="EH711" s="166">
        <f t="shared" si="464"/>
        <v>2</v>
      </c>
      <c r="EI711" s="205">
        <f t="shared" si="465"/>
        <v>3.1215180835107419</v>
      </c>
      <c r="EJ711" s="205">
        <f t="shared" si="466"/>
        <v>1.8361871079474952</v>
      </c>
      <c r="EK711" s="51">
        <f t="shared" si="433"/>
        <v>0.76774723272046463</v>
      </c>
      <c r="EL711" s="220">
        <f t="shared" si="467"/>
        <v>0.17334095824462903</v>
      </c>
      <c r="EM711" s="221">
        <f t="shared" si="468"/>
        <v>5.7316912621673968</v>
      </c>
      <c r="EN711" s="191"/>
      <c r="EO711" s="313"/>
      <c r="EP711" s="192" t="s">
        <v>354</v>
      </c>
      <c r="EQ711" s="222">
        <f t="shared" si="469"/>
        <v>3.1215180835107419</v>
      </c>
      <c r="ER711" s="191">
        <f t="shared" si="470"/>
        <v>1.8361871079474952</v>
      </c>
      <c r="ES711" s="51">
        <f t="shared" si="471"/>
        <v>0.76774723272046463</v>
      </c>
      <c r="ET711" s="191">
        <f t="shared" si="434"/>
        <v>3.641540958244629</v>
      </c>
      <c r="EU711" s="191">
        <f t="shared" si="472"/>
        <v>5.7316912621673968</v>
      </c>
      <c r="EV711" s="191"/>
      <c r="EW711" s="191"/>
      <c r="EX711" s="192" t="str">
        <f t="shared" si="473"/>
        <v>Front</v>
      </c>
      <c r="EY711" s="145"/>
      <c r="EZ711" s="191"/>
      <c r="FA711" s="191"/>
      <c r="FB711" s="191"/>
      <c r="FC711" s="191"/>
      <c r="FD711" s="191"/>
      <c r="FE711" s="191"/>
      <c r="FF711" s="192"/>
      <c r="FG711" s="145"/>
      <c r="FH711" s="191"/>
      <c r="FI711" s="191"/>
      <c r="FJ711" s="191"/>
      <c r="FK711" s="191"/>
      <c r="FL711" s="191"/>
      <c r="FM711" s="191"/>
      <c r="FN711" s="192"/>
      <c r="FO711" s="145"/>
      <c r="FP711" s="191"/>
      <c r="FQ711" s="191"/>
      <c r="FR711" s="191"/>
      <c r="FS711" s="191"/>
      <c r="FT711" s="191"/>
      <c r="FU711" s="191"/>
      <c r="FV711" s="192"/>
      <c r="FW711" s="191"/>
      <c r="FX711" s="191"/>
      <c r="FY711" s="191"/>
      <c r="FZ711" s="191"/>
      <c r="GA711" s="191"/>
      <c r="GB711" s="191"/>
      <c r="GC711" s="191"/>
      <c r="GD711" s="210"/>
      <c r="GE711" s="145"/>
      <c r="GF711" s="191"/>
      <c r="GG711" s="191"/>
      <c r="GH711" s="191"/>
      <c r="GI711" s="191"/>
      <c r="GJ711" s="191"/>
      <c r="GK711" s="191"/>
      <c r="GL711" s="210"/>
      <c r="GM711" s="145"/>
      <c r="GN711" s="191"/>
      <c r="GO711" s="191"/>
      <c r="GP711" s="191"/>
      <c r="GQ711" s="191"/>
      <c r="GR711" s="191"/>
      <c r="GS711" s="191"/>
      <c r="GT711" s="210"/>
      <c r="GU711" s="145"/>
      <c r="GV711" s="191"/>
      <c r="GW711" s="191"/>
      <c r="GX711" s="191"/>
      <c r="GY711" s="191"/>
      <c r="GZ711" s="191"/>
      <c r="HA711" s="191"/>
      <c r="HB711" s="210"/>
      <c r="HC711" s="145"/>
      <c r="HD711" s="191"/>
      <c r="HE711" s="191"/>
      <c r="HF711" s="191"/>
      <c r="HG711" s="191"/>
      <c r="HH711" s="191"/>
      <c r="HI711" s="191"/>
      <c r="HJ711" s="210"/>
      <c r="HR711" s="310"/>
    </row>
    <row r="712" spans="1:226" s="309" customFormat="1" ht="14.45" customHeight="1" x14ac:dyDescent="0.25">
      <c r="A712" s="211" t="s">
        <v>431</v>
      </c>
      <c r="B712" s="194" t="s">
        <v>0</v>
      </c>
      <c r="C712" s="31">
        <f t="shared" si="435"/>
        <v>702</v>
      </c>
      <c r="D712" s="173" t="str">
        <f t="shared" si="436"/>
        <v>Dw_702</v>
      </c>
      <c r="E712" s="4">
        <v>547.23515312042275</v>
      </c>
      <c r="F712" s="195" t="s">
        <v>360</v>
      </c>
      <c r="G712" s="195">
        <v>17.5</v>
      </c>
      <c r="H712" s="3">
        <f t="shared" si="437"/>
        <v>51.344575540836317</v>
      </c>
      <c r="I712" s="196">
        <f t="shared" si="438"/>
        <v>185.89606017506958</v>
      </c>
      <c r="J712" s="1">
        <f t="shared" si="439"/>
        <v>0.30000000000000004</v>
      </c>
      <c r="K712" s="280">
        <f t="shared" si="440"/>
        <v>0.67024263561962472</v>
      </c>
      <c r="L712" s="280">
        <f t="shared" si="441"/>
        <v>0.77128145548653582</v>
      </c>
      <c r="M712" s="225">
        <f t="shared" si="442"/>
        <v>1.0861676713670716</v>
      </c>
      <c r="N712" s="15" t="s">
        <v>432</v>
      </c>
      <c r="O712" s="197">
        <f t="shared" si="443"/>
        <v>0.57846109161490189</v>
      </c>
      <c r="P712" s="198">
        <f t="shared" si="444"/>
        <v>0</v>
      </c>
      <c r="Q712" s="198">
        <f t="shared" si="445"/>
        <v>0</v>
      </c>
      <c r="R712" s="198">
        <f t="shared" si="446"/>
        <v>0.76101953895662167</v>
      </c>
      <c r="S712" s="77">
        <f t="shared" si="447"/>
        <v>0.84301199573819985</v>
      </c>
      <c r="T712" s="199"/>
      <c r="U712" s="3">
        <f t="shared" si="448"/>
        <v>1.7905148365800871</v>
      </c>
      <c r="V712" s="98">
        <f t="shared" si="449"/>
        <v>10.900207492045615</v>
      </c>
      <c r="W712" s="49">
        <f t="shared" si="450"/>
        <v>4.7104218500707278</v>
      </c>
      <c r="X712" s="317">
        <f t="shared" si="451"/>
        <v>7.8460946258242445E-2</v>
      </c>
      <c r="Y712" s="318">
        <v>7.8460946258242445E-2</v>
      </c>
      <c r="Z712" s="200"/>
      <c r="AA712" s="66"/>
      <c r="AB712" s="66"/>
      <c r="AC712" s="66">
        <v>250</v>
      </c>
      <c r="AD712" s="66"/>
      <c r="AE712" s="66"/>
      <c r="AF712" s="66"/>
      <c r="AG712" s="66"/>
      <c r="AH712" s="195"/>
      <c r="AI712" s="34"/>
      <c r="AJ712" s="229">
        <v>180</v>
      </c>
      <c r="AK712" s="34"/>
      <c r="AL712" s="34"/>
      <c r="AM712" s="34"/>
      <c r="AN712" s="201"/>
      <c r="AO712" s="201"/>
      <c r="AP712" s="202">
        <v>240</v>
      </c>
      <c r="AQ712" s="18"/>
      <c r="AR712" s="18"/>
      <c r="AS712" s="18"/>
      <c r="AT712" s="51"/>
      <c r="AU712" s="17"/>
      <c r="AV712" s="18"/>
      <c r="AW712" s="112"/>
      <c r="AX712" s="103"/>
      <c r="AY712" s="18"/>
      <c r="AZ712" s="18"/>
      <c r="BA712" s="18"/>
      <c r="BB712" s="17"/>
      <c r="BC712" s="19"/>
      <c r="BD712" s="19"/>
      <c r="BE712" s="19"/>
      <c r="BF712" s="17"/>
      <c r="BG712" s="18"/>
      <c r="BH712" s="18"/>
      <c r="BI712" s="128"/>
      <c r="BJ712" s="331"/>
      <c r="BK712" s="332"/>
      <c r="BL712" s="332"/>
      <c r="BM712" s="332"/>
      <c r="BN712" s="333"/>
      <c r="BO712" s="203">
        <f t="shared" si="452"/>
        <v>6.9363999999999999</v>
      </c>
      <c r="BP712" s="285">
        <v>7.4021935789222537</v>
      </c>
      <c r="BQ712" s="204">
        <v>2.9015017628964381</v>
      </c>
      <c r="BR712" s="204"/>
      <c r="BS712" s="47"/>
      <c r="BT712" s="42"/>
      <c r="BU712" s="42"/>
      <c r="BV712" s="42"/>
      <c r="BW712" s="43"/>
      <c r="BX712" s="191"/>
      <c r="BY712" s="191"/>
      <c r="BZ712" s="205"/>
      <c r="CA712" s="191"/>
      <c r="CB712" s="206"/>
      <c r="CC712" s="191"/>
      <c r="CD712" s="207">
        <f t="shared" si="453"/>
        <v>55.768818052520878</v>
      </c>
      <c r="CE712" s="47" t="s">
        <v>356</v>
      </c>
      <c r="CF712" s="42">
        <v>31.8</v>
      </c>
      <c r="CG712" s="42" t="s">
        <v>353</v>
      </c>
      <c r="CH712" s="42">
        <v>175</v>
      </c>
      <c r="CI712" s="191"/>
      <c r="CJ712" s="192"/>
      <c r="CK712" s="191" t="s">
        <v>357</v>
      </c>
      <c r="CL712" s="191" t="s">
        <v>358</v>
      </c>
      <c r="CM712" s="208">
        <v>0.13</v>
      </c>
      <c r="CN712" s="191">
        <v>470</v>
      </c>
      <c r="CO712" s="205">
        <f t="shared" si="454"/>
        <v>73.235355241969074</v>
      </c>
      <c r="CP712" s="191">
        <f t="shared" si="455"/>
        <v>41.826613539390657</v>
      </c>
      <c r="CQ712" s="145" t="s">
        <v>353</v>
      </c>
      <c r="CR712" s="191">
        <v>175</v>
      </c>
      <c r="CS712" s="191"/>
      <c r="CT712" s="191"/>
      <c r="CU712" s="191"/>
      <c r="CV712" s="192"/>
      <c r="CW712" s="191" t="s">
        <v>357</v>
      </c>
      <c r="CX712" s="209" t="s">
        <v>358</v>
      </c>
      <c r="CY712" s="208">
        <v>0.13</v>
      </c>
      <c r="CZ712" s="191">
        <v>470</v>
      </c>
      <c r="DA712" s="191"/>
      <c r="DB712" s="191">
        <f t="shared" si="456"/>
        <v>51.344575540836317</v>
      </c>
      <c r="DC712" s="43">
        <f t="shared" si="457"/>
        <v>0</v>
      </c>
      <c r="DD712" s="191" t="s">
        <v>362</v>
      </c>
      <c r="DE712" s="191">
        <v>100</v>
      </c>
      <c r="DF712" s="191" t="s">
        <v>361</v>
      </c>
      <c r="DG712" s="191">
        <v>20</v>
      </c>
      <c r="DH712" s="191" t="s">
        <v>353</v>
      </c>
      <c r="DI712" s="192">
        <v>175</v>
      </c>
      <c r="DJ712" s="191"/>
      <c r="DK712" s="209"/>
      <c r="DL712" s="208"/>
      <c r="DM712" s="191"/>
      <c r="DN712" s="191">
        <f t="shared" si="458"/>
        <v>51.344575540836317</v>
      </c>
      <c r="DO712" s="192">
        <f t="shared" si="459"/>
        <v>0</v>
      </c>
      <c r="DP712" s="191">
        <v>1</v>
      </c>
      <c r="DQ712" s="191" t="s">
        <v>363</v>
      </c>
      <c r="DR712" s="191" t="s">
        <v>371</v>
      </c>
      <c r="DS712" s="208">
        <v>0.13400000000000001</v>
      </c>
      <c r="DT712" s="191">
        <v>580</v>
      </c>
      <c r="DU712" s="191">
        <f t="shared" si="460"/>
        <v>7.4021935789222537</v>
      </c>
      <c r="DV712" s="191">
        <v>0.375</v>
      </c>
      <c r="DW712" s="191">
        <v>0.45</v>
      </c>
      <c r="DX712" s="192">
        <f t="shared" si="461"/>
        <v>9.2948030087534796</v>
      </c>
      <c r="DY712" s="191">
        <v>1</v>
      </c>
      <c r="DZ712" s="191" t="s">
        <v>363</v>
      </c>
      <c r="EA712" s="191" t="s">
        <v>371</v>
      </c>
      <c r="EB712" s="208">
        <v>0.13400000000000001</v>
      </c>
      <c r="EC712" s="191">
        <v>580</v>
      </c>
      <c r="ED712" s="191">
        <f t="shared" si="462"/>
        <v>2.9015017628964381</v>
      </c>
      <c r="EE712" s="191">
        <v>0.47499999999999998</v>
      </c>
      <c r="EF712" s="191">
        <v>0.47499999999999998</v>
      </c>
      <c r="EG712" s="191">
        <f t="shared" si="463"/>
        <v>4.6474015043767398</v>
      </c>
      <c r="EH712" s="166">
        <f t="shared" si="464"/>
        <v>2</v>
      </c>
      <c r="EI712" s="205">
        <f t="shared" si="465"/>
        <v>3.043875222186148</v>
      </c>
      <c r="EJ712" s="205">
        <f t="shared" si="466"/>
        <v>1.7905148365800871</v>
      </c>
      <c r="EK712" s="51">
        <f t="shared" si="433"/>
        <v>0.86098692631635099</v>
      </c>
      <c r="EL712" s="220">
        <f t="shared" si="467"/>
        <v>0.21216238890692596</v>
      </c>
      <c r="EM712" s="221">
        <f t="shared" si="468"/>
        <v>5.4501037460228074</v>
      </c>
      <c r="EN712" s="191"/>
      <c r="EO712" s="313"/>
      <c r="EP712" s="192" t="s">
        <v>354</v>
      </c>
      <c r="EQ712" s="222">
        <f t="shared" si="469"/>
        <v>3.043875222186148</v>
      </c>
      <c r="ER712" s="191">
        <f t="shared" si="470"/>
        <v>1.7905148365800871</v>
      </c>
      <c r="ES712" s="51">
        <f t="shared" si="471"/>
        <v>0.86098692631635099</v>
      </c>
      <c r="ET712" s="191">
        <f t="shared" si="434"/>
        <v>3.6803623889069259</v>
      </c>
      <c r="EU712" s="191">
        <f t="shared" si="472"/>
        <v>5.4501037460228074</v>
      </c>
      <c r="EV712" s="191"/>
      <c r="EW712" s="191"/>
      <c r="EX712" s="192" t="str">
        <f t="shared" si="473"/>
        <v>Front</v>
      </c>
      <c r="EY712" s="145"/>
      <c r="EZ712" s="191"/>
      <c r="FA712" s="191"/>
      <c r="FB712" s="191"/>
      <c r="FC712" s="191"/>
      <c r="FD712" s="191"/>
      <c r="FE712" s="191"/>
      <c r="FF712" s="192"/>
      <c r="FG712" s="145"/>
      <c r="FH712" s="191"/>
      <c r="FI712" s="191"/>
      <c r="FJ712" s="191"/>
      <c r="FK712" s="191"/>
      <c r="FL712" s="191"/>
      <c r="FM712" s="191"/>
      <c r="FN712" s="192"/>
      <c r="FO712" s="145"/>
      <c r="FP712" s="191"/>
      <c r="FQ712" s="191"/>
      <c r="FR712" s="191"/>
      <c r="FS712" s="191"/>
      <c r="FT712" s="191"/>
      <c r="FU712" s="191"/>
      <c r="FV712" s="192"/>
      <c r="FW712" s="191"/>
      <c r="FX712" s="191"/>
      <c r="FY712" s="191"/>
      <c r="FZ712" s="191"/>
      <c r="GA712" s="191"/>
      <c r="GB712" s="191"/>
      <c r="GC712" s="191"/>
      <c r="GD712" s="210"/>
      <c r="GE712" s="145"/>
      <c r="GF712" s="191"/>
      <c r="GG712" s="191"/>
      <c r="GH712" s="191"/>
      <c r="GI712" s="191"/>
      <c r="GJ712" s="191"/>
      <c r="GK712" s="191"/>
      <c r="GL712" s="210"/>
      <c r="GM712" s="145"/>
      <c r="GN712" s="191"/>
      <c r="GO712" s="191"/>
      <c r="GP712" s="191"/>
      <c r="GQ712" s="191"/>
      <c r="GR712" s="191"/>
      <c r="GS712" s="191"/>
      <c r="GT712" s="210"/>
      <c r="GU712" s="145"/>
      <c r="GV712" s="191"/>
      <c r="GW712" s="191"/>
      <c r="GX712" s="191"/>
      <c r="GY712" s="191"/>
      <c r="GZ712" s="191"/>
      <c r="HA712" s="191"/>
      <c r="HB712" s="210"/>
      <c r="HC712" s="145"/>
      <c r="HD712" s="191"/>
      <c r="HE712" s="191"/>
      <c r="HF712" s="191"/>
      <c r="HG712" s="191"/>
      <c r="HH712" s="191"/>
      <c r="HI712" s="191"/>
      <c r="HJ712" s="210"/>
      <c r="HR712" s="310"/>
    </row>
    <row r="713" spans="1:226" s="309" customFormat="1" ht="14.45" customHeight="1" x14ac:dyDescent="0.25">
      <c r="A713" s="211" t="s">
        <v>431</v>
      </c>
      <c r="B713" s="194" t="s">
        <v>0</v>
      </c>
      <c r="C713" s="31">
        <f t="shared" si="435"/>
        <v>703</v>
      </c>
      <c r="D713" s="173" t="str">
        <f t="shared" si="436"/>
        <v>Dw_703</v>
      </c>
      <c r="E713" s="4">
        <v>424.82881339269238</v>
      </c>
      <c r="F713" s="195" t="s">
        <v>360</v>
      </c>
      <c r="G713" s="195">
        <v>17.5</v>
      </c>
      <c r="H713" s="3">
        <f t="shared" si="437"/>
        <v>50.540948275695179</v>
      </c>
      <c r="I713" s="196">
        <f t="shared" si="438"/>
        <v>183.55197360682212</v>
      </c>
      <c r="J713" s="1">
        <f t="shared" si="439"/>
        <v>0.3</v>
      </c>
      <c r="K713" s="280">
        <f t="shared" si="440"/>
        <v>0.66770389998586543</v>
      </c>
      <c r="L713" s="280">
        <f t="shared" si="441"/>
        <v>0.87705747954489965</v>
      </c>
      <c r="M713" s="225">
        <f t="shared" si="442"/>
        <v>1.0895243156434271</v>
      </c>
      <c r="N713" s="15" t="s">
        <v>432</v>
      </c>
      <c r="O713" s="197">
        <f t="shared" si="443"/>
        <v>0.65779310965867477</v>
      </c>
      <c r="P713" s="198">
        <f t="shared" si="444"/>
        <v>0</v>
      </c>
      <c r="Q713" s="198">
        <f t="shared" si="445"/>
        <v>0</v>
      </c>
      <c r="R713" s="198">
        <f t="shared" si="446"/>
        <v>0.76337135990192606</v>
      </c>
      <c r="S713" s="77">
        <f t="shared" si="447"/>
        <v>0.83303306957085854</v>
      </c>
      <c r="T713" s="199"/>
      <c r="U713" s="3">
        <f t="shared" si="448"/>
        <v>2.4062176540779125</v>
      </c>
      <c r="V713" s="98">
        <f t="shared" si="449"/>
        <v>19.685603555907122</v>
      </c>
      <c r="W713" s="49">
        <f t="shared" si="450"/>
        <v>2.5674065888891273</v>
      </c>
      <c r="X713" s="317">
        <f t="shared" si="451"/>
        <v>0.1663631483395536</v>
      </c>
      <c r="Y713" s="318">
        <v>0.1663631483395536</v>
      </c>
      <c r="Z713" s="200"/>
      <c r="AA713" s="66"/>
      <c r="AB713" s="66"/>
      <c r="AC713" s="66">
        <v>250</v>
      </c>
      <c r="AD713" s="66"/>
      <c r="AE713" s="66"/>
      <c r="AF713" s="66"/>
      <c r="AG713" s="66"/>
      <c r="AH713" s="195"/>
      <c r="AI713" s="34"/>
      <c r="AJ713" s="229">
        <v>180</v>
      </c>
      <c r="AK713" s="34"/>
      <c r="AL713" s="34"/>
      <c r="AM713" s="34"/>
      <c r="AN713" s="201"/>
      <c r="AO713" s="201"/>
      <c r="AP713" s="202">
        <v>240</v>
      </c>
      <c r="AQ713" s="18"/>
      <c r="AR713" s="18"/>
      <c r="AS713" s="18"/>
      <c r="AT713" s="51"/>
      <c r="AU713" s="17"/>
      <c r="AV713" s="18"/>
      <c r="AW713" s="112"/>
      <c r="AX713" s="103"/>
      <c r="AY713" s="18"/>
      <c r="AZ713" s="18"/>
      <c r="BA713" s="18"/>
      <c r="BB713" s="17"/>
      <c r="BC713" s="19"/>
      <c r="BD713" s="19"/>
      <c r="BE713" s="19"/>
      <c r="BF713" s="17"/>
      <c r="BG713" s="18"/>
      <c r="BH713" s="18"/>
      <c r="BI713" s="128"/>
      <c r="BJ713" s="331"/>
      <c r="BK713" s="332"/>
      <c r="BL713" s="332"/>
      <c r="BM713" s="332"/>
      <c r="BN713" s="333"/>
      <c r="BO713" s="203">
        <f t="shared" si="452"/>
        <v>6.9363999999999999</v>
      </c>
      <c r="BP713" s="285">
        <v>7.286337044532492</v>
      </c>
      <c r="BQ713" s="204">
        <v>2.8992336987322331</v>
      </c>
      <c r="BR713" s="204"/>
      <c r="BS713" s="47"/>
      <c r="BT713" s="42"/>
      <c r="BU713" s="42"/>
      <c r="BV713" s="42"/>
      <c r="BW713" s="43"/>
      <c r="BX713" s="191"/>
      <c r="BY713" s="191"/>
      <c r="BZ713" s="205"/>
      <c r="CA713" s="191"/>
      <c r="CB713" s="206"/>
      <c r="CC713" s="191"/>
      <c r="CD713" s="207">
        <f t="shared" si="453"/>
        <v>55.065592082046635</v>
      </c>
      <c r="CE713" s="47" t="s">
        <v>356</v>
      </c>
      <c r="CF713" s="42">
        <v>31.8</v>
      </c>
      <c r="CG713" s="42" t="s">
        <v>353</v>
      </c>
      <c r="CH713" s="42">
        <v>175</v>
      </c>
      <c r="CI713" s="191"/>
      <c r="CJ713" s="192"/>
      <c r="CK713" s="191" t="s">
        <v>357</v>
      </c>
      <c r="CL713" s="191" t="s">
        <v>358</v>
      </c>
      <c r="CM713" s="208">
        <v>0.13</v>
      </c>
      <c r="CN713" s="191">
        <v>470</v>
      </c>
      <c r="CO713" s="205">
        <f t="shared" si="454"/>
        <v>72.498523204003902</v>
      </c>
      <c r="CP713" s="191">
        <f t="shared" si="455"/>
        <v>41.299194061534976</v>
      </c>
      <c r="CQ713" s="145" t="s">
        <v>353</v>
      </c>
      <c r="CR713" s="191">
        <v>175</v>
      </c>
      <c r="CS713" s="191"/>
      <c r="CT713" s="191"/>
      <c r="CU713" s="191"/>
      <c r="CV713" s="192"/>
      <c r="CW713" s="191" t="s">
        <v>357</v>
      </c>
      <c r="CX713" s="209" t="s">
        <v>358</v>
      </c>
      <c r="CY713" s="208">
        <v>0.13</v>
      </c>
      <c r="CZ713" s="191">
        <v>470</v>
      </c>
      <c r="DA713" s="191"/>
      <c r="DB713" s="191">
        <f t="shared" si="456"/>
        <v>50.540948275695179</v>
      </c>
      <c r="DC713" s="43">
        <f t="shared" si="457"/>
        <v>0</v>
      </c>
      <c r="DD713" s="191" t="s">
        <v>362</v>
      </c>
      <c r="DE713" s="191">
        <v>100</v>
      </c>
      <c r="DF713" s="191" t="s">
        <v>361</v>
      </c>
      <c r="DG713" s="191">
        <v>20</v>
      </c>
      <c r="DH713" s="191" t="s">
        <v>353</v>
      </c>
      <c r="DI713" s="192">
        <v>175</v>
      </c>
      <c r="DJ713" s="191"/>
      <c r="DK713" s="209"/>
      <c r="DL713" s="208"/>
      <c r="DM713" s="191"/>
      <c r="DN713" s="191">
        <f t="shared" si="458"/>
        <v>50.540948275695179</v>
      </c>
      <c r="DO713" s="192">
        <f t="shared" si="459"/>
        <v>0</v>
      </c>
      <c r="DP713" s="191">
        <v>1</v>
      </c>
      <c r="DQ713" s="191" t="s">
        <v>363</v>
      </c>
      <c r="DR713" s="191" t="s">
        <v>371</v>
      </c>
      <c r="DS713" s="208">
        <v>0.13400000000000001</v>
      </c>
      <c r="DT713" s="191">
        <v>580</v>
      </c>
      <c r="DU713" s="191">
        <f t="shared" si="460"/>
        <v>7.286337044532492</v>
      </c>
      <c r="DV713" s="191">
        <v>0.375</v>
      </c>
      <c r="DW713" s="191">
        <v>0.45</v>
      </c>
      <c r="DX713" s="192">
        <f t="shared" si="461"/>
        <v>9.1775986803411058</v>
      </c>
      <c r="DY713" s="191">
        <v>1</v>
      </c>
      <c r="DZ713" s="191" t="s">
        <v>363</v>
      </c>
      <c r="EA713" s="191" t="s">
        <v>371</v>
      </c>
      <c r="EB713" s="208">
        <v>0.13400000000000001</v>
      </c>
      <c r="EC713" s="191">
        <v>580</v>
      </c>
      <c r="ED713" s="191">
        <f t="shared" si="462"/>
        <v>2.8992336987322331</v>
      </c>
      <c r="EE713" s="191">
        <v>0.47499999999999998</v>
      </c>
      <c r="EF713" s="191">
        <v>0.47499999999999998</v>
      </c>
      <c r="EG713" s="191">
        <f t="shared" si="463"/>
        <v>4.5887993401705529</v>
      </c>
      <c r="EH713" s="166">
        <f t="shared" si="464"/>
        <v>2</v>
      </c>
      <c r="EI713" s="205">
        <f t="shared" si="465"/>
        <v>4.0905700119324511</v>
      </c>
      <c r="EJ713" s="205">
        <f t="shared" si="466"/>
        <v>2.4062176540779125</v>
      </c>
      <c r="EK713" s="51">
        <f t="shared" si="433"/>
        <v>0.24650802232716029</v>
      </c>
      <c r="EL713" s="220">
        <f t="shared" si="467"/>
        <v>1.4229149940337744</v>
      </c>
      <c r="EM713" s="221">
        <f t="shared" si="468"/>
        <v>9.8428017779535608</v>
      </c>
      <c r="EN713" s="191"/>
      <c r="EO713" s="313"/>
      <c r="EP713" s="192" t="s">
        <v>354</v>
      </c>
      <c r="EQ713" s="222">
        <f t="shared" si="469"/>
        <v>4.0905700119324511</v>
      </c>
      <c r="ER713" s="191">
        <f t="shared" si="470"/>
        <v>2.4062176540779125</v>
      </c>
      <c r="ES713" s="51">
        <f t="shared" si="471"/>
        <v>0.24650802232716029</v>
      </c>
      <c r="ET713" s="191">
        <f t="shared" si="434"/>
        <v>1.4229149940337744</v>
      </c>
      <c r="EU713" s="191">
        <f t="shared" si="472"/>
        <v>9.8428017779535608</v>
      </c>
      <c r="EV713" s="191"/>
      <c r="EW713" s="191"/>
      <c r="EX713" s="192" t="str">
        <f t="shared" si="473"/>
        <v>Rear</v>
      </c>
      <c r="EY713" s="145"/>
      <c r="EZ713" s="191"/>
      <c r="FA713" s="191"/>
      <c r="FB713" s="191"/>
      <c r="FC713" s="191"/>
      <c r="FD713" s="191"/>
      <c r="FE713" s="191"/>
      <c r="FF713" s="192"/>
      <c r="FG713" s="145"/>
      <c r="FH713" s="191"/>
      <c r="FI713" s="191"/>
      <c r="FJ713" s="191"/>
      <c r="FK713" s="191"/>
      <c r="FL713" s="191"/>
      <c r="FM713" s="191"/>
      <c r="FN713" s="192"/>
      <c r="FO713" s="145"/>
      <c r="FP713" s="191"/>
      <c r="FQ713" s="191"/>
      <c r="FR713" s="191"/>
      <c r="FS713" s="191"/>
      <c r="FT713" s="191"/>
      <c r="FU713" s="191"/>
      <c r="FV713" s="192"/>
      <c r="FW713" s="191"/>
      <c r="FX713" s="191"/>
      <c r="FY713" s="191"/>
      <c r="FZ713" s="191"/>
      <c r="GA713" s="191"/>
      <c r="GB713" s="191"/>
      <c r="GC713" s="191"/>
      <c r="GD713" s="210"/>
      <c r="GE713" s="145"/>
      <c r="GF713" s="191"/>
      <c r="GG713" s="191"/>
      <c r="GH713" s="191"/>
      <c r="GI713" s="191"/>
      <c r="GJ713" s="191"/>
      <c r="GK713" s="191"/>
      <c r="GL713" s="210"/>
      <c r="GM713" s="145"/>
      <c r="GN713" s="191"/>
      <c r="GO713" s="191"/>
      <c r="GP713" s="191"/>
      <c r="GQ713" s="191"/>
      <c r="GR713" s="191"/>
      <c r="GS713" s="191"/>
      <c r="GT713" s="210"/>
      <c r="GU713" s="145"/>
      <c r="GV713" s="191"/>
      <c r="GW713" s="191"/>
      <c r="GX713" s="191"/>
      <c r="GY713" s="191"/>
      <c r="GZ713" s="191"/>
      <c r="HA713" s="191"/>
      <c r="HB713" s="210"/>
      <c r="HC713" s="145"/>
      <c r="HD713" s="191"/>
      <c r="HE713" s="191"/>
      <c r="HF713" s="191"/>
      <c r="HG713" s="191"/>
      <c r="HH713" s="191"/>
      <c r="HI713" s="191"/>
      <c r="HJ713" s="210"/>
      <c r="HR713" s="310"/>
    </row>
    <row r="714" spans="1:226" s="309" customFormat="1" ht="14.45" customHeight="1" x14ac:dyDescent="0.25">
      <c r="A714" s="211" t="s">
        <v>431</v>
      </c>
      <c r="B714" s="194" t="s">
        <v>0</v>
      </c>
      <c r="C714" s="31">
        <f t="shared" si="435"/>
        <v>704</v>
      </c>
      <c r="D714" s="173" t="str">
        <f t="shared" si="436"/>
        <v>Dw_704</v>
      </c>
      <c r="E714" s="4">
        <v>437.24697788883032</v>
      </c>
      <c r="F714" s="195" t="s">
        <v>360</v>
      </c>
      <c r="G714" s="195">
        <v>17.5</v>
      </c>
      <c r="H714" s="3">
        <f t="shared" si="437"/>
        <v>52.410614953537277</v>
      </c>
      <c r="I714" s="196">
        <f t="shared" si="438"/>
        <v>188.21374225524224</v>
      </c>
      <c r="J714" s="1">
        <f t="shared" si="439"/>
        <v>0.3</v>
      </c>
      <c r="K714" s="280">
        <f t="shared" si="440"/>
        <v>0.67708863885563597</v>
      </c>
      <c r="L714" s="280">
        <f t="shared" si="441"/>
        <v>0.79238007271159905</v>
      </c>
      <c r="M714" s="225">
        <f t="shared" si="442"/>
        <v>1.0773413501564308</v>
      </c>
      <c r="N714" s="15" t="s">
        <v>432</v>
      </c>
      <c r="O714" s="197">
        <f t="shared" si="443"/>
        <v>0.5942850545336994</v>
      </c>
      <c r="P714" s="198">
        <f t="shared" si="444"/>
        <v>0</v>
      </c>
      <c r="Q714" s="198">
        <f t="shared" si="445"/>
        <v>0</v>
      </c>
      <c r="R714" s="198">
        <f t="shared" si="446"/>
        <v>0.75483540820455219</v>
      </c>
      <c r="S714" s="77">
        <f t="shared" si="447"/>
        <v>0.86075079034914626</v>
      </c>
      <c r="T714" s="199"/>
      <c r="U714" s="3">
        <f t="shared" si="448"/>
        <v>1.8891037847955927</v>
      </c>
      <c r="V714" s="98">
        <f t="shared" si="449"/>
        <v>12.133624573078713</v>
      </c>
      <c r="W714" s="49">
        <f t="shared" si="450"/>
        <v>4.3194524964801122</v>
      </c>
      <c r="X714" s="317">
        <f t="shared" si="451"/>
        <v>8.8606816327591945E-2</v>
      </c>
      <c r="Y714" s="318">
        <v>8.8606816327591917E-2</v>
      </c>
      <c r="Z714" s="200"/>
      <c r="AA714" s="66"/>
      <c r="AB714" s="66"/>
      <c r="AC714" s="66">
        <v>250</v>
      </c>
      <c r="AD714" s="66"/>
      <c r="AE714" s="66"/>
      <c r="AF714" s="66"/>
      <c r="AG714" s="66"/>
      <c r="AH714" s="195"/>
      <c r="AI714" s="34"/>
      <c r="AJ714" s="229">
        <v>180</v>
      </c>
      <c r="AK714" s="34"/>
      <c r="AL714" s="34"/>
      <c r="AM714" s="34"/>
      <c r="AN714" s="201"/>
      <c r="AO714" s="201"/>
      <c r="AP714" s="202">
        <v>240</v>
      </c>
      <c r="AQ714" s="18"/>
      <c r="AR714" s="18"/>
      <c r="AS714" s="18"/>
      <c r="AT714" s="51"/>
      <c r="AU714" s="17"/>
      <c r="AV714" s="18"/>
      <c r="AW714" s="112"/>
      <c r="AX714" s="103"/>
      <c r="AY714" s="18"/>
      <c r="AZ714" s="18"/>
      <c r="BA714" s="18"/>
      <c r="BB714" s="17"/>
      <c r="BC714" s="19"/>
      <c r="BD714" s="19"/>
      <c r="BE714" s="19"/>
      <c r="BF714" s="17"/>
      <c r="BG714" s="18"/>
      <c r="BH714" s="18"/>
      <c r="BI714" s="128"/>
      <c r="BJ714" s="331"/>
      <c r="BK714" s="332"/>
      <c r="BL714" s="332"/>
      <c r="BM714" s="332"/>
      <c r="BN714" s="333"/>
      <c r="BO714" s="203">
        <f t="shared" si="452"/>
        <v>6.9363999999999999</v>
      </c>
      <c r="BP714" s="285">
        <v>7.5558812861912923</v>
      </c>
      <c r="BQ714" s="204">
        <v>2.8771354454604303</v>
      </c>
      <c r="BR714" s="204"/>
      <c r="BS714" s="47"/>
      <c r="BT714" s="42"/>
      <c r="BU714" s="42"/>
      <c r="BV714" s="42"/>
      <c r="BW714" s="43"/>
      <c r="BX714" s="191"/>
      <c r="BY714" s="191"/>
      <c r="BZ714" s="205"/>
      <c r="CA714" s="191"/>
      <c r="CB714" s="206"/>
      <c r="CC714" s="191"/>
      <c r="CD714" s="207">
        <f t="shared" si="453"/>
        <v>56.464122676572671</v>
      </c>
      <c r="CE714" s="47" t="s">
        <v>356</v>
      </c>
      <c r="CF714" s="42">
        <v>31.8</v>
      </c>
      <c r="CG714" s="42" t="s">
        <v>353</v>
      </c>
      <c r="CH714" s="42">
        <v>175</v>
      </c>
      <c r="CI714" s="191"/>
      <c r="CJ714" s="192"/>
      <c r="CK714" s="191" t="s">
        <v>357</v>
      </c>
      <c r="CL714" s="191" t="s">
        <v>358</v>
      </c>
      <c r="CM714" s="208">
        <v>0.13</v>
      </c>
      <c r="CN714" s="191">
        <v>470</v>
      </c>
      <c r="CO714" s="205">
        <f t="shared" si="454"/>
        <v>73.420958496739814</v>
      </c>
      <c r="CP714" s="191">
        <f t="shared" si="455"/>
        <v>42.348092007429507</v>
      </c>
      <c r="CQ714" s="145" t="s">
        <v>353</v>
      </c>
      <c r="CR714" s="191">
        <v>175</v>
      </c>
      <c r="CS714" s="191"/>
      <c r="CT714" s="191"/>
      <c r="CU714" s="191"/>
      <c r="CV714" s="192"/>
      <c r="CW714" s="191" t="s">
        <v>357</v>
      </c>
      <c r="CX714" s="209" t="s">
        <v>358</v>
      </c>
      <c r="CY714" s="208">
        <v>0.13</v>
      </c>
      <c r="CZ714" s="191">
        <v>470</v>
      </c>
      <c r="DA714" s="191"/>
      <c r="DB714" s="191">
        <f t="shared" si="456"/>
        <v>52.410614953537277</v>
      </c>
      <c r="DC714" s="43">
        <f t="shared" si="457"/>
        <v>0</v>
      </c>
      <c r="DD714" s="191" t="s">
        <v>362</v>
      </c>
      <c r="DE714" s="191">
        <v>100</v>
      </c>
      <c r="DF714" s="191" t="s">
        <v>361</v>
      </c>
      <c r="DG714" s="191">
        <v>20</v>
      </c>
      <c r="DH714" s="191" t="s">
        <v>353</v>
      </c>
      <c r="DI714" s="192">
        <v>175</v>
      </c>
      <c r="DJ714" s="191"/>
      <c r="DK714" s="209"/>
      <c r="DL714" s="208"/>
      <c r="DM714" s="191"/>
      <c r="DN714" s="191">
        <f t="shared" si="458"/>
        <v>52.410614953537277</v>
      </c>
      <c r="DO714" s="192">
        <f t="shared" si="459"/>
        <v>0</v>
      </c>
      <c r="DP714" s="191">
        <v>1</v>
      </c>
      <c r="DQ714" s="191" t="s">
        <v>363</v>
      </c>
      <c r="DR714" s="191" t="s">
        <v>371</v>
      </c>
      <c r="DS714" s="208">
        <v>0.13400000000000001</v>
      </c>
      <c r="DT714" s="191">
        <v>580</v>
      </c>
      <c r="DU714" s="191">
        <f t="shared" si="460"/>
        <v>7.5558812861912923</v>
      </c>
      <c r="DV714" s="191">
        <v>0.375</v>
      </c>
      <c r="DW714" s="191">
        <v>0.45</v>
      </c>
      <c r="DX714" s="192">
        <f t="shared" si="461"/>
        <v>9.4106871127621119</v>
      </c>
      <c r="DY714" s="191">
        <v>1</v>
      </c>
      <c r="DZ714" s="191" t="s">
        <v>363</v>
      </c>
      <c r="EA714" s="191" t="s">
        <v>371</v>
      </c>
      <c r="EB714" s="208">
        <v>0.13400000000000001</v>
      </c>
      <c r="EC714" s="191">
        <v>580</v>
      </c>
      <c r="ED714" s="191">
        <f t="shared" si="462"/>
        <v>2.8771354454604303</v>
      </c>
      <c r="EE714" s="191">
        <v>0.47499999999999998</v>
      </c>
      <c r="EF714" s="191">
        <v>0.47499999999999998</v>
      </c>
      <c r="EG714" s="191">
        <f t="shared" si="463"/>
        <v>4.7053435563810559</v>
      </c>
      <c r="EH714" s="166">
        <f t="shared" si="464"/>
        <v>2</v>
      </c>
      <c r="EI714" s="205">
        <f t="shared" si="465"/>
        <v>3.2114764341525075</v>
      </c>
      <c r="EJ714" s="205">
        <f t="shared" si="466"/>
        <v>1.8891037847955927</v>
      </c>
      <c r="EK714" s="51">
        <f t="shared" si="433"/>
        <v>0.73803166066483761</v>
      </c>
      <c r="EL714" s="220">
        <f t="shared" si="467"/>
        <v>0.12836178292374623</v>
      </c>
      <c r="EM714" s="221">
        <f t="shared" si="468"/>
        <v>6.0668122865393563</v>
      </c>
      <c r="EN714" s="191"/>
      <c r="EO714" s="313"/>
      <c r="EP714" s="192" t="s">
        <v>354</v>
      </c>
      <c r="EQ714" s="222">
        <f t="shared" si="469"/>
        <v>3.2114764341525075</v>
      </c>
      <c r="ER714" s="191">
        <f t="shared" si="470"/>
        <v>1.8891037847955927</v>
      </c>
      <c r="ES714" s="51">
        <f t="shared" si="471"/>
        <v>0.73803166066483761</v>
      </c>
      <c r="ET714" s="191">
        <f t="shared" si="434"/>
        <v>3.5965617829237462</v>
      </c>
      <c r="EU714" s="191">
        <f t="shared" si="472"/>
        <v>6.0668122865393563</v>
      </c>
      <c r="EV714" s="191"/>
      <c r="EW714" s="191"/>
      <c r="EX714" s="192" t="str">
        <f t="shared" si="473"/>
        <v>Front</v>
      </c>
      <c r="EY714" s="145"/>
      <c r="EZ714" s="191"/>
      <c r="FA714" s="191"/>
      <c r="FB714" s="191"/>
      <c r="FC714" s="191"/>
      <c r="FD714" s="191"/>
      <c r="FE714" s="191"/>
      <c r="FF714" s="192"/>
      <c r="FG714" s="145"/>
      <c r="FH714" s="191"/>
      <c r="FI714" s="191"/>
      <c r="FJ714" s="191"/>
      <c r="FK714" s="191"/>
      <c r="FL714" s="191"/>
      <c r="FM714" s="191"/>
      <c r="FN714" s="192"/>
      <c r="FO714" s="145"/>
      <c r="FP714" s="191"/>
      <c r="FQ714" s="191"/>
      <c r="FR714" s="191"/>
      <c r="FS714" s="191"/>
      <c r="FT714" s="191"/>
      <c r="FU714" s="191"/>
      <c r="FV714" s="192"/>
      <c r="FW714" s="191"/>
      <c r="FX714" s="191"/>
      <c r="FY714" s="191"/>
      <c r="FZ714" s="191"/>
      <c r="GA714" s="191"/>
      <c r="GB714" s="191"/>
      <c r="GC714" s="191"/>
      <c r="GD714" s="210"/>
      <c r="GE714" s="145"/>
      <c r="GF714" s="191"/>
      <c r="GG714" s="191"/>
      <c r="GH714" s="191"/>
      <c r="GI714" s="191"/>
      <c r="GJ714" s="191"/>
      <c r="GK714" s="191"/>
      <c r="GL714" s="210"/>
      <c r="GM714" s="145"/>
      <c r="GN714" s="191"/>
      <c r="GO714" s="191"/>
      <c r="GP714" s="191"/>
      <c r="GQ714" s="191"/>
      <c r="GR714" s="191"/>
      <c r="GS714" s="191"/>
      <c r="GT714" s="210"/>
      <c r="GU714" s="145"/>
      <c r="GV714" s="191"/>
      <c r="GW714" s="191"/>
      <c r="GX714" s="191"/>
      <c r="GY714" s="191"/>
      <c r="GZ714" s="191"/>
      <c r="HA714" s="191"/>
      <c r="HB714" s="210"/>
      <c r="HC714" s="145"/>
      <c r="HD714" s="191"/>
      <c r="HE714" s="191"/>
      <c r="HF714" s="191"/>
      <c r="HG714" s="191"/>
      <c r="HH714" s="191"/>
      <c r="HI714" s="191"/>
      <c r="HJ714" s="210"/>
      <c r="HR714" s="310"/>
    </row>
    <row r="715" spans="1:226" s="309" customFormat="1" ht="14.45" customHeight="1" x14ac:dyDescent="0.25">
      <c r="A715" s="211" t="s">
        <v>431</v>
      </c>
      <c r="B715" s="194" t="s">
        <v>0</v>
      </c>
      <c r="C715" s="31">
        <f t="shared" si="435"/>
        <v>705</v>
      </c>
      <c r="D715" s="173" t="str">
        <f t="shared" si="436"/>
        <v>Dw_705</v>
      </c>
      <c r="E715" s="4">
        <v>536.3340454516449</v>
      </c>
      <c r="F715" s="195" t="s">
        <v>360</v>
      </c>
      <c r="G715" s="195">
        <v>17.5</v>
      </c>
      <c r="H715" s="3">
        <f t="shared" si="437"/>
        <v>55.550771117221423</v>
      </c>
      <c r="I715" s="196">
        <f t="shared" si="438"/>
        <v>190.95201614445023</v>
      </c>
      <c r="J715" s="1">
        <f t="shared" si="439"/>
        <v>0.30000000000000004</v>
      </c>
      <c r="K715" s="280">
        <f t="shared" si="440"/>
        <v>0.71741095623172824</v>
      </c>
      <c r="L715" s="280">
        <f t="shared" si="441"/>
        <v>0.93374834578389443</v>
      </c>
      <c r="M715" s="225">
        <f t="shared" si="442"/>
        <v>1.0312296965680794</v>
      </c>
      <c r="N715" s="15" t="s">
        <v>432</v>
      </c>
      <c r="O715" s="197">
        <f t="shared" si="443"/>
        <v>0.70031125933792082</v>
      </c>
      <c r="P715" s="198">
        <f t="shared" si="444"/>
        <v>0</v>
      </c>
      <c r="Q715" s="198">
        <f t="shared" si="445"/>
        <v>0</v>
      </c>
      <c r="R715" s="198">
        <f t="shared" si="446"/>
        <v>0.72252744113887135</v>
      </c>
      <c r="S715" s="77">
        <f t="shared" si="447"/>
        <v>0.94049984805762987</v>
      </c>
      <c r="T715" s="199"/>
      <c r="U715" s="3">
        <f t="shared" si="448"/>
        <v>2.3326531142905162</v>
      </c>
      <c r="V715" s="98">
        <f t="shared" si="449"/>
        <v>18.50031987547143</v>
      </c>
      <c r="W715" s="49">
        <f t="shared" si="450"/>
        <v>3.0026924664623329</v>
      </c>
      <c r="X715" s="317">
        <f t="shared" si="451"/>
        <v>0.14797217910783622</v>
      </c>
      <c r="Y715" s="318">
        <v>0.14797217910783619</v>
      </c>
      <c r="Z715" s="200"/>
      <c r="AA715" s="66"/>
      <c r="AB715" s="66"/>
      <c r="AC715" s="66">
        <v>250</v>
      </c>
      <c r="AD715" s="66"/>
      <c r="AE715" s="66"/>
      <c r="AF715" s="66"/>
      <c r="AG715" s="66"/>
      <c r="AH715" s="195"/>
      <c r="AI715" s="34"/>
      <c r="AJ715" s="229">
        <v>180</v>
      </c>
      <c r="AK715" s="34"/>
      <c r="AL715" s="34"/>
      <c r="AM715" s="34"/>
      <c r="AN715" s="201"/>
      <c r="AO715" s="201"/>
      <c r="AP715" s="202">
        <v>240</v>
      </c>
      <c r="AQ715" s="18"/>
      <c r="AR715" s="18"/>
      <c r="AS715" s="18"/>
      <c r="AT715" s="51"/>
      <c r="AU715" s="17"/>
      <c r="AV715" s="18"/>
      <c r="AW715" s="112"/>
      <c r="AX715" s="103"/>
      <c r="AY715" s="18"/>
      <c r="AZ715" s="18"/>
      <c r="BA715" s="18"/>
      <c r="BB715" s="17"/>
      <c r="BC715" s="19"/>
      <c r="BD715" s="19"/>
      <c r="BE715" s="19"/>
      <c r="BF715" s="17"/>
      <c r="BG715" s="18"/>
      <c r="BH715" s="18"/>
      <c r="BI715" s="128"/>
      <c r="BJ715" s="331"/>
      <c r="BK715" s="332"/>
      <c r="BL715" s="332"/>
      <c r="BM715" s="332"/>
      <c r="BN715" s="333"/>
      <c r="BO715" s="203">
        <f t="shared" si="452"/>
        <v>6.9363999999999999</v>
      </c>
      <c r="BP715" s="285">
        <v>8.0085881894385302</v>
      </c>
      <c r="BQ715" s="204">
        <v>2.6714799937559306</v>
      </c>
      <c r="BR715" s="204"/>
      <c r="BS715" s="47"/>
      <c r="BT715" s="42"/>
      <c r="BU715" s="42"/>
      <c r="BV715" s="42"/>
      <c r="BW715" s="43"/>
      <c r="BX715" s="191"/>
      <c r="BY715" s="191"/>
      <c r="BZ715" s="205"/>
      <c r="CA715" s="191"/>
      <c r="CB715" s="206"/>
      <c r="CC715" s="191"/>
      <c r="CD715" s="207">
        <f t="shared" si="453"/>
        <v>57.285604843335072</v>
      </c>
      <c r="CE715" s="47" t="s">
        <v>356</v>
      </c>
      <c r="CF715" s="42">
        <v>31.8</v>
      </c>
      <c r="CG715" s="42" t="s">
        <v>353</v>
      </c>
      <c r="CH715" s="42">
        <v>175</v>
      </c>
      <c r="CI715" s="191"/>
      <c r="CJ715" s="192"/>
      <c r="CK715" s="191" t="s">
        <v>357</v>
      </c>
      <c r="CL715" s="191" t="s">
        <v>358</v>
      </c>
      <c r="CM715" s="208">
        <v>0.13</v>
      </c>
      <c r="CN715" s="191">
        <v>470</v>
      </c>
      <c r="CO715" s="205">
        <f t="shared" si="454"/>
        <v>69.878920058579524</v>
      </c>
      <c r="CP715" s="191">
        <f t="shared" si="455"/>
        <v>42.964203632501302</v>
      </c>
      <c r="CQ715" s="145" t="s">
        <v>353</v>
      </c>
      <c r="CR715" s="191">
        <v>175</v>
      </c>
      <c r="CS715" s="191"/>
      <c r="CT715" s="191"/>
      <c r="CU715" s="191"/>
      <c r="CV715" s="192"/>
      <c r="CW715" s="191" t="s">
        <v>357</v>
      </c>
      <c r="CX715" s="209" t="s">
        <v>358</v>
      </c>
      <c r="CY715" s="208">
        <v>0.13</v>
      </c>
      <c r="CZ715" s="191">
        <v>470</v>
      </c>
      <c r="DA715" s="191"/>
      <c r="DB715" s="191">
        <f t="shared" si="456"/>
        <v>55.550771117221423</v>
      </c>
      <c r="DC715" s="43">
        <f t="shared" si="457"/>
        <v>0</v>
      </c>
      <c r="DD715" s="191" t="s">
        <v>362</v>
      </c>
      <c r="DE715" s="191">
        <v>100</v>
      </c>
      <c r="DF715" s="191" t="s">
        <v>361</v>
      </c>
      <c r="DG715" s="191">
        <v>20</v>
      </c>
      <c r="DH715" s="191" t="s">
        <v>353</v>
      </c>
      <c r="DI715" s="192">
        <v>175</v>
      </c>
      <c r="DJ715" s="191"/>
      <c r="DK715" s="209"/>
      <c r="DL715" s="208"/>
      <c r="DM715" s="191"/>
      <c r="DN715" s="191">
        <f t="shared" si="458"/>
        <v>55.550771117221423</v>
      </c>
      <c r="DO715" s="192">
        <f t="shared" si="459"/>
        <v>0</v>
      </c>
      <c r="DP715" s="191">
        <v>1</v>
      </c>
      <c r="DQ715" s="191" t="s">
        <v>363</v>
      </c>
      <c r="DR715" s="191" t="s">
        <v>371</v>
      </c>
      <c r="DS715" s="208">
        <v>0.13400000000000001</v>
      </c>
      <c r="DT715" s="191">
        <v>580</v>
      </c>
      <c r="DU715" s="191">
        <f t="shared" si="460"/>
        <v>8.0085881894385302</v>
      </c>
      <c r="DV715" s="191">
        <v>0.375</v>
      </c>
      <c r="DW715" s="191">
        <v>0.45</v>
      </c>
      <c r="DX715" s="192">
        <f t="shared" si="461"/>
        <v>9.547600807222512</v>
      </c>
      <c r="DY715" s="191">
        <v>1</v>
      </c>
      <c r="DZ715" s="191" t="s">
        <v>363</v>
      </c>
      <c r="EA715" s="191" t="s">
        <v>371</v>
      </c>
      <c r="EB715" s="208">
        <v>0.13400000000000001</v>
      </c>
      <c r="EC715" s="191">
        <v>580</v>
      </c>
      <c r="ED715" s="191">
        <f t="shared" si="462"/>
        <v>2.6714799937559306</v>
      </c>
      <c r="EE715" s="191">
        <v>0.47499999999999998</v>
      </c>
      <c r="EF715" s="191">
        <v>0.47499999999999998</v>
      </c>
      <c r="EG715" s="191">
        <f t="shared" si="463"/>
        <v>4.773800403611256</v>
      </c>
      <c r="EH715" s="166">
        <f t="shared" si="464"/>
        <v>2</v>
      </c>
      <c r="EI715" s="205">
        <f t="shared" si="465"/>
        <v>3.9655102942938774</v>
      </c>
      <c r="EJ715" s="205">
        <f t="shared" si="466"/>
        <v>2.3326531142905162</v>
      </c>
      <c r="EK715" s="51">
        <f t="shared" si="433"/>
        <v>0.16941343973270717</v>
      </c>
      <c r="EL715" s="220">
        <f t="shared" si="467"/>
        <v>1.4854448528530613</v>
      </c>
      <c r="EM715" s="221">
        <f t="shared" si="468"/>
        <v>9.2501599377357149</v>
      </c>
      <c r="EN715" s="191"/>
      <c r="EO715" s="313"/>
      <c r="EP715" s="192" t="s">
        <v>354</v>
      </c>
      <c r="EQ715" s="222">
        <f t="shared" si="469"/>
        <v>3.9655102942938774</v>
      </c>
      <c r="ER715" s="191">
        <f t="shared" si="470"/>
        <v>2.3326531142905162</v>
      </c>
      <c r="ES715" s="51">
        <f t="shared" si="471"/>
        <v>0.16941343973270717</v>
      </c>
      <c r="ET715" s="191">
        <f t="shared" si="434"/>
        <v>1.4854448528530613</v>
      </c>
      <c r="EU715" s="191">
        <f t="shared" si="472"/>
        <v>9.2501599377357149</v>
      </c>
      <c r="EV715" s="191"/>
      <c r="EW715" s="191"/>
      <c r="EX715" s="192" t="str">
        <f t="shared" si="473"/>
        <v>Rear</v>
      </c>
      <c r="EY715" s="145"/>
      <c r="EZ715" s="191"/>
      <c r="FA715" s="191"/>
      <c r="FB715" s="191"/>
      <c r="FC715" s="191"/>
      <c r="FD715" s="191"/>
      <c r="FE715" s="191"/>
      <c r="FF715" s="192"/>
      <c r="FG715" s="145"/>
      <c r="FH715" s="191"/>
      <c r="FI715" s="191"/>
      <c r="FJ715" s="191"/>
      <c r="FK715" s="191"/>
      <c r="FL715" s="191"/>
      <c r="FM715" s="191"/>
      <c r="FN715" s="192"/>
      <c r="FO715" s="145"/>
      <c r="FP715" s="191"/>
      <c r="FQ715" s="191"/>
      <c r="FR715" s="191"/>
      <c r="FS715" s="191"/>
      <c r="FT715" s="191"/>
      <c r="FU715" s="191"/>
      <c r="FV715" s="192"/>
      <c r="FW715" s="191"/>
      <c r="FX715" s="191"/>
      <c r="FY715" s="191"/>
      <c r="FZ715" s="191"/>
      <c r="GA715" s="191"/>
      <c r="GB715" s="191"/>
      <c r="GC715" s="191"/>
      <c r="GD715" s="210"/>
      <c r="GE715" s="145"/>
      <c r="GF715" s="191"/>
      <c r="GG715" s="191"/>
      <c r="GH715" s="191"/>
      <c r="GI715" s="191"/>
      <c r="GJ715" s="191"/>
      <c r="GK715" s="191"/>
      <c r="GL715" s="210"/>
      <c r="GM715" s="145"/>
      <c r="GN715" s="191"/>
      <c r="GO715" s="191"/>
      <c r="GP715" s="191"/>
      <c r="GQ715" s="191"/>
      <c r="GR715" s="191"/>
      <c r="GS715" s="191"/>
      <c r="GT715" s="210"/>
      <c r="GU715" s="145"/>
      <c r="GV715" s="191"/>
      <c r="GW715" s="191"/>
      <c r="GX715" s="191"/>
      <c r="GY715" s="191"/>
      <c r="GZ715" s="191"/>
      <c r="HA715" s="191"/>
      <c r="HB715" s="210"/>
      <c r="HC715" s="145"/>
      <c r="HD715" s="191"/>
      <c r="HE715" s="191"/>
      <c r="HF715" s="191"/>
      <c r="HG715" s="191"/>
      <c r="HH715" s="191"/>
      <c r="HI715" s="191"/>
      <c r="HJ715" s="210"/>
      <c r="HR715" s="310"/>
    </row>
    <row r="716" spans="1:226" s="309" customFormat="1" ht="14.45" customHeight="1" x14ac:dyDescent="0.25">
      <c r="A716" s="211" t="s">
        <v>431</v>
      </c>
      <c r="B716" s="194" t="s">
        <v>0</v>
      </c>
      <c r="C716" s="31">
        <f t="shared" si="435"/>
        <v>706</v>
      </c>
      <c r="D716" s="173" t="str">
        <f t="shared" si="436"/>
        <v>Dw_706</v>
      </c>
      <c r="E716" s="4">
        <v>457.33283090121239</v>
      </c>
      <c r="F716" s="195" t="s">
        <v>360</v>
      </c>
      <c r="G716" s="195">
        <v>17.5</v>
      </c>
      <c r="H716" s="3">
        <f t="shared" si="437"/>
        <v>52.762745090700328</v>
      </c>
      <c r="I716" s="196">
        <f t="shared" si="438"/>
        <v>189.72204937129288</v>
      </c>
      <c r="J716" s="1">
        <f t="shared" si="439"/>
        <v>0.3</v>
      </c>
      <c r="K716" s="280">
        <f t="shared" si="440"/>
        <v>0.67599692147776846</v>
      </c>
      <c r="L716" s="280">
        <f t="shared" si="441"/>
        <v>0.76716118531063482</v>
      </c>
      <c r="M716" s="225">
        <f t="shared" si="442"/>
        <v>1.0787273238635886</v>
      </c>
      <c r="N716" s="15" t="s">
        <v>432</v>
      </c>
      <c r="O716" s="197">
        <f t="shared" si="443"/>
        <v>0.57537088898297617</v>
      </c>
      <c r="P716" s="198">
        <f t="shared" si="444"/>
        <v>0</v>
      </c>
      <c r="Q716" s="198">
        <f t="shared" si="445"/>
        <v>0</v>
      </c>
      <c r="R716" s="198">
        <f t="shared" si="446"/>
        <v>0.75580648578256526</v>
      </c>
      <c r="S716" s="77">
        <f t="shared" si="447"/>
        <v>0.86237323577607894</v>
      </c>
      <c r="T716" s="199"/>
      <c r="U716" s="3">
        <f t="shared" si="448"/>
        <v>1.7154446795794542</v>
      </c>
      <c r="V716" s="98">
        <f t="shared" si="449"/>
        <v>10.005351525571351</v>
      </c>
      <c r="W716" s="49">
        <f t="shared" si="450"/>
        <v>5.2734524075292128</v>
      </c>
      <c r="X716" s="317">
        <f t="shared" si="451"/>
        <v>6.9072138644153805E-2</v>
      </c>
      <c r="Y716" s="318">
        <v>6.9072138644153791E-2</v>
      </c>
      <c r="Z716" s="200"/>
      <c r="AA716" s="66"/>
      <c r="AB716" s="66"/>
      <c r="AC716" s="66">
        <v>250</v>
      </c>
      <c r="AD716" s="66"/>
      <c r="AE716" s="66"/>
      <c r="AF716" s="66"/>
      <c r="AG716" s="66"/>
      <c r="AH716" s="195"/>
      <c r="AI716" s="34"/>
      <c r="AJ716" s="229">
        <v>180</v>
      </c>
      <c r="AK716" s="34"/>
      <c r="AL716" s="34"/>
      <c r="AM716" s="34"/>
      <c r="AN716" s="201"/>
      <c r="AO716" s="201"/>
      <c r="AP716" s="202">
        <v>240</v>
      </c>
      <c r="AQ716" s="18"/>
      <c r="AR716" s="18"/>
      <c r="AS716" s="18"/>
      <c r="AT716" s="51"/>
      <c r="AU716" s="17"/>
      <c r="AV716" s="18"/>
      <c r="AW716" s="112"/>
      <c r="AX716" s="103"/>
      <c r="AY716" s="18"/>
      <c r="AZ716" s="18"/>
      <c r="BA716" s="18"/>
      <c r="BB716" s="17"/>
      <c r="BC716" s="19"/>
      <c r="BD716" s="19"/>
      <c r="BE716" s="19"/>
      <c r="BF716" s="17"/>
      <c r="BG716" s="18"/>
      <c r="BH716" s="18"/>
      <c r="BI716" s="128"/>
      <c r="BJ716" s="331"/>
      <c r="BK716" s="332"/>
      <c r="BL716" s="332"/>
      <c r="BM716" s="332"/>
      <c r="BN716" s="333"/>
      <c r="BO716" s="203">
        <f t="shared" si="452"/>
        <v>6.9363999999999999</v>
      </c>
      <c r="BP716" s="285">
        <v>7.606646832751907</v>
      </c>
      <c r="BQ716" s="204">
        <v>2.894735888502951</v>
      </c>
      <c r="BR716" s="204"/>
      <c r="BS716" s="47"/>
      <c r="BT716" s="42"/>
      <c r="BU716" s="42"/>
      <c r="BV716" s="42"/>
      <c r="BW716" s="43"/>
      <c r="BX716" s="191"/>
      <c r="BY716" s="191"/>
      <c r="BZ716" s="205"/>
      <c r="CA716" s="191"/>
      <c r="CB716" s="206"/>
      <c r="CC716" s="191"/>
      <c r="CD716" s="207">
        <f t="shared" si="453"/>
        <v>56.916614811387866</v>
      </c>
      <c r="CE716" s="47" t="s">
        <v>356</v>
      </c>
      <c r="CF716" s="42">
        <v>31.8</v>
      </c>
      <c r="CG716" s="42" t="s">
        <v>353</v>
      </c>
      <c r="CH716" s="42">
        <v>175</v>
      </c>
      <c r="CI716" s="191"/>
      <c r="CJ716" s="192"/>
      <c r="CK716" s="191" t="s">
        <v>357</v>
      </c>
      <c r="CL716" s="191" t="s">
        <v>358</v>
      </c>
      <c r="CM716" s="208">
        <v>0.13</v>
      </c>
      <c r="CN716" s="191">
        <v>470</v>
      </c>
      <c r="CO716" s="205">
        <f t="shared" si="454"/>
        <v>74.225005338464371</v>
      </c>
      <c r="CP716" s="191">
        <f t="shared" si="455"/>
        <v>42.687461108540901</v>
      </c>
      <c r="CQ716" s="145" t="s">
        <v>353</v>
      </c>
      <c r="CR716" s="191">
        <v>175</v>
      </c>
      <c r="CS716" s="191"/>
      <c r="CT716" s="191"/>
      <c r="CU716" s="191"/>
      <c r="CV716" s="192"/>
      <c r="CW716" s="191" t="s">
        <v>357</v>
      </c>
      <c r="CX716" s="209" t="s">
        <v>358</v>
      </c>
      <c r="CY716" s="208">
        <v>0.13</v>
      </c>
      <c r="CZ716" s="191">
        <v>470</v>
      </c>
      <c r="DA716" s="191"/>
      <c r="DB716" s="191">
        <f t="shared" si="456"/>
        <v>52.762745090700328</v>
      </c>
      <c r="DC716" s="43">
        <f t="shared" si="457"/>
        <v>0</v>
      </c>
      <c r="DD716" s="191" t="s">
        <v>362</v>
      </c>
      <c r="DE716" s="191">
        <v>100</v>
      </c>
      <c r="DF716" s="191" t="s">
        <v>361</v>
      </c>
      <c r="DG716" s="191">
        <v>20</v>
      </c>
      <c r="DH716" s="191" t="s">
        <v>353</v>
      </c>
      <c r="DI716" s="192">
        <v>175</v>
      </c>
      <c r="DJ716" s="191"/>
      <c r="DK716" s="209"/>
      <c r="DL716" s="208"/>
      <c r="DM716" s="191"/>
      <c r="DN716" s="191">
        <f t="shared" si="458"/>
        <v>52.762745090700328</v>
      </c>
      <c r="DO716" s="192">
        <f t="shared" si="459"/>
        <v>0</v>
      </c>
      <c r="DP716" s="191">
        <v>1</v>
      </c>
      <c r="DQ716" s="191" t="s">
        <v>363</v>
      </c>
      <c r="DR716" s="191" t="s">
        <v>371</v>
      </c>
      <c r="DS716" s="208">
        <v>0.13400000000000001</v>
      </c>
      <c r="DT716" s="191">
        <v>580</v>
      </c>
      <c r="DU716" s="191">
        <f t="shared" si="460"/>
        <v>7.606646832751907</v>
      </c>
      <c r="DV716" s="191">
        <v>0.375</v>
      </c>
      <c r="DW716" s="191">
        <v>0.45</v>
      </c>
      <c r="DX716" s="192">
        <f t="shared" si="461"/>
        <v>9.4861024685646438</v>
      </c>
      <c r="DY716" s="191">
        <v>1</v>
      </c>
      <c r="DZ716" s="191" t="s">
        <v>363</v>
      </c>
      <c r="EA716" s="191" t="s">
        <v>371</v>
      </c>
      <c r="EB716" s="208">
        <v>0.13400000000000001</v>
      </c>
      <c r="EC716" s="191">
        <v>580</v>
      </c>
      <c r="ED716" s="191">
        <f t="shared" si="462"/>
        <v>2.894735888502951</v>
      </c>
      <c r="EE716" s="191">
        <v>0.47499999999999998</v>
      </c>
      <c r="EF716" s="191">
        <v>0.47499999999999998</v>
      </c>
      <c r="EG716" s="191">
        <f t="shared" si="463"/>
        <v>4.7430512342823219</v>
      </c>
      <c r="EH716" s="166">
        <f t="shared" si="464"/>
        <v>2</v>
      </c>
      <c r="EI716" s="205">
        <f t="shared" si="465"/>
        <v>2.916255955285072</v>
      </c>
      <c r="EJ716" s="205">
        <f t="shared" si="466"/>
        <v>1.7154446795794542</v>
      </c>
      <c r="EK716" s="51">
        <f t="shared" ref="EK716:EK779" si="474">IF((BQ716-EJ716)/2&gt;$EK$2,$EK$2,MAX(BQ716-EJ716-$EL$2,(BQ716-EJ716)/2))</f>
        <v>0.92929120892349681</v>
      </c>
      <c r="EL716" s="220">
        <f t="shared" si="467"/>
        <v>0.27597202235746399</v>
      </c>
      <c r="EM716" s="221">
        <f t="shared" si="468"/>
        <v>5.0026757627856755</v>
      </c>
      <c r="EN716" s="191"/>
      <c r="EO716" s="313"/>
      <c r="EP716" s="192" t="s">
        <v>354</v>
      </c>
      <c r="EQ716" s="222">
        <f t="shared" si="469"/>
        <v>2.916255955285072</v>
      </c>
      <c r="ER716" s="191">
        <f t="shared" si="470"/>
        <v>1.7154446795794542</v>
      </c>
      <c r="ES716" s="51">
        <f t="shared" si="471"/>
        <v>0.92929120892349681</v>
      </c>
      <c r="ET716" s="191">
        <f t="shared" ref="ET716:ET779" si="475">IF((BO716/2-($EI$2*POWER(Y716*I716/(EH716*$EI$2),2/5)))/2&gt;0,BO716/2+EL716,EL716)</f>
        <v>3.7441720223574642</v>
      </c>
      <c r="EU716" s="191">
        <f t="shared" si="472"/>
        <v>5.0026757627856755</v>
      </c>
      <c r="EV716" s="191"/>
      <c r="EW716" s="191"/>
      <c r="EX716" s="192" t="str">
        <f t="shared" si="473"/>
        <v>Front</v>
      </c>
      <c r="EY716" s="145"/>
      <c r="EZ716" s="191"/>
      <c r="FA716" s="191"/>
      <c r="FB716" s="191"/>
      <c r="FC716" s="191"/>
      <c r="FD716" s="191"/>
      <c r="FE716" s="191"/>
      <c r="FF716" s="192"/>
      <c r="FG716" s="145"/>
      <c r="FH716" s="191"/>
      <c r="FI716" s="191"/>
      <c r="FJ716" s="191"/>
      <c r="FK716" s="191"/>
      <c r="FL716" s="191"/>
      <c r="FM716" s="191"/>
      <c r="FN716" s="192"/>
      <c r="FO716" s="145"/>
      <c r="FP716" s="191"/>
      <c r="FQ716" s="191"/>
      <c r="FR716" s="191"/>
      <c r="FS716" s="191"/>
      <c r="FT716" s="191"/>
      <c r="FU716" s="191"/>
      <c r="FV716" s="192"/>
      <c r="FW716" s="191"/>
      <c r="FX716" s="191"/>
      <c r="FY716" s="191"/>
      <c r="FZ716" s="191"/>
      <c r="GA716" s="191"/>
      <c r="GB716" s="191"/>
      <c r="GC716" s="191"/>
      <c r="GD716" s="210"/>
      <c r="GE716" s="145"/>
      <c r="GF716" s="191"/>
      <c r="GG716" s="191"/>
      <c r="GH716" s="191"/>
      <c r="GI716" s="191"/>
      <c r="GJ716" s="191"/>
      <c r="GK716" s="191"/>
      <c r="GL716" s="210"/>
      <c r="GM716" s="145"/>
      <c r="GN716" s="191"/>
      <c r="GO716" s="191"/>
      <c r="GP716" s="191"/>
      <c r="GQ716" s="191"/>
      <c r="GR716" s="191"/>
      <c r="GS716" s="191"/>
      <c r="GT716" s="210"/>
      <c r="GU716" s="145"/>
      <c r="GV716" s="191"/>
      <c r="GW716" s="191"/>
      <c r="GX716" s="191"/>
      <c r="GY716" s="191"/>
      <c r="GZ716" s="191"/>
      <c r="HA716" s="191"/>
      <c r="HB716" s="210"/>
      <c r="HC716" s="145"/>
      <c r="HD716" s="191"/>
      <c r="HE716" s="191"/>
      <c r="HF716" s="191"/>
      <c r="HG716" s="191"/>
      <c r="HH716" s="191"/>
      <c r="HI716" s="191"/>
      <c r="HJ716" s="210"/>
      <c r="HR716" s="310"/>
    </row>
    <row r="717" spans="1:226" s="309" customFormat="1" ht="14.45" customHeight="1" x14ac:dyDescent="0.25">
      <c r="A717" s="211" t="s">
        <v>431</v>
      </c>
      <c r="B717" s="194" t="s">
        <v>0</v>
      </c>
      <c r="C717" s="31">
        <f t="shared" ref="C717:C780" si="476">C716+1</f>
        <v>707</v>
      </c>
      <c r="D717" s="173" t="str">
        <f t="shared" si="436"/>
        <v>Dw_707</v>
      </c>
      <c r="E717" s="4">
        <v>551.03252385624126</v>
      </c>
      <c r="F717" s="195" t="s">
        <v>360</v>
      </c>
      <c r="G717" s="195">
        <v>17.5</v>
      </c>
      <c r="H717" s="3">
        <f t="shared" si="437"/>
        <v>58.361705503994756</v>
      </c>
      <c r="I717" s="196">
        <f t="shared" si="438"/>
        <v>205.75813455853717</v>
      </c>
      <c r="J717" s="1">
        <f t="shared" si="439"/>
        <v>0.30000000000000004</v>
      </c>
      <c r="K717" s="280">
        <f t="shared" si="440"/>
        <v>0.69329625460696409</v>
      </c>
      <c r="L717" s="280">
        <f t="shared" si="441"/>
        <v>0.79694381711082707</v>
      </c>
      <c r="M717" s="225">
        <f t="shared" si="442"/>
        <v>1.0576702622807352</v>
      </c>
      <c r="N717" s="15" t="s">
        <v>432</v>
      </c>
      <c r="O717" s="197">
        <f t="shared" si="443"/>
        <v>0.59770786283312027</v>
      </c>
      <c r="P717" s="198">
        <f t="shared" si="444"/>
        <v>0</v>
      </c>
      <c r="Q717" s="198">
        <f t="shared" si="445"/>
        <v>0</v>
      </c>
      <c r="R717" s="198">
        <f t="shared" si="446"/>
        <v>0.7410529300286961</v>
      </c>
      <c r="S717" s="77">
        <f t="shared" si="447"/>
        <v>0.93353144515851094</v>
      </c>
      <c r="T717" s="199"/>
      <c r="U717" s="3">
        <f t="shared" si="448"/>
        <v>1.8454655503292297</v>
      </c>
      <c r="V717" s="98">
        <f t="shared" si="449"/>
        <v>11.579526531336683</v>
      </c>
      <c r="W717" s="49">
        <f t="shared" si="450"/>
        <v>5.0400770140346811</v>
      </c>
      <c r="X717" s="317">
        <f t="shared" si="451"/>
        <v>7.645163180329341E-2</v>
      </c>
      <c r="Y717" s="318">
        <v>7.645163180329341E-2</v>
      </c>
      <c r="Z717" s="200"/>
      <c r="AA717" s="66"/>
      <c r="AB717" s="66"/>
      <c r="AC717" s="66">
        <v>250</v>
      </c>
      <c r="AD717" s="66"/>
      <c r="AE717" s="66"/>
      <c r="AF717" s="66"/>
      <c r="AG717" s="66"/>
      <c r="AH717" s="195"/>
      <c r="AI717" s="34"/>
      <c r="AJ717" s="229">
        <v>180</v>
      </c>
      <c r="AK717" s="34"/>
      <c r="AL717" s="34"/>
      <c r="AM717" s="34"/>
      <c r="AN717" s="201"/>
      <c r="AO717" s="201"/>
      <c r="AP717" s="202">
        <v>240</v>
      </c>
      <c r="AQ717" s="18"/>
      <c r="AR717" s="18"/>
      <c r="AS717" s="18"/>
      <c r="AT717" s="51"/>
      <c r="AU717" s="17"/>
      <c r="AV717" s="18"/>
      <c r="AW717" s="112"/>
      <c r="AX717" s="103"/>
      <c r="AY717" s="18"/>
      <c r="AZ717" s="18"/>
      <c r="BA717" s="18"/>
      <c r="BB717" s="17"/>
      <c r="BC717" s="19"/>
      <c r="BD717" s="19"/>
      <c r="BE717" s="19"/>
      <c r="BF717" s="17"/>
      <c r="BG717" s="18"/>
      <c r="BH717" s="18"/>
      <c r="BI717" s="128"/>
      <c r="BJ717" s="331"/>
      <c r="BK717" s="332"/>
      <c r="BL717" s="332"/>
      <c r="BM717" s="332"/>
      <c r="BN717" s="333"/>
      <c r="BO717" s="203">
        <f t="shared" si="452"/>
        <v>6.9363999999999999</v>
      </c>
      <c r="BP717" s="285">
        <v>8.413832175767654</v>
      </c>
      <c r="BQ717" s="204">
        <v>2.9001099960918051</v>
      </c>
      <c r="BR717" s="204"/>
      <c r="BS717" s="47"/>
      <c r="BT717" s="42"/>
      <c r="BU717" s="42"/>
      <c r="BV717" s="42"/>
      <c r="BW717" s="43"/>
      <c r="BX717" s="191"/>
      <c r="BY717" s="191"/>
      <c r="BZ717" s="205"/>
      <c r="CA717" s="191"/>
      <c r="CB717" s="206"/>
      <c r="CC717" s="191"/>
      <c r="CD717" s="207">
        <f t="shared" si="453"/>
        <v>61.727440367561158</v>
      </c>
      <c r="CE717" s="47" t="s">
        <v>356</v>
      </c>
      <c r="CF717" s="42">
        <v>31.8</v>
      </c>
      <c r="CG717" s="42" t="s">
        <v>353</v>
      </c>
      <c r="CH717" s="42">
        <v>175</v>
      </c>
      <c r="CI717" s="191"/>
      <c r="CJ717" s="192"/>
      <c r="CK717" s="191" t="s">
        <v>357</v>
      </c>
      <c r="CL717" s="191" t="s">
        <v>358</v>
      </c>
      <c r="CM717" s="208">
        <v>0.13</v>
      </c>
      <c r="CN717" s="191">
        <v>470</v>
      </c>
      <c r="CO717" s="205">
        <f t="shared" si="454"/>
        <v>79.063169699119811</v>
      </c>
      <c r="CP717" s="191">
        <f t="shared" si="455"/>
        <v>46.295580275670865</v>
      </c>
      <c r="CQ717" s="145" t="s">
        <v>353</v>
      </c>
      <c r="CR717" s="191">
        <v>175</v>
      </c>
      <c r="CS717" s="191"/>
      <c r="CT717" s="191"/>
      <c r="CU717" s="191"/>
      <c r="CV717" s="192"/>
      <c r="CW717" s="191" t="s">
        <v>357</v>
      </c>
      <c r="CX717" s="209" t="s">
        <v>358</v>
      </c>
      <c r="CY717" s="208">
        <v>0.13</v>
      </c>
      <c r="CZ717" s="191">
        <v>470</v>
      </c>
      <c r="DA717" s="191"/>
      <c r="DB717" s="191">
        <f t="shared" si="456"/>
        <v>58.361705503994756</v>
      </c>
      <c r="DC717" s="43">
        <f t="shared" si="457"/>
        <v>0</v>
      </c>
      <c r="DD717" s="191" t="s">
        <v>362</v>
      </c>
      <c r="DE717" s="191">
        <v>100</v>
      </c>
      <c r="DF717" s="191" t="s">
        <v>361</v>
      </c>
      <c r="DG717" s="191">
        <v>20</v>
      </c>
      <c r="DH717" s="191" t="s">
        <v>353</v>
      </c>
      <c r="DI717" s="192">
        <v>175</v>
      </c>
      <c r="DJ717" s="191"/>
      <c r="DK717" s="209"/>
      <c r="DL717" s="208"/>
      <c r="DM717" s="191"/>
      <c r="DN717" s="191">
        <f t="shared" si="458"/>
        <v>58.361705503994756</v>
      </c>
      <c r="DO717" s="192">
        <f t="shared" si="459"/>
        <v>0</v>
      </c>
      <c r="DP717" s="191">
        <v>1</v>
      </c>
      <c r="DQ717" s="191" t="s">
        <v>363</v>
      </c>
      <c r="DR717" s="191" t="s">
        <v>371</v>
      </c>
      <c r="DS717" s="208">
        <v>0.13400000000000001</v>
      </c>
      <c r="DT717" s="191">
        <v>580</v>
      </c>
      <c r="DU717" s="191">
        <f t="shared" si="460"/>
        <v>8.413832175767654</v>
      </c>
      <c r="DV717" s="191">
        <v>0.375</v>
      </c>
      <c r="DW717" s="191">
        <v>0.45</v>
      </c>
      <c r="DX717" s="192">
        <f t="shared" si="461"/>
        <v>10.28790672792686</v>
      </c>
      <c r="DY717" s="191">
        <v>1</v>
      </c>
      <c r="DZ717" s="191" t="s">
        <v>363</v>
      </c>
      <c r="EA717" s="191" t="s">
        <v>371</v>
      </c>
      <c r="EB717" s="208">
        <v>0.13400000000000001</v>
      </c>
      <c r="EC717" s="191">
        <v>580</v>
      </c>
      <c r="ED717" s="191">
        <f t="shared" si="462"/>
        <v>2.9001099960918051</v>
      </c>
      <c r="EE717" s="191">
        <v>0.47499999999999998</v>
      </c>
      <c r="EF717" s="191">
        <v>0.47499999999999998</v>
      </c>
      <c r="EG717" s="191">
        <f t="shared" si="463"/>
        <v>5.1439533639634298</v>
      </c>
      <c r="EH717" s="166">
        <f t="shared" si="464"/>
        <v>2</v>
      </c>
      <c r="EI717" s="205">
        <f t="shared" si="465"/>
        <v>3.1372914355596899</v>
      </c>
      <c r="EJ717" s="205">
        <f t="shared" si="466"/>
        <v>1.8454655503292294</v>
      </c>
      <c r="EK717" s="51">
        <f t="shared" si="474"/>
        <v>0.80464444576257566</v>
      </c>
      <c r="EL717" s="220">
        <f t="shared" si="467"/>
        <v>0.16545428222015501</v>
      </c>
      <c r="EM717" s="221">
        <f t="shared" si="468"/>
        <v>5.7897632656683413</v>
      </c>
      <c r="EN717" s="191"/>
      <c r="EO717" s="313"/>
      <c r="EP717" s="192" t="s">
        <v>354</v>
      </c>
      <c r="EQ717" s="222">
        <f t="shared" si="469"/>
        <v>3.1372914355596899</v>
      </c>
      <c r="ER717" s="191">
        <f t="shared" si="470"/>
        <v>1.8454655503292294</v>
      </c>
      <c r="ES717" s="51">
        <f t="shared" si="471"/>
        <v>0.80464444576257566</v>
      </c>
      <c r="ET717" s="191">
        <f t="shared" si="475"/>
        <v>3.6336542822201547</v>
      </c>
      <c r="EU717" s="191">
        <f t="shared" si="472"/>
        <v>5.7897632656683413</v>
      </c>
      <c r="EV717" s="191"/>
      <c r="EW717" s="191"/>
      <c r="EX717" s="192" t="str">
        <f t="shared" si="473"/>
        <v>Front</v>
      </c>
      <c r="EY717" s="145"/>
      <c r="EZ717" s="191"/>
      <c r="FA717" s="191"/>
      <c r="FB717" s="191"/>
      <c r="FC717" s="191"/>
      <c r="FD717" s="191"/>
      <c r="FE717" s="191"/>
      <c r="FF717" s="192"/>
      <c r="FG717" s="145"/>
      <c r="FH717" s="191"/>
      <c r="FI717" s="191"/>
      <c r="FJ717" s="191"/>
      <c r="FK717" s="191"/>
      <c r="FL717" s="191"/>
      <c r="FM717" s="191"/>
      <c r="FN717" s="192"/>
      <c r="FO717" s="145"/>
      <c r="FP717" s="191"/>
      <c r="FQ717" s="191"/>
      <c r="FR717" s="191"/>
      <c r="FS717" s="191"/>
      <c r="FT717" s="191"/>
      <c r="FU717" s="191"/>
      <c r="FV717" s="192"/>
      <c r="FW717" s="191"/>
      <c r="FX717" s="191"/>
      <c r="FY717" s="191"/>
      <c r="FZ717" s="191"/>
      <c r="GA717" s="191"/>
      <c r="GB717" s="191"/>
      <c r="GC717" s="191"/>
      <c r="GD717" s="210"/>
      <c r="GE717" s="145"/>
      <c r="GF717" s="191"/>
      <c r="GG717" s="191"/>
      <c r="GH717" s="191"/>
      <c r="GI717" s="191"/>
      <c r="GJ717" s="191"/>
      <c r="GK717" s="191"/>
      <c r="GL717" s="210"/>
      <c r="GM717" s="145"/>
      <c r="GN717" s="191"/>
      <c r="GO717" s="191"/>
      <c r="GP717" s="191"/>
      <c r="GQ717" s="191"/>
      <c r="GR717" s="191"/>
      <c r="GS717" s="191"/>
      <c r="GT717" s="210"/>
      <c r="GU717" s="145"/>
      <c r="GV717" s="191"/>
      <c r="GW717" s="191"/>
      <c r="GX717" s="191"/>
      <c r="GY717" s="191"/>
      <c r="GZ717" s="191"/>
      <c r="HA717" s="191"/>
      <c r="HB717" s="210"/>
      <c r="HC717" s="145"/>
      <c r="HD717" s="191"/>
      <c r="HE717" s="191"/>
      <c r="HF717" s="191"/>
      <c r="HG717" s="191"/>
      <c r="HH717" s="191"/>
      <c r="HI717" s="191"/>
      <c r="HJ717" s="210"/>
      <c r="HR717" s="310"/>
    </row>
    <row r="718" spans="1:226" s="309" customFormat="1" ht="14.45" customHeight="1" x14ac:dyDescent="0.25">
      <c r="A718" s="211" t="s">
        <v>431</v>
      </c>
      <c r="B718" s="194" t="s">
        <v>0</v>
      </c>
      <c r="C718" s="31">
        <f t="shared" si="476"/>
        <v>708</v>
      </c>
      <c r="D718" s="173" t="str">
        <f t="shared" si="436"/>
        <v>Dw_708</v>
      </c>
      <c r="E718" s="4">
        <v>499.7584749357523</v>
      </c>
      <c r="F718" s="195" t="s">
        <v>360</v>
      </c>
      <c r="G718" s="195">
        <v>17.5</v>
      </c>
      <c r="H718" s="3">
        <f t="shared" si="437"/>
        <v>50.781044272914734</v>
      </c>
      <c r="I718" s="196">
        <f t="shared" si="438"/>
        <v>186.7461285048953</v>
      </c>
      <c r="J718" s="1">
        <f t="shared" si="439"/>
        <v>0.30000000000000004</v>
      </c>
      <c r="K718" s="280">
        <f t="shared" si="440"/>
        <v>0.65767999003557676</v>
      </c>
      <c r="L718" s="280">
        <f t="shared" si="441"/>
        <v>0.813095767508342</v>
      </c>
      <c r="M718" s="225">
        <f t="shared" si="442"/>
        <v>1.1032431363635864</v>
      </c>
      <c r="N718" s="15" t="s">
        <v>432</v>
      </c>
      <c r="O718" s="197">
        <f t="shared" si="443"/>
        <v>0.60982182563125642</v>
      </c>
      <c r="P718" s="198">
        <f t="shared" si="444"/>
        <v>0</v>
      </c>
      <c r="Q718" s="198">
        <f t="shared" si="445"/>
        <v>0</v>
      </c>
      <c r="R718" s="198">
        <f t="shared" si="446"/>
        <v>0.77298340313862446</v>
      </c>
      <c r="S718" s="77">
        <f t="shared" si="447"/>
        <v>0.82252407373048075</v>
      </c>
      <c r="T718" s="199"/>
      <c r="U718" s="3">
        <f t="shared" si="448"/>
        <v>2.1883478695644651</v>
      </c>
      <c r="V718" s="98">
        <f t="shared" si="449"/>
        <v>16.282145753972934</v>
      </c>
      <c r="W718" s="49">
        <f t="shared" si="450"/>
        <v>3.1188176939469958</v>
      </c>
      <c r="X718" s="317">
        <f t="shared" si="451"/>
        <v>0.12897876415725179</v>
      </c>
      <c r="Y718" s="318">
        <v>0.12897876415725179</v>
      </c>
      <c r="Z718" s="200"/>
      <c r="AA718" s="66"/>
      <c r="AB718" s="66"/>
      <c r="AC718" s="66">
        <v>250</v>
      </c>
      <c r="AD718" s="66"/>
      <c r="AE718" s="66"/>
      <c r="AF718" s="66"/>
      <c r="AG718" s="66"/>
      <c r="AH718" s="195"/>
      <c r="AI718" s="34"/>
      <c r="AJ718" s="229">
        <v>180</v>
      </c>
      <c r="AK718" s="34"/>
      <c r="AL718" s="34"/>
      <c r="AM718" s="34"/>
      <c r="AN718" s="201"/>
      <c r="AO718" s="201"/>
      <c r="AP718" s="202">
        <v>240</v>
      </c>
      <c r="AQ718" s="18"/>
      <c r="AR718" s="18"/>
      <c r="AS718" s="18"/>
      <c r="AT718" s="51"/>
      <c r="AU718" s="17"/>
      <c r="AV718" s="18"/>
      <c r="AW718" s="112"/>
      <c r="AX718" s="103"/>
      <c r="AY718" s="18"/>
      <c r="AZ718" s="18"/>
      <c r="BA718" s="18"/>
      <c r="BB718" s="17"/>
      <c r="BC718" s="19"/>
      <c r="BD718" s="19"/>
      <c r="BE718" s="19"/>
      <c r="BF718" s="17"/>
      <c r="BG718" s="18"/>
      <c r="BH718" s="18"/>
      <c r="BI718" s="128"/>
      <c r="BJ718" s="331"/>
      <c r="BK718" s="332"/>
      <c r="BL718" s="332"/>
      <c r="BM718" s="332"/>
      <c r="BN718" s="333"/>
      <c r="BO718" s="203">
        <f t="shared" si="452"/>
        <v>6.9363999999999999</v>
      </c>
      <c r="BP718" s="285">
        <v>7.3209509648974587</v>
      </c>
      <c r="BQ718" s="204">
        <v>2.9873726251389403</v>
      </c>
      <c r="BR718" s="204"/>
      <c r="BS718" s="47"/>
      <c r="BT718" s="42"/>
      <c r="BU718" s="42"/>
      <c r="BV718" s="42"/>
      <c r="BW718" s="43"/>
      <c r="BX718" s="191"/>
      <c r="BY718" s="191"/>
      <c r="BZ718" s="205"/>
      <c r="CA718" s="191"/>
      <c r="CB718" s="206"/>
      <c r="CC718" s="191"/>
      <c r="CD718" s="207">
        <f t="shared" si="453"/>
        <v>56.023838551468593</v>
      </c>
      <c r="CE718" s="47" t="s">
        <v>356</v>
      </c>
      <c r="CF718" s="42">
        <v>31.8</v>
      </c>
      <c r="CG718" s="42" t="s">
        <v>353</v>
      </c>
      <c r="CH718" s="42">
        <v>175</v>
      </c>
      <c r="CI718" s="191"/>
      <c r="CJ718" s="192"/>
      <c r="CK718" s="191" t="s">
        <v>357</v>
      </c>
      <c r="CL718" s="191" t="s">
        <v>358</v>
      </c>
      <c r="CM718" s="208">
        <v>0.13</v>
      </c>
      <c r="CN718" s="191">
        <v>470</v>
      </c>
      <c r="CO718" s="205">
        <f t="shared" si="454"/>
        <v>75.212486107637972</v>
      </c>
      <c r="CP718" s="191">
        <f t="shared" si="455"/>
        <v>42.017878913601443</v>
      </c>
      <c r="CQ718" s="145" t="s">
        <v>353</v>
      </c>
      <c r="CR718" s="191">
        <v>175</v>
      </c>
      <c r="CS718" s="191"/>
      <c r="CT718" s="191"/>
      <c r="CU718" s="191"/>
      <c r="CV718" s="192"/>
      <c r="CW718" s="191" t="s">
        <v>357</v>
      </c>
      <c r="CX718" s="209" t="s">
        <v>358</v>
      </c>
      <c r="CY718" s="208">
        <v>0.13</v>
      </c>
      <c r="CZ718" s="191">
        <v>470</v>
      </c>
      <c r="DA718" s="191"/>
      <c r="DB718" s="191">
        <f t="shared" si="456"/>
        <v>50.781044272914734</v>
      </c>
      <c r="DC718" s="43">
        <f t="shared" si="457"/>
        <v>0</v>
      </c>
      <c r="DD718" s="191" t="s">
        <v>362</v>
      </c>
      <c r="DE718" s="191">
        <v>100</v>
      </c>
      <c r="DF718" s="191" t="s">
        <v>361</v>
      </c>
      <c r="DG718" s="191">
        <v>20</v>
      </c>
      <c r="DH718" s="191" t="s">
        <v>353</v>
      </c>
      <c r="DI718" s="192">
        <v>175</v>
      </c>
      <c r="DJ718" s="191"/>
      <c r="DK718" s="209"/>
      <c r="DL718" s="208"/>
      <c r="DM718" s="191"/>
      <c r="DN718" s="191">
        <f t="shared" si="458"/>
        <v>50.781044272914734</v>
      </c>
      <c r="DO718" s="192">
        <f t="shared" si="459"/>
        <v>0</v>
      </c>
      <c r="DP718" s="191">
        <v>1</v>
      </c>
      <c r="DQ718" s="191" t="s">
        <v>363</v>
      </c>
      <c r="DR718" s="191" t="s">
        <v>371</v>
      </c>
      <c r="DS718" s="208">
        <v>0.13400000000000001</v>
      </c>
      <c r="DT718" s="191">
        <v>580</v>
      </c>
      <c r="DU718" s="191">
        <f t="shared" si="460"/>
        <v>7.3209509648974587</v>
      </c>
      <c r="DV718" s="191">
        <v>0.375</v>
      </c>
      <c r="DW718" s="191">
        <v>0.45</v>
      </c>
      <c r="DX718" s="192">
        <f t="shared" si="461"/>
        <v>9.3373064252447655</v>
      </c>
      <c r="DY718" s="191">
        <v>1</v>
      </c>
      <c r="DZ718" s="191" t="s">
        <v>363</v>
      </c>
      <c r="EA718" s="191" t="s">
        <v>371</v>
      </c>
      <c r="EB718" s="208">
        <v>0.13400000000000001</v>
      </c>
      <c r="EC718" s="191">
        <v>580</v>
      </c>
      <c r="ED718" s="191">
        <f t="shared" si="462"/>
        <v>2.9873726251389403</v>
      </c>
      <c r="EE718" s="191">
        <v>0.47499999999999998</v>
      </c>
      <c r="EF718" s="191">
        <v>0.47499999999999998</v>
      </c>
      <c r="EG718" s="191">
        <f t="shared" si="463"/>
        <v>4.6686532126223828</v>
      </c>
      <c r="EH718" s="166">
        <f t="shared" si="464"/>
        <v>2</v>
      </c>
      <c r="EI718" s="205">
        <f t="shared" si="465"/>
        <v>3.7201913782595906</v>
      </c>
      <c r="EJ718" s="205">
        <f t="shared" si="466"/>
        <v>2.1883478695644651</v>
      </c>
      <c r="EK718" s="51">
        <f t="shared" si="474"/>
        <v>0.54902475557447517</v>
      </c>
      <c r="EL718" s="220">
        <f t="shared" si="467"/>
        <v>1.6081043108702047</v>
      </c>
      <c r="EM718" s="221">
        <f t="shared" si="468"/>
        <v>8.1410728769864669</v>
      </c>
      <c r="EN718" s="191"/>
      <c r="EO718" s="313"/>
      <c r="EP718" s="192" t="s">
        <v>354</v>
      </c>
      <c r="EQ718" s="222">
        <f t="shared" si="469"/>
        <v>3.7201913782595906</v>
      </c>
      <c r="ER718" s="191">
        <f t="shared" si="470"/>
        <v>2.1883478695644651</v>
      </c>
      <c r="ES718" s="51">
        <f t="shared" si="471"/>
        <v>0.54902475557447517</v>
      </c>
      <c r="ET718" s="191">
        <f t="shared" si="475"/>
        <v>1.6081043108702047</v>
      </c>
      <c r="EU718" s="191">
        <f t="shared" si="472"/>
        <v>8.1410728769864669</v>
      </c>
      <c r="EV718" s="191"/>
      <c r="EW718" s="191"/>
      <c r="EX718" s="192" t="str">
        <f t="shared" si="473"/>
        <v>Rear</v>
      </c>
      <c r="EY718" s="145"/>
      <c r="EZ718" s="191"/>
      <c r="FA718" s="191"/>
      <c r="FB718" s="191"/>
      <c r="FC718" s="191"/>
      <c r="FD718" s="191"/>
      <c r="FE718" s="191"/>
      <c r="FF718" s="192"/>
      <c r="FG718" s="145"/>
      <c r="FH718" s="191"/>
      <c r="FI718" s="191"/>
      <c r="FJ718" s="191"/>
      <c r="FK718" s="191"/>
      <c r="FL718" s="191"/>
      <c r="FM718" s="191"/>
      <c r="FN718" s="192"/>
      <c r="FO718" s="145"/>
      <c r="FP718" s="191"/>
      <c r="FQ718" s="191"/>
      <c r="FR718" s="191"/>
      <c r="FS718" s="191"/>
      <c r="FT718" s="191"/>
      <c r="FU718" s="191"/>
      <c r="FV718" s="192"/>
      <c r="FW718" s="191"/>
      <c r="FX718" s="191"/>
      <c r="FY718" s="191"/>
      <c r="FZ718" s="191"/>
      <c r="GA718" s="191"/>
      <c r="GB718" s="191"/>
      <c r="GC718" s="191"/>
      <c r="GD718" s="210"/>
      <c r="GE718" s="145"/>
      <c r="GF718" s="191"/>
      <c r="GG718" s="191"/>
      <c r="GH718" s="191"/>
      <c r="GI718" s="191"/>
      <c r="GJ718" s="191"/>
      <c r="GK718" s="191"/>
      <c r="GL718" s="210"/>
      <c r="GM718" s="145"/>
      <c r="GN718" s="191"/>
      <c r="GO718" s="191"/>
      <c r="GP718" s="191"/>
      <c r="GQ718" s="191"/>
      <c r="GR718" s="191"/>
      <c r="GS718" s="191"/>
      <c r="GT718" s="210"/>
      <c r="GU718" s="145"/>
      <c r="GV718" s="191"/>
      <c r="GW718" s="191"/>
      <c r="GX718" s="191"/>
      <c r="GY718" s="191"/>
      <c r="GZ718" s="191"/>
      <c r="HA718" s="191"/>
      <c r="HB718" s="210"/>
      <c r="HC718" s="145"/>
      <c r="HD718" s="191"/>
      <c r="HE718" s="191"/>
      <c r="HF718" s="191"/>
      <c r="HG718" s="191"/>
      <c r="HH718" s="191"/>
      <c r="HI718" s="191"/>
      <c r="HJ718" s="210"/>
      <c r="HR718" s="310"/>
    </row>
    <row r="719" spans="1:226" s="309" customFormat="1" ht="14.45" customHeight="1" x14ac:dyDescent="0.25">
      <c r="A719" s="211" t="s">
        <v>431</v>
      </c>
      <c r="B719" s="194" t="s">
        <v>0</v>
      </c>
      <c r="C719" s="31">
        <f t="shared" si="476"/>
        <v>709</v>
      </c>
      <c r="D719" s="173" t="str">
        <f t="shared" si="436"/>
        <v>Dw_709</v>
      </c>
      <c r="E719" s="4">
        <v>560.60801447168819</v>
      </c>
      <c r="F719" s="195" t="s">
        <v>360</v>
      </c>
      <c r="G719" s="195">
        <v>17.5</v>
      </c>
      <c r="H719" s="3">
        <f t="shared" si="437"/>
        <v>67.957801945895994</v>
      </c>
      <c r="I719" s="196">
        <f t="shared" si="438"/>
        <v>234.61938439878975</v>
      </c>
      <c r="J719" s="1">
        <f t="shared" si="439"/>
        <v>0.3</v>
      </c>
      <c r="K719" s="280">
        <f t="shared" si="440"/>
        <v>0.71310151402606925</v>
      </c>
      <c r="L719" s="280">
        <f t="shared" si="441"/>
        <v>0.81382504610796058</v>
      </c>
      <c r="M719" s="225">
        <f t="shared" si="442"/>
        <v>1.0357282505351477</v>
      </c>
      <c r="N719" s="15" t="s">
        <v>432</v>
      </c>
      <c r="O719" s="197">
        <f t="shared" si="443"/>
        <v>0.61036878458097055</v>
      </c>
      <c r="P719" s="198">
        <f t="shared" si="444"/>
        <v>0</v>
      </c>
      <c r="Q719" s="198">
        <f t="shared" si="445"/>
        <v>0</v>
      </c>
      <c r="R719" s="198">
        <f t="shared" si="446"/>
        <v>0.72567933707191934</v>
      </c>
      <c r="S719" s="77">
        <f t="shared" si="447"/>
        <v>1.0467374820523583</v>
      </c>
      <c r="T719" s="199"/>
      <c r="U719" s="3">
        <f t="shared" si="448"/>
        <v>1.8955156860498696</v>
      </c>
      <c r="V719" s="98">
        <f t="shared" si="449"/>
        <v>12.216131034607766</v>
      </c>
      <c r="W719" s="49">
        <f t="shared" si="450"/>
        <v>5.5629562054773727</v>
      </c>
      <c r="X719" s="317">
        <f t="shared" si="451"/>
        <v>7.168585721742235E-2</v>
      </c>
      <c r="Y719" s="318">
        <v>7.1685857217422363E-2</v>
      </c>
      <c r="Z719" s="200"/>
      <c r="AA719" s="66"/>
      <c r="AB719" s="66"/>
      <c r="AC719" s="66">
        <v>250</v>
      </c>
      <c r="AD719" s="66"/>
      <c r="AE719" s="66"/>
      <c r="AF719" s="66"/>
      <c r="AG719" s="66"/>
      <c r="AH719" s="195"/>
      <c r="AI719" s="34"/>
      <c r="AJ719" s="229">
        <v>180</v>
      </c>
      <c r="AK719" s="34"/>
      <c r="AL719" s="34"/>
      <c r="AM719" s="34"/>
      <c r="AN719" s="201"/>
      <c r="AO719" s="201"/>
      <c r="AP719" s="202">
        <v>240</v>
      </c>
      <c r="AQ719" s="18"/>
      <c r="AR719" s="18"/>
      <c r="AS719" s="18"/>
      <c r="AT719" s="51"/>
      <c r="AU719" s="17"/>
      <c r="AV719" s="18"/>
      <c r="AW719" s="112"/>
      <c r="AX719" s="103"/>
      <c r="AY719" s="18"/>
      <c r="AZ719" s="18"/>
      <c r="BA719" s="18"/>
      <c r="BB719" s="17"/>
      <c r="BC719" s="19"/>
      <c r="BD719" s="19"/>
      <c r="BE719" s="19"/>
      <c r="BF719" s="17"/>
      <c r="BG719" s="18"/>
      <c r="BH719" s="18"/>
      <c r="BI719" s="128"/>
      <c r="BJ719" s="331"/>
      <c r="BK719" s="332"/>
      <c r="BL719" s="332"/>
      <c r="BM719" s="332"/>
      <c r="BN719" s="333"/>
      <c r="BO719" s="203">
        <f t="shared" si="452"/>
        <v>6.9363999999999999</v>
      </c>
      <c r="BP719" s="285">
        <v>9.7972726408361677</v>
      </c>
      <c r="BQ719" s="204">
        <v>2.9492563475314171</v>
      </c>
      <c r="BR719" s="204"/>
      <c r="BS719" s="47"/>
      <c r="BT719" s="42"/>
      <c r="BU719" s="42"/>
      <c r="BV719" s="42"/>
      <c r="BW719" s="43"/>
      <c r="BX719" s="191"/>
      <c r="BY719" s="191"/>
      <c r="BZ719" s="205"/>
      <c r="CA719" s="191"/>
      <c r="CB719" s="206"/>
      <c r="CC719" s="191"/>
      <c r="CD719" s="207">
        <f t="shared" si="453"/>
        <v>70.385815319636919</v>
      </c>
      <c r="CE719" s="47" t="s">
        <v>356</v>
      </c>
      <c r="CF719" s="42">
        <v>31.8</v>
      </c>
      <c r="CG719" s="42" t="s">
        <v>353</v>
      </c>
      <c r="CH719" s="42">
        <v>175</v>
      </c>
      <c r="CI719" s="191"/>
      <c r="CJ719" s="192"/>
      <c r="CK719" s="191" t="s">
        <v>357</v>
      </c>
      <c r="CL719" s="191" t="s">
        <v>358</v>
      </c>
      <c r="CM719" s="208">
        <v>0.13</v>
      </c>
      <c r="CN719" s="191">
        <v>470</v>
      </c>
      <c r="CO719" s="205">
        <f t="shared" si="454"/>
        <v>88.732226655569889</v>
      </c>
      <c r="CP719" s="191">
        <f t="shared" si="455"/>
        <v>52.789361489727696</v>
      </c>
      <c r="CQ719" s="145" t="s">
        <v>353</v>
      </c>
      <c r="CR719" s="191">
        <v>175</v>
      </c>
      <c r="CS719" s="191"/>
      <c r="CT719" s="191"/>
      <c r="CU719" s="191"/>
      <c r="CV719" s="192"/>
      <c r="CW719" s="191" t="s">
        <v>357</v>
      </c>
      <c r="CX719" s="209" t="s">
        <v>358</v>
      </c>
      <c r="CY719" s="208">
        <v>0.13</v>
      </c>
      <c r="CZ719" s="191">
        <v>470</v>
      </c>
      <c r="DA719" s="191"/>
      <c r="DB719" s="191">
        <f t="shared" si="456"/>
        <v>67.957801945895994</v>
      </c>
      <c r="DC719" s="43">
        <f t="shared" si="457"/>
        <v>0</v>
      </c>
      <c r="DD719" s="191" t="s">
        <v>362</v>
      </c>
      <c r="DE719" s="191">
        <v>100</v>
      </c>
      <c r="DF719" s="191" t="s">
        <v>361</v>
      </c>
      <c r="DG719" s="191">
        <v>20</v>
      </c>
      <c r="DH719" s="191" t="s">
        <v>353</v>
      </c>
      <c r="DI719" s="192">
        <v>175</v>
      </c>
      <c r="DJ719" s="191"/>
      <c r="DK719" s="209"/>
      <c r="DL719" s="208"/>
      <c r="DM719" s="191"/>
      <c r="DN719" s="191">
        <f t="shared" si="458"/>
        <v>67.957801945895994</v>
      </c>
      <c r="DO719" s="192">
        <f t="shared" si="459"/>
        <v>0</v>
      </c>
      <c r="DP719" s="191">
        <v>1</v>
      </c>
      <c r="DQ719" s="191" t="s">
        <v>363</v>
      </c>
      <c r="DR719" s="191" t="s">
        <v>371</v>
      </c>
      <c r="DS719" s="208">
        <v>0.13400000000000001</v>
      </c>
      <c r="DT719" s="191">
        <v>580</v>
      </c>
      <c r="DU719" s="191">
        <f t="shared" si="460"/>
        <v>9.7972726408361677</v>
      </c>
      <c r="DV719" s="191">
        <v>0.375</v>
      </c>
      <c r="DW719" s="191">
        <v>0.45</v>
      </c>
      <c r="DX719" s="192">
        <f t="shared" si="461"/>
        <v>11.730969219939489</v>
      </c>
      <c r="DY719" s="191">
        <v>1</v>
      </c>
      <c r="DZ719" s="191" t="s">
        <v>363</v>
      </c>
      <c r="EA719" s="191" t="s">
        <v>371</v>
      </c>
      <c r="EB719" s="208">
        <v>0.13400000000000001</v>
      </c>
      <c r="EC719" s="191">
        <v>580</v>
      </c>
      <c r="ED719" s="191">
        <f t="shared" si="462"/>
        <v>2.9492563475314171</v>
      </c>
      <c r="EE719" s="191">
        <v>0.47499999999999998</v>
      </c>
      <c r="EF719" s="191">
        <v>0.47499999999999998</v>
      </c>
      <c r="EG719" s="191">
        <f t="shared" si="463"/>
        <v>5.8654846099697444</v>
      </c>
      <c r="EH719" s="166">
        <f t="shared" si="464"/>
        <v>2</v>
      </c>
      <c r="EI719" s="205">
        <f t="shared" si="465"/>
        <v>3.2223766662847781</v>
      </c>
      <c r="EJ719" s="205">
        <f t="shared" si="466"/>
        <v>1.8955156860498696</v>
      </c>
      <c r="EK719" s="51">
        <f t="shared" si="474"/>
        <v>0.80374066148154744</v>
      </c>
      <c r="EL719" s="220">
        <f t="shared" si="467"/>
        <v>0.1229116668576109</v>
      </c>
      <c r="EM719" s="221">
        <f t="shared" si="468"/>
        <v>6.1080655173038831</v>
      </c>
      <c r="EN719" s="191"/>
      <c r="EO719" s="313"/>
      <c r="EP719" s="192" t="s">
        <v>354</v>
      </c>
      <c r="EQ719" s="222">
        <f t="shared" si="469"/>
        <v>3.2223766662847781</v>
      </c>
      <c r="ER719" s="191">
        <f t="shared" si="470"/>
        <v>1.8955156860498696</v>
      </c>
      <c r="ES719" s="51">
        <f t="shared" si="471"/>
        <v>0.80374066148154744</v>
      </c>
      <c r="ET719" s="191">
        <f t="shared" si="475"/>
        <v>3.5911116668576106</v>
      </c>
      <c r="EU719" s="191">
        <f t="shared" si="472"/>
        <v>6.1080655173038831</v>
      </c>
      <c r="EV719" s="191"/>
      <c r="EW719" s="191"/>
      <c r="EX719" s="192" t="str">
        <f t="shared" si="473"/>
        <v>Front</v>
      </c>
      <c r="EY719" s="145"/>
      <c r="EZ719" s="191"/>
      <c r="FA719" s="191"/>
      <c r="FB719" s="191"/>
      <c r="FC719" s="191"/>
      <c r="FD719" s="191"/>
      <c r="FE719" s="191"/>
      <c r="FF719" s="192"/>
      <c r="FG719" s="145"/>
      <c r="FH719" s="191"/>
      <c r="FI719" s="191"/>
      <c r="FJ719" s="191"/>
      <c r="FK719" s="191"/>
      <c r="FL719" s="191"/>
      <c r="FM719" s="191"/>
      <c r="FN719" s="192"/>
      <c r="FO719" s="145"/>
      <c r="FP719" s="191"/>
      <c r="FQ719" s="191"/>
      <c r="FR719" s="191"/>
      <c r="FS719" s="191"/>
      <c r="FT719" s="191"/>
      <c r="FU719" s="191"/>
      <c r="FV719" s="192"/>
      <c r="FW719" s="191"/>
      <c r="FX719" s="191"/>
      <c r="FY719" s="191"/>
      <c r="FZ719" s="191"/>
      <c r="GA719" s="191"/>
      <c r="GB719" s="191"/>
      <c r="GC719" s="191"/>
      <c r="GD719" s="210"/>
      <c r="GE719" s="145"/>
      <c r="GF719" s="191"/>
      <c r="GG719" s="191"/>
      <c r="GH719" s="191"/>
      <c r="GI719" s="191"/>
      <c r="GJ719" s="191"/>
      <c r="GK719" s="191"/>
      <c r="GL719" s="210"/>
      <c r="GM719" s="145"/>
      <c r="GN719" s="191"/>
      <c r="GO719" s="191"/>
      <c r="GP719" s="191"/>
      <c r="GQ719" s="191"/>
      <c r="GR719" s="191"/>
      <c r="GS719" s="191"/>
      <c r="GT719" s="210"/>
      <c r="GU719" s="145"/>
      <c r="GV719" s="191"/>
      <c r="GW719" s="191"/>
      <c r="GX719" s="191"/>
      <c r="GY719" s="191"/>
      <c r="GZ719" s="191"/>
      <c r="HA719" s="191"/>
      <c r="HB719" s="210"/>
      <c r="HC719" s="145"/>
      <c r="HD719" s="191"/>
      <c r="HE719" s="191"/>
      <c r="HF719" s="191"/>
      <c r="HG719" s="191"/>
      <c r="HH719" s="191"/>
      <c r="HI719" s="191"/>
      <c r="HJ719" s="210"/>
      <c r="HR719" s="310"/>
    </row>
    <row r="720" spans="1:226" s="309" customFormat="1" ht="14.45" customHeight="1" x14ac:dyDescent="0.25">
      <c r="A720" s="211" t="s">
        <v>431</v>
      </c>
      <c r="B720" s="194" t="s">
        <v>0</v>
      </c>
      <c r="C720" s="31">
        <f t="shared" si="476"/>
        <v>710</v>
      </c>
      <c r="D720" s="173" t="str">
        <f t="shared" si="436"/>
        <v>Dw_710</v>
      </c>
      <c r="E720" s="4">
        <v>421.07140516778298</v>
      </c>
      <c r="F720" s="195" t="s">
        <v>360</v>
      </c>
      <c r="G720" s="195">
        <v>17.5</v>
      </c>
      <c r="H720" s="3">
        <f t="shared" si="437"/>
        <v>49.840853489400125</v>
      </c>
      <c r="I720" s="196">
        <f t="shared" si="438"/>
        <v>178.81039331999364</v>
      </c>
      <c r="J720" s="1">
        <f t="shared" si="439"/>
        <v>0.30000000000000004</v>
      </c>
      <c r="K720" s="280">
        <f t="shared" si="440"/>
        <v>0.67792251427877148</v>
      </c>
      <c r="L720" s="280">
        <f t="shared" si="441"/>
        <v>0.77099521421748995</v>
      </c>
      <c r="M720" s="225">
        <f t="shared" si="442"/>
        <v>1.0762881098616544</v>
      </c>
      <c r="N720" s="15" t="s">
        <v>432</v>
      </c>
      <c r="O720" s="197">
        <f t="shared" si="443"/>
        <v>0.57824641066311744</v>
      </c>
      <c r="P720" s="198">
        <f t="shared" si="444"/>
        <v>0</v>
      </c>
      <c r="Q720" s="198">
        <f t="shared" si="445"/>
        <v>0</v>
      </c>
      <c r="R720" s="198">
        <f t="shared" si="446"/>
        <v>0.75409745911559389</v>
      </c>
      <c r="S720" s="77">
        <f t="shared" si="447"/>
        <v>0.83977987309425584</v>
      </c>
      <c r="T720" s="199"/>
      <c r="U720" s="3">
        <f t="shared" si="448"/>
        <v>1.676149819060341</v>
      </c>
      <c r="V720" s="98">
        <f t="shared" si="449"/>
        <v>9.5522259341824469</v>
      </c>
      <c r="W720" s="49">
        <f t="shared" si="450"/>
        <v>5.2177213806308371</v>
      </c>
      <c r="X720" s="317">
        <f t="shared" si="451"/>
        <v>6.9162111682885566E-2</v>
      </c>
      <c r="Y720" s="318">
        <v>6.9162111682885552E-2</v>
      </c>
      <c r="Z720" s="200"/>
      <c r="AA720" s="66"/>
      <c r="AB720" s="66"/>
      <c r="AC720" s="66">
        <v>250</v>
      </c>
      <c r="AD720" s="66"/>
      <c r="AE720" s="66"/>
      <c r="AF720" s="66"/>
      <c r="AG720" s="66"/>
      <c r="AH720" s="195"/>
      <c r="AI720" s="34"/>
      <c r="AJ720" s="229">
        <v>180</v>
      </c>
      <c r="AK720" s="34"/>
      <c r="AL720" s="34"/>
      <c r="AM720" s="34"/>
      <c r="AN720" s="201"/>
      <c r="AO720" s="201"/>
      <c r="AP720" s="202">
        <v>240</v>
      </c>
      <c r="AQ720" s="18"/>
      <c r="AR720" s="18"/>
      <c r="AS720" s="18"/>
      <c r="AT720" s="51"/>
      <c r="AU720" s="17"/>
      <c r="AV720" s="18"/>
      <c r="AW720" s="112"/>
      <c r="AX720" s="103"/>
      <c r="AY720" s="18"/>
      <c r="AZ720" s="18"/>
      <c r="BA720" s="18"/>
      <c r="BB720" s="17"/>
      <c r="BC720" s="19"/>
      <c r="BD720" s="19"/>
      <c r="BE720" s="19"/>
      <c r="BF720" s="17"/>
      <c r="BG720" s="18"/>
      <c r="BH720" s="18"/>
      <c r="BI720" s="128"/>
      <c r="BJ720" s="331"/>
      <c r="BK720" s="332"/>
      <c r="BL720" s="332"/>
      <c r="BM720" s="332"/>
      <c r="BN720" s="333"/>
      <c r="BO720" s="203">
        <f t="shared" si="452"/>
        <v>6.9363999999999999</v>
      </c>
      <c r="BP720" s="285">
        <v>7.185406477336965</v>
      </c>
      <c r="BQ720" s="204">
        <v>2.8016488707794256</v>
      </c>
      <c r="BR720" s="204"/>
      <c r="BS720" s="47"/>
      <c r="BT720" s="42"/>
      <c r="BU720" s="42"/>
      <c r="BV720" s="42"/>
      <c r="BW720" s="43"/>
      <c r="BX720" s="191"/>
      <c r="BY720" s="191"/>
      <c r="BZ720" s="205"/>
      <c r="CA720" s="191"/>
      <c r="CB720" s="206"/>
      <c r="CC720" s="191"/>
      <c r="CD720" s="207">
        <f t="shared" si="453"/>
        <v>53.643117995998097</v>
      </c>
      <c r="CE720" s="47" t="s">
        <v>356</v>
      </c>
      <c r="CF720" s="42">
        <v>31.8</v>
      </c>
      <c r="CG720" s="42" t="s">
        <v>353</v>
      </c>
      <c r="CH720" s="42">
        <v>175</v>
      </c>
      <c r="CI720" s="191"/>
      <c r="CJ720" s="192"/>
      <c r="CK720" s="191" t="s">
        <v>357</v>
      </c>
      <c r="CL720" s="191" t="s">
        <v>358</v>
      </c>
      <c r="CM720" s="208">
        <v>0.13</v>
      </c>
      <c r="CN720" s="191">
        <v>470</v>
      </c>
      <c r="CO720" s="205">
        <f t="shared" si="454"/>
        <v>69.157132489765502</v>
      </c>
      <c r="CP720" s="191">
        <f t="shared" si="455"/>
        <v>40.232338496998572</v>
      </c>
      <c r="CQ720" s="145" t="s">
        <v>353</v>
      </c>
      <c r="CR720" s="191">
        <v>175</v>
      </c>
      <c r="CS720" s="191"/>
      <c r="CT720" s="191"/>
      <c r="CU720" s="191"/>
      <c r="CV720" s="192"/>
      <c r="CW720" s="191" t="s">
        <v>357</v>
      </c>
      <c r="CX720" s="209" t="s">
        <v>358</v>
      </c>
      <c r="CY720" s="208">
        <v>0.13</v>
      </c>
      <c r="CZ720" s="191">
        <v>470</v>
      </c>
      <c r="DA720" s="191"/>
      <c r="DB720" s="191">
        <f t="shared" si="456"/>
        <v>49.840853489400125</v>
      </c>
      <c r="DC720" s="43">
        <f t="shared" si="457"/>
        <v>0</v>
      </c>
      <c r="DD720" s="191" t="s">
        <v>362</v>
      </c>
      <c r="DE720" s="191">
        <v>100</v>
      </c>
      <c r="DF720" s="191" t="s">
        <v>361</v>
      </c>
      <c r="DG720" s="191">
        <v>20</v>
      </c>
      <c r="DH720" s="191" t="s">
        <v>353</v>
      </c>
      <c r="DI720" s="192">
        <v>175</v>
      </c>
      <c r="DJ720" s="191"/>
      <c r="DK720" s="209"/>
      <c r="DL720" s="208"/>
      <c r="DM720" s="191"/>
      <c r="DN720" s="191">
        <f t="shared" si="458"/>
        <v>49.840853489400125</v>
      </c>
      <c r="DO720" s="192">
        <f t="shared" si="459"/>
        <v>0</v>
      </c>
      <c r="DP720" s="191">
        <v>1</v>
      </c>
      <c r="DQ720" s="191" t="s">
        <v>363</v>
      </c>
      <c r="DR720" s="191" t="s">
        <v>371</v>
      </c>
      <c r="DS720" s="208">
        <v>0.13400000000000001</v>
      </c>
      <c r="DT720" s="191">
        <v>580</v>
      </c>
      <c r="DU720" s="191">
        <f t="shared" si="460"/>
        <v>7.185406477336965</v>
      </c>
      <c r="DV720" s="191">
        <v>0.375</v>
      </c>
      <c r="DW720" s="191">
        <v>0.45</v>
      </c>
      <c r="DX720" s="192">
        <f t="shared" si="461"/>
        <v>8.9405196659996822</v>
      </c>
      <c r="DY720" s="191">
        <v>1</v>
      </c>
      <c r="DZ720" s="191" t="s">
        <v>363</v>
      </c>
      <c r="EA720" s="191" t="s">
        <v>371</v>
      </c>
      <c r="EB720" s="208">
        <v>0.13400000000000001</v>
      </c>
      <c r="EC720" s="191">
        <v>580</v>
      </c>
      <c r="ED720" s="191">
        <f t="shared" si="462"/>
        <v>2.8016488707794256</v>
      </c>
      <c r="EE720" s="191">
        <v>0.47499999999999998</v>
      </c>
      <c r="EF720" s="191">
        <v>0.47499999999999998</v>
      </c>
      <c r="EG720" s="191">
        <f t="shared" si="463"/>
        <v>4.4702598329998411</v>
      </c>
      <c r="EH720" s="166">
        <f t="shared" si="464"/>
        <v>2</v>
      </c>
      <c r="EI720" s="205">
        <f t="shared" si="465"/>
        <v>2.8494546924025794</v>
      </c>
      <c r="EJ720" s="205">
        <f t="shared" si="466"/>
        <v>1.676149819060341</v>
      </c>
      <c r="EK720" s="51">
        <f t="shared" si="474"/>
        <v>0.8754990517190846</v>
      </c>
      <c r="EL720" s="220">
        <f t="shared" si="467"/>
        <v>0.30937265379871026</v>
      </c>
      <c r="EM720" s="221">
        <f t="shared" si="468"/>
        <v>4.7761129670912235</v>
      </c>
      <c r="EN720" s="191"/>
      <c r="EO720" s="313"/>
      <c r="EP720" s="192" t="s">
        <v>354</v>
      </c>
      <c r="EQ720" s="222">
        <f t="shared" si="469"/>
        <v>2.8494546924025794</v>
      </c>
      <c r="ER720" s="191">
        <f t="shared" si="470"/>
        <v>1.676149819060341</v>
      </c>
      <c r="ES720" s="51">
        <f t="shared" si="471"/>
        <v>0.8754990517190846</v>
      </c>
      <c r="ET720" s="191">
        <f t="shared" si="475"/>
        <v>3.7775726537987104</v>
      </c>
      <c r="EU720" s="191">
        <f t="shared" si="472"/>
        <v>4.7761129670912235</v>
      </c>
      <c r="EV720" s="191"/>
      <c r="EW720" s="191"/>
      <c r="EX720" s="192" t="str">
        <f t="shared" si="473"/>
        <v>Front</v>
      </c>
      <c r="EY720" s="145"/>
      <c r="EZ720" s="191"/>
      <c r="FA720" s="191"/>
      <c r="FB720" s="191"/>
      <c r="FC720" s="191"/>
      <c r="FD720" s="191"/>
      <c r="FE720" s="191"/>
      <c r="FF720" s="192"/>
      <c r="FG720" s="145"/>
      <c r="FH720" s="191"/>
      <c r="FI720" s="191"/>
      <c r="FJ720" s="191"/>
      <c r="FK720" s="191"/>
      <c r="FL720" s="191"/>
      <c r="FM720" s="191"/>
      <c r="FN720" s="192"/>
      <c r="FO720" s="145"/>
      <c r="FP720" s="191"/>
      <c r="FQ720" s="191"/>
      <c r="FR720" s="191"/>
      <c r="FS720" s="191"/>
      <c r="FT720" s="191"/>
      <c r="FU720" s="191"/>
      <c r="FV720" s="192"/>
      <c r="FW720" s="191"/>
      <c r="FX720" s="191"/>
      <c r="FY720" s="191"/>
      <c r="FZ720" s="191"/>
      <c r="GA720" s="191"/>
      <c r="GB720" s="191"/>
      <c r="GC720" s="191"/>
      <c r="GD720" s="210"/>
      <c r="GE720" s="145"/>
      <c r="GF720" s="191"/>
      <c r="GG720" s="191"/>
      <c r="GH720" s="191"/>
      <c r="GI720" s="191"/>
      <c r="GJ720" s="191"/>
      <c r="GK720" s="191"/>
      <c r="GL720" s="210"/>
      <c r="GM720" s="145"/>
      <c r="GN720" s="191"/>
      <c r="GO720" s="191"/>
      <c r="GP720" s="191"/>
      <c r="GQ720" s="191"/>
      <c r="GR720" s="191"/>
      <c r="GS720" s="191"/>
      <c r="GT720" s="210"/>
      <c r="GU720" s="145"/>
      <c r="GV720" s="191"/>
      <c r="GW720" s="191"/>
      <c r="GX720" s="191"/>
      <c r="GY720" s="191"/>
      <c r="GZ720" s="191"/>
      <c r="HA720" s="191"/>
      <c r="HB720" s="210"/>
      <c r="HC720" s="145"/>
      <c r="HD720" s="191"/>
      <c r="HE720" s="191"/>
      <c r="HF720" s="191"/>
      <c r="HG720" s="191"/>
      <c r="HH720" s="191"/>
      <c r="HI720" s="191"/>
      <c r="HJ720" s="210"/>
      <c r="HR720" s="310"/>
    </row>
    <row r="721" spans="1:226" s="309" customFormat="1" ht="14.45" customHeight="1" x14ac:dyDescent="0.25">
      <c r="A721" s="211" t="s">
        <v>431</v>
      </c>
      <c r="B721" s="194" t="s">
        <v>0</v>
      </c>
      <c r="C721" s="31">
        <f t="shared" si="476"/>
        <v>711</v>
      </c>
      <c r="D721" s="173" t="str">
        <f t="shared" si="436"/>
        <v>Dw_711</v>
      </c>
      <c r="E721" s="4">
        <v>463.22059782791371</v>
      </c>
      <c r="F721" s="195" t="s">
        <v>360</v>
      </c>
      <c r="G721" s="195">
        <v>17.5</v>
      </c>
      <c r="H721" s="3">
        <f t="shared" si="437"/>
        <v>47.926947123125444</v>
      </c>
      <c r="I721" s="196">
        <f t="shared" si="438"/>
        <v>179.63567832596544</v>
      </c>
      <c r="J721" s="1">
        <f t="shared" si="439"/>
        <v>0.3</v>
      </c>
      <c r="K721" s="280">
        <f t="shared" si="440"/>
        <v>0.64322697457140665</v>
      </c>
      <c r="L721" s="280">
        <f t="shared" si="441"/>
        <v>0.73711416198936752</v>
      </c>
      <c r="M721" s="225">
        <f t="shared" si="442"/>
        <v>1.1244343053886399</v>
      </c>
      <c r="N721" s="15" t="s">
        <v>432</v>
      </c>
      <c r="O721" s="197">
        <f t="shared" si="443"/>
        <v>0.5528356214920257</v>
      </c>
      <c r="P721" s="198">
        <f t="shared" si="444"/>
        <v>0</v>
      </c>
      <c r="Q721" s="198">
        <f t="shared" si="445"/>
        <v>0</v>
      </c>
      <c r="R721" s="198">
        <f t="shared" si="446"/>
        <v>0.78783092079775385</v>
      </c>
      <c r="S721" s="77">
        <f t="shared" si="447"/>
        <v>0.78123213064762065</v>
      </c>
      <c r="T721" s="199"/>
      <c r="U721" s="3">
        <f t="shared" si="448"/>
        <v>1.7716222681819751</v>
      </c>
      <c r="V721" s="98">
        <f t="shared" si="449"/>
        <v>10.671394567802036</v>
      </c>
      <c r="W721" s="49">
        <f t="shared" si="450"/>
        <v>4.4911606274714719</v>
      </c>
      <c r="X721" s="317">
        <f t="shared" si="451"/>
        <v>7.9070438073111579E-2</v>
      </c>
      <c r="Y721" s="318">
        <v>7.9070438073111565E-2</v>
      </c>
      <c r="Z721" s="200"/>
      <c r="AA721" s="66"/>
      <c r="AB721" s="66"/>
      <c r="AC721" s="66">
        <v>250</v>
      </c>
      <c r="AD721" s="66"/>
      <c r="AE721" s="66"/>
      <c r="AF721" s="66"/>
      <c r="AG721" s="66"/>
      <c r="AH721" s="195"/>
      <c r="AI721" s="34"/>
      <c r="AJ721" s="229">
        <v>180</v>
      </c>
      <c r="AK721" s="34"/>
      <c r="AL721" s="34"/>
      <c r="AM721" s="34"/>
      <c r="AN721" s="201"/>
      <c r="AO721" s="201"/>
      <c r="AP721" s="202">
        <v>240</v>
      </c>
      <c r="AQ721" s="18"/>
      <c r="AR721" s="18"/>
      <c r="AS721" s="18"/>
      <c r="AT721" s="51"/>
      <c r="AU721" s="17"/>
      <c r="AV721" s="18"/>
      <c r="AW721" s="112"/>
      <c r="AX721" s="103"/>
      <c r="AY721" s="18"/>
      <c r="AZ721" s="18"/>
      <c r="BA721" s="18"/>
      <c r="BB721" s="17"/>
      <c r="BC721" s="19"/>
      <c r="BD721" s="19"/>
      <c r="BE721" s="19"/>
      <c r="BF721" s="17"/>
      <c r="BG721" s="18"/>
      <c r="BH721" s="18"/>
      <c r="BI721" s="128"/>
      <c r="BJ721" s="331"/>
      <c r="BK721" s="332"/>
      <c r="BL721" s="332"/>
      <c r="BM721" s="332"/>
      <c r="BN721" s="333"/>
      <c r="BO721" s="203">
        <f t="shared" si="452"/>
        <v>6.9363999999999999</v>
      </c>
      <c r="BP721" s="285">
        <v>6.9094843323806936</v>
      </c>
      <c r="BQ721" s="204">
        <v>3.0255122052326473</v>
      </c>
      <c r="BR721" s="204"/>
      <c r="BS721" s="47"/>
      <c r="BT721" s="42"/>
      <c r="BU721" s="42"/>
      <c r="BV721" s="42"/>
      <c r="BW721" s="43"/>
      <c r="BX721" s="191"/>
      <c r="BY721" s="191"/>
      <c r="BZ721" s="205"/>
      <c r="CA721" s="191"/>
      <c r="CB721" s="206"/>
      <c r="CC721" s="191"/>
      <c r="CD721" s="207">
        <f t="shared" si="453"/>
        <v>53.89070349778963</v>
      </c>
      <c r="CE721" s="47" t="s">
        <v>356</v>
      </c>
      <c r="CF721" s="42">
        <v>31.8</v>
      </c>
      <c r="CG721" s="42" t="s">
        <v>353</v>
      </c>
      <c r="CH721" s="42">
        <v>175</v>
      </c>
      <c r="CI721" s="191"/>
      <c r="CJ721" s="192"/>
      <c r="CK721" s="191" t="s">
        <v>357</v>
      </c>
      <c r="CL721" s="191" t="s">
        <v>358</v>
      </c>
      <c r="CM721" s="208">
        <v>0.13</v>
      </c>
      <c r="CN721" s="191">
        <v>470</v>
      </c>
      <c r="CO721" s="205">
        <f t="shared" si="454"/>
        <v>73.810230228286684</v>
      </c>
      <c r="CP721" s="191">
        <f t="shared" si="455"/>
        <v>40.418027623342226</v>
      </c>
      <c r="CQ721" s="145" t="s">
        <v>353</v>
      </c>
      <c r="CR721" s="191">
        <v>175</v>
      </c>
      <c r="CS721" s="191"/>
      <c r="CT721" s="191"/>
      <c r="CU721" s="191"/>
      <c r="CV721" s="192"/>
      <c r="CW721" s="191" t="s">
        <v>357</v>
      </c>
      <c r="CX721" s="209" t="s">
        <v>358</v>
      </c>
      <c r="CY721" s="208">
        <v>0.13</v>
      </c>
      <c r="CZ721" s="191">
        <v>470</v>
      </c>
      <c r="DA721" s="191"/>
      <c r="DB721" s="191">
        <f t="shared" si="456"/>
        <v>47.926947123125444</v>
      </c>
      <c r="DC721" s="43">
        <f t="shared" si="457"/>
        <v>0</v>
      </c>
      <c r="DD721" s="191" t="s">
        <v>362</v>
      </c>
      <c r="DE721" s="191">
        <v>100</v>
      </c>
      <c r="DF721" s="191" t="s">
        <v>361</v>
      </c>
      <c r="DG721" s="191">
        <v>20</v>
      </c>
      <c r="DH721" s="191" t="s">
        <v>353</v>
      </c>
      <c r="DI721" s="192">
        <v>175</v>
      </c>
      <c r="DJ721" s="191"/>
      <c r="DK721" s="209"/>
      <c r="DL721" s="208"/>
      <c r="DM721" s="191"/>
      <c r="DN721" s="191">
        <f t="shared" si="458"/>
        <v>47.926947123125444</v>
      </c>
      <c r="DO721" s="192">
        <f t="shared" si="459"/>
        <v>0</v>
      </c>
      <c r="DP721" s="191">
        <v>1</v>
      </c>
      <c r="DQ721" s="191" t="s">
        <v>363</v>
      </c>
      <c r="DR721" s="191" t="s">
        <v>371</v>
      </c>
      <c r="DS721" s="208">
        <v>0.13400000000000001</v>
      </c>
      <c r="DT721" s="191">
        <v>580</v>
      </c>
      <c r="DU721" s="191">
        <f t="shared" si="460"/>
        <v>6.9094843323806936</v>
      </c>
      <c r="DV721" s="191">
        <v>0.375</v>
      </c>
      <c r="DW721" s="191">
        <v>0.45</v>
      </c>
      <c r="DX721" s="192">
        <f t="shared" si="461"/>
        <v>8.9817839162982729</v>
      </c>
      <c r="DY721" s="191">
        <v>1</v>
      </c>
      <c r="DZ721" s="191" t="s">
        <v>363</v>
      </c>
      <c r="EA721" s="191" t="s">
        <v>371</v>
      </c>
      <c r="EB721" s="208">
        <v>0.13400000000000001</v>
      </c>
      <c r="EC721" s="191">
        <v>580</v>
      </c>
      <c r="ED721" s="191">
        <f t="shared" si="462"/>
        <v>3.0255122052326473</v>
      </c>
      <c r="EE721" s="191">
        <v>0.47499999999999998</v>
      </c>
      <c r="EF721" s="191">
        <v>0.47499999999999998</v>
      </c>
      <c r="EG721" s="191">
        <f t="shared" si="463"/>
        <v>4.4908919581491364</v>
      </c>
      <c r="EH721" s="166">
        <f t="shared" si="464"/>
        <v>2</v>
      </c>
      <c r="EI721" s="205">
        <f t="shared" si="465"/>
        <v>3.0117578559093574</v>
      </c>
      <c r="EJ721" s="205">
        <f t="shared" si="466"/>
        <v>1.7716222681819751</v>
      </c>
      <c r="EK721" s="51">
        <f t="shared" si="474"/>
        <v>1.0038899370506722</v>
      </c>
      <c r="EL721" s="220">
        <f t="shared" si="467"/>
        <v>0.22822107204532127</v>
      </c>
      <c r="EM721" s="221">
        <f t="shared" si="468"/>
        <v>5.3356972839010179</v>
      </c>
      <c r="EN721" s="191"/>
      <c r="EO721" s="313"/>
      <c r="EP721" s="192" t="s">
        <v>354</v>
      </c>
      <c r="EQ721" s="222">
        <f t="shared" si="469"/>
        <v>3.0117578559093574</v>
      </c>
      <c r="ER721" s="191">
        <f t="shared" si="470"/>
        <v>1.7716222681819751</v>
      </c>
      <c r="ES721" s="51">
        <f t="shared" si="471"/>
        <v>1.0038899370506722</v>
      </c>
      <c r="ET721" s="191">
        <f t="shared" si="475"/>
        <v>3.6964210720453212</v>
      </c>
      <c r="EU721" s="191">
        <f t="shared" si="472"/>
        <v>5.3356972839010179</v>
      </c>
      <c r="EV721" s="191"/>
      <c r="EW721" s="191"/>
      <c r="EX721" s="192" t="str">
        <f t="shared" si="473"/>
        <v>Front</v>
      </c>
      <c r="EY721" s="145"/>
      <c r="EZ721" s="191"/>
      <c r="FA721" s="191"/>
      <c r="FB721" s="191"/>
      <c r="FC721" s="191"/>
      <c r="FD721" s="191"/>
      <c r="FE721" s="191"/>
      <c r="FF721" s="192"/>
      <c r="FG721" s="145"/>
      <c r="FH721" s="191"/>
      <c r="FI721" s="191"/>
      <c r="FJ721" s="191"/>
      <c r="FK721" s="191"/>
      <c r="FL721" s="191"/>
      <c r="FM721" s="191"/>
      <c r="FN721" s="192"/>
      <c r="FO721" s="145"/>
      <c r="FP721" s="191"/>
      <c r="FQ721" s="191"/>
      <c r="FR721" s="191"/>
      <c r="FS721" s="191"/>
      <c r="FT721" s="191"/>
      <c r="FU721" s="191"/>
      <c r="FV721" s="192"/>
      <c r="FW721" s="191"/>
      <c r="FX721" s="191"/>
      <c r="FY721" s="191"/>
      <c r="FZ721" s="191"/>
      <c r="GA721" s="191"/>
      <c r="GB721" s="191"/>
      <c r="GC721" s="191"/>
      <c r="GD721" s="210"/>
      <c r="GE721" s="145"/>
      <c r="GF721" s="191"/>
      <c r="GG721" s="191"/>
      <c r="GH721" s="191"/>
      <c r="GI721" s="191"/>
      <c r="GJ721" s="191"/>
      <c r="GK721" s="191"/>
      <c r="GL721" s="210"/>
      <c r="GM721" s="145"/>
      <c r="GN721" s="191"/>
      <c r="GO721" s="191"/>
      <c r="GP721" s="191"/>
      <c r="GQ721" s="191"/>
      <c r="GR721" s="191"/>
      <c r="GS721" s="191"/>
      <c r="GT721" s="210"/>
      <c r="GU721" s="145"/>
      <c r="GV721" s="191"/>
      <c r="GW721" s="191"/>
      <c r="GX721" s="191"/>
      <c r="GY721" s="191"/>
      <c r="GZ721" s="191"/>
      <c r="HA721" s="191"/>
      <c r="HB721" s="210"/>
      <c r="HC721" s="145"/>
      <c r="HD721" s="191"/>
      <c r="HE721" s="191"/>
      <c r="HF721" s="191"/>
      <c r="HG721" s="191"/>
      <c r="HH721" s="191"/>
      <c r="HI721" s="191"/>
      <c r="HJ721" s="210"/>
      <c r="HR721" s="310"/>
    </row>
    <row r="722" spans="1:226" s="309" customFormat="1" ht="14.45" customHeight="1" x14ac:dyDescent="0.25">
      <c r="A722" s="211" t="s">
        <v>431</v>
      </c>
      <c r="B722" s="194" t="s">
        <v>0</v>
      </c>
      <c r="C722" s="31">
        <f t="shared" si="476"/>
        <v>712</v>
      </c>
      <c r="D722" s="173" t="str">
        <f t="shared" si="436"/>
        <v>Dw_712</v>
      </c>
      <c r="E722" s="4">
        <v>574.79453502167701</v>
      </c>
      <c r="F722" s="195" t="s">
        <v>360</v>
      </c>
      <c r="G722" s="195">
        <v>17.5</v>
      </c>
      <c r="H722" s="3">
        <f t="shared" si="437"/>
        <v>38.342215598145259</v>
      </c>
      <c r="I722" s="196">
        <f t="shared" si="438"/>
        <v>152.67650054155854</v>
      </c>
      <c r="J722" s="1">
        <f t="shared" si="439"/>
        <v>0.30000000000000004</v>
      </c>
      <c r="K722" s="280">
        <f t="shared" si="440"/>
        <v>0.60273329252771146</v>
      </c>
      <c r="L722" s="280">
        <f t="shared" si="441"/>
        <v>0.69238388459554123</v>
      </c>
      <c r="M722" s="225">
        <f t="shared" si="442"/>
        <v>1.1945827711814132</v>
      </c>
      <c r="N722" s="15" t="s">
        <v>432</v>
      </c>
      <c r="O722" s="197">
        <f t="shared" si="443"/>
        <v>0.51928791344665592</v>
      </c>
      <c r="P722" s="198">
        <f t="shared" si="444"/>
        <v>0</v>
      </c>
      <c r="Q722" s="198">
        <f t="shared" si="445"/>
        <v>0</v>
      </c>
      <c r="R722" s="198">
        <f t="shared" si="446"/>
        <v>0.83698019535583368</v>
      </c>
      <c r="S722" s="77">
        <f t="shared" si="447"/>
        <v>0.65899275184619244</v>
      </c>
      <c r="T722" s="199"/>
      <c r="U722" s="3">
        <f t="shared" si="448"/>
        <v>1.7011702629608854</v>
      </c>
      <c r="V722" s="98">
        <f t="shared" si="449"/>
        <v>9.8395328961801862</v>
      </c>
      <c r="W722" s="49">
        <f t="shared" si="450"/>
        <v>3.8967516042382586</v>
      </c>
      <c r="X722" s="317">
        <f t="shared" si="451"/>
        <v>8.4057443282252869E-2</v>
      </c>
      <c r="Y722" s="318">
        <v>8.4057443282252856E-2</v>
      </c>
      <c r="Z722" s="200"/>
      <c r="AA722" s="66"/>
      <c r="AB722" s="66"/>
      <c r="AC722" s="66">
        <v>250</v>
      </c>
      <c r="AD722" s="66"/>
      <c r="AE722" s="66"/>
      <c r="AF722" s="66"/>
      <c r="AG722" s="66"/>
      <c r="AH722" s="195"/>
      <c r="AI722" s="34"/>
      <c r="AJ722" s="229">
        <v>180</v>
      </c>
      <c r="AK722" s="34"/>
      <c r="AL722" s="34"/>
      <c r="AM722" s="34"/>
      <c r="AN722" s="201"/>
      <c r="AO722" s="201"/>
      <c r="AP722" s="202">
        <v>240</v>
      </c>
      <c r="AQ722" s="18"/>
      <c r="AR722" s="18"/>
      <c r="AS722" s="18"/>
      <c r="AT722" s="51"/>
      <c r="AU722" s="17"/>
      <c r="AV722" s="18"/>
      <c r="AW722" s="112"/>
      <c r="AX722" s="103"/>
      <c r="AY722" s="18"/>
      <c r="AZ722" s="18"/>
      <c r="BA722" s="18"/>
      <c r="BB722" s="17"/>
      <c r="BC722" s="19"/>
      <c r="BD722" s="19"/>
      <c r="BE722" s="19"/>
      <c r="BF722" s="17"/>
      <c r="BG722" s="18"/>
      <c r="BH722" s="18"/>
      <c r="BI722" s="128"/>
      <c r="BJ722" s="331"/>
      <c r="BK722" s="332"/>
      <c r="BL722" s="332"/>
      <c r="BM722" s="332"/>
      <c r="BN722" s="333"/>
      <c r="BO722" s="203">
        <f t="shared" si="452"/>
        <v>6.9363999999999999</v>
      </c>
      <c r="BP722" s="285">
        <v>5.5276823133246724</v>
      </c>
      <c r="BQ722" s="204">
        <v>3.0484422131916218</v>
      </c>
      <c r="BR722" s="204"/>
      <c r="BS722" s="47"/>
      <c r="BT722" s="42"/>
      <c r="BU722" s="42"/>
      <c r="BV722" s="42"/>
      <c r="BW722" s="43"/>
      <c r="BX722" s="191"/>
      <c r="BY722" s="191"/>
      <c r="BZ722" s="205"/>
      <c r="CA722" s="191"/>
      <c r="CB722" s="206"/>
      <c r="CC722" s="191"/>
      <c r="CD722" s="207">
        <f t="shared" si="453"/>
        <v>45.802950162467567</v>
      </c>
      <c r="CE722" s="47" t="s">
        <v>356</v>
      </c>
      <c r="CF722" s="42">
        <v>31.8</v>
      </c>
      <c r="CG722" s="42" t="s">
        <v>353</v>
      </c>
      <c r="CH722" s="42">
        <v>175</v>
      </c>
      <c r="CI722" s="191"/>
      <c r="CJ722" s="192"/>
      <c r="CK722" s="191" t="s">
        <v>357</v>
      </c>
      <c r="CL722" s="191" t="s">
        <v>358</v>
      </c>
      <c r="CM722" s="208">
        <v>0.13</v>
      </c>
      <c r="CN722" s="191">
        <v>470</v>
      </c>
      <c r="CO722" s="205">
        <f t="shared" si="454"/>
        <v>66.020515493840151</v>
      </c>
      <c r="CP722" s="191">
        <f t="shared" si="455"/>
        <v>34.352212621850676</v>
      </c>
      <c r="CQ722" s="145" t="s">
        <v>353</v>
      </c>
      <c r="CR722" s="191">
        <v>175</v>
      </c>
      <c r="CS722" s="191"/>
      <c r="CT722" s="191"/>
      <c r="CU722" s="191"/>
      <c r="CV722" s="192"/>
      <c r="CW722" s="191" t="s">
        <v>357</v>
      </c>
      <c r="CX722" s="209" t="s">
        <v>358</v>
      </c>
      <c r="CY722" s="208">
        <v>0.13</v>
      </c>
      <c r="CZ722" s="191">
        <v>470</v>
      </c>
      <c r="DA722" s="191"/>
      <c r="DB722" s="191">
        <f t="shared" si="456"/>
        <v>38.342215598145259</v>
      </c>
      <c r="DC722" s="43">
        <f t="shared" si="457"/>
        <v>0</v>
      </c>
      <c r="DD722" s="191" t="s">
        <v>362</v>
      </c>
      <c r="DE722" s="191">
        <v>100</v>
      </c>
      <c r="DF722" s="191" t="s">
        <v>361</v>
      </c>
      <c r="DG722" s="191">
        <v>20</v>
      </c>
      <c r="DH722" s="191" t="s">
        <v>353</v>
      </c>
      <c r="DI722" s="192">
        <v>175</v>
      </c>
      <c r="DJ722" s="191"/>
      <c r="DK722" s="209"/>
      <c r="DL722" s="208"/>
      <c r="DM722" s="191"/>
      <c r="DN722" s="191">
        <f t="shared" si="458"/>
        <v>38.342215598145259</v>
      </c>
      <c r="DO722" s="192">
        <f t="shared" si="459"/>
        <v>0</v>
      </c>
      <c r="DP722" s="191">
        <v>1</v>
      </c>
      <c r="DQ722" s="191" t="s">
        <v>363</v>
      </c>
      <c r="DR722" s="191" t="s">
        <v>371</v>
      </c>
      <c r="DS722" s="208">
        <v>0.13400000000000001</v>
      </c>
      <c r="DT722" s="191">
        <v>580</v>
      </c>
      <c r="DU722" s="191">
        <f t="shared" si="460"/>
        <v>5.5276823133246724</v>
      </c>
      <c r="DV722" s="191">
        <v>0.375</v>
      </c>
      <c r="DW722" s="191">
        <v>0.45</v>
      </c>
      <c r="DX722" s="192">
        <f t="shared" si="461"/>
        <v>7.6338250270779273</v>
      </c>
      <c r="DY722" s="191">
        <v>1</v>
      </c>
      <c r="DZ722" s="191" t="s">
        <v>363</v>
      </c>
      <c r="EA722" s="191" t="s">
        <v>371</v>
      </c>
      <c r="EB722" s="208">
        <v>0.13400000000000001</v>
      </c>
      <c r="EC722" s="191">
        <v>580</v>
      </c>
      <c r="ED722" s="191">
        <f t="shared" si="462"/>
        <v>3.0484422131916218</v>
      </c>
      <c r="EE722" s="191">
        <v>0.47499999999999998</v>
      </c>
      <c r="EF722" s="191">
        <v>0.47499999999999998</v>
      </c>
      <c r="EG722" s="191">
        <f t="shared" si="463"/>
        <v>3.8169125135389637</v>
      </c>
      <c r="EH722" s="166">
        <f t="shared" si="464"/>
        <v>2</v>
      </c>
      <c r="EI722" s="205">
        <f t="shared" si="465"/>
        <v>2.891989447033505</v>
      </c>
      <c r="EJ722" s="205">
        <f t="shared" si="466"/>
        <v>1.7011702629608854</v>
      </c>
      <c r="EK722" s="51">
        <f t="shared" si="474"/>
        <v>1.0972719502307364</v>
      </c>
      <c r="EL722" s="220">
        <f t="shared" si="467"/>
        <v>0.28810527648324746</v>
      </c>
      <c r="EM722" s="221">
        <f t="shared" si="468"/>
        <v>4.9197664480900931</v>
      </c>
      <c r="EN722" s="191"/>
      <c r="EO722" s="313"/>
      <c r="EP722" s="192" t="s">
        <v>354</v>
      </c>
      <c r="EQ722" s="222">
        <f t="shared" si="469"/>
        <v>2.891989447033505</v>
      </c>
      <c r="ER722" s="191">
        <f t="shared" si="470"/>
        <v>1.7011702629608854</v>
      </c>
      <c r="ES722" s="51">
        <f t="shared" si="471"/>
        <v>1.0972719502307364</v>
      </c>
      <c r="ET722" s="191">
        <f t="shared" si="475"/>
        <v>3.7563052764832472</v>
      </c>
      <c r="EU722" s="191">
        <f t="shared" si="472"/>
        <v>4.9197664480900931</v>
      </c>
      <c r="EV722" s="191"/>
      <c r="EW722" s="191"/>
      <c r="EX722" s="192" t="str">
        <f t="shared" si="473"/>
        <v>Front</v>
      </c>
      <c r="EY722" s="145"/>
      <c r="EZ722" s="191"/>
      <c r="FA722" s="191"/>
      <c r="FB722" s="191"/>
      <c r="FC722" s="191"/>
      <c r="FD722" s="191"/>
      <c r="FE722" s="191"/>
      <c r="FF722" s="192"/>
      <c r="FG722" s="145"/>
      <c r="FH722" s="191"/>
      <c r="FI722" s="191"/>
      <c r="FJ722" s="191"/>
      <c r="FK722" s="191"/>
      <c r="FL722" s="191"/>
      <c r="FM722" s="191"/>
      <c r="FN722" s="192"/>
      <c r="FO722" s="145"/>
      <c r="FP722" s="191"/>
      <c r="FQ722" s="191"/>
      <c r="FR722" s="191"/>
      <c r="FS722" s="191"/>
      <c r="FT722" s="191"/>
      <c r="FU722" s="191"/>
      <c r="FV722" s="192"/>
      <c r="FW722" s="191"/>
      <c r="FX722" s="191"/>
      <c r="FY722" s="191"/>
      <c r="FZ722" s="191"/>
      <c r="GA722" s="191"/>
      <c r="GB722" s="191"/>
      <c r="GC722" s="191"/>
      <c r="GD722" s="210"/>
      <c r="GE722" s="145"/>
      <c r="GF722" s="191"/>
      <c r="GG722" s="191"/>
      <c r="GH722" s="191"/>
      <c r="GI722" s="191"/>
      <c r="GJ722" s="191"/>
      <c r="GK722" s="191"/>
      <c r="GL722" s="210"/>
      <c r="GM722" s="145"/>
      <c r="GN722" s="191"/>
      <c r="GO722" s="191"/>
      <c r="GP722" s="191"/>
      <c r="GQ722" s="191"/>
      <c r="GR722" s="191"/>
      <c r="GS722" s="191"/>
      <c r="GT722" s="210"/>
      <c r="GU722" s="145"/>
      <c r="GV722" s="191"/>
      <c r="GW722" s="191"/>
      <c r="GX722" s="191"/>
      <c r="GY722" s="191"/>
      <c r="GZ722" s="191"/>
      <c r="HA722" s="191"/>
      <c r="HB722" s="210"/>
      <c r="HC722" s="145"/>
      <c r="HD722" s="191"/>
      <c r="HE722" s="191"/>
      <c r="HF722" s="191"/>
      <c r="HG722" s="191"/>
      <c r="HH722" s="191"/>
      <c r="HI722" s="191"/>
      <c r="HJ722" s="210"/>
      <c r="HR722" s="310"/>
    </row>
    <row r="723" spans="1:226" s="309" customFormat="1" ht="14.45" customHeight="1" x14ac:dyDescent="0.25">
      <c r="A723" s="211" t="s">
        <v>431</v>
      </c>
      <c r="B723" s="194" t="s">
        <v>0</v>
      </c>
      <c r="C723" s="31">
        <f t="shared" si="476"/>
        <v>713</v>
      </c>
      <c r="D723" s="173" t="str">
        <f t="shared" si="436"/>
        <v>Dw_713</v>
      </c>
      <c r="E723" s="4">
        <v>556.03780604215763</v>
      </c>
      <c r="F723" s="195" t="s">
        <v>360</v>
      </c>
      <c r="G723" s="195">
        <v>17.5</v>
      </c>
      <c r="H723" s="3">
        <f t="shared" si="437"/>
        <v>41.600167348600081</v>
      </c>
      <c r="I723" s="196">
        <f t="shared" si="438"/>
        <v>154.46937393151887</v>
      </c>
      <c r="J723" s="1">
        <f t="shared" si="439"/>
        <v>0.30000000000000004</v>
      </c>
      <c r="K723" s="280">
        <f t="shared" si="440"/>
        <v>0.6502236129084904</v>
      </c>
      <c r="L723" s="280">
        <f t="shared" si="441"/>
        <v>0.74262562684738243</v>
      </c>
      <c r="M723" s="225">
        <f t="shared" si="442"/>
        <v>1.113957350006072</v>
      </c>
      <c r="N723" s="15" t="s">
        <v>432</v>
      </c>
      <c r="O723" s="197">
        <f t="shared" si="443"/>
        <v>0.55696922013553685</v>
      </c>
      <c r="P723" s="198">
        <f t="shared" si="444"/>
        <v>0</v>
      </c>
      <c r="Q723" s="198">
        <f t="shared" si="445"/>
        <v>0</v>
      </c>
      <c r="R723" s="198">
        <f t="shared" si="446"/>
        <v>0.78049027904869872</v>
      </c>
      <c r="S723" s="77">
        <f t="shared" si="447"/>
        <v>0.73770557920095248</v>
      </c>
      <c r="T723" s="199"/>
      <c r="U723" s="3">
        <f t="shared" si="448"/>
        <v>1.6149785039425131</v>
      </c>
      <c r="V723" s="98">
        <f t="shared" si="449"/>
        <v>8.8677289318677524</v>
      </c>
      <c r="W723" s="49">
        <f t="shared" si="450"/>
        <v>4.6911861727192088</v>
      </c>
      <c r="X723" s="317">
        <f t="shared" si="451"/>
        <v>7.2954720146236593E-2</v>
      </c>
      <c r="Y723" s="318">
        <v>7.2954720146236593E-2</v>
      </c>
      <c r="Z723" s="200"/>
      <c r="AA723" s="66"/>
      <c r="AB723" s="66"/>
      <c r="AC723" s="66">
        <v>250</v>
      </c>
      <c r="AD723" s="66"/>
      <c r="AE723" s="66"/>
      <c r="AF723" s="66"/>
      <c r="AG723" s="66"/>
      <c r="AH723" s="195"/>
      <c r="AI723" s="34"/>
      <c r="AJ723" s="229">
        <v>180</v>
      </c>
      <c r="AK723" s="34"/>
      <c r="AL723" s="34"/>
      <c r="AM723" s="34"/>
      <c r="AN723" s="201"/>
      <c r="AO723" s="201"/>
      <c r="AP723" s="202">
        <v>240</v>
      </c>
      <c r="AQ723" s="18"/>
      <c r="AR723" s="18"/>
      <c r="AS723" s="18"/>
      <c r="AT723" s="51"/>
      <c r="AU723" s="17"/>
      <c r="AV723" s="18"/>
      <c r="AW723" s="112"/>
      <c r="AX723" s="103"/>
      <c r="AY723" s="18"/>
      <c r="AZ723" s="18"/>
      <c r="BA723" s="18"/>
      <c r="BB723" s="17"/>
      <c r="BC723" s="19"/>
      <c r="BD723" s="19"/>
      <c r="BE723" s="19"/>
      <c r="BF723" s="17"/>
      <c r="BG723" s="18"/>
      <c r="BH723" s="18"/>
      <c r="BI723" s="128"/>
      <c r="BJ723" s="331"/>
      <c r="BK723" s="332"/>
      <c r="BL723" s="332"/>
      <c r="BM723" s="332"/>
      <c r="BN723" s="333"/>
      <c r="BO723" s="203">
        <f t="shared" si="452"/>
        <v>6.9363999999999999</v>
      </c>
      <c r="BP723" s="285">
        <v>5.9973714532899027</v>
      </c>
      <c r="BQ723" s="204">
        <v>2.7551530306417442</v>
      </c>
      <c r="BR723" s="204"/>
      <c r="BS723" s="47"/>
      <c r="BT723" s="42"/>
      <c r="BU723" s="42"/>
      <c r="BV723" s="42"/>
      <c r="BW723" s="43"/>
      <c r="BX723" s="191"/>
      <c r="BY723" s="191"/>
      <c r="BZ723" s="205"/>
      <c r="CA723" s="191"/>
      <c r="CB723" s="206"/>
      <c r="CC723" s="191"/>
      <c r="CD723" s="207">
        <f t="shared" si="453"/>
        <v>46.340812179455668</v>
      </c>
      <c r="CE723" s="47" t="s">
        <v>356</v>
      </c>
      <c r="CF723" s="42">
        <v>31.8</v>
      </c>
      <c r="CG723" s="42" t="s">
        <v>353</v>
      </c>
      <c r="CH723" s="42">
        <v>175</v>
      </c>
      <c r="CI723" s="191"/>
      <c r="CJ723" s="192"/>
      <c r="CK723" s="191" t="s">
        <v>357</v>
      </c>
      <c r="CL723" s="191" t="s">
        <v>358</v>
      </c>
      <c r="CM723" s="208">
        <v>0.13</v>
      </c>
      <c r="CN723" s="191">
        <v>470</v>
      </c>
      <c r="CO723" s="205">
        <f t="shared" si="454"/>
        <v>61.297485382890848</v>
      </c>
      <c r="CP723" s="191">
        <f t="shared" si="455"/>
        <v>34.755609134591751</v>
      </c>
      <c r="CQ723" s="145" t="s">
        <v>353</v>
      </c>
      <c r="CR723" s="191">
        <v>175</v>
      </c>
      <c r="CS723" s="191"/>
      <c r="CT723" s="191"/>
      <c r="CU723" s="191"/>
      <c r="CV723" s="192"/>
      <c r="CW723" s="191" t="s">
        <v>357</v>
      </c>
      <c r="CX723" s="209" t="s">
        <v>358</v>
      </c>
      <c r="CY723" s="208">
        <v>0.13</v>
      </c>
      <c r="CZ723" s="191">
        <v>470</v>
      </c>
      <c r="DA723" s="191"/>
      <c r="DB723" s="191">
        <f t="shared" si="456"/>
        <v>41.600167348600081</v>
      </c>
      <c r="DC723" s="43">
        <f t="shared" si="457"/>
        <v>0</v>
      </c>
      <c r="DD723" s="191" t="s">
        <v>362</v>
      </c>
      <c r="DE723" s="191">
        <v>100</v>
      </c>
      <c r="DF723" s="191" t="s">
        <v>361</v>
      </c>
      <c r="DG723" s="191">
        <v>20</v>
      </c>
      <c r="DH723" s="191" t="s">
        <v>353</v>
      </c>
      <c r="DI723" s="192">
        <v>175</v>
      </c>
      <c r="DJ723" s="191"/>
      <c r="DK723" s="209"/>
      <c r="DL723" s="208"/>
      <c r="DM723" s="191"/>
      <c r="DN723" s="191">
        <f t="shared" si="458"/>
        <v>41.600167348600081</v>
      </c>
      <c r="DO723" s="192">
        <f t="shared" si="459"/>
        <v>0</v>
      </c>
      <c r="DP723" s="191">
        <v>1</v>
      </c>
      <c r="DQ723" s="191" t="s">
        <v>363</v>
      </c>
      <c r="DR723" s="191" t="s">
        <v>371</v>
      </c>
      <c r="DS723" s="208">
        <v>0.13400000000000001</v>
      </c>
      <c r="DT723" s="191">
        <v>580</v>
      </c>
      <c r="DU723" s="191">
        <f t="shared" si="460"/>
        <v>5.9973714532899027</v>
      </c>
      <c r="DV723" s="191">
        <v>0.375</v>
      </c>
      <c r="DW723" s="191">
        <v>0.45</v>
      </c>
      <c r="DX723" s="192">
        <f t="shared" si="461"/>
        <v>7.723468696575944</v>
      </c>
      <c r="DY723" s="191">
        <v>1</v>
      </c>
      <c r="DZ723" s="191" t="s">
        <v>363</v>
      </c>
      <c r="EA723" s="191" t="s">
        <v>371</v>
      </c>
      <c r="EB723" s="208">
        <v>0.13400000000000001</v>
      </c>
      <c r="EC723" s="191">
        <v>580</v>
      </c>
      <c r="ED723" s="191">
        <f t="shared" si="462"/>
        <v>2.7551530306417442</v>
      </c>
      <c r="EE723" s="191">
        <v>0.47499999999999998</v>
      </c>
      <c r="EF723" s="191">
        <v>0.47499999999999998</v>
      </c>
      <c r="EG723" s="191">
        <f t="shared" si="463"/>
        <v>3.861734348287972</v>
      </c>
      <c r="EH723" s="166">
        <f t="shared" si="464"/>
        <v>2</v>
      </c>
      <c r="EI723" s="205">
        <f t="shared" si="465"/>
        <v>2.745463456702272</v>
      </c>
      <c r="EJ723" s="205">
        <f t="shared" si="466"/>
        <v>1.6149785039425131</v>
      </c>
      <c r="EK723" s="51">
        <f t="shared" si="474"/>
        <v>0.89017452669923114</v>
      </c>
      <c r="EL723" s="220">
        <f t="shared" si="467"/>
        <v>0.36136827164886398</v>
      </c>
      <c r="EM723" s="221">
        <f t="shared" si="468"/>
        <v>4.4338644659338762</v>
      </c>
      <c r="EN723" s="191"/>
      <c r="EO723" s="313"/>
      <c r="EP723" s="192" t="s">
        <v>354</v>
      </c>
      <c r="EQ723" s="222">
        <f t="shared" si="469"/>
        <v>2.745463456702272</v>
      </c>
      <c r="ER723" s="191">
        <f t="shared" si="470"/>
        <v>1.6149785039425131</v>
      </c>
      <c r="ES723" s="51">
        <f t="shared" si="471"/>
        <v>0.89017452669923114</v>
      </c>
      <c r="ET723" s="191">
        <f t="shared" si="475"/>
        <v>3.8295682716488639</v>
      </c>
      <c r="EU723" s="191">
        <f t="shared" si="472"/>
        <v>4.4338644659338762</v>
      </c>
      <c r="EV723" s="191"/>
      <c r="EW723" s="191"/>
      <c r="EX723" s="192" t="str">
        <f t="shared" si="473"/>
        <v>Front</v>
      </c>
      <c r="EY723" s="145"/>
      <c r="EZ723" s="191"/>
      <c r="FA723" s="191"/>
      <c r="FB723" s="191"/>
      <c r="FC723" s="191"/>
      <c r="FD723" s="191"/>
      <c r="FE723" s="191"/>
      <c r="FF723" s="192"/>
      <c r="FG723" s="145"/>
      <c r="FH723" s="191"/>
      <c r="FI723" s="191"/>
      <c r="FJ723" s="191"/>
      <c r="FK723" s="191"/>
      <c r="FL723" s="191"/>
      <c r="FM723" s="191"/>
      <c r="FN723" s="192"/>
      <c r="FO723" s="145"/>
      <c r="FP723" s="191"/>
      <c r="FQ723" s="191"/>
      <c r="FR723" s="191"/>
      <c r="FS723" s="191"/>
      <c r="FT723" s="191"/>
      <c r="FU723" s="191"/>
      <c r="FV723" s="192"/>
      <c r="FW723" s="191"/>
      <c r="FX723" s="191"/>
      <c r="FY723" s="191"/>
      <c r="FZ723" s="191"/>
      <c r="GA723" s="191"/>
      <c r="GB723" s="191"/>
      <c r="GC723" s="191"/>
      <c r="GD723" s="210"/>
      <c r="GE723" s="145"/>
      <c r="GF723" s="191"/>
      <c r="GG723" s="191"/>
      <c r="GH723" s="191"/>
      <c r="GI723" s="191"/>
      <c r="GJ723" s="191"/>
      <c r="GK723" s="191"/>
      <c r="GL723" s="210"/>
      <c r="GM723" s="145"/>
      <c r="GN723" s="191"/>
      <c r="GO723" s="191"/>
      <c r="GP723" s="191"/>
      <c r="GQ723" s="191"/>
      <c r="GR723" s="191"/>
      <c r="GS723" s="191"/>
      <c r="GT723" s="210"/>
      <c r="GU723" s="145"/>
      <c r="GV723" s="191"/>
      <c r="GW723" s="191"/>
      <c r="GX723" s="191"/>
      <c r="GY723" s="191"/>
      <c r="GZ723" s="191"/>
      <c r="HA723" s="191"/>
      <c r="HB723" s="210"/>
      <c r="HC723" s="145"/>
      <c r="HD723" s="191"/>
      <c r="HE723" s="191"/>
      <c r="HF723" s="191"/>
      <c r="HG723" s="191"/>
      <c r="HH723" s="191"/>
      <c r="HI723" s="191"/>
      <c r="HJ723" s="210"/>
      <c r="HR723" s="310"/>
    </row>
    <row r="724" spans="1:226" s="309" customFormat="1" ht="14.45" customHeight="1" x14ac:dyDescent="0.25">
      <c r="A724" s="211" t="s">
        <v>431</v>
      </c>
      <c r="B724" s="194" t="s">
        <v>0</v>
      </c>
      <c r="C724" s="31">
        <f t="shared" si="476"/>
        <v>714</v>
      </c>
      <c r="D724" s="173" t="str">
        <f t="shared" si="436"/>
        <v>Dw_714</v>
      </c>
      <c r="E724" s="4">
        <v>512.35890747161261</v>
      </c>
      <c r="F724" s="195" t="s">
        <v>360</v>
      </c>
      <c r="G724" s="195">
        <v>17.5</v>
      </c>
      <c r="H724" s="3">
        <f t="shared" si="437"/>
        <v>39.923242591443298</v>
      </c>
      <c r="I724" s="196">
        <f t="shared" si="438"/>
        <v>147.40228678085776</v>
      </c>
      <c r="J724" s="1">
        <f t="shared" si="439"/>
        <v>0.3</v>
      </c>
      <c r="K724" s="280">
        <f t="shared" si="440"/>
        <v>0.65458013950330163</v>
      </c>
      <c r="L724" s="280">
        <f t="shared" si="441"/>
        <v>0.73416401771476492</v>
      </c>
      <c r="M724" s="225">
        <f t="shared" si="442"/>
        <v>1.1076426453329995</v>
      </c>
      <c r="N724" s="15" t="s">
        <v>432</v>
      </c>
      <c r="O724" s="197">
        <f t="shared" si="443"/>
        <v>0.55062301328607377</v>
      </c>
      <c r="P724" s="198">
        <f t="shared" si="444"/>
        <v>0</v>
      </c>
      <c r="Q724" s="198">
        <f t="shared" si="445"/>
        <v>0</v>
      </c>
      <c r="R724" s="198">
        <f t="shared" si="446"/>
        <v>0.77606590354422422</v>
      </c>
      <c r="S724" s="77">
        <f t="shared" si="447"/>
        <v>0.72876670610848537</v>
      </c>
      <c r="T724" s="199"/>
      <c r="U724" s="3">
        <f t="shared" si="448"/>
        <v>1.4676005608839764</v>
      </c>
      <c r="V724" s="98">
        <f t="shared" si="449"/>
        <v>7.3230947814436709</v>
      </c>
      <c r="W724" s="49">
        <f t="shared" si="450"/>
        <v>5.4516900003269999</v>
      </c>
      <c r="X724" s="317">
        <f t="shared" si="451"/>
        <v>6.0185845858698829E-2</v>
      </c>
      <c r="Y724" s="318">
        <v>6.0185845858698843E-2</v>
      </c>
      <c r="Z724" s="200"/>
      <c r="AA724" s="66"/>
      <c r="AB724" s="66"/>
      <c r="AC724" s="66">
        <v>250</v>
      </c>
      <c r="AD724" s="66"/>
      <c r="AE724" s="66"/>
      <c r="AF724" s="66"/>
      <c r="AG724" s="66"/>
      <c r="AH724" s="195"/>
      <c r="AI724" s="34"/>
      <c r="AJ724" s="229">
        <v>180</v>
      </c>
      <c r="AK724" s="34"/>
      <c r="AL724" s="34"/>
      <c r="AM724" s="34"/>
      <c r="AN724" s="201"/>
      <c r="AO724" s="201"/>
      <c r="AP724" s="202">
        <v>240</v>
      </c>
      <c r="AQ724" s="18"/>
      <c r="AR724" s="18"/>
      <c r="AS724" s="18"/>
      <c r="AT724" s="51"/>
      <c r="AU724" s="17"/>
      <c r="AV724" s="18"/>
      <c r="AW724" s="112"/>
      <c r="AX724" s="103"/>
      <c r="AY724" s="18"/>
      <c r="AZ724" s="18"/>
      <c r="BA724" s="18"/>
      <c r="BB724" s="17"/>
      <c r="BC724" s="19"/>
      <c r="BD724" s="19"/>
      <c r="BE724" s="19"/>
      <c r="BF724" s="17"/>
      <c r="BG724" s="18"/>
      <c r="BH724" s="18"/>
      <c r="BI724" s="128"/>
      <c r="BJ724" s="331"/>
      <c r="BK724" s="332"/>
      <c r="BL724" s="332"/>
      <c r="BM724" s="332"/>
      <c r="BN724" s="333"/>
      <c r="BO724" s="203">
        <f t="shared" si="452"/>
        <v>6.9363999999999999</v>
      </c>
      <c r="BP724" s="285">
        <v>5.7556142366996275</v>
      </c>
      <c r="BQ724" s="204">
        <v>2.6613506862697176</v>
      </c>
      <c r="BR724" s="204"/>
      <c r="BS724" s="47"/>
      <c r="BT724" s="42"/>
      <c r="BU724" s="42"/>
      <c r="BV724" s="42"/>
      <c r="BW724" s="43"/>
      <c r="BX724" s="191"/>
      <c r="BY724" s="191"/>
      <c r="BZ724" s="205"/>
      <c r="CA724" s="191"/>
      <c r="CB724" s="206"/>
      <c r="CC724" s="191"/>
      <c r="CD724" s="207">
        <f t="shared" si="453"/>
        <v>44.220686034257326</v>
      </c>
      <c r="CE724" s="47" t="s">
        <v>356</v>
      </c>
      <c r="CF724" s="42">
        <v>31.8</v>
      </c>
      <c r="CG724" s="42" t="s">
        <v>353</v>
      </c>
      <c r="CH724" s="42">
        <v>175</v>
      </c>
      <c r="CI724" s="191"/>
      <c r="CJ724" s="192"/>
      <c r="CK724" s="191" t="s">
        <v>357</v>
      </c>
      <c r="CL724" s="191" t="s">
        <v>358</v>
      </c>
      <c r="CM724" s="208">
        <v>0.13</v>
      </c>
      <c r="CN724" s="191">
        <v>470</v>
      </c>
      <c r="CO724" s="205">
        <f t="shared" si="454"/>
        <v>57.584247746543291</v>
      </c>
      <c r="CP724" s="191">
        <f t="shared" si="455"/>
        <v>33.165514525692998</v>
      </c>
      <c r="CQ724" s="145" t="s">
        <v>353</v>
      </c>
      <c r="CR724" s="191">
        <v>175</v>
      </c>
      <c r="CS724" s="191"/>
      <c r="CT724" s="191"/>
      <c r="CU724" s="191"/>
      <c r="CV724" s="192"/>
      <c r="CW724" s="191" t="s">
        <v>357</v>
      </c>
      <c r="CX724" s="209" t="s">
        <v>358</v>
      </c>
      <c r="CY724" s="208">
        <v>0.13</v>
      </c>
      <c r="CZ724" s="191">
        <v>470</v>
      </c>
      <c r="DA724" s="191"/>
      <c r="DB724" s="191">
        <f t="shared" si="456"/>
        <v>39.923242591443298</v>
      </c>
      <c r="DC724" s="43">
        <f t="shared" si="457"/>
        <v>0</v>
      </c>
      <c r="DD724" s="191" t="s">
        <v>362</v>
      </c>
      <c r="DE724" s="191">
        <v>100</v>
      </c>
      <c r="DF724" s="191" t="s">
        <v>361</v>
      </c>
      <c r="DG724" s="191">
        <v>20</v>
      </c>
      <c r="DH724" s="191" t="s">
        <v>353</v>
      </c>
      <c r="DI724" s="192">
        <v>175</v>
      </c>
      <c r="DJ724" s="191"/>
      <c r="DK724" s="209"/>
      <c r="DL724" s="208"/>
      <c r="DM724" s="191"/>
      <c r="DN724" s="191">
        <f t="shared" si="458"/>
        <v>39.923242591443298</v>
      </c>
      <c r="DO724" s="192">
        <f t="shared" si="459"/>
        <v>0</v>
      </c>
      <c r="DP724" s="191">
        <v>1</v>
      </c>
      <c r="DQ724" s="191" t="s">
        <v>363</v>
      </c>
      <c r="DR724" s="191" t="s">
        <v>371</v>
      </c>
      <c r="DS724" s="208">
        <v>0.13400000000000001</v>
      </c>
      <c r="DT724" s="191">
        <v>580</v>
      </c>
      <c r="DU724" s="191">
        <f t="shared" si="460"/>
        <v>5.7556142366996275</v>
      </c>
      <c r="DV724" s="191">
        <v>0.375</v>
      </c>
      <c r="DW724" s="191">
        <v>0.45</v>
      </c>
      <c r="DX724" s="192">
        <f t="shared" si="461"/>
        <v>7.3701143390428889</v>
      </c>
      <c r="DY724" s="191">
        <v>1</v>
      </c>
      <c r="DZ724" s="191" t="s">
        <v>363</v>
      </c>
      <c r="EA724" s="191" t="s">
        <v>371</v>
      </c>
      <c r="EB724" s="208">
        <v>0.13400000000000001</v>
      </c>
      <c r="EC724" s="191">
        <v>580</v>
      </c>
      <c r="ED724" s="191">
        <f t="shared" si="462"/>
        <v>2.6613506862697176</v>
      </c>
      <c r="EE724" s="191">
        <v>0.47499999999999998</v>
      </c>
      <c r="EF724" s="191">
        <v>0.47499999999999998</v>
      </c>
      <c r="EG724" s="191">
        <f t="shared" si="463"/>
        <v>3.6850571695214445</v>
      </c>
      <c r="EH724" s="166">
        <f t="shared" si="464"/>
        <v>2</v>
      </c>
      <c r="EI724" s="205">
        <f t="shared" si="465"/>
        <v>2.4949209535027599</v>
      </c>
      <c r="EJ724" s="205">
        <f t="shared" si="466"/>
        <v>1.4676005608839764</v>
      </c>
      <c r="EK724" s="51">
        <f t="shared" si="474"/>
        <v>0.94375012538574121</v>
      </c>
      <c r="EL724" s="220">
        <f t="shared" si="467"/>
        <v>0.48663952324862003</v>
      </c>
      <c r="EM724" s="221">
        <f t="shared" si="468"/>
        <v>3.6615473907218354</v>
      </c>
      <c r="EN724" s="191"/>
      <c r="EO724" s="313"/>
      <c r="EP724" s="192" t="s">
        <v>354</v>
      </c>
      <c r="EQ724" s="222">
        <f t="shared" si="469"/>
        <v>2.4949209535027599</v>
      </c>
      <c r="ER724" s="191">
        <f t="shared" si="470"/>
        <v>1.4676005608839764</v>
      </c>
      <c r="ES724" s="51">
        <f t="shared" si="471"/>
        <v>0.94375012538574121</v>
      </c>
      <c r="ET724" s="191">
        <f t="shared" si="475"/>
        <v>3.9548395232486202</v>
      </c>
      <c r="EU724" s="191">
        <f t="shared" si="472"/>
        <v>3.6615473907218354</v>
      </c>
      <c r="EV724" s="191"/>
      <c r="EW724" s="191"/>
      <c r="EX724" s="192" t="str">
        <f t="shared" si="473"/>
        <v>Front</v>
      </c>
      <c r="EY724" s="145"/>
      <c r="EZ724" s="191"/>
      <c r="FA724" s="191"/>
      <c r="FB724" s="191"/>
      <c r="FC724" s="191"/>
      <c r="FD724" s="191"/>
      <c r="FE724" s="191"/>
      <c r="FF724" s="192"/>
      <c r="FG724" s="145"/>
      <c r="FH724" s="191"/>
      <c r="FI724" s="191"/>
      <c r="FJ724" s="191"/>
      <c r="FK724" s="191"/>
      <c r="FL724" s="191"/>
      <c r="FM724" s="191"/>
      <c r="FN724" s="192"/>
      <c r="FO724" s="145"/>
      <c r="FP724" s="191"/>
      <c r="FQ724" s="191"/>
      <c r="FR724" s="191"/>
      <c r="FS724" s="191"/>
      <c r="FT724" s="191"/>
      <c r="FU724" s="191"/>
      <c r="FV724" s="192"/>
      <c r="FW724" s="191"/>
      <c r="FX724" s="191"/>
      <c r="FY724" s="191"/>
      <c r="FZ724" s="191"/>
      <c r="GA724" s="191"/>
      <c r="GB724" s="191"/>
      <c r="GC724" s="191"/>
      <c r="GD724" s="210"/>
      <c r="GE724" s="145"/>
      <c r="GF724" s="191"/>
      <c r="GG724" s="191"/>
      <c r="GH724" s="191"/>
      <c r="GI724" s="191"/>
      <c r="GJ724" s="191"/>
      <c r="GK724" s="191"/>
      <c r="GL724" s="210"/>
      <c r="GM724" s="145"/>
      <c r="GN724" s="191"/>
      <c r="GO724" s="191"/>
      <c r="GP724" s="191"/>
      <c r="GQ724" s="191"/>
      <c r="GR724" s="191"/>
      <c r="GS724" s="191"/>
      <c r="GT724" s="210"/>
      <c r="GU724" s="145"/>
      <c r="GV724" s="191"/>
      <c r="GW724" s="191"/>
      <c r="GX724" s="191"/>
      <c r="GY724" s="191"/>
      <c r="GZ724" s="191"/>
      <c r="HA724" s="191"/>
      <c r="HB724" s="210"/>
      <c r="HC724" s="145"/>
      <c r="HD724" s="191"/>
      <c r="HE724" s="191"/>
      <c r="HF724" s="191"/>
      <c r="HG724" s="191"/>
      <c r="HH724" s="191"/>
      <c r="HI724" s="191"/>
      <c r="HJ724" s="210"/>
      <c r="HR724" s="310"/>
    </row>
    <row r="725" spans="1:226" s="309" customFormat="1" ht="14.45" customHeight="1" x14ac:dyDescent="0.25">
      <c r="A725" s="211" t="s">
        <v>431</v>
      </c>
      <c r="B725" s="194" t="s">
        <v>0</v>
      </c>
      <c r="C725" s="31">
        <f t="shared" si="476"/>
        <v>715</v>
      </c>
      <c r="D725" s="173" t="str">
        <f t="shared" si="436"/>
        <v>Dw_715</v>
      </c>
      <c r="E725" s="4">
        <v>375.49237865297289</v>
      </c>
      <c r="F725" s="195" t="s">
        <v>360</v>
      </c>
      <c r="G725" s="195">
        <v>17.5</v>
      </c>
      <c r="H725" s="3">
        <f t="shared" si="437"/>
        <v>50.766161757245079</v>
      </c>
      <c r="I725" s="196">
        <f t="shared" si="438"/>
        <v>186.16834466396782</v>
      </c>
      <c r="J725" s="1">
        <f t="shared" si="439"/>
        <v>0.3</v>
      </c>
      <c r="K725" s="280">
        <f t="shared" si="440"/>
        <v>0.65989046555663888</v>
      </c>
      <c r="L725" s="280">
        <f t="shared" si="441"/>
        <v>0.7577624444739085</v>
      </c>
      <c r="M725" s="225">
        <f t="shared" si="442"/>
        <v>1.1001521774732095</v>
      </c>
      <c r="N725" s="15" t="s">
        <v>432</v>
      </c>
      <c r="O725" s="197">
        <f t="shared" si="443"/>
        <v>0.56832183335543141</v>
      </c>
      <c r="P725" s="198">
        <f t="shared" si="444"/>
        <v>0</v>
      </c>
      <c r="Q725" s="198">
        <f t="shared" si="445"/>
        <v>0</v>
      </c>
      <c r="R725" s="198">
        <f t="shared" si="446"/>
        <v>0.77081773371971407</v>
      </c>
      <c r="S725" s="77">
        <f t="shared" si="447"/>
        <v>0.82516439703280708</v>
      </c>
      <c r="T725" s="199"/>
      <c r="U725" s="3">
        <f t="shared" si="448"/>
        <v>1.7930847081539196</v>
      </c>
      <c r="V725" s="98">
        <f t="shared" si="449"/>
        <v>10.931519420092453</v>
      </c>
      <c r="W725" s="49">
        <f t="shared" si="450"/>
        <v>4.6440169757129448</v>
      </c>
      <c r="X725" s="317">
        <f t="shared" si="451"/>
        <v>7.8627613983862907E-2</v>
      </c>
      <c r="Y725" s="318">
        <v>7.8627613983862865E-2</v>
      </c>
      <c r="Z725" s="200"/>
      <c r="AA725" s="66"/>
      <c r="AB725" s="66"/>
      <c r="AC725" s="66">
        <v>250</v>
      </c>
      <c r="AD725" s="66"/>
      <c r="AE725" s="66"/>
      <c r="AF725" s="66"/>
      <c r="AG725" s="66"/>
      <c r="AH725" s="195"/>
      <c r="AI725" s="34"/>
      <c r="AJ725" s="229">
        <v>180</v>
      </c>
      <c r="AK725" s="34"/>
      <c r="AL725" s="34"/>
      <c r="AM725" s="34"/>
      <c r="AN725" s="201"/>
      <c r="AO725" s="201"/>
      <c r="AP725" s="202">
        <v>240</v>
      </c>
      <c r="AQ725" s="18"/>
      <c r="AR725" s="18"/>
      <c r="AS725" s="18"/>
      <c r="AT725" s="51"/>
      <c r="AU725" s="17"/>
      <c r="AV725" s="18"/>
      <c r="AW725" s="112"/>
      <c r="AX725" s="103"/>
      <c r="AY725" s="18"/>
      <c r="AZ725" s="18"/>
      <c r="BA725" s="18"/>
      <c r="BB725" s="17"/>
      <c r="BC725" s="19"/>
      <c r="BD725" s="19"/>
      <c r="BE725" s="19"/>
      <c r="BF725" s="17"/>
      <c r="BG725" s="18"/>
      <c r="BH725" s="18"/>
      <c r="BI725" s="128"/>
      <c r="BJ725" s="331"/>
      <c r="BK725" s="332"/>
      <c r="BL725" s="332"/>
      <c r="BM725" s="332"/>
      <c r="BN725" s="333"/>
      <c r="BO725" s="203">
        <f t="shared" si="452"/>
        <v>6.9363999999999999</v>
      </c>
      <c r="BP725" s="285">
        <v>7.3188053972154261</v>
      </c>
      <c r="BQ725" s="204">
        <v>2.9686005494529817</v>
      </c>
      <c r="BR725" s="204"/>
      <c r="BS725" s="47"/>
      <c r="BT725" s="42"/>
      <c r="BU725" s="42"/>
      <c r="BV725" s="42"/>
      <c r="BW725" s="43"/>
      <c r="BX725" s="191"/>
      <c r="BY725" s="191"/>
      <c r="BZ725" s="205"/>
      <c r="CA725" s="191"/>
      <c r="CB725" s="206"/>
      <c r="CC725" s="191"/>
      <c r="CD725" s="207">
        <f t="shared" si="453"/>
        <v>55.850503399190345</v>
      </c>
      <c r="CE725" s="47" t="s">
        <v>356</v>
      </c>
      <c r="CF725" s="42">
        <v>31.8</v>
      </c>
      <c r="CG725" s="42" t="s">
        <v>353</v>
      </c>
      <c r="CH725" s="42">
        <v>175</v>
      </c>
      <c r="CI725" s="191"/>
      <c r="CJ725" s="192"/>
      <c r="CK725" s="191" t="s">
        <v>357</v>
      </c>
      <c r="CL725" s="191" t="s">
        <v>358</v>
      </c>
      <c r="CM725" s="208">
        <v>0.13</v>
      </c>
      <c r="CN725" s="191">
        <v>470</v>
      </c>
      <c r="CO725" s="205">
        <f t="shared" si="454"/>
        <v>74.6644672980498</v>
      </c>
      <c r="CP725" s="191">
        <f t="shared" si="455"/>
        <v>41.887877549392762</v>
      </c>
      <c r="CQ725" s="145" t="s">
        <v>353</v>
      </c>
      <c r="CR725" s="191">
        <v>175</v>
      </c>
      <c r="CS725" s="191"/>
      <c r="CT725" s="191"/>
      <c r="CU725" s="191"/>
      <c r="CV725" s="192"/>
      <c r="CW725" s="191" t="s">
        <v>357</v>
      </c>
      <c r="CX725" s="209" t="s">
        <v>358</v>
      </c>
      <c r="CY725" s="208">
        <v>0.13</v>
      </c>
      <c r="CZ725" s="191">
        <v>470</v>
      </c>
      <c r="DA725" s="191"/>
      <c r="DB725" s="191">
        <f t="shared" si="456"/>
        <v>50.766161757245079</v>
      </c>
      <c r="DC725" s="43">
        <f t="shared" si="457"/>
        <v>0</v>
      </c>
      <c r="DD725" s="191" t="s">
        <v>362</v>
      </c>
      <c r="DE725" s="191">
        <v>100</v>
      </c>
      <c r="DF725" s="191" t="s">
        <v>361</v>
      </c>
      <c r="DG725" s="191">
        <v>20</v>
      </c>
      <c r="DH725" s="191" t="s">
        <v>353</v>
      </c>
      <c r="DI725" s="192">
        <v>175</v>
      </c>
      <c r="DJ725" s="191"/>
      <c r="DK725" s="209"/>
      <c r="DL725" s="208"/>
      <c r="DM725" s="191"/>
      <c r="DN725" s="191">
        <f t="shared" si="458"/>
        <v>50.766161757245079</v>
      </c>
      <c r="DO725" s="192">
        <f t="shared" si="459"/>
        <v>0</v>
      </c>
      <c r="DP725" s="191">
        <v>1</v>
      </c>
      <c r="DQ725" s="191" t="s">
        <v>363</v>
      </c>
      <c r="DR725" s="191" t="s">
        <v>371</v>
      </c>
      <c r="DS725" s="208">
        <v>0.13400000000000001</v>
      </c>
      <c r="DT725" s="191">
        <v>580</v>
      </c>
      <c r="DU725" s="191">
        <f t="shared" si="460"/>
        <v>7.3188053972154261</v>
      </c>
      <c r="DV725" s="191">
        <v>0.375</v>
      </c>
      <c r="DW725" s="191">
        <v>0.45</v>
      </c>
      <c r="DX725" s="192">
        <f t="shared" si="461"/>
        <v>9.3084172331983908</v>
      </c>
      <c r="DY725" s="191">
        <v>1</v>
      </c>
      <c r="DZ725" s="191" t="s">
        <v>363</v>
      </c>
      <c r="EA725" s="191" t="s">
        <v>371</v>
      </c>
      <c r="EB725" s="208">
        <v>0.13400000000000001</v>
      </c>
      <c r="EC725" s="191">
        <v>580</v>
      </c>
      <c r="ED725" s="191">
        <f t="shared" si="462"/>
        <v>2.9686005494529817</v>
      </c>
      <c r="EE725" s="191">
        <v>0.47499999999999998</v>
      </c>
      <c r="EF725" s="191">
        <v>0.47499999999999998</v>
      </c>
      <c r="EG725" s="191">
        <f t="shared" si="463"/>
        <v>4.6542086165991954</v>
      </c>
      <c r="EH725" s="166">
        <f t="shared" si="464"/>
        <v>2</v>
      </c>
      <c r="EI725" s="205">
        <f t="shared" si="465"/>
        <v>3.0482440038616634</v>
      </c>
      <c r="EJ725" s="205">
        <f t="shared" si="466"/>
        <v>1.7930847081539196</v>
      </c>
      <c r="EK725" s="51">
        <f t="shared" si="474"/>
        <v>0.92551584129906206</v>
      </c>
      <c r="EL725" s="220">
        <f t="shared" si="467"/>
        <v>0.20997799806916828</v>
      </c>
      <c r="EM725" s="221">
        <f t="shared" si="468"/>
        <v>5.4657597100462265</v>
      </c>
      <c r="EN725" s="191"/>
      <c r="EO725" s="313"/>
      <c r="EP725" s="192" t="s">
        <v>354</v>
      </c>
      <c r="EQ725" s="222">
        <f t="shared" si="469"/>
        <v>3.0482440038616634</v>
      </c>
      <c r="ER725" s="191">
        <f t="shared" si="470"/>
        <v>1.7930847081539196</v>
      </c>
      <c r="ES725" s="51">
        <f t="shared" si="471"/>
        <v>0.92551584129906206</v>
      </c>
      <c r="ET725" s="191">
        <f t="shared" si="475"/>
        <v>3.6781779980691685</v>
      </c>
      <c r="EU725" s="191">
        <f t="shared" si="472"/>
        <v>5.4657597100462265</v>
      </c>
      <c r="EV725" s="191"/>
      <c r="EW725" s="191"/>
      <c r="EX725" s="192" t="str">
        <f t="shared" si="473"/>
        <v>Front</v>
      </c>
      <c r="EY725" s="145"/>
      <c r="EZ725" s="191"/>
      <c r="FA725" s="191"/>
      <c r="FB725" s="191"/>
      <c r="FC725" s="191"/>
      <c r="FD725" s="191"/>
      <c r="FE725" s="191"/>
      <c r="FF725" s="192"/>
      <c r="FG725" s="145"/>
      <c r="FH725" s="191"/>
      <c r="FI725" s="191"/>
      <c r="FJ725" s="191"/>
      <c r="FK725" s="191"/>
      <c r="FL725" s="191"/>
      <c r="FM725" s="191"/>
      <c r="FN725" s="192"/>
      <c r="FO725" s="145"/>
      <c r="FP725" s="191"/>
      <c r="FQ725" s="191"/>
      <c r="FR725" s="191"/>
      <c r="FS725" s="191"/>
      <c r="FT725" s="191"/>
      <c r="FU725" s="191"/>
      <c r="FV725" s="192"/>
      <c r="FW725" s="191"/>
      <c r="FX725" s="191"/>
      <c r="FY725" s="191"/>
      <c r="FZ725" s="191"/>
      <c r="GA725" s="191"/>
      <c r="GB725" s="191"/>
      <c r="GC725" s="191"/>
      <c r="GD725" s="210"/>
      <c r="GE725" s="145"/>
      <c r="GF725" s="191"/>
      <c r="GG725" s="191"/>
      <c r="GH725" s="191"/>
      <c r="GI725" s="191"/>
      <c r="GJ725" s="191"/>
      <c r="GK725" s="191"/>
      <c r="GL725" s="210"/>
      <c r="GM725" s="145"/>
      <c r="GN725" s="191"/>
      <c r="GO725" s="191"/>
      <c r="GP725" s="191"/>
      <c r="GQ725" s="191"/>
      <c r="GR725" s="191"/>
      <c r="GS725" s="191"/>
      <c r="GT725" s="210"/>
      <c r="GU725" s="145"/>
      <c r="GV725" s="191"/>
      <c r="GW725" s="191"/>
      <c r="GX725" s="191"/>
      <c r="GY725" s="191"/>
      <c r="GZ725" s="191"/>
      <c r="HA725" s="191"/>
      <c r="HB725" s="210"/>
      <c r="HC725" s="145"/>
      <c r="HD725" s="191"/>
      <c r="HE725" s="191"/>
      <c r="HF725" s="191"/>
      <c r="HG725" s="191"/>
      <c r="HH725" s="191"/>
      <c r="HI725" s="191"/>
      <c r="HJ725" s="210"/>
      <c r="HR725" s="310"/>
    </row>
    <row r="726" spans="1:226" s="309" customFormat="1" ht="14.45" customHeight="1" x14ac:dyDescent="0.25">
      <c r="A726" s="211" t="s">
        <v>431</v>
      </c>
      <c r="B726" s="194" t="s">
        <v>0</v>
      </c>
      <c r="C726" s="31">
        <f t="shared" si="476"/>
        <v>716</v>
      </c>
      <c r="D726" s="173" t="str">
        <f t="shared" si="436"/>
        <v>Dw_716</v>
      </c>
      <c r="E726" s="4">
        <v>521.48468925254826</v>
      </c>
      <c r="F726" s="195" t="s">
        <v>360</v>
      </c>
      <c r="G726" s="195">
        <v>17.5</v>
      </c>
      <c r="H726" s="3">
        <f t="shared" si="437"/>
        <v>51.804658311721234</v>
      </c>
      <c r="I726" s="196">
        <f t="shared" si="438"/>
        <v>189.69378454302512</v>
      </c>
      <c r="J726" s="1">
        <f t="shared" si="439"/>
        <v>0.3</v>
      </c>
      <c r="K726" s="280">
        <f t="shared" si="440"/>
        <v>0.66107320795743651</v>
      </c>
      <c r="L726" s="280">
        <f t="shared" si="441"/>
        <v>0.74389755888994769</v>
      </c>
      <c r="M726" s="225">
        <f t="shared" si="442"/>
        <v>1.0985138637625489</v>
      </c>
      <c r="N726" s="15" t="s">
        <v>432</v>
      </c>
      <c r="O726" s="197">
        <f t="shared" si="443"/>
        <v>0.55792316916746076</v>
      </c>
      <c r="P726" s="198">
        <f t="shared" si="444"/>
        <v>0</v>
      </c>
      <c r="Q726" s="198">
        <f t="shared" si="445"/>
        <v>0</v>
      </c>
      <c r="R726" s="198">
        <f t="shared" si="446"/>
        <v>0.76966985501035801</v>
      </c>
      <c r="S726" s="77">
        <f t="shared" si="447"/>
        <v>0.83532528220691837</v>
      </c>
      <c r="T726" s="199"/>
      <c r="U726" s="3">
        <f t="shared" si="448"/>
        <v>1.6789795057279959</v>
      </c>
      <c r="V726" s="98">
        <f t="shared" si="449"/>
        <v>9.5845054142257275</v>
      </c>
      <c r="W726" s="49">
        <f t="shared" si="450"/>
        <v>5.4050424171945872</v>
      </c>
      <c r="X726" s="317">
        <f t="shared" si="451"/>
        <v>6.5469542096030231E-2</v>
      </c>
      <c r="Y726" s="318">
        <v>6.5469542096030231E-2</v>
      </c>
      <c r="Z726" s="200"/>
      <c r="AA726" s="66"/>
      <c r="AB726" s="66"/>
      <c r="AC726" s="66">
        <v>250</v>
      </c>
      <c r="AD726" s="66"/>
      <c r="AE726" s="66"/>
      <c r="AF726" s="66"/>
      <c r="AG726" s="66"/>
      <c r="AH726" s="195"/>
      <c r="AI726" s="34"/>
      <c r="AJ726" s="229">
        <v>180</v>
      </c>
      <c r="AK726" s="34"/>
      <c r="AL726" s="34"/>
      <c r="AM726" s="34"/>
      <c r="AN726" s="201"/>
      <c r="AO726" s="201"/>
      <c r="AP726" s="202">
        <v>240</v>
      </c>
      <c r="AQ726" s="18"/>
      <c r="AR726" s="18"/>
      <c r="AS726" s="18"/>
      <c r="AT726" s="51"/>
      <c r="AU726" s="17"/>
      <c r="AV726" s="18"/>
      <c r="AW726" s="112"/>
      <c r="AX726" s="103"/>
      <c r="AY726" s="18"/>
      <c r="AZ726" s="18"/>
      <c r="BA726" s="18"/>
      <c r="BB726" s="17"/>
      <c r="BC726" s="19"/>
      <c r="BD726" s="19"/>
      <c r="BE726" s="19"/>
      <c r="BF726" s="17"/>
      <c r="BG726" s="18"/>
      <c r="BH726" s="18"/>
      <c r="BI726" s="128"/>
      <c r="BJ726" s="331"/>
      <c r="BK726" s="332"/>
      <c r="BL726" s="332"/>
      <c r="BM726" s="332"/>
      <c r="BN726" s="333"/>
      <c r="BO726" s="203">
        <f t="shared" si="452"/>
        <v>6.9363999999999999</v>
      </c>
      <c r="BP726" s="285">
        <v>7.4685223331585888</v>
      </c>
      <c r="BQ726" s="204">
        <v>2.9880226331184523</v>
      </c>
      <c r="BR726" s="204"/>
      <c r="BS726" s="47"/>
      <c r="BT726" s="42"/>
      <c r="BU726" s="42"/>
      <c r="BV726" s="42"/>
      <c r="BW726" s="43"/>
      <c r="BX726" s="191"/>
      <c r="BY726" s="191"/>
      <c r="BZ726" s="205"/>
      <c r="CA726" s="191"/>
      <c r="CB726" s="206"/>
      <c r="CC726" s="191"/>
      <c r="CD726" s="207">
        <f t="shared" si="453"/>
        <v>56.908135362907537</v>
      </c>
      <c r="CE726" s="47" t="s">
        <v>356</v>
      </c>
      <c r="CF726" s="42">
        <v>31.8</v>
      </c>
      <c r="CG726" s="42" t="s">
        <v>353</v>
      </c>
      <c r="CH726" s="42">
        <v>175</v>
      </c>
      <c r="CI726" s="191"/>
      <c r="CJ726" s="192"/>
      <c r="CK726" s="191" t="s">
        <v>357</v>
      </c>
      <c r="CL726" s="191" t="s">
        <v>358</v>
      </c>
      <c r="CM726" s="208">
        <v>0.13</v>
      </c>
      <c r="CN726" s="191">
        <v>470</v>
      </c>
      <c r="CO726" s="205">
        <f t="shared" si="454"/>
        <v>76.112914068154794</v>
      </c>
      <c r="CP726" s="191">
        <f t="shared" si="455"/>
        <v>42.681101522180654</v>
      </c>
      <c r="CQ726" s="145" t="s">
        <v>353</v>
      </c>
      <c r="CR726" s="191">
        <v>175</v>
      </c>
      <c r="CS726" s="191"/>
      <c r="CT726" s="191"/>
      <c r="CU726" s="191"/>
      <c r="CV726" s="192"/>
      <c r="CW726" s="191" t="s">
        <v>357</v>
      </c>
      <c r="CX726" s="209" t="s">
        <v>358</v>
      </c>
      <c r="CY726" s="208">
        <v>0.13</v>
      </c>
      <c r="CZ726" s="191">
        <v>470</v>
      </c>
      <c r="DA726" s="191"/>
      <c r="DB726" s="191">
        <f t="shared" si="456"/>
        <v>51.804658311721234</v>
      </c>
      <c r="DC726" s="43">
        <f t="shared" si="457"/>
        <v>0</v>
      </c>
      <c r="DD726" s="191" t="s">
        <v>362</v>
      </c>
      <c r="DE726" s="191">
        <v>100</v>
      </c>
      <c r="DF726" s="191" t="s">
        <v>361</v>
      </c>
      <c r="DG726" s="191">
        <v>20</v>
      </c>
      <c r="DH726" s="191" t="s">
        <v>353</v>
      </c>
      <c r="DI726" s="192">
        <v>175</v>
      </c>
      <c r="DJ726" s="191"/>
      <c r="DK726" s="209"/>
      <c r="DL726" s="208"/>
      <c r="DM726" s="191"/>
      <c r="DN726" s="191">
        <f t="shared" si="458"/>
        <v>51.804658311721234</v>
      </c>
      <c r="DO726" s="192">
        <f t="shared" si="459"/>
        <v>0</v>
      </c>
      <c r="DP726" s="191">
        <v>1</v>
      </c>
      <c r="DQ726" s="191" t="s">
        <v>363</v>
      </c>
      <c r="DR726" s="191" t="s">
        <v>371</v>
      </c>
      <c r="DS726" s="208">
        <v>0.13400000000000001</v>
      </c>
      <c r="DT726" s="191">
        <v>580</v>
      </c>
      <c r="DU726" s="191">
        <f t="shared" si="460"/>
        <v>7.4685223331585888</v>
      </c>
      <c r="DV726" s="191">
        <v>0.375</v>
      </c>
      <c r="DW726" s="191">
        <v>0.45</v>
      </c>
      <c r="DX726" s="192">
        <f t="shared" si="461"/>
        <v>9.4846892271512555</v>
      </c>
      <c r="DY726" s="191">
        <v>1</v>
      </c>
      <c r="DZ726" s="191" t="s">
        <v>363</v>
      </c>
      <c r="EA726" s="191" t="s">
        <v>371</v>
      </c>
      <c r="EB726" s="208">
        <v>0.13400000000000001</v>
      </c>
      <c r="EC726" s="191">
        <v>580</v>
      </c>
      <c r="ED726" s="191">
        <f t="shared" si="462"/>
        <v>2.9880226331184523</v>
      </c>
      <c r="EE726" s="191">
        <v>0.47499999999999998</v>
      </c>
      <c r="EF726" s="191">
        <v>0.47499999999999998</v>
      </c>
      <c r="EG726" s="191">
        <f t="shared" si="463"/>
        <v>4.7423446135756278</v>
      </c>
      <c r="EH726" s="166">
        <f t="shared" si="464"/>
        <v>2</v>
      </c>
      <c r="EI726" s="205">
        <f t="shared" si="465"/>
        <v>2.8542651597375932</v>
      </c>
      <c r="EJ726" s="205">
        <f t="shared" si="466"/>
        <v>1.6789795057279959</v>
      </c>
      <c r="EK726" s="51">
        <f t="shared" si="474"/>
        <v>1.0590431273904564</v>
      </c>
      <c r="EL726" s="220">
        <f t="shared" si="467"/>
        <v>0.30696742013120337</v>
      </c>
      <c r="EM726" s="221">
        <f t="shared" si="468"/>
        <v>4.7922527071128638</v>
      </c>
      <c r="EN726" s="191"/>
      <c r="EO726" s="313"/>
      <c r="EP726" s="192" t="s">
        <v>354</v>
      </c>
      <c r="EQ726" s="222">
        <f t="shared" si="469"/>
        <v>2.8542651597375932</v>
      </c>
      <c r="ER726" s="191">
        <f t="shared" si="470"/>
        <v>1.6789795057279959</v>
      </c>
      <c r="ES726" s="51">
        <f t="shared" si="471"/>
        <v>1.0590431273904564</v>
      </c>
      <c r="ET726" s="191">
        <f t="shared" si="475"/>
        <v>3.7751674201312033</v>
      </c>
      <c r="EU726" s="191">
        <f t="shared" si="472"/>
        <v>4.7922527071128638</v>
      </c>
      <c r="EV726" s="191"/>
      <c r="EW726" s="191"/>
      <c r="EX726" s="192" t="str">
        <f t="shared" si="473"/>
        <v>Front</v>
      </c>
      <c r="EY726" s="145"/>
      <c r="EZ726" s="191"/>
      <c r="FA726" s="191"/>
      <c r="FB726" s="191"/>
      <c r="FC726" s="191"/>
      <c r="FD726" s="191"/>
      <c r="FE726" s="191"/>
      <c r="FF726" s="192"/>
      <c r="FG726" s="145"/>
      <c r="FH726" s="191"/>
      <c r="FI726" s="191"/>
      <c r="FJ726" s="191"/>
      <c r="FK726" s="191"/>
      <c r="FL726" s="191"/>
      <c r="FM726" s="191"/>
      <c r="FN726" s="192"/>
      <c r="FO726" s="145"/>
      <c r="FP726" s="191"/>
      <c r="FQ726" s="191"/>
      <c r="FR726" s="191"/>
      <c r="FS726" s="191"/>
      <c r="FT726" s="191"/>
      <c r="FU726" s="191"/>
      <c r="FV726" s="192"/>
      <c r="FW726" s="191"/>
      <c r="FX726" s="191"/>
      <c r="FY726" s="191"/>
      <c r="FZ726" s="191"/>
      <c r="GA726" s="191"/>
      <c r="GB726" s="191"/>
      <c r="GC726" s="191"/>
      <c r="GD726" s="210"/>
      <c r="GE726" s="145"/>
      <c r="GF726" s="191"/>
      <c r="GG726" s="191"/>
      <c r="GH726" s="191"/>
      <c r="GI726" s="191"/>
      <c r="GJ726" s="191"/>
      <c r="GK726" s="191"/>
      <c r="GL726" s="210"/>
      <c r="GM726" s="145"/>
      <c r="GN726" s="191"/>
      <c r="GO726" s="191"/>
      <c r="GP726" s="191"/>
      <c r="GQ726" s="191"/>
      <c r="GR726" s="191"/>
      <c r="GS726" s="191"/>
      <c r="GT726" s="210"/>
      <c r="GU726" s="145"/>
      <c r="GV726" s="191"/>
      <c r="GW726" s="191"/>
      <c r="GX726" s="191"/>
      <c r="GY726" s="191"/>
      <c r="GZ726" s="191"/>
      <c r="HA726" s="191"/>
      <c r="HB726" s="210"/>
      <c r="HC726" s="145"/>
      <c r="HD726" s="191"/>
      <c r="HE726" s="191"/>
      <c r="HF726" s="191"/>
      <c r="HG726" s="191"/>
      <c r="HH726" s="191"/>
      <c r="HI726" s="191"/>
      <c r="HJ726" s="210"/>
      <c r="HR726" s="310"/>
    </row>
    <row r="727" spans="1:226" s="309" customFormat="1" ht="14.45" customHeight="1" x14ac:dyDescent="0.25">
      <c r="A727" s="211" t="s">
        <v>431</v>
      </c>
      <c r="B727" s="194" t="s">
        <v>0</v>
      </c>
      <c r="C727" s="31">
        <f t="shared" si="476"/>
        <v>717</v>
      </c>
      <c r="D727" s="173" t="str">
        <f t="shared" si="436"/>
        <v>Dw_717</v>
      </c>
      <c r="E727" s="4">
        <v>422.13516652477108</v>
      </c>
      <c r="F727" s="195" t="s">
        <v>360</v>
      </c>
      <c r="G727" s="195">
        <v>17.5</v>
      </c>
      <c r="H727" s="3">
        <f t="shared" si="437"/>
        <v>54.713698812021107</v>
      </c>
      <c r="I727" s="196">
        <f t="shared" si="438"/>
        <v>194.29118476076349</v>
      </c>
      <c r="J727" s="1">
        <f t="shared" si="439"/>
        <v>0.3</v>
      </c>
      <c r="K727" s="280">
        <f t="shared" si="440"/>
        <v>0.68683424809128757</v>
      </c>
      <c r="L727" s="280">
        <f t="shared" si="441"/>
        <v>0.7845734704206514</v>
      </c>
      <c r="M727" s="225">
        <f t="shared" si="442"/>
        <v>1.0653155734998998</v>
      </c>
      <c r="N727" s="15" t="s">
        <v>432</v>
      </c>
      <c r="O727" s="197">
        <f t="shared" si="443"/>
        <v>0.58843010281548846</v>
      </c>
      <c r="P727" s="198">
        <f t="shared" si="444"/>
        <v>0</v>
      </c>
      <c r="Q727" s="198">
        <f t="shared" si="445"/>
        <v>0</v>
      </c>
      <c r="R727" s="198">
        <f t="shared" si="446"/>
        <v>0.74640959030552567</v>
      </c>
      <c r="S727" s="77">
        <f t="shared" si="447"/>
        <v>0.89314419309071391</v>
      </c>
      <c r="T727" s="199"/>
      <c r="U727" s="3">
        <f t="shared" si="448"/>
        <v>1.7633534669779976</v>
      </c>
      <c r="V727" s="98">
        <f t="shared" si="449"/>
        <v>10.572012528311301</v>
      </c>
      <c r="W727" s="49">
        <f t="shared" si="450"/>
        <v>5.1753342767520056</v>
      </c>
      <c r="X727" s="317">
        <f t="shared" si="451"/>
        <v>7.2256057345919014E-2</v>
      </c>
      <c r="Y727" s="318">
        <v>7.2256057345919E-2</v>
      </c>
      <c r="Z727" s="200"/>
      <c r="AA727" s="66"/>
      <c r="AB727" s="66"/>
      <c r="AC727" s="66">
        <v>250</v>
      </c>
      <c r="AD727" s="66"/>
      <c r="AE727" s="66"/>
      <c r="AF727" s="66"/>
      <c r="AG727" s="66"/>
      <c r="AH727" s="195"/>
      <c r="AI727" s="34"/>
      <c r="AJ727" s="229">
        <v>180</v>
      </c>
      <c r="AK727" s="34"/>
      <c r="AL727" s="34"/>
      <c r="AM727" s="34"/>
      <c r="AN727" s="201"/>
      <c r="AO727" s="201"/>
      <c r="AP727" s="202">
        <v>240</v>
      </c>
      <c r="AQ727" s="18"/>
      <c r="AR727" s="18"/>
      <c r="AS727" s="18"/>
      <c r="AT727" s="51"/>
      <c r="AU727" s="17"/>
      <c r="AV727" s="18"/>
      <c r="AW727" s="112"/>
      <c r="AX727" s="103"/>
      <c r="AY727" s="18"/>
      <c r="AZ727" s="18"/>
      <c r="BA727" s="18"/>
      <c r="BB727" s="17"/>
      <c r="BC727" s="19"/>
      <c r="BD727" s="19"/>
      <c r="BE727" s="19"/>
      <c r="BF727" s="17"/>
      <c r="BG727" s="18"/>
      <c r="BH727" s="18"/>
      <c r="BI727" s="128"/>
      <c r="BJ727" s="331"/>
      <c r="BK727" s="332"/>
      <c r="BL727" s="332"/>
      <c r="BM727" s="332"/>
      <c r="BN727" s="333"/>
      <c r="BO727" s="203">
        <f t="shared" si="452"/>
        <v>6.9363999999999999</v>
      </c>
      <c r="BP727" s="285">
        <v>7.8879099838563391</v>
      </c>
      <c r="BQ727" s="204">
        <v>2.8623182876349009</v>
      </c>
      <c r="BR727" s="204"/>
      <c r="BS727" s="47"/>
      <c r="BT727" s="42"/>
      <c r="BU727" s="42"/>
      <c r="BV727" s="42"/>
      <c r="BW727" s="43"/>
      <c r="BX727" s="191"/>
      <c r="BY727" s="191"/>
      <c r="BZ727" s="205"/>
      <c r="CA727" s="191"/>
      <c r="CB727" s="206"/>
      <c r="CC727" s="191"/>
      <c r="CD727" s="207">
        <f t="shared" si="453"/>
        <v>58.287355428229048</v>
      </c>
      <c r="CE727" s="47" t="s">
        <v>356</v>
      </c>
      <c r="CF727" s="42">
        <v>31.8</v>
      </c>
      <c r="CG727" s="42" t="s">
        <v>353</v>
      </c>
      <c r="CH727" s="42">
        <v>175</v>
      </c>
      <c r="CI727" s="191"/>
      <c r="CJ727" s="192"/>
      <c r="CK727" s="191" t="s">
        <v>357</v>
      </c>
      <c r="CL727" s="191" t="s">
        <v>358</v>
      </c>
      <c r="CM727" s="208">
        <v>0.13</v>
      </c>
      <c r="CN727" s="191">
        <v>470</v>
      </c>
      <c r="CO727" s="205">
        <f t="shared" si="454"/>
        <v>74.892233285293429</v>
      </c>
      <c r="CP727" s="191">
        <f t="shared" si="455"/>
        <v>43.715516571171783</v>
      </c>
      <c r="CQ727" s="145" t="s">
        <v>353</v>
      </c>
      <c r="CR727" s="191">
        <v>175</v>
      </c>
      <c r="CS727" s="191"/>
      <c r="CT727" s="191"/>
      <c r="CU727" s="191"/>
      <c r="CV727" s="192"/>
      <c r="CW727" s="191" t="s">
        <v>357</v>
      </c>
      <c r="CX727" s="209" t="s">
        <v>358</v>
      </c>
      <c r="CY727" s="208">
        <v>0.13</v>
      </c>
      <c r="CZ727" s="191">
        <v>470</v>
      </c>
      <c r="DA727" s="191"/>
      <c r="DB727" s="191">
        <f t="shared" si="456"/>
        <v>54.713698812021107</v>
      </c>
      <c r="DC727" s="43">
        <f t="shared" si="457"/>
        <v>0</v>
      </c>
      <c r="DD727" s="191" t="s">
        <v>362</v>
      </c>
      <c r="DE727" s="191">
        <v>100</v>
      </c>
      <c r="DF727" s="191" t="s">
        <v>361</v>
      </c>
      <c r="DG727" s="191">
        <v>20</v>
      </c>
      <c r="DH727" s="191" t="s">
        <v>353</v>
      </c>
      <c r="DI727" s="192">
        <v>175</v>
      </c>
      <c r="DJ727" s="191"/>
      <c r="DK727" s="209"/>
      <c r="DL727" s="208"/>
      <c r="DM727" s="191"/>
      <c r="DN727" s="191">
        <f t="shared" si="458"/>
        <v>54.713698812021107</v>
      </c>
      <c r="DO727" s="192">
        <f t="shared" si="459"/>
        <v>0</v>
      </c>
      <c r="DP727" s="191">
        <v>1</v>
      </c>
      <c r="DQ727" s="191" t="s">
        <v>363</v>
      </c>
      <c r="DR727" s="191" t="s">
        <v>371</v>
      </c>
      <c r="DS727" s="208">
        <v>0.13400000000000001</v>
      </c>
      <c r="DT727" s="191">
        <v>580</v>
      </c>
      <c r="DU727" s="191">
        <f t="shared" si="460"/>
        <v>7.8879099838563391</v>
      </c>
      <c r="DV727" s="191">
        <v>0.375</v>
      </c>
      <c r="DW727" s="191">
        <v>0.45</v>
      </c>
      <c r="DX727" s="192">
        <f t="shared" si="461"/>
        <v>9.7145592380381753</v>
      </c>
      <c r="DY727" s="191">
        <v>1</v>
      </c>
      <c r="DZ727" s="191" t="s">
        <v>363</v>
      </c>
      <c r="EA727" s="191" t="s">
        <v>371</v>
      </c>
      <c r="EB727" s="208">
        <v>0.13400000000000001</v>
      </c>
      <c r="EC727" s="191">
        <v>580</v>
      </c>
      <c r="ED727" s="191">
        <f t="shared" si="462"/>
        <v>2.8623182876349009</v>
      </c>
      <c r="EE727" s="191">
        <v>0.47499999999999998</v>
      </c>
      <c r="EF727" s="191">
        <v>0.47499999999999998</v>
      </c>
      <c r="EG727" s="191">
        <f t="shared" si="463"/>
        <v>4.8572796190190877</v>
      </c>
      <c r="EH727" s="166">
        <f t="shared" si="464"/>
        <v>2</v>
      </c>
      <c r="EI727" s="205">
        <f t="shared" si="465"/>
        <v>2.997700893862596</v>
      </c>
      <c r="EJ727" s="205">
        <f t="shared" si="466"/>
        <v>1.7633534669779976</v>
      </c>
      <c r="EK727" s="51">
        <f t="shared" si="474"/>
        <v>0.84896482065690337</v>
      </c>
      <c r="EL727" s="220">
        <f t="shared" si="467"/>
        <v>0.23524955306870199</v>
      </c>
      <c r="EM727" s="221">
        <f t="shared" si="468"/>
        <v>5.2860062641556507</v>
      </c>
      <c r="EN727" s="191"/>
      <c r="EO727" s="313"/>
      <c r="EP727" s="192" t="s">
        <v>354</v>
      </c>
      <c r="EQ727" s="222">
        <f t="shared" si="469"/>
        <v>2.997700893862596</v>
      </c>
      <c r="ER727" s="191">
        <f t="shared" si="470"/>
        <v>1.7633534669779976</v>
      </c>
      <c r="ES727" s="51">
        <f t="shared" si="471"/>
        <v>0.84896482065690337</v>
      </c>
      <c r="ET727" s="191">
        <f t="shared" si="475"/>
        <v>3.7034495530687019</v>
      </c>
      <c r="EU727" s="191">
        <f t="shared" si="472"/>
        <v>5.2860062641556507</v>
      </c>
      <c r="EV727" s="191"/>
      <c r="EW727" s="191"/>
      <c r="EX727" s="192" t="str">
        <f t="shared" si="473"/>
        <v>Front</v>
      </c>
      <c r="EY727" s="145"/>
      <c r="EZ727" s="191"/>
      <c r="FA727" s="191"/>
      <c r="FB727" s="191"/>
      <c r="FC727" s="191"/>
      <c r="FD727" s="191"/>
      <c r="FE727" s="191"/>
      <c r="FF727" s="192"/>
      <c r="FG727" s="145"/>
      <c r="FH727" s="191"/>
      <c r="FI727" s="191"/>
      <c r="FJ727" s="191"/>
      <c r="FK727" s="191"/>
      <c r="FL727" s="191"/>
      <c r="FM727" s="191"/>
      <c r="FN727" s="192"/>
      <c r="FO727" s="145"/>
      <c r="FP727" s="191"/>
      <c r="FQ727" s="191"/>
      <c r="FR727" s="191"/>
      <c r="FS727" s="191"/>
      <c r="FT727" s="191"/>
      <c r="FU727" s="191"/>
      <c r="FV727" s="192"/>
      <c r="FW727" s="191"/>
      <c r="FX727" s="191"/>
      <c r="FY727" s="191"/>
      <c r="FZ727" s="191"/>
      <c r="GA727" s="191"/>
      <c r="GB727" s="191"/>
      <c r="GC727" s="191"/>
      <c r="GD727" s="210"/>
      <c r="GE727" s="145"/>
      <c r="GF727" s="191"/>
      <c r="GG727" s="191"/>
      <c r="GH727" s="191"/>
      <c r="GI727" s="191"/>
      <c r="GJ727" s="191"/>
      <c r="GK727" s="191"/>
      <c r="GL727" s="210"/>
      <c r="GM727" s="145"/>
      <c r="GN727" s="191"/>
      <c r="GO727" s="191"/>
      <c r="GP727" s="191"/>
      <c r="GQ727" s="191"/>
      <c r="GR727" s="191"/>
      <c r="GS727" s="191"/>
      <c r="GT727" s="210"/>
      <c r="GU727" s="145"/>
      <c r="GV727" s="191"/>
      <c r="GW727" s="191"/>
      <c r="GX727" s="191"/>
      <c r="GY727" s="191"/>
      <c r="GZ727" s="191"/>
      <c r="HA727" s="191"/>
      <c r="HB727" s="210"/>
      <c r="HC727" s="145"/>
      <c r="HD727" s="191"/>
      <c r="HE727" s="191"/>
      <c r="HF727" s="191"/>
      <c r="HG727" s="191"/>
      <c r="HH727" s="191"/>
      <c r="HI727" s="191"/>
      <c r="HJ727" s="210"/>
      <c r="HR727" s="310"/>
    </row>
    <row r="728" spans="1:226" s="309" customFormat="1" ht="14.45" customHeight="1" x14ac:dyDescent="0.25">
      <c r="A728" s="211" t="s">
        <v>431</v>
      </c>
      <c r="B728" s="194" t="s">
        <v>0</v>
      </c>
      <c r="C728" s="31">
        <f t="shared" si="476"/>
        <v>718</v>
      </c>
      <c r="D728" s="173" t="str">
        <f t="shared" si="436"/>
        <v>Dw_718</v>
      </c>
      <c r="E728" s="4">
        <v>431.61627337649128</v>
      </c>
      <c r="F728" s="195" t="s">
        <v>360</v>
      </c>
      <c r="G728" s="195">
        <v>17.5</v>
      </c>
      <c r="H728" s="3">
        <f t="shared" si="437"/>
        <v>62.674054934093476</v>
      </c>
      <c r="I728" s="196">
        <f t="shared" si="438"/>
        <v>216.60725816191234</v>
      </c>
      <c r="J728" s="1">
        <f t="shared" si="439"/>
        <v>0.30000000000000004</v>
      </c>
      <c r="K728" s="280">
        <f t="shared" si="440"/>
        <v>0.7120620635141478</v>
      </c>
      <c r="L728" s="280">
        <f t="shared" si="441"/>
        <v>0.82081379492608553</v>
      </c>
      <c r="M728" s="225">
        <f t="shared" si="442"/>
        <v>1.0368274003797489</v>
      </c>
      <c r="N728" s="15" t="s">
        <v>432</v>
      </c>
      <c r="O728" s="197">
        <f t="shared" si="443"/>
        <v>0.61561034619456412</v>
      </c>
      <c r="P728" s="198">
        <f t="shared" si="444"/>
        <v>0</v>
      </c>
      <c r="Q728" s="198">
        <f t="shared" si="445"/>
        <v>0</v>
      </c>
      <c r="R728" s="198">
        <f t="shared" si="446"/>
        <v>0.72644945252465543</v>
      </c>
      <c r="S728" s="77">
        <f t="shared" si="447"/>
        <v>0.99763209742470105</v>
      </c>
      <c r="T728" s="199"/>
      <c r="U728" s="3">
        <f t="shared" si="448"/>
        <v>1.8857951468078702</v>
      </c>
      <c r="V728" s="98">
        <f t="shared" si="449"/>
        <v>12.091159341461999</v>
      </c>
      <c r="W728" s="49">
        <f t="shared" si="450"/>
        <v>5.1834611689531549</v>
      </c>
      <c r="X728" s="317">
        <f t="shared" si="451"/>
        <v>7.6655301528283759E-2</v>
      </c>
      <c r="Y728" s="318">
        <v>7.6655301528283745E-2</v>
      </c>
      <c r="Z728" s="200"/>
      <c r="AA728" s="66"/>
      <c r="AB728" s="66"/>
      <c r="AC728" s="66">
        <v>250</v>
      </c>
      <c r="AD728" s="66"/>
      <c r="AE728" s="66"/>
      <c r="AF728" s="66"/>
      <c r="AG728" s="66"/>
      <c r="AH728" s="195"/>
      <c r="AI728" s="34"/>
      <c r="AJ728" s="229">
        <v>180</v>
      </c>
      <c r="AK728" s="34"/>
      <c r="AL728" s="34"/>
      <c r="AM728" s="34"/>
      <c r="AN728" s="201"/>
      <c r="AO728" s="201"/>
      <c r="AP728" s="202">
        <v>240</v>
      </c>
      <c r="AQ728" s="18"/>
      <c r="AR728" s="18"/>
      <c r="AS728" s="18"/>
      <c r="AT728" s="51"/>
      <c r="AU728" s="17"/>
      <c r="AV728" s="18"/>
      <c r="AW728" s="112"/>
      <c r="AX728" s="103"/>
      <c r="AY728" s="18"/>
      <c r="AZ728" s="18"/>
      <c r="BA728" s="18"/>
      <c r="BB728" s="17"/>
      <c r="BC728" s="19"/>
      <c r="BD728" s="19"/>
      <c r="BE728" s="19"/>
      <c r="BF728" s="17"/>
      <c r="BG728" s="18"/>
      <c r="BH728" s="18"/>
      <c r="BI728" s="128"/>
      <c r="BJ728" s="331"/>
      <c r="BK728" s="332"/>
      <c r="BL728" s="332"/>
      <c r="BM728" s="332"/>
      <c r="BN728" s="333"/>
      <c r="BO728" s="203">
        <f t="shared" si="452"/>
        <v>6.9363999999999999</v>
      </c>
      <c r="BP728" s="285">
        <v>9.0355306692367048</v>
      </c>
      <c r="BQ728" s="204">
        <v>2.8568602689184672</v>
      </c>
      <c r="BR728" s="204"/>
      <c r="BS728" s="47"/>
      <c r="BT728" s="42"/>
      <c r="BU728" s="42"/>
      <c r="BV728" s="42"/>
      <c r="BW728" s="43"/>
      <c r="BX728" s="191"/>
      <c r="BY728" s="191"/>
      <c r="BZ728" s="205"/>
      <c r="CA728" s="191"/>
      <c r="CB728" s="206"/>
      <c r="CC728" s="191"/>
      <c r="CD728" s="207">
        <f t="shared" si="453"/>
        <v>64.982177448573708</v>
      </c>
      <c r="CE728" s="47" t="s">
        <v>356</v>
      </c>
      <c r="CF728" s="42">
        <v>31.8</v>
      </c>
      <c r="CG728" s="42" t="s">
        <v>353</v>
      </c>
      <c r="CH728" s="42">
        <v>175</v>
      </c>
      <c r="CI728" s="191"/>
      <c r="CJ728" s="192"/>
      <c r="CK728" s="191" t="s">
        <v>357</v>
      </c>
      <c r="CL728" s="191" t="s">
        <v>358</v>
      </c>
      <c r="CM728" s="208">
        <v>0.13</v>
      </c>
      <c r="CN728" s="191">
        <v>470</v>
      </c>
      <c r="CO728" s="205">
        <f t="shared" si="454"/>
        <v>81.287594442297518</v>
      </c>
      <c r="CP728" s="191">
        <f t="shared" si="455"/>
        <v>48.736633086430281</v>
      </c>
      <c r="CQ728" s="145" t="s">
        <v>353</v>
      </c>
      <c r="CR728" s="191">
        <v>175</v>
      </c>
      <c r="CS728" s="191"/>
      <c r="CT728" s="191"/>
      <c r="CU728" s="191"/>
      <c r="CV728" s="192"/>
      <c r="CW728" s="191" t="s">
        <v>357</v>
      </c>
      <c r="CX728" s="209" t="s">
        <v>358</v>
      </c>
      <c r="CY728" s="208">
        <v>0.13</v>
      </c>
      <c r="CZ728" s="191">
        <v>470</v>
      </c>
      <c r="DA728" s="191"/>
      <c r="DB728" s="191">
        <f t="shared" si="456"/>
        <v>62.674054934093476</v>
      </c>
      <c r="DC728" s="43">
        <f t="shared" si="457"/>
        <v>0</v>
      </c>
      <c r="DD728" s="191" t="s">
        <v>362</v>
      </c>
      <c r="DE728" s="191">
        <v>100</v>
      </c>
      <c r="DF728" s="191" t="s">
        <v>361</v>
      </c>
      <c r="DG728" s="191">
        <v>20</v>
      </c>
      <c r="DH728" s="191" t="s">
        <v>353</v>
      </c>
      <c r="DI728" s="192">
        <v>175</v>
      </c>
      <c r="DJ728" s="191"/>
      <c r="DK728" s="209"/>
      <c r="DL728" s="208"/>
      <c r="DM728" s="191"/>
      <c r="DN728" s="191">
        <f t="shared" si="458"/>
        <v>62.674054934093476</v>
      </c>
      <c r="DO728" s="192">
        <f t="shared" si="459"/>
        <v>0</v>
      </c>
      <c r="DP728" s="191">
        <v>1</v>
      </c>
      <c r="DQ728" s="191" t="s">
        <v>363</v>
      </c>
      <c r="DR728" s="191" t="s">
        <v>371</v>
      </c>
      <c r="DS728" s="208">
        <v>0.13400000000000001</v>
      </c>
      <c r="DT728" s="191">
        <v>580</v>
      </c>
      <c r="DU728" s="191">
        <f t="shared" si="460"/>
        <v>9.0355306692367048</v>
      </c>
      <c r="DV728" s="191">
        <v>0.375</v>
      </c>
      <c r="DW728" s="191">
        <v>0.45</v>
      </c>
      <c r="DX728" s="192">
        <f t="shared" si="461"/>
        <v>10.830362908095617</v>
      </c>
      <c r="DY728" s="191">
        <v>1</v>
      </c>
      <c r="DZ728" s="191" t="s">
        <v>363</v>
      </c>
      <c r="EA728" s="191" t="s">
        <v>371</v>
      </c>
      <c r="EB728" s="208">
        <v>0.13400000000000001</v>
      </c>
      <c r="EC728" s="191">
        <v>580</v>
      </c>
      <c r="ED728" s="191">
        <f t="shared" si="462"/>
        <v>2.8568602689184672</v>
      </c>
      <c r="EE728" s="191">
        <v>0.47499999999999998</v>
      </c>
      <c r="EF728" s="191">
        <v>0.47499999999999998</v>
      </c>
      <c r="EG728" s="191">
        <f t="shared" si="463"/>
        <v>5.4151814540478087</v>
      </c>
      <c r="EH728" s="166">
        <f t="shared" si="464"/>
        <v>2</v>
      </c>
      <c r="EI728" s="205">
        <f t="shared" si="465"/>
        <v>3.2058517495733798</v>
      </c>
      <c r="EJ728" s="205">
        <f t="shared" si="466"/>
        <v>1.8857951468078704</v>
      </c>
      <c r="EK728" s="51">
        <f t="shared" si="474"/>
        <v>0.72106512211059681</v>
      </c>
      <c r="EL728" s="220">
        <f t="shared" si="467"/>
        <v>0.13117412521331007</v>
      </c>
      <c r="EM728" s="221">
        <f t="shared" si="468"/>
        <v>6.0455796707309997</v>
      </c>
      <c r="EN728" s="191"/>
      <c r="EO728" s="313"/>
      <c r="EP728" s="192" t="s">
        <v>354</v>
      </c>
      <c r="EQ728" s="222">
        <f t="shared" si="469"/>
        <v>3.2058517495733798</v>
      </c>
      <c r="ER728" s="191">
        <f t="shared" si="470"/>
        <v>1.8857951468078704</v>
      </c>
      <c r="ES728" s="51">
        <f t="shared" si="471"/>
        <v>0.72106512211059681</v>
      </c>
      <c r="ET728" s="191">
        <f t="shared" si="475"/>
        <v>3.59937412521331</v>
      </c>
      <c r="EU728" s="191">
        <f t="shared" si="472"/>
        <v>6.0455796707309997</v>
      </c>
      <c r="EV728" s="191"/>
      <c r="EW728" s="191"/>
      <c r="EX728" s="192" t="str">
        <f t="shared" si="473"/>
        <v>Front</v>
      </c>
      <c r="EY728" s="145"/>
      <c r="EZ728" s="191"/>
      <c r="FA728" s="191"/>
      <c r="FB728" s="191"/>
      <c r="FC728" s="191"/>
      <c r="FD728" s="191"/>
      <c r="FE728" s="191"/>
      <c r="FF728" s="192"/>
      <c r="FG728" s="145"/>
      <c r="FH728" s="191"/>
      <c r="FI728" s="191"/>
      <c r="FJ728" s="191"/>
      <c r="FK728" s="191"/>
      <c r="FL728" s="191"/>
      <c r="FM728" s="191"/>
      <c r="FN728" s="192"/>
      <c r="FO728" s="145"/>
      <c r="FP728" s="191"/>
      <c r="FQ728" s="191"/>
      <c r="FR728" s="191"/>
      <c r="FS728" s="191"/>
      <c r="FT728" s="191"/>
      <c r="FU728" s="191"/>
      <c r="FV728" s="192"/>
      <c r="FW728" s="191"/>
      <c r="FX728" s="191"/>
      <c r="FY728" s="191"/>
      <c r="FZ728" s="191"/>
      <c r="GA728" s="191"/>
      <c r="GB728" s="191"/>
      <c r="GC728" s="191"/>
      <c r="GD728" s="210"/>
      <c r="GE728" s="145"/>
      <c r="GF728" s="191"/>
      <c r="GG728" s="191"/>
      <c r="GH728" s="191"/>
      <c r="GI728" s="191"/>
      <c r="GJ728" s="191"/>
      <c r="GK728" s="191"/>
      <c r="GL728" s="210"/>
      <c r="GM728" s="145"/>
      <c r="GN728" s="191"/>
      <c r="GO728" s="191"/>
      <c r="GP728" s="191"/>
      <c r="GQ728" s="191"/>
      <c r="GR728" s="191"/>
      <c r="GS728" s="191"/>
      <c r="GT728" s="210"/>
      <c r="GU728" s="145"/>
      <c r="GV728" s="191"/>
      <c r="GW728" s="191"/>
      <c r="GX728" s="191"/>
      <c r="GY728" s="191"/>
      <c r="GZ728" s="191"/>
      <c r="HA728" s="191"/>
      <c r="HB728" s="210"/>
      <c r="HC728" s="145"/>
      <c r="HD728" s="191"/>
      <c r="HE728" s="191"/>
      <c r="HF728" s="191"/>
      <c r="HG728" s="191"/>
      <c r="HH728" s="191"/>
      <c r="HI728" s="191"/>
      <c r="HJ728" s="210"/>
      <c r="HR728" s="310"/>
    </row>
    <row r="729" spans="1:226" s="309" customFormat="1" ht="14.45" customHeight="1" x14ac:dyDescent="0.25">
      <c r="A729" s="211" t="s">
        <v>431</v>
      </c>
      <c r="B729" s="194" t="s">
        <v>0</v>
      </c>
      <c r="C729" s="31">
        <f t="shared" si="476"/>
        <v>719</v>
      </c>
      <c r="D729" s="173" t="str">
        <f t="shared" si="436"/>
        <v>Dw_719</v>
      </c>
      <c r="E729" s="4">
        <v>724.26078902757467</v>
      </c>
      <c r="F729" s="195" t="s">
        <v>360</v>
      </c>
      <c r="G729" s="195">
        <v>17.5</v>
      </c>
      <c r="H729" s="3">
        <f t="shared" si="437"/>
        <v>58.202374184001172</v>
      </c>
      <c r="I729" s="196">
        <f t="shared" si="438"/>
        <v>201.28375246900251</v>
      </c>
      <c r="J729" s="1">
        <f t="shared" si="439"/>
        <v>0.3</v>
      </c>
      <c r="K729" s="280">
        <f t="shared" si="440"/>
        <v>0.71142594544166204</v>
      </c>
      <c r="L729" s="280">
        <f t="shared" si="441"/>
        <v>0.85101606693002763</v>
      </c>
      <c r="M729" s="225">
        <f t="shared" si="442"/>
        <v>1.0375027924084166</v>
      </c>
      <c r="N729" s="15" t="s">
        <v>432</v>
      </c>
      <c r="O729" s="197">
        <f t="shared" si="443"/>
        <v>0.63826205019752069</v>
      </c>
      <c r="P729" s="198">
        <f t="shared" si="444"/>
        <v>0</v>
      </c>
      <c r="Q729" s="198">
        <f t="shared" si="445"/>
        <v>0</v>
      </c>
      <c r="R729" s="198">
        <f t="shared" si="446"/>
        <v>0.72692266356179203</v>
      </c>
      <c r="S729" s="77">
        <f t="shared" si="447"/>
        <v>0.95650980329442947</v>
      </c>
      <c r="T729" s="199"/>
      <c r="U729" s="3">
        <f t="shared" si="448"/>
        <v>2.0235742388391138</v>
      </c>
      <c r="V729" s="98">
        <f t="shared" si="449"/>
        <v>13.922499180317216</v>
      </c>
      <c r="W729" s="49">
        <f t="shared" si="450"/>
        <v>4.1804544881054229</v>
      </c>
      <c r="X729" s="317">
        <f t="shared" si="451"/>
        <v>9.8393872100485086E-2</v>
      </c>
      <c r="Y729" s="318">
        <v>9.8393872100485086E-2</v>
      </c>
      <c r="Z729" s="200"/>
      <c r="AA729" s="66"/>
      <c r="AB729" s="66"/>
      <c r="AC729" s="66">
        <v>250</v>
      </c>
      <c r="AD729" s="66"/>
      <c r="AE729" s="66"/>
      <c r="AF729" s="66"/>
      <c r="AG729" s="66"/>
      <c r="AH729" s="195"/>
      <c r="AI729" s="34"/>
      <c r="AJ729" s="229">
        <v>180</v>
      </c>
      <c r="AK729" s="34"/>
      <c r="AL729" s="34"/>
      <c r="AM729" s="34"/>
      <c r="AN729" s="201"/>
      <c r="AO729" s="201"/>
      <c r="AP729" s="202">
        <v>240</v>
      </c>
      <c r="AQ729" s="18"/>
      <c r="AR729" s="18"/>
      <c r="AS729" s="18"/>
      <c r="AT729" s="51"/>
      <c r="AU729" s="17"/>
      <c r="AV729" s="18"/>
      <c r="AW729" s="112"/>
      <c r="AX729" s="103"/>
      <c r="AY729" s="18"/>
      <c r="AZ729" s="18"/>
      <c r="BA729" s="18"/>
      <c r="BB729" s="17"/>
      <c r="BC729" s="19"/>
      <c r="BD729" s="19"/>
      <c r="BE729" s="19"/>
      <c r="BF729" s="17"/>
      <c r="BG729" s="18"/>
      <c r="BH729" s="18"/>
      <c r="BI729" s="128"/>
      <c r="BJ729" s="331"/>
      <c r="BK729" s="332"/>
      <c r="BL729" s="332"/>
      <c r="BM729" s="332"/>
      <c r="BN729" s="333"/>
      <c r="BO729" s="203">
        <f t="shared" si="452"/>
        <v>6.9363999999999999</v>
      </c>
      <c r="BP729" s="285">
        <v>8.3908618568711688</v>
      </c>
      <c r="BQ729" s="204">
        <v>2.7688899978879511</v>
      </c>
      <c r="BR729" s="204"/>
      <c r="BS729" s="47"/>
      <c r="BT729" s="42"/>
      <c r="BU729" s="42"/>
      <c r="BV729" s="42"/>
      <c r="BW729" s="43"/>
      <c r="BX729" s="191"/>
      <c r="BY729" s="191"/>
      <c r="BZ729" s="205"/>
      <c r="CA729" s="191"/>
      <c r="CB729" s="206"/>
      <c r="CC729" s="191"/>
      <c r="CD729" s="207">
        <f t="shared" si="453"/>
        <v>60.385125740700751</v>
      </c>
      <c r="CE729" s="47" t="s">
        <v>356</v>
      </c>
      <c r="CF729" s="42">
        <v>31.8</v>
      </c>
      <c r="CG729" s="42" t="s">
        <v>353</v>
      </c>
      <c r="CH729" s="42">
        <v>175</v>
      </c>
      <c r="CI729" s="191"/>
      <c r="CJ729" s="192"/>
      <c r="CK729" s="191" t="s">
        <v>357</v>
      </c>
      <c r="CL729" s="191" t="s">
        <v>358</v>
      </c>
      <c r="CM729" s="208">
        <v>0.13</v>
      </c>
      <c r="CN729" s="191">
        <v>470</v>
      </c>
      <c r="CO729" s="205">
        <f t="shared" si="454"/>
        <v>74.907450249572292</v>
      </c>
      <c r="CP729" s="191">
        <f t="shared" si="455"/>
        <v>45.288844305525565</v>
      </c>
      <c r="CQ729" s="145" t="s">
        <v>353</v>
      </c>
      <c r="CR729" s="191">
        <v>175</v>
      </c>
      <c r="CS729" s="191"/>
      <c r="CT729" s="191"/>
      <c r="CU729" s="191"/>
      <c r="CV729" s="192"/>
      <c r="CW729" s="191" t="s">
        <v>357</v>
      </c>
      <c r="CX729" s="209" t="s">
        <v>358</v>
      </c>
      <c r="CY729" s="208">
        <v>0.13</v>
      </c>
      <c r="CZ729" s="191">
        <v>470</v>
      </c>
      <c r="DA729" s="191"/>
      <c r="DB729" s="191">
        <f t="shared" si="456"/>
        <v>58.202374184001172</v>
      </c>
      <c r="DC729" s="43">
        <f t="shared" si="457"/>
        <v>0</v>
      </c>
      <c r="DD729" s="191" t="s">
        <v>362</v>
      </c>
      <c r="DE729" s="191">
        <v>100</v>
      </c>
      <c r="DF729" s="191" t="s">
        <v>361</v>
      </c>
      <c r="DG729" s="191">
        <v>20</v>
      </c>
      <c r="DH729" s="191" t="s">
        <v>353</v>
      </c>
      <c r="DI729" s="192">
        <v>175</v>
      </c>
      <c r="DJ729" s="191"/>
      <c r="DK729" s="209"/>
      <c r="DL729" s="208"/>
      <c r="DM729" s="191"/>
      <c r="DN729" s="191">
        <f t="shared" si="458"/>
        <v>58.202374184001172</v>
      </c>
      <c r="DO729" s="192">
        <f t="shared" si="459"/>
        <v>0</v>
      </c>
      <c r="DP729" s="191">
        <v>1</v>
      </c>
      <c r="DQ729" s="191" t="s">
        <v>363</v>
      </c>
      <c r="DR729" s="191" t="s">
        <v>371</v>
      </c>
      <c r="DS729" s="208">
        <v>0.13400000000000001</v>
      </c>
      <c r="DT729" s="191">
        <v>580</v>
      </c>
      <c r="DU729" s="191">
        <f t="shared" si="460"/>
        <v>8.3908618568711688</v>
      </c>
      <c r="DV729" s="191">
        <v>0.375</v>
      </c>
      <c r="DW729" s="191">
        <v>0.45</v>
      </c>
      <c r="DX729" s="192">
        <f t="shared" si="461"/>
        <v>10.064187623450126</v>
      </c>
      <c r="DY729" s="191">
        <v>1</v>
      </c>
      <c r="DZ729" s="191" t="s">
        <v>363</v>
      </c>
      <c r="EA729" s="191" t="s">
        <v>371</v>
      </c>
      <c r="EB729" s="208">
        <v>0.13400000000000001</v>
      </c>
      <c r="EC729" s="191">
        <v>580</v>
      </c>
      <c r="ED729" s="191">
        <f t="shared" si="462"/>
        <v>2.7688899978879511</v>
      </c>
      <c r="EE729" s="191">
        <v>0.47499999999999998</v>
      </c>
      <c r="EF729" s="191">
        <v>0.47499999999999998</v>
      </c>
      <c r="EG729" s="191">
        <f t="shared" si="463"/>
        <v>5.0320938117250629</v>
      </c>
      <c r="EH729" s="166">
        <f t="shared" si="464"/>
        <v>2</v>
      </c>
      <c r="EI729" s="205">
        <f t="shared" si="465"/>
        <v>3.4400762060264936</v>
      </c>
      <c r="EJ729" s="205">
        <f t="shared" si="466"/>
        <v>2.0235742388391138</v>
      </c>
      <c r="EK729" s="51">
        <f t="shared" si="474"/>
        <v>0.49531575904883729</v>
      </c>
      <c r="EL729" s="220">
        <f t="shared" si="467"/>
        <v>1.4061896986753197E-2</v>
      </c>
      <c r="EM729" s="221">
        <f t="shared" si="468"/>
        <v>6.9612495901586078</v>
      </c>
      <c r="EN729" s="191"/>
      <c r="EO729" s="313"/>
      <c r="EP729" s="192" t="s">
        <v>354</v>
      </c>
      <c r="EQ729" s="222">
        <f t="shared" si="469"/>
        <v>3.4400762060264936</v>
      </c>
      <c r="ER729" s="191">
        <f t="shared" si="470"/>
        <v>2.0235742388391138</v>
      </c>
      <c r="ES729" s="51">
        <f t="shared" si="471"/>
        <v>0.49531575904883729</v>
      </c>
      <c r="ET729" s="191">
        <f t="shared" si="475"/>
        <v>3.4822618969867531</v>
      </c>
      <c r="EU729" s="191">
        <f t="shared" si="472"/>
        <v>6.9612495901586078</v>
      </c>
      <c r="EV729" s="191"/>
      <c r="EW729" s="191"/>
      <c r="EX729" s="192" t="str">
        <f t="shared" si="473"/>
        <v>Front</v>
      </c>
      <c r="EY729" s="145"/>
      <c r="EZ729" s="191"/>
      <c r="FA729" s="191"/>
      <c r="FB729" s="191"/>
      <c r="FC729" s="191"/>
      <c r="FD729" s="191"/>
      <c r="FE729" s="191"/>
      <c r="FF729" s="192"/>
      <c r="FG729" s="145"/>
      <c r="FH729" s="191"/>
      <c r="FI729" s="191"/>
      <c r="FJ729" s="191"/>
      <c r="FK729" s="191"/>
      <c r="FL729" s="191"/>
      <c r="FM729" s="191"/>
      <c r="FN729" s="192"/>
      <c r="FO729" s="145"/>
      <c r="FP729" s="191"/>
      <c r="FQ729" s="191"/>
      <c r="FR729" s="191"/>
      <c r="FS729" s="191"/>
      <c r="FT729" s="191"/>
      <c r="FU729" s="191"/>
      <c r="FV729" s="192"/>
      <c r="FW729" s="191"/>
      <c r="FX729" s="191"/>
      <c r="FY729" s="191"/>
      <c r="FZ729" s="191"/>
      <c r="GA729" s="191"/>
      <c r="GB729" s="191"/>
      <c r="GC729" s="191"/>
      <c r="GD729" s="210"/>
      <c r="GE729" s="145"/>
      <c r="GF729" s="191"/>
      <c r="GG729" s="191"/>
      <c r="GH729" s="191"/>
      <c r="GI729" s="191"/>
      <c r="GJ729" s="191"/>
      <c r="GK729" s="191"/>
      <c r="GL729" s="210"/>
      <c r="GM729" s="145"/>
      <c r="GN729" s="191"/>
      <c r="GO729" s="191"/>
      <c r="GP729" s="191"/>
      <c r="GQ729" s="191"/>
      <c r="GR729" s="191"/>
      <c r="GS729" s="191"/>
      <c r="GT729" s="210"/>
      <c r="GU729" s="145"/>
      <c r="GV729" s="191"/>
      <c r="GW729" s="191"/>
      <c r="GX729" s="191"/>
      <c r="GY729" s="191"/>
      <c r="GZ729" s="191"/>
      <c r="HA729" s="191"/>
      <c r="HB729" s="210"/>
      <c r="HC729" s="145"/>
      <c r="HD729" s="191"/>
      <c r="HE729" s="191"/>
      <c r="HF729" s="191"/>
      <c r="HG729" s="191"/>
      <c r="HH729" s="191"/>
      <c r="HI729" s="191"/>
      <c r="HJ729" s="210"/>
      <c r="HR729" s="310"/>
    </row>
    <row r="730" spans="1:226" s="309" customFormat="1" ht="14.45" customHeight="1" x14ac:dyDescent="0.25">
      <c r="A730" s="211" t="s">
        <v>431</v>
      </c>
      <c r="B730" s="194" t="s">
        <v>0</v>
      </c>
      <c r="C730" s="31">
        <f t="shared" si="476"/>
        <v>720</v>
      </c>
      <c r="D730" s="173" t="str">
        <f t="shared" si="436"/>
        <v>Dw_720</v>
      </c>
      <c r="E730" s="4">
        <v>577.71699061550726</v>
      </c>
      <c r="F730" s="195" t="s">
        <v>360</v>
      </c>
      <c r="G730" s="195">
        <v>17.5</v>
      </c>
      <c r="H730" s="3">
        <f t="shared" si="437"/>
        <v>42.927899300790003</v>
      </c>
      <c r="I730" s="196">
        <f t="shared" si="438"/>
        <v>164.09774014499249</v>
      </c>
      <c r="J730" s="1">
        <f t="shared" si="439"/>
        <v>0.3</v>
      </c>
      <c r="K730" s="280">
        <f t="shared" si="440"/>
        <v>0.6291935127425603</v>
      </c>
      <c r="L730" s="280">
        <f t="shared" si="441"/>
        <v>0.70781653769699926</v>
      </c>
      <c r="M730" s="225">
        <f t="shared" si="442"/>
        <v>1.1467908480346203</v>
      </c>
      <c r="N730" s="15" t="s">
        <v>432</v>
      </c>
      <c r="O730" s="197">
        <f t="shared" si="443"/>
        <v>0.53086240327274947</v>
      </c>
      <c r="P730" s="198">
        <f t="shared" si="444"/>
        <v>0</v>
      </c>
      <c r="Q730" s="198">
        <f t="shared" si="445"/>
        <v>0</v>
      </c>
      <c r="R730" s="198">
        <f t="shared" si="446"/>
        <v>0.80349495336437782</v>
      </c>
      <c r="S730" s="77">
        <f t="shared" si="447"/>
        <v>0.72441072419073926</v>
      </c>
      <c r="T730" s="199"/>
      <c r="U730" s="3">
        <f t="shared" si="448"/>
        <v>1.5988026984850006</v>
      </c>
      <c r="V730" s="98">
        <f t="shared" si="449"/>
        <v>8.6909782335219266</v>
      </c>
      <c r="W730" s="49">
        <f t="shared" si="450"/>
        <v>4.9393633429218617</v>
      </c>
      <c r="X730" s="317">
        <f t="shared" si="451"/>
        <v>6.6967409320294199E-2</v>
      </c>
      <c r="Y730" s="318">
        <v>6.6967409320294213E-2</v>
      </c>
      <c r="Z730" s="200"/>
      <c r="AA730" s="66"/>
      <c r="AB730" s="66"/>
      <c r="AC730" s="66">
        <v>250</v>
      </c>
      <c r="AD730" s="66"/>
      <c r="AE730" s="66"/>
      <c r="AF730" s="66"/>
      <c r="AG730" s="66"/>
      <c r="AH730" s="195"/>
      <c r="AI730" s="34"/>
      <c r="AJ730" s="229">
        <v>180</v>
      </c>
      <c r="AK730" s="34"/>
      <c r="AL730" s="34"/>
      <c r="AM730" s="34"/>
      <c r="AN730" s="201"/>
      <c r="AO730" s="201"/>
      <c r="AP730" s="202">
        <v>240</v>
      </c>
      <c r="AQ730" s="18"/>
      <c r="AR730" s="18"/>
      <c r="AS730" s="18"/>
      <c r="AT730" s="51"/>
      <c r="AU730" s="17"/>
      <c r="AV730" s="18"/>
      <c r="AW730" s="112"/>
      <c r="AX730" s="103"/>
      <c r="AY730" s="18"/>
      <c r="AZ730" s="18"/>
      <c r="BA730" s="18"/>
      <c r="BB730" s="17"/>
      <c r="BC730" s="19"/>
      <c r="BD730" s="19"/>
      <c r="BE730" s="19"/>
      <c r="BF730" s="17"/>
      <c r="BG730" s="18"/>
      <c r="BH730" s="18"/>
      <c r="BI730" s="128"/>
      <c r="BJ730" s="331"/>
      <c r="BK730" s="332"/>
      <c r="BL730" s="332"/>
      <c r="BM730" s="332"/>
      <c r="BN730" s="333"/>
      <c r="BO730" s="203">
        <f t="shared" si="452"/>
        <v>6.9363999999999999</v>
      </c>
      <c r="BP730" s="285">
        <v>6.1887865896992684</v>
      </c>
      <c r="BQ730" s="204">
        <v>2.9806030188103096</v>
      </c>
      <c r="BR730" s="204"/>
      <c r="BS730" s="47"/>
      <c r="BT730" s="42"/>
      <c r="BU730" s="42"/>
      <c r="BV730" s="42"/>
      <c r="BW730" s="43"/>
      <c r="BX730" s="191"/>
      <c r="BY730" s="191"/>
      <c r="BZ730" s="205"/>
      <c r="CA730" s="191"/>
      <c r="CB730" s="206"/>
      <c r="CC730" s="191"/>
      <c r="CD730" s="207">
        <f t="shared" si="453"/>
        <v>49.229322043497746</v>
      </c>
      <c r="CE730" s="47" t="s">
        <v>356</v>
      </c>
      <c r="CF730" s="42">
        <v>31.8</v>
      </c>
      <c r="CG730" s="42" t="s">
        <v>353</v>
      </c>
      <c r="CH730" s="42">
        <v>175</v>
      </c>
      <c r="CI730" s="191"/>
      <c r="CJ730" s="192"/>
      <c r="CK730" s="191" t="s">
        <v>357</v>
      </c>
      <c r="CL730" s="191" t="s">
        <v>358</v>
      </c>
      <c r="CM730" s="208">
        <v>0.13</v>
      </c>
      <c r="CN730" s="191">
        <v>470</v>
      </c>
      <c r="CO730" s="205">
        <f t="shared" si="454"/>
        <v>68.27038769198461</v>
      </c>
      <c r="CP730" s="191">
        <f t="shared" si="455"/>
        <v>36.921991532623309</v>
      </c>
      <c r="CQ730" s="145" t="s">
        <v>353</v>
      </c>
      <c r="CR730" s="191">
        <v>175</v>
      </c>
      <c r="CS730" s="191"/>
      <c r="CT730" s="191"/>
      <c r="CU730" s="191"/>
      <c r="CV730" s="192"/>
      <c r="CW730" s="191" t="s">
        <v>357</v>
      </c>
      <c r="CX730" s="209" t="s">
        <v>358</v>
      </c>
      <c r="CY730" s="208">
        <v>0.13</v>
      </c>
      <c r="CZ730" s="191">
        <v>470</v>
      </c>
      <c r="DA730" s="191"/>
      <c r="DB730" s="191">
        <f t="shared" si="456"/>
        <v>42.927899300790003</v>
      </c>
      <c r="DC730" s="43">
        <f t="shared" si="457"/>
        <v>0</v>
      </c>
      <c r="DD730" s="191" t="s">
        <v>362</v>
      </c>
      <c r="DE730" s="191">
        <v>100</v>
      </c>
      <c r="DF730" s="191" t="s">
        <v>361</v>
      </c>
      <c r="DG730" s="191">
        <v>20</v>
      </c>
      <c r="DH730" s="191" t="s">
        <v>353</v>
      </c>
      <c r="DI730" s="192">
        <v>175</v>
      </c>
      <c r="DJ730" s="191"/>
      <c r="DK730" s="209"/>
      <c r="DL730" s="208"/>
      <c r="DM730" s="191"/>
      <c r="DN730" s="191">
        <f t="shared" si="458"/>
        <v>42.927899300790003</v>
      </c>
      <c r="DO730" s="192">
        <f t="shared" si="459"/>
        <v>0</v>
      </c>
      <c r="DP730" s="191">
        <v>1</v>
      </c>
      <c r="DQ730" s="191" t="s">
        <v>363</v>
      </c>
      <c r="DR730" s="191" t="s">
        <v>371</v>
      </c>
      <c r="DS730" s="208">
        <v>0.13400000000000001</v>
      </c>
      <c r="DT730" s="191">
        <v>580</v>
      </c>
      <c r="DU730" s="191">
        <f t="shared" si="460"/>
        <v>6.1887865896992684</v>
      </c>
      <c r="DV730" s="191">
        <v>0.375</v>
      </c>
      <c r="DW730" s="191">
        <v>0.45</v>
      </c>
      <c r="DX730" s="192">
        <f t="shared" si="461"/>
        <v>8.2048870072496243</v>
      </c>
      <c r="DY730" s="191">
        <v>1</v>
      </c>
      <c r="DZ730" s="191" t="s">
        <v>363</v>
      </c>
      <c r="EA730" s="191" t="s">
        <v>371</v>
      </c>
      <c r="EB730" s="208">
        <v>0.13400000000000001</v>
      </c>
      <c r="EC730" s="191">
        <v>580</v>
      </c>
      <c r="ED730" s="191">
        <f t="shared" si="462"/>
        <v>2.9806030188103096</v>
      </c>
      <c r="EE730" s="191">
        <v>0.47499999999999998</v>
      </c>
      <c r="EF730" s="191">
        <v>0.47499999999999998</v>
      </c>
      <c r="EG730" s="191">
        <f t="shared" si="463"/>
        <v>4.1024435036248121</v>
      </c>
      <c r="EH730" s="166">
        <f t="shared" si="464"/>
        <v>2</v>
      </c>
      <c r="EI730" s="205">
        <f t="shared" si="465"/>
        <v>2.7179645874245009</v>
      </c>
      <c r="EJ730" s="205">
        <f t="shared" si="466"/>
        <v>1.5988026984850006</v>
      </c>
      <c r="EK730" s="51">
        <f t="shared" si="474"/>
        <v>1.1318003203253091</v>
      </c>
      <c r="EL730" s="220">
        <f t="shared" si="467"/>
        <v>0.37511770628774954</v>
      </c>
      <c r="EM730" s="221">
        <f t="shared" si="468"/>
        <v>4.3454891167609633</v>
      </c>
      <c r="EN730" s="191"/>
      <c r="EO730" s="313"/>
      <c r="EP730" s="192" t="s">
        <v>354</v>
      </c>
      <c r="EQ730" s="222">
        <f t="shared" si="469"/>
        <v>2.7179645874245009</v>
      </c>
      <c r="ER730" s="191">
        <f t="shared" si="470"/>
        <v>1.5988026984850006</v>
      </c>
      <c r="ES730" s="51">
        <f t="shared" si="471"/>
        <v>1.1318003203253091</v>
      </c>
      <c r="ET730" s="191">
        <f t="shared" si="475"/>
        <v>3.8433177062877495</v>
      </c>
      <c r="EU730" s="191">
        <f t="shared" si="472"/>
        <v>4.3454891167609633</v>
      </c>
      <c r="EV730" s="191"/>
      <c r="EW730" s="191"/>
      <c r="EX730" s="192" t="str">
        <f t="shared" si="473"/>
        <v>Front</v>
      </c>
      <c r="EY730" s="145"/>
      <c r="EZ730" s="191"/>
      <c r="FA730" s="191"/>
      <c r="FB730" s="191"/>
      <c r="FC730" s="191"/>
      <c r="FD730" s="191"/>
      <c r="FE730" s="191"/>
      <c r="FF730" s="192"/>
      <c r="FG730" s="145"/>
      <c r="FH730" s="191"/>
      <c r="FI730" s="191"/>
      <c r="FJ730" s="191"/>
      <c r="FK730" s="191"/>
      <c r="FL730" s="191"/>
      <c r="FM730" s="191"/>
      <c r="FN730" s="192"/>
      <c r="FO730" s="145"/>
      <c r="FP730" s="191"/>
      <c r="FQ730" s="191"/>
      <c r="FR730" s="191"/>
      <c r="FS730" s="191"/>
      <c r="FT730" s="191"/>
      <c r="FU730" s="191"/>
      <c r="FV730" s="192"/>
      <c r="FW730" s="191"/>
      <c r="FX730" s="191"/>
      <c r="FY730" s="191"/>
      <c r="FZ730" s="191"/>
      <c r="GA730" s="191"/>
      <c r="GB730" s="191"/>
      <c r="GC730" s="191"/>
      <c r="GD730" s="210"/>
      <c r="GE730" s="145"/>
      <c r="GF730" s="191"/>
      <c r="GG730" s="191"/>
      <c r="GH730" s="191"/>
      <c r="GI730" s="191"/>
      <c r="GJ730" s="191"/>
      <c r="GK730" s="191"/>
      <c r="GL730" s="210"/>
      <c r="GM730" s="145"/>
      <c r="GN730" s="191"/>
      <c r="GO730" s="191"/>
      <c r="GP730" s="191"/>
      <c r="GQ730" s="191"/>
      <c r="GR730" s="191"/>
      <c r="GS730" s="191"/>
      <c r="GT730" s="210"/>
      <c r="GU730" s="145"/>
      <c r="GV730" s="191"/>
      <c r="GW730" s="191"/>
      <c r="GX730" s="191"/>
      <c r="GY730" s="191"/>
      <c r="GZ730" s="191"/>
      <c r="HA730" s="191"/>
      <c r="HB730" s="210"/>
      <c r="HC730" s="145"/>
      <c r="HD730" s="191"/>
      <c r="HE730" s="191"/>
      <c r="HF730" s="191"/>
      <c r="HG730" s="191"/>
      <c r="HH730" s="191"/>
      <c r="HI730" s="191"/>
      <c r="HJ730" s="210"/>
      <c r="HR730" s="310"/>
    </row>
    <row r="731" spans="1:226" s="309" customFormat="1" ht="14.45" customHeight="1" x14ac:dyDescent="0.25">
      <c r="A731" s="211" t="s">
        <v>431</v>
      </c>
      <c r="B731" s="194" t="s">
        <v>0</v>
      </c>
      <c r="C731" s="31">
        <f t="shared" si="476"/>
        <v>721</v>
      </c>
      <c r="D731" s="173" t="str">
        <f t="shared" si="436"/>
        <v>Dw_721</v>
      </c>
      <c r="E731" s="4">
        <v>599.03383990151701</v>
      </c>
      <c r="F731" s="195" t="s">
        <v>360</v>
      </c>
      <c r="G731" s="195">
        <v>17.5</v>
      </c>
      <c r="H731" s="3">
        <f t="shared" si="437"/>
        <v>58.805060941749659</v>
      </c>
      <c r="I731" s="196">
        <f t="shared" si="438"/>
        <v>209.14219724457035</v>
      </c>
      <c r="J731" s="1">
        <f t="shared" si="439"/>
        <v>0.3</v>
      </c>
      <c r="K731" s="280">
        <f t="shared" si="440"/>
        <v>0.68547182969322062</v>
      </c>
      <c r="L731" s="280">
        <f t="shared" si="441"/>
        <v>0.91602199272347784</v>
      </c>
      <c r="M731" s="225">
        <f t="shared" si="442"/>
        <v>1.0669601930269557</v>
      </c>
      <c r="N731" s="15" t="s">
        <v>432</v>
      </c>
      <c r="O731" s="197">
        <f t="shared" si="443"/>
        <v>0.68701649454260838</v>
      </c>
      <c r="P731" s="198">
        <f t="shared" si="444"/>
        <v>0</v>
      </c>
      <c r="Q731" s="198">
        <f t="shared" si="445"/>
        <v>0</v>
      </c>
      <c r="R731" s="198">
        <f t="shared" si="446"/>
        <v>0.74756188716284611</v>
      </c>
      <c r="S731" s="77">
        <f t="shared" si="447"/>
        <v>0.92683905199450844</v>
      </c>
      <c r="T731" s="199"/>
      <c r="U731" s="3">
        <f t="shared" si="448"/>
        <v>2.6030167496816232</v>
      </c>
      <c r="V731" s="98">
        <f t="shared" si="449"/>
        <v>23.03736707701848</v>
      </c>
      <c r="W731" s="49">
        <f t="shared" si="450"/>
        <v>2.5525946930112582</v>
      </c>
      <c r="X731" s="317">
        <f t="shared" si="451"/>
        <v>0.17771727987538335</v>
      </c>
      <c r="Y731" s="318">
        <v>0.17771727987538341</v>
      </c>
      <c r="Z731" s="200"/>
      <c r="AA731" s="66"/>
      <c r="AB731" s="66"/>
      <c r="AC731" s="66">
        <v>250</v>
      </c>
      <c r="AD731" s="66"/>
      <c r="AE731" s="66"/>
      <c r="AF731" s="66"/>
      <c r="AG731" s="66"/>
      <c r="AH731" s="195"/>
      <c r="AI731" s="34"/>
      <c r="AJ731" s="229">
        <v>180</v>
      </c>
      <c r="AK731" s="34"/>
      <c r="AL731" s="34"/>
      <c r="AM731" s="34"/>
      <c r="AN731" s="201"/>
      <c r="AO731" s="201"/>
      <c r="AP731" s="202">
        <v>240</v>
      </c>
      <c r="AQ731" s="18"/>
      <c r="AR731" s="18"/>
      <c r="AS731" s="18"/>
      <c r="AT731" s="51"/>
      <c r="AU731" s="17"/>
      <c r="AV731" s="18"/>
      <c r="AW731" s="112"/>
      <c r="AX731" s="103"/>
      <c r="AY731" s="18"/>
      <c r="AZ731" s="18"/>
      <c r="BA731" s="18"/>
      <c r="BB731" s="17"/>
      <c r="BC731" s="19"/>
      <c r="BD731" s="19"/>
      <c r="BE731" s="19"/>
      <c r="BF731" s="17"/>
      <c r="BG731" s="18"/>
      <c r="BH731" s="18"/>
      <c r="BI731" s="128"/>
      <c r="BJ731" s="331"/>
      <c r="BK731" s="332"/>
      <c r="BL731" s="332"/>
      <c r="BM731" s="332"/>
      <c r="BN731" s="333"/>
      <c r="BO731" s="203">
        <f t="shared" si="452"/>
        <v>6.9363999999999999</v>
      </c>
      <c r="BP731" s="285">
        <v>8.47774940051751</v>
      </c>
      <c r="BQ731" s="204">
        <v>2.9690926493160226</v>
      </c>
      <c r="BR731" s="204"/>
      <c r="BS731" s="47"/>
      <c r="BT731" s="42"/>
      <c r="BU731" s="42"/>
      <c r="BV731" s="42"/>
      <c r="BW731" s="43"/>
      <c r="BX731" s="191"/>
      <c r="BY731" s="191"/>
      <c r="BZ731" s="205"/>
      <c r="CA731" s="191"/>
      <c r="CB731" s="206"/>
      <c r="CC731" s="191"/>
      <c r="CD731" s="207">
        <f t="shared" si="453"/>
        <v>62.742659173371109</v>
      </c>
      <c r="CE731" s="47" t="s">
        <v>356</v>
      </c>
      <c r="CF731" s="42">
        <v>31.8</v>
      </c>
      <c r="CG731" s="42" t="s">
        <v>353</v>
      </c>
      <c r="CH731" s="42">
        <v>175</v>
      </c>
      <c r="CI731" s="191"/>
      <c r="CJ731" s="192"/>
      <c r="CK731" s="191" t="s">
        <v>357</v>
      </c>
      <c r="CL731" s="191" t="s">
        <v>358</v>
      </c>
      <c r="CM731" s="208">
        <v>0.13</v>
      </c>
      <c r="CN731" s="191">
        <v>470</v>
      </c>
      <c r="CO731" s="205">
        <f t="shared" si="454"/>
        <v>81.560521509643166</v>
      </c>
      <c r="CP731" s="191">
        <f t="shared" si="455"/>
        <v>47.056994380028328</v>
      </c>
      <c r="CQ731" s="145" t="s">
        <v>353</v>
      </c>
      <c r="CR731" s="191">
        <v>175</v>
      </c>
      <c r="CS731" s="191"/>
      <c r="CT731" s="191"/>
      <c r="CU731" s="191"/>
      <c r="CV731" s="192"/>
      <c r="CW731" s="191" t="s">
        <v>357</v>
      </c>
      <c r="CX731" s="209" t="s">
        <v>358</v>
      </c>
      <c r="CY731" s="208">
        <v>0.13</v>
      </c>
      <c r="CZ731" s="191">
        <v>470</v>
      </c>
      <c r="DA731" s="191"/>
      <c r="DB731" s="191">
        <f t="shared" si="456"/>
        <v>58.805060941749659</v>
      </c>
      <c r="DC731" s="43">
        <f t="shared" si="457"/>
        <v>0</v>
      </c>
      <c r="DD731" s="191" t="s">
        <v>362</v>
      </c>
      <c r="DE731" s="191">
        <v>100</v>
      </c>
      <c r="DF731" s="191" t="s">
        <v>361</v>
      </c>
      <c r="DG731" s="191">
        <v>20</v>
      </c>
      <c r="DH731" s="191" t="s">
        <v>353</v>
      </c>
      <c r="DI731" s="192">
        <v>175</v>
      </c>
      <c r="DJ731" s="191"/>
      <c r="DK731" s="209"/>
      <c r="DL731" s="208"/>
      <c r="DM731" s="191"/>
      <c r="DN731" s="191">
        <f t="shared" si="458"/>
        <v>58.805060941749659</v>
      </c>
      <c r="DO731" s="192">
        <f t="shared" si="459"/>
        <v>0</v>
      </c>
      <c r="DP731" s="191">
        <v>1</v>
      </c>
      <c r="DQ731" s="191" t="s">
        <v>363</v>
      </c>
      <c r="DR731" s="191" t="s">
        <v>371</v>
      </c>
      <c r="DS731" s="208">
        <v>0.13400000000000001</v>
      </c>
      <c r="DT731" s="191">
        <v>580</v>
      </c>
      <c r="DU731" s="191">
        <f t="shared" si="460"/>
        <v>8.47774940051751</v>
      </c>
      <c r="DV731" s="191">
        <v>0.375</v>
      </c>
      <c r="DW731" s="191">
        <v>0.45</v>
      </c>
      <c r="DX731" s="192">
        <f t="shared" si="461"/>
        <v>10.457109862228519</v>
      </c>
      <c r="DY731" s="191">
        <v>1</v>
      </c>
      <c r="DZ731" s="191" t="s">
        <v>363</v>
      </c>
      <c r="EA731" s="191" t="s">
        <v>371</v>
      </c>
      <c r="EB731" s="208">
        <v>0.13400000000000001</v>
      </c>
      <c r="EC731" s="191">
        <v>580</v>
      </c>
      <c r="ED731" s="191">
        <f t="shared" si="462"/>
        <v>2.9690926493160226</v>
      </c>
      <c r="EE731" s="191">
        <v>0.47499999999999998</v>
      </c>
      <c r="EF731" s="191">
        <v>0.47499999999999998</v>
      </c>
      <c r="EG731" s="191">
        <f t="shared" si="463"/>
        <v>5.2285549311142594</v>
      </c>
      <c r="EH731" s="166">
        <f t="shared" si="464"/>
        <v>2</v>
      </c>
      <c r="EI731" s="205">
        <f t="shared" si="465"/>
        <v>4.4251284744587593</v>
      </c>
      <c r="EJ731" s="205">
        <f t="shared" si="466"/>
        <v>2.6030167496816232</v>
      </c>
      <c r="EK731" s="51">
        <f t="shared" si="474"/>
        <v>0.18303794981719967</v>
      </c>
      <c r="EL731" s="220">
        <f t="shared" si="467"/>
        <v>1.2556357627706203</v>
      </c>
      <c r="EM731" s="221">
        <f t="shared" si="468"/>
        <v>11.51868353850924</v>
      </c>
      <c r="EN731" s="191"/>
      <c r="EO731" s="313"/>
      <c r="EP731" s="192" t="s">
        <v>354</v>
      </c>
      <c r="EQ731" s="222">
        <f t="shared" si="469"/>
        <v>4.4251284744587593</v>
      </c>
      <c r="ER731" s="191">
        <f t="shared" si="470"/>
        <v>2.6030167496816232</v>
      </c>
      <c r="ES731" s="51">
        <f t="shared" si="471"/>
        <v>0.18303794981719967</v>
      </c>
      <c r="ET731" s="191">
        <f t="shared" si="475"/>
        <v>1.2556357627706203</v>
      </c>
      <c r="EU731" s="191">
        <f t="shared" si="472"/>
        <v>11.51868353850924</v>
      </c>
      <c r="EV731" s="191"/>
      <c r="EW731" s="191"/>
      <c r="EX731" s="192" t="str">
        <f t="shared" si="473"/>
        <v>Rear</v>
      </c>
      <c r="EY731" s="145"/>
      <c r="EZ731" s="191"/>
      <c r="FA731" s="191"/>
      <c r="FB731" s="191"/>
      <c r="FC731" s="191"/>
      <c r="FD731" s="191"/>
      <c r="FE731" s="191"/>
      <c r="FF731" s="192"/>
      <c r="FG731" s="145"/>
      <c r="FH731" s="191"/>
      <c r="FI731" s="191"/>
      <c r="FJ731" s="191"/>
      <c r="FK731" s="191"/>
      <c r="FL731" s="191"/>
      <c r="FM731" s="191"/>
      <c r="FN731" s="192"/>
      <c r="FO731" s="145"/>
      <c r="FP731" s="191"/>
      <c r="FQ731" s="191"/>
      <c r="FR731" s="191"/>
      <c r="FS731" s="191"/>
      <c r="FT731" s="191"/>
      <c r="FU731" s="191"/>
      <c r="FV731" s="192"/>
      <c r="FW731" s="191"/>
      <c r="FX731" s="191"/>
      <c r="FY731" s="191"/>
      <c r="FZ731" s="191"/>
      <c r="GA731" s="191"/>
      <c r="GB731" s="191"/>
      <c r="GC731" s="191"/>
      <c r="GD731" s="210"/>
      <c r="GE731" s="145"/>
      <c r="GF731" s="191"/>
      <c r="GG731" s="191"/>
      <c r="GH731" s="191"/>
      <c r="GI731" s="191"/>
      <c r="GJ731" s="191"/>
      <c r="GK731" s="191"/>
      <c r="GL731" s="210"/>
      <c r="GM731" s="145"/>
      <c r="GN731" s="191"/>
      <c r="GO731" s="191"/>
      <c r="GP731" s="191"/>
      <c r="GQ731" s="191"/>
      <c r="GR731" s="191"/>
      <c r="GS731" s="191"/>
      <c r="GT731" s="210"/>
      <c r="GU731" s="145"/>
      <c r="GV731" s="191"/>
      <c r="GW731" s="191"/>
      <c r="GX731" s="191"/>
      <c r="GY731" s="191"/>
      <c r="GZ731" s="191"/>
      <c r="HA731" s="191"/>
      <c r="HB731" s="210"/>
      <c r="HC731" s="145"/>
      <c r="HD731" s="191"/>
      <c r="HE731" s="191"/>
      <c r="HF731" s="191"/>
      <c r="HG731" s="191"/>
      <c r="HH731" s="191"/>
      <c r="HI731" s="191"/>
      <c r="HJ731" s="210"/>
      <c r="HR731" s="310"/>
    </row>
    <row r="732" spans="1:226" s="309" customFormat="1" ht="14.45" customHeight="1" x14ac:dyDescent="0.25">
      <c r="A732" s="211" t="s">
        <v>431</v>
      </c>
      <c r="B732" s="194" t="s">
        <v>0</v>
      </c>
      <c r="C732" s="31">
        <f t="shared" si="476"/>
        <v>722</v>
      </c>
      <c r="D732" s="173" t="str">
        <f t="shared" si="436"/>
        <v>Dw_722</v>
      </c>
      <c r="E732" s="4">
        <v>651.25963316235266</v>
      </c>
      <c r="F732" s="195" t="s">
        <v>360</v>
      </c>
      <c r="G732" s="195">
        <v>17.5</v>
      </c>
      <c r="H732" s="3">
        <f t="shared" si="437"/>
        <v>43.925213232108057</v>
      </c>
      <c r="I732" s="196">
        <f t="shared" si="438"/>
        <v>166.62544736673635</v>
      </c>
      <c r="J732" s="1">
        <f t="shared" si="439"/>
        <v>0.3</v>
      </c>
      <c r="K732" s="280">
        <f t="shared" si="440"/>
        <v>0.6345619923335577</v>
      </c>
      <c r="L732" s="280">
        <f t="shared" si="441"/>
        <v>0.71487556679141262</v>
      </c>
      <c r="M732" s="225">
        <f t="shared" si="442"/>
        <v>1.1380168821464343</v>
      </c>
      <c r="N732" s="15" t="s">
        <v>432</v>
      </c>
      <c r="O732" s="197">
        <f t="shared" si="443"/>
        <v>0.53615667509355958</v>
      </c>
      <c r="P732" s="198">
        <f t="shared" si="444"/>
        <v>0</v>
      </c>
      <c r="Q732" s="198">
        <f t="shared" si="445"/>
        <v>0</v>
      </c>
      <c r="R732" s="198">
        <f t="shared" si="446"/>
        <v>0.79734750518389153</v>
      </c>
      <c r="S732" s="77">
        <f t="shared" si="447"/>
        <v>0.73859488802131401</v>
      </c>
      <c r="T732" s="199"/>
      <c r="U732" s="3">
        <f t="shared" si="448"/>
        <v>1.6133702916897055</v>
      </c>
      <c r="V732" s="98">
        <f t="shared" si="449"/>
        <v>8.8500765735635465</v>
      </c>
      <c r="W732" s="49">
        <f t="shared" si="450"/>
        <v>4.9632579861872603</v>
      </c>
      <c r="X732" s="317">
        <f t="shared" si="451"/>
        <v>6.7464099485216575E-2</v>
      </c>
      <c r="Y732" s="318">
        <v>6.7464099485216561E-2</v>
      </c>
      <c r="Z732" s="200"/>
      <c r="AA732" s="66"/>
      <c r="AB732" s="66"/>
      <c r="AC732" s="66">
        <v>250</v>
      </c>
      <c r="AD732" s="66"/>
      <c r="AE732" s="66"/>
      <c r="AF732" s="66"/>
      <c r="AG732" s="66"/>
      <c r="AH732" s="195"/>
      <c r="AI732" s="34"/>
      <c r="AJ732" s="229">
        <v>180</v>
      </c>
      <c r="AK732" s="34"/>
      <c r="AL732" s="34"/>
      <c r="AM732" s="34"/>
      <c r="AN732" s="201"/>
      <c r="AO732" s="201"/>
      <c r="AP732" s="202">
        <v>240</v>
      </c>
      <c r="AQ732" s="18"/>
      <c r="AR732" s="18"/>
      <c r="AS732" s="18"/>
      <c r="AT732" s="51"/>
      <c r="AU732" s="17"/>
      <c r="AV732" s="18"/>
      <c r="AW732" s="112"/>
      <c r="AX732" s="103"/>
      <c r="AY732" s="18"/>
      <c r="AZ732" s="18"/>
      <c r="BA732" s="18"/>
      <c r="BB732" s="17"/>
      <c r="BC732" s="19"/>
      <c r="BD732" s="19"/>
      <c r="BE732" s="19"/>
      <c r="BF732" s="17"/>
      <c r="BG732" s="18"/>
      <c r="BH732" s="18"/>
      <c r="BI732" s="128"/>
      <c r="BJ732" s="331"/>
      <c r="BK732" s="332"/>
      <c r="BL732" s="332"/>
      <c r="BM732" s="332"/>
      <c r="BN732" s="333"/>
      <c r="BO732" s="203">
        <f t="shared" si="452"/>
        <v>6.9363999999999999</v>
      </c>
      <c r="BP732" s="285">
        <v>6.3325663502837291</v>
      </c>
      <c r="BQ732" s="204">
        <v>2.9683932728051499</v>
      </c>
      <c r="BR732" s="204"/>
      <c r="BS732" s="47"/>
      <c r="BT732" s="42"/>
      <c r="BU732" s="42"/>
      <c r="BV732" s="42"/>
      <c r="BW732" s="43"/>
      <c r="BX732" s="191"/>
      <c r="BY732" s="191"/>
      <c r="BZ732" s="205"/>
      <c r="CA732" s="191"/>
      <c r="CB732" s="206"/>
      <c r="CC732" s="191"/>
      <c r="CD732" s="207">
        <f t="shared" si="453"/>
        <v>49.987634210020907</v>
      </c>
      <c r="CE732" s="47" t="s">
        <v>356</v>
      </c>
      <c r="CF732" s="42">
        <v>31.8</v>
      </c>
      <c r="CG732" s="42" t="s">
        <v>353</v>
      </c>
      <c r="CH732" s="42">
        <v>175</v>
      </c>
      <c r="CI732" s="191"/>
      <c r="CJ732" s="192"/>
      <c r="CK732" s="191" t="s">
        <v>357</v>
      </c>
      <c r="CL732" s="191" t="s">
        <v>358</v>
      </c>
      <c r="CM732" s="208">
        <v>0.13</v>
      </c>
      <c r="CN732" s="191">
        <v>470</v>
      </c>
      <c r="CO732" s="205">
        <f t="shared" si="454"/>
        <v>68.803467051092383</v>
      </c>
      <c r="CP732" s="191">
        <f t="shared" si="455"/>
        <v>37.490725657515682</v>
      </c>
      <c r="CQ732" s="145" t="s">
        <v>353</v>
      </c>
      <c r="CR732" s="191">
        <v>175</v>
      </c>
      <c r="CS732" s="191"/>
      <c r="CT732" s="191"/>
      <c r="CU732" s="191"/>
      <c r="CV732" s="192"/>
      <c r="CW732" s="191" t="s">
        <v>357</v>
      </c>
      <c r="CX732" s="209" t="s">
        <v>358</v>
      </c>
      <c r="CY732" s="208">
        <v>0.13</v>
      </c>
      <c r="CZ732" s="191">
        <v>470</v>
      </c>
      <c r="DA732" s="191"/>
      <c r="DB732" s="191">
        <f t="shared" si="456"/>
        <v>43.925213232108057</v>
      </c>
      <c r="DC732" s="43">
        <f t="shared" si="457"/>
        <v>0</v>
      </c>
      <c r="DD732" s="191" t="s">
        <v>362</v>
      </c>
      <c r="DE732" s="191">
        <v>100</v>
      </c>
      <c r="DF732" s="191" t="s">
        <v>361</v>
      </c>
      <c r="DG732" s="191">
        <v>20</v>
      </c>
      <c r="DH732" s="191" t="s">
        <v>353</v>
      </c>
      <c r="DI732" s="192">
        <v>175</v>
      </c>
      <c r="DJ732" s="191"/>
      <c r="DK732" s="209"/>
      <c r="DL732" s="208"/>
      <c r="DM732" s="191"/>
      <c r="DN732" s="191">
        <f t="shared" si="458"/>
        <v>43.925213232108057</v>
      </c>
      <c r="DO732" s="192">
        <f t="shared" si="459"/>
        <v>0</v>
      </c>
      <c r="DP732" s="191">
        <v>1</v>
      </c>
      <c r="DQ732" s="191" t="s">
        <v>363</v>
      </c>
      <c r="DR732" s="191" t="s">
        <v>371</v>
      </c>
      <c r="DS732" s="208">
        <v>0.13400000000000001</v>
      </c>
      <c r="DT732" s="191">
        <v>580</v>
      </c>
      <c r="DU732" s="191">
        <f t="shared" si="460"/>
        <v>6.3325663502837291</v>
      </c>
      <c r="DV732" s="191">
        <v>0.375</v>
      </c>
      <c r="DW732" s="191">
        <v>0.45</v>
      </c>
      <c r="DX732" s="192">
        <f t="shared" si="461"/>
        <v>8.3312723683368173</v>
      </c>
      <c r="DY732" s="191">
        <v>1</v>
      </c>
      <c r="DZ732" s="191" t="s">
        <v>363</v>
      </c>
      <c r="EA732" s="191" t="s">
        <v>371</v>
      </c>
      <c r="EB732" s="208">
        <v>0.13400000000000001</v>
      </c>
      <c r="EC732" s="191">
        <v>580</v>
      </c>
      <c r="ED732" s="191">
        <f t="shared" si="462"/>
        <v>2.9683932728051499</v>
      </c>
      <c r="EE732" s="191">
        <v>0.47499999999999998</v>
      </c>
      <c r="EF732" s="191">
        <v>0.47499999999999998</v>
      </c>
      <c r="EG732" s="191">
        <f t="shared" si="463"/>
        <v>4.1656361841684086</v>
      </c>
      <c r="EH732" s="166">
        <f t="shared" si="464"/>
        <v>2</v>
      </c>
      <c r="EI732" s="205">
        <f t="shared" si="465"/>
        <v>2.7427294958724993</v>
      </c>
      <c r="EJ732" s="205">
        <f t="shared" si="466"/>
        <v>1.6133702916897055</v>
      </c>
      <c r="EK732" s="51">
        <f t="shared" si="474"/>
        <v>1.1050229811154444</v>
      </c>
      <c r="EL732" s="220">
        <f t="shared" si="467"/>
        <v>0.36273525206375035</v>
      </c>
      <c r="EM732" s="221">
        <f t="shared" si="468"/>
        <v>4.4250382867817732</v>
      </c>
      <c r="EN732" s="191"/>
      <c r="EO732" s="313"/>
      <c r="EP732" s="192" t="s">
        <v>354</v>
      </c>
      <c r="EQ732" s="222">
        <f t="shared" si="469"/>
        <v>2.7427294958724993</v>
      </c>
      <c r="ER732" s="191">
        <f t="shared" si="470"/>
        <v>1.6133702916897055</v>
      </c>
      <c r="ES732" s="51">
        <f t="shared" si="471"/>
        <v>1.1050229811154444</v>
      </c>
      <c r="ET732" s="191">
        <f t="shared" si="475"/>
        <v>3.8309352520637505</v>
      </c>
      <c r="EU732" s="191">
        <f t="shared" si="472"/>
        <v>4.4250382867817732</v>
      </c>
      <c r="EV732" s="191"/>
      <c r="EW732" s="191"/>
      <c r="EX732" s="192" t="str">
        <f t="shared" si="473"/>
        <v>Front</v>
      </c>
      <c r="EY732" s="145"/>
      <c r="EZ732" s="191"/>
      <c r="FA732" s="191"/>
      <c r="FB732" s="191"/>
      <c r="FC732" s="191"/>
      <c r="FD732" s="191"/>
      <c r="FE732" s="191"/>
      <c r="FF732" s="192"/>
      <c r="FG732" s="145"/>
      <c r="FH732" s="191"/>
      <c r="FI732" s="191"/>
      <c r="FJ732" s="191"/>
      <c r="FK732" s="191"/>
      <c r="FL732" s="191"/>
      <c r="FM732" s="191"/>
      <c r="FN732" s="192"/>
      <c r="FO732" s="145"/>
      <c r="FP732" s="191"/>
      <c r="FQ732" s="191"/>
      <c r="FR732" s="191"/>
      <c r="FS732" s="191"/>
      <c r="FT732" s="191"/>
      <c r="FU732" s="191"/>
      <c r="FV732" s="192"/>
      <c r="FW732" s="191"/>
      <c r="FX732" s="191"/>
      <c r="FY732" s="191"/>
      <c r="FZ732" s="191"/>
      <c r="GA732" s="191"/>
      <c r="GB732" s="191"/>
      <c r="GC732" s="191"/>
      <c r="GD732" s="210"/>
      <c r="GE732" s="145"/>
      <c r="GF732" s="191"/>
      <c r="GG732" s="191"/>
      <c r="GH732" s="191"/>
      <c r="GI732" s="191"/>
      <c r="GJ732" s="191"/>
      <c r="GK732" s="191"/>
      <c r="GL732" s="210"/>
      <c r="GM732" s="145"/>
      <c r="GN732" s="191"/>
      <c r="GO732" s="191"/>
      <c r="GP732" s="191"/>
      <c r="GQ732" s="191"/>
      <c r="GR732" s="191"/>
      <c r="GS732" s="191"/>
      <c r="GT732" s="210"/>
      <c r="GU732" s="145"/>
      <c r="GV732" s="191"/>
      <c r="GW732" s="191"/>
      <c r="GX732" s="191"/>
      <c r="GY732" s="191"/>
      <c r="GZ732" s="191"/>
      <c r="HA732" s="191"/>
      <c r="HB732" s="210"/>
      <c r="HC732" s="145"/>
      <c r="HD732" s="191"/>
      <c r="HE732" s="191"/>
      <c r="HF732" s="191"/>
      <c r="HG732" s="191"/>
      <c r="HH732" s="191"/>
      <c r="HI732" s="191"/>
      <c r="HJ732" s="210"/>
      <c r="HR732" s="310"/>
    </row>
    <row r="733" spans="1:226" s="309" customFormat="1" ht="14.45" customHeight="1" x14ac:dyDescent="0.25">
      <c r="A733" s="211" t="s">
        <v>431</v>
      </c>
      <c r="B733" s="194" t="s">
        <v>0</v>
      </c>
      <c r="C733" s="31">
        <f t="shared" si="476"/>
        <v>723</v>
      </c>
      <c r="D733" s="173" t="str">
        <f t="shared" si="436"/>
        <v>Dw_723</v>
      </c>
      <c r="E733" s="4">
        <v>478.0687214034665</v>
      </c>
      <c r="F733" s="195" t="s">
        <v>360</v>
      </c>
      <c r="G733" s="195">
        <v>17.5</v>
      </c>
      <c r="H733" s="3">
        <f t="shared" si="437"/>
        <v>34.676430584172017</v>
      </c>
      <c r="I733" s="196">
        <f t="shared" si="438"/>
        <v>138.09492963616776</v>
      </c>
      <c r="J733" s="1">
        <f t="shared" si="439"/>
        <v>0.3</v>
      </c>
      <c r="K733" s="280">
        <f t="shared" si="440"/>
        <v>0.60266558476112575</v>
      </c>
      <c r="L733" s="280">
        <f t="shared" si="441"/>
        <v>0.69454851059534206</v>
      </c>
      <c r="M733" s="225">
        <f t="shared" si="442"/>
        <v>1.1947157822454848</v>
      </c>
      <c r="N733" s="15" t="s">
        <v>432</v>
      </c>
      <c r="O733" s="197">
        <f t="shared" si="443"/>
        <v>0.52091138294650652</v>
      </c>
      <c r="P733" s="198">
        <f t="shared" si="444"/>
        <v>0</v>
      </c>
      <c r="Q733" s="198">
        <f t="shared" si="445"/>
        <v>0</v>
      </c>
      <c r="R733" s="198">
        <f t="shared" si="446"/>
        <v>0.8370733890876344</v>
      </c>
      <c r="S733" s="77">
        <f t="shared" si="447"/>
        <v>0.63098013948089515</v>
      </c>
      <c r="T733" s="199"/>
      <c r="U733" s="3">
        <f t="shared" si="448"/>
        <v>1.6354525765086474</v>
      </c>
      <c r="V733" s="98">
        <f t="shared" si="449"/>
        <v>9.0939974420298295</v>
      </c>
      <c r="W733" s="49">
        <f t="shared" si="450"/>
        <v>3.8131119791069623</v>
      </c>
      <c r="X733" s="317">
        <f t="shared" si="451"/>
        <v>8.4216283572608353E-2</v>
      </c>
      <c r="Y733" s="318">
        <v>8.4216283572608353E-2</v>
      </c>
      <c r="Z733" s="200"/>
      <c r="AA733" s="66"/>
      <c r="AB733" s="66"/>
      <c r="AC733" s="66">
        <v>250</v>
      </c>
      <c r="AD733" s="66"/>
      <c r="AE733" s="66"/>
      <c r="AF733" s="66"/>
      <c r="AG733" s="66"/>
      <c r="AH733" s="195"/>
      <c r="AI733" s="34"/>
      <c r="AJ733" s="229">
        <v>180</v>
      </c>
      <c r="AK733" s="34"/>
      <c r="AL733" s="34"/>
      <c r="AM733" s="34"/>
      <c r="AN733" s="201"/>
      <c r="AO733" s="201"/>
      <c r="AP733" s="202">
        <v>240</v>
      </c>
      <c r="AQ733" s="18"/>
      <c r="AR733" s="18"/>
      <c r="AS733" s="18"/>
      <c r="AT733" s="51"/>
      <c r="AU733" s="17"/>
      <c r="AV733" s="18"/>
      <c r="AW733" s="112"/>
      <c r="AX733" s="103"/>
      <c r="AY733" s="18"/>
      <c r="AZ733" s="18"/>
      <c r="BA733" s="18"/>
      <c r="BB733" s="17"/>
      <c r="BC733" s="19"/>
      <c r="BD733" s="19"/>
      <c r="BE733" s="19"/>
      <c r="BF733" s="17"/>
      <c r="BG733" s="18"/>
      <c r="BH733" s="18"/>
      <c r="BI733" s="128"/>
      <c r="BJ733" s="331"/>
      <c r="BK733" s="332"/>
      <c r="BL733" s="332"/>
      <c r="BM733" s="332"/>
      <c r="BN733" s="333"/>
      <c r="BO733" s="203">
        <f t="shared" si="452"/>
        <v>6.9363999999999999</v>
      </c>
      <c r="BP733" s="285">
        <v>4.9991970740113052</v>
      </c>
      <c r="BQ733" s="204">
        <v>2.8797079878602569</v>
      </c>
      <c r="BR733" s="204"/>
      <c r="BS733" s="47"/>
      <c r="BT733" s="42"/>
      <c r="BU733" s="42"/>
      <c r="BV733" s="42"/>
      <c r="BW733" s="43"/>
      <c r="BX733" s="191"/>
      <c r="BY733" s="191"/>
      <c r="BZ733" s="205"/>
      <c r="CA733" s="191"/>
      <c r="CB733" s="206"/>
      <c r="CC733" s="191"/>
      <c r="CD733" s="207">
        <f t="shared" si="453"/>
        <v>41.428478890850329</v>
      </c>
      <c r="CE733" s="47" t="s">
        <v>356</v>
      </c>
      <c r="CF733" s="42">
        <v>31.8</v>
      </c>
      <c r="CG733" s="42" t="s">
        <v>353</v>
      </c>
      <c r="CH733" s="42">
        <v>175</v>
      </c>
      <c r="CI733" s="191"/>
      <c r="CJ733" s="192"/>
      <c r="CK733" s="191" t="s">
        <v>357</v>
      </c>
      <c r="CL733" s="191" t="s">
        <v>358</v>
      </c>
      <c r="CM733" s="208">
        <v>0.13</v>
      </c>
      <c r="CN733" s="191">
        <v>470</v>
      </c>
      <c r="CO733" s="205">
        <f t="shared" si="454"/>
        <v>58.770514616395864</v>
      </c>
      <c r="CP733" s="191">
        <f t="shared" si="455"/>
        <v>31.071359168137747</v>
      </c>
      <c r="CQ733" s="145" t="s">
        <v>353</v>
      </c>
      <c r="CR733" s="191">
        <v>175</v>
      </c>
      <c r="CS733" s="191"/>
      <c r="CT733" s="191"/>
      <c r="CU733" s="191"/>
      <c r="CV733" s="192"/>
      <c r="CW733" s="191" t="s">
        <v>357</v>
      </c>
      <c r="CX733" s="209" t="s">
        <v>358</v>
      </c>
      <c r="CY733" s="208">
        <v>0.13</v>
      </c>
      <c r="CZ733" s="191">
        <v>470</v>
      </c>
      <c r="DA733" s="191"/>
      <c r="DB733" s="191">
        <f t="shared" si="456"/>
        <v>34.676430584172017</v>
      </c>
      <c r="DC733" s="43">
        <f t="shared" si="457"/>
        <v>0</v>
      </c>
      <c r="DD733" s="191" t="s">
        <v>362</v>
      </c>
      <c r="DE733" s="191">
        <v>100</v>
      </c>
      <c r="DF733" s="191" t="s">
        <v>361</v>
      </c>
      <c r="DG733" s="191">
        <v>20</v>
      </c>
      <c r="DH733" s="191" t="s">
        <v>353</v>
      </c>
      <c r="DI733" s="192">
        <v>175</v>
      </c>
      <c r="DJ733" s="191"/>
      <c r="DK733" s="209"/>
      <c r="DL733" s="208"/>
      <c r="DM733" s="191"/>
      <c r="DN733" s="191">
        <f t="shared" si="458"/>
        <v>34.676430584172017</v>
      </c>
      <c r="DO733" s="192">
        <f t="shared" si="459"/>
        <v>0</v>
      </c>
      <c r="DP733" s="191">
        <v>1</v>
      </c>
      <c r="DQ733" s="191" t="s">
        <v>363</v>
      </c>
      <c r="DR733" s="191" t="s">
        <v>371</v>
      </c>
      <c r="DS733" s="208">
        <v>0.13400000000000001</v>
      </c>
      <c r="DT733" s="191">
        <v>580</v>
      </c>
      <c r="DU733" s="191">
        <f t="shared" si="460"/>
        <v>4.9991970740113052</v>
      </c>
      <c r="DV733" s="191">
        <v>0.375</v>
      </c>
      <c r="DW733" s="191">
        <v>0.45</v>
      </c>
      <c r="DX733" s="192">
        <f t="shared" si="461"/>
        <v>6.9047464818083881</v>
      </c>
      <c r="DY733" s="191">
        <v>1</v>
      </c>
      <c r="DZ733" s="191" t="s">
        <v>363</v>
      </c>
      <c r="EA733" s="191" t="s">
        <v>371</v>
      </c>
      <c r="EB733" s="208">
        <v>0.13400000000000001</v>
      </c>
      <c r="EC733" s="191">
        <v>580</v>
      </c>
      <c r="ED733" s="191">
        <f t="shared" si="462"/>
        <v>2.8797079878602569</v>
      </c>
      <c r="EE733" s="191">
        <v>0.47499999999999998</v>
      </c>
      <c r="EF733" s="191">
        <v>0.47499999999999998</v>
      </c>
      <c r="EG733" s="191">
        <f t="shared" si="463"/>
        <v>3.4523732409041941</v>
      </c>
      <c r="EH733" s="166">
        <f t="shared" si="464"/>
        <v>2</v>
      </c>
      <c r="EI733" s="205">
        <f t="shared" si="465"/>
        <v>2.7802693800647007</v>
      </c>
      <c r="EJ733" s="205">
        <f t="shared" si="466"/>
        <v>1.6354525765086474</v>
      </c>
      <c r="EK733" s="51">
        <f t="shared" si="474"/>
        <v>0.99425541135160955</v>
      </c>
      <c r="EL733" s="220">
        <f t="shared" si="467"/>
        <v>0.34396530996764962</v>
      </c>
      <c r="EM733" s="221">
        <f t="shared" si="468"/>
        <v>4.5469987210149148</v>
      </c>
      <c r="EN733" s="191"/>
      <c r="EO733" s="313"/>
      <c r="EP733" s="192" t="s">
        <v>354</v>
      </c>
      <c r="EQ733" s="222">
        <f t="shared" si="469"/>
        <v>2.7802693800647007</v>
      </c>
      <c r="ER733" s="191">
        <f t="shared" si="470"/>
        <v>1.6354525765086474</v>
      </c>
      <c r="ES733" s="51">
        <f t="shared" si="471"/>
        <v>0.99425541135160955</v>
      </c>
      <c r="ET733" s="191">
        <f t="shared" si="475"/>
        <v>3.8121653099676496</v>
      </c>
      <c r="EU733" s="191">
        <f t="shared" si="472"/>
        <v>4.5469987210149148</v>
      </c>
      <c r="EV733" s="191"/>
      <c r="EW733" s="191"/>
      <c r="EX733" s="192" t="str">
        <f t="shared" si="473"/>
        <v>Front</v>
      </c>
      <c r="EY733" s="145"/>
      <c r="EZ733" s="191"/>
      <c r="FA733" s="191"/>
      <c r="FB733" s="191"/>
      <c r="FC733" s="191"/>
      <c r="FD733" s="191"/>
      <c r="FE733" s="191"/>
      <c r="FF733" s="192"/>
      <c r="FG733" s="145"/>
      <c r="FH733" s="191"/>
      <c r="FI733" s="191"/>
      <c r="FJ733" s="191"/>
      <c r="FK733" s="191"/>
      <c r="FL733" s="191"/>
      <c r="FM733" s="191"/>
      <c r="FN733" s="192"/>
      <c r="FO733" s="145"/>
      <c r="FP733" s="191"/>
      <c r="FQ733" s="191"/>
      <c r="FR733" s="191"/>
      <c r="FS733" s="191"/>
      <c r="FT733" s="191"/>
      <c r="FU733" s="191"/>
      <c r="FV733" s="192"/>
      <c r="FW733" s="191"/>
      <c r="FX733" s="191"/>
      <c r="FY733" s="191"/>
      <c r="FZ733" s="191"/>
      <c r="GA733" s="191"/>
      <c r="GB733" s="191"/>
      <c r="GC733" s="191"/>
      <c r="GD733" s="210"/>
      <c r="GE733" s="145"/>
      <c r="GF733" s="191"/>
      <c r="GG733" s="191"/>
      <c r="GH733" s="191"/>
      <c r="GI733" s="191"/>
      <c r="GJ733" s="191"/>
      <c r="GK733" s="191"/>
      <c r="GL733" s="210"/>
      <c r="GM733" s="145"/>
      <c r="GN733" s="191"/>
      <c r="GO733" s="191"/>
      <c r="GP733" s="191"/>
      <c r="GQ733" s="191"/>
      <c r="GR733" s="191"/>
      <c r="GS733" s="191"/>
      <c r="GT733" s="210"/>
      <c r="GU733" s="145"/>
      <c r="GV733" s="191"/>
      <c r="GW733" s="191"/>
      <c r="GX733" s="191"/>
      <c r="GY733" s="191"/>
      <c r="GZ733" s="191"/>
      <c r="HA733" s="191"/>
      <c r="HB733" s="210"/>
      <c r="HC733" s="145"/>
      <c r="HD733" s="191"/>
      <c r="HE733" s="191"/>
      <c r="HF733" s="191"/>
      <c r="HG733" s="191"/>
      <c r="HH733" s="191"/>
      <c r="HI733" s="191"/>
      <c r="HJ733" s="210"/>
      <c r="HR733" s="310"/>
    </row>
    <row r="734" spans="1:226" s="309" customFormat="1" ht="14.45" customHeight="1" x14ac:dyDescent="0.25">
      <c r="A734" s="211" t="s">
        <v>431</v>
      </c>
      <c r="B734" s="194" t="s">
        <v>0</v>
      </c>
      <c r="C734" s="31">
        <f t="shared" si="476"/>
        <v>724</v>
      </c>
      <c r="D734" s="173" t="str">
        <f t="shared" si="436"/>
        <v>Dw_724</v>
      </c>
      <c r="E734" s="4">
        <v>446.76310949621671</v>
      </c>
      <c r="F734" s="195" t="s">
        <v>360</v>
      </c>
      <c r="G734" s="195">
        <v>17.5</v>
      </c>
      <c r="H734" s="3">
        <f t="shared" si="437"/>
        <v>41.446394263988104</v>
      </c>
      <c r="I734" s="196">
        <f t="shared" si="438"/>
        <v>157.73759390111775</v>
      </c>
      <c r="J734" s="1">
        <f t="shared" si="439"/>
        <v>0.3</v>
      </c>
      <c r="K734" s="280">
        <f t="shared" si="440"/>
        <v>0.6322586842789335</v>
      </c>
      <c r="L734" s="280">
        <f t="shared" si="441"/>
        <v>0.75286992204539804</v>
      </c>
      <c r="M734" s="225">
        <f t="shared" si="442"/>
        <v>1.1417465622926766</v>
      </c>
      <c r="N734" s="15" t="s">
        <v>432</v>
      </c>
      <c r="O734" s="197">
        <f t="shared" si="443"/>
        <v>0.56465244153404859</v>
      </c>
      <c r="P734" s="198">
        <f t="shared" si="444"/>
        <v>0</v>
      </c>
      <c r="Q734" s="198">
        <f t="shared" si="445"/>
        <v>0</v>
      </c>
      <c r="R734" s="198">
        <f t="shared" si="446"/>
        <v>0.79996069239261836</v>
      </c>
      <c r="S734" s="77">
        <f t="shared" si="447"/>
        <v>0.71609410316146105</v>
      </c>
      <c r="T734" s="199"/>
      <c r="U734" s="3">
        <f t="shared" si="448"/>
        <v>1.8779122152007306</v>
      </c>
      <c r="V734" s="98">
        <f t="shared" si="449"/>
        <v>11.990284579200395</v>
      </c>
      <c r="W734" s="49">
        <f t="shared" si="450"/>
        <v>3.4566647680644182</v>
      </c>
      <c r="X734" s="317">
        <f t="shared" si="451"/>
        <v>0.10416742350556993</v>
      </c>
      <c r="Y734" s="318">
        <v>0.1041674235055699</v>
      </c>
      <c r="Z734" s="200"/>
      <c r="AA734" s="66"/>
      <c r="AB734" s="66"/>
      <c r="AC734" s="66">
        <v>250</v>
      </c>
      <c r="AD734" s="66"/>
      <c r="AE734" s="66"/>
      <c r="AF734" s="66"/>
      <c r="AG734" s="66"/>
      <c r="AH734" s="195"/>
      <c r="AI734" s="34"/>
      <c r="AJ734" s="229">
        <v>180</v>
      </c>
      <c r="AK734" s="34"/>
      <c r="AL734" s="34"/>
      <c r="AM734" s="34"/>
      <c r="AN734" s="201"/>
      <c r="AO734" s="201"/>
      <c r="AP734" s="202">
        <v>240</v>
      </c>
      <c r="AQ734" s="18"/>
      <c r="AR734" s="18"/>
      <c r="AS734" s="18"/>
      <c r="AT734" s="51"/>
      <c r="AU734" s="17"/>
      <c r="AV734" s="18"/>
      <c r="AW734" s="112"/>
      <c r="AX734" s="103"/>
      <c r="AY734" s="18"/>
      <c r="AZ734" s="18"/>
      <c r="BA734" s="18"/>
      <c r="BB734" s="17"/>
      <c r="BC734" s="19"/>
      <c r="BD734" s="19"/>
      <c r="BE734" s="19"/>
      <c r="BF734" s="17"/>
      <c r="BG734" s="18"/>
      <c r="BH734" s="18"/>
      <c r="BI734" s="128"/>
      <c r="BJ734" s="331"/>
      <c r="BK734" s="332"/>
      <c r="BL734" s="332"/>
      <c r="BM734" s="332"/>
      <c r="BN734" s="333"/>
      <c r="BO734" s="203">
        <f t="shared" si="452"/>
        <v>6.9363999999999999</v>
      </c>
      <c r="BP734" s="285">
        <v>5.9752024485306654</v>
      </c>
      <c r="BQ734" s="204">
        <v>2.8983546260618813</v>
      </c>
      <c r="BR734" s="204"/>
      <c r="BS734" s="47"/>
      <c r="BT734" s="42"/>
      <c r="BU734" s="42"/>
      <c r="BV734" s="42"/>
      <c r="BW734" s="43"/>
      <c r="BX734" s="191"/>
      <c r="BY734" s="191"/>
      <c r="BZ734" s="205"/>
      <c r="CA734" s="191"/>
      <c r="CB734" s="206"/>
      <c r="CC734" s="191"/>
      <c r="CD734" s="207">
        <f t="shared" si="453"/>
        <v>47.321278170335326</v>
      </c>
      <c r="CE734" s="47" t="s">
        <v>356</v>
      </c>
      <c r="CF734" s="42">
        <v>31.8</v>
      </c>
      <c r="CG734" s="42" t="s">
        <v>353</v>
      </c>
      <c r="CH734" s="42">
        <v>175</v>
      </c>
      <c r="CI734" s="191"/>
      <c r="CJ734" s="192"/>
      <c r="CK734" s="191" t="s">
        <v>357</v>
      </c>
      <c r="CL734" s="191" t="s">
        <v>358</v>
      </c>
      <c r="CM734" s="208">
        <v>0.13</v>
      </c>
      <c r="CN734" s="191">
        <v>470</v>
      </c>
      <c r="CO734" s="205">
        <f t="shared" si="454"/>
        <v>64.873251521713684</v>
      </c>
      <c r="CP734" s="191">
        <f t="shared" si="455"/>
        <v>35.490958627751496</v>
      </c>
      <c r="CQ734" s="145" t="s">
        <v>353</v>
      </c>
      <c r="CR734" s="191">
        <v>175</v>
      </c>
      <c r="CS734" s="191"/>
      <c r="CT734" s="191"/>
      <c r="CU734" s="191"/>
      <c r="CV734" s="192"/>
      <c r="CW734" s="191" t="s">
        <v>357</v>
      </c>
      <c r="CX734" s="209" t="s">
        <v>358</v>
      </c>
      <c r="CY734" s="208">
        <v>0.13</v>
      </c>
      <c r="CZ734" s="191">
        <v>470</v>
      </c>
      <c r="DA734" s="191"/>
      <c r="DB734" s="191">
        <f t="shared" si="456"/>
        <v>41.446394263988104</v>
      </c>
      <c r="DC734" s="43">
        <f t="shared" si="457"/>
        <v>0</v>
      </c>
      <c r="DD734" s="191" t="s">
        <v>362</v>
      </c>
      <c r="DE734" s="191">
        <v>100</v>
      </c>
      <c r="DF734" s="191" t="s">
        <v>361</v>
      </c>
      <c r="DG734" s="191">
        <v>20</v>
      </c>
      <c r="DH734" s="191" t="s">
        <v>353</v>
      </c>
      <c r="DI734" s="192">
        <v>175</v>
      </c>
      <c r="DJ734" s="191"/>
      <c r="DK734" s="209"/>
      <c r="DL734" s="208"/>
      <c r="DM734" s="191"/>
      <c r="DN734" s="191">
        <f t="shared" si="458"/>
        <v>41.446394263988104</v>
      </c>
      <c r="DO734" s="192">
        <f t="shared" si="459"/>
        <v>0</v>
      </c>
      <c r="DP734" s="191">
        <v>1</v>
      </c>
      <c r="DQ734" s="191" t="s">
        <v>363</v>
      </c>
      <c r="DR734" s="191" t="s">
        <v>371</v>
      </c>
      <c r="DS734" s="208">
        <v>0.13400000000000001</v>
      </c>
      <c r="DT734" s="191">
        <v>580</v>
      </c>
      <c r="DU734" s="191">
        <f t="shared" si="460"/>
        <v>5.9752024485306654</v>
      </c>
      <c r="DV734" s="191">
        <v>0.375</v>
      </c>
      <c r="DW734" s="191">
        <v>0.45</v>
      </c>
      <c r="DX734" s="192">
        <f t="shared" si="461"/>
        <v>7.8868796950558879</v>
      </c>
      <c r="DY734" s="191">
        <v>1</v>
      </c>
      <c r="DZ734" s="191" t="s">
        <v>363</v>
      </c>
      <c r="EA734" s="191" t="s">
        <v>371</v>
      </c>
      <c r="EB734" s="208">
        <v>0.13400000000000001</v>
      </c>
      <c r="EC734" s="191">
        <v>580</v>
      </c>
      <c r="ED734" s="191">
        <f t="shared" si="462"/>
        <v>2.8983546260618813</v>
      </c>
      <c r="EE734" s="191">
        <v>0.47499999999999998</v>
      </c>
      <c r="EF734" s="191">
        <v>0.47499999999999998</v>
      </c>
      <c r="EG734" s="191">
        <f t="shared" si="463"/>
        <v>3.943439847527944</v>
      </c>
      <c r="EH734" s="166">
        <f t="shared" si="464"/>
        <v>2</v>
      </c>
      <c r="EI734" s="205">
        <f t="shared" si="465"/>
        <v>3.1924507658412424</v>
      </c>
      <c r="EJ734" s="205">
        <f t="shared" si="466"/>
        <v>1.8779122152007308</v>
      </c>
      <c r="EK734" s="51">
        <f t="shared" si="474"/>
        <v>0.77044241086115051</v>
      </c>
      <c r="EL734" s="220">
        <f t="shared" si="467"/>
        <v>0.13787461707937876</v>
      </c>
      <c r="EM734" s="221">
        <f t="shared" si="468"/>
        <v>5.9951422896001976</v>
      </c>
      <c r="EN734" s="191"/>
      <c r="EO734" s="313"/>
      <c r="EP734" s="192" t="s">
        <v>354</v>
      </c>
      <c r="EQ734" s="222">
        <f t="shared" si="469"/>
        <v>3.1924507658412424</v>
      </c>
      <c r="ER734" s="191">
        <f t="shared" si="470"/>
        <v>1.8779122152007308</v>
      </c>
      <c r="ES734" s="51">
        <f t="shared" si="471"/>
        <v>0.77044241086115051</v>
      </c>
      <c r="ET734" s="191">
        <f t="shared" si="475"/>
        <v>3.6060746170793787</v>
      </c>
      <c r="EU734" s="191">
        <f t="shared" si="472"/>
        <v>5.9951422896001976</v>
      </c>
      <c r="EV734" s="191"/>
      <c r="EW734" s="191"/>
      <c r="EX734" s="192" t="str">
        <f t="shared" si="473"/>
        <v>Front</v>
      </c>
      <c r="EY734" s="145"/>
      <c r="EZ734" s="191"/>
      <c r="FA734" s="191"/>
      <c r="FB734" s="191"/>
      <c r="FC734" s="191"/>
      <c r="FD734" s="191"/>
      <c r="FE734" s="191"/>
      <c r="FF734" s="192"/>
      <c r="FG734" s="145"/>
      <c r="FH734" s="191"/>
      <c r="FI734" s="191"/>
      <c r="FJ734" s="191"/>
      <c r="FK734" s="191"/>
      <c r="FL734" s="191"/>
      <c r="FM734" s="191"/>
      <c r="FN734" s="192"/>
      <c r="FO734" s="145"/>
      <c r="FP734" s="191"/>
      <c r="FQ734" s="191"/>
      <c r="FR734" s="191"/>
      <c r="FS734" s="191"/>
      <c r="FT734" s="191"/>
      <c r="FU734" s="191"/>
      <c r="FV734" s="192"/>
      <c r="FW734" s="191"/>
      <c r="FX734" s="191"/>
      <c r="FY734" s="191"/>
      <c r="FZ734" s="191"/>
      <c r="GA734" s="191"/>
      <c r="GB734" s="191"/>
      <c r="GC734" s="191"/>
      <c r="GD734" s="210"/>
      <c r="GE734" s="145"/>
      <c r="GF734" s="191"/>
      <c r="GG734" s="191"/>
      <c r="GH734" s="191"/>
      <c r="GI734" s="191"/>
      <c r="GJ734" s="191"/>
      <c r="GK734" s="191"/>
      <c r="GL734" s="210"/>
      <c r="GM734" s="145"/>
      <c r="GN734" s="191"/>
      <c r="GO734" s="191"/>
      <c r="GP734" s="191"/>
      <c r="GQ734" s="191"/>
      <c r="GR734" s="191"/>
      <c r="GS734" s="191"/>
      <c r="GT734" s="210"/>
      <c r="GU734" s="145"/>
      <c r="GV734" s="191"/>
      <c r="GW734" s="191"/>
      <c r="GX734" s="191"/>
      <c r="GY734" s="191"/>
      <c r="GZ734" s="191"/>
      <c r="HA734" s="191"/>
      <c r="HB734" s="210"/>
      <c r="HC734" s="145"/>
      <c r="HD734" s="191"/>
      <c r="HE734" s="191"/>
      <c r="HF734" s="191"/>
      <c r="HG734" s="191"/>
      <c r="HH734" s="191"/>
      <c r="HI734" s="191"/>
      <c r="HJ734" s="210"/>
      <c r="HR734" s="310"/>
    </row>
    <row r="735" spans="1:226" s="309" customFormat="1" ht="14.45" customHeight="1" x14ac:dyDescent="0.25">
      <c r="A735" s="211" t="s">
        <v>431</v>
      </c>
      <c r="B735" s="194" t="s">
        <v>0</v>
      </c>
      <c r="C735" s="31">
        <f t="shared" si="476"/>
        <v>725</v>
      </c>
      <c r="D735" s="173" t="str">
        <f t="shared" si="436"/>
        <v>Dw_725</v>
      </c>
      <c r="E735" s="4">
        <v>499.39470553581788</v>
      </c>
      <c r="F735" s="195" t="s">
        <v>360</v>
      </c>
      <c r="G735" s="195">
        <v>17.5</v>
      </c>
      <c r="H735" s="3">
        <f t="shared" si="437"/>
        <v>47.467621470255196</v>
      </c>
      <c r="I735" s="196">
        <f t="shared" si="438"/>
        <v>169.69316881432911</v>
      </c>
      <c r="J735" s="1">
        <f t="shared" si="439"/>
        <v>0.30000000000000004</v>
      </c>
      <c r="K735" s="280">
        <f t="shared" si="440"/>
        <v>0.68097061347347287</v>
      </c>
      <c r="L735" s="280">
        <f t="shared" si="441"/>
        <v>0.79994513262457156</v>
      </c>
      <c r="M735" s="225">
        <f t="shared" si="442"/>
        <v>1.0724773870584472</v>
      </c>
      <c r="N735" s="15" t="s">
        <v>432</v>
      </c>
      <c r="O735" s="197">
        <f t="shared" si="443"/>
        <v>0.59995884946842859</v>
      </c>
      <c r="P735" s="198">
        <f t="shared" si="444"/>
        <v>0</v>
      </c>
      <c r="Q735" s="198">
        <f t="shared" si="445"/>
        <v>0</v>
      </c>
      <c r="R735" s="198">
        <f t="shared" si="446"/>
        <v>0.7514274896557791</v>
      </c>
      <c r="S735" s="77">
        <f t="shared" si="447"/>
        <v>0.82311813547022161</v>
      </c>
      <c r="T735" s="199"/>
      <c r="U735" s="3">
        <f t="shared" si="448"/>
        <v>1.808364789179967</v>
      </c>
      <c r="V735" s="98">
        <f t="shared" si="449"/>
        <v>11.118622916536081</v>
      </c>
      <c r="W735" s="49">
        <f t="shared" si="450"/>
        <v>4.2691996865600474</v>
      </c>
      <c r="X735" s="317">
        <f t="shared" si="451"/>
        <v>8.811090521520222E-2</v>
      </c>
      <c r="Y735" s="318">
        <v>8.811090521520222E-2</v>
      </c>
      <c r="Z735" s="200"/>
      <c r="AA735" s="66"/>
      <c r="AB735" s="66"/>
      <c r="AC735" s="66">
        <v>250</v>
      </c>
      <c r="AD735" s="66"/>
      <c r="AE735" s="66"/>
      <c r="AF735" s="66"/>
      <c r="AG735" s="66"/>
      <c r="AH735" s="195"/>
      <c r="AI735" s="34"/>
      <c r="AJ735" s="229">
        <v>180</v>
      </c>
      <c r="AK735" s="34"/>
      <c r="AL735" s="34"/>
      <c r="AM735" s="34"/>
      <c r="AN735" s="201"/>
      <c r="AO735" s="201"/>
      <c r="AP735" s="202">
        <v>240</v>
      </c>
      <c r="AQ735" s="18"/>
      <c r="AR735" s="18"/>
      <c r="AS735" s="18"/>
      <c r="AT735" s="51"/>
      <c r="AU735" s="17"/>
      <c r="AV735" s="18"/>
      <c r="AW735" s="112"/>
      <c r="AX735" s="103"/>
      <c r="AY735" s="18"/>
      <c r="AZ735" s="18"/>
      <c r="BA735" s="18"/>
      <c r="BB735" s="17"/>
      <c r="BC735" s="19"/>
      <c r="BD735" s="19"/>
      <c r="BE735" s="19"/>
      <c r="BF735" s="17"/>
      <c r="BG735" s="18"/>
      <c r="BH735" s="18"/>
      <c r="BI735" s="128"/>
      <c r="BJ735" s="331"/>
      <c r="BK735" s="332"/>
      <c r="BL735" s="332"/>
      <c r="BM735" s="332"/>
      <c r="BN735" s="333"/>
      <c r="BO735" s="203">
        <f t="shared" si="452"/>
        <v>6.9363999999999999</v>
      </c>
      <c r="BP735" s="285">
        <v>6.8432647295794933</v>
      </c>
      <c r="BQ735" s="204">
        <v>2.7126177356602512</v>
      </c>
      <c r="BR735" s="204"/>
      <c r="BS735" s="47"/>
      <c r="BT735" s="42"/>
      <c r="BU735" s="42"/>
      <c r="BV735" s="42"/>
      <c r="BW735" s="43"/>
      <c r="BX735" s="191"/>
      <c r="BY735" s="191"/>
      <c r="BZ735" s="205"/>
      <c r="CA735" s="191"/>
      <c r="CB735" s="206"/>
      <c r="CC735" s="191"/>
      <c r="CD735" s="207">
        <f t="shared" si="453"/>
        <v>50.907950644298737</v>
      </c>
      <c r="CE735" s="47" t="s">
        <v>356</v>
      </c>
      <c r="CF735" s="42">
        <v>31.8</v>
      </c>
      <c r="CG735" s="42" t="s">
        <v>353</v>
      </c>
      <c r="CH735" s="42">
        <v>175</v>
      </c>
      <c r="CI735" s="191"/>
      <c r="CJ735" s="192"/>
      <c r="CK735" s="191" t="s">
        <v>357</v>
      </c>
      <c r="CL735" s="191" t="s">
        <v>358</v>
      </c>
      <c r="CM735" s="208">
        <v>0.13</v>
      </c>
      <c r="CN735" s="191">
        <v>470</v>
      </c>
      <c r="CO735" s="205">
        <f t="shared" si="454"/>
        <v>64.78637202239085</v>
      </c>
      <c r="CP735" s="191">
        <f t="shared" si="455"/>
        <v>38.180962983224049</v>
      </c>
      <c r="CQ735" s="145" t="s">
        <v>353</v>
      </c>
      <c r="CR735" s="191">
        <v>175</v>
      </c>
      <c r="CS735" s="191"/>
      <c r="CT735" s="191"/>
      <c r="CU735" s="191"/>
      <c r="CV735" s="192"/>
      <c r="CW735" s="191" t="s">
        <v>357</v>
      </c>
      <c r="CX735" s="209" t="s">
        <v>358</v>
      </c>
      <c r="CY735" s="208">
        <v>0.13</v>
      </c>
      <c r="CZ735" s="191">
        <v>470</v>
      </c>
      <c r="DA735" s="191"/>
      <c r="DB735" s="191">
        <f t="shared" si="456"/>
        <v>47.467621470255196</v>
      </c>
      <c r="DC735" s="43">
        <f t="shared" si="457"/>
        <v>0</v>
      </c>
      <c r="DD735" s="191" t="s">
        <v>362</v>
      </c>
      <c r="DE735" s="191">
        <v>100</v>
      </c>
      <c r="DF735" s="191" t="s">
        <v>361</v>
      </c>
      <c r="DG735" s="191">
        <v>20</v>
      </c>
      <c r="DH735" s="191" t="s">
        <v>353</v>
      </c>
      <c r="DI735" s="192">
        <v>175</v>
      </c>
      <c r="DJ735" s="191"/>
      <c r="DK735" s="209"/>
      <c r="DL735" s="208"/>
      <c r="DM735" s="191"/>
      <c r="DN735" s="191">
        <f t="shared" si="458"/>
        <v>47.467621470255196</v>
      </c>
      <c r="DO735" s="192">
        <f t="shared" si="459"/>
        <v>0</v>
      </c>
      <c r="DP735" s="191">
        <v>1</v>
      </c>
      <c r="DQ735" s="191" t="s">
        <v>363</v>
      </c>
      <c r="DR735" s="191" t="s">
        <v>371</v>
      </c>
      <c r="DS735" s="208">
        <v>0.13400000000000001</v>
      </c>
      <c r="DT735" s="191">
        <v>580</v>
      </c>
      <c r="DU735" s="191">
        <f t="shared" si="460"/>
        <v>6.8432647295794933</v>
      </c>
      <c r="DV735" s="191">
        <v>0.375</v>
      </c>
      <c r="DW735" s="191">
        <v>0.45</v>
      </c>
      <c r="DX735" s="192">
        <f t="shared" si="461"/>
        <v>8.4846584407164567</v>
      </c>
      <c r="DY735" s="191">
        <v>1</v>
      </c>
      <c r="DZ735" s="191" t="s">
        <v>363</v>
      </c>
      <c r="EA735" s="191" t="s">
        <v>371</v>
      </c>
      <c r="EB735" s="208">
        <v>0.13400000000000001</v>
      </c>
      <c r="EC735" s="191">
        <v>580</v>
      </c>
      <c r="ED735" s="191">
        <f t="shared" si="462"/>
        <v>2.7126177356602512</v>
      </c>
      <c r="EE735" s="191">
        <v>0.47499999999999998</v>
      </c>
      <c r="EF735" s="191">
        <v>0.47499999999999998</v>
      </c>
      <c r="EG735" s="191">
        <f t="shared" si="463"/>
        <v>4.2423292203582283</v>
      </c>
      <c r="EH735" s="166">
        <f t="shared" si="464"/>
        <v>2</v>
      </c>
      <c r="EI735" s="205">
        <f t="shared" si="465"/>
        <v>3.0742201416059438</v>
      </c>
      <c r="EJ735" s="205">
        <f t="shared" si="466"/>
        <v>1.808364789179967</v>
      </c>
      <c r="EK735" s="51">
        <f t="shared" si="474"/>
        <v>0.6542529464802842</v>
      </c>
      <c r="EL735" s="220">
        <f t="shared" si="467"/>
        <v>0.19698992919702807</v>
      </c>
      <c r="EM735" s="221">
        <f t="shared" si="468"/>
        <v>5.5593114582680405</v>
      </c>
      <c r="EN735" s="191"/>
      <c r="EO735" s="313"/>
      <c r="EP735" s="192" t="s">
        <v>354</v>
      </c>
      <c r="EQ735" s="222">
        <f t="shared" si="469"/>
        <v>3.0742201416059438</v>
      </c>
      <c r="ER735" s="191">
        <f t="shared" si="470"/>
        <v>1.808364789179967</v>
      </c>
      <c r="ES735" s="51">
        <f t="shared" si="471"/>
        <v>0.6542529464802842</v>
      </c>
      <c r="ET735" s="191">
        <f t="shared" si="475"/>
        <v>3.665189929197028</v>
      </c>
      <c r="EU735" s="191">
        <f t="shared" si="472"/>
        <v>5.5593114582680405</v>
      </c>
      <c r="EV735" s="191"/>
      <c r="EW735" s="191"/>
      <c r="EX735" s="192" t="str">
        <f t="shared" si="473"/>
        <v>Front</v>
      </c>
      <c r="EY735" s="145"/>
      <c r="EZ735" s="191"/>
      <c r="FA735" s="191"/>
      <c r="FB735" s="191"/>
      <c r="FC735" s="191"/>
      <c r="FD735" s="191"/>
      <c r="FE735" s="191"/>
      <c r="FF735" s="192"/>
      <c r="FG735" s="145"/>
      <c r="FH735" s="191"/>
      <c r="FI735" s="191"/>
      <c r="FJ735" s="191"/>
      <c r="FK735" s="191"/>
      <c r="FL735" s="191"/>
      <c r="FM735" s="191"/>
      <c r="FN735" s="192"/>
      <c r="FO735" s="145"/>
      <c r="FP735" s="191"/>
      <c r="FQ735" s="191"/>
      <c r="FR735" s="191"/>
      <c r="FS735" s="191"/>
      <c r="FT735" s="191"/>
      <c r="FU735" s="191"/>
      <c r="FV735" s="192"/>
      <c r="FW735" s="191"/>
      <c r="FX735" s="191"/>
      <c r="FY735" s="191"/>
      <c r="FZ735" s="191"/>
      <c r="GA735" s="191"/>
      <c r="GB735" s="191"/>
      <c r="GC735" s="191"/>
      <c r="GD735" s="210"/>
      <c r="GE735" s="145"/>
      <c r="GF735" s="191"/>
      <c r="GG735" s="191"/>
      <c r="GH735" s="191"/>
      <c r="GI735" s="191"/>
      <c r="GJ735" s="191"/>
      <c r="GK735" s="191"/>
      <c r="GL735" s="210"/>
      <c r="GM735" s="145"/>
      <c r="GN735" s="191"/>
      <c r="GO735" s="191"/>
      <c r="GP735" s="191"/>
      <c r="GQ735" s="191"/>
      <c r="GR735" s="191"/>
      <c r="GS735" s="191"/>
      <c r="GT735" s="210"/>
      <c r="GU735" s="145"/>
      <c r="GV735" s="191"/>
      <c r="GW735" s="191"/>
      <c r="GX735" s="191"/>
      <c r="GY735" s="191"/>
      <c r="GZ735" s="191"/>
      <c r="HA735" s="191"/>
      <c r="HB735" s="210"/>
      <c r="HC735" s="145"/>
      <c r="HD735" s="191"/>
      <c r="HE735" s="191"/>
      <c r="HF735" s="191"/>
      <c r="HG735" s="191"/>
      <c r="HH735" s="191"/>
      <c r="HI735" s="191"/>
      <c r="HJ735" s="210"/>
      <c r="HR735" s="310"/>
    </row>
    <row r="736" spans="1:226" s="309" customFormat="1" ht="14.45" customHeight="1" x14ac:dyDescent="0.25">
      <c r="A736" s="211" t="s">
        <v>431</v>
      </c>
      <c r="B736" s="194" t="s">
        <v>0</v>
      </c>
      <c r="C736" s="31">
        <f t="shared" si="476"/>
        <v>726</v>
      </c>
      <c r="D736" s="173" t="str">
        <f t="shared" si="436"/>
        <v>Dw_726</v>
      </c>
      <c r="E736" s="4">
        <v>612.91059720598753</v>
      </c>
      <c r="F736" s="195" t="s">
        <v>360</v>
      </c>
      <c r="G736" s="195">
        <v>17.5</v>
      </c>
      <c r="H736" s="3">
        <f t="shared" si="437"/>
        <v>48.357786956000147</v>
      </c>
      <c r="I736" s="196">
        <f t="shared" si="438"/>
        <v>175.39468433426509</v>
      </c>
      <c r="J736" s="1">
        <f t="shared" si="439"/>
        <v>0.30000000000000004</v>
      </c>
      <c r="K736" s="280">
        <f t="shared" si="440"/>
        <v>0.66877224485483588</v>
      </c>
      <c r="L736" s="280">
        <f t="shared" si="441"/>
        <v>0.76048310681323172</v>
      </c>
      <c r="M736" s="225">
        <f t="shared" si="442"/>
        <v>1.0881061482022749</v>
      </c>
      <c r="N736" s="15" t="s">
        <v>432</v>
      </c>
      <c r="O736" s="197">
        <f t="shared" si="443"/>
        <v>0.57036233010992377</v>
      </c>
      <c r="P736" s="198">
        <f t="shared" si="444"/>
        <v>0</v>
      </c>
      <c r="Q736" s="198">
        <f t="shared" si="445"/>
        <v>0</v>
      </c>
      <c r="R736" s="198">
        <f t="shared" si="446"/>
        <v>0.76237772589800601</v>
      </c>
      <c r="S736" s="77">
        <f t="shared" si="447"/>
        <v>0.81590197562950229</v>
      </c>
      <c r="T736" s="199"/>
      <c r="U736" s="3">
        <f t="shared" si="448"/>
        <v>1.6705360957246478</v>
      </c>
      <c r="V736" s="98">
        <f t="shared" si="449"/>
        <v>9.4883488802044287</v>
      </c>
      <c r="W736" s="49">
        <f t="shared" si="450"/>
        <v>5.0965439368370138</v>
      </c>
      <c r="X736" s="317">
        <f t="shared" si="451"/>
        <v>6.9920117573073995E-2</v>
      </c>
      <c r="Y736" s="318">
        <v>6.9920117573073995E-2</v>
      </c>
      <c r="Z736" s="200"/>
      <c r="AA736" s="66"/>
      <c r="AB736" s="66"/>
      <c r="AC736" s="66">
        <v>250</v>
      </c>
      <c r="AD736" s="66"/>
      <c r="AE736" s="66"/>
      <c r="AF736" s="66"/>
      <c r="AG736" s="66"/>
      <c r="AH736" s="195"/>
      <c r="AI736" s="34"/>
      <c r="AJ736" s="229">
        <v>180</v>
      </c>
      <c r="AK736" s="34"/>
      <c r="AL736" s="34"/>
      <c r="AM736" s="34"/>
      <c r="AN736" s="201"/>
      <c r="AO736" s="201"/>
      <c r="AP736" s="202">
        <v>240</v>
      </c>
      <c r="AQ736" s="18"/>
      <c r="AR736" s="18"/>
      <c r="AS736" s="18"/>
      <c r="AT736" s="51"/>
      <c r="AU736" s="17"/>
      <c r="AV736" s="18"/>
      <c r="AW736" s="112"/>
      <c r="AX736" s="103"/>
      <c r="AY736" s="18"/>
      <c r="AZ736" s="18"/>
      <c r="BA736" s="18"/>
      <c r="BB736" s="17"/>
      <c r="BC736" s="19"/>
      <c r="BD736" s="19"/>
      <c r="BE736" s="19"/>
      <c r="BF736" s="17"/>
      <c r="BG736" s="18"/>
      <c r="BH736" s="18"/>
      <c r="BI736" s="128"/>
      <c r="BJ736" s="331"/>
      <c r="BK736" s="332"/>
      <c r="BL736" s="332"/>
      <c r="BM736" s="332"/>
      <c r="BN736" s="333"/>
      <c r="BO736" s="203">
        <f t="shared" si="452"/>
        <v>6.9363999999999999</v>
      </c>
      <c r="BP736" s="285">
        <v>6.9715972198835345</v>
      </c>
      <c r="BQ736" s="204">
        <v>2.8285564477170513</v>
      </c>
      <c r="BR736" s="204"/>
      <c r="BS736" s="47"/>
      <c r="BT736" s="42"/>
      <c r="BU736" s="42"/>
      <c r="BV736" s="42"/>
      <c r="BW736" s="43"/>
      <c r="BX736" s="191"/>
      <c r="BY736" s="191"/>
      <c r="BZ736" s="205"/>
      <c r="CA736" s="191"/>
      <c r="CB736" s="206"/>
      <c r="CC736" s="191"/>
      <c r="CD736" s="207">
        <f t="shared" si="453"/>
        <v>52.618405300279534</v>
      </c>
      <c r="CE736" s="47" t="s">
        <v>356</v>
      </c>
      <c r="CF736" s="42">
        <v>31.8</v>
      </c>
      <c r="CG736" s="42" t="s">
        <v>353</v>
      </c>
      <c r="CH736" s="42">
        <v>175</v>
      </c>
      <c r="CI736" s="191"/>
      <c r="CJ736" s="192"/>
      <c r="CK736" s="191" t="s">
        <v>357</v>
      </c>
      <c r="CL736" s="191" t="s">
        <v>358</v>
      </c>
      <c r="CM736" s="208">
        <v>0.13</v>
      </c>
      <c r="CN736" s="191">
        <v>470</v>
      </c>
      <c r="CO736" s="205">
        <f t="shared" si="454"/>
        <v>68.707556570836914</v>
      </c>
      <c r="CP736" s="191">
        <f t="shared" si="455"/>
        <v>39.46380397520965</v>
      </c>
      <c r="CQ736" s="145" t="s">
        <v>353</v>
      </c>
      <c r="CR736" s="191">
        <v>175</v>
      </c>
      <c r="CS736" s="191"/>
      <c r="CT736" s="191"/>
      <c r="CU736" s="191"/>
      <c r="CV736" s="192"/>
      <c r="CW736" s="191" t="s">
        <v>357</v>
      </c>
      <c r="CX736" s="209" t="s">
        <v>358</v>
      </c>
      <c r="CY736" s="208">
        <v>0.13</v>
      </c>
      <c r="CZ736" s="191">
        <v>470</v>
      </c>
      <c r="DA736" s="191"/>
      <c r="DB736" s="191">
        <f t="shared" si="456"/>
        <v>48.357786956000147</v>
      </c>
      <c r="DC736" s="43">
        <f t="shared" si="457"/>
        <v>0</v>
      </c>
      <c r="DD736" s="191" t="s">
        <v>362</v>
      </c>
      <c r="DE736" s="191">
        <v>100</v>
      </c>
      <c r="DF736" s="191" t="s">
        <v>361</v>
      </c>
      <c r="DG736" s="191">
        <v>20</v>
      </c>
      <c r="DH736" s="191" t="s">
        <v>353</v>
      </c>
      <c r="DI736" s="192">
        <v>175</v>
      </c>
      <c r="DJ736" s="191"/>
      <c r="DK736" s="209"/>
      <c r="DL736" s="208"/>
      <c r="DM736" s="191"/>
      <c r="DN736" s="191">
        <f t="shared" si="458"/>
        <v>48.357786956000147</v>
      </c>
      <c r="DO736" s="192">
        <f t="shared" si="459"/>
        <v>0</v>
      </c>
      <c r="DP736" s="191">
        <v>1</v>
      </c>
      <c r="DQ736" s="191" t="s">
        <v>363</v>
      </c>
      <c r="DR736" s="191" t="s">
        <v>371</v>
      </c>
      <c r="DS736" s="208">
        <v>0.13400000000000001</v>
      </c>
      <c r="DT736" s="191">
        <v>580</v>
      </c>
      <c r="DU736" s="191">
        <f t="shared" si="460"/>
        <v>6.9715972198835345</v>
      </c>
      <c r="DV736" s="191">
        <v>0.375</v>
      </c>
      <c r="DW736" s="191">
        <v>0.45</v>
      </c>
      <c r="DX736" s="192">
        <f t="shared" si="461"/>
        <v>8.769734216713255</v>
      </c>
      <c r="DY736" s="191">
        <v>1</v>
      </c>
      <c r="DZ736" s="191" t="s">
        <v>363</v>
      </c>
      <c r="EA736" s="191" t="s">
        <v>371</v>
      </c>
      <c r="EB736" s="208">
        <v>0.13400000000000001</v>
      </c>
      <c r="EC736" s="191">
        <v>580</v>
      </c>
      <c r="ED736" s="191">
        <f t="shared" si="462"/>
        <v>2.8285564477170513</v>
      </c>
      <c r="EE736" s="191">
        <v>0.47499999999999998</v>
      </c>
      <c r="EF736" s="191">
        <v>0.47499999999999998</v>
      </c>
      <c r="EG736" s="191">
        <f t="shared" si="463"/>
        <v>4.3848671083566275</v>
      </c>
      <c r="EH736" s="166">
        <f t="shared" si="464"/>
        <v>2</v>
      </c>
      <c r="EI736" s="205">
        <f t="shared" si="465"/>
        <v>2.8399113627319013</v>
      </c>
      <c r="EJ736" s="205">
        <f t="shared" si="466"/>
        <v>1.6705360957246478</v>
      </c>
      <c r="EK736" s="51">
        <f t="shared" si="474"/>
        <v>0.9080203519924035</v>
      </c>
      <c r="EL736" s="220">
        <f t="shared" si="467"/>
        <v>0.31414431863404935</v>
      </c>
      <c r="EM736" s="221">
        <f t="shared" si="468"/>
        <v>4.7441744401022143</v>
      </c>
      <c r="EN736" s="191"/>
      <c r="EO736" s="313"/>
      <c r="EP736" s="192" t="s">
        <v>354</v>
      </c>
      <c r="EQ736" s="222">
        <f t="shared" si="469"/>
        <v>2.8399113627319013</v>
      </c>
      <c r="ER736" s="191">
        <f t="shared" si="470"/>
        <v>1.6705360957246478</v>
      </c>
      <c r="ES736" s="51">
        <f t="shared" si="471"/>
        <v>0.9080203519924035</v>
      </c>
      <c r="ET736" s="191">
        <f t="shared" si="475"/>
        <v>3.7823443186340491</v>
      </c>
      <c r="EU736" s="191">
        <f t="shared" si="472"/>
        <v>4.7441744401022143</v>
      </c>
      <c r="EV736" s="191"/>
      <c r="EW736" s="191"/>
      <c r="EX736" s="192" t="str">
        <f t="shared" si="473"/>
        <v>Front</v>
      </c>
      <c r="EY736" s="145"/>
      <c r="EZ736" s="191"/>
      <c r="FA736" s="191"/>
      <c r="FB736" s="191"/>
      <c r="FC736" s="191"/>
      <c r="FD736" s="191"/>
      <c r="FE736" s="191"/>
      <c r="FF736" s="192"/>
      <c r="FG736" s="145"/>
      <c r="FH736" s="191"/>
      <c r="FI736" s="191"/>
      <c r="FJ736" s="191"/>
      <c r="FK736" s="191"/>
      <c r="FL736" s="191"/>
      <c r="FM736" s="191"/>
      <c r="FN736" s="192"/>
      <c r="FO736" s="145"/>
      <c r="FP736" s="191"/>
      <c r="FQ736" s="191"/>
      <c r="FR736" s="191"/>
      <c r="FS736" s="191"/>
      <c r="FT736" s="191"/>
      <c r="FU736" s="191"/>
      <c r="FV736" s="192"/>
      <c r="FW736" s="191"/>
      <c r="FX736" s="191"/>
      <c r="FY736" s="191"/>
      <c r="FZ736" s="191"/>
      <c r="GA736" s="191"/>
      <c r="GB736" s="191"/>
      <c r="GC736" s="191"/>
      <c r="GD736" s="210"/>
      <c r="GE736" s="145"/>
      <c r="GF736" s="191"/>
      <c r="GG736" s="191"/>
      <c r="GH736" s="191"/>
      <c r="GI736" s="191"/>
      <c r="GJ736" s="191"/>
      <c r="GK736" s="191"/>
      <c r="GL736" s="210"/>
      <c r="GM736" s="145"/>
      <c r="GN736" s="191"/>
      <c r="GO736" s="191"/>
      <c r="GP736" s="191"/>
      <c r="GQ736" s="191"/>
      <c r="GR736" s="191"/>
      <c r="GS736" s="191"/>
      <c r="GT736" s="210"/>
      <c r="GU736" s="145"/>
      <c r="GV736" s="191"/>
      <c r="GW736" s="191"/>
      <c r="GX736" s="191"/>
      <c r="GY736" s="191"/>
      <c r="GZ736" s="191"/>
      <c r="HA736" s="191"/>
      <c r="HB736" s="210"/>
      <c r="HC736" s="145"/>
      <c r="HD736" s="191"/>
      <c r="HE736" s="191"/>
      <c r="HF736" s="191"/>
      <c r="HG736" s="191"/>
      <c r="HH736" s="191"/>
      <c r="HI736" s="191"/>
      <c r="HJ736" s="210"/>
      <c r="HR736" s="310"/>
    </row>
    <row r="737" spans="1:226" s="309" customFormat="1" ht="14.45" customHeight="1" x14ac:dyDescent="0.25">
      <c r="A737" s="211" t="s">
        <v>431</v>
      </c>
      <c r="B737" s="194" t="s">
        <v>0</v>
      </c>
      <c r="C737" s="31">
        <f t="shared" si="476"/>
        <v>727</v>
      </c>
      <c r="D737" s="173" t="str">
        <f t="shared" si="436"/>
        <v>Dw_727</v>
      </c>
      <c r="E737" s="4">
        <v>542.21537820705748</v>
      </c>
      <c r="F737" s="195" t="s">
        <v>360</v>
      </c>
      <c r="G737" s="195">
        <v>17.5</v>
      </c>
      <c r="H737" s="3">
        <f t="shared" si="437"/>
        <v>56.902963943324728</v>
      </c>
      <c r="I737" s="196">
        <f t="shared" si="438"/>
        <v>199.70735943291652</v>
      </c>
      <c r="J737" s="1">
        <f t="shared" si="439"/>
        <v>0.3</v>
      </c>
      <c r="K737" s="280">
        <f t="shared" si="440"/>
        <v>0.69745296150979585</v>
      </c>
      <c r="L737" s="280">
        <f t="shared" si="441"/>
        <v>0.82428817935878795</v>
      </c>
      <c r="M737" s="225">
        <f t="shared" si="442"/>
        <v>1.0528837810548399</v>
      </c>
      <c r="N737" s="15" t="s">
        <v>432</v>
      </c>
      <c r="O737" s="197">
        <f t="shared" si="443"/>
        <v>0.61821613451909085</v>
      </c>
      <c r="P737" s="198">
        <f t="shared" si="444"/>
        <v>0</v>
      </c>
      <c r="Q737" s="198">
        <f t="shared" si="445"/>
        <v>0</v>
      </c>
      <c r="R737" s="198">
        <f t="shared" si="446"/>
        <v>0.73769929887967589</v>
      </c>
      <c r="S737" s="77">
        <f t="shared" si="447"/>
        <v>0.92626218068703214</v>
      </c>
      <c r="T737" s="199"/>
      <c r="U737" s="3">
        <f t="shared" si="448"/>
        <v>1.9717013591359971</v>
      </c>
      <c r="V737" s="98">
        <f t="shared" si="449"/>
        <v>13.217861248703709</v>
      </c>
      <c r="W737" s="49">
        <f t="shared" si="450"/>
        <v>4.3050053917690558</v>
      </c>
      <c r="X737" s="317">
        <f t="shared" si="451"/>
        <v>9.2936794093787509E-2</v>
      </c>
      <c r="Y737" s="318">
        <v>9.2936794093787467E-2</v>
      </c>
      <c r="Z737" s="200"/>
      <c r="AA737" s="66"/>
      <c r="AB737" s="66"/>
      <c r="AC737" s="66">
        <v>250</v>
      </c>
      <c r="AD737" s="66"/>
      <c r="AE737" s="66"/>
      <c r="AF737" s="66"/>
      <c r="AG737" s="66"/>
      <c r="AH737" s="195"/>
      <c r="AI737" s="34"/>
      <c r="AJ737" s="229">
        <v>180</v>
      </c>
      <c r="AK737" s="34"/>
      <c r="AL737" s="34"/>
      <c r="AM737" s="34"/>
      <c r="AN737" s="201"/>
      <c r="AO737" s="201"/>
      <c r="AP737" s="202">
        <v>240</v>
      </c>
      <c r="AQ737" s="18"/>
      <c r="AR737" s="18"/>
      <c r="AS737" s="18"/>
      <c r="AT737" s="51"/>
      <c r="AU737" s="17"/>
      <c r="AV737" s="18"/>
      <c r="AW737" s="112"/>
      <c r="AX737" s="103"/>
      <c r="AY737" s="18"/>
      <c r="AZ737" s="18"/>
      <c r="BA737" s="18"/>
      <c r="BB737" s="17"/>
      <c r="BC737" s="19"/>
      <c r="BD737" s="19"/>
      <c r="BE737" s="19"/>
      <c r="BF737" s="17"/>
      <c r="BG737" s="18"/>
      <c r="BH737" s="18"/>
      <c r="BI737" s="128"/>
      <c r="BJ737" s="331"/>
      <c r="BK737" s="332"/>
      <c r="BL737" s="332"/>
      <c r="BM737" s="332"/>
      <c r="BN737" s="333"/>
      <c r="BO737" s="203">
        <f t="shared" si="452"/>
        <v>6.9363999999999999</v>
      </c>
      <c r="BP737" s="285">
        <v>8.2035297767321271</v>
      </c>
      <c r="BQ737" s="204">
        <v>2.8369164458835558</v>
      </c>
      <c r="BR737" s="204"/>
      <c r="BS737" s="47"/>
      <c r="BT737" s="42"/>
      <c r="BU737" s="42"/>
      <c r="BV737" s="42"/>
      <c r="BW737" s="43"/>
      <c r="BX737" s="191"/>
      <c r="BY737" s="191"/>
      <c r="BZ737" s="205"/>
      <c r="CA737" s="191"/>
      <c r="CB737" s="206"/>
      <c r="CC737" s="191"/>
      <c r="CD737" s="207">
        <f t="shared" si="453"/>
        <v>59.912207829874959</v>
      </c>
      <c r="CE737" s="47" t="s">
        <v>356</v>
      </c>
      <c r="CF737" s="42">
        <v>31.8</v>
      </c>
      <c r="CG737" s="42" t="s">
        <v>353</v>
      </c>
      <c r="CH737" s="42">
        <v>175</v>
      </c>
      <c r="CI737" s="191"/>
      <c r="CJ737" s="192"/>
      <c r="CK737" s="191" t="s">
        <v>357</v>
      </c>
      <c r="CL737" s="191" t="s">
        <v>358</v>
      </c>
      <c r="CM737" s="208">
        <v>0.13</v>
      </c>
      <c r="CN737" s="191">
        <v>470</v>
      </c>
      <c r="CO737" s="205">
        <f t="shared" si="454"/>
        <v>75.929877694839178</v>
      </c>
      <c r="CP737" s="191">
        <f t="shared" si="455"/>
        <v>44.934155872406215</v>
      </c>
      <c r="CQ737" s="145" t="s">
        <v>353</v>
      </c>
      <c r="CR737" s="191">
        <v>175</v>
      </c>
      <c r="CS737" s="191"/>
      <c r="CT737" s="191"/>
      <c r="CU737" s="191"/>
      <c r="CV737" s="192"/>
      <c r="CW737" s="191" t="s">
        <v>357</v>
      </c>
      <c r="CX737" s="209" t="s">
        <v>358</v>
      </c>
      <c r="CY737" s="208">
        <v>0.13</v>
      </c>
      <c r="CZ737" s="191">
        <v>470</v>
      </c>
      <c r="DA737" s="191"/>
      <c r="DB737" s="191">
        <f t="shared" si="456"/>
        <v>56.902963943324728</v>
      </c>
      <c r="DC737" s="43">
        <f t="shared" si="457"/>
        <v>0</v>
      </c>
      <c r="DD737" s="191" t="s">
        <v>362</v>
      </c>
      <c r="DE737" s="191">
        <v>100</v>
      </c>
      <c r="DF737" s="191" t="s">
        <v>361</v>
      </c>
      <c r="DG737" s="191">
        <v>20</v>
      </c>
      <c r="DH737" s="191" t="s">
        <v>353</v>
      </c>
      <c r="DI737" s="192">
        <v>175</v>
      </c>
      <c r="DJ737" s="191"/>
      <c r="DK737" s="209"/>
      <c r="DL737" s="208"/>
      <c r="DM737" s="191"/>
      <c r="DN737" s="191">
        <f t="shared" si="458"/>
        <v>56.902963943324728</v>
      </c>
      <c r="DO737" s="192">
        <f t="shared" si="459"/>
        <v>0</v>
      </c>
      <c r="DP737" s="191">
        <v>1</v>
      </c>
      <c r="DQ737" s="191" t="s">
        <v>363</v>
      </c>
      <c r="DR737" s="191" t="s">
        <v>371</v>
      </c>
      <c r="DS737" s="208">
        <v>0.13400000000000001</v>
      </c>
      <c r="DT737" s="191">
        <v>580</v>
      </c>
      <c r="DU737" s="191">
        <f t="shared" si="460"/>
        <v>8.2035297767321271</v>
      </c>
      <c r="DV737" s="191">
        <v>0.375</v>
      </c>
      <c r="DW737" s="191">
        <v>0.45</v>
      </c>
      <c r="DX737" s="192">
        <f t="shared" si="461"/>
        <v>9.985367971645827</v>
      </c>
      <c r="DY737" s="191">
        <v>1</v>
      </c>
      <c r="DZ737" s="191" t="s">
        <v>363</v>
      </c>
      <c r="EA737" s="191" t="s">
        <v>371</v>
      </c>
      <c r="EB737" s="208">
        <v>0.13400000000000001</v>
      </c>
      <c r="EC737" s="191">
        <v>580</v>
      </c>
      <c r="ED737" s="191">
        <f t="shared" si="462"/>
        <v>2.8369164458835558</v>
      </c>
      <c r="EE737" s="191">
        <v>0.47499999999999998</v>
      </c>
      <c r="EF737" s="191">
        <v>0.47499999999999998</v>
      </c>
      <c r="EG737" s="191">
        <f t="shared" si="463"/>
        <v>4.9926839858229135</v>
      </c>
      <c r="EH737" s="166">
        <f t="shared" si="464"/>
        <v>2</v>
      </c>
      <c r="EI737" s="205">
        <f t="shared" si="465"/>
        <v>3.3518923105311949</v>
      </c>
      <c r="EJ737" s="205">
        <f t="shared" si="466"/>
        <v>1.9717013591359971</v>
      </c>
      <c r="EK737" s="51">
        <f t="shared" si="474"/>
        <v>0.61521508674755876</v>
      </c>
      <c r="EL737" s="220">
        <f t="shared" si="467"/>
        <v>5.8153844734402549E-2</v>
      </c>
      <c r="EM737" s="221">
        <f t="shared" si="468"/>
        <v>6.6089306243518546</v>
      </c>
      <c r="EN737" s="191"/>
      <c r="EO737" s="313"/>
      <c r="EP737" s="192" t="s">
        <v>354</v>
      </c>
      <c r="EQ737" s="222">
        <f t="shared" si="469"/>
        <v>3.3518923105311949</v>
      </c>
      <c r="ER737" s="191">
        <f t="shared" si="470"/>
        <v>1.9717013591359971</v>
      </c>
      <c r="ES737" s="51">
        <f t="shared" si="471"/>
        <v>0.61521508674755876</v>
      </c>
      <c r="ET737" s="191">
        <f t="shared" si="475"/>
        <v>3.5263538447344027</v>
      </c>
      <c r="EU737" s="191">
        <f t="shared" si="472"/>
        <v>6.6089306243518546</v>
      </c>
      <c r="EV737" s="191"/>
      <c r="EW737" s="191"/>
      <c r="EX737" s="192" t="str">
        <f t="shared" si="473"/>
        <v>Front</v>
      </c>
      <c r="EY737" s="145"/>
      <c r="EZ737" s="191"/>
      <c r="FA737" s="191"/>
      <c r="FB737" s="191"/>
      <c r="FC737" s="191"/>
      <c r="FD737" s="191"/>
      <c r="FE737" s="191"/>
      <c r="FF737" s="192"/>
      <c r="FG737" s="145"/>
      <c r="FH737" s="191"/>
      <c r="FI737" s="191"/>
      <c r="FJ737" s="191"/>
      <c r="FK737" s="191"/>
      <c r="FL737" s="191"/>
      <c r="FM737" s="191"/>
      <c r="FN737" s="192"/>
      <c r="FO737" s="145"/>
      <c r="FP737" s="191"/>
      <c r="FQ737" s="191"/>
      <c r="FR737" s="191"/>
      <c r="FS737" s="191"/>
      <c r="FT737" s="191"/>
      <c r="FU737" s="191"/>
      <c r="FV737" s="192"/>
      <c r="FW737" s="191"/>
      <c r="FX737" s="191"/>
      <c r="FY737" s="191"/>
      <c r="FZ737" s="191"/>
      <c r="GA737" s="191"/>
      <c r="GB737" s="191"/>
      <c r="GC737" s="191"/>
      <c r="GD737" s="210"/>
      <c r="GE737" s="145"/>
      <c r="GF737" s="191"/>
      <c r="GG737" s="191"/>
      <c r="GH737" s="191"/>
      <c r="GI737" s="191"/>
      <c r="GJ737" s="191"/>
      <c r="GK737" s="191"/>
      <c r="GL737" s="210"/>
      <c r="GM737" s="145"/>
      <c r="GN737" s="191"/>
      <c r="GO737" s="191"/>
      <c r="GP737" s="191"/>
      <c r="GQ737" s="191"/>
      <c r="GR737" s="191"/>
      <c r="GS737" s="191"/>
      <c r="GT737" s="210"/>
      <c r="GU737" s="145"/>
      <c r="GV737" s="191"/>
      <c r="GW737" s="191"/>
      <c r="GX737" s="191"/>
      <c r="GY737" s="191"/>
      <c r="GZ737" s="191"/>
      <c r="HA737" s="191"/>
      <c r="HB737" s="210"/>
      <c r="HC737" s="145"/>
      <c r="HD737" s="191"/>
      <c r="HE737" s="191"/>
      <c r="HF737" s="191"/>
      <c r="HG737" s="191"/>
      <c r="HH737" s="191"/>
      <c r="HI737" s="191"/>
      <c r="HJ737" s="210"/>
      <c r="HR737" s="310"/>
    </row>
    <row r="738" spans="1:226" s="309" customFormat="1" ht="14.45" customHeight="1" x14ac:dyDescent="0.25">
      <c r="A738" s="211" t="s">
        <v>431</v>
      </c>
      <c r="B738" s="194" t="s">
        <v>0</v>
      </c>
      <c r="C738" s="31">
        <f t="shared" si="476"/>
        <v>728</v>
      </c>
      <c r="D738" s="173" t="str">
        <f t="shared" si="436"/>
        <v>Dw_728</v>
      </c>
      <c r="E738" s="4">
        <v>443.72719845210122</v>
      </c>
      <c r="F738" s="195" t="s">
        <v>360</v>
      </c>
      <c r="G738" s="195">
        <v>17.5</v>
      </c>
      <c r="H738" s="3">
        <f t="shared" si="437"/>
        <v>54.535062325193252</v>
      </c>
      <c r="I738" s="196">
        <f t="shared" si="438"/>
        <v>192.24006547657953</v>
      </c>
      <c r="J738" s="1">
        <f t="shared" si="439"/>
        <v>0.3</v>
      </c>
      <c r="K738" s="280">
        <f t="shared" si="440"/>
        <v>0.69342383883013403</v>
      </c>
      <c r="L738" s="280">
        <f t="shared" si="441"/>
        <v>0.82179056896276304</v>
      </c>
      <c r="M738" s="225">
        <f t="shared" si="442"/>
        <v>1.0575218434532061</v>
      </c>
      <c r="N738" s="15" t="s">
        <v>432</v>
      </c>
      <c r="O738" s="197">
        <f t="shared" si="443"/>
        <v>0.61634292672207236</v>
      </c>
      <c r="P738" s="198">
        <f t="shared" si="444"/>
        <v>0</v>
      </c>
      <c r="Q738" s="198">
        <f t="shared" si="445"/>
        <v>0</v>
      </c>
      <c r="R738" s="198">
        <f t="shared" si="446"/>
        <v>0.74094894090190089</v>
      </c>
      <c r="S738" s="77">
        <f t="shared" si="447"/>
        <v>0.90014665396794968</v>
      </c>
      <c r="T738" s="199"/>
      <c r="U738" s="3">
        <f t="shared" si="448"/>
        <v>1.9547418027606818</v>
      </c>
      <c r="V738" s="98">
        <f t="shared" si="449"/>
        <v>12.991452752564271</v>
      </c>
      <c r="W738" s="49">
        <f t="shared" si="450"/>
        <v>4.1977647430099028</v>
      </c>
      <c r="X738" s="317">
        <f t="shared" si="451"/>
        <v>9.4484052615594977E-2</v>
      </c>
      <c r="Y738" s="318">
        <v>9.4484052615594991E-2</v>
      </c>
      <c r="Z738" s="200"/>
      <c r="AA738" s="66"/>
      <c r="AB738" s="66"/>
      <c r="AC738" s="66">
        <v>250</v>
      </c>
      <c r="AD738" s="66"/>
      <c r="AE738" s="66"/>
      <c r="AF738" s="66"/>
      <c r="AG738" s="66"/>
      <c r="AH738" s="195"/>
      <c r="AI738" s="34"/>
      <c r="AJ738" s="229">
        <v>180</v>
      </c>
      <c r="AK738" s="34"/>
      <c r="AL738" s="34"/>
      <c r="AM738" s="34"/>
      <c r="AN738" s="201"/>
      <c r="AO738" s="201"/>
      <c r="AP738" s="202">
        <v>240</v>
      </c>
      <c r="AQ738" s="18"/>
      <c r="AR738" s="18"/>
      <c r="AS738" s="18"/>
      <c r="AT738" s="51"/>
      <c r="AU738" s="17"/>
      <c r="AV738" s="18"/>
      <c r="AW738" s="112"/>
      <c r="AX738" s="103"/>
      <c r="AY738" s="18"/>
      <c r="AZ738" s="18"/>
      <c r="BA738" s="18"/>
      <c r="BB738" s="17"/>
      <c r="BC738" s="19"/>
      <c r="BD738" s="19"/>
      <c r="BE738" s="19"/>
      <c r="BF738" s="17"/>
      <c r="BG738" s="18"/>
      <c r="BH738" s="18"/>
      <c r="BI738" s="128"/>
      <c r="BJ738" s="331"/>
      <c r="BK738" s="332"/>
      <c r="BL738" s="332"/>
      <c r="BM738" s="332"/>
      <c r="BN738" s="333"/>
      <c r="BO738" s="203">
        <f t="shared" si="452"/>
        <v>6.9363999999999999</v>
      </c>
      <c r="BP738" s="285">
        <v>7.8621564969138538</v>
      </c>
      <c r="BQ738" s="204">
        <v>2.8100693754670463</v>
      </c>
      <c r="BR738" s="204"/>
      <c r="BS738" s="47"/>
      <c r="BT738" s="42"/>
      <c r="BU738" s="42"/>
      <c r="BV738" s="42"/>
      <c r="BW738" s="43"/>
      <c r="BX738" s="191"/>
      <c r="BY738" s="191"/>
      <c r="BZ738" s="205"/>
      <c r="CA738" s="191"/>
      <c r="CB738" s="206"/>
      <c r="CC738" s="191"/>
      <c r="CD738" s="207">
        <f t="shared" si="453"/>
        <v>57.672019642973858</v>
      </c>
      <c r="CE738" s="47" t="s">
        <v>356</v>
      </c>
      <c r="CF738" s="42">
        <v>31.8</v>
      </c>
      <c r="CG738" s="42" t="s">
        <v>353</v>
      </c>
      <c r="CH738" s="42">
        <v>175</v>
      </c>
      <c r="CI738" s="191"/>
      <c r="CJ738" s="192"/>
      <c r="CK738" s="191" t="s">
        <v>357</v>
      </c>
      <c r="CL738" s="191" t="s">
        <v>358</v>
      </c>
      <c r="CM738" s="208">
        <v>0.13</v>
      </c>
      <c r="CN738" s="191">
        <v>470</v>
      </c>
      <c r="CO738" s="205">
        <f t="shared" si="454"/>
        <v>73.198386974765157</v>
      </c>
      <c r="CP738" s="191">
        <f t="shared" si="455"/>
        <v>43.254014732230395</v>
      </c>
      <c r="CQ738" s="145" t="s">
        <v>353</v>
      </c>
      <c r="CR738" s="191">
        <v>175</v>
      </c>
      <c r="CS738" s="191"/>
      <c r="CT738" s="191"/>
      <c r="CU738" s="191"/>
      <c r="CV738" s="192"/>
      <c r="CW738" s="191" t="s">
        <v>357</v>
      </c>
      <c r="CX738" s="209" t="s">
        <v>358</v>
      </c>
      <c r="CY738" s="208">
        <v>0.13</v>
      </c>
      <c r="CZ738" s="191">
        <v>470</v>
      </c>
      <c r="DA738" s="191"/>
      <c r="DB738" s="191">
        <f t="shared" si="456"/>
        <v>54.535062325193252</v>
      </c>
      <c r="DC738" s="43">
        <f t="shared" si="457"/>
        <v>0</v>
      </c>
      <c r="DD738" s="191" t="s">
        <v>362</v>
      </c>
      <c r="DE738" s="191">
        <v>100</v>
      </c>
      <c r="DF738" s="191" t="s">
        <v>361</v>
      </c>
      <c r="DG738" s="191">
        <v>20</v>
      </c>
      <c r="DH738" s="191" t="s">
        <v>353</v>
      </c>
      <c r="DI738" s="192">
        <v>175</v>
      </c>
      <c r="DJ738" s="191"/>
      <c r="DK738" s="209"/>
      <c r="DL738" s="208"/>
      <c r="DM738" s="191"/>
      <c r="DN738" s="191">
        <f t="shared" si="458"/>
        <v>54.535062325193252</v>
      </c>
      <c r="DO738" s="192">
        <f t="shared" si="459"/>
        <v>0</v>
      </c>
      <c r="DP738" s="191">
        <v>1</v>
      </c>
      <c r="DQ738" s="191" t="s">
        <v>363</v>
      </c>
      <c r="DR738" s="191" t="s">
        <v>371</v>
      </c>
      <c r="DS738" s="208">
        <v>0.13400000000000001</v>
      </c>
      <c r="DT738" s="191">
        <v>580</v>
      </c>
      <c r="DU738" s="191">
        <f t="shared" si="460"/>
        <v>7.8621564969138538</v>
      </c>
      <c r="DV738" s="191">
        <v>0.375</v>
      </c>
      <c r="DW738" s="191">
        <v>0.45</v>
      </c>
      <c r="DX738" s="192">
        <f t="shared" si="461"/>
        <v>9.6120032738289769</v>
      </c>
      <c r="DY738" s="191">
        <v>1</v>
      </c>
      <c r="DZ738" s="191" t="s">
        <v>363</v>
      </c>
      <c r="EA738" s="191" t="s">
        <v>371</v>
      </c>
      <c r="EB738" s="208">
        <v>0.13400000000000001</v>
      </c>
      <c r="EC738" s="191">
        <v>580</v>
      </c>
      <c r="ED738" s="191">
        <f t="shared" si="462"/>
        <v>2.8100693754670463</v>
      </c>
      <c r="EE738" s="191">
        <v>0.47499999999999998</v>
      </c>
      <c r="EF738" s="191">
        <v>0.47499999999999998</v>
      </c>
      <c r="EG738" s="191">
        <f t="shared" si="463"/>
        <v>4.8060016369144885</v>
      </c>
      <c r="EH738" s="166">
        <f t="shared" si="464"/>
        <v>2</v>
      </c>
      <c r="EI738" s="205">
        <f t="shared" si="465"/>
        <v>3.3230610646931589</v>
      </c>
      <c r="EJ738" s="205">
        <f t="shared" si="466"/>
        <v>1.9547418027606818</v>
      </c>
      <c r="EK738" s="51">
        <f t="shared" si="474"/>
        <v>0.6053275727063645</v>
      </c>
      <c r="EL738" s="220">
        <f t="shared" si="467"/>
        <v>7.2569467653420539E-2</v>
      </c>
      <c r="EM738" s="221">
        <f t="shared" si="468"/>
        <v>6.4957263762821356</v>
      </c>
      <c r="EN738" s="191"/>
      <c r="EO738" s="313"/>
      <c r="EP738" s="192" t="s">
        <v>354</v>
      </c>
      <c r="EQ738" s="222">
        <f t="shared" si="469"/>
        <v>3.3230610646931589</v>
      </c>
      <c r="ER738" s="191">
        <f t="shared" si="470"/>
        <v>1.9547418027606818</v>
      </c>
      <c r="ES738" s="51">
        <f t="shared" si="471"/>
        <v>0.6053275727063645</v>
      </c>
      <c r="ET738" s="191">
        <f t="shared" si="475"/>
        <v>3.5407694676534205</v>
      </c>
      <c r="EU738" s="191">
        <f t="shared" si="472"/>
        <v>6.4957263762821356</v>
      </c>
      <c r="EV738" s="191"/>
      <c r="EW738" s="191"/>
      <c r="EX738" s="192" t="str">
        <f t="shared" si="473"/>
        <v>Front</v>
      </c>
      <c r="EY738" s="145"/>
      <c r="EZ738" s="191"/>
      <c r="FA738" s="191"/>
      <c r="FB738" s="191"/>
      <c r="FC738" s="191"/>
      <c r="FD738" s="191"/>
      <c r="FE738" s="191"/>
      <c r="FF738" s="192"/>
      <c r="FG738" s="145"/>
      <c r="FH738" s="191"/>
      <c r="FI738" s="191"/>
      <c r="FJ738" s="191"/>
      <c r="FK738" s="191"/>
      <c r="FL738" s="191"/>
      <c r="FM738" s="191"/>
      <c r="FN738" s="192"/>
      <c r="FO738" s="145"/>
      <c r="FP738" s="191"/>
      <c r="FQ738" s="191"/>
      <c r="FR738" s="191"/>
      <c r="FS738" s="191"/>
      <c r="FT738" s="191"/>
      <c r="FU738" s="191"/>
      <c r="FV738" s="192"/>
      <c r="FW738" s="191"/>
      <c r="FX738" s="191"/>
      <c r="FY738" s="191"/>
      <c r="FZ738" s="191"/>
      <c r="GA738" s="191"/>
      <c r="GB738" s="191"/>
      <c r="GC738" s="191"/>
      <c r="GD738" s="210"/>
      <c r="GE738" s="145"/>
      <c r="GF738" s="191"/>
      <c r="GG738" s="191"/>
      <c r="GH738" s="191"/>
      <c r="GI738" s="191"/>
      <c r="GJ738" s="191"/>
      <c r="GK738" s="191"/>
      <c r="GL738" s="210"/>
      <c r="GM738" s="145"/>
      <c r="GN738" s="191"/>
      <c r="GO738" s="191"/>
      <c r="GP738" s="191"/>
      <c r="GQ738" s="191"/>
      <c r="GR738" s="191"/>
      <c r="GS738" s="191"/>
      <c r="GT738" s="210"/>
      <c r="GU738" s="145"/>
      <c r="GV738" s="191"/>
      <c r="GW738" s="191"/>
      <c r="GX738" s="191"/>
      <c r="GY738" s="191"/>
      <c r="GZ738" s="191"/>
      <c r="HA738" s="191"/>
      <c r="HB738" s="210"/>
      <c r="HC738" s="145"/>
      <c r="HD738" s="191"/>
      <c r="HE738" s="191"/>
      <c r="HF738" s="191"/>
      <c r="HG738" s="191"/>
      <c r="HH738" s="191"/>
      <c r="HI738" s="191"/>
      <c r="HJ738" s="210"/>
      <c r="HR738" s="310"/>
    </row>
    <row r="739" spans="1:226" s="309" customFormat="1" ht="14.45" customHeight="1" x14ac:dyDescent="0.25">
      <c r="A739" s="211" t="s">
        <v>431</v>
      </c>
      <c r="B739" s="194" t="s">
        <v>0</v>
      </c>
      <c r="C739" s="31">
        <f t="shared" si="476"/>
        <v>729</v>
      </c>
      <c r="D739" s="173" t="str">
        <f t="shared" si="436"/>
        <v>Dw_729</v>
      </c>
      <c r="E739" s="4">
        <v>479.22166007127453</v>
      </c>
      <c r="F739" s="195" t="s">
        <v>360</v>
      </c>
      <c r="G739" s="195">
        <v>17.5</v>
      </c>
      <c r="H739" s="3">
        <f t="shared" si="437"/>
        <v>50.132583108188541</v>
      </c>
      <c r="I739" s="196">
        <f t="shared" si="438"/>
        <v>177.26553019664556</v>
      </c>
      <c r="J739" s="1">
        <f t="shared" si="439"/>
        <v>0.3</v>
      </c>
      <c r="K739" s="280">
        <f t="shared" si="440"/>
        <v>0.69064165816957812</v>
      </c>
      <c r="L739" s="280">
        <f t="shared" si="441"/>
        <v>0.81984901578701452</v>
      </c>
      <c r="M739" s="225">
        <f t="shared" si="442"/>
        <v>1.0607803500615436</v>
      </c>
      <c r="N739" s="15" t="s">
        <v>432</v>
      </c>
      <c r="O739" s="197">
        <f t="shared" si="443"/>
        <v>0.61488676184026092</v>
      </c>
      <c r="P739" s="198">
        <f t="shared" si="444"/>
        <v>0</v>
      </c>
      <c r="Q739" s="198">
        <f t="shared" si="445"/>
        <v>0</v>
      </c>
      <c r="R739" s="198">
        <f t="shared" si="446"/>
        <v>0.74323200203705975</v>
      </c>
      <c r="S739" s="77">
        <f t="shared" si="447"/>
        <v>0.85808374562466161</v>
      </c>
      <c r="T739" s="199"/>
      <c r="U739" s="3">
        <f t="shared" si="448"/>
        <v>1.8892246921676765</v>
      </c>
      <c r="V739" s="98">
        <f t="shared" si="449"/>
        <v>12.135177787486578</v>
      </c>
      <c r="W739" s="49">
        <f t="shared" si="450"/>
        <v>4.1311782971885025</v>
      </c>
      <c r="X739" s="317">
        <f t="shared" si="451"/>
        <v>9.4094373720559871E-2</v>
      </c>
      <c r="Y739" s="318">
        <v>9.4094373720559871E-2</v>
      </c>
      <c r="Z739" s="200"/>
      <c r="AA739" s="66"/>
      <c r="AB739" s="66"/>
      <c r="AC739" s="66">
        <v>250</v>
      </c>
      <c r="AD739" s="66"/>
      <c r="AE739" s="66"/>
      <c r="AF739" s="66"/>
      <c r="AG739" s="66"/>
      <c r="AH739" s="195"/>
      <c r="AI739" s="34"/>
      <c r="AJ739" s="229">
        <v>180</v>
      </c>
      <c r="AK739" s="34"/>
      <c r="AL739" s="34"/>
      <c r="AM739" s="34"/>
      <c r="AN739" s="201"/>
      <c r="AO739" s="201"/>
      <c r="AP739" s="202">
        <v>240</v>
      </c>
      <c r="AQ739" s="18"/>
      <c r="AR739" s="18"/>
      <c r="AS739" s="18"/>
      <c r="AT739" s="51"/>
      <c r="AU739" s="17"/>
      <c r="AV739" s="18"/>
      <c r="AW739" s="112"/>
      <c r="AX739" s="103"/>
      <c r="AY739" s="18"/>
      <c r="AZ739" s="18"/>
      <c r="BA739" s="18"/>
      <c r="BB739" s="17"/>
      <c r="BC739" s="19"/>
      <c r="BD739" s="19"/>
      <c r="BE739" s="19"/>
      <c r="BF739" s="17"/>
      <c r="BG739" s="18"/>
      <c r="BH739" s="18"/>
      <c r="BI739" s="128"/>
      <c r="BJ739" s="331"/>
      <c r="BK739" s="332"/>
      <c r="BL739" s="332"/>
      <c r="BM739" s="332"/>
      <c r="BN739" s="333"/>
      <c r="BO739" s="203">
        <f t="shared" si="452"/>
        <v>6.9363999999999999</v>
      </c>
      <c r="BP739" s="285">
        <v>7.2274642621804599</v>
      </c>
      <c r="BQ739" s="204">
        <v>2.7181976103043581</v>
      </c>
      <c r="BR739" s="204"/>
      <c r="BS739" s="47"/>
      <c r="BT739" s="42"/>
      <c r="BU739" s="42"/>
      <c r="BV739" s="42"/>
      <c r="BW739" s="43"/>
      <c r="BX739" s="191"/>
      <c r="BY739" s="191"/>
      <c r="BZ739" s="205"/>
      <c r="CA739" s="191"/>
      <c r="CB739" s="206"/>
      <c r="CC739" s="191"/>
      <c r="CD739" s="207">
        <f t="shared" si="453"/>
        <v>53.179659058993664</v>
      </c>
      <c r="CE739" s="47" t="s">
        <v>356</v>
      </c>
      <c r="CF739" s="42">
        <v>31.8</v>
      </c>
      <c r="CG739" s="42" t="s">
        <v>353</v>
      </c>
      <c r="CH739" s="42">
        <v>175</v>
      </c>
      <c r="CI739" s="191"/>
      <c r="CJ739" s="192"/>
      <c r="CK739" s="191" t="s">
        <v>357</v>
      </c>
      <c r="CL739" s="191" t="s">
        <v>358</v>
      </c>
      <c r="CM739" s="208">
        <v>0.13</v>
      </c>
      <c r="CN739" s="191">
        <v>470</v>
      </c>
      <c r="CO739" s="205">
        <f t="shared" si="454"/>
        <v>67.028810128840604</v>
      </c>
      <c r="CP739" s="191">
        <f t="shared" si="455"/>
        <v>39.884744294245252</v>
      </c>
      <c r="CQ739" s="145" t="s">
        <v>353</v>
      </c>
      <c r="CR739" s="191">
        <v>175</v>
      </c>
      <c r="CS739" s="191"/>
      <c r="CT739" s="191"/>
      <c r="CU739" s="191"/>
      <c r="CV739" s="192"/>
      <c r="CW739" s="191" t="s">
        <v>357</v>
      </c>
      <c r="CX739" s="209" t="s">
        <v>358</v>
      </c>
      <c r="CY739" s="208">
        <v>0.13</v>
      </c>
      <c r="CZ739" s="191">
        <v>470</v>
      </c>
      <c r="DA739" s="191"/>
      <c r="DB739" s="191">
        <f t="shared" si="456"/>
        <v>50.132583108188541</v>
      </c>
      <c r="DC739" s="43">
        <f t="shared" si="457"/>
        <v>0</v>
      </c>
      <c r="DD739" s="191" t="s">
        <v>362</v>
      </c>
      <c r="DE739" s="191">
        <v>100</v>
      </c>
      <c r="DF739" s="191" t="s">
        <v>361</v>
      </c>
      <c r="DG739" s="191">
        <v>20</v>
      </c>
      <c r="DH739" s="191" t="s">
        <v>353</v>
      </c>
      <c r="DI739" s="192">
        <v>175</v>
      </c>
      <c r="DJ739" s="191"/>
      <c r="DK739" s="209"/>
      <c r="DL739" s="208"/>
      <c r="DM739" s="191"/>
      <c r="DN739" s="191">
        <f t="shared" si="458"/>
        <v>50.132583108188541</v>
      </c>
      <c r="DO739" s="192">
        <f t="shared" si="459"/>
        <v>0</v>
      </c>
      <c r="DP739" s="191">
        <v>1</v>
      </c>
      <c r="DQ739" s="191" t="s">
        <v>363</v>
      </c>
      <c r="DR739" s="191" t="s">
        <v>371</v>
      </c>
      <c r="DS739" s="208">
        <v>0.13400000000000001</v>
      </c>
      <c r="DT739" s="191">
        <v>580</v>
      </c>
      <c r="DU739" s="191">
        <f t="shared" si="460"/>
        <v>7.2274642621804599</v>
      </c>
      <c r="DV739" s="191">
        <v>0.375</v>
      </c>
      <c r="DW739" s="191">
        <v>0.45</v>
      </c>
      <c r="DX739" s="192">
        <f t="shared" si="461"/>
        <v>8.8632765098322785</v>
      </c>
      <c r="DY739" s="191">
        <v>1</v>
      </c>
      <c r="DZ739" s="191" t="s">
        <v>363</v>
      </c>
      <c r="EA739" s="191" t="s">
        <v>371</v>
      </c>
      <c r="EB739" s="208">
        <v>0.13400000000000001</v>
      </c>
      <c r="EC739" s="191">
        <v>580</v>
      </c>
      <c r="ED739" s="191">
        <f t="shared" si="462"/>
        <v>2.7181976103043581</v>
      </c>
      <c r="EE739" s="191">
        <v>0.47499999999999998</v>
      </c>
      <c r="EF739" s="191">
        <v>0.47499999999999998</v>
      </c>
      <c r="EG739" s="191">
        <f t="shared" si="463"/>
        <v>4.4316382549161393</v>
      </c>
      <c r="EH739" s="166">
        <f t="shared" si="464"/>
        <v>2</v>
      </c>
      <c r="EI739" s="205">
        <f t="shared" si="465"/>
        <v>3.2116819766850502</v>
      </c>
      <c r="EJ739" s="205">
        <f t="shared" si="466"/>
        <v>1.8892246921676765</v>
      </c>
      <c r="EK739" s="51">
        <f t="shared" si="474"/>
        <v>0.57897291813668161</v>
      </c>
      <c r="EL739" s="220">
        <f t="shared" si="467"/>
        <v>0.12825901165747489</v>
      </c>
      <c r="EM739" s="221">
        <f t="shared" si="468"/>
        <v>6.0675888937432889</v>
      </c>
      <c r="EN739" s="191"/>
      <c r="EO739" s="313"/>
      <c r="EP739" s="192" t="s">
        <v>354</v>
      </c>
      <c r="EQ739" s="222">
        <f t="shared" si="469"/>
        <v>3.2116819766850502</v>
      </c>
      <c r="ER739" s="191">
        <f t="shared" si="470"/>
        <v>1.8892246921676765</v>
      </c>
      <c r="ES739" s="51">
        <f t="shared" si="471"/>
        <v>0.57897291813668161</v>
      </c>
      <c r="ET739" s="191">
        <f t="shared" si="475"/>
        <v>3.5964590116574748</v>
      </c>
      <c r="EU739" s="191">
        <f t="shared" si="472"/>
        <v>6.0675888937432889</v>
      </c>
      <c r="EV739" s="191"/>
      <c r="EW739" s="191"/>
      <c r="EX739" s="192" t="str">
        <f t="shared" si="473"/>
        <v>Front</v>
      </c>
      <c r="EY739" s="145"/>
      <c r="EZ739" s="191"/>
      <c r="FA739" s="191"/>
      <c r="FB739" s="191"/>
      <c r="FC739" s="191"/>
      <c r="FD739" s="191"/>
      <c r="FE739" s="191"/>
      <c r="FF739" s="192"/>
      <c r="FG739" s="145"/>
      <c r="FH739" s="191"/>
      <c r="FI739" s="191"/>
      <c r="FJ739" s="191"/>
      <c r="FK739" s="191"/>
      <c r="FL739" s="191"/>
      <c r="FM739" s="191"/>
      <c r="FN739" s="192"/>
      <c r="FO739" s="145"/>
      <c r="FP739" s="191"/>
      <c r="FQ739" s="191"/>
      <c r="FR739" s="191"/>
      <c r="FS739" s="191"/>
      <c r="FT739" s="191"/>
      <c r="FU739" s="191"/>
      <c r="FV739" s="192"/>
      <c r="FW739" s="191"/>
      <c r="FX739" s="191"/>
      <c r="FY739" s="191"/>
      <c r="FZ739" s="191"/>
      <c r="GA739" s="191"/>
      <c r="GB739" s="191"/>
      <c r="GC739" s="191"/>
      <c r="GD739" s="210"/>
      <c r="GE739" s="145"/>
      <c r="GF739" s="191"/>
      <c r="GG739" s="191"/>
      <c r="GH739" s="191"/>
      <c r="GI739" s="191"/>
      <c r="GJ739" s="191"/>
      <c r="GK739" s="191"/>
      <c r="GL739" s="210"/>
      <c r="GM739" s="145"/>
      <c r="GN739" s="191"/>
      <c r="GO739" s="191"/>
      <c r="GP739" s="191"/>
      <c r="GQ739" s="191"/>
      <c r="GR739" s="191"/>
      <c r="GS739" s="191"/>
      <c r="GT739" s="210"/>
      <c r="GU739" s="145"/>
      <c r="GV739" s="191"/>
      <c r="GW739" s="191"/>
      <c r="GX739" s="191"/>
      <c r="GY739" s="191"/>
      <c r="GZ739" s="191"/>
      <c r="HA739" s="191"/>
      <c r="HB739" s="210"/>
      <c r="HC739" s="145"/>
      <c r="HD739" s="191"/>
      <c r="HE739" s="191"/>
      <c r="HF739" s="191"/>
      <c r="HG739" s="191"/>
      <c r="HH739" s="191"/>
      <c r="HI739" s="191"/>
      <c r="HJ739" s="210"/>
      <c r="HR739" s="310"/>
    </row>
    <row r="740" spans="1:226" s="309" customFormat="1" ht="14.45" customHeight="1" x14ac:dyDescent="0.25">
      <c r="A740" s="211" t="s">
        <v>431</v>
      </c>
      <c r="B740" s="194" t="s">
        <v>0</v>
      </c>
      <c r="C740" s="31">
        <f t="shared" si="476"/>
        <v>730</v>
      </c>
      <c r="D740" s="173" t="str">
        <f t="shared" si="436"/>
        <v>Dw_730</v>
      </c>
      <c r="E740" s="4">
        <v>397.51766527091479</v>
      </c>
      <c r="F740" s="195" t="s">
        <v>360</v>
      </c>
      <c r="G740" s="195">
        <v>17.5</v>
      </c>
      <c r="H740" s="3">
        <f t="shared" si="437"/>
        <v>47.878591516752891</v>
      </c>
      <c r="I740" s="196">
        <f t="shared" si="438"/>
        <v>175.82839276936875</v>
      </c>
      <c r="J740" s="1">
        <f t="shared" si="439"/>
        <v>0.3</v>
      </c>
      <c r="K740" s="280">
        <f t="shared" si="440"/>
        <v>0.65877008733621234</v>
      </c>
      <c r="L740" s="280">
        <f t="shared" si="441"/>
        <v>0.79949376900096081</v>
      </c>
      <c r="M740" s="225">
        <f t="shared" si="442"/>
        <v>1.10171406801626</v>
      </c>
      <c r="N740" s="15" t="s">
        <v>432</v>
      </c>
      <c r="O740" s="197">
        <f t="shared" si="443"/>
        <v>0.59962032675072063</v>
      </c>
      <c r="P740" s="198">
        <f t="shared" si="444"/>
        <v>0</v>
      </c>
      <c r="Q740" s="198">
        <f t="shared" si="445"/>
        <v>0</v>
      </c>
      <c r="R740" s="198">
        <f t="shared" si="446"/>
        <v>0.77191206680686741</v>
      </c>
      <c r="S740" s="77">
        <f t="shared" si="447"/>
        <v>0.79970718932249663</v>
      </c>
      <c r="T740" s="199"/>
      <c r="U740" s="3">
        <f t="shared" si="448"/>
        <v>2.0359860086213053</v>
      </c>
      <c r="V740" s="98">
        <f t="shared" si="449"/>
        <v>14.093812692825827</v>
      </c>
      <c r="W740" s="49">
        <f t="shared" si="450"/>
        <v>3.3971355062157547</v>
      </c>
      <c r="X740" s="317">
        <f t="shared" si="451"/>
        <v>0.11437388775351912</v>
      </c>
      <c r="Y740" s="318">
        <v>0.1143738877535191</v>
      </c>
      <c r="Z740" s="200"/>
      <c r="AA740" s="66"/>
      <c r="AB740" s="66"/>
      <c r="AC740" s="66">
        <v>250</v>
      </c>
      <c r="AD740" s="66"/>
      <c r="AE740" s="66"/>
      <c r="AF740" s="66"/>
      <c r="AG740" s="66"/>
      <c r="AH740" s="195"/>
      <c r="AI740" s="34"/>
      <c r="AJ740" s="229">
        <v>180</v>
      </c>
      <c r="AK740" s="34"/>
      <c r="AL740" s="34"/>
      <c r="AM740" s="34"/>
      <c r="AN740" s="201"/>
      <c r="AO740" s="201"/>
      <c r="AP740" s="202">
        <v>240</v>
      </c>
      <c r="AQ740" s="18"/>
      <c r="AR740" s="18"/>
      <c r="AS740" s="18"/>
      <c r="AT740" s="51"/>
      <c r="AU740" s="17"/>
      <c r="AV740" s="18"/>
      <c r="AW740" s="112"/>
      <c r="AX740" s="103"/>
      <c r="AY740" s="18"/>
      <c r="AZ740" s="18"/>
      <c r="BA740" s="18"/>
      <c r="BB740" s="17"/>
      <c r="BC740" s="19"/>
      <c r="BD740" s="19"/>
      <c r="BE740" s="19"/>
      <c r="BF740" s="17"/>
      <c r="BG740" s="18"/>
      <c r="BH740" s="18"/>
      <c r="BI740" s="128"/>
      <c r="BJ740" s="331"/>
      <c r="BK740" s="332"/>
      <c r="BL740" s="332"/>
      <c r="BM740" s="332"/>
      <c r="BN740" s="333"/>
      <c r="BO740" s="203">
        <f t="shared" si="452"/>
        <v>6.9363999999999999</v>
      </c>
      <c r="BP740" s="285">
        <v>6.9025130495289906</v>
      </c>
      <c r="BQ740" s="204">
        <v>2.8929732215706139</v>
      </c>
      <c r="BR740" s="204"/>
      <c r="BS740" s="47"/>
      <c r="BT740" s="42"/>
      <c r="BU740" s="42"/>
      <c r="BV740" s="42"/>
      <c r="BW740" s="43"/>
      <c r="BX740" s="191"/>
      <c r="BY740" s="191"/>
      <c r="BZ740" s="205"/>
      <c r="CA740" s="191"/>
      <c r="CB740" s="206"/>
      <c r="CC740" s="191"/>
      <c r="CD740" s="207">
        <f t="shared" si="453"/>
        <v>52.748517830810627</v>
      </c>
      <c r="CE740" s="47" t="s">
        <v>356</v>
      </c>
      <c r="CF740" s="42">
        <v>31.8</v>
      </c>
      <c r="CG740" s="42" t="s">
        <v>353</v>
      </c>
      <c r="CH740" s="42">
        <v>175</v>
      </c>
      <c r="CI740" s="191"/>
      <c r="CJ740" s="192"/>
      <c r="CK740" s="191" t="s">
        <v>357</v>
      </c>
      <c r="CL740" s="191" t="s">
        <v>358</v>
      </c>
      <c r="CM740" s="208">
        <v>0.13</v>
      </c>
      <c r="CN740" s="191">
        <v>470</v>
      </c>
      <c r="CO740" s="205">
        <f t="shared" si="454"/>
        <v>70.099655884435123</v>
      </c>
      <c r="CP740" s="191">
        <f t="shared" si="455"/>
        <v>39.561388373107967</v>
      </c>
      <c r="CQ740" s="145" t="s">
        <v>353</v>
      </c>
      <c r="CR740" s="191">
        <v>175</v>
      </c>
      <c r="CS740" s="191"/>
      <c r="CT740" s="191"/>
      <c r="CU740" s="191"/>
      <c r="CV740" s="192"/>
      <c r="CW740" s="191" t="s">
        <v>357</v>
      </c>
      <c r="CX740" s="209" t="s">
        <v>358</v>
      </c>
      <c r="CY740" s="208">
        <v>0.13</v>
      </c>
      <c r="CZ740" s="191">
        <v>470</v>
      </c>
      <c r="DA740" s="191"/>
      <c r="DB740" s="191">
        <f t="shared" si="456"/>
        <v>47.878591516752891</v>
      </c>
      <c r="DC740" s="43">
        <f t="shared" si="457"/>
        <v>0</v>
      </c>
      <c r="DD740" s="191" t="s">
        <v>362</v>
      </c>
      <c r="DE740" s="191">
        <v>100</v>
      </c>
      <c r="DF740" s="191" t="s">
        <v>361</v>
      </c>
      <c r="DG740" s="191">
        <v>20</v>
      </c>
      <c r="DH740" s="191" t="s">
        <v>353</v>
      </c>
      <c r="DI740" s="192">
        <v>175</v>
      </c>
      <c r="DJ740" s="191"/>
      <c r="DK740" s="209"/>
      <c r="DL740" s="208"/>
      <c r="DM740" s="191"/>
      <c r="DN740" s="191">
        <f t="shared" si="458"/>
        <v>47.878591516752891</v>
      </c>
      <c r="DO740" s="192">
        <f t="shared" si="459"/>
        <v>0</v>
      </c>
      <c r="DP740" s="191">
        <v>1</v>
      </c>
      <c r="DQ740" s="191" t="s">
        <v>363</v>
      </c>
      <c r="DR740" s="191" t="s">
        <v>371</v>
      </c>
      <c r="DS740" s="208">
        <v>0.13400000000000001</v>
      </c>
      <c r="DT740" s="191">
        <v>580</v>
      </c>
      <c r="DU740" s="191">
        <f t="shared" si="460"/>
        <v>6.9025130495289906</v>
      </c>
      <c r="DV740" s="191">
        <v>0.375</v>
      </c>
      <c r="DW740" s="191">
        <v>0.45</v>
      </c>
      <c r="DX740" s="192">
        <f t="shared" si="461"/>
        <v>8.7914196384684384</v>
      </c>
      <c r="DY740" s="191">
        <v>1</v>
      </c>
      <c r="DZ740" s="191" t="s">
        <v>363</v>
      </c>
      <c r="EA740" s="191" t="s">
        <v>371</v>
      </c>
      <c r="EB740" s="208">
        <v>0.13400000000000001</v>
      </c>
      <c r="EC740" s="191">
        <v>580</v>
      </c>
      <c r="ED740" s="191">
        <f t="shared" si="462"/>
        <v>2.8929732215706139</v>
      </c>
      <c r="EE740" s="191">
        <v>0.47499999999999998</v>
      </c>
      <c r="EF740" s="191">
        <v>0.47499999999999998</v>
      </c>
      <c r="EG740" s="191">
        <f t="shared" si="463"/>
        <v>4.3957098192342192</v>
      </c>
      <c r="EH740" s="166">
        <f t="shared" si="464"/>
        <v>2</v>
      </c>
      <c r="EI740" s="205">
        <f t="shared" si="465"/>
        <v>3.4611762146562191</v>
      </c>
      <c r="EJ740" s="205">
        <f t="shared" si="466"/>
        <v>2.0359860086213053</v>
      </c>
      <c r="EK740" s="51">
        <f t="shared" si="474"/>
        <v>0.60698721294930857</v>
      </c>
      <c r="EL740" s="220">
        <f t="shared" si="467"/>
        <v>3.5118926718904486E-3</v>
      </c>
      <c r="EM740" s="221">
        <f t="shared" si="468"/>
        <v>7.0469063464129134</v>
      </c>
      <c r="EN740" s="191"/>
      <c r="EO740" s="313"/>
      <c r="EP740" s="192" t="s">
        <v>354</v>
      </c>
      <c r="EQ740" s="222">
        <f t="shared" si="469"/>
        <v>3.4611762146562191</v>
      </c>
      <c r="ER740" s="191">
        <f t="shared" si="470"/>
        <v>2.0359860086213053</v>
      </c>
      <c r="ES740" s="51">
        <f t="shared" si="471"/>
        <v>0.60698721294930857</v>
      </c>
      <c r="ET740" s="191">
        <f t="shared" si="475"/>
        <v>3.4717118926718902</v>
      </c>
      <c r="EU740" s="191">
        <f t="shared" si="472"/>
        <v>7.0469063464129134</v>
      </c>
      <c r="EV740" s="191"/>
      <c r="EW740" s="191"/>
      <c r="EX740" s="192" t="str">
        <f t="shared" si="473"/>
        <v>Front</v>
      </c>
      <c r="EY740" s="145"/>
      <c r="EZ740" s="191"/>
      <c r="FA740" s="191"/>
      <c r="FB740" s="191"/>
      <c r="FC740" s="191"/>
      <c r="FD740" s="191"/>
      <c r="FE740" s="191"/>
      <c r="FF740" s="192"/>
      <c r="FG740" s="145"/>
      <c r="FH740" s="191"/>
      <c r="FI740" s="191"/>
      <c r="FJ740" s="191"/>
      <c r="FK740" s="191"/>
      <c r="FL740" s="191"/>
      <c r="FM740" s="191"/>
      <c r="FN740" s="192"/>
      <c r="FO740" s="145"/>
      <c r="FP740" s="191"/>
      <c r="FQ740" s="191"/>
      <c r="FR740" s="191"/>
      <c r="FS740" s="191"/>
      <c r="FT740" s="191"/>
      <c r="FU740" s="191"/>
      <c r="FV740" s="192"/>
      <c r="FW740" s="191"/>
      <c r="FX740" s="191"/>
      <c r="FY740" s="191"/>
      <c r="FZ740" s="191"/>
      <c r="GA740" s="191"/>
      <c r="GB740" s="191"/>
      <c r="GC740" s="191"/>
      <c r="GD740" s="210"/>
      <c r="GE740" s="145"/>
      <c r="GF740" s="191"/>
      <c r="GG740" s="191"/>
      <c r="GH740" s="191"/>
      <c r="GI740" s="191"/>
      <c r="GJ740" s="191"/>
      <c r="GK740" s="191"/>
      <c r="GL740" s="210"/>
      <c r="GM740" s="145"/>
      <c r="GN740" s="191"/>
      <c r="GO740" s="191"/>
      <c r="GP740" s="191"/>
      <c r="GQ740" s="191"/>
      <c r="GR740" s="191"/>
      <c r="GS740" s="191"/>
      <c r="GT740" s="210"/>
      <c r="GU740" s="145"/>
      <c r="GV740" s="191"/>
      <c r="GW740" s="191"/>
      <c r="GX740" s="191"/>
      <c r="GY740" s="191"/>
      <c r="GZ740" s="191"/>
      <c r="HA740" s="191"/>
      <c r="HB740" s="210"/>
      <c r="HC740" s="145"/>
      <c r="HD740" s="191"/>
      <c r="HE740" s="191"/>
      <c r="HF740" s="191"/>
      <c r="HG740" s="191"/>
      <c r="HH740" s="191"/>
      <c r="HI740" s="191"/>
      <c r="HJ740" s="210"/>
      <c r="HR740" s="310"/>
    </row>
    <row r="741" spans="1:226" s="309" customFormat="1" ht="14.45" customHeight="1" x14ac:dyDescent="0.25">
      <c r="A741" s="211" t="s">
        <v>431</v>
      </c>
      <c r="B741" s="194" t="s">
        <v>0</v>
      </c>
      <c r="C741" s="31">
        <f t="shared" si="476"/>
        <v>731</v>
      </c>
      <c r="D741" s="173" t="str">
        <f t="shared" si="436"/>
        <v>Dw_731</v>
      </c>
      <c r="E741" s="4">
        <v>605.98788571203033</v>
      </c>
      <c r="F741" s="195" t="s">
        <v>360</v>
      </c>
      <c r="G741" s="195">
        <v>17.5</v>
      </c>
      <c r="H741" s="3">
        <f t="shared" si="437"/>
        <v>51.370462465771084</v>
      </c>
      <c r="I741" s="196">
        <f t="shared" si="438"/>
        <v>189.76023643485834</v>
      </c>
      <c r="J741" s="1">
        <f t="shared" si="439"/>
        <v>0.3</v>
      </c>
      <c r="K741" s="280">
        <f t="shared" si="440"/>
        <v>0.65420042915747567</v>
      </c>
      <c r="L741" s="280">
        <f t="shared" si="441"/>
        <v>0.76667611824416748</v>
      </c>
      <c r="M741" s="225">
        <f t="shared" si="442"/>
        <v>1.1081868489774553</v>
      </c>
      <c r="N741" s="15" t="s">
        <v>432</v>
      </c>
      <c r="O741" s="197">
        <f t="shared" si="443"/>
        <v>0.57500708868312567</v>
      </c>
      <c r="P741" s="198">
        <f t="shared" si="444"/>
        <v>0</v>
      </c>
      <c r="Q741" s="198">
        <f t="shared" si="445"/>
        <v>0</v>
      </c>
      <c r="R741" s="198">
        <f t="shared" si="446"/>
        <v>0.77644719790375982</v>
      </c>
      <c r="S741" s="77">
        <f t="shared" si="447"/>
        <v>0.82304873467261774</v>
      </c>
      <c r="T741" s="199"/>
      <c r="U741" s="3">
        <f t="shared" si="448"/>
        <v>1.9377231442415508</v>
      </c>
      <c r="V741" s="98">
        <f t="shared" si="449"/>
        <v>12.766221344679831</v>
      </c>
      <c r="W741" s="49">
        <f t="shared" si="450"/>
        <v>4.0239363770062706</v>
      </c>
      <c r="X741" s="317">
        <f t="shared" si="451"/>
        <v>9.3648973323066945E-2</v>
      </c>
      <c r="Y741" s="318">
        <v>9.3648973323066931E-2</v>
      </c>
      <c r="Z741" s="200"/>
      <c r="AA741" s="66"/>
      <c r="AB741" s="66"/>
      <c r="AC741" s="66">
        <v>250</v>
      </c>
      <c r="AD741" s="66"/>
      <c r="AE741" s="66"/>
      <c r="AF741" s="66"/>
      <c r="AG741" s="66"/>
      <c r="AH741" s="195"/>
      <c r="AI741" s="34"/>
      <c r="AJ741" s="229">
        <v>180</v>
      </c>
      <c r="AK741" s="34"/>
      <c r="AL741" s="34"/>
      <c r="AM741" s="34"/>
      <c r="AN741" s="201"/>
      <c r="AO741" s="201"/>
      <c r="AP741" s="202">
        <v>240</v>
      </c>
      <c r="AQ741" s="18"/>
      <c r="AR741" s="18"/>
      <c r="AS741" s="18"/>
      <c r="AT741" s="51"/>
      <c r="AU741" s="17"/>
      <c r="AV741" s="18"/>
      <c r="AW741" s="112"/>
      <c r="AX741" s="103"/>
      <c r="AY741" s="18"/>
      <c r="AZ741" s="18"/>
      <c r="BA741" s="18"/>
      <c r="BB741" s="17"/>
      <c r="BC741" s="19"/>
      <c r="BD741" s="19"/>
      <c r="BE741" s="19"/>
      <c r="BF741" s="17"/>
      <c r="BG741" s="18"/>
      <c r="BH741" s="18"/>
      <c r="BI741" s="128"/>
      <c r="BJ741" s="331"/>
      <c r="BK741" s="332"/>
      <c r="BL741" s="332"/>
      <c r="BM741" s="332"/>
      <c r="BN741" s="333"/>
      <c r="BO741" s="203">
        <f t="shared" si="452"/>
        <v>6.9363999999999999</v>
      </c>
      <c r="BP741" s="285">
        <v>7.4059256193084435</v>
      </c>
      <c r="BQ741" s="204">
        <v>3.033654158087371</v>
      </c>
      <c r="BR741" s="204"/>
      <c r="BS741" s="47"/>
      <c r="BT741" s="42"/>
      <c r="BU741" s="42"/>
      <c r="BV741" s="42"/>
      <c r="BW741" s="43"/>
      <c r="BX741" s="191"/>
      <c r="BY741" s="191"/>
      <c r="BZ741" s="205"/>
      <c r="CA741" s="191"/>
      <c r="CB741" s="206"/>
      <c r="CC741" s="191"/>
      <c r="CD741" s="207">
        <f t="shared" si="453"/>
        <v>56.928070930457501</v>
      </c>
      <c r="CE741" s="47" t="s">
        <v>356</v>
      </c>
      <c r="CF741" s="42">
        <v>31.8</v>
      </c>
      <c r="CG741" s="42" t="s">
        <v>353</v>
      </c>
      <c r="CH741" s="42">
        <v>175</v>
      </c>
      <c r="CI741" s="191"/>
      <c r="CJ741" s="192"/>
      <c r="CK741" s="191" t="s">
        <v>357</v>
      </c>
      <c r="CL741" s="191" t="s">
        <v>358</v>
      </c>
      <c r="CM741" s="208">
        <v>0.13</v>
      </c>
      <c r="CN741" s="191">
        <v>470</v>
      </c>
      <c r="CO741" s="205">
        <f t="shared" si="454"/>
        <v>77.047757651888304</v>
      </c>
      <c r="CP741" s="191">
        <f t="shared" si="455"/>
        <v>42.696053197843128</v>
      </c>
      <c r="CQ741" s="145" t="s">
        <v>353</v>
      </c>
      <c r="CR741" s="191">
        <v>175</v>
      </c>
      <c r="CS741" s="191"/>
      <c r="CT741" s="191"/>
      <c r="CU741" s="191"/>
      <c r="CV741" s="192"/>
      <c r="CW741" s="191" t="s">
        <v>357</v>
      </c>
      <c r="CX741" s="209" t="s">
        <v>358</v>
      </c>
      <c r="CY741" s="208">
        <v>0.13</v>
      </c>
      <c r="CZ741" s="191">
        <v>470</v>
      </c>
      <c r="DA741" s="191"/>
      <c r="DB741" s="191">
        <f t="shared" si="456"/>
        <v>51.370462465771084</v>
      </c>
      <c r="DC741" s="43">
        <f t="shared" si="457"/>
        <v>0</v>
      </c>
      <c r="DD741" s="191" t="s">
        <v>362</v>
      </c>
      <c r="DE741" s="191">
        <v>100</v>
      </c>
      <c r="DF741" s="191" t="s">
        <v>361</v>
      </c>
      <c r="DG741" s="191">
        <v>20</v>
      </c>
      <c r="DH741" s="191" t="s">
        <v>353</v>
      </c>
      <c r="DI741" s="192">
        <v>175</v>
      </c>
      <c r="DJ741" s="191"/>
      <c r="DK741" s="209"/>
      <c r="DL741" s="208"/>
      <c r="DM741" s="191"/>
      <c r="DN741" s="191">
        <f t="shared" si="458"/>
        <v>51.370462465771084</v>
      </c>
      <c r="DO741" s="192">
        <f t="shared" si="459"/>
        <v>0</v>
      </c>
      <c r="DP741" s="191">
        <v>1</v>
      </c>
      <c r="DQ741" s="191" t="s">
        <v>363</v>
      </c>
      <c r="DR741" s="191" t="s">
        <v>371</v>
      </c>
      <c r="DS741" s="208">
        <v>0.13400000000000001</v>
      </c>
      <c r="DT741" s="191">
        <v>580</v>
      </c>
      <c r="DU741" s="191">
        <f t="shared" si="460"/>
        <v>7.4059256193084435</v>
      </c>
      <c r="DV741" s="191">
        <v>0.375</v>
      </c>
      <c r="DW741" s="191">
        <v>0.45</v>
      </c>
      <c r="DX741" s="192">
        <f t="shared" si="461"/>
        <v>9.4880118217429175</v>
      </c>
      <c r="DY741" s="191">
        <v>1</v>
      </c>
      <c r="DZ741" s="191" t="s">
        <v>363</v>
      </c>
      <c r="EA741" s="191" t="s">
        <v>371</v>
      </c>
      <c r="EB741" s="208">
        <v>0.13400000000000001</v>
      </c>
      <c r="EC741" s="191">
        <v>580</v>
      </c>
      <c r="ED741" s="191">
        <f t="shared" si="462"/>
        <v>3.033654158087371</v>
      </c>
      <c r="EE741" s="191">
        <v>0.47499999999999998</v>
      </c>
      <c r="EF741" s="191">
        <v>0.47499999999999998</v>
      </c>
      <c r="EG741" s="191">
        <f t="shared" si="463"/>
        <v>4.7440059108714587</v>
      </c>
      <c r="EH741" s="166">
        <f t="shared" si="464"/>
        <v>2</v>
      </c>
      <c r="EI741" s="205">
        <f t="shared" si="465"/>
        <v>3.2941293452106364</v>
      </c>
      <c r="EJ741" s="205">
        <f t="shared" si="466"/>
        <v>1.9377231442415508</v>
      </c>
      <c r="EK741" s="51">
        <f t="shared" si="474"/>
        <v>0.84593101384582026</v>
      </c>
      <c r="EL741" s="220">
        <f t="shared" si="467"/>
        <v>8.7035327394681783E-2</v>
      </c>
      <c r="EM741" s="221">
        <f t="shared" si="468"/>
        <v>6.3831106723399156</v>
      </c>
      <c r="EN741" s="191"/>
      <c r="EO741" s="313"/>
      <c r="EP741" s="192" t="s">
        <v>354</v>
      </c>
      <c r="EQ741" s="222">
        <f t="shared" si="469"/>
        <v>3.2941293452106364</v>
      </c>
      <c r="ER741" s="191">
        <f t="shared" si="470"/>
        <v>1.9377231442415508</v>
      </c>
      <c r="ES741" s="51">
        <f t="shared" si="471"/>
        <v>0.84593101384582026</v>
      </c>
      <c r="ET741" s="191">
        <f t="shared" si="475"/>
        <v>3.5552353273946817</v>
      </c>
      <c r="EU741" s="191">
        <f t="shared" si="472"/>
        <v>6.3831106723399156</v>
      </c>
      <c r="EV741" s="191"/>
      <c r="EW741" s="191"/>
      <c r="EX741" s="192" t="str">
        <f t="shared" si="473"/>
        <v>Front</v>
      </c>
      <c r="EY741" s="145"/>
      <c r="EZ741" s="191"/>
      <c r="FA741" s="191"/>
      <c r="FB741" s="191"/>
      <c r="FC741" s="191"/>
      <c r="FD741" s="191"/>
      <c r="FE741" s="191"/>
      <c r="FF741" s="192"/>
      <c r="FG741" s="145"/>
      <c r="FH741" s="191"/>
      <c r="FI741" s="191"/>
      <c r="FJ741" s="191"/>
      <c r="FK741" s="191"/>
      <c r="FL741" s="191"/>
      <c r="FM741" s="191"/>
      <c r="FN741" s="192"/>
      <c r="FO741" s="145"/>
      <c r="FP741" s="191"/>
      <c r="FQ741" s="191"/>
      <c r="FR741" s="191"/>
      <c r="FS741" s="191"/>
      <c r="FT741" s="191"/>
      <c r="FU741" s="191"/>
      <c r="FV741" s="192"/>
      <c r="FW741" s="191"/>
      <c r="FX741" s="191"/>
      <c r="FY741" s="191"/>
      <c r="FZ741" s="191"/>
      <c r="GA741" s="191"/>
      <c r="GB741" s="191"/>
      <c r="GC741" s="191"/>
      <c r="GD741" s="210"/>
      <c r="GE741" s="145"/>
      <c r="GF741" s="191"/>
      <c r="GG741" s="191"/>
      <c r="GH741" s="191"/>
      <c r="GI741" s="191"/>
      <c r="GJ741" s="191"/>
      <c r="GK741" s="191"/>
      <c r="GL741" s="210"/>
      <c r="GM741" s="145"/>
      <c r="GN741" s="191"/>
      <c r="GO741" s="191"/>
      <c r="GP741" s="191"/>
      <c r="GQ741" s="191"/>
      <c r="GR741" s="191"/>
      <c r="GS741" s="191"/>
      <c r="GT741" s="210"/>
      <c r="GU741" s="145"/>
      <c r="GV741" s="191"/>
      <c r="GW741" s="191"/>
      <c r="GX741" s="191"/>
      <c r="GY741" s="191"/>
      <c r="GZ741" s="191"/>
      <c r="HA741" s="191"/>
      <c r="HB741" s="210"/>
      <c r="HC741" s="145"/>
      <c r="HD741" s="191"/>
      <c r="HE741" s="191"/>
      <c r="HF741" s="191"/>
      <c r="HG741" s="191"/>
      <c r="HH741" s="191"/>
      <c r="HI741" s="191"/>
      <c r="HJ741" s="210"/>
      <c r="HR741" s="310"/>
    </row>
    <row r="742" spans="1:226" s="309" customFormat="1" ht="14.45" customHeight="1" x14ac:dyDescent="0.25">
      <c r="A742" s="211" t="s">
        <v>431</v>
      </c>
      <c r="B742" s="194" t="s">
        <v>0</v>
      </c>
      <c r="C742" s="31">
        <f t="shared" si="476"/>
        <v>732</v>
      </c>
      <c r="D742" s="173" t="str">
        <f t="shared" si="436"/>
        <v>Dw_732</v>
      </c>
      <c r="E742" s="4">
        <v>517.98363296426987</v>
      </c>
      <c r="F742" s="195" t="s">
        <v>360</v>
      </c>
      <c r="G742" s="195">
        <v>17.5</v>
      </c>
      <c r="H742" s="3">
        <f t="shared" si="437"/>
        <v>53.681310956151989</v>
      </c>
      <c r="I742" s="196">
        <f t="shared" si="438"/>
        <v>189.59675459622662</v>
      </c>
      <c r="J742" s="1">
        <f t="shared" si="439"/>
        <v>0.30000000000000004</v>
      </c>
      <c r="K742" s="280">
        <f t="shared" si="440"/>
        <v>0.69167174897423389</v>
      </c>
      <c r="L742" s="280">
        <f t="shared" si="441"/>
        <v>0.80384976816814258</v>
      </c>
      <c r="M742" s="225">
        <f t="shared" si="442"/>
        <v>1.0595685046761985</v>
      </c>
      <c r="N742" s="15" t="s">
        <v>432</v>
      </c>
      <c r="O742" s="197">
        <f t="shared" si="443"/>
        <v>0.60288732612610696</v>
      </c>
      <c r="P742" s="198">
        <f t="shared" si="444"/>
        <v>0</v>
      </c>
      <c r="Q742" s="198">
        <f t="shared" si="445"/>
        <v>0</v>
      </c>
      <c r="R742" s="198">
        <f t="shared" si="446"/>
        <v>0.74238292685211937</v>
      </c>
      <c r="S742" s="77">
        <f t="shared" si="447"/>
        <v>0.89040443643954903</v>
      </c>
      <c r="T742" s="199"/>
      <c r="U742" s="3">
        <f t="shared" si="448"/>
        <v>1.8371856213053419</v>
      </c>
      <c r="V742" s="98">
        <f t="shared" si="449"/>
        <v>11.47585342424572</v>
      </c>
      <c r="W742" s="49">
        <f t="shared" si="450"/>
        <v>4.6777619904709029</v>
      </c>
      <c r="X742" s="317">
        <f t="shared" si="451"/>
        <v>8.20409370979827E-2</v>
      </c>
      <c r="Y742" s="318">
        <v>8.2040937097982686E-2</v>
      </c>
      <c r="Z742" s="200"/>
      <c r="AA742" s="66"/>
      <c r="AB742" s="66"/>
      <c r="AC742" s="66">
        <v>250</v>
      </c>
      <c r="AD742" s="66"/>
      <c r="AE742" s="66"/>
      <c r="AF742" s="66"/>
      <c r="AG742" s="66"/>
      <c r="AH742" s="195"/>
      <c r="AI742" s="34"/>
      <c r="AJ742" s="229">
        <v>180</v>
      </c>
      <c r="AK742" s="34"/>
      <c r="AL742" s="34"/>
      <c r="AM742" s="34"/>
      <c r="AN742" s="201"/>
      <c r="AO742" s="201"/>
      <c r="AP742" s="202">
        <v>240</v>
      </c>
      <c r="AQ742" s="18"/>
      <c r="AR742" s="18"/>
      <c r="AS742" s="18"/>
      <c r="AT742" s="51"/>
      <c r="AU742" s="17"/>
      <c r="AV742" s="18"/>
      <c r="AW742" s="112"/>
      <c r="AX742" s="103"/>
      <c r="AY742" s="18"/>
      <c r="AZ742" s="18"/>
      <c r="BA742" s="18"/>
      <c r="BB742" s="17"/>
      <c r="BC742" s="19"/>
      <c r="BD742" s="19"/>
      <c r="BE742" s="19"/>
      <c r="BF742" s="17"/>
      <c r="BG742" s="18"/>
      <c r="BH742" s="18"/>
      <c r="BI742" s="128"/>
      <c r="BJ742" s="331"/>
      <c r="BK742" s="332"/>
      <c r="BL742" s="332"/>
      <c r="BM742" s="332"/>
      <c r="BN742" s="333"/>
      <c r="BO742" s="203">
        <f t="shared" si="452"/>
        <v>6.9363999999999999</v>
      </c>
      <c r="BP742" s="285">
        <v>7.7390737206839271</v>
      </c>
      <c r="BQ742" s="204">
        <v>2.8017539416128048</v>
      </c>
      <c r="BR742" s="204"/>
      <c r="BS742" s="47"/>
      <c r="BT742" s="42"/>
      <c r="BU742" s="42"/>
      <c r="BV742" s="42"/>
      <c r="BW742" s="43"/>
      <c r="BX742" s="191"/>
      <c r="BY742" s="191"/>
      <c r="BZ742" s="205"/>
      <c r="CA742" s="191"/>
      <c r="CB742" s="206"/>
      <c r="CC742" s="191"/>
      <c r="CD742" s="207">
        <f t="shared" si="453"/>
        <v>56.879026378867991</v>
      </c>
      <c r="CE742" s="47" t="s">
        <v>356</v>
      </c>
      <c r="CF742" s="42">
        <v>31.8</v>
      </c>
      <c r="CG742" s="42" t="s">
        <v>353</v>
      </c>
      <c r="CH742" s="42">
        <v>175</v>
      </c>
      <c r="CI742" s="191"/>
      <c r="CJ742" s="192"/>
      <c r="CK742" s="191" t="s">
        <v>357</v>
      </c>
      <c r="CL742" s="191" t="s">
        <v>358</v>
      </c>
      <c r="CM742" s="208">
        <v>0.13</v>
      </c>
      <c r="CN742" s="191">
        <v>470</v>
      </c>
      <c r="CO742" s="205">
        <f t="shared" si="454"/>
        <v>72.262578832494796</v>
      </c>
      <c r="CP742" s="191">
        <f t="shared" si="455"/>
        <v>42.659269784150993</v>
      </c>
      <c r="CQ742" s="145" t="s">
        <v>353</v>
      </c>
      <c r="CR742" s="191">
        <v>175</v>
      </c>
      <c r="CS742" s="191"/>
      <c r="CT742" s="191"/>
      <c r="CU742" s="191"/>
      <c r="CV742" s="192"/>
      <c r="CW742" s="191" t="s">
        <v>357</v>
      </c>
      <c r="CX742" s="209" t="s">
        <v>358</v>
      </c>
      <c r="CY742" s="208">
        <v>0.13</v>
      </c>
      <c r="CZ742" s="191">
        <v>470</v>
      </c>
      <c r="DA742" s="191"/>
      <c r="DB742" s="191">
        <f t="shared" si="456"/>
        <v>53.681310956151989</v>
      </c>
      <c r="DC742" s="43">
        <f t="shared" si="457"/>
        <v>0</v>
      </c>
      <c r="DD742" s="191" t="s">
        <v>362</v>
      </c>
      <c r="DE742" s="191">
        <v>100</v>
      </c>
      <c r="DF742" s="191" t="s">
        <v>361</v>
      </c>
      <c r="DG742" s="191">
        <v>20</v>
      </c>
      <c r="DH742" s="191" t="s">
        <v>353</v>
      </c>
      <c r="DI742" s="192">
        <v>175</v>
      </c>
      <c r="DJ742" s="191"/>
      <c r="DK742" s="209"/>
      <c r="DL742" s="208"/>
      <c r="DM742" s="191"/>
      <c r="DN742" s="191">
        <f t="shared" si="458"/>
        <v>53.681310956151989</v>
      </c>
      <c r="DO742" s="192">
        <f t="shared" si="459"/>
        <v>0</v>
      </c>
      <c r="DP742" s="191">
        <v>1</v>
      </c>
      <c r="DQ742" s="191" t="s">
        <v>363</v>
      </c>
      <c r="DR742" s="191" t="s">
        <v>371</v>
      </c>
      <c r="DS742" s="208">
        <v>0.13400000000000001</v>
      </c>
      <c r="DT742" s="191">
        <v>580</v>
      </c>
      <c r="DU742" s="191">
        <f t="shared" si="460"/>
        <v>7.7390737206839271</v>
      </c>
      <c r="DV742" s="191">
        <v>0.375</v>
      </c>
      <c r="DW742" s="191">
        <v>0.45</v>
      </c>
      <c r="DX742" s="192">
        <f t="shared" si="461"/>
        <v>9.4798377298113312</v>
      </c>
      <c r="DY742" s="191">
        <v>1</v>
      </c>
      <c r="DZ742" s="191" t="s">
        <v>363</v>
      </c>
      <c r="EA742" s="191" t="s">
        <v>371</v>
      </c>
      <c r="EB742" s="208">
        <v>0.13400000000000001</v>
      </c>
      <c r="EC742" s="191">
        <v>580</v>
      </c>
      <c r="ED742" s="191">
        <f t="shared" si="462"/>
        <v>2.8017539416128048</v>
      </c>
      <c r="EE742" s="191">
        <v>0.47499999999999998</v>
      </c>
      <c r="EF742" s="191">
        <v>0.47499999999999998</v>
      </c>
      <c r="EG742" s="191">
        <f t="shared" si="463"/>
        <v>4.7399188649056656</v>
      </c>
      <c r="EH742" s="166">
        <f t="shared" si="464"/>
        <v>2</v>
      </c>
      <c r="EI742" s="205">
        <f t="shared" si="465"/>
        <v>3.1232155562190806</v>
      </c>
      <c r="EJ742" s="205">
        <f t="shared" si="466"/>
        <v>1.8371856213053417</v>
      </c>
      <c r="EK742" s="51">
        <f t="shared" si="474"/>
        <v>0.71456832030746309</v>
      </c>
      <c r="EL742" s="220">
        <f t="shared" si="467"/>
        <v>0.17249222189045965</v>
      </c>
      <c r="EM742" s="221">
        <f t="shared" si="468"/>
        <v>5.7379267121228601</v>
      </c>
      <c r="EN742" s="191"/>
      <c r="EO742" s="313"/>
      <c r="EP742" s="192" t="s">
        <v>354</v>
      </c>
      <c r="EQ742" s="222">
        <f t="shared" si="469"/>
        <v>3.1232155562190806</v>
      </c>
      <c r="ER742" s="191">
        <f t="shared" si="470"/>
        <v>1.8371856213053417</v>
      </c>
      <c r="ES742" s="51">
        <f t="shared" si="471"/>
        <v>0.71456832030746309</v>
      </c>
      <c r="ET742" s="191">
        <f t="shared" si="475"/>
        <v>3.6406922218904594</v>
      </c>
      <c r="EU742" s="191">
        <f t="shared" si="472"/>
        <v>5.7379267121228601</v>
      </c>
      <c r="EV742" s="191"/>
      <c r="EW742" s="191"/>
      <c r="EX742" s="192" t="str">
        <f t="shared" si="473"/>
        <v>Front</v>
      </c>
      <c r="EY742" s="145"/>
      <c r="EZ742" s="191"/>
      <c r="FA742" s="191"/>
      <c r="FB742" s="191"/>
      <c r="FC742" s="191"/>
      <c r="FD742" s="191"/>
      <c r="FE742" s="191"/>
      <c r="FF742" s="192"/>
      <c r="FG742" s="145"/>
      <c r="FH742" s="191"/>
      <c r="FI742" s="191"/>
      <c r="FJ742" s="191"/>
      <c r="FK742" s="191"/>
      <c r="FL742" s="191"/>
      <c r="FM742" s="191"/>
      <c r="FN742" s="192"/>
      <c r="FO742" s="145"/>
      <c r="FP742" s="191"/>
      <c r="FQ742" s="191"/>
      <c r="FR742" s="191"/>
      <c r="FS742" s="191"/>
      <c r="FT742" s="191"/>
      <c r="FU742" s="191"/>
      <c r="FV742" s="192"/>
      <c r="FW742" s="191"/>
      <c r="FX742" s="191"/>
      <c r="FY742" s="191"/>
      <c r="FZ742" s="191"/>
      <c r="GA742" s="191"/>
      <c r="GB742" s="191"/>
      <c r="GC742" s="191"/>
      <c r="GD742" s="210"/>
      <c r="GE742" s="145"/>
      <c r="GF742" s="191"/>
      <c r="GG742" s="191"/>
      <c r="GH742" s="191"/>
      <c r="GI742" s="191"/>
      <c r="GJ742" s="191"/>
      <c r="GK742" s="191"/>
      <c r="GL742" s="210"/>
      <c r="GM742" s="145"/>
      <c r="GN742" s="191"/>
      <c r="GO742" s="191"/>
      <c r="GP742" s="191"/>
      <c r="GQ742" s="191"/>
      <c r="GR742" s="191"/>
      <c r="GS742" s="191"/>
      <c r="GT742" s="210"/>
      <c r="GU742" s="145"/>
      <c r="GV742" s="191"/>
      <c r="GW742" s="191"/>
      <c r="GX742" s="191"/>
      <c r="GY742" s="191"/>
      <c r="GZ742" s="191"/>
      <c r="HA742" s="191"/>
      <c r="HB742" s="210"/>
      <c r="HC742" s="145"/>
      <c r="HD742" s="191"/>
      <c r="HE742" s="191"/>
      <c r="HF742" s="191"/>
      <c r="HG742" s="191"/>
      <c r="HH742" s="191"/>
      <c r="HI742" s="191"/>
      <c r="HJ742" s="210"/>
      <c r="HR742" s="310"/>
    </row>
    <row r="743" spans="1:226" s="309" customFormat="1" ht="14.45" customHeight="1" x14ac:dyDescent="0.25">
      <c r="A743" s="211" t="s">
        <v>431</v>
      </c>
      <c r="B743" s="194" t="s">
        <v>0</v>
      </c>
      <c r="C743" s="31">
        <f t="shared" si="476"/>
        <v>733</v>
      </c>
      <c r="D743" s="173" t="str">
        <f t="shared" si="436"/>
        <v>Dw_733</v>
      </c>
      <c r="E743" s="4">
        <v>475.94928742062268</v>
      </c>
      <c r="F743" s="195" t="s">
        <v>360</v>
      </c>
      <c r="G743" s="195">
        <v>17.5</v>
      </c>
      <c r="H743" s="3">
        <f t="shared" si="437"/>
        <v>33.107451641828924</v>
      </c>
      <c r="I743" s="196">
        <f t="shared" si="438"/>
        <v>132.57510214758952</v>
      </c>
      <c r="J743" s="1">
        <f t="shared" si="439"/>
        <v>0.3</v>
      </c>
      <c r="K743" s="280">
        <f t="shared" si="440"/>
        <v>0.59934315033968577</v>
      </c>
      <c r="L743" s="280">
        <f t="shared" si="441"/>
        <v>0.66905210226287271</v>
      </c>
      <c r="M743" s="225">
        <f t="shared" si="442"/>
        <v>1.2013165819753724</v>
      </c>
      <c r="N743" s="15" t="s">
        <v>432</v>
      </c>
      <c r="O743" s="197">
        <f t="shared" si="443"/>
        <v>0.50178907669715456</v>
      </c>
      <c r="P743" s="198">
        <f t="shared" si="444"/>
        <v>0</v>
      </c>
      <c r="Q743" s="198">
        <f t="shared" si="445"/>
        <v>0</v>
      </c>
      <c r="R743" s="198">
        <f t="shared" si="446"/>
        <v>0.84169821608221962</v>
      </c>
      <c r="S743" s="77">
        <f t="shared" si="447"/>
        <v>0.61560964319658329</v>
      </c>
      <c r="T743" s="199"/>
      <c r="U743" s="3">
        <f t="shared" si="448"/>
        <v>1.4260300840123084</v>
      </c>
      <c r="V743" s="98">
        <f t="shared" si="449"/>
        <v>6.914110121727715</v>
      </c>
      <c r="W743" s="49">
        <f t="shared" si="450"/>
        <v>4.78838940354568</v>
      </c>
      <c r="X743" s="317">
        <f t="shared" si="451"/>
        <v>6.2278574832391596E-2</v>
      </c>
      <c r="Y743" s="318">
        <v>6.2278574832391582E-2</v>
      </c>
      <c r="Z743" s="200"/>
      <c r="AA743" s="66"/>
      <c r="AB743" s="66"/>
      <c r="AC743" s="66">
        <v>250</v>
      </c>
      <c r="AD743" s="66"/>
      <c r="AE743" s="66"/>
      <c r="AF743" s="66"/>
      <c r="AG743" s="66"/>
      <c r="AH743" s="195"/>
      <c r="AI743" s="34"/>
      <c r="AJ743" s="229">
        <v>180</v>
      </c>
      <c r="AK743" s="34"/>
      <c r="AL743" s="34"/>
      <c r="AM743" s="34"/>
      <c r="AN743" s="201"/>
      <c r="AO743" s="201"/>
      <c r="AP743" s="202">
        <v>240</v>
      </c>
      <c r="AQ743" s="18"/>
      <c r="AR743" s="18"/>
      <c r="AS743" s="18"/>
      <c r="AT743" s="51"/>
      <c r="AU743" s="17"/>
      <c r="AV743" s="18"/>
      <c r="AW743" s="112"/>
      <c r="AX743" s="103"/>
      <c r="AY743" s="18"/>
      <c r="AZ743" s="18"/>
      <c r="BA743" s="18"/>
      <c r="BB743" s="17"/>
      <c r="BC743" s="19"/>
      <c r="BD743" s="19"/>
      <c r="BE743" s="19"/>
      <c r="BF743" s="17"/>
      <c r="BG743" s="18"/>
      <c r="BH743" s="18"/>
      <c r="BI743" s="128"/>
      <c r="BJ743" s="331"/>
      <c r="BK743" s="332"/>
      <c r="BL743" s="332"/>
      <c r="BM743" s="332"/>
      <c r="BN743" s="333"/>
      <c r="BO743" s="203">
        <f t="shared" si="452"/>
        <v>6.9363999999999999</v>
      </c>
      <c r="BP743" s="285">
        <v>4.7730020820351946</v>
      </c>
      <c r="BQ743" s="204">
        <v>2.8336288394154159</v>
      </c>
      <c r="BR743" s="204"/>
      <c r="BS743" s="47"/>
      <c r="BT743" s="42"/>
      <c r="BU743" s="42"/>
      <c r="BV743" s="42"/>
      <c r="BW743" s="43"/>
      <c r="BX743" s="191"/>
      <c r="BY743" s="191"/>
      <c r="BZ743" s="205"/>
      <c r="CA743" s="191"/>
      <c r="CB743" s="206"/>
      <c r="CC743" s="191"/>
      <c r="CD743" s="207">
        <f t="shared" si="453"/>
        <v>39.772530644276856</v>
      </c>
      <c r="CE743" s="47" t="s">
        <v>356</v>
      </c>
      <c r="CF743" s="42">
        <v>31.8</v>
      </c>
      <c r="CG743" s="42" t="s">
        <v>353</v>
      </c>
      <c r="CH743" s="42">
        <v>175</v>
      </c>
      <c r="CI743" s="191"/>
      <c r="CJ743" s="192"/>
      <c r="CK743" s="191" t="s">
        <v>357</v>
      </c>
      <c r="CL743" s="191" t="s">
        <v>358</v>
      </c>
      <c r="CM743" s="208">
        <v>0.13</v>
      </c>
      <c r="CN743" s="191">
        <v>470</v>
      </c>
      <c r="CO743" s="205">
        <f t="shared" si="454"/>
        <v>56.388645012503822</v>
      </c>
      <c r="CP743" s="191">
        <f t="shared" si="455"/>
        <v>29.829397983207642</v>
      </c>
      <c r="CQ743" s="145" t="s">
        <v>353</v>
      </c>
      <c r="CR743" s="191">
        <v>175</v>
      </c>
      <c r="CS743" s="191"/>
      <c r="CT743" s="191"/>
      <c r="CU743" s="191"/>
      <c r="CV743" s="192"/>
      <c r="CW743" s="191" t="s">
        <v>357</v>
      </c>
      <c r="CX743" s="209" t="s">
        <v>358</v>
      </c>
      <c r="CY743" s="208">
        <v>0.13</v>
      </c>
      <c r="CZ743" s="191">
        <v>470</v>
      </c>
      <c r="DA743" s="191"/>
      <c r="DB743" s="191">
        <f t="shared" si="456"/>
        <v>33.107451641828924</v>
      </c>
      <c r="DC743" s="43">
        <f t="shared" si="457"/>
        <v>0</v>
      </c>
      <c r="DD743" s="191" t="s">
        <v>362</v>
      </c>
      <c r="DE743" s="191">
        <v>100</v>
      </c>
      <c r="DF743" s="191" t="s">
        <v>361</v>
      </c>
      <c r="DG743" s="191">
        <v>20</v>
      </c>
      <c r="DH743" s="191" t="s">
        <v>353</v>
      </c>
      <c r="DI743" s="192">
        <v>175</v>
      </c>
      <c r="DJ743" s="191"/>
      <c r="DK743" s="209"/>
      <c r="DL743" s="208"/>
      <c r="DM743" s="191"/>
      <c r="DN743" s="191">
        <f t="shared" si="458"/>
        <v>33.107451641828924</v>
      </c>
      <c r="DO743" s="192">
        <f t="shared" si="459"/>
        <v>0</v>
      </c>
      <c r="DP743" s="191">
        <v>1</v>
      </c>
      <c r="DQ743" s="191" t="s">
        <v>363</v>
      </c>
      <c r="DR743" s="191" t="s">
        <v>371</v>
      </c>
      <c r="DS743" s="208">
        <v>0.13400000000000001</v>
      </c>
      <c r="DT743" s="191">
        <v>580</v>
      </c>
      <c r="DU743" s="191">
        <f t="shared" si="460"/>
        <v>4.7730020820351946</v>
      </c>
      <c r="DV743" s="191">
        <v>0.375</v>
      </c>
      <c r="DW743" s="191">
        <v>0.45</v>
      </c>
      <c r="DX743" s="192">
        <f t="shared" si="461"/>
        <v>6.6287551073794759</v>
      </c>
      <c r="DY743" s="191">
        <v>1</v>
      </c>
      <c r="DZ743" s="191" t="s">
        <v>363</v>
      </c>
      <c r="EA743" s="191" t="s">
        <v>371</v>
      </c>
      <c r="EB743" s="208">
        <v>0.13400000000000001</v>
      </c>
      <c r="EC743" s="191">
        <v>580</v>
      </c>
      <c r="ED743" s="191">
        <f t="shared" si="462"/>
        <v>2.8336288394154159</v>
      </c>
      <c r="EE743" s="191">
        <v>0.47499999999999998</v>
      </c>
      <c r="EF743" s="191">
        <v>0.47499999999999998</v>
      </c>
      <c r="EG743" s="191">
        <f t="shared" si="463"/>
        <v>3.314377553689738</v>
      </c>
      <c r="EH743" s="166">
        <f t="shared" si="464"/>
        <v>2</v>
      </c>
      <c r="EI743" s="205">
        <f t="shared" si="465"/>
        <v>2.4242511428209244</v>
      </c>
      <c r="EJ743" s="205">
        <f t="shared" si="466"/>
        <v>1.4260300840123084</v>
      </c>
      <c r="EK743" s="51">
        <f t="shared" si="474"/>
        <v>1.1575987554031075</v>
      </c>
      <c r="EL743" s="220">
        <f t="shared" si="467"/>
        <v>0.5219744285895378</v>
      </c>
      <c r="EM743" s="221">
        <f t="shared" si="468"/>
        <v>3.4570550608638575</v>
      </c>
      <c r="EN743" s="191"/>
      <c r="EO743" s="313"/>
      <c r="EP743" s="192" t="s">
        <v>354</v>
      </c>
      <c r="EQ743" s="222">
        <f t="shared" si="469"/>
        <v>2.4242511428209244</v>
      </c>
      <c r="ER743" s="191">
        <f t="shared" si="470"/>
        <v>1.4260300840123084</v>
      </c>
      <c r="ES743" s="51">
        <f t="shared" si="471"/>
        <v>1.1575987554031075</v>
      </c>
      <c r="ET743" s="191">
        <f t="shared" si="475"/>
        <v>3.9901744285895377</v>
      </c>
      <c r="EU743" s="191">
        <f t="shared" si="472"/>
        <v>3.4570550608638575</v>
      </c>
      <c r="EV743" s="191"/>
      <c r="EW743" s="191"/>
      <c r="EX743" s="192" t="str">
        <f t="shared" si="473"/>
        <v>Front</v>
      </c>
      <c r="EY743" s="145"/>
      <c r="EZ743" s="191"/>
      <c r="FA743" s="191"/>
      <c r="FB743" s="191"/>
      <c r="FC743" s="191"/>
      <c r="FD743" s="191"/>
      <c r="FE743" s="191"/>
      <c r="FF743" s="192"/>
      <c r="FG743" s="145"/>
      <c r="FH743" s="191"/>
      <c r="FI743" s="191"/>
      <c r="FJ743" s="191"/>
      <c r="FK743" s="191"/>
      <c r="FL743" s="191"/>
      <c r="FM743" s="191"/>
      <c r="FN743" s="192"/>
      <c r="FO743" s="145"/>
      <c r="FP743" s="191"/>
      <c r="FQ743" s="191"/>
      <c r="FR743" s="191"/>
      <c r="FS743" s="191"/>
      <c r="FT743" s="191"/>
      <c r="FU743" s="191"/>
      <c r="FV743" s="192"/>
      <c r="FW743" s="191"/>
      <c r="FX743" s="191"/>
      <c r="FY743" s="191"/>
      <c r="FZ743" s="191"/>
      <c r="GA743" s="191"/>
      <c r="GB743" s="191"/>
      <c r="GC743" s="191"/>
      <c r="GD743" s="210"/>
      <c r="GE743" s="145"/>
      <c r="GF743" s="191"/>
      <c r="GG743" s="191"/>
      <c r="GH743" s="191"/>
      <c r="GI743" s="191"/>
      <c r="GJ743" s="191"/>
      <c r="GK743" s="191"/>
      <c r="GL743" s="210"/>
      <c r="GM743" s="145"/>
      <c r="GN743" s="191"/>
      <c r="GO743" s="191"/>
      <c r="GP743" s="191"/>
      <c r="GQ743" s="191"/>
      <c r="GR743" s="191"/>
      <c r="GS743" s="191"/>
      <c r="GT743" s="210"/>
      <c r="GU743" s="145"/>
      <c r="GV743" s="191"/>
      <c r="GW743" s="191"/>
      <c r="GX743" s="191"/>
      <c r="GY743" s="191"/>
      <c r="GZ743" s="191"/>
      <c r="HA743" s="191"/>
      <c r="HB743" s="210"/>
      <c r="HC743" s="145"/>
      <c r="HD743" s="191"/>
      <c r="HE743" s="191"/>
      <c r="HF743" s="191"/>
      <c r="HG743" s="191"/>
      <c r="HH743" s="191"/>
      <c r="HI743" s="191"/>
      <c r="HJ743" s="210"/>
      <c r="HR743" s="310"/>
    </row>
    <row r="744" spans="1:226" s="309" customFormat="1" ht="14.45" customHeight="1" x14ac:dyDescent="0.25">
      <c r="A744" s="211" t="s">
        <v>431</v>
      </c>
      <c r="B744" s="194" t="s">
        <v>0</v>
      </c>
      <c r="C744" s="31">
        <f t="shared" si="476"/>
        <v>734</v>
      </c>
      <c r="D744" s="173" t="str">
        <f t="shared" si="436"/>
        <v>Dw_734</v>
      </c>
      <c r="E744" s="4">
        <v>446.88662326335401</v>
      </c>
      <c r="F744" s="195" t="s">
        <v>360</v>
      </c>
      <c r="G744" s="195">
        <v>17.5</v>
      </c>
      <c r="H744" s="3">
        <f t="shared" si="437"/>
        <v>51.981510467270347</v>
      </c>
      <c r="I744" s="196">
        <f t="shared" si="438"/>
        <v>190.82532991541206</v>
      </c>
      <c r="J744" s="1">
        <f t="shared" si="439"/>
        <v>0.3</v>
      </c>
      <c r="K744" s="280">
        <f t="shared" si="440"/>
        <v>0.6590614461702895</v>
      </c>
      <c r="L744" s="280">
        <f t="shared" si="441"/>
        <v>0.7963608424176799</v>
      </c>
      <c r="M744" s="225">
        <f t="shared" si="442"/>
        <v>1.1013069543384855</v>
      </c>
      <c r="N744" s="15" t="s">
        <v>432</v>
      </c>
      <c r="O744" s="197">
        <f t="shared" si="443"/>
        <v>0.5972706318132599</v>
      </c>
      <c r="P744" s="198">
        <f t="shared" si="444"/>
        <v>0</v>
      </c>
      <c r="Q744" s="198">
        <f t="shared" si="445"/>
        <v>0</v>
      </c>
      <c r="R744" s="198">
        <f t="shared" si="446"/>
        <v>0.77162682404782545</v>
      </c>
      <c r="S744" s="77">
        <f t="shared" si="447"/>
        <v>0.83425724009897329</v>
      </c>
      <c r="T744" s="199"/>
      <c r="U744" s="3">
        <f t="shared" si="448"/>
        <v>2.0987252682582112</v>
      </c>
      <c r="V744" s="98">
        <f t="shared" si="449"/>
        <v>14.975802355526701</v>
      </c>
      <c r="W744" s="49">
        <f t="shared" si="450"/>
        <v>3.4710334199948214</v>
      </c>
      <c r="X744" s="317">
        <f t="shared" si="451"/>
        <v>0.11369251498195783</v>
      </c>
      <c r="Y744" s="318">
        <v>0.1136925149819578</v>
      </c>
      <c r="Z744" s="200"/>
      <c r="AA744" s="66"/>
      <c r="AB744" s="66"/>
      <c r="AC744" s="66">
        <v>250</v>
      </c>
      <c r="AD744" s="66"/>
      <c r="AE744" s="66"/>
      <c r="AF744" s="66"/>
      <c r="AG744" s="66"/>
      <c r="AH744" s="195"/>
      <c r="AI744" s="34"/>
      <c r="AJ744" s="229">
        <v>180</v>
      </c>
      <c r="AK744" s="34"/>
      <c r="AL744" s="34"/>
      <c r="AM744" s="34"/>
      <c r="AN744" s="201"/>
      <c r="AO744" s="201"/>
      <c r="AP744" s="202">
        <v>240</v>
      </c>
      <c r="AQ744" s="18"/>
      <c r="AR744" s="18"/>
      <c r="AS744" s="18"/>
      <c r="AT744" s="51"/>
      <c r="AU744" s="17"/>
      <c r="AV744" s="18"/>
      <c r="AW744" s="112"/>
      <c r="AX744" s="103"/>
      <c r="AY744" s="18"/>
      <c r="AZ744" s="18"/>
      <c r="BA744" s="18"/>
      <c r="BB744" s="17"/>
      <c r="BC744" s="19"/>
      <c r="BD744" s="19"/>
      <c r="BE744" s="19"/>
      <c r="BF744" s="17"/>
      <c r="BG744" s="18"/>
      <c r="BH744" s="18"/>
      <c r="BI744" s="128"/>
      <c r="BJ744" s="331"/>
      <c r="BK744" s="332"/>
      <c r="BL744" s="332"/>
      <c r="BM744" s="332"/>
      <c r="BN744" s="333"/>
      <c r="BO744" s="203">
        <f t="shared" si="452"/>
        <v>6.9363999999999999</v>
      </c>
      <c r="BP744" s="285">
        <v>7.4940185784081583</v>
      </c>
      <c r="BQ744" s="204">
        <v>3.0096947122116431</v>
      </c>
      <c r="BR744" s="204"/>
      <c r="BS744" s="47"/>
      <c r="BT744" s="42"/>
      <c r="BU744" s="42"/>
      <c r="BV744" s="42"/>
      <c r="BW744" s="43"/>
      <c r="BX744" s="191"/>
      <c r="BY744" s="191"/>
      <c r="BZ744" s="205"/>
      <c r="CA744" s="191"/>
      <c r="CB744" s="206"/>
      <c r="CC744" s="191"/>
      <c r="CD744" s="207">
        <f t="shared" si="453"/>
        <v>57.247598974623614</v>
      </c>
      <c r="CE744" s="47" t="s">
        <v>356</v>
      </c>
      <c r="CF744" s="42">
        <v>31.8</v>
      </c>
      <c r="CG744" s="42" t="s">
        <v>353</v>
      </c>
      <c r="CH744" s="42">
        <v>175</v>
      </c>
      <c r="CI744" s="191"/>
      <c r="CJ744" s="192"/>
      <c r="CK744" s="191" t="s">
        <v>357</v>
      </c>
      <c r="CL744" s="191" t="s">
        <v>358</v>
      </c>
      <c r="CM744" s="208">
        <v>0.13</v>
      </c>
      <c r="CN744" s="191">
        <v>470</v>
      </c>
      <c r="CO744" s="205">
        <f t="shared" si="454"/>
        <v>76.890755129443505</v>
      </c>
      <c r="CP744" s="191">
        <f t="shared" si="455"/>
        <v>42.935699230967714</v>
      </c>
      <c r="CQ744" s="145" t="s">
        <v>353</v>
      </c>
      <c r="CR744" s="191">
        <v>175</v>
      </c>
      <c r="CS744" s="191"/>
      <c r="CT744" s="191"/>
      <c r="CU744" s="191"/>
      <c r="CV744" s="192"/>
      <c r="CW744" s="191" t="s">
        <v>357</v>
      </c>
      <c r="CX744" s="209" t="s">
        <v>358</v>
      </c>
      <c r="CY744" s="208">
        <v>0.13</v>
      </c>
      <c r="CZ744" s="191">
        <v>470</v>
      </c>
      <c r="DA744" s="191"/>
      <c r="DB744" s="191">
        <f t="shared" si="456"/>
        <v>51.981510467270347</v>
      </c>
      <c r="DC744" s="43">
        <f t="shared" si="457"/>
        <v>0</v>
      </c>
      <c r="DD744" s="191" t="s">
        <v>362</v>
      </c>
      <c r="DE744" s="191">
        <v>100</v>
      </c>
      <c r="DF744" s="191" t="s">
        <v>361</v>
      </c>
      <c r="DG744" s="191">
        <v>20</v>
      </c>
      <c r="DH744" s="191" t="s">
        <v>353</v>
      </c>
      <c r="DI744" s="192">
        <v>175</v>
      </c>
      <c r="DJ744" s="191"/>
      <c r="DK744" s="209"/>
      <c r="DL744" s="208"/>
      <c r="DM744" s="191"/>
      <c r="DN744" s="191">
        <f t="shared" si="458"/>
        <v>51.981510467270347</v>
      </c>
      <c r="DO744" s="192">
        <f t="shared" si="459"/>
        <v>0</v>
      </c>
      <c r="DP744" s="191">
        <v>1</v>
      </c>
      <c r="DQ744" s="191" t="s">
        <v>363</v>
      </c>
      <c r="DR744" s="191" t="s">
        <v>371</v>
      </c>
      <c r="DS744" s="208">
        <v>0.13400000000000001</v>
      </c>
      <c r="DT744" s="191">
        <v>580</v>
      </c>
      <c r="DU744" s="191">
        <f t="shared" si="460"/>
        <v>7.4940185784081583</v>
      </c>
      <c r="DV744" s="191">
        <v>0.375</v>
      </c>
      <c r="DW744" s="191">
        <v>0.45</v>
      </c>
      <c r="DX744" s="192">
        <f t="shared" si="461"/>
        <v>9.5412664957706035</v>
      </c>
      <c r="DY744" s="191">
        <v>1</v>
      </c>
      <c r="DZ744" s="191" t="s">
        <v>363</v>
      </c>
      <c r="EA744" s="191" t="s">
        <v>371</v>
      </c>
      <c r="EB744" s="208">
        <v>0.13400000000000001</v>
      </c>
      <c r="EC744" s="191">
        <v>580</v>
      </c>
      <c r="ED744" s="191">
        <f t="shared" si="462"/>
        <v>3.0096947122116431</v>
      </c>
      <c r="EE744" s="191">
        <v>0.47499999999999998</v>
      </c>
      <c r="EF744" s="191">
        <v>0.47499999999999998</v>
      </c>
      <c r="EG744" s="191">
        <f t="shared" si="463"/>
        <v>4.7706332478853017</v>
      </c>
      <c r="EH744" s="166">
        <f t="shared" si="464"/>
        <v>2</v>
      </c>
      <c r="EI744" s="205">
        <f t="shared" si="465"/>
        <v>3.5678329560389588</v>
      </c>
      <c r="EJ744" s="205">
        <f t="shared" si="466"/>
        <v>2.0987252682582112</v>
      </c>
      <c r="EK744" s="51">
        <f t="shared" si="474"/>
        <v>0.66096944395343193</v>
      </c>
      <c r="EL744" s="220">
        <f t="shared" si="467"/>
        <v>1.6842835219805206</v>
      </c>
      <c r="EM744" s="221">
        <f t="shared" si="468"/>
        <v>7.4879011777633506</v>
      </c>
      <c r="EN744" s="191"/>
      <c r="EO744" s="313"/>
      <c r="EP744" s="192" t="s">
        <v>354</v>
      </c>
      <c r="EQ744" s="222">
        <f t="shared" si="469"/>
        <v>3.5678329560389588</v>
      </c>
      <c r="ER744" s="191">
        <f t="shared" si="470"/>
        <v>2.0987252682582112</v>
      </c>
      <c r="ES744" s="51">
        <f t="shared" si="471"/>
        <v>0.66096944395343193</v>
      </c>
      <c r="ET744" s="191">
        <f t="shared" si="475"/>
        <v>1.6842835219805206</v>
      </c>
      <c r="EU744" s="191">
        <f t="shared" si="472"/>
        <v>7.4879011777633506</v>
      </c>
      <c r="EV744" s="191"/>
      <c r="EW744" s="191"/>
      <c r="EX744" s="192" t="str">
        <f t="shared" si="473"/>
        <v>Rear</v>
      </c>
      <c r="EY744" s="145"/>
      <c r="EZ744" s="191"/>
      <c r="FA744" s="191"/>
      <c r="FB744" s="191"/>
      <c r="FC744" s="191"/>
      <c r="FD744" s="191"/>
      <c r="FE744" s="191"/>
      <c r="FF744" s="192"/>
      <c r="FG744" s="145"/>
      <c r="FH744" s="191"/>
      <c r="FI744" s="191"/>
      <c r="FJ744" s="191"/>
      <c r="FK744" s="191"/>
      <c r="FL744" s="191"/>
      <c r="FM744" s="191"/>
      <c r="FN744" s="192"/>
      <c r="FO744" s="145"/>
      <c r="FP744" s="191"/>
      <c r="FQ744" s="191"/>
      <c r="FR744" s="191"/>
      <c r="FS744" s="191"/>
      <c r="FT744" s="191"/>
      <c r="FU744" s="191"/>
      <c r="FV744" s="192"/>
      <c r="FW744" s="191"/>
      <c r="FX744" s="191"/>
      <c r="FY744" s="191"/>
      <c r="FZ744" s="191"/>
      <c r="GA744" s="191"/>
      <c r="GB744" s="191"/>
      <c r="GC744" s="191"/>
      <c r="GD744" s="210"/>
      <c r="GE744" s="145"/>
      <c r="GF744" s="191"/>
      <c r="GG744" s="191"/>
      <c r="GH744" s="191"/>
      <c r="GI744" s="191"/>
      <c r="GJ744" s="191"/>
      <c r="GK744" s="191"/>
      <c r="GL744" s="210"/>
      <c r="GM744" s="145"/>
      <c r="GN744" s="191"/>
      <c r="GO744" s="191"/>
      <c r="GP744" s="191"/>
      <c r="GQ744" s="191"/>
      <c r="GR744" s="191"/>
      <c r="GS744" s="191"/>
      <c r="GT744" s="210"/>
      <c r="GU744" s="145"/>
      <c r="GV744" s="191"/>
      <c r="GW744" s="191"/>
      <c r="GX744" s="191"/>
      <c r="GY744" s="191"/>
      <c r="GZ744" s="191"/>
      <c r="HA744" s="191"/>
      <c r="HB744" s="210"/>
      <c r="HC744" s="145"/>
      <c r="HD744" s="191"/>
      <c r="HE744" s="191"/>
      <c r="HF744" s="191"/>
      <c r="HG744" s="191"/>
      <c r="HH744" s="191"/>
      <c r="HI744" s="191"/>
      <c r="HJ744" s="210"/>
      <c r="HR744" s="310"/>
    </row>
    <row r="745" spans="1:226" s="309" customFormat="1" ht="14.45" customHeight="1" x14ac:dyDescent="0.25">
      <c r="A745" s="211" t="s">
        <v>431</v>
      </c>
      <c r="B745" s="194" t="s">
        <v>0</v>
      </c>
      <c r="C745" s="31">
        <f t="shared" si="476"/>
        <v>735</v>
      </c>
      <c r="D745" s="173" t="str">
        <f t="shared" si="436"/>
        <v>Dw_735</v>
      </c>
      <c r="E745" s="4">
        <v>560.42922042135399</v>
      </c>
      <c r="F745" s="195" t="s">
        <v>360</v>
      </c>
      <c r="G745" s="195">
        <v>17.5</v>
      </c>
      <c r="H745" s="3">
        <f t="shared" si="437"/>
        <v>45.9597582522021</v>
      </c>
      <c r="I745" s="196">
        <f t="shared" si="438"/>
        <v>173.84443307347829</v>
      </c>
      <c r="J745" s="1">
        <f t="shared" si="439"/>
        <v>0.30000000000000004</v>
      </c>
      <c r="K745" s="280">
        <f t="shared" si="440"/>
        <v>0.63659912156359655</v>
      </c>
      <c r="L745" s="280">
        <f t="shared" si="441"/>
        <v>0.72801676917352776</v>
      </c>
      <c r="M745" s="225">
        <f t="shared" si="442"/>
        <v>1.1347607538719948</v>
      </c>
      <c r="N745" s="15" t="s">
        <v>432</v>
      </c>
      <c r="O745" s="197">
        <f t="shared" si="443"/>
        <v>0.54601257688014582</v>
      </c>
      <c r="P745" s="198">
        <f t="shared" si="444"/>
        <v>0</v>
      </c>
      <c r="Q745" s="198">
        <f t="shared" si="445"/>
        <v>0</v>
      </c>
      <c r="R745" s="198">
        <f t="shared" si="446"/>
        <v>0.79506611041997022</v>
      </c>
      <c r="S745" s="77">
        <f t="shared" si="447"/>
        <v>0.75734525629081417</v>
      </c>
      <c r="T745" s="199"/>
      <c r="U745" s="3">
        <f t="shared" si="448"/>
        <v>1.7394537053405292</v>
      </c>
      <c r="V745" s="98">
        <f t="shared" si="449"/>
        <v>10.28737725627785</v>
      </c>
      <c r="W745" s="49">
        <f t="shared" si="450"/>
        <v>4.4675875208285234</v>
      </c>
      <c r="X745" s="317">
        <f t="shared" si="451"/>
        <v>7.8045940010298437E-2</v>
      </c>
      <c r="Y745" s="318">
        <v>7.8045940010298437E-2</v>
      </c>
      <c r="Z745" s="200"/>
      <c r="AA745" s="66"/>
      <c r="AB745" s="66"/>
      <c r="AC745" s="66">
        <v>250</v>
      </c>
      <c r="AD745" s="66"/>
      <c r="AE745" s="66"/>
      <c r="AF745" s="66"/>
      <c r="AG745" s="66"/>
      <c r="AH745" s="195"/>
      <c r="AI745" s="34"/>
      <c r="AJ745" s="229">
        <v>180</v>
      </c>
      <c r="AK745" s="34"/>
      <c r="AL745" s="34"/>
      <c r="AM745" s="34"/>
      <c r="AN745" s="201"/>
      <c r="AO745" s="201"/>
      <c r="AP745" s="202">
        <v>240</v>
      </c>
      <c r="AQ745" s="18"/>
      <c r="AR745" s="18"/>
      <c r="AS745" s="18"/>
      <c r="AT745" s="51"/>
      <c r="AU745" s="17"/>
      <c r="AV745" s="18"/>
      <c r="AW745" s="112"/>
      <c r="AX745" s="103"/>
      <c r="AY745" s="18"/>
      <c r="AZ745" s="18"/>
      <c r="BA745" s="18"/>
      <c r="BB745" s="17"/>
      <c r="BC745" s="19"/>
      <c r="BD745" s="19"/>
      <c r="BE745" s="19"/>
      <c r="BF745" s="17"/>
      <c r="BG745" s="18"/>
      <c r="BH745" s="18"/>
      <c r="BI745" s="128"/>
      <c r="BJ745" s="331"/>
      <c r="BK745" s="332"/>
      <c r="BL745" s="332"/>
      <c r="BM745" s="332"/>
      <c r="BN745" s="333"/>
      <c r="BO745" s="203">
        <f t="shared" si="452"/>
        <v>6.9363999999999999</v>
      </c>
      <c r="BP745" s="285">
        <v>6.6258806084138895</v>
      </c>
      <c r="BQ745" s="204">
        <v>3.0203222796558551</v>
      </c>
      <c r="BR745" s="204"/>
      <c r="BS745" s="47"/>
      <c r="BT745" s="42"/>
      <c r="BU745" s="42"/>
      <c r="BV745" s="42"/>
      <c r="BW745" s="43"/>
      <c r="BX745" s="191"/>
      <c r="BY745" s="191"/>
      <c r="BZ745" s="205"/>
      <c r="CA745" s="191"/>
      <c r="CB745" s="206"/>
      <c r="CC745" s="191"/>
      <c r="CD745" s="207">
        <f t="shared" si="453"/>
        <v>52.15332992204349</v>
      </c>
      <c r="CE745" s="47" t="s">
        <v>356</v>
      </c>
      <c r="CF745" s="42">
        <v>31.8</v>
      </c>
      <c r="CG745" s="42" t="s">
        <v>353</v>
      </c>
      <c r="CH745" s="42">
        <v>175</v>
      </c>
      <c r="CI745" s="191"/>
      <c r="CJ745" s="192"/>
      <c r="CK745" s="191" t="s">
        <v>357</v>
      </c>
      <c r="CL745" s="191" t="s">
        <v>358</v>
      </c>
      <c r="CM745" s="208">
        <v>0.13</v>
      </c>
      <c r="CN745" s="191">
        <v>470</v>
      </c>
      <c r="CO745" s="205">
        <f t="shared" si="454"/>
        <v>71.953362717646201</v>
      </c>
      <c r="CP745" s="191">
        <f t="shared" si="455"/>
        <v>39.114997441532616</v>
      </c>
      <c r="CQ745" s="145" t="s">
        <v>353</v>
      </c>
      <c r="CR745" s="191">
        <v>175</v>
      </c>
      <c r="CS745" s="191"/>
      <c r="CT745" s="191"/>
      <c r="CU745" s="191"/>
      <c r="CV745" s="192"/>
      <c r="CW745" s="191" t="s">
        <v>357</v>
      </c>
      <c r="CX745" s="209" t="s">
        <v>358</v>
      </c>
      <c r="CY745" s="208">
        <v>0.13</v>
      </c>
      <c r="CZ745" s="191">
        <v>470</v>
      </c>
      <c r="DA745" s="191"/>
      <c r="DB745" s="191">
        <f t="shared" si="456"/>
        <v>45.9597582522021</v>
      </c>
      <c r="DC745" s="43">
        <f t="shared" si="457"/>
        <v>0</v>
      </c>
      <c r="DD745" s="191" t="s">
        <v>362</v>
      </c>
      <c r="DE745" s="191">
        <v>100</v>
      </c>
      <c r="DF745" s="191" t="s">
        <v>361</v>
      </c>
      <c r="DG745" s="191">
        <v>20</v>
      </c>
      <c r="DH745" s="191" t="s">
        <v>353</v>
      </c>
      <c r="DI745" s="192">
        <v>175</v>
      </c>
      <c r="DJ745" s="191"/>
      <c r="DK745" s="209"/>
      <c r="DL745" s="208"/>
      <c r="DM745" s="191"/>
      <c r="DN745" s="191">
        <f t="shared" si="458"/>
        <v>45.9597582522021</v>
      </c>
      <c r="DO745" s="192">
        <f t="shared" si="459"/>
        <v>0</v>
      </c>
      <c r="DP745" s="191">
        <v>1</v>
      </c>
      <c r="DQ745" s="191" t="s">
        <v>363</v>
      </c>
      <c r="DR745" s="191" t="s">
        <v>371</v>
      </c>
      <c r="DS745" s="208">
        <v>0.13400000000000001</v>
      </c>
      <c r="DT745" s="191">
        <v>580</v>
      </c>
      <c r="DU745" s="191">
        <f t="shared" si="460"/>
        <v>6.6258806084138895</v>
      </c>
      <c r="DV745" s="191">
        <v>0.375</v>
      </c>
      <c r="DW745" s="191">
        <v>0.45</v>
      </c>
      <c r="DX745" s="192">
        <f t="shared" si="461"/>
        <v>8.692221653673915</v>
      </c>
      <c r="DY745" s="191">
        <v>1</v>
      </c>
      <c r="DZ745" s="191" t="s">
        <v>363</v>
      </c>
      <c r="EA745" s="191" t="s">
        <v>371</v>
      </c>
      <c r="EB745" s="208">
        <v>0.13400000000000001</v>
      </c>
      <c r="EC745" s="191">
        <v>580</v>
      </c>
      <c r="ED745" s="191">
        <f t="shared" si="462"/>
        <v>3.0203222796558551</v>
      </c>
      <c r="EE745" s="191">
        <v>0.47499999999999998</v>
      </c>
      <c r="EF745" s="191">
        <v>0.47499999999999998</v>
      </c>
      <c r="EG745" s="191">
        <f t="shared" si="463"/>
        <v>4.3461108268369575</v>
      </c>
      <c r="EH745" s="166">
        <f t="shared" si="464"/>
        <v>2</v>
      </c>
      <c r="EI745" s="205">
        <f t="shared" si="465"/>
        <v>2.9570712990788999</v>
      </c>
      <c r="EJ745" s="205">
        <f t="shared" si="466"/>
        <v>1.7394537053405295</v>
      </c>
      <c r="EK745" s="51">
        <f t="shared" si="474"/>
        <v>1.0308685743153256</v>
      </c>
      <c r="EL745" s="220">
        <f t="shared" si="467"/>
        <v>0.25556435046055004</v>
      </c>
      <c r="EM745" s="221">
        <f t="shared" si="468"/>
        <v>5.1436886281389249</v>
      </c>
      <c r="EN745" s="191"/>
      <c r="EO745" s="313"/>
      <c r="EP745" s="192" t="s">
        <v>354</v>
      </c>
      <c r="EQ745" s="222">
        <f t="shared" si="469"/>
        <v>2.9570712990788999</v>
      </c>
      <c r="ER745" s="191">
        <f t="shared" si="470"/>
        <v>1.7394537053405295</v>
      </c>
      <c r="ES745" s="51">
        <f t="shared" si="471"/>
        <v>1.0308685743153256</v>
      </c>
      <c r="ET745" s="191">
        <f t="shared" si="475"/>
        <v>3.72376435046055</v>
      </c>
      <c r="EU745" s="191">
        <f t="shared" si="472"/>
        <v>5.1436886281389249</v>
      </c>
      <c r="EV745" s="191"/>
      <c r="EW745" s="191"/>
      <c r="EX745" s="192" t="str">
        <f t="shared" si="473"/>
        <v>Front</v>
      </c>
      <c r="EY745" s="145"/>
      <c r="EZ745" s="191"/>
      <c r="FA745" s="191"/>
      <c r="FB745" s="191"/>
      <c r="FC745" s="191"/>
      <c r="FD745" s="191"/>
      <c r="FE745" s="191"/>
      <c r="FF745" s="192"/>
      <c r="FG745" s="145"/>
      <c r="FH745" s="191"/>
      <c r="FI745" s="191"/>
      <c r="FJ745" s="191"/>
      <c r="FK745" s="191"/>
      <c r="FL745" s="191"/>
      <c r="FM745" s="191"/>
      <c r="FN745" s="192"/>
      <c r="FO745" s="145"/>
      <c r="FP745" s="191"/>
      <c r="FQ745" s="191"/>
      <c r="FR745" s="191"/>
      <c r="FS745" s="191"/>
      <c r="FT745" s="191"/>
      <c r="FU745" s="191"/>
      <c r="FV745" s="192"/>
      <c r="FW745" s="191"/>
      <c r="FX745" s="191"/>
      <c r="FY745" s="191"/>
      <c r="FZ745" s="191"/>
      <c r="GA745" s="191"/>
      <c r="GB745" s="191"/>
      <c r="GC745" s="191"/>
      <c r="GD745" s="210"/>
      <c r="GE745" s="145"/>
      <c r="GF745" s="191"/>
      <c r="GG745" s="191"/>
      <c r="GH745" s="191"/>
      <c r="GI745" s="191"/>
      <c r="GJ745" s="191"/>
      <c r="GK745" s="191"/>
      <c r="GL745" s="210"/>
      <c r="GM745" s="145"/>
      <c r="GN745" s="191"/>
      <c r="GO745" s="191"/>
      <c r="GP745" s="191"/>
      <c r="GQ745" s="191"/>
      <c r="GR745" s="191"/>
      <c r="GS745" s="191"/>
      <c r="GT745" s="210"/>
      <c r="GU745" s="145"/>
      <c r="GV745" s="191"/>
      <c r="GW745" s="191"/>
      <c r="GX745" s="191"/>
      <c r="GY745" s="191"/>
      <c r="GZ745" s="191"/>
      <c r="HA745" s="191"/>
      <c r="HB745" s="210"/>
      <c r="HC745" s="145"/>
      <c r="HD745" s="191"/>
      <c r="HE745" s="191"/>
      <c r="HF745" s="191"/>
      <c r="HG745" s="191"/>
      <c r="HH745" s="191"/>
      <c r="HI745" s="191"/>
      <c r="HJ745" s="210"/>
      <c r="HR745" s="310"/>
    </row>
    <row r="746" spans="1:226" s="309" customFormat="1" ht="14.45" customHeight="1" x14ac:dyDescent="0.25">
      <c r="A746" s="211" t="s">
        <v>431</v>
      </c>
      <c r="B746" s="194" t="s">
        <v>0</v>
      </c>
      <c r="C746" s="31">
        <f t="shared" si="476"/>
        <v>736</v>
      </c>
      <c r="D746" s="173" t="str">
        <f t="shared" si="436"/>
        <v>Dw_736</v>
      </c>
      <c r="E746" s="4">
        <v>600.57489104598221</v>
      </c>
      <c r="F746" s="195" t="s">
        <v>360</v>
      </c>
      <c r="G746" s="195">
        <v>17.5</v>
      </c>
      <c r="H746" s="3">
        <f t="shared" si="437"/>
        <v>48.060595148976887</v>
      </c>
      <c r="I746" s="196">
        <f t="shared" si="438"/>
        <v>177.43571662779541</v>
      </c>
      <c r="J746" s="1">
        <f t="shared" si="439"/>
        <v>0.3</v>
      </c>
      <c r="K746" s="280">
        <f t="shared" si="440"/>
        <v>0.65462737583215158</v>
      </c>
      <c r="L746" s="280">
        <f t="shared" si="441"/>
        <v>0.74393027476697526</v>
      </c>
      <c r="M746" s="225">
        <f t="shared" si="442"/>
        <v>1.1075750273864804</v>
      </c>
      <c r="N746" s="15" t="s">
        <v>432</v>
      </c>
      <c r="O746" s="197">
        <f t="shared" si="443"/>
        <v>0.55794770607523136</v>
      </c>
      <c r="P746" s="198">
        <f t="shared" si="444"/>
        <v>0</v>
      </c>
      <c r="Q746" s="198">
        <f t="shared" si="445"/>
        <v>0</v>
      </c>
      <c r="R746" s="198">
        <f t="shared" si="446"/>
        <v>0.77601852726904874</v>
      </c>
      <c r="S746" s="77">
        <f t="shared" si="447"/>
        <v>0.79618491650442558</v>
      </c>
      <c r="T746" s="199"/>
      <c r="U746" s="3">
        <f t="shared" si="448"/>
        <v>1.6943817763058335</v>
      </c>
      <c r="V746" s="98">
        <f t="shared" si="449"/>
        <v>9.7611606531828556</v>
      </c>
      <c r="W746" s="49">
        <f t="shared" si="450"/>
        <v>4.9236557881367933</v>
      </c>
      <c r="X746" s="317">
        <f t="shared" si="451"/>
        <v>7.1608743220016174E-2</v>
      </c>
      <c r="Y746" s="318">
        <v>7.1608743220016161E-2</v>
      </c>
      <c r="Z746" s="200"/>
      <c r="AA746" s="66"/>
      <c r="AB746" s="66"/>
      <c r="AC746" s="66">
        <v>250</v>
      </c>
      <c r="AD746" s="66"/>
      <c r="AE746" s="66"/>
      <c r="AF746" s="66"/>
      <c r="AG746" s="66"/>
      <c r="AH746" s="195"/>
      <c r="AI746" s="34"/>
      <c r="AJ746" s="229">
        <v>180</v>
      </c>
      <c r="AK746" s="34"/>
      <c r="AL746" s="34"/>
      <c r="AM746" s="34"/>
      <c r="AN746" s="201"/>
      <c r="AO746" s="201"/>
      <c r="AP746" s="202">
        <v>240</v>
      </c>
      <c r="AQ746" s="18"/>
      <c r="AR746" s="18"/>
      <c r="AS746" s="18"/>
      <c r="AT746" s="51"/>
      <c r="AU746" s="17"/>
      <c r="AV746" s="18"/>
      <c r="AW746" s="112"/>
      <c r="AX746" s="103"/>
      <c r="AY746" s="18"/>
      <c r="AZ746" s="18"/>
      <c r="BA746" s="18"/>
      <c r="BB746" s="17"/>
      <c r="BC746" s="19"/>
      <c r="BD746" s="19"/>
      <c r="BE746" s="19"/>
      <c r="BF746" s="17"/>
      <c r="BG746" s="18"/>
      <c r="BH746" s="18"/>
      <c r="BI746" s="128"/>
      <c r="BJ746" s="331"/>
      <c r="BK746" s="332"/>
      <c r="BL746" s="332"/>
      <c r="BM746" s="332"/>
      <c r="BN746" s="333"/>
      <c r="BO746" s="203">
        <f t="shared" si="452"/>
        <v>6.9363999999999999</v>
      </c>
      <c r="BP746" s="285">
        <v>6.9287519677320928</v>
      </c>
      <c r="BQ746" s="204">
        <v>2.9323344785214847</v>
      </c>
      <c r="BR746" s="204"/>
      <c r="BS746" s="47"/>
      <c r="BT746" s="42"/>
      <c r="BU746" s="42"/>
      <c r="BV746" s="42"/>
      <c r="BW746" s="43"/>
      <c r="BX746" s="191"/>
      <c r="BY746" s="191"/>
      <c r="BZ746" s="205"/>
      <c r="CA746" s="191"/>
      <c r="CB746" s="206"/>
      <c r="CC746" s="191"/>
      <c r="CD746" s="207">
        <f t="shared" si="453"/>
        <v>53.230714988338626</v>
      </c>
      <c r="CE746" s="47" t="s">
        <v>356</v>
      </c>
      <c r="CF746" s="42">
        <v>31.8</v>
      </c>
      <c r="CG746" s="42" t="s">
        <v>353</v>
      </c>
      <c r="CH746" s="42">
        <v>175</v>
      </c>
      <c r="CI746" s="191"/>
      <c r="CJ746" s="192"/>
      <c r="CK746" s="191" t="s">
        <v>357</v>
      </c>
      <c r="CL746" s="191" t="s">
        <v>358</v>
      </c>
      <c r="CM746" s="208">
        <v>0.13</v>
      </c>
      <c r="CN746" s="191">
        <v>470</v>
      </c>
      <c r="CO746" s="205">
        <f t="shared" si="454"/>
        <v>71.34297247841377</v>
      </c>
      <c r="CP746" s="191">
        <f t="shared" si="455"/>
        <v>39.923036241253968</v>
      </c>
      <c r="CQ746" s="145" t="s">
        <v>353</v>
      </c>
      <c r="CR746" s="191">
        <v>175</v>
      </c>
      <c r="CS746" s="191"/>
      <c r="CT746" s="191"/>
      <c r="CU746" s="191"/>
      <c r="CV746" s="192"/>
      <c r="CW746" s="191" t="s">
        <v>357</v>
      </c>
      <c r="CX746" s="209" t="s">
        <v>358</v>
      </c>
      <c r="CY746" s="208">
        <v>0.13</v>
      </c>
      <c r="CZ746" s="191">
        <v>470</v>
      </c>
      <c r="DA746" s="191"/>
      <c r="DB746" s="191">
        <f t="shared" si="456"/>
        <v>48.060595148976887</v>
      </c>
      <c r="DC746" s="43">
        <f t="shared" si="457"/>
        <v>0</v>
      </c>
      <c r="DD746" s="191" t="s">
        <v>362</v>
      </c>
      <c r="DE746" s="191">
        <v>100</v>
      </c>
      <c r="DF746" s="191" t="s">
        <v>361</v>
      </c>
      <c r="DG746" s="191">
        <v>20</v>
      </c>
      <c r="DH746" s="191" t="s">
        <v>353</v>
      </c>
      <c r="DI746" s="192">
        <v>175</v>
      </c>
      <c r="DJ746" s="191"/>
      <c r="DK746" s="209"/>
      <c r="DL746" s="208"/>
      <c r="DM746" s="191"/>
      <c r="DN746" s="191">
        <f t="shared" si="458"/>
        <v>48.060595148976887</v>
      </c>
      <c r="DO746" s="192">
        <f t="shared" si="459"/>
        <v>0</v>
      </c>
      <c r="DP746" s="191">
        <v>1</v>
      </c>
      <c r="DQ746" s="191" t="s">
        <v>363</v>
      </c>
      <c r="DR746" s="191" t="s">
        <v>371</v>
      </c>
      <c r="DS746" s="208">
        <v>0.13400000000000001</v>
      </c>
      <c r="DT746" s="191">
        <v>580</v>
      </c>
      <c r="DU746" s="191">
        <f t="shared" si="460"/>
        <v>6.9287519677320928</v>
      </c>
      <c r="DV746" s="191">
        <v>0.375</v>
      </c>
      <c r="DW746" s="191">
        <v>0.45</v>
      </c>
      <c r="DX746" s="192">
        <f t="shared" si="461"/>
        <v>8.8717858313897704</v>
      </c>
      <c r="DY746" s="191">
        <v>1</v>
      </c>
      <c r="DZ746" s="191" t="s">
        <v>363</v>
      </c>
      <c r="EA746" s="191" t="s">
        <v>371</v>
      </c>
      <c r="EB746" s="208">
        <v>0.13400000000000001</v>
      </c>
      <c r="EC746" s="191">
        <v>580</v>
      </c>
      <c r="ED746" s="191">
        <f t="shared" si="462"/>
        <v>2.9323344785214847</v>
      </c>
      <c r="EE746" s="191">
        <v>0.47499999999999998</v>
      </c>
      <c r="EF746" s="191">
        <v>0.47499999999999998</v>
      </c>
      <c r="EG746" s="191">
        <f t="shared" si="463"/>
        <v>4.4358929156948852</v>
      </c>
      <c r="EH746" s="166">
        <f t="shared" si="464"/>
        <v>2</v>
      </c>
      <c r="EI746" s="205">
        <f t="shared" si="465"/>
        <v>2.8804490197199164</v>
      </c>
      <c r="EJ746" s="205">
        <f t="shared" si="466"/>
        <v>1.6943817763058333</v>
      </c>
      <c r="EK746" s="51">
        <f t="shared" si="474"/>
        <v>0.98795270221565135</v>
      </c>
      <c r="EL746" s="220">
        <f t="shared" si="467"/>
        <v>0.29387549014004177</v>
      </c>
      <c r="EM746" s="221">
        <f t="shared" si="468"/>
        <v>4.8805803265914278</v>
      </c>
      <c r="EN746" s="191"/>
      <c r="EO746" s="313"/>
      <c r="EP746" s="192" t="s">
        <v>354</v>
      </c>
      <c r="EQ746" s="222">
        <f t="shared" si="469"/>
        <v>2.8804490197199164</v>
      </c>
      <c r="ER746" s="191">
        <f t="shared" si="470"/>
        <v>1.6943817763058333</v>
      </c>
      <c r="ES746" s="51">
        <f t="shared" si="471"/>
        <v>0.98795270221565135</v>
      </c>
      <c r="ET746" s="191">
        <f t="shared" si="475"/>
        <v>3.7620754901400417</v>
      </c>
      <c r="EU746" s="191">
        <f t="shared" si="472"/>
        <v>4.8805803265914278</v>
      </c>
      <c r="EV746" s="191"/>
      <c r="EW746" s="191"/>
      <c r="EX746" s="192" t="str">
        <f t="shared" si="473"/>
        <v>Front</v>
      </c>
      <c r="EY746" s="145"/>
      <c r="EZ746" s="191"/>
      <c r="FA746" s="191"/>
      <c r="FB746" s="191"/>
      <c r="FC746" s="191"/>
      <c r="FD746" s="191"/>
      <c r="FE746" s="191"/>
      <c r="FF746" s="192"/>
      <c r="FG746" s="145"/>
      <c r="FH746" s="191"/>
      <c r="FI746" s="191"/>
      <c r="FJ746" s="191"/>
      <c r="FK746" s="191"/>
      <c r="FL746" s="191"/>
      <c r="FM746" s="191"/>
      <c r="FN746" s="192"/>
      <c r="FO746" s="145"/>
      <c r="FP746" s="191"/>
      <c r="FQ746" s="191"/>
      <c r="FR746" s="191"/>
      <c r="FS746" s="191"/>
      <c r="FT746" s="191"/>
      <c r="FU746" s="191"/>
      <c r="FV746" s="192"/>
      <c r="FW746" s="191"/>
      <c r="FX746" s="191"/>
      <c r="FY746" s="191"/>
      <c r="FZ746" s="191"/>
      <c r="GA746" s="191"/>
      <c r="GB746" s="191"/>
      <c r="GC746" s="191"/>
      <c r="GD746" s="210"/>
      <c r="GE746" s="145"/>
      <c r="GF746" s="191"/>
      <c r="GG746" s="191"/>
      <c r="GH746" s="191"/>
      <c r="GI746" s="191"/>
      <c r="GJ746" s="191"/>
      <c r="GK746" s="191"/>
      <c r="GL746" s="210"/>
      <c r="GM746" s="145"/>
      <c r="GN746" s="191"/>
      <c r="GO746" s="191"/>
      <c r="GP746" s="191"/>
      <c r="GQ746" s="191"/>
      <c r="GR746" s="191"/>
      <c r="GS746" s="191"/>
      <c r="GT746" s="210"/>
      <c r="GU746" s="145"/>
      <c r="GV746" s="191"/>
      <c r="GW746" s="191"/>
      <c r="GX746" s="191"/>
      <c r="GY746" s="191"/>
      <c r="GZ746" s="191"/>
      <c r="HA746" s="191"/>
      <c r="HB746" s="210"/>
      <c r="HC746" s="145"/>
      <c r="HD746" s="191"/>
      <c r="HE746" s="191"/>
      <c r="HF746" s="191"/>
      <c r="HG746" s="191"/>
      <c r="HH746" s="191"/>
      <c r="HI746" s="191"/>
      <c r="HJ746" s="210"/>
      <c r="HR746" s="310"/>
    </row>
    <row r="747" spans="1:226" s="309" customFormat="1" ht="14.45" customHeight="1" x14ac:dyDescent="0.25">
      <c r="A747" s="211" t="s">
        <v>431</v>
      </c>
      <c r="B747" s="194" t="s">
        <v>0</v>
      </c>
      <c r="C747" s="31">
        <f t="shared" si="476"/>
        <v>737</v>
      </c>
      <c r="D747" s="173" t="str">
        <f t="shared" si="436"/>
        <v>Dw_737</v>
      </c>
      <c r="E747" s="4">
        <v>617.07085256072969</v>
      </c>
      <c r="F747" s="195" t="s">
        <v>360</v>
      </c>
      <c r="G747" s="195">
        <v>17.5</v>
      </c>
      <c r="H747" s="3">
        <f t="shared" si="437"/>
        <v>51.321623459323035</v>
      </c>
      <c r="I747" s="196">
        <f t="shared" si="438"/>
        <v>186.13136143318579</v>
      </c>
      <c r="J747" s="1">
        <f t="shared" si="439"/>
        <v>0.3</v>
      </c>
      <c r="K747" s="280">
        <f t="shared" si="440"/>
        <v>0.66883063241572105</v>
      </c>
      <c r="L747" s="280">
        <f t="shared" si="441"/>
        <v>0.75393747382484455</v>
      </c>
      <c r="M747" s="225">
        <f t="shared" si="442"/>
        <v>1.0880288787866084</v>
      </c>
      <c r="N747" s="15" t="s">
        <v>432</v>
      </c>
      <c r="O747" s="197">
        <f t="shared" si="443"/>
        <v>0.56545310536863336</v>
      </c>
      <c r="P747" s="198">
        <f t="shared" si="444"/>
        <v>0</v>
      </c>
      <c r="Q747" s="198">
        <f t="shared" si="445"/>
        <v>0</v>
      </c>
      <c r="R747" s="198">
        <f t="shared" si="446"/>
        <v>0.76232358735509398</v>
      </c>
      <c r="S747" s="77">
        <f t="shared" si="447"/>
        <v>0.84104188558960769</v>
      </c>
      <c r="T747" s="199"/>
      <c r="U747" s="3">
        <f t="shared" si="448"/>
        <v>1.6648972630312295</v>
      </c>
      <c r="V747" s="98">
        <f t="shared" si="449"/>
        <v>9.4244018479261875</v>
      </c>
      <c r="W747" s="49">
        <f t="shared" si="450"/>
        <v>5.4456106909974569</v>
      </c>
      <c r="X747" s="317">
        <f t="shared" si="451"/>
        <v>6.5332302083948704E-2</v>
      </c>
      <c r="Y747" s="318">
        <v>6.5332302083948732E-2</v>
      </c>
      <c r="Z747" s="200"/>
      <c r="AA747" s="66"/>
      <c r="AB747" s="66"/>
      <c r="AC747" s="66">
        <v>250</v>
      </c>
      <c r="AD747" s="66"/>
      <c r="AE747" s="66"/>
      <c r="AF747" s="66"/>
      <c r="AG747" s="66"/>
      <c r="AH747" s="195"/>
      <c r="AI747" s="34"/>
      <c r="AJ747" s="229">
        <v>180</v>
      </c>
      <c r="AK747" s="34"/>
      <c r="AL747" s="34"/>
      <c r="AM747" s="34"/>
      <c r="AN747" s="201"/>
      <c r="AO747" s="201"/>
      <c r="AP747" s="202">
        <v>240</v>
      </c>
      <c r="AQ747" s="18"/>
      <c r="AR747" s="18"/>
      <c r="AS747" s="18"/>
      <c r="AT747" s="51"/>
      <c r="AU747" s="17"/>
      <c r="AV747" s="18"/>
      <c r="AW747" s="112"/>
      <c r="AX747" s="103"/>
      <c r="AY747" s="18"/>
      <c r="AZ747" s="18"/>
      <c r="BA747" s="18"/>
      <c r="BB747" s="17"/>
      <c r="BC747" s="19"/>
      <c r="BD747" s="19"/>
      <c r="BE747" s="19"/>
      <c r="BF747" s="17"/>
      <c r="BG747" s="18"/>
      <c r="BH747" s="18"/>
      <c r="BI747" s="128"/>
      <c r="BJ747" s="331"/>
      <c r="BK747" s="332"/>
      <c r="BL747" s="332"/>
      <c r="BM747" s="332"/>
      <c r="BN747" s="333"/>
      <c r="BO747" s="203">
        <f t="shared" si="452"/>
        <v>6.9363999999999999</v>
      </c>
      <c r="BP747" s="285">
        <v>7.3988846461165787</v>
      </c>
      <c r="BQ747" s="204">
        <v>2.9119796563354816</v>
      </c>
      <c r="BR747" s="204"/>
      <c r="BS747" s="47"/>
      <c r="BT747" s="42"/>
      <c r="BU747" s="42"/>
      <c r="BV747" s="42"/>
      <c r="BW747" s="43"/>
      <c r="BX747" s="191"/>
      <c r="BY747" s="191"/>
      <c r="BZ747" s="205"/>
      <c r="CA747" s="191"/>
      <c r="CB747" s="206"/>
      <c r="CC747" s="191"/>
      <c r="CD747" s="207">
        <f t="shared" si="453"/>
        <v>55.839408429955739</v>
      </c>
      <c r="CE747" s="47" t="s">
        <v>356</v>
      </c>
      <c r="CF747" s="42">
        <v>31.8</v>
      </c>
      <c r="CG747" s="42" t="s">
        <v>353</v>
      </c>
      <c r="CH747" s="42">
        <v>175</v>
      </c>
      <c r="CI747" s="191"/>
      <c r="CJ747" s="192"/>
      <c r="CK747" s="191" t="s">
        <v>357</v>
      </c>
      <c r="CL747" s="191" t="s">
        <v>358</v>
      </c>
      <c r="CM747" s="208">
        <v>0.13</v>
      </c>
      <c r="CN747" s="191">
        <v>470</v>
      </c>
      <c r="CO747" s="205">
        <f t="shared" si="454"/>
        <v>73.516560663111846</v>
      </c>
      <c r="CP747" s="191">
        <f t="shared" si="455"/>
        <v>41.879556322466804</v>
      </c>
      <c r="CQ747" s="145" t="s">
        <v>353</v>
      </c>
      <c r="CR747" s="191">
        <v>175</v>
      </c>
      <c r="CS747" s="191"/>
      <c r="CT747" s="191"/>
      <c r="CU747" s="191"/>
      <c r="CV747" s="192"/>
      <c r="CW747" s="191" t="s">
        <v>357</v>
      </c>
      <c r="CX747" s="209" t="s">
        <v>358</v>
      </c>
      <c r="CY747" s="208">
        <v>0.13</v>
      </c>
      <c r="CZ747" s="191">
        <v>470</v>
      </c>
      <c r="DA747" s="191"/>
      <c r="DB747" s="191">
        <f t="shared" si="456"/>
        <v>51.321623459323035</v>
      </c>
      <c r="DC747" s="43">
        <f t="shared" si="457"/>
        <v>0</v>
      </c>
      <c r="DD747" s="191" t="s">
        <v>362</v>
      </c>
      <c r="DE747" s="191">
        <v>100</v>
      </c>
      <c r="DF747" s="191" t="s">
        <v>361</v>
      </c>
      <c r="DG747" s="191">
        <v>20</v>
      </c>
      <c r="DH747" s="191" t="s">
        <v>353</v>
      </c>
      <c r="DI747" s="192">
        <v>175</v>
      </c>
      <c r="DJ747" s="191"/>
      <c r="DK747" s="209"/>
      <c r="DL747" s="208"/>
      <c r="DM747" s="191"/>
      <c r="DN747" s="191">
        <f t="shared" si="458"/>
        <v>51.321623459323035</v>
      </c>
      <c r="DO747" s="192">
        <f t="shared" si="459"/>
        <v>0</v>
      </c>
      <c r="DP747" s="191">
        <v>1</v>
      </c>
      <c r="DQ747" s="191" t="s">
        <v>363</v>
      </c>
      <c r="DR747" s="191" t="s">
        <v>371</v>
      </c>
      <c r="DS747" s="208">
        <v>0.13400000000000001</v>
      </c>
      <c r="DT747" s="191">
        <v>580</v>
      </c>
      <c r="DU747" s="191">
        <f t="shared" si="460"/>
        <v>7.3988846461165787</v>
      </c>
      <c r="DV747" s="191">
        <v>0.375</v>
      </c>
      <c r="DW747" s="191">
        <v>0.45</v>
      </c>
      <c r="DX747" s="192">
        <f t="shared" si="461"/>
        <v>9.3065680716592905</v>
      </c>
      <c r="DY747" s="191">
        <v>1</v>
      </c>
      <c r="DZ747" s="191" t="s">
        <v>363</v>
      </c>
      <c r="EA747" s="191" t="s">
        <v>371</v>
      </c>
      <c r="EB747" s="208">
        <v>0.13400000000000001</v>
      </c>
      <c r="EC747" s="191">
        <v>580</v>
      </c>
      <c r="ED747" s="191">
        <f t="shared" si="462"/>
        <v>2.9119796563354816</v>
      </c>
      <c r="EE747" s="191">
        <v>0.47499999999999998</v>
      </c>
      <c r="EF747" s="191">
        <v>0.47499999999999998</v>
      </c>
      <c r="EG747" s="191">
        <f t="shared" si="463"/>
        <v>4.6532840358296452</v>
      </c>
      <c r="EH747" s="166">
        <f t="shared" si="464"/>
        <v>2</v>
      </c>
      <c r="EI747" s="205">
        <f t="shared" si="465"/>
        <v>2.83032534715309</v>
      </c>
      <c r="EJ747" s="205">
        <f t="shared" si="466"/>
        <v>1.6648972630312295</v>
      </c>
      <c r="EK747" s="51">
        <f t="shared" si="474"/>
        <v>0.99708239330425208</v>
      </c>
      <c r="EL747" s="220">
        <f t="shared" si="467"/>
        <v>0.31893732642345496</v>
      </c>
      <c r="EM747" s="221">
        <f t="shared" si="468"/>
        <v>4.7122009239630938</v>
      </c>
      <c r="EN747" s="191"/>
      <c r="EO747" s="313"/>
      <c r="EP747" s="192" t="s">
        <v>354</v>
      </c>
      <c r="EQ747" s="222">
        <f t="shared" si="469"/>
        <v>2.83032534715309</v>
      </c>
      <c r="ER747" s="191">
        <f t="shared" si="470"/>
        <v>1.6648972630312295</v>
      </c>
      <c r="ES747" s="51">
        <f t="shared" si="471"/>
        <v>0.99708239330425208</v>
      </c>
      <c r="ET747" s="191">
        <f t="shared" si="475"/>
        <v>3.7871373264234549</v>
      </c>
      <c r="EU747" s="191">
        <f t="shared" si="472"/>
        <v>4.7122009239630938</v>
      </c>
      <c r="EV747" s="191"/>
      <c r="EW747" s="191"/>
      <c r="EX747" s="192" t="str">
        <f t="shared" si="473"/>
        <v>Front</v>
      </c>
      <c r="EY747" s="145"/>
      <c r="EZ747" s="191"/>
      <c r="FA747" s="191"/>
      <c r="FB747" s="191"/>
      <c r="FC747" s="191"/>
      <c r="FD747" s="191"/>
      <c r="FE747" s="191"/>
      <c r="FF747" s="192"/>
      <c r="FG747" s="145"/>
      <c r="FH747" s="191"/>
      <c r="FI747" s="191"/>
      <c r="FJ747" s="191"/>
      <c r="FK747" s="191"/>
      <c r="FL747" s="191"/>
      <c r="FM747" s="191"/>
      <c r="FN747" s="192"/>
      <c r="FO747" s="145"/>
      <c r="FP747" s="191"/>
      <c r="FQ747" s="191"/>
      <c r="FR747" s="191"/>
      <c r="FS747" s="191"/>
      <c r="FT747" s="191"/>
      <c r="FU747" s="191"/>
      <c r="FV747" s="192"/>
      <c r="FW747" s="191"/>
      <c r="FX747" s="191"/>
      <c r="FY747" s="191"/>
      <c r="FZ747" s="191"/>
      <c r="GA747" s="191"/>
      <c r="GB747" s="191"/>
      <c r="GC747" s="191"/>
      <c r="GD747" s="210"/>
      <c r="GE747" s="145"/>
      <c r="GF747" s="191"/>
      <c r="GG747" s="191"/>
      <c r="GH747" s="191"/>
      <c r="GI747" s="191"/>
      <c r="GJ747" s="191"/>
      <c r="GK747" s="191"/>
      <c r="GL747" s="210"/>
      <c r="GM747" s="145"/>
      <c r="GN747" s="191"/>
      <c r="GO747" s="191"/>
      <c r="GP747" s="191"/>
      <c r="GQ747" s="191"/>
      <c r="GR747" s="191"/>
      <c r="GS747" s="191"/>
      <c r="GT747" s="210"/>
      <c r="GU747" s="145"/>
      <c r="GV747" s="191"/>
      <c r="GW747" s="191"/>
      <c r="GX747" s="191"/>
      <c r="GY747" s="191"/>
      <c r="GZ747" s="191"/>
      <c r="HA747" s="191"/>
      <c r="HB747" s="210"/>
      <c r="HC747" s="145"/>
      <c r="HD747" s="191"/>
      <c r="HE747" s="191"/>
      <c r="HF747" s="191"/>
      <c r="HG747" s="191"/>
      <c r="HH747" s="191"/>
      <c r="HI747" s="191"/>
      <c r="HJ747" s="210"/>
      <c r="HR747" s="310"/>
    </row>
    <row r="748" spans="1:226" s="309" customFormat="1" ht="14.45" customHeight="1" x14ac:dyDescent="0.25">
      <c r="A748" s="211" t="s">
        <v>431</v>
      </c>
      <c r="B748" s="194" t="s">
        <v>0</v>
      </c>
      <c r="C748" s="31">
        <f t="shared" si="476"/>
        <v>738</v>
      </c>
      <c r="D748" s="173" t="str">
        <f t="shared" si="436"/>
        <v>Dw_738</v>
      </c>
      <c r="E748" s="4">
        <v>446.55220134578087</v>
      </c>
      <c r="F748" s="195" t="s">
        <v>360</v>
      </c>
      <c r="G748" s="195">
        <v>17.5</v>
      </c>
      <c r="H748" s="3">
        <f t="shared" si="437"/>
        <v>46.916933477858088</v>
      </c>
      <c r="I748" s="196">
        <f t="shared" si="438"/>
        <v>173.22080413374411</v>
      </c>
      <c r="J748" s="1">
        <f t="shared" si="439"/>
        <v>0.3</v>
      </c>
      <c r="K748" s="280">
        <f t="shared" si="440"/>
        <v>0.65459435881229611</v>
      </c>
      <c r="L748" s="280">
        <f t="shared" si="441"/>
        <v>0.73773640189064071</v>
      </c>
      <c r="M748" s="225">
        <f t="shared" si="442"/>
        <v>1.1076222887552551</v>
      </c>
      <c r="N748" s="15" t="s">
        <v>432</v>
      </c>
      <c r="O748" s="197">
        <f t="shared" si="443"/>
        <v>0.55330230141798054</v>
      </c>
      <c r="P748" s="198">
        <f t="shared" si="444"/>
        <v>0</v>
      </c>
      <c r="Q748" s="198">
        <f t="shared" si="445"/>
        <v>0</v>
      </c>
      <c r="R748" s="198">
        <f t="shared" si="446"/>
        <v>0.77605164077999522</v>
      </c>
      <c r="S748" s="77">
        <f t="shared" si="447"/>
        <v>0.78667735728340982</v>
      </c>
      <c r="T748" s="199"/>
      <c r="U748" s="3">
        <f t="shared" si="448"/>
        <v>1.6221641694910847</v>
      </c>
      <c r="V748" s="98">
        <f t="shared" si="449"/>
        <v>8.9468164154543821</v>
      </c>
      <c r="W748" s="49">
        <f t="shared" si="450"/>
        <v>5.2439807971040517</v>
      </c>
      <c r="X748" s="317">
        <f t="shared" si="451"/>
        <v>6.5783333597906044E-2</v>
      </c>
      <c r="Y748" s="318">
        <v>6.578333359790603E-2</v>
      </c>
      <c r="Z748" s="200"/>
      <c r="AA748" s="66"/>
      <c r="AB748" s="66"/>
      <c r="AC748" s="66">
        <v>250</v>
      </c>
      <c r="AD748" s="66"/>
      <c r="AE748" s="66"/>
      <c r="AF748" s="66"/>
      <c r="AG748" s="66"/>
      <c r="AH748" s="195"/>
      <c r="AI748" s="34"/>
      <c r="AJ748" s="229">
        <v>180</v>
      </c>
      <c r="AK748" s="34"/>
      <c r="AL748" s="34"/>
      <c r="AM748" s="34"/>
      <c r="AN748" s="201"/>
      <c r="AO748" s="201"/>
      <c r="AP748" s="202">
        <v>240</v>
      </c>
      <c r="AQ748" s="18"/>
      <c r="AR748" s="18"/>
      <c r="AS748" s="18"/>
      <c r="AT748" s="51"/>
      <c r="AU748" s="17"/>
      <c r="AV748" s="18"/>
      <c r="AW748" s="112"/>
      <c r="AX748" s="103"/>
      <c r="AY748" s="18"/>
      <c r="AZ748" s="18"/>
      <c r="BA748" s="18"/>
      <c r="BB748" s="17"/>
      <c r="BC748" s="19"/>
      <c r="BD748" s="19"/>
      <c r="BE748" s="19"/>
      <c r="BF748" s="17"/>
      <c r="BG748" s="18"/>
      <c r="BH748" s="18"/>
      <c r="BI748" s="128"/>
      <c r="BJ748" s="331"/>
      <c r="BK748" s="332"/>
      <c r="BL748" s="332"/>
      <c r="BM748" s="332"/>
      <c r="BN748" s="333"/>
      <c r="BO748" s="203">
        <f t="shared" si="452"/>
        <v>6.9363999999999999</v>
      </c>
      <c r="BP748" s="285">
        <v>6.7638736920964897</v>
      </c>
      <c r="BQ748" s="204">
        <v>2.8972755932542147</v>
      </c>
      <c r="BR748" s="204"/>
      <c r="BS748" s="47"/>
      <c r="BT748" s="42"/>
      <c r="BU748" s="42"/>
      <c r="BV748" s="42"/>
      <c r="BW748" s="43"/>
      <c r="BX748" s="191"/>
      <c r="BY748" s="191"/>
      <c r="BZ748" s="205"/>
      <c r="CA748" s="191"/>
      <c r="CB748" s="206"/>
      <c r="CC748" s="191"/>
      <c r="CD748" s="207">
        <f t="shared" si="453"/>
        <v>51.966241240123232</v>
      </c>
      <c r="CE748" s="47" t="s">
        <v>356</v>
      </c>
      <c r="CF748" s="42">
        <v>31.8</v>
      </c>
      <c r="CG748" s="42" t="s">
        <v>353</v>
      </c>
      <c r="CH748" s="42">
        <v>175</v>
      </c>
      <c r="CI748" s="191"/>
      <c r="CJ748" s="192"/>
      <c r="CK748" s="191" t="s">
        <v>357</v>
      </c>
      <c r="CL748" s="191" t="s">
        <v>358</v>
      </c>
      <c r="CM748" s="208">
        <v>0.13</v>
      </c>
      <c r="CN748" s="191">
        <v>470</v>
      </c>
      <c r="CO748" s="205">
        <f t="shared" si="454"/>
        <v>69.415383326600079</v>
      </c>
      <c r="CP748" s="191">
        <f t="shared" si="455"/>
        <v>38.974680930092426</v>
      </c>
      <c r="CQ748" s="145" t="s">
        <v>353</v>
      </c>
      <c r="CR748" s="191">
        <v>175</v>
      </c>
      <c r="CS748" s="191"/>
      <c r="CT748" s="191"/>
      <c r="CU748" s="191"/>
      <c r="CV748" s="192"/>
      <c r="CW748" s="191" t="s">
        <v>357</v>
      </c>
      <c r="CX748" s="209" t="s">
        <v>358</v>
      </c>
      <c r="CY748" s="208">
        <v>0.13</v>
      </c>
      <c r="CZ748" s="191">
        <v>470</v>
      </c>
      <c r="DA748" s="191"/>
      <c r="DB748" s="191">
        <f t="shared" si="456"/>
        <v>46.916933477858088</v>
      </c>
      <c r="DC748" s="43">
        <f t="shared" si="457"/>
        <v>0</v>
      </c>
      <c r="DD748" s="191" t="s">
        <v>362</v>
      </c>
      <c r="DE748" s="191">
        <v>100</v>
      </c>
      <c r="DF748" s="191" t="s">
        <v>361</v>
      </c>
      <c r="DG748" s="191">
        <v>20</v>
      </c>
      <c r="DH748" s="191" t="s">
        <v>353</v>
      </c>
      <c r="DI748" s="192">
        <v>175</v>
      </c>
      <c r="DJ748" s="191"/>
      <c r="DK748" s="209"/>
      <c r="DL748" s="208"/>
      <c r="DM748" s="191"/>
      <c r="DN748" s="191">
        <f t="shared" si="458"/>
        <v>46.916933477858088</v>
      </c>
      <c r="DO748" s="192">
        <f t="shared" si="459"/>
        <v>0</v>
      </c>
      <c r="DP748" s="191">
        <v>1</v>
      </c>
      <c r="DQ748" s="191" t="s">
        <v>363</v>
      </c>
      <c r="DR748" s="191" t="s">
        <v>371</v>
      </c>
      <c r="DS748" s="208">
        <v>0.13400000000000001</v>
      </c>
      <c r="DT748" s="191">
        <v>580</v>
      </c>
      <c r="DU748" s="191">
        <f t="shared" si="460"/>
        <v>6.7638736920964897</v>
      </c>
      <c r="DV748" s="191">
        <v>0.375</v>
      </c>
      <c r="DW748" s="191">
        <v>0.45</v>
      </c>
      <c r="DX748" s="192">
        <f t="shared" si="461"/>
        <v>8.6610402066872059</v>
      </c>
      <c r="DY748" s="191">
        <v>1</v>
      </c>
      <c r="DZ748" s="191" t="s">
        <v>363</v>
      </c>
      <c r="EA748" s="191" t="s">
        <v>371</v>
      </c>
      <c r="EB748" s="208">
        <v>0.13400000000000001</v>
      </c>
      <c r="EC748" s="191">
        <v>580</v>
      </c>
      <c r="ED748" s="191">
        <f t="shared" si="462"/>
        <v>2.8972755932542147</v>
      </c>
      <c r="EE748" s="191">
        <v>0.47499999999999998</v>
      </c>
      <c r="EF748" s="191">
        <v>0.47499999999999998</v>
      </c>
      <c r="EG748" s="191">
        <f t="shared" si="463"/>
        <v>4.3305201033436029</v>
      </c>
      <c r="EH748" s="166">
        <f t="shared" si="464"/>
        <v>2</v>
      </c>
      <c r="EI748" s="205">
        <f t="shared" si="465"/>
        <v>2.7576790881348439</v>
      </c>
      <c r="EJ748" s="205">
        <f t="shared" si="466"/>
        <v>1.6221641694910847</v>
      </c>
      <c r="EK748" s="51">
        <f t="shared" si="474"/>
        <v>1.02511142376313</v>
      </c>
      <c r="EL748" s="220">
        <f t="shared" si="467"/>
        <v>0.35526045593257805</v>
      </c>
      <c r="EM748" s="221">
        <f t="shared" si="468"/>
        <v>4.4734082077271911</v>
      </c>
      <c r="EN748" s="191"/>
      <c r="EO748" s="313"/>
      <c r="EP748" s="192" t="s">
        <v>354</v>
      </c>
      <c r="EQ748" s="222">
        <f t="shared" si="469"/>
        <v>2.7576790881348439</v>
      </c>
      <c r="ER748" s="191">
        <f t="shared" si="470"/>
        <v>1.6221641694910847</v>
      </c>
      <c r="ES748" s="51">
        <f t="shared" si="471"/>
        <v>1.02511142376313</v>
      </c>
      <c r="ET748" s="191">
        <f t="shared" si="475"/>
        <v>3.8234604559325778</v>
      </c>
      <c r="EU748" s="191">
        <f t="shared" si="472"/>
        <v>4.4734082077271911</v>
      </c>
      <c r="EV748" s="191"/>
      <c r="EW748" s="191"/>
      <c r="EX748" s="192" t="str">
        <f t="shared" si="473"/>
        <v>Front</v>
      </c>
      <c r="EY748" s="145"/>
      <c r="EZ748" s="191"/>
      <c r="FA748" s="191"/>
      <c r="FB748" s="191"/>
      <c r="FC748" s="191"/>
      <c r="FD748" s="191"/>
      <c r="FE748" s="191"/>
      <c r="FF748" s="192"/>
      <c r="FG748" s="145"/>
      <c r="FH748" s="191"/>
      <c r="FI748" s="191"/>
      <c r="FJ748" s="191"/>
      <c r="FK748" s="191"/>
      <c r="FL748" s="191"/>
      <c r="FM748" s="191"/>
      <c r="FN748" s="192"/>
      <c r="FO748" s="145"/>
      <c r="FP748" s="191"/>
      <c r="FQ748" s="191"/>
      <c r="FR748" s="191"/>
      <c r="FS748" s="191"/>
      <c r="FT748" s="191"/>
      <c r="FU748" s="191"/>
      <c r="FV748" s="192"/>
      <c r="FW748" s="191"/>
      <c r="FX748" s="191"/>
      <c r="FY748" s="191"/>
      <c r="FZ748" s="191"/>
      <c r="GA748" s="191"/>
      <c r="GB748" s="191"/>
      <c r="GC748" s="191"/>
      <c r="GD748" s="210"/>
      <c r="GE748" s="145"/>
      <c r="GF748" s="191"/>
      <c r="GG748" s="191"/>
      <c r="GH748" s="191"/>
      <c r="GI748" s="191"/>
      <c r="GJ748" s="191"/>
      <c r="GK748" s="191"/>
      <c r="GL748" s="210"/>
      <c r="GM748" s="145"/>
      <c r="GN748" s="191"/>
      <c r="GO748" s="191"/>
      <c r="GP748" s="191"/>
      <c r="GQ748" s="191"/>
      <c r="GR748" s="191"/>
      <c r="GS748" s="191"/>
      <c r="GT748" s="210"/>
      <c r="GU748" s="145"/>
      <c r="GV748" s="191"/>
      <c r="GW748" s="191"/>
      <c r="GX748" s="191"/>
      <c r="GY748" s="191"/>
      <c r="GZ748" s="191"/>
      <c r="HA748" s="191"/>
      <c r="HB748" s="210"/>
      <c r="HC748" s="145"/>
      <c r="HD748" s="191"/>
      <c r="HE748" s="191"/>
      <c r="HF748" s="191"/>
      <c r="HG748" s="191"/>
      <c r="HH748" s="191"/>
      <c r="HI748" s="191"/>
      <c r="HJ748" s="210"/>
      <c r="HR748" s="310"/>
    </row>
    <row r="749" spans="1:226" s="309" customFormat="1" ht="14.45" customHeight="1" x14ac:dyDescent="0.25">
      <c r="A749" s="211" t="s">
        <v>431</v>
      </c>
      <c r="B749" s="194" t="s">
        <v>0</v>
      </c>
      <c r="C749" s="31">
        <f t="shared" si="476"/>
        <v>739</v>
      </c>
      <c r="D749" s="173" t="str">
        <f t="shared" si="436"/>
        <v>Dw_739</v>
      </c>
      <c r="E749" s="4">
        <v>400.25282976633832</v>
      </c>
      <c r="F749" s="195" t="s">
        <v>360</v>
      </c>
      <c r="G749" s="195">
        <v>17.5</v>
      </c>
      <c r="H749" s="3">
        <f t="shared" si="437"/>
        <v>54.18277026785907</v>
      </c>
      <c r="I749" s="196">
        <f t="shared" si="438"/>
        <v>196.10420052672737</v>
      </c>
      <c r="J749" s="1">
        <f t="shared" si="439"/>
        <v>0.3</v>
      </c>
      <c r="K749" s="280">
        <f t="shared" si="440"/>
        <v>0.67052836416748085</v>
      </c>
      <c r="L749" s="280">
        <f t="shared" si="441"/>
        <v>0.77026793873303023</v>
      </c>
      <c r="M749" s="225">
        <f t="shared" si="442"/>
        <v>1.085792768940731</v>
      </c>
      <c r="N749" s="15" t="s">
        <v>432</v>
      </c>
      <c r="O749" s="197">
        <f t="shared" si="443"/>
        <v>0.57770095404977273</v>
      </c>
      <c r="P749" s="198">
        <f t="shared" si="444"/>
        <v>0</v>
      </c>
      <c r="Q749" s="198">
        <f t="shared" si="445"/>
        <v>0</v>
      </c>
      <c r="R749" s="198">
        <f t="shared" si="446"/>
        <v>0.76075686489701888</v>
      </c>
      <c r="S749" s="77">
        <f t="shared" si="447"/>
        <v>0.86743828846620619</v>
      </c>
      <c r="T749" s="199"/>
      <c r="U749" s="3">
        <f t="shared" si="448"/>
        <v>1.8279692472768176</v>
      </c>
      <c r="V749" s="98">
        <f t="shared" si="449"/>
        <v>11.361003334565238</v>
      </c>
      <c r="W749" s="49">
        <f t="shared" si="450"/>
        <v>4.7691888359024528</v>
      </c>
      <c r="X749" s="317">
        <f t="shared" si="451"/>
        <v>7.8327494284249718E-2</v>
      </c>
      <c r="Y749" s="318">
        <v>7.8327494284249732E-2</v>
      </c>
      <c r="Z749" s="200"/>
      <c r="AA749" s="66"/>
      <c r="AB749" s="66"/>
      <c r="AC749" s="66">
        <v>250</v>
      </c>
      <c r="AD749" s="66"/>
      <c r="AE749" s="66"/>
      <c r="AF749" s="66"/>
      <c r="AG749" s="66"/>
      <c r="AH749" s="195"/>
      <c r="AI749" s="34"/>
      <c r="AJ749" s="229">
        <v>180</v>
      </c>
      <c r="AK749" s="34"/>
      <c r="AL749" s="34"/>
      <c r="AM749" s="34"/>
      <c r="AN749" s="201"/>
      <c r="AO749" s="201"/>
      <c r="AP749" s="202">
        <v>240</v>
      </c>
      <c r="AQ749" s="18"/>
      <c r="AR749" s="18"/>
      <c r="AS749" s="18"/>
      <c r="AT749" s="51"/>
      <c r="AU749" s="17"/>
      <c r="AV749" s="18"/>
      <c r="AW749" s="112"/>
      <c r="AX749" s="103"/>
      <c r="AY749" s="18"/>
      <c r="AZ749" s="18"/>
      <c r="BA749" s="18"/>
      <c r="BB749" s="17"/>
      <c r="BC749" s="19"/>
      <c r="BD749" s="19"/>
      <c r="BE749" s="19"/>
      <c r="BF749" s="17"/>
      <c r="BG749" s="18"/>
      <c r="BH749" s="18"/>
      <c r="BI749" s="128"/>
      <c r="BJ749" s="331"/>
      <c r="BK749" s="332"/>
      <c r="BL749" s="332"/>
      <c r="BM749" s="332"/>
      <c r="BN749" s="333"/>
      <c r="BO749" s="203">
        <f t="shared" si="452"/>
        <v>6.9363999999999999</v>
      </c>
      <c r="BP749" s="285">
        <v>7.8113676068074316</v>
      </c>
      <c r="BQ749" s="204">
        <v>2.9746420722859055</v>
      </c>
      <c r="BR749" s="204"/>
      <c r="BS749" s="47"/>
      <c r="BT749" s="42"/>
      <c r="BU749" s="42"/>
      <c r="BV749" s="42"/>
      <c r="BW749" s="43"/>
      <c r="BX749" s="191"/>
      <c r="BY749" s="191"/>
      <c r="BZ749" s="205"/>
      <c r="CA749" s="191"/>
      <c r="CB749" s="206"/>
      <c r="CC749" s="191"/>
      <c r="CD749" s="207">
        <f t="shared" si="453"/>
        <v>58.83126015801821</v>
      </c>
      <c r="CE749" s="47" t="s">
        <v>356</v>
      </c>
      <c r="CF749" s="42">
        <v>31.8</v>
      </c>
      <c r="CG749" s="42" t="s">
        <v>353</v>
      </c>
      <c r="CH749" s="42">
        <v>175</v>
      </c>
      <c r="CI749" s="191"/>
      <c r="CJ749" s="192"/>
      <c r="CK749" s="191" t="s">
        <v>357</v>
      </c>
      <c r="CL749" s="191" t="s">
        <v>358</v>
      </c>
      <c r="CM749" s="208">
        <v>0.13</v>
      </c>
      <c r="CN749" s="191">
        <v>470</v>
      </c>
      <c r="CO749" s="205">
        <f t="shared" si="454"/>
        <v>77.767106139581358</v>
      </c>
      <c r="CP749" s="191">
        <f t="shared" si="455"/>
        <v>44.123445118513658</v>
      </c>
      <c r="CQ749" s="145" t="s">
        <v>353</v>
      </c>
      <c r="CR749" s="191">
        <v>175</v>
      </c>
      <c r="CS749" s="191"/>
      <c r="CT749" s="191"/>
      <c r="CU749" s="191"/>
      <c r="CV749" s="192"/>
      <c r="CW749" s="191" t="s">
        <v>357</v>
      </c>
      <c r="CX749" s="209" t="s">
        <v>358</v>
      </c>
      <c r="CY749" s="208">
        <v>0.13</v>
      </c>
      <c r="CZ749" s="191">
        <v>470</v>
      </c>
      <c r="DA749" s="191"/>
      <c r="DB749" s="191">
        <f t="shared" si="456"/>
        <v>54.18277026785907</v>
      </c>
      <c r="DC749" s="43">
        <f t="shared" si="457"/>
        <v>0</v>
      </c>
      <c r="DD749" s="191" t="s">
        <v>362</v>
      </c>
      <c r="DE749" s="191">
        <v>100</v>
      </c>
      <c r="DF749" s="191" t="s">
        <v>361</v>
      </c>
      <c r="DG749" s="191">
        <v>20</v>
      </c>
      <c r="DH749" s="191" t="s">
        <v>353</v>
      </c>
      <c r="DI749" s="192">
        <v>175</v>
      </c>
      <c r="DJ749" s="191"/>
      <c r="DK749" s="209"/>
      <c r="DL749" s="208"/>
      <c r="DM749" s="191"/>
      <c r="DN749" s="191">
        <f t="shared" si="458"/>
        <v>54.18277026785907</v>
      </c>
      <c r="DO749" s="192">
        <f t="shared" si="459"/>
        <v>0</v>
      </c>
      <c r="DP749" s="191">
        <v>1</v>
      </c>
      <c r="DQ749" s="191" t="s">
        <v>363</v>
      </c>
      <c r="DR749" s="191" t="s">
        <v>371</v>
      </c>
      <c r="DS749" s="208">
        <v>0.13400000000000001</v>
      </c>
      <c r="DT749" s="191">
        <v>580</v>
      </c>
      <c r="DU749" s="191">
        <f t="shared" si="460"/>
        <v>7.8113676068074316</v>
      </c>
      <c r="DV749" s="191">
        <v>0.375</v>
      </c>
      <c r="DW749" s="191">
        <v>0.45</v>
      </c>
      <c r="DX749" s="192">
        <f t="shared" si="461"/>
        <v>9.8052100263363684</v>
      </c>
      <c r="DY749" s="191">
        <v>1</v>
      </c>
      <c r="DZ749" s="191" t="s">
        <v>363</v>
      </c>
      <c r="EA749" s="191" t="s">
        <v>371</v>
      </c>
      <c r="EB749" s="208">
        <v>0.13400000000000001</v>
      </c>
      <c r="EC749" s="191">
        <v>580</v>
      </c>
      <c r="ED749" s="191">
        <f t="shared" si="462"/>
        <v>2.9746420722859055</v>
      </c>
      <c r="EE749" s="191">
        <v>0.47499999999999998</v>
      </c>
      <c r="EF749" s="191">
        <v>0.47499999999999998</v>
      </c>
      <c r="EG749" s="191">
        <f t="shared" si="463"/>
        <v>4.9026050131681842</v>
      </c>
      <c r="EH749" s="166">
        <f t="shared" si="464"/>
        <v>2</v>
      </c>
      <c r="EI749" s="205">
        <f t="shared" si="465"/>
        <v>3.1075477203705901</v>
      </c>
      <c r="EJ749" s="205">
        <f t="shared" si="466"/>
        <v>1.8279692472768179</v>
      </c>
      <c r="EK749" s="51">
        <f t="shared" si="474"/>
        <v>0.89667282500908763</v>
      </c>
      <c r="EL749" s="220">
        <f t="shared" si="467"/>
        <v>0.18032613981470491</v>
      </c>
      <c r="EM749" s="221">
        <f t="shared" si="468"/>
        <v>5.680501667282619</v>
      </c>
      <c r="EN749" s="191"/>
      <c r="EO749" s="313"/>
      <c r="EP749" s="192" t="s">
        <v>354</v>
      </c>
      <c r="EQ749" s="222">
        <f t="shared" si="469"/>
        <v>3.1075477203705901</v>
      </c>
      <c r="ER749" s="191">
        <f t="shared" si="470"/>
        <v>1.8279692472768179</v>
      </c>
      <c r="ES749" s="51">
        <f t="shared" si="471"/>
        <v>0.89667282500908763</v>
      </c>
      <c r="ET749" s="191">
        <f t="shared" si="475"/>
        <v>3.6485261398147051</v>
      </c>
      <c r="EU749" s="191">
        <f t="shared" si="472"/>
        <v>5.680501667282619</v>
      </c>
      <c r="EV749" s="191"/>
      <c r="EW749" s="191"/>
      <c r="EX749" s="192" t="str">
        <f t="shared" si="473"/>
        <v>Front</v>
      </c>
      <c r="EY749" s="145"/>
      <c r="EZ749" s="191"/>
      <c r="FA749" s="191"/>
      <c r="FB749" s="191"/>
      <c r="FC749" s="191"/>
      <c r="FD749" s="191"/>
      <c r="FE749" s="191"/>
      <c r="FF749" s="192"/>
      <c r="FG749" s="145"/>
      <c r="FH749" s="191"/>
      <c r="FI749" s="191"/>
      <c r="FJ749" s="191"/>
      <c r="FK749" s="191"/>
      <c r="FL749" s="191"/>
      <c r="FM749" s="191"/>
      <c r="FN749" s="192"/>
      <c r="FO749" s="145"/>
      <c r="FP749" s="191"/>
      <c r="FQ749" s="191"/>
      <c r="FR749" s="191"/>
      <c r="FS749" s="191"/>
      <c r="FT749" s="191"/>
      <c r="FU749" s="191"/>
      <c r="FV749" s="192"/>
      <c r="FW749" s="191"/>
      <c r="FX749" s="191"/>
      <c r="FY749" s="191"/>
      <c r="FZ749" s="191"/>
      <c r="GA749" s="191"/>
      <c r="GB749" s="191"/>
      <c r="GC749" s="191"/>
      <c r="GD749" s="210"/>
      <c r="GE749" s="145"/>
      <c r="GF749" s="191"/>
      <c r="GG749" s="191"/>
      <c r="GH749" s="191"/>
      <c r="GI749" s="191"/>
      <c r="GJ749" s="191"/>
      <c r="GK749" s="191"/>
      <c r="GL749" s="210"/>
      <c r="GM749" s="145"/>
      <c r="GN749" s="191"/>
      <c r="GO749" s="191"/>
      <c r="GP749" s="191"/>
      <c r="GQ749" s="191"/>
      <c r="GR749" s="191"/>
      <c r="GS749" s="191"/>
      <c r="GT749" s="210"/>
      <c r="GU749" s="145"/>
      <c r="GV749" s="191"/>
      <c r="GW749" s="191"/>
      <c r="GX749" s="191"/>
      <c r="GY749" s="191"/>
      <c r="GZ749" s="191"/>
      <c r="HA749" s="191"/>
      <c r="HB749" s="210"/>
      <c r="HC749" s="145"/>
      <c r="HD749" s="191"/>
      <c r="HE749" s="191"/>
      <c r="HF749" s="191"/>
      <c r="HG749" s="191"/>
      <c r="HH749" s="191"/>
      <c r="HI749" s="191"/>
      <c r="HJ749" s="210"/>
      <c r="HR749" s="310"/>
    </row>
    <row r="750" spans="1:226" s="309" customFormat="1" ht="14.45" customHeight="1" x14ac:dyDescent="0.25">
      <c r="A750" s="211" t="s">
        <v>431</v>
      </c>
      <c r="B750" s="194" t="s">
        <v>0</v>
      </c>
      <c r="C750" s="31">
        <f t="shared" si="476"/>
        <v>740</v>
      </c>
      <c r="D750" s="173" t="str">
        <f t="shared" si="436"/>
        <v>Dw_740</v>
      </c>
      <c r="E750" s="4">
        <v>409.17414554108302</v>
      </c>
      <c r="F750" s="195" t="s">
        <v>360</v>
      </c>
      <c r="G750" s="195">
        <v>17.5</v>
      </c>
      <c r="H750" s="3">
        <f t="shared" si="437"/>
        <v>57.561325469947427</v>
      </c>
      <c r="I750" s="196">
        <f t="shared" si="438"/>
        <v>203.8751403232834</v>
      </c>
      <c r="J750" s="1">
        <f t="shared" si="439"/>
        <v>0.3</v>
      </c>
      <c r="K750" s="280">
        <f t="shared" si="440"/>
        <v>0.68913607406298372</v>
      </c>
      <c r="L750" s="280">
        <f t="shared" si="441"/>
        <v>0.77806542975801607</v>
      </c>
      <c r="M750" s="225">
        <f t="shared" si="442"/>
        <v>1.0625631289348572</v>
      </c>
      <c r="N750" s="15" t="s">
        <v>432</v>
      </c>
      <c r="O750" s="197">
        <f t="shared" si="443"/>
        <v>0.58354907231851205</v>
      </c>
      <c r="P750" s="198">
        <f t="shared" si="444"/>
        <v>0</v>
      </c>
      <c r="Q750" s="198">
        <f t="shared" si="445"/>
        <v>0</v>
      </c>
      <c r="R750" s="198">
        <f t="shared" si="446"/>
        <v>0.74448109975189325</v>
      </c>
      <c r="S750" s="77">
        <f t="shared" si="447"/>
        <v>0.92095442411625461</v>
      </c>
      <c r="T750" s="199"/>
      <c r="U750" s="3">
        <f t="shared" si="448"/>
        <v>1.7272902684305824</v>
      </c>
      <c r="V750" s="98">
        <f t="shared" si="449"/>
        <v>10.144007682810978</v>
      </c>
      <c r="W750" s="49">
        <f t="shared" si="450"/>
        <v>5.6744165885722957</v>
      </c>
      <c r="X750" s="317">
        <f t="shared" si="451"/>
        <v>6.5392502792495505E-2</v>
      </c>
      <c r="Y750" s="318">
        <v>6.5392502792495505E-2</v>
      </c>
      <c r="Z750" s="200"/>
      <c r="AA750" s="66"/>
      <c r="AB750" s="66"/>
      <c r="AC750" s="66">
        <v>250</v>
      </c>
      <c r="AD750" s="66"/>
      <c r="AE750" s="66"/>
      <c r="AF750" s="66"/>
      <c r="AG750" s="66"/>
      <c r="AH750" s="195"/>
      <c r="AI750" s="34"/>
      <c r="AJ750" s="229">
        <v>180</v>
      </c>
      <c r="AK750" s="34"/>
      <c r="AL750" s="34"/>
      <c r="AM750" s="34"/>
      <c r="AN750" s="201"/>
      <c r="AO750" s="201"/>
      <c r="AP750" s="202">
        <v>240</v>
      </c>
      <c r="AQ750" s="18"/>
      <c r="AR750" s="18"/>
      <c r="AS750" s="18"/>
      <c r="AT750" s="51"/>
      <c r="AU750" s="17"/>
      <c r="AV750" s="18"/>
      <c r="AW750" s="112"/>
      <c r="AX750" s="103"/>
      <c r="AY750" s="18"/>
      <c r="AZ750" s="18"/>
      <c r="BA750" s="18"/>
      <c r="BB750" s="17"/>
      <c r="BC750" s="19"/>
      <c r="BD750" s="19"/>
      <c r="BE750" s="19"/>
      <c r="BF750" s="17"/>
      <c r="BG750" s="18"/>
      <c r="BH750" s="18"/>
      <c r="BI750" s="128"/>
      <c r="BJ750" s="331"/>
      <c r="BK750" s="332"/>
      <c r="BL750" s="332"/>
      <c r="BM750" s="332"/>
      <c r="BN750" s="333"/>
      <c r="BO750" s="203">
        <f t="shared" si="452"/>
        <v>6.9363999999999999</v>
      </c>
      <c r="BP750" s="285">
        <v>8.2984437849529193</v>
      </c>
      <c r="BQ750" s="204">
        <v>2.9128125839743495</v>
      </c>
      <c r="BR750" s="204"/>
      <c r="BS750" s="47"/>
      <c r="BT750" s="42"/>
      <c r="BU750" s="42"/>
      <c r="BV750" s="42"/>
      <c r="BW750" s="43"/>
      <c r="BX750" s="191"/>
      <c r="BY750" s="191"/>
      <c r="BZ750" s="205"/>
      <c r="CA750" s="191"/>
      <c r="CB750" s="206"/>
      <c r="CC750" s="191"/>
      <c r="CD750" s="207">
        <f t="shared" si="453"/>
        <v>61.162542096985021</v>
      </c>
      <c r="CE750" s="47" t="s">
        <v>356</v>
      </c>
      <c r="CF750" s="42">
        <v>31.8</v>
      </c>
      <c r="CG750" s="42" t="s">
        <v>353</v>
      </c>
      <c r="CH750" s="42">
        <v>175</v>
      </c>
      <c r="CI750" s="191"/>
      <c r="CJ750" s="192"/>
      <c r="CK750" s="191" t="s">
        <v>357</v>
      </c>
      <c r="CL750" s="191" t="s">
        <v>358</v>
      </c>
      <c r="CM750" s="208">
        <v>0.13</v>
      </c>
      <c r="CN750" s="191">
        <v>470</v>
      </c>
      <c r="CO750" s="205">
        <f t="shared" si="454"/>
        <v>78.780935531960665</v>
      </c>
      <c r="CP750" s="191">
        <f t="shared" si="455"/>
        <v>45.871906572738766</v>
      </c>
      <c r="CQ750" s="145" t="s">
        <v>353</v>
      </c>
      <c r="CR750" s="191">
        <v>175</v>
      </c>
      <c r="CS750" s="191"/>
      <c r="CT750" s="191"/>
      <c r="CU750" s="191"/>
      <c r="CV750" s="192"/>
      <c r="CW750" s="191" t="s">
        <v>357</v>
      </c>
      <c r="CX750" s="209" t="s">
        <v>358</v>
      </c>
      <c r="CY750" s="208">
        <v>0.13</v>
      </c>
      <c r="CZ750" s="191">
        <v>470</v>
      </c>
      <c r="DA750" s="191"/>
      <c r="DB750" s="191">
        <f t="shared" si="456"/>
        <v>57.561325469947427</v>
      </c>
      <c r="DC750" s="43">
        <f t="shared" si="457"/>
        <v>0</v>
      </c>
      <c r="DD750" s="191" t="s">
        <v>362</v>
      </c>
      <c r="DE750" s="191">
        <v>100</v>
      </c>
      <c r="DF750" s="191" t="s">
        <v>361</v>
      </c>
      <c r="DG750" s="191">
        <v>20</v>
      </c>
      <c r="DH750" s="191" t="s">
        <v>353</v>
      </c>
      <c r="DI750" s="192">
        <v>175</v>
      </c>
      <c r="DJ750" s="191"/>
      <c r="DK750" s="209"/>
      <c r="DL750" s="208"/>
      <c r="DM750" s="191"/>
      <c r="DN750" s="191">
        <f t="shared" si="458"/>
        <v>57.561325469947427</v>
      </c>
      <c r="DO750" s="192">
        <f t="shared" si="459"/>
        <v>0</v>
      </c>
      <c r="DP750" s="191">
        <v>1</v>
      </c>
      <c r="DQ750" s="191" t="s">
        <v>363</v>
      </c>
      <c r="DR750" s="191" t="s">
        <v>371</v>
      </c>
      <c r="DS750" s="208">
        <v>0.13400000000000001</v>
      </c>
      <c r="DT750" s="191">
        <v>580</v>
      </c>
      <c r="DU750" s="191">
        <f t="shared" si="460"/>
        <v>8.2984437849529193</v>
      </c>
      <c r="DV750" s="191">
        <v>0.375</v>
      </c>
      <c r="DW750" s="191">
        <v>0.45</v>
      </c>
      <c r="DX750" s="192">
        <f t="shared" si="461"/>
        <v>10.19375701616417</v>
      </c>
      <c r="DY750" s="191">
        <v>1</v>
      </c>
      <c r="DZ750" s="191" t="s">
        <v>363</v>
      </c>
      <c r="EA750" s="191" t="s">
        <v>371</v>
      </c>
      <c r="EB750" s="208">
        <v>0.13400000000000001</v>
      </c>
      <c r="EC750" s="191">
        <v>580</v>
      </c>
      <c r="ED750" s="191">
        <f t="shared" si="462"/>
        <v>2.9128125839743495</v>
      </c>
      <c r="EE750" s="191">
        <v>0.47499999999999998</v>
      </c>
      <c r="EF750" s="191">
        <v>0.47499999999999998</v>
      </c>
      <c r="EG750" s="191">
        <f t="shared" si="463"/>
        <v>5.0968785080820851</v>
      </c>
      <c r="EH750" s="166">
        <f t="shared" si="464"/>
        <v>2</v>
      </c>
      <c r="EI750" s="205">
        <f t="shared" si="465"/>
        <v>2.9363934563319902</v>
      </c>
      <c r="EJ750" s="205">
        <f t="shared" si="466"/>
        <v>1.7272902684305824</v>
      </c>
      <c r="EK750" s="51">
        <f t="shared" si="474"/>
        <v>0.93552231554376708</v>
      </c>
      <c r="EL750" s="220">
        <f t="shared" si="467"/>
        <v>0.26590327183400486</v>
      </c>
      <c r="EM750" s="221">
        <f t="shared" si="468"/>
        <v>5.0720038414054889</v>
      </c>
      <c r="EN750" s="191"/>
      <c r="EO750" s="313"/>
      <c r="EP750" s="192" t="s">
        <v>354</v>
      </c>
      <c r="EQ750" s="222">
        <f t="shared" si="469"/>
        <v>2.9363934563319902</v>
      </c>
      <c r="ER750" s="191">
        <f t="shared" si="470"/>
        <v>1.7272902684305824</v>
      </c>
      <c r="ES750" s="51">
        <f t="shared" si="471"/>
        <v>0.93552231554376708</v>
      </c>
      <c r="ET750" s="191">
        <f t="shared" si="475"/>
        <v>3.7341032718340048</v>
      </c>
      <c r="EU750" s="191">
        <f t="shared" si="472"/>
        <v>5.0720038414054889</v>
      </c>
      <c r="EV750" s="191"/>
      <c r="EW750" s="191"/>
      <c r="EX750" s="192" t="str">
        <f t="shared" si="473"/>
        <v>Front</v>
      </c>
      <c r="EY750" s="145"/>
      <c r="EZ750" s="191"/>
      <c r="FA750" s="191"/>
      <c r="FB750" s="191"/>
      <c r="FC750" s="191"/>
      <c r="FD750" s="191"/>
      <c r="FE750" s="191"/>
      <c r="FF750" s="192"/>
      <c r="FG750" s="145"/>
      <c r="FH750" s="191"/>
      <c r="FI750" s="191"/>
      <c r="FJ750" s="191"/>
      <c r="FK750" s="191"/>
      <c r="FL750" s="191"/>
      <c r="FM750" s="191"/>
      <c r="FN750" s="192"/>
      <c r="FO750" s="145"/>
      <c r="FP750" s="191"/>
      <c r="FQ750" s="191"/>
      <c r="FR750" s="191"/>
      <c r="FS750" s="191"/>
      <c r="FT750" s="191"/>
      <c r="FU750" s="191"/>
      <c r="FV750" s="192"/>
      <c r="FW750" s="191"/>
      <c r="FX750" s="191"/>
      <c r="FY750" s="191"/>
      <c r="FZ750" s="191"/>
      <c r="GA750" s="191"/>
      <c r="GB750" s="191"/>
      <c r="GC750" s="191"/>
      <c r="GD750" s="210"/>
      <c r="GE750" s="145"/>
      <c r="GF750" s="191"/>
      <c r="GG750" s="191"/>
      <c r="GH750" s="191"/>
      <c r="GI750" s="191"/>
      <c r="GJ750" s="191"/>
      <c r="GK750" s="191"/>
      <c r="GL750" s="210"/>
      <c r="GM750" s="145"/>
      <c r="GN750" s="191"/>
      <c r="GO750" s="191"/>
      <c r="GP750" s="191"/>
      <c r="GQ750" s="191"/>
      <c r="GR750" s="191"/>
      <c r="GS750" s="191"/>
      <c r="GT750" s="210"/>
      <c r="GU750" s="145"/>
      <c r="GV750" s="191"/>
      <c r="GW750" s="191"/>
      <c r="GX750" s="191"/>
      <c r="GY750" s="191"/>
      <c r="GZ750" s="191"/>
      <c r="HA750" s="191"/>
      <c r="HB750" s="210"/>
      <c r="HC750" s="145"/>
      <c r="HD750" s="191"/>
      <c r="HE750" s="191"/>
      <c r="HF750" s="191"/>
      <c r="HG750" s="191"/>
      <c r="HH750" s="191"/>
      <c r="HI750" s="191"/>
      <c r="HJ750" s="210"/>
      <c r="HR750" s="310"/>
    </row>
    <row r="751" spans="1:226" s="309" customFormat="1" ht="14.45" customHeight="1" x14ac:dyDescent="0.25">
      <c r="A751" s="211" t="s">
        <v>431</v>
      </c>
      <c r="B751" s="194" t="s">
        <v>0</v>
      </c>
      <c r="C751" s="31">
        <f t="shared" si="476"/>
        <v>741</v>
      </c>
      <c r="D751" s="173" t="str">
        <f t="shared" si="436"/>
        <v>Dw_741</v>
      </c>
      <c r="E751" s="4">
        <v>372.73764383970752</v>
      </c>
      <c r="F751" s="195" t="s">
        <v>360</v>
      </c>
      <c r="G751" s="195">
        <v>17.5</v>
      </c>
      <c r="H751" s="3">
        <f t="shared" si="437"/>
        <v>47.473835421635442</v>
      </c>
      <c r="I751" s="196">
        <f t="shared" si="438"/>
        <v>177.94146152649148</v>
      </c>
      <c r="J751" s="1">
        <f t="shared" si="439"/>
        <v>0.3</v>
      </c>
      <c r="K751" s="280">
        <f t="shared" si="440"/>
        <v>0.643210028346616</v>
      </c>
      <c r="L751" s="280">
        <f t="shared" si="441"/>
        <v>0.77130646058046892</v>
      </c>
      <c r="M751" s="225">
        <f t="shared" si="442"/>
        <v>1.1244601996833661</v>
      </c>
      <c r="N751" s="15" t="s">
        <v>432</v>
      </c>
      <c r="O751" s="197">
        <f t="shared" si="443"/>
        <v>0.57847984543535169</v>
      </c>
      <c r="P751" s="198">
        <f t="shared" si="444"/>
        <v>0</v>
      </c>
      <c r="Q751" s="198">
        <f t="shared" si="445"/>
        <v>0</v>
      </c>
      <c r="R751" s="198">
        <f t="shared" si="446"/>
        <v>0.78784906354380824</v>
      </c>
      <c r="S751" s="77">
        <f t="shared" si="447"/>
        <v>0.77752585604663393</v>
      </c>
      <c r="T751" s="199"/>
      <c r="U751" s="3">
        <f t="shared" si="448"/>
        <v>2.0134385264528061</v>
      </c>
      <c r="V751" s="98">
        <f t="shared" si="449"/>
        <v>13.783377979335119</v>
      </c>
      <c r="W751" s="49">
        <f t="shared" si="450"/>
        <v>3.4442816189769379</v>
      </c>
      <c r="X751" s="317">
        <f t="shared" si="451"/>
        <v>0.10991265529595441</v>
      </c>
      <c r="Y751" s="318">
        <v>0.1099126552959544</v>
      </c>
      <c r="Z751" s="200"/>
      <c r="AA751" s="66"/>
      <c r="AB751" s="66"/>
      <c r="AC751" s="66">
        <v>250</v>
      </c>
      <c r="AD751" s="66"/>
      <c r="AE751" s="66"/>
      <c r="AF751" s="66"/>
      <c r="AG751" s="66"/>
      <c r="AH751" s="195"/>
      <c r="AI751" s="34"/>
      <c r="AJ751" s="229">
        <v>180</v>
      </c>
      <c r="AK751" s="34"/>
      <c r="AL751" s="34"/>
      <c r="AM751" s="34"/>
      <c r="AN751" s="201"/>
      <c r="AO751" s="201"/>
      <c r="AP751" s="202">
        <v>240</v>
      </c>
      <c r="AQ751" s="18"/>
      <c r="AR751" s="18"/>
      <c r="AS751" s="18"/>
      <c r="AT751" s="51"/>
      <c r="AU751" s="17"/>
      <c r="AV751" s="18"/>
      <c r="AW751" s="112"/>
      <c r="AX751" s="103"/>
      <c r="AY751" s="18"/>
      <c r="AZ751" s="18"/>
      <c r="BA751" s="18"/>
      <c r="BB751" s="17"/>
      <c r="BC751" s="19"/>
      <c r="BD751" s="19"/>
      <c r="BE751" s="19"/>
      <c r="BF751" s="17"/>
      <c r="BG751" s="18"/>
      <c r="BH751" s="18"/>
      <c r="BI751" s="128"/>
      <c r="BJ751" s="331"/>
      <c r="BK751" s="332"/>
      <c r="BL751" s="332"/>
      <c r="BM751" s="332"/>
      <c r="BN751" s="333"/>
      <c r="BO751" s="203">
        <f t="shared" si="452"/>
        <v>6.9363999999999999</v>
      </c>
      <c r="BP751" s="285">
        <v>6.8441605763271207</v>
      </c>
      <c r="BQ751" s="204">
        <v>3.0112632292256367</v>
      </c>
      <c r="BR751" s="204"/>
      <c r="BS751" s="47"/>
      <c r="BT751" s="42"/>
      <c r="BU751" s="42"/>
      <c r="BV751" s="42"/>
      <c r="BW751" s="43"/>
      <c r="BX751" s="191"/>
      <c r="BY751" s="191"/>
      <c r="BZ751" s="205"/>
      <c r="CA751" s="191"/>
      <c r="CB751" s="206"/>
      <c r="CC751" s="191"/>
      <c r="CD751" s="207">
        <f t="shared" si="453"/>
        <v>53.382438457947444</v>
      </c>
      <c r="CE751" s="47" t="s">
        <v>356</v>
      </c>
      <c r="CF751" s="42">
        <v>31.8</v>
      </c>
      <c r="CG751" s="42" t="s">
        <v>353</v>
      </c>
      <c r="CH751" s="42">
        <v>175</v>
      </c>
      <c r="CI751" s="191"/>
      <c r="CJ751" s="192"/>
      <c r="CK751" s="191" t="s">
        <v>357</v>
      </c>
      <c r="CL751" s="191" t="s">
        <v>358</v>
      </c>
      <c r="CM751" s="208">
        <v>0.13</v>
      </c>
      <c r="CN751" s="191">
        <v>470</v>
      </c>
      <c r="CO751" s="205">
        <f t="shared" si="454"/>
        <v>73.022236831792753</v>
      </c>
      <c r="CP751" s="191">
        <f t="shared" si="455"/>
        <v>40.036828843460583</v>
      </c>
      <c r="CQ751" s="145" t="s">
        <v>353</v>
      </c>
      <c r="CR751" s="191">
        <v>175</v>
      </c>
      <c r="CS751" s="191"/>
      <c r="CT751" s="191"/>
      <c r="CU751" s="191"/>
      <c r="CV751" s="192"/>
      <c r="CW751" s="191" t="s">
        <v>357</v>
      </c>
      <c r="CX751" s="209" t="s">
        <v>358</v>
      </c>
      <c r="CY751" s="208">
        <v>0.13</v>
      </c>
      <c r="CZ751" s="191">
        <v>470</v>
      </c>
      <c r="DA751" s="191"/>
      <c r="DB751" s="191">
        <f t="shared" si="456"/>
        <v>47.473835421635442</v>
      </c>
      <c r="DC751" s="43">
        <f t="shared" si="457"/>
        <v>0</v>
      </c>
      <c r="DD751" s="191" t="s">
        <v>362</v>
      </c>
      <c r="DE751" s="191">
        <v>100</v>
      </c>
      <c r="DF751" s="191" t="s">
        <v>361</v>
      </c>
      <c r="DG751" s="191">
        <v>20</v>
      </c>
      <c r="DH751" s="191" t="s">
        <v>353</v>
      </c>
      <c r="DI751" s="192">
        <v>175</v>
      </c>
      <c r="DJ751" s="191"/>
      <c r="DK751" s="209"/>
      <c r="DL751" s="208"/>
      <c r="DM751" s="191"/>
      <c r="DN751" s="191">
        <f t="shared" si="458"/>
        <v>47.473835421635442</v>
      </c>
      <c r="DO751" s="192">
        <f t="shared" si="459"/>
        <v>0</v>
      </c>
      <c r="DP751" s="191">
        <v>1</v>
      </c>
      <c r="DQ751" s="191" t="s">
        <v>363</v>
      </c>
      <c r="DR751" s="191" t="s">
        <v>371</v>
      </c>
      <c r="DS751" s="208">
        <v>0.13400000000000001</v>
      </c>
      <c r="DT751" s="191">
        <v>580</v>
      </c>
      <c r="DU751" s="191">
        <f t="shared" si="460"/>
        <v>6.8441605763271207</v>
      </c>
      <c r="DV751" s="191">
        <v>0.375</v>
      </c>
      <c r="DW751" s="191">
        <v>0.45</v>
      </c>
      <c r="DX751" s="192">
        <f t="shared" si="461"/>
        <v>8.897073076324574</v>
      </c>
      <c r="DY751" s="191">
        <v>1</v>
      </c>
      <c r="DZ751" s="191" t="s">
        <v>363</v>
      </c>
      <c r="EA751" s="191" t="s">
        <v>371</v>
      </c>
      <c r="EB751" s="208">
        <v>0.13400000000000001</v>
      </c>
      <c r="EC751" s="191">
        <v>580</v>
      </c>
      <c r="ED751" s="191">
        <f t="shared" si="462"/>
        <v>3.0112632292256367</v>
      </c>
      <c r="EE751" s="191">
        <v>0.47499999999999998</v>
      </c>
      <c r="EF751" s="191">
        <v>0.47499999999999998</v>
      </c>
      <c r="EG751" s="191">
        <f t="shared" si="463"/>
        <v>4.448536538162287</v>
      </c>
      <c r="EH751" s="166">
        <f t="shared" si="464"/>
        <v>2</v>
      </c>
      <c r="EI751" s="205">
        <f t="shared" si="465"/>
        <v>3.4228454949697702</v>
      </c>
      <c r="EJ751" s="205">
        <f t="shared" si="466"/>
        <v>2.0134385264528061</v>
      </c>
      <c r="EK751" s="51">
        <f t="shared" si="474"/>
        <v>0.74782470277283064</v>
      </c>
      <c r="EL751" s="220">
        <f t="shared" si="467"/>
        <v>2.2677252515114876E-2</v>
      </c>
      <c r="EM751" s="221">
        <f t="shared" si="468"/>
        <v>6.8916889896675597</v>
      </c>
      <c r="EN751" s="191"/>
      <c r="EO751" s="313"/>
      <c r="EP751" s="192" t="s">
        <v>354</v>
      </c>
      <c r="EQ751" s="222">
        <f t="shared" si="469"/>
        <v>3.4228454949697702</v>
      </c>
      <c r="ER751" s="191">
        <f t="shared" si="470"/>
        <v>2.0134385264528061</v>
      </c>
      <c r="ES751" s="51">
        <f t="shared" si="471"/>
        <v>0.74782470277283064</v>
      </c>
      <c r="ET751" s="191">
        <f t="shared" si="475"/>
        <v>3.4908772525151148</v>
      </c>
      <c r="EU751" s="191">
        <f t="shared" si="472"/>
        <v>6.8916889896675597</v>
      </c>
      <c r="EV751" s="191"/>
      <c r="EW751" s="191"/>
      <c r="EX751" s="192" t="str">
        <f t="shared" si="473"/>
        <v>Front</v>
      </c>
      <c r="EY751" s="145"/>
      <c r="EZ751" s="191"/>
      <c r="FA751" s="191"/>
      <c r="FB751" s="191"/>
      <c r="FC751" s="191"/>
      <c r="FD751" s="191"/>
      <c r="FE751" s="191"/>
      <c r="FF751" s="192"/>
      <c r="FG751" s="145"/>
      <c r="FH751" s="191"/>
      <c r="FI751" s="191"/>
      <c r="FJ751" s="191"/>
      <c r="FK751" s="191"/>
      <c r="FL751" s="191"/>
      <c r="FM751" s="191"/>
      <c r="FN751" s="192"/>
      <c r="FO751" s="145"/>
      <c r="FP751" s="191"/>
      <c r="FQ751" s="191"/>
      <c r="FR751" s="191"/>
      <c r="FS751" s="191"/>
      <c r="FT751" s="191"/>
      <c r="FU751" s="191"/>
      <c r="FV751" s="192"/>
      <c r="FW751" s="191"/>
      <c r="FX751" s="191"/>
      <c r="FY751" s="191"/>
      <c r="FZ751" s="191"/>
      <c r="GA751" s="191"/>
      <c r="GB751" s="191"/>
      <c r="GC751" s="191"/>
      <c r="GD751" s="210"/>
      <c r="GE751" s="145"/>
      <c r="GF751" s="191"/>
      <c r="GG751" s="191"/>
      <c r="GH751" s="191"/>
      <c r="GI751" s="191"/>
      <c r="GJ751" s="191"/>
      <c r="GK751" s="191"/>
      <c r="GL751" s="210"/>
      <c r="GM751" s="145"/>
      <c r="GN751" s="191"/>
      <c r="GO751" s="191"/>
      <c r="GP751" s="191"/>
      <c r="GQ751" s="191"/>
      <c r="GR751" s="191"/>
      <c r="GS751" s="191"/>
      <c r="GT751" s="210"/>
      <c r="GU751" s="145"/>
      <c r="GV751" s="191"/>
      <c r="GW751" s="191"/>
      <c r="GX751" s="191"/>
      <c r="GY751" s="191"/>
      <c r="GZ751" s="191"/>
      <c r="HA751" s="191"/>
      <c r="HB751" s="210"/>
      <c r="HC751" s="145"/>
      <c r="HD751" s="191"/>
      <c r="HE751" s="191"/>
      <c r="HF751" s="191"/>
      <c r="HG751" s="191"/>
      <c r="HH751" s="191"/>
      <c r="HI751" s="191"/>
      <c r="HJ751" s="210"/>
      <c r="HR751" s="310"/>
    </row>
    <row r="752" spans="1:226" s="309" customFormat="1" ht="14.45" customHeight="1" x14ac:dyDescent="0.25">
      <c r="A752" s="211" t="s">
        <v>431</v>
      </c>
      <c r="B752" s="194" t="s">
        <v>0</v>
      </c>
      <c r="C752" s="31">
        <f t="shared" si="476"/>
        <v>742</v>
      </c>
      <c r="D752" s="173" t="str">
        <f t="shared" si="436"/>
        <v>Dw_742</v>
      </c>
      <c r="E752" s="4">
        <v>438.03047428267541</v>
      </c>
      <c r="F752" s="195" t="s">
        <v>360</v>
      </c>
      <c r="G752" s="195">
        <v>17.5</v>
      </c>
      <c r="H752" s="3">
        <f t="shared" si="437"/>
        <v>46.044587417619269</v>
      </c>
      <c r="I752" s="196">
        <f t="shared" si="438"/>
        <v>168.71343258666599</v>
      </c>
      <c r="J752" s="1">
        <f t="shared" si="439"/>
        <v>0.3</v>
      </c>
      <c r="K752" s="280">
        <f t="shared" si="440"/>
        <v>0.66054838586748843</v>
      </c>
      <c r="L752" s="280">
        <f t="shared" si="441"/>
        <v>0.78675120050696346</v>
      </c>
      <c r="M752" s="225">
        <f t="shared" si="442"/>
        <v>1.0992395114095865</v>
      </c>
      <c r="N752" s="15" t="s">
        <v>432</v>
      </c>
      <c r="O752" s="197">
        <f t="shared" si="443"/>
        <v>0.59006340038022254</v>
      </c>
      <c r="P752" s="198">
        <f t="shared" si="444"/>
        <v>0</v>
      </c>
      <c r="Q752" s="198">
        <f t="shared" si="445"/>
        <v>0</v>
      </c>
      <c r="R752" s="198">
        <f t="shared" si="446"/>
        <v>0.77017827746883383</v>
      </c>
      <c r="S752" s="77">
        <f t="shared" si="447"/>
        <v>0.78654568289598004</v>
      </c>
      <c r="T752" s="199"/>
      <c r="U752" s="3">
        <f t="shared" si="448"/>
        <v>1.9013387311762855</v>
      </c>
      <c r="V752" s="98">
        <f t="shared" si="449"/>
        <v>12.29130250028156</v>
      </c>
      <c r="W752" s="49">
        <f t="shared" si="450"/>
        <v>3.7461113186795716</v>
      </c>
      <c r="X752" s="317">
        <f t="shared" si="451"/>
        <v>0.10045648851605442</v>
      </c>
      <c r="Y752" s="318">
        <v>0.1004564885160544</v>
      </c>
      <c r="Z752" s="200"/>
      <c r="AA752" s="66"/>
      <c r="AB752" s="66"/>
      <c r="AC752" s="66">
        <v>250</v>
      </c>
      <c r="AD752" s="66"/>
      <c r="AE752" s="66"/>
      <c r="AF752" s="66"/>
      <c r="AG752" s="66"/>
      <c r="AH752" s="195"/>
      <c r="AI752" s="34"/>
      <c r="AJ752" s="229">
        <v>180</v>
      </c>
      <c r="AK752" s="34"/>
      <c r="AL752" s="34"/>
      <c r="AM752" s="34"/>
      <c r="AN752" s="201"/>
      <c r="AO752" s="201"/>
      <c r="AP752" s="202">
        <v>240</v>
      </c>
      <c r="AQ752" s="18"/>
      <c r="AR752" s="18"/>
      <c r="AS752" s="18"/>
      <c r="AT752" s="51"/>
      <c r="AU752" s="17"/>
      <c r="AV752" s="18"/>
      <c r="AW752" s="112"/>
      <c r="AX752" s="103"/>
      <c r="AY752" s="18"/>
      <c r="AZ752" s="18"/>
      <c r="BA752" s="18"/>
      <c r="BB752" s="17"/>
      <c r="BC752" s="19"/>
      <c r="BD752" s="19"/>
      <c r="BE752" s="19"/>
      <c r="BF752" s="17"/>
      <c r="BG752" s="18"/>
      <c r="BH752" s="18"/>
      <c r="BI752" s="128"/>
      <c r="BJ752" s="331"/>
      <c r="BK752" s="332"/>
      <c r="BL752" s="332"/>
      <c r="BM752" s="332"/>
      <c r="BN752" s="333"/>
      <c r="BO752" s="203">
        <f t="shared" si="452"/>
        <v>6.9363999999999999</v>
      </c>
      <c r="BP752" s="285">
        <v>6.6381101749638534</v>
      </c>
      <c r="BQ752" s="204">
        <v>2.8223581095673493</v>
      </c>
      <c r="BR752" s="204"/>
      <c r="BS752" s="47"/>
      <c r="BT752" s="42"/>
      <c r="BU752" s="42"/>
      <c r="BV752" s="42"/>
      <c r="BW752" s="43"/>
      <c r="BX752" s="191"/>
      <c r="BY752" s="191"/>
      <c r="BZ752" s="205"/>
      <c r="CA752" s="191"/>
      <c r="CB752" s="206"/>
      <c r="CC752" s="191"/>
      <c r="CD752" s="207">
        <f t="shared" si="453"/>
        <v>50.614029775999796</v>
      </c>
      <c r="CE752" s="47" t="s">
        <v>356</v>
      </c>
      <c r="CF752" s="42">
        <v>31.8</v>
      </c>
      <c r="CG752" s="42" t="s">
        <v>353</v>
      </c>
      <c r="CH752" s="42">
        <v>175</v>
      </c>
      <c r="CI752" s="191"/>
      <c r="CJ752" s="192"/>
      <c r="CK752" s="191" t="s">
        <v>357</v>
      </c>
      <c r="CL752" s="191" t="s">
        <v>358</v>
      </c>
      <c r="CM752" s="208">
        <v>0.13</v>
      </c>
      <c r="CN752" s="191">
        <v>470</v>
      </c>
      <c r="CO752" s="205">
        <f t="shared" si="454"/>
        <v>66.652703899999608</v>
      </c>
      <c r="CP752" s="191">
        <f t="shared" si="455"/>
        <v>37.960522331999847</v>
      </c>
      <c r="CQ752" s="145" t="s">
        <v>353</v>
      </c>
      <c r="CR752" s="191">
        <v>175</v>
      </c>
      <c r="CS752" s="191"/>
      <c r="CT752" s="191"/>
      <c r="CU752" s="191"/>
      <c r="CV752" s="192"/>
      <c r="CW752" s="191" t="s">
        <v>357</v>
      </c>
      <c r="CX752" s="209" t="s">
        <v>358</v>
      </c>
      <c r="CY752" s="208">
        <v>0.13</v>
      </c>
      <c r="CZ752" s="191">
        <v>470</v>
      </c>
      <c r="DA752" s="191"/>
      <c r="DB752" s="191">
        <f t="shared" si="456"/>
        <v>46.044587417619269</v>
      </c>
      <c r="DC752" s="43">
        <f t="shared" si="457"/>
        <v>0</v>
      </c>
      <c r="DD752" s="191" t="s">
        <v>362</v>
      </c>
      <c r="DE752" s="191">
        <v>100</v>
      </c>
      <c r="DF752" s="191" t="s">
        <v>361</v>
      </c>
      <c r="DG752" s="191">
        <v>20</v>
      </c>
      <c r="DH752" s="191" t="s">
        <v>353</v>
      </c>
      <c r="DI752" s="192">
        <v>175</v>
      </c>
      <c r="DJ752" s="191"/>
      <c r="DK752" s="209"/>
      <c r="DL752" s="208"/>
      <c r="DM752" s="191"/>
      <c r="DN752" s="191">
        <f t="shared" si="458"/>
        <v>46.044587417619269</v>
      </c>
      <c r="DO752" s="192">
        <f t="shared" si="459"/>
        <v>0</v>
      </c>
      <c r="DP752" s="191">
        <v>1</v>
      </c>
      <c r="DQ752" s="191" t="s">
        <v>363</v>
      </c>
      <c r="DR752" s="191" t="s">
        <v>371</v>
      </c>
      <c r="DS752" s="208">
        <v>0.13400000000000001</v>
      </c>
      <c r="DT752" s="191">
        <v>580</v>
      </c>
      <c r="DU752" s="191">
        <f t="shared" si="460"/>
        <v>6.6381101749638534</v>
      </c>
      <c r="DV752" s="191">
        <v>0.375</v>
      </c>
      <c r="DW752" s="191">
        <v>0.45</v>
      </c>
      <c r="DX752" s="192">
        <f t="shared" si="461"/>
        <v>8.4356716293332994</v>
      </c>
      <c r="DY752" s="191">
        <v>1</v>
      </c>
      <c r="DZ752" s="191" t="s">
        <v>363</v>
      </c>
      <c r="EA752" s="191" t="s">
        <v>371</v>
      </c>
      <c r="EB752" s="208">
        <v>0.13400000000000001</v>
      </c>
      <c r="EC752" s="191">
        <v>580</v>
      </c>
      <c r="ED752" s="191">
        <f t="shared" si="462"/>
        <v>2.8223581095673493</v>
      </c>
      <c r="EE752" s="191">
        <v>0.47499999999999998</v>
      </c>
      <c r="EF752" s="191">
        <v>0.47499999999999998</v>
      </c>
      <c r="EG752" s="191">
        <f t="shared" si="463"/>
        <v>4.2178358146666497</v>
      </c>
      <c r="EH752" s="166">
        <f t="shared" si="464"/>
        <v>2</v>
      </c>
      <c r="EI752" s="205">
        <f t="shared" si="465"/>
        <v>3.2322758429996852</v>
      </c>
      <c r="EJ752" s="205">
        <f t="shared" si="466"/>
        <v>1.9013387311762855</v>
      </c>
      <c r="EK752" s="51">
        <f t="shared" si="474"/>
        <v>0.67101937839106385</v>
      </c>
      <c r="EL752" s="220">
        <f t="shared" si="467"/>
        <v>0.11796207850015739</v>
      </c>
      <c r="EM752" s="221">
        <f t="shared" si="468"/>
        <v>6.1456512501407801</v>
      </c>
      <c r="EN752" s="191"/>
      <c r="EO752" s="313"/>
      <c r="EP752" s="192" t="s">
        <v>354</v>
      </c>
      <c r="EQ752" s="222">
        <f t="shared" si="469"/>
        <v>3.2322758429996852</v>
      </c>
      <c r="ER752" s="191">
        <f t="shared" si="470"/>
        <v>1.9013387311762855</v>
      </c>
      <c r="ES752" s="51">
        <f t="shared" si="471"/>
        <v>0.67101937839106385</v>
      </c>
      <c r="ET752" s="191">
        <f t="shared" si="475"/>
        <v>3.5861620785001573</v>
      </c>
      <c r="EU752" s="191">
        <f t="shared" si="472"/>
        <v>6.1456512501407801</v>
      </c>
      <c r="EV752" s="191"/>
      <c r="EW752" s="191"/>
      <c r="EX752" s="192" t="str">
        <f t="shared" si="473"/>
        <v>Front</v>
      </c>
      <c r="EY752" s="145"/>
      <c r="EZ752" s="191"/>
      <c r="FA752" s="191"/>
      <c r="FB752" s="191"/>
      <c r="FC752" s="191"/>
      <c r="FD752" s="191"/>
      <c r="FE752" s="191"/>
      <c r="FF752" s="192"/>
      <c r="FG752" s="145"/>
      <c r="FH752" s="191"/>
      <c r="FI752" s="191"/>
      <c r="FJ752" s="191"/>
      <c r="FK752" s="191"/>
      <c r="FL752" s="191"/>
      <c r="FM752" s="191"/>
      <c r="FN752" s="192"/>
      <c r="FO752" s="145"/>
      <c r="FP752" s="191"/>
      <c r="FQ752" s="191"/>
      <c r="FR752" s="191"/>
      <c r="FS752" s="191"/>
      <c r="FT752" s="191"/>
      <c r="FU752" s="191"/>
      <c r="FV752" s="192"/>
      <c r="FW752" s="191"/>
      <c r="FX752" s="191"/>
      <c r="FY752" s="191"/>
      <c r="FZ752" s="191"/>
      <c r="GA752" s="191"/>
      <c r="GB752" s="191"/>
      <c r="GC752" s="191"/>
      <c r="GD752" s="210"/>
      <c r="GE752" s="145"/>
      <c r="GF752" s="191"/>
      <c r="GG752" s="191"/>
      <c r="GH752" s="191"/>
      <c r="GI752" s="191"/>
      <c r="GJ752" s="191"/>
      <c r="GK752" s="191"/>
      <c r="GL752" s="210"/>
      <c r="GM752" s="145"/>
      <c r="GN752" s="191"/>
      <c r="GO752" s="191"/>
      <c r="GP752" s="191"/>
      <c r="GQ752" s="191"/>
      <c r="GR752" s="191"/>
      <c r="GS752" s="191"/>
      <c r="GT752" s="210"/>
      <c r="GU752" s="145"/>
      <c r="GV752" s="191"/>
      <c r="GW752" s="191"/>
      <c r="GX752" s="191"/>
      <c r="GY752" s="191"/>
      <c r="GZ752" s="191"/>
      <c r="HA752" s="191"/>
      <c r="HB752" s="210"/>
      <c r="HC752" s="145"/>
      <c r="HD752" s="191"/>
      <c r="HE752" s="191"/>
      <c r="HF752" s="191"/>
      <c r="HG752" s="191"/>
      <c r="HH752" s="191"/>
      <c r="HI752" s="191"/>
      <c r="HJ752" s="210"/>
      <c r="HR752" s="310"/>
    </row>
    <row r="753" spans="1:226" s="309" customFormat="1" ht="14.45" customHeight="1" x14ac:dyDescent="0.25">
      <c r="A753" s="211" t="s">
        <v>431</v>
      </c>
      <c r="B753" s="194" t="s">
        <v>0</v>
      </c>
      <c r="C753" s="31">
        <f t="shared" si="476"/>
        <v>743</v>
      </c>
      <c r="D753" s="173" t="str">
        <f t="shared" si="436"/>
        <v>Dw_743</v>
      </c>
      <c r="E753" s="4">
        <v>423.41313838593419</v>
      </c>
      <c r="F753" s="195" t="s">
        <v>360</v>
      </c>
      <c r="G753" s="195">
        <v>17.5</v>
      </c>
      <c r="H753" s="3">
        <f t="shared" si="437"/>
        <v>54.992570984385658</v>
      </c>
      <c r="I753" s="196">
        <f t="shared" si="438"/>
        <v>200.52116536102477</v>
      </c>
      <c r="J753" s="1">
        <f t="shared" si="439"/>
        <v>0.30000000000000004</v>
      </c>
      <c r="K753" s="280">
        <f t="shared" si="440"/>
        <v>0.6644465634157134</v>
      </c>
      <c r="L753" s="280">
        <f t="shared" si="441"/>
        <v>0.74664041383955104</v>
      </c>
      <c r="M753" s="225">
        <f t="shared" si="442"/>
        <v>1.0938995673686172</v>
      </c>
      <c r="N753" s="15" t="s">
        <v>432</v>
      </c>
      <c r="O753" s="197">
        <f t="shared" si="443"/>
        <v>0.55998031037966323</v>
      </c>
      <c r="P753" s="198">
        <f t="shared" si="444"/>
        <v>0</v>
      </c>
      <c r="Q753" s="198">
        <f t="shared" si="445"/>
        <v>0</v>
      </c>
      <c r="R753" s="198">
        <f t="shared" si="446"/>
        <v>0.76643686455511872</v>
      </c>
      <c r="S753" s="77">
        <f t="shared" si="447"/>
        <v>0.86637503011124495</v>
      </c>
      <c r="T753" s="199"/>
      <c r="U753" s="3">
        <f t="shared" si="448"/>
        <v>1.7121238029219119</v>
      </c>
      <c r="V753" s="98">
        <f t="shared" si="449"/>
        <v>9.966650916208085</v>
      </c>
      <c r="W753" s="49">
        <f t="shared" si="450"/>
        <v>5.517657982277175</v>
      </c>
      <c r="X753" s="317">
        <f t="shared" si="451"/>
        <v>6.5036417437331989E-2</v>
      </c>
      <c r="Y753" s="318">
        <v>6.5036417437332003E-2</v>
      </c>
      <c r="Z753" s="200"/>
      <c r="AA753" s="66"/>
      <c r="AB753" s="66"/>
      <c r="AC753" s="66">
        <v>250</v>
      </c>
      <c r="AD753" s="66"/>
      <c r="AE753" s="66"/>
      <c r="AF753" s="66"/>
      <c r="AG753" s="66"/>
      <c r="AH753" s="195"/>
      <c r="AI753" s="34"/>
      <c r="AJ753" s="229">
        <v>180</v>
      </c>
      <c r="AK753" s="34"/>
      <c r="AL753" s="34"/>
      <c r="AM753" s="34"/>
      <c r="AN753" s="201"/>
      <c r="AO753" s="201"/>
      <c r="AP753" s="202">
        <v>240</v>
      </c>
      <c r="AQ753" s="18"/>
      <c r="AR753" s="18"/>
      <c r="AS753" s="18"/>
      <c r="AT753" s="51"/>
      <c r="AU753" s="17"/>
      <c r="AV753" s="18"/>
      <c r="AW753" s="112"/>
      <c r="AX753" s="103"/>
      <c r="AY753" s="18"/>
      <c r="AZ753" s="18"/>
      <c r="BA753" s="18"/>
      <c r="BB753" s="17"/>
      <c r="BC753" s="19"/>
      <c r="BD753" s="19"/>
      <c r="BE753" s="19"/>
      <c r="BF753" s="17"/>
      <c r="BG753" s="18"/>
      <c r="BH753" s="18"/>
      <c r="BI753" s="128"/>
      <c r="BJ753" s="331"/>
      <c r="BK753" s="332"/>
      <c r="BL753" s="332"/>
      <c r="BM753" s="332"/>
      <c r="BN753" s="333"/>
      <c r="BO753" s="203">
        <f t="shared" si="452"/>
        <v>6.9363999999999999</v>
      </c>
      <c r="BP753" s="285">
        <v>7.9281141491819476</v>
      </c>
      <c r="BQ753" s="204">
        <v>3.0453744563604186</v>
      </c>
      <c r="BR753" s="204"/>
      <c r="BS753" s="47"/>
      <c r="BT753" s="42"/>
      <c r="BU753" s="42"/>
      <c r="BV753" s="42"/>
      <c r="BW753" s="43"/>
      <c r="BX753" s="191"/>
      <c r="BY753" s="191"/>
      <c r="BZ753" s="205"/>
      <c r="CA753" s="191"/>
      <c r="CB753" s="206"/>
      <c r="CC753" s="191"/>
      <c r="CD753" s="207">
        <f t="shared" si="453"/>
        <v>60.156349608307437</v>
      </c>
      <c r="CE753" s="47" t="s">
        <v>356</v>
      </c>
      <c r="CF753" s="42">
        <v>31.8</v>
      </c>
      <c r="CG753" s="42" t="s">
        <v>353</v>
      </c>
      <c r="CH753" s="42">
        <v>175</v>
      </c>
      <c r="CI753" s="191"/>
      <c r="CJ753" s="192"/>
      <c r="CK753" s="191" t="s">
        <v>357</v>
      </c>
      <c r="CL753" s="191" t="s">
        <v>358</v>
      </c>
      <c r="CM753" s="208">
        <v>0.13</v>
      </c>
      <c r="CN753" s="191">
        <v>470</v>
      </c>
      <c r="CO753" s="205">
        <f t="shared" si="454"/>
        <v>80.56446954082557</v>
      </c>
      <c r="CP753" s="191">
        <f t="shared" si="455"/>
        <v>45.117262206230578</v>
      </c>
      <c r="CQ753" s="145" t="s">
        <v>353</v>
      </c>
      <c r="CR753" s="191">
        <v>175</v>
      </c>
      <c r="CS753" s="191"/>
      <c r="CT753" s="191"/>
      <c r="CU753" s="191"/>
      <c r="CV753" s="192"/>
      <c r="CW753" s="191" t="s">
        <v>357</v>
      </c>
      <c r="CX753" s="209" t="s">
        <v>358</v>
      </c>
      <c r="CY753" s="208">
        <v>0.13</v>
      </c>
      <c r="CZ753" s="191">
        <v>470</v>
      </c>
      <c r="DA753" s="191"/>
      <c r="DB753" s="191">
        <f t="shared" si="456"/>
        <v>54.992570984385658</v>
      </c>
      <c r="DC753" s="43">
        <f t="shared" si="457"/>
        <v>0</v>
      </c>
      <c r="DD753" s="191" t="s">
        <v>362</v>
      </c>
      <c r="DE753" s="191">
        <v>100</v>
      </c>
      <c r="DF753" s="191" t="s">
        <v>361</v>
      </c>
      <c r="DG753" s="191">
        <v>20</v>
      </c>
      <c r="DH753" s="191" t="s">
        <v>353</v>
      </c>
      <c r="DI753" s="192">
        <v>175</v>
      </c>
      <c r="DJ753" s="191"/>
      <c r="DK753" s="209"/>
      <c r="DL753" s="208"/>
      <c r="DM753" s="191"/>
      <c r="DN753" s="191">
        <f t="shared" si="458"/>
        <v>54.992570984385658</v>
      </c>
      <c r="DO753" s="192">
        <f t="shared" si="459"/>
        <v>0</v>
      </c>
      <c r="DP753" s="191">
        <v>1</v>
      </c>
      <c r="DQ753" s="191" t="s">
        <v>363</v>
      </c>
      <c r="DR753" s="191" t="s">
        <v>371</v>
      </c>
      <c r="DS753" s="208">
        <v>0.13400000000000001</v>
      </c>
      <c r="DT753" s="191">
        <v>580</v>
      </c>
      <c r="DU753" s="191">
        <f t="shared" si="460"/>
        <v>7.9281141491819476</v>
      </c>
      <c r="DV753" s="191">
        <v>0.375</v>
      </c>
      <c r="DW753" s="191">
        <v>0.45</v>
      </c>
      <c r="DX753" s="192">
        <f t="shared" si="461"/>
        <v>10.026058268051239</v>
      </c>
      <c r="DY753" s="191">
        <v>1</v>
      </c>
      <c r="DZ753" s="191" t="s">
        <v>363</v>
      </c>
      <c r="EA753" s="191" t="s">
        <v>371</v>
      </c>
      <c r="EB753" s="208">
        <v>0.13400000000000001</v>
      </c>
      <c r="EC753" s="191">
        <v>580</v>
      </c>
      <c r="ED753" s="191">
        <f t="shared" si="462"/>
        <v>3.0453744563604186</v>
      </c>
      <c r="EE753" s="191">
        <v>0.47499999999999998</v>
      </c>
      <c r="EF753" s="191">
        <v>0.47499999999999998</v>
      </c>
      <c r="EG753" s="191">
        <f t="shared" si="463"/>
        <v>5.0130291340256194</v>
      </c>
      <c r="EH753" s="166">
        <f t="shared" si="464"/>
        <v>2</v>
      </c>
      <c r="EI753" s="205">
        <f t="shared" si="465"/>
        <v>2.9106104649672502</v>
      </c>
      <c r="EJ753" s="205">
        <f t="shared" si="466"/>
        <v>1.7121238029219119</v>
      </c>
      <c r="EK753" s="51">
        <f t="shared" si="474"/>
        <v>1.0832506534385067</v>
      </c>
      <c r="EL753" s="220">
        <f t="shared" si="467"/>
        <v>0.27879476751637489</v>
      </c>
      <c r="EM753" s="221">
        <f t="shared" si="468"/>
        <v>4.9833254581040425</v>
      </c>
      <c r="EN753" s="191"/>
      <c r="EO753" s="313"/>
      <c r="EP753" s="192" t="s">
        <v>354</v>
      </c>
      <c r="EQ753" s="222">
        <f t="shared" si="469"/>
        <v>2.9106104649672502</v>
      </c>
      <c r="ER753" s="191">
        <f t="shared" si="470"/>
        <v>1.7121238029219119</v>
      </c>
      <c r="ES753" s="51">
        <f t="shared" si="471"/>
        <v>1.0832506534385067</v>
      </c>
      <c r="ET753" s="191">
        <f t="shared" si="475"/>
        <v>3.7469947675163748</v>
      </c>
      <c r="EU753" s="191">
        <f t="shared" si="472"/>
        <v>4.9833254581040425</v>
      </c>
      <c r="EV753" s="191"/>
      <c r="EW753" s="191"/>
      <c r="EX753" s="192" t="str">
        <f t="shared" si="473"/>
        <v>Front</v>
      </c>
      <c r="EY753" s="145"/>
      <c r="EZ753" s="191"/>
      <c r="FA753" s="191"/>
      <c r="FB753" s="191"/>
      <c r="FC753" s="191"/>
      <c r="FD753" s="191"/>
      <c r="FE753" s="191"/>
      <c r="FF753" s="192"/>
      <c r="FG753" s="145"/>
      <c r="FH753" s="191"/>
      <c r="FI753" s="191"/>
      <c r="FJ753" s="191"/>
      <c r="FK753" s="191"/>
      <c r="FL753" s="191"/>
      <c r="FM753" s="191"/>
      <c r="FN753" s="192"/>
      <c r="FO753" s="145"/>
      <c r="FP753" s="191"/>
      <c r="FQ753" s="191"/>
      <c r="FR753" s="191"/>
      <c r="FS753" s="191"/>
      <c r="FT753" s="191"/>
      <c r="FU753" s="191"/>
      <c r="FV753" s="192"/>
      <c r="FW753" s="191"/>
      <c r="FX753" s="191"/>
      <c r="FY753" s="191"/>
      <c r="FZ753" s="191"/>
      <c r="GA753" s="191"/>
      <c r="GB753" s="191"/>
      <c r="GC753" s="191"/>
      <c r="GD753" s="210"/>
      <c r="GE753" s="145"/>
      <c r="GF753" s="191"/>
      <c r="GG753" s="191"/>
      <c r="GH753" s="191"/>
      <c r="GI753" s="191"/>
      <c r="GJ753" s="191"/>
      <c r="GK753" s="191"/>
      <c r="GL753" s="210"/>
      <c r="GM753" s="145"/>
      <c r="GN753" s="191"/>
      <c r="GO753" s="191"/>
      <c r="GP753" s="191"/>
      <c r="GQ753" s="191"/>
      <c r="GR753" s="191"/>
      <c r="GS753" s="191"/>
      <c r="GT753" s="210"/>
      <c r="GU753" s="145"/>
      <c r="GV753" s="191"/>
      <c r="GW753" s="191"/>
      <c r="GX753" s="191"/>
      <c r="GY753" s="191"/>
      <c r="GZ753" s="191"/>
      <c r="HA753" s="191"/>
      <c r="HB753" s="210"/>
      <c r="HC753" s="145"/>
      <c r="HD753" s="191"/>
      <c r="HE753" s="191"/>
      <c r="HF753" s="191"/>
      <c r="HG753" s="191"/>
      <c r="HH753" s="191"/>
      <c r="HI753" s="191"/>
      <c r="HJ753" s="210"/>
      <c r="HR753" s="310"/>
    </row>
    <row r="754" spans="1:226" s="309" customFormat="1" ht="14.45" customHeight="1" x14ac:dyDescent="0.25">
      <c r="A754" s="211" t="s">
        <v>431</v>
      </c>
      <c r="B754" s="194" t="s">
        <v>0</v>
      </c>
      <c r="C754" s="31">
        <f t="shared" si="476"/>
        <v>744</v>
      </c>
      <c r="D754" s="173" t="str">
        <f t="shared" si="436"/>
        <v>Dw_744</v>
      </c>
      <c r="E754" s="4">
        <v>526.24307363046273</v>
      </c>
      <c r="F754" s="195" t="s">
        <v>360</v>
      </c>
      <c r="G754" s="195">
        <v>17.5</v>
      </c>
      <c r="H754" s="3">
        <f t="shared" si="437"/>
        <v>42.055429472093991</v>
      </c>
      <c r="I754" s="196">
        <f t="shared" si="438"/>
        <v>158.73457343743641</v>
      </c>
      <c r="J754" s="1">
        <f t="shared" si="439"/>
        <v>0.3</v>
      </c>
      <c r="K754" s="280">
        <f t="shared" si="440"/>
        <v>0.63813993118151968</v>
      </c>
      <c r="L754" s="280">
        <f t="shared" si="441"/>
        <v>0.71316607307710023</v>
      </c>
      <c r="M754" s="225">
        <f t="shared" si="442"/>
        <v>1.1323239978521575</v>
      </c>
      <c r="N754" s="15" t="s">
        <v>432</v>
      </c>
      <c r="O754" s="197">
        <f t="shared" si="443"/>
        <v>0.5348745548078252</v>
      </c>
      <c r="P754" s="198">
        <f t="shared" si="444"/>
        <v>0</v>
      </c>
      <c r="Q754" s="198">
        <f t="shared" si="445"/>
        <v>0</v>
      </c>
      <c r="R754" s="198">
        <f t="shared" si="446"/>
        <v>0.79335880592946539</v>
      </c>
      <c r="S754" s="77">
        <f t="shared" si="447"/>
        <v>0.72767013670064185</v>
      </c>
      <c r="T754" s="199"/>
      <c r="U754" s="3">
        <f t="shared" si="448"/>
        <v>1.519532322786368</v>
      </c>
      <c r="V754" s="98">
        <f t="shared" si="449"/>
        <v>7.8505268319746175</v>
      </c>
      <c r="W754" s="49">
        <f t="shared" si="450"/>
        <v>5.3570200283636158</v>
      </c>
      <c r="X754" s="317">
        <f t="shared" si="451"/>
        <v>6.096523389757541E-2</v>
      </c>
      <c r="Y754" s="318">
        <v>6.0965233897575397E-2</v>
      </c>
      <c r="Z754" s="200"/>
      <c r="AA754" s="66"/>
      <c r="AB754" s="66"/>
      <c r="AC754" s="66">
        <v>250</v>
      </c>
      <c r="AD754" s="66"/>
      <c r="AE754" s="66"/>
      <c r="AF754" s="66"/>
      <c r="AG754" s="66"/>
      <c r="AH754" s="195"/>
      <c r="AI754" s="34"/>
      <c r="AJ754" s="229">
        <v>180</v>
      </c>
      <c r="AK754" s="34"/>
      <c r="AL754" s="34"/>
      <c r="AM754" s="34"/>
      <c r="AN754" s="201"/>
      <c r="AO754" s="201"/>
      <c r="AP754" s="202">
        <v>240</v>
      </c>
      <c r="AQ754" s="18"/>
      <c r="AR754" s="18"/>
      <c r="AS754" s="18"/>
      <c r="AT754" s="51"/>
      <c r="AU754" s="17"/>
      <c r="AV754" s="18"/>
      <c r="AW754" s="112"/>
      <c r="AX754" s="103"/>
      <c r="AY754" s="18"/>
      <c r="AZ754" s="18"/>
      <c r="BA754" s="18"/>
      <c r="BB754" s="17"/>
      <c r="BC754" s="19"/>
      <c r="BD754" s="19"/>
      <c r="BE754" s="19"/>
      <c r="BF754" s="17"/>
      <c r="BG754" s="18"/>
      <c r="BH754" s="18"/>
      <c r="BI754" s="128"/>
      <c r="BJ754" s="331"/>
      <c r="BK754" s="332"/>
      <c r="BL754" s="332"/>
      <c r="BM754" s="332"/>
      <c r="BN754" s="333"/>
      <c r="BO754" s="203">
        <f t="shared" si="452"/>
        <v>6.9363999999999999</v>
      </c>
      <c r="BP754" s="285">
        <v>6.063005229239085</v>
      </c>
      <c r="BQ754" s="204">
        <v>2.8702741847527014</v>
      </c>
      <c r="BR754" s="204"/>
      <c r="BS754" s="47"/>
      <c r="BT754" s="42"/>
      <c r="BU754" s="42"/>
      <c r="BV754" s="42"/>
      <c r="BW754" s="43"/>
      <c r="BX754" s="191"/>
      <c r="BY754" s="191"/>
      <c r="BZ754" s="205"/>
      <c r="CA754" s="191"/>
      <c r="CB754" s="206"/>
      <c r="CC754" s="191"/>
      <c r="CD754" s="207">
        <f t="shared" si="453"/>
        <v>47.620372031230922</v>
      </c>
      <c r="CE754" s="47" t="s">
        <v>356</v>
      </c>
      <c r="CF754" s="42">
        <v>31.8</v>
      </c>
      <c r="CG754" s="42" t="s">
        <v>353</v>
      </c>
      <c r="CH754" s="42">
        <v>175</v>
      </c>
      <c r="CI754" s="191"/>
      <c r="CJ754" s="192"/>
      <c r="CK754" s="191" t="s">
        <v>357</v>
      </c>
      <c r="CL754" s="191" t="s">
        <v>358</v>
      </c>
      <c r="CM754" s="208">
        <v>0.13</v>
      </c>
      <c r="CN754" s="191">
        <v>470</v>
      </c>
      <c r="CO754" s="205">
        <f t="shared" si="454"/>
        <v>64.652160641820558</v>
      </c>
      <c r="CP754" s="191">
        <f t="shared" si="455"/>
        <v>35.715279023423193</v>
      </c>
      <c r="CQ754" s="145" t="s">
        <v>353</v>
      </c>
      <c r="CR754" s="191">
        <v>175</v>
      </c>
      <c r="CS754" s="191"/>
      <c r="CT754" s="191"/>
      <c r="CU754" s="191"/>
      <c r="CV754" s="192"/>
      <c r="CW754" s="191" t="s">
        <v>357</v>
      </c>
      <c r="CX754" s="209" t="s">
        <v>358</v>
      </c>
      <c r="CY754" s="208">
        <v>0.13</v>
      </c>
      <c r="CZ754" s="191">
        <v>470</v>
      </c>
      <c r="DA754" s="191"/>
      <c r="DB754" s="191">
        <f t="shared" si="456"/>
        <v>42.055429472093991</v>
      </c>
      <c r="DC754" s="43">
        <f t="shared" si="457"/>
        <v>0</v>
      </c>
      <c r="DD754" s="191" t="s">
        <v>362</v>
      </c>
      <c r="DE754" s="191">
        <v>100</v>
      </c>
      <c r="DF754" s="191" t="s">
        <v>361</v>
      </c>
      <c r="DG754" s="191">
        <v>20</v>
      </c>
      <c r="DH754" s="191" t="s">
        <v>353</v>
      </c>
      <c r="DI754" s="192">
        <v>175</v>
      </c>
      <c r="DJ754" s="191"/>
      <c r="DK754" s="209"/>
      <c r="DL754" s="208"/>
      <c r="DM754" s="191"/>
      <c r="DN754" s="191">
        <f t="shared" si="458"/>
        <v>42.055429472093991</v>
      </c>
      <c r="DO754" s="192">
        <f t="shared" si="459"/>
        <v>0</v>
      </c>
      <c r="DP754" s="191">
        <v>1</v>
      </c>
      <c r="DQ754" s="191" t="s">
        <v>363</v>
      </c>
      <c r="DR754" s="191" t="s">
        <v>371</v>
      </c>
      <c r="DS754" s="208">
        <v>0.13400000000000001</v>
      </c>
      <c r="DT754" s="191">
        <v>580</v>
      </c>
      <c r="DU754" s="191">
        <f t="shared" si="460"/>
        <v>6.063005229239085</v>
      </c>
      <c r="DV754" s="191">
        <v>0.375</v>
      </c>
      <c r="DW754" s="191">
        <v>0.45</v>
      </c>
      <c r="DX754" s="192">
        <f t="shared" si="461"/>
        <v>7.9367286718718209</v>
      </c>
      <c r="DY754" s="191">
        <v>1</v>
      </c>
      <c r="DZ754" s="191" t="s">
        <v>363</v>
      </c>
      <c r="EA754" s="191" t="s">
        <v>371</v>
      </c>
      <c r="EB754" s="208">
        <v>0.13400000000000001</v>
      </c>
      <c r="EC754" s="191">
        <v>580</v>
      </c>
      <c r="ED754" s="191">
        <f t="shared" si="462"/>
        <v>2.8702741847527014</v>
      </c>
      <c r="EE754" s="191">
        <v>0.47499999999999998</v>
      </c>
      <c r="EF754" s="191">
        <v>0.47499999999999998</v>
      </c>
      <c r="EG754" s="191">
        <f t="shared" si="463"/>
        <v>3.9683643359359104</v>
      </c>
      <c r="EH754" s="166">
        <f t="shared" si="464"/>
        <v>2</v>
      </c>
      <c r="EI754" s="205">
        <f t="shared" si="465"/>
        <v>2.5832049487368254</v>
      </c>
      <c r="EJ754" s="205">
        <f t="shared" si="466"/>
        <v>1.519532322786368</v>
      </c>
      <c r="EK754" s="51">
        <f t="shared" si="474"/>
        <v>1.1007418619663334</v>
      </c>
      <c r="EL754" s="220">
        <f t="shared" si="467"/>
        <v>0.44249752563158729</v>
      </c>
      <c r="EM754" s="221">
        <f t="shared" si="468"/>
        <v>3.9252634159873088</v>
      </c>
      <c r="EN754" s="191"/>
      <c r="EO754" s="313"/>
      <c r="EP754" s="192" t="s">
        <v>354</v>
      </c>
      <c r="EQ754" s="222">
        <f t="shared" si="469"/>
        <v>2.5832049487368254</v>
      </c>
      <c r="ER754" s="191">
        <f t="shared" si="470"/>
        <v>1.519532322786368</v>
      </c>
      <c r="ES754" s="51">
        <f t="shared" si="471"/>
        <v>1.1007418619663334</v>
      </c>
      <c r="ET754" s="191">
        <f t="shared" si="475"/>
        <v>3.910697525631587</v>
      </c>
      <c r="EU754" s="191">
        <f t="shared" si="472"/>
        <v>3.9252634159873088</v>
      </c>
      <c r="EV754" s="191"/>
      <c r="EW754" s="191"/>
      <c r="EX754" s="192" t="str">
        <f t="shared" si="473"/>
        <v>Front</v>
      </c>
      <c r="EY754" s="145"/>
      <c r="EZ754" s="191"/>
      <c r="FA754" s="191"/>
      <c r="FB754" s="191"/>
      <c r="FC754" s="191"/>
      <c r="FD754" s="191"/>
      <c r="FE754" s="191"/>
      <c r="FF754" s="192"/>
      <c r="FG754" s="145"/>
      <c r="FH754" s="191"/>
      <c r="FI754" s="191"/>
      <c r="FJ754" s="191"/>
      <c r="FK754" s="191"/>
      <c r="FL754" s="191"/>
      <c r="FM754" s="191"/>
      <c r="FN754" s="192"/>
      <c r="FO754" s="145"/>
      <c r="FP754" s="191"/>
      <c r="FQ754" s="191"/>
      <c r="FR754" s="191"/>
      <c r="FS754" s="191"/>
      <c r="FT754" s="191"/>
      <c r="FU754" s="191"/>
      <c r="FV754" s="192"/>
      <c r="FW754" s="191"/>
      <c r="FX754" s="191"/>
      <c r="FY754" s="191"/>
      <c r="FZ754" s="191"/>
      <c r="GA754" s="191"/>
      <c r="GB754" s="191"/>
      <c r="GC754" s="191"/>
      <c r="GD754" s="210"/>
      <c r="GE754" s="145"/>
      <c r="GF754" s="191"/>
      <c r="GG754" s="191"/>
      <c r="GH754" s="191"/>
      <c r="GI754" s="191"/>
      <c r="GJ754" s="191"/>
      <c r="GK754" s="191"/>
      <c r="GL754" s="210"/>
      <c r="GM754" s="145"/>
      <c r="GN754" s="191"/>
      <c r="GO754" s="191"/>
      <c r="GP754" s="191"/>
      <c r="GQ754" s="191"/>
      <c r="GR754" s="191"/>
      <c r="GS754" s="191"/>
      <c r="GT754" s="210"/>
      <c r="GU754" s="145"/>
      <c r="GV754" s="191"/>
      <c r="GW754" s="191"/>
      <c r="GX754" s="191"/>
      <c r="GY754" s="191"/>
      <c r="GZ754" s="191"/>
      <c r="HA754" s="191"/>
      <c r="HB754" s="210"/>
      <c r="HC754" s="145"/>
      <c r="HD754" s="191"/>
      <c r="HE754" s="191"/>
      <c r="HF754" s="191"/>
      <c r="HG754" s="191"/>
      <c r="HH754" s="191"/>
      <c r="HI754" s="191"/>
      <c r="HJ754" s="210"/>
      <c r="HR754" s="310"/>
    </row>
    <row r="755" spans="1:226" s="309" customFormat="1" ht="14.45" customHeight="1" x14ac:dyDescent="0.25">
      <c r="A755" s="211" t="s">
        <v>431</v>
      </c>
      <c r="B755" s="194" t="s">
        <v>0</v>
      </c>
      <c r="C755" s="31">
        <f t="shared" si="476"/>
        <v>745</v>
      </c>
      <c r="D755" s="173" t="str">
        <f t="shared" si="436"/>
        <v>Dw_745</v>
      </c>
      <c r="E755" s="4">
        <v>446.23115789364198</v>
      </c>
      <c r="F755" s="195" t="s">
        <v>360</v>
      </c>
      <c r="G755" s="195">
        <v>17.5</v>
      </c>
      <c r="H755" s="3">
        <f t="shared" si="437"/>
        <v>56.272771017572111</v>
      </c>
      <c r="I755" s="196">
        <f t="shared" si="438"/>
        <v>198.80953105993979</v>
      </c>
      <c r="J755" s="1">
        <f t="shared" si="439"/>
        <v>0.30000000000000004</v>
      </c>
      <c r="K755" s="280">
        <f t="shared" si="440"/>
        <v>0.69139927323368178</v>
      </c>
      <c r="L755" s="280">
        <f t="shared" si="441"/>
        <v>0.81598461150621548</v>
      </c>
      <c r="M755" s="225">
        <f t="shared" si="442"/>
        <v>1.0598884369734958</v>
      </c>
      <c r="N755" s="15" t="s">
        <v>432</v>
      </c>
      <c r="O755" s="197">
        <f t="shared" si="443"/>
        <v>0.61198845862966156</v>
      </c>
      <c r="P755" s="198">
        <f t="shared" si="444"/>
        <v>0</v>
      </c>
      <c r="Q755" s="198">
        <f t="shared" si="445"/>
        <v>0</v>
      </c>
      <c r="R755" s="198">
        <f t="shared" si="446"/>
        <v>0.74260708628514716</v>
      </c>
      <c r="S755" s="77">
        <f t="shared" si="447"/>
        <v>0.91271234462037232</v>
      </c>
      <c r="T755" s="199"/>
      <c r="U755" s="3">
        <f t="shared" si="448"/>
        <v>1.968193501497316</v>
      </c>
      <c r="V755" s="98">
        <f t="shared" si="449"/>
        <v>13.170871241743301</v>
      </c>
      <c r="W755" s="49">
        <f t="shared" si="450"/>
        <v>4.272516979683405</v>
      </c>
      <c r="X755" s="317">
        <f t="shared" si="451"/>
        <v>9.2941825846269616E-2</v>
      </c>
      <c r="Y755" s="318">
        <v>9.2941825846269602E-2</v>
      </c>
      <c r="Z755" s="200"/>
      <c r="AA755" s="66"/>
      <c r="AB755" s="66"/>
      <c r="AC755" s="66">
        <v>250</v>
      </c>
      <c r="AD755" s="66"/>
      <c r="AE755" s="66"/>
      <c r="AF755" s="66"/>
      <c r="AG755" s="66"/>
      <c r="AH755" s="195"/>
      <c r="AI755" s="34"/>
      <c r="AJ755" s="229">
        <v>180</v>
      </c>
      <c r="AK755" s="34"/>
      <c r="AL755" s="34"/>
      <c r="AM755" s="34"/>
      <c r="AN755" s="201"/>
      <c r="AO755" s="201"/>
      <c r="AP755" s="202">
        <v>240</v>
      </c>
      <c r="AQ755" s="18"/>
      <c r="AR755" s="18"/>
      <c r="AS755" s="18"/>
      <c r="AT755" s="51"/>
      <c r="AU755" s="17"/>
      <c r="AV755" s="18"/>
      <c r="AW755" s="112"/>
      <c r="AX755" s="103"/>
      <c r="AY755" s="18"/>
      <c r="AZ755" s="18"/>
      <c r="BA755" s="18"/>
      <c r="BB755" s="17"/>
      <c r="BC755" s="19"/>
      <c r="BD755" s="19"/>
      <c r="BE755" s="19"/>
      <c r="BF755" s="17"/>
      <c r="BG755" s="18"/>
      <c r="BH755" s="18"/>
      <c r="BI755" s="128"/>
      <c r="BJ755" s="331"/>
      <c r="BK755" s="332"/>
      <c r="BL755" s="332"/>
      <c r="BM755" s="332"/>
      <c r="BN755" s="333"/>
      <c r="BO755" s="203">
        <f t="shared" si="452"/>
        <v>6.9363999999999999</v>
      </c>
      <c r="BP755" s="285">
        <v>8.1126767512790661</v>
      </c>
      <c r="BQ755" s="204">
        <v>2.8660890781045327</v>
      </c>
      <c r="BR755" s="204"/>
      <c r="BS755" s="47"/>
      <c r="BT755" s="42"/>
      <c r="BU755" s="42"/>
      <c r="BV755" s="42"/>
      <c r="BW755" s="43"/>
      <c r="BX755" s="191"/>
      <c r="BY755" s="191"/>
      <c r="BZ755" s="205"/>
      <c r="CA755" s="191"/>
      <c r="CB755" s="206"/>
      <c r="CC755" s="191"/>
      <c r="CD755" s="207">
        <f t="shared" si="453"/>
        <v>59.642859317981944</v>
      </c>
      <c r="CE755" s="47" t="s">
        <v>356</v>
      </c>
      <c r="CF755" s="42">
        <v>31.8</v>
      </c>
      <c r="CG755" s="42" t="s">
        <v>353</v>
      </c>
      <c r="CH755" s="42">
        <v>175</v>
      </c>
      <c r="CI755" s="191"/>
      <c r="CJ755" s="192"/>
      <c r="CK755" s="191" t="s">
        <v>357</v>
      </c>
      <c r="CL755" s="191" t="s">
        <v>358</v>
      </c>
      <c r="CM755" s="208">
        <v>0.13</v>
      </c>
      <c r="CN755" s="191">
        <v>470</v>
      </c>
      <c r="CO755" s="205">
        <f t="shared" si="454"/>
        <v>76.292435173367693</v>
      </c>
      <c r="CP755" s="191">
        <f t="shared" si="455"/>
        <v>44.732144488486455</v>
      </c>
      <c r="CQ755" s="145" t="s">
        <v>353</v>
      </c>
      <c r="CR755" s="191">
        <v>175</v>
      </c>
      <c r="CS755" s="191"/>
      <c r="CT755" s="191"/>
      <c r="CU755" s="191"/>
      <c r="CV755" s="192"/>
      <c r="CW755" s="191" t="s">
        <v>357</v>
      </c>
      <c r="CX755" s="209" t="s">
        <v>358</v>
      </c>
      <c r="CY755" s="208">
        <v>0.13</v>
      </c>
      <c r="CZ755" s="191">
        <v>470</v>
      </c>
      <c r="DA755" s="191"/>
      <c r="DB755" s="191">
        <f t="shared" si="456"/>
        <v>56.272771017572111</v>
      </c>
      <c r="DC755" s="43">
        <f t="shared" si="457"/>
        <v>0</v>
      </c>
      <c r="DD755" s="191" t="s">
        <v>362</v>
      </c>
      <c r="DE755" s="191">
        <v>100</v>
      </c>
      <c r="DF755" s="191" t="s">
        <v>361</v>
      </c>
      <c r="DG755" s="191">
        <v>20</v>
      </c>
      <c r="DH755" s="191" t="s">
        <v>353</v>
      </c>
      <c r="DI755" s="192">
        <v>175</v>
      </c>
      <c r="DJ755" s="191"/>
      <c r="DK755" s="209"/>
      <c r="DL755" s="208"/>
      <c r="DM755" s="191"/>
      <c r="DN755" s="191">
        <f t="shared" si="458"/>
        <v>56.272771017572111</v>
      </c>
      <c r="DO755" s="192">
        <f t="shared" si="459"/>
        <v>0</v>
      </c>
      <c r="DP755" s="191">
        <v>1</v>
      </c>
      <c r="DQ755" s="191" t="s">
        <v>363</v>
      </c>
      <c r="DR755" s="191" t="s">
        <v>371</v>
      </c>
      <c r="DS755" s="208">
        <v>0.13400000000000001</v>
      </c>
      <c r="DT755" s="191">
        <v>580</v>
      </c>
      <c r="DU755" s="191">
        <f t="shared" si="460"/>
        <v>8.1126767512790661</v>
      </c>
      <c r="DV755" s="191">
        <v>0.375</v>
      </c>
      <c r="DW755" s="191">
        <v>0.45</v>
      </c>
      <c r="DX755" s="192">
        <f t="shared" si="461"/>
        <v>9.9404765529969907</v>
      </c>
      <c r="DY755" s="191">
        <v>1</v>
      </c>
      <c r="DZ755" s="191" t="s">
        <v>363</v>
      </c>
      <c r="EA755" s="191" t="s">
        <v>371</v>
      </c>
      <c r="EB755" s="208">
        <v>0.13400000000000001</v>
      </c>
      <c r="EC755" s="191">
        <v>580</v>
      </c>
      <c r="ED755" s="191">
        <f t="shared" si="462"/>
        <v>2.8660890781045327</v>
      </c>
      <c r="EE755" s="191">
        <v>0.47499999999999998</v>
      </c>
      <c r="EF755" s="191">
        <v>0.47499999999999998</v>
      </c>
      <c r="EG755" s="191">
        <f t="shared" si="463"/>
        <v>4.9702382764984954</v>
      </c>
      <c r="EH755" s="166">
        <f t="shared" si="464"/>
        <v>2</v>
      </c>
      <c r="EI755" s="205">
        <f t="shared" si="465"/>
        <v>3.345928952545437</v>
      </c>
      <c r="EJ755" s="205">
        <f t="shared" si="466"/>
        <v>1.968193501497316</v>
      </c>
      <c r="EK755" s="51">
        <f t="shared" si="474"/>
        <v>0.64789557660721675</v>
      </c>
      <c r="EL755" s="220">
        <f t="shared" si="467"/>
        <v>6.1135523727281482E-2</v>
      </c>
      <c r="EM755" s="221">
        <f t="shared" si="468"/>
        <v>6.5854356208716505</v>
      </c>
      <c r="EN755" s="191"/>
      <c r="EO755" s="313"/>
      <c r="EP755" s="192" t="s">
        <v>354</v>
      </c>
      <c r="EQ755" s="222">
        <f t="shared" si="469"/>
        <v>3.345928952545437</v>
      </c>
      <c r="ER755" s="191">
        <f t="shared" si="470"/>
        <v>1.968193501497316</v>
      </c>
      <c r="ES755" s="51">
        <f t="shared" si="471"/>
        <v>0.64789557660721675</v>
      </c>
      <c r="ET755" s="191">
        <f t="shared" si="475"/>
        <v>3.5293355237272817</v>
      </c>
      <c r="EU755" s="191">
        <f t="shared" si="472"/>
        <v>6.5854356208716505</v>
      </c>
      <c r="EV755" s="191"/>
      <c r="EW755" s="191"/>
      <c r="EX755" s="192" t="str">
        <f t="shared" si="473"/>
        <v>Front</v>
      </c>
      <c r="EY755" s="145"/>
      <c r="EZ755" s="191"/>
      <c r="FA755" s="191"/>
      <c r="FB755" s="191"/>
      <c r="FC755" s="191"/>
      <c r="FD755" s="191"/>
      <c r="FE755" s="191"/>
      <c r="FF755" s="192"/>
      <c r="FG755" s="145"/>
      <c r="FH755" s="191"/>
      <c r="FI755" s="191"/>
      <c r="FJ755" s="191"/>
      <c r="FK755" s="191"/>
      <c r="FL755" s="191"/>
      <c r="FM755" s="191"/>
      <c r="FN755" s="192"/>
      <c r="FO755" s="145"/>
      <c r="FP755" s="191"/>
      <c r="FQ755" s="191"/>
      <c r="FR755" s="191"/>
      <c r="FS755" s="191"/>
      <c r="FT755" s="191"/>
      <c r="FU755" s="191"/>
      <c r="FV755" s="192"/>
      <c r="FW755" s="191"/>
      <c r="FX755" s="191"/>
      <c r="FY755" s="191"/>
      <c r="FZ755" s="191"/>
      <c r="GA755" s="191"/>
      <c r="GB755" s="191"/>
      <c r="GC755" s="191"/>
      <c r="GD755" s="210"/>
      <c r="GE755" s="145"/>
      <c r="GF755" s="191"/>
      <c r="GG755" s="191"/>
      <c r="GH755" s="191"/>
      <c r="GI755" s="191"/>
      <c r="GJ755" s="191"/>
      <c r="GK755" s="191"/>
      <c r="GL755" s="210"/>
      <c r="GM755" s="145"/>
      <c r="GN755" s="191"/>
      <c r="GO755" s="191"/>
      <c r="GP755" s="191"/>
      <c r="GQ755" s="191"/>
      <c r="GR755" s="191"/>
      <c r="GS755" s="191"/>
      <c r="GT755" s="210"/>
      <c r="GU755" s="145"/>
      <c r="GV755" s="191"/>
      <c r="GW755" s="191"/>
      <c r="GX755" s="191"/>
      <c r="GY755" s="191"/>
      <c r="GZ755" s="191"/>
      <c r="HA755" s="191"/>
      <c r="HB755" s="210"/>
      <c r="HC755" s="145"/>
      <c r="HD755" s="191"/>
      <c r="HE755" s="191"/>
      <c r="HF755" s="191"/>
      <c r="HG755" s="191"/>
      <c r="HH755" s="191"/>
      <c r="HI755" s="191"/>
      <c r="HJ755" s="210"/>
      <c r="HR755" s="310"/>
    </row>
    <row r="756" spans="1:226" s="309" customFormat="1" ht="14.45" customHeight="1" x14ac:dyDescent="0.25">
      <c r="A756" s="211" t="s">
        <v>431</v>
      </c>
      <c r="B756" s="194" t="s">
        <v>0</v>
      </c>
      <c r="C756" s="31">
        <f t="shared" si="476"/>
        <v>746</v>
      </c>
      <c r="D756" s="173" t="str">
        <f t="shared" si="436"/>
        <v>Dw_746</v>
      </c>
      <c r="E756" s="4">
        <v>479.5965629257164</v>
      </c>
      <c r="F756" s="195" t="s">
        <v>360</v>
      </c>
      <c r="G756" s="195">
        <v>17.5</v>
      </c>
      <c r="H756" s="3">
        <f t="shared" si="437"/>
        <v>62.668689893367926</v>
      </c>
      <c r="I756" s="196">
        <f t="shared" si="438"/>
        <v>214.40880806811381</v>
      </c>
      <c r="J756" s="1">
        <f t="shared" si="439"/>
        <v>0.30000000000000004</v>
      </c>
      <c r="K756" s="280">
        <f t="shared" si="440"/>
        <v>0.72214674965397396</v>
      </c>
      <c r="L756" s="280">
        <f t="shared" si="441"/>
        <v>0.95486683869857336</v>
      </c>
      <c r="M756" s="225">
        <f t="shared" si="442"/>
        <v>1.0263920073944495</v>
      </c>
      <c r="N756" s="15" t="s">
        <v>432</v>
      </c>
      <c r="O756" s="197">
        <f t="shared" si="443"/>
        <v>0.71615012902392994</v>
      </c>
      <c r="P756" s="198">
        <f t="shared" si="444"/>
        <v>0</v>
      </c>
      <c r="Q756" s="198">
        <f t="shared" si="445"/>
        <v>0</v>
      </c>
      <c r="R756" s="198">
        <f t="shared" si="446"/>
        <v>0.71913793132230897</v>
      </c>
      <c r="S756" s="77">
        <f t="shared" si="447"/>
        <v>1.0117122162747574</v>
      </c>
      <c r="T756" s="199"/>
      <c r="U756" s="3">
        <f t="shared" si="448"/>
        <v>2.5268256763007462</v>
      </c>
      <c r="V756" s="98">
        <f t="shared" si="449"/>
        <v>21.708483194603261</v>
      </c>
      <c r="W756" s="49">
        <f t="shared" si="450"/>
        <v>2.886829509532356</v>
      </c>
      <c r="X756" s="317">
        <f t="shared" si="451"/>
        <v>0.16094389142711285</v>
      </c>
      <c r="Y756" s="318">
        <v>0.1609438914271128</v>
      </c>
      <c r="Z756" s="200"/>
      <c r="AA756" s="66"/>
      <c r="AB756" s="66"/>
      <c r="AC756" s="66">
        <v>250</v>
      </c>
      <c r="AD756" s="66"/>
      <c r="AE756" s="66"/>
      <c r="AF756" s="66"/>
      <c r="AG756" s="66"/>
      <c r="AH756" s="195"/>
      <c r="AI756" s="34"/>
      <c r="AJ756" s="229">
        <v>180</v>
      </c>
      <c r="AK756" s="34"/>
      <c r="AL756" s="34"/>
      <c r="AM756" s="34"/>
      <c r="AN756" s="201"/>
      <c r="AO756" s="201"/>
      <c r="AP756" s="202">
        <v>240</v>
      </c>
      <c r="AQ756" s="18"/>
      <c r="AR756" s="18"/>
      <c r="AS756" s="18"/>
      <c r="AT756" s="51"/>
      <c r="AU756" s="17"/>
      <c r="AV756" s="18"/>
      <c r="AW756" s="112"/>
      <c r="AX756" s="103"/>
      <c r="AY756" s="18"/>
      <c r="AZ756" s="18"/>
      <c r="BA756" s="18"/>
      <c r="BB756" s="17"/>
      <c r="BC756" s="19"/>
      <c r="BD756" s="19"/>
      <c r="BE756" s="19"/>
      <c r="BF756" s="17"/>
      <c r="BG756" s="18"/>
      <c r="BH756" s="18"/>
      <c r="BI756" s="128"/>
      <c r="BJ756" s="331"/>
      <c r="BK756" s="332"/>
      <c r="BL756" s="332"/>
      <c r="BM756" s="332"/>
      <c r="BN756" s="333"/>
      <c r="BO756" s="203">
        <f t="shared" si="452"/>
        <v>6.9363999999999999</v>
      </c>
      <c r="BP756" s="285">
        <v>9.0347572073940263</v>
      </c>
      <c r="BQ756" s="204">
        <v>2.7885089077997853</v>
      </c>
      <c r="BR756" s="204"/>
      <c r="BS756" s="47"/>
      <c r="BT756" s="42"/>
      <c r="BU756" s="42"/>
      <c r="BV756" s="42"/>
      <c r="BW756" s="43"/>
      <c r="BX756" s="191"/>
      <c r="BY756" s="191"/>
      <c r="BZ756" s="205"/>
      <c r="CA756" s="191"/>
      <c r="CB756" s="206"/>
      <c r="CC756" s="191"/>
      <c r="CD756" s="207">
        <f t="shared" si="453"/>
        <v>64.32264242043415</v>
      </c>
      <c r="CE756" s="47" t="s">
        <v>356</v>
      </c>
      <c r="CF756" s="42">
        <v>31.8</v>
      </c>
      <c r="CG756" s="42" t="s">
        <v>353</v>
      </c>
      <c r="CH756" s="42">
        <v>175</v>
      </c>
      <c r="CI756" s="191"/>
      <c r="CJ756" s="192"/>
      <c r="CK756" s="191" t="s">
        <v>357</v>
      </c>
      <c r="CL756" s="191" t="s">
        <v>358</v>
      </c>
      <c r="CM756" s="208">
        <v>0.13</v>
      </c>
      <c r="CN756" s="191">
        <v>470</v>
      </c>
      <c r="CO756" s="205">
        <f t="shared" si="454"/>
        <v>79.099874429950091</v>
      </c>
      <c r="CP756" s="191">
        <f t="shared" si="455"/>
        <v>48.241981815325609</v>
      </c>
      <c r="CQ756" s="145" t="s">
        <v>353</v>
      </c>
      <c r="CR756" s="191">
        <v>175</v>
      </c>
      <c r="CS756" s="191"/>
      <c r="CT756" s="191"/>
      <c r="CU756" s="191"/>
      <c r="CV756" s="192"/>
      <c r="CW756" s="191" t="s">
        <v>357</v>
      </c>
      <c r="CX756" s="209" t="s">
        <v>358</v>
      </c>
      <c r="CY756" s="208">
        <v>0.13</v>
      </c>
      <c r="CZ756" s="191">
        <v>470</v>
      </c>
      <c r="DA756" s="191"/>
      <c r="DB756" s="191">
        <f t="shared" si="456"/>
        <v>62.668689893367926</v>
      </c>
      <c r="DC756" s="43">
        <f t="shared" si="457"/>
        <v>0</v>
      </c>
      <c r="DD756" s="191" t="s">
        <v>362</v>
      </c>
      <c r="DE756" s="191">
        <v>100</v>
      </c>
      <c r="DF756" s="191" t="s">
        <v>361</v>
      </c>
      <c r="DG756" s="191">
        <v>20</v>
      </c>
      <c r="DH756" s="191" t="s">
        <v>353</v>
      </c>
      <c r="DI756" s="192">
        <v>175</v>
      </c>
      <c r="DJ756" s="191"/>
      <c r="DK756" s="209"/>
      <c r="DL756" s="208"/>
      <c r="DM756" s="191"/>
      <c r="DN756" s="191">
        <f t="shared" si="458"/>
        <v>62.668689893367926</v>
      </c>
      <c r="DO756" s="192">
        <f t="shared" si="459"/>
        <v>0</v>
      </c>
      <c r="DP756" s="191">
        <v>1</v>
      </c>
      <c r="DQ756" s="191" t="s">
        <v>363</v>
      </c>
      <c r="DR756" s="191" t="s">
        <v>371</v>
      </c>
      <c r="DS756" s="208">
        <v>0.13400000000000001</v>
      </c>
      <c r="DT756" s="191">
        <v>580</v>
      </c>
      <c r="DU756" s="191">
        <f t="shared" si="460"/>
        <v>9.0347572073940263</v>
      </c>
      <c r="DV756" s="191">
        <v>0.375</v>
      </c>
      <c r="DW756" s="191">
        <v>0.45</v>
      </c>
      <c r="DX756" s="192">
        <f t="shared" si="461"/>
        <v>10.720440403405691</v>
      </c>
      <c r="DY756" s="191">
        <v>1</v>
      </c>
      <c r="DZ756" s="191" t="s">
        <v>363</v>
      </c>
      <c r="EA756" s="191" t="s">
        <v>371</v>
      </c>
      <c r="EB756" s="208">
        <v>0.13400000000000001</v>
      </c>
      <c r="EC756" s="191">
        <v>580</v>
      </c>
      <c r="ED756" s="191">
        <f t="shared" si="462"/>
        <v>2.7885089077997853</v>
      </c>
      <c r="EE756" s="191">
        <v>0.47499999999999998</v>
      </c>
      <c r="EF756" s="191">
        <v>0.47499999999999998</v>
      </c>
      <c r="EG756" s="191">
        <f t="shared" si="463"/>
        <v>5.3602202017028455</v>
      </c>
      <c r="EH756" s="166">
        <f t="shared" si="464"/>
        <v>2</v>
      </c>
      <c r="EI756" s="205">
        <f t="shared" si="465"/>
        <v>4.2956036497112686</v>
      </c>
      <c r="EJ756" s="205">
        <f t="shared" si="466"/>
        <v>2.5268256763007462</v>
      </c>
      <c r="EK756" s="51">
        <f t="shared" si="474"/>
        <v>0.13084161574951958</v>
      </c>
      <c r="EL756" s="220">
        <f t="shared" si="467"/>
        <v>1.3203981751443656</v>
      </c>
      <c r="EM756" s="221">
        <f t="shared" si="468"/>
        <v>10.85424159730163</v>
      </c>
      <c r="EN756" s="191"/>
      <c r="EO756" s="313"/>
      <c r="EP756" s="192" t="s">
        <v>354</v>
      </c>
      <c r="EQ756" s="222">
        <f t="shared" si="469"/>
        <v>4.2956036497112686</v>
      </c>
      <c r="ER756" s="191">
        <f t="shared" si="470"/>
        <v>2.5268256763007462</v>
      </c>
      <c r="ES756" s="51">
        <f t="shared" si="471"/>
        <v>0.13084161574951958</v>
      </c>
      <c r="ET756" s="191">
        <f t="shared" si="475"/>
        <v>1.3203981751443656</v>
      </c>
      <c r="EU756" s="191">
        <f t="shared" si="472"/>
        <v>10.85424159730163</v>
      </c>
      <c r="EV756" s="191"/>
      <c r="EW756" s="191"/>
      <c r="EX756" s="192" t="str">
        <f t="shared" si="473"/>
        <v>Rear</v>
      </c>
      <c r="EY756" s="145"/>
      <c r="EZ756" s="191"/>
      <c r="FA756" s="191"/>
      <c r="FB756" s="191"/>
      <c r="FC756" s="191"/>
      <c r="FD756" s="191"/>
      <c r="FE756" s="191"/>
      <c r="FF756" s="192"/>
      <c r="FG756" s="145"/>
      <c r="FH756" s="191"/>
      <c r="FI756" s="191"/>
      <c r="FJ756" s="191"/>
      <c r="FK756" s="191"/>
      <c r="FL756" s="191"/>
      <c r="FM756" s="191"/>
      <c r="FN756" s="192"/>
      <c r="FO756" s="145"/>
      <c r="FP756" s="191"/>
      <c r="FQ756" s="191"/>
      <c r="FR756" s="191"/>
      <c r="FS756" s="191"/>
      <c r="FT756" s="191"/>
      <c r="FU756" s="191"/>
      <c r="FV756" s="192"/>
      <c r="FW756" s="191"/>
      <c r="FX756" s="191"/>
      <c r="FY756" s="191"/>
      <c r="FZ756" s="191"/>
      <c r="GA756" s="191"/>
      <c r="GB756" s="191"/>
      <c r="GC756" s="191"/>
      <c r="GD756" s="210"/>
      <c r="GE756" s="145"/>
      <c r="GF756" s="191"/>
      <c r="GG756" s="191"/>
      <c r="GH756" s="191"/>
      <c r="GI756" s="191"/>
      <c r="GJ756" s="191"/>
      <c r="GK756" s="191"/>
      <c r="GL756" s="210"/>
      <c r="GM756" s="145"/>
      <c r="GN756" s="191"/>
      <c r="GO756" s="191"/>
      <c r="GP756" s="191"/>
      <c r="GQ756" s="191"/>
      <c r="GR756" s="191"/>
      <c r="GS756" s="191"/>
      <c r="GT756" s="210"/>
      <c r="GU756" s="145"/>
      <c r="GV756" s="191"/>
      <c r="GW756" s="191"/>
      <c r="GX756" s="191"/>
      <c r="GY756" s="191"/>
      <c r="GZ756" s="191"/>
      <c r="HA756" s="191"/>
      <c r="HB756" s="210"/>
      <c r="HC756" s="145"/>
      <c r="HD756" s="191"/>
      <c r="HE756" s="191"/>
      <c r="HF756" s="191"/>
      <c r="HG756" s="191"/>
      <c r="HH756" s="191"/>
      <c r="HI756" s="191"/>
      <c r="HJ756" s="210"/>
      <c r="HR756" s="310"/>
    </row>
    <row r="757" spans="1:226" s="309" customFormat="1" ht="14.45" customHeight="1" x14ac:dyDescent="0.25">
      <c r="A757" s="211" t="s">
        <v>431</v>
      </c>
      <c r="B757" s="194" t="s">
        <v>0</v>
      </c>
      <c r="C757" s="31">
        <f t="shared" si="476"/>
        <v>747</v>
      </c>
      <c r="D757" s="173" t="str">
        <f t="shared" si="436"/>
        <v>Dw_747</v>
      </c>
      <c r="E757" s="4">
        <v>432.16459173521707</v>
      </c>
      <c r="F757" s="195" t="s">
        <v>360</v>
      </c>
      <c r="G757" s="195">
        <v>17.5</v>
      </c>
      <c r="H757" s="3">
        <f t="shared" si="437"/>
        <v>44.500236719358384</v>
      </c>
      <c r="I757" s="196">
        <f t="shared" si="438"/>
        <v>162.75750183133584</v>
      </c>
      <c r="J757" s="1">
        <f t="shared" si="439"/>
        <v>0.30000000000000004</v>
      </c>
      <c r="K757" s="280">
        <f t="shared" si="440"/>
        <v>0.66200132534470357</v>
      </c>
      <c r="L757" s="280">
        <f t="shared" si="441"/>
        <v>0.77482936157867544</v>
      </c>
      <c r="M757" s="225">
        <f t="shared" si="442"/>
        <v>1.0972357485945698</v>
      </c>
      <c r="N757" s="15" t="s">
        <v>432</v>
      </c>
      <c r="O757" s="197">
        <f t="shared" si="443"/>
        <v>0.58112202118400658</v>
      </c>
      <c r="P757" s="198">
        <f t="shared" si="444"/>
        <v>0</v>
      </c>
      <c r="Q757" s="198">
        <f t="shared" si="445"/>
        <v>0</v>
      </c>
      <c r="R757" s="198">
        <f t="shared" si="446"/>
        <v>0.76877434813650236</v>
      </c>
      <c r="S757" s="77">
        <f t="shared" si="447"/>
        <v>0.77534673956272404</v>
      </c>
      <c r="T757" s="199"/>
      <c r="U757" s="3">
        <f t="shared" si="448"/>
        <v>1.7773285895049435</v>
      </c>
      <c r="V757" s="98">
        <f t="shared" si="449"/>
        <v>10.740249511243549</v>
      </c>
      <c r="W757" s="49">
        <f t="shared" si="450"/>
        <v>4.143314982838417</v>
      </c>
      <c r="X757" s="317">
        <f t="shared" si="451"/>
        <v>8.7974583404488799E-2</v>
      </c>
      <c r="Y757" s="318">
        <v>8.7974583404488799E-2</v>
      </c>
      <c r="Z757" s="200"/>
      <c r="AA757" s="66"/>
      <c r="AB757" s="66"/>
      <c r="AC757" s="66">
        <v>250</v>
      </c>
      <c r="AD757" s="66"/>
      <c r="AE757" s="66"/>
      <c r="AF757" s="66"/>
      <c r="AG757" s="66"/>
      <c r="AH757" s="195"/>
      <c r="AI757" s="34"/>
      <c r="AJ757" s="229">
        <v>180</v>
      </c>
      <c r="AK757" s="34"/>
      <c r="AL757" s="34"/>
      <c r="AM757" s="34"/>
      <c r="AN757" s="201"/>
      <c r="AO757" s="201"/>
      <c r="AP757" s="202">
        <v>240</v>
      </c>
      <c r="AQ757" s="18"/>
      <c r="AR757" s="18"/>
      <c r="AS757" s="18"/>
      <c r="AT757" s="51"/>
      <c r="AU757" s="17"/>
      <c r="AV757" s="18"/>
      <c r="AW757" s="112"/>
      <c r="AX757" s="103"/>
      <c r="AY757" s="18"/>
      <c r="AZ757" s="18"/>
      <c r="BA757" s="18"/>
      <c r="BB757" s="17"/>
      <c r="BC757" s="19"/>
      <c r="BD757" s="19"/>
      <c r="BE757" s="19"/>
      <c r="BF757" s="17"/>
      <c r="BG757" s="18"/>
      <c r="BH757" s="18"/>
      <c r="BI757" s="128"/>
      <c r="BJ757" s="331"/>
      <c r="BK757" s="332"/>
      <c r="BL757" s="332"/>
      <c r="BM757" s="332"/>
      <c r="BN757" s="333"/>
      <c r="BO757" s="203">
        <f t="shared" si="452"/>
        <v>6.9363999999999999</v>
      </c>
      <c r="BP757" s="285">
        <v>6.4154657631276146</v>
      </c>
      <c r="BQ757" s="204">
        <v>2.7620495030853958</v>
      </c>
      <c r="BR757" s="204"/>
      <c r="BS757" s="47"/>
      <c r="BT757" s="42"/>
      <c r="BU757" s="42"/>
      <c r="BV757" s="42"/>
      <c r="BW757" s="43"/>
      <c r="BX757" s="191"/>
      <c r="BY757" s="191"/>
      <c r="BZ757" s="205"/>
      <c r="CA757" s="191"/>
      <c r="CB757" s="206"/>
      <c r="CC757" s="191"/>
      <c r="CD757" s="207">
        <f t="shared" si="453"/>
        <v>48.827250549400759</v>
      </c>
      <c r="CE757" s="47" t="s">
        <v>356</v>
      </c>
      <c r="CF757" s="42">
        <v>31.8</v>
      </c>
      <c r="CG757" s="42" t="s">
        <v>353</v>
      </c>
      <c r="CH757" s="42">
        <v>175</v>
      </c>
      <c r="CI757" s="191"/>
      <c r="CJ757" s="192"/>
      <c r="CK757" s="191" t="s">
        <v>357</v>
      </c>
      <c r="CL757" s="191" t="s">
        <v>358</v>
      </c>
      <c r="CM757" s="208">
        <v>0.13</v>
      </c>
      <c r="CN757" s="191">
        <v>470</v>
      </c>
      <c r="CO757" s="205">
        <f t="shared" si="454"/>
        <v>63.785474541191213</v>
      </c>
      <c r="CP757" s="191">
        <f t="shared" si="455"/>
        <v>36.620437912050569</v>
      </c>
      <c r="CQ757" s="145" t="s">
        <v>353</v>
      </c>
      <c r="CR757" s="191">
        <v>175</v>
      </c>
      <c r="CS757" s="191"/>
      <c r="CT757" s="191"/>
      <c r="CU757" s="191"/>
      <c r="CV757" s="192"/>
      <c r="CW757" s="191" t="s">
        <v>357</v>
      </c>
      <c r="CX757" s="209" t="s">
        <v>358</v>
      </c>
      <c r="CY757" s="208">
        <v>0.13</v>
      </c>
      <c r="CZ757" s="191">
        <v>470</v>
      </c>
      <c r="DA757" s="191"/>
      <c r="DB757" s="191">
        <f t="shared" si="456"/>
        <v>44.500236719358384</v>
      </c>
      <c r="DC757" s="43">
        <f t="shared" si="457"/>
        <v>0</v>
      </c>
      <c r="DD757" s="191" t="s">
        <v>362</v>
      </c>
      <c r="DE757" s="191">
        <v>100</v>
      </c>
      <c r="DF757" s="191" t="s">
        <v>361</v>
      </c>
      <c r="DG757" s="191">
        <v>20</v>
      </c>
      <c r="DH757" s="191" t="s">
        <v>353</v>
      </c>
      <c r="DI757" s="192">
        <v>175</v>
      </c>
      <c r="DJ757" s="191"/>
      <c r="DK757" s="209"/>
      <c r="DL757" s="208"/>
      <c r="DM757" s="191"/>
      <c r="DN757" s="191">
        <f t="shared" si="458"/>
        <v>44.500236719358384</v>
      </c>
      <c r="DO757" s="192">
        <f t="shared" si="459"/>
        <v>0</v>
      </c>
      <c r="DP757" s="191">
        <v>1</v>
      </c>
      <c r="DQ757" s="191" t="s">
        <v>363</v>
      </c>
      <c r="DR757" s="191" t="s">
        <v>371</v>
      </c>
      <c r="DS757" s="208">
        <v>0.13400000000000001</v>
      </c>
      <c r="DT757" s="191">
        <v>580</v>
      </c>
      <c r="DU757" s="191">
        <f t="shared" si="460"/>
        <v>6.4154657631276146</v>
      </c>
      <c r="DV757" s="191">
        <v>0.375</v>
      </c>
      <c r="DW757" s="191">
        <v>0.45</v>
      </c>
      <c r="DX757" s="192">
        <f t="shared" si="461"/>
        <v>8.1378750915667926</v>
      </c>
      <c r="DY757" s="191">
        <v>1</v>
      </c>
      <c r="DZ757" s="191" t="s">
        <v>363</v>
      </c>
      <c r="EA757" s="191" t="s">
        <v>371</v>
      </c>
      <c r="EB757" s="208">
        <v>0.13400000000000001</v>
      </c>
      <c r="EC757" s="191">
        <v>580</v>
      </c>
      <c r="ED757" s="191">
        <f t="shared" si="462"/>
        <v>2.7620495030853958</v>
      </c>
      <c r="EE757" s="191">
        <v>0.47499999999999998</v>
      </c>
      <c r="EF757" s="191">
        <v>0.47499999999999998</v>
      </c>
      <c r="EG757" s="191">
        <f t="shared" si="463"/>
        <v>4.0689375457833963</v>
      </c>
      <c r="EH757" s="166">
        <f t="shared" si="464"/>
        <v>2</v>
      </c>
      <c r="EI757" s="205">
        <f t="shared" si="465"/>
        <v>3.021458602158404</v>
      </c>
      <c r="EJ757" s="205">
        <f t="shared" si="466"/>
        <v>1.7773285895049435</v>
      </c>
      <c r="EK757" s="51">
        <f t="shared" si="474"/>
        <v>0.73472091358045222</v>
      </c>
      <c r="EL757" s="220">
        <f t="shared" si="467"/>
        <v>0.22337069892079797</v>
      </c>
      <c r="EM757" s="221">
        <f t="shared" si="468"/>
        <v>5.3701247556217746</v>
      </c>
      <c r="EN757" s="191"/>
      <c r="EO757" s="313"/>
      <c r="EP757" s="192" t="s">
        <v>354</v>
      </c>
      <c r="EQ757" s="222">
        <f t="shared" si="469"/>
        <v>3.021458602158404</v>
      </c>
      <c r="ER757" s="191">
        <f t="shared" si="470"/>
        <v>1.7773285895049435</v>
      </c>
      <c r="ES757" s="51">
        <f t="shared" si="471"/>
        <v>0.73472091358045222</v>
      </c>
      <c r="ET757" s="191">
        <f t="shared" si="475"/>
        <v>3.6915706989207981</v>
      </c>
      <c r="EU757" s="191">
        <f t="shared" si="472"/>
        <v>5.3701247556217746</v>
      </c>
      <c r="EV757" s="191"/>
      <c r="EW757" s="191"/>
      <c r="EX757" s="192" t="str">
        <f t="shared" si="473"/>
        <v>Front</v>
      </c>
      <c r="EY757" s="145"/>
      <c r="EZ757" s="191"/>
      <c r="FA757" s="191"/>
      <c r="FB757" s="191"/>
      <c r="FC757" s="191"/>
      <c r="FD757" s="191"/>
      <c r="FE757" s="191"/>
      <c r="FF757" s="192"/>
      <c r="FG757" s="145"/>
      <c r="FH757" s="191"/>
      <c r="FI757" s="191"/>
      <c r="FJ757" s="191"/>
      <c r="FK757" s="191"/>
      <c r="FL757" s="191"/>
      <c r="FM757" s="191"/>
      <c r="FN757" s="192"/>
      <c r="FO757" s="145"/>
      <c r="FP757" s="191"/>
      <c r="FQ757" s="191"/>
      <c r="FR757" s="191"/>
      <c r="FS757" s="191"/>
      <c r="FT757" s="191"/>
      <c r="FU757" s="191"/>
      <c r="FV757" s="192"/>
      <c r="FW757" s="191"/>
      <c r="FX757" s="191"/>
      <c r="FY757" s="191"/>
      <c r="FZ757" s="191"/>
      <c r="GA757" s="191"/>
      <c r="GB757" s="191"/>
      <c r="GC757" s="191"/>
      <c r="GD757" s="210"/>
      <c r="GE757" s="145"/>
      <c r="GF757" s="191"/>
      <c r="GG757" s="191"/>
      <c r="GH757" s="191"/>
      <c r="GI757" s="191"/>
      <c r="GJ757" s="191"/>
      <c r="GK757" s="191"/>
      <c r="GL757" s="210"/>
      <c r="GM757" s="145"/>
      <c r="GN757" s="191"/>
      <c r="GO757" s="191"/>
      <c r="GP757" s="191"/>
      <c r="GQ757" s="191"/>
      <c r="GR757" s="191"/>
      <c r="GS757" s="191"/>
      <c r="GT757" s="210"/>
      <c r="GU757" s="145"/>
      <c r="GV757" s="191"/>
      <c r="GW757" s="191"/>
      <c r="GX757" s="191"/>
      <c r="GY757" s="191"/>
      <c r="GZ757" s="191"/>
      <c r="HA757" s="191"/>
      <c r="HB757" s="210"/>
      <c r="HC757" s="145"/>
      <c r="HD757" s="191"/>
      <c r="HE757" s="191"/>
      <c r="HF757" s="191"/>
      <c r="HG757" s="191"/>
      <c r="HH757" s="191"/>
      <c r="HI757" s="191"/>
      <c r="HJ757" s="210"/>
      <c r="HR757" s="310"/>
    </row>
    <row r="758" spans="1:226" s="309" customFormat="1" ht="14.45" customHeight="1" x14ac:dyDescent="0.25">
      <c r="A758" s="211" t="s">
        <v>431</v>
      </c>
      <c r="B758" s="194" t="s">
        <v>0</v>
      </c>
      <c r="C758" s="31">
        <f t="shared" si="476"/>
        <v>748</v>
      </c>
      <c r="D758" s="173" t="str">
        <f t="shared" si="436"/>
        <v>Dw_748</v>
      </c>
      <c r="E758" s="4">
        <v>672.2027827615467</v>
      </c>
      <c r="F758" s="195" t="s">
        <v>360</v>
      </c>
      <c r="G758" s="195">
        <v>17.5</v>
      </c>
      <c r="H758" s="3">
        <f t="shared" si="437"/>
        <v>59.210550328901569</v>
      </c>
      <c r="I758" s="196">
        <f t="shared" si="438"/>
        <v>211.62262047173741</v>
      </c>
      <c r="J758" s="1">
        <f t="shared" si="439"/>
        <v>0.3</v>
      </c>
      <c r="K758" s="280">
        <f t="shared" si="440"/>
        <v>0.6811775845315079</v>
      </c>
      <c r="L758" s="280">
        <f t="shared" si="441"/>
        <v>0.79940002768993224</v>
      </c>
      <c r="M758" s="225">
        <f t="shared" si="442"/>
        <v>1.0722208422125128</v>
      </c>
      <c r="N758" s="15" t="s">
        <v>432</v>
      </c>
      <c r="O758" s="197">
        <f t="shared" si="443"/>
        <v>0.59955002076744923</v>
      </c>
      <c r="P758" s="198">
        <f t="shared" si="444"/>
        <v>0</v>
      </c>
      <c r="Q758" s="198">
        <f t="shared" si="445"/>
        <v>0</v>
      </c>
      <c r="R758" s="198">
        <f t="shared" si="446"/>
        <v>0.75124774241645198</v>
      </c>
      <c r="S758" s="77">
        <f t="shared" si="447"/>
        <v>0.92452574251927311</v>
      </c>
      <c r="T758" s="199"/>
      <c r="U758" s="3">
        <f t="shared" si="448"/>
        <v>2.0134457115402618</v>
      </c>
      <c r="V758" s="98">
        <f t="shared" si="449"/>
        <v>13.783476353287561</v>
      </c>
      <c r="W758" s="49">
        <f t="shared" si="450"/>
        <v>4.2957631885644716</v>
      </c>
      <c r="X758" s="317">
        <f t="shared" si="451"/>
        <v>9.2420143771344651E-2</v>
      </c>
      <c r="Y758" s="318">
        <v>9.2420143771344609E-2</v>
      </c>
      <c r="Z758" s="200"/>
      <c r="AA758" s="66"/>
      <c r="AB758" s="66"/>
      <c r="AC758" s="66">
        <v>250</v>
      </c>
      <c r="AD758" s="66"/>
      <c r="AE758" s="66"/>
      <c r="AF758" s="66"/>
      <c r="AG758" s="66"/>
      <c r="AH758" s="195"/>
      <c r="AI758" s="34"/>
      <c r="AJ758" s="229">
        <v>180</v>
      </c>
      <c r="AK758" s="34"/>
      <c r="AL758" s="34"/>
      <c r="AM758" s="34"/>
      <c r="AN758" s="201"/>
      <c r="AO758" s="201"/>
      <c r="AP758" s="202">
        <v>240</v>
      </c>
      <c r="AQ758" s="18"/>
      <c r="AR758" s="18"/>
      <c r="AS758" s="18"/>
      <c r="AT758" s="51"/>
      <c r="AU758" s="17"/>
      <c r="AV758" s="18"/>
      <c r="AW758" s="112"/>
      <c r="AX758" s="103"/>
      <c r="AY758" s="18"/>
      <c r="AZ758" s="18"/>
      <c r="BA758" s="18"/>
      <c r="BB758" s="17"/>
      <c r="BC758" s="19"/>
      <c r="BD758" s="19"/>
      <c r="BE758" s="19"/>
      <c r="BF758" s="17"/>
      <c r="BG758" s="18"/>
      <c r="BH758" s="18"/>
      <c r="BI758" s="128"/>
      <c r="BJ758" s="331"/>
      <c r="BK758" s="332"/>
      <c r="BL758" s="332"/>
      <c r="BM758" s="332"/>
      <c r="BN758" s="333"/>
      <c r="BO758" s="203">
        <f t="shared" si="452"/>
        <v>6.9363999999999999</v>
      </c>
      <c r="BP758" s="285">
        <v>8.536207590234353</v>
      </c>
      <c r="BQ758" s="204">
        <v>3.0118232906248803</v>
      </c>
      <c r="BR758" s="204"/>
      <c r="BS758" s="47"/>
      <c r="BT758" s="42"/>
      <c r="BU758" s="42"/>
      <c r="BV758" s="42"/>
      <c r="BW758" s="43"/>
      <c r="BX758" s="191"/>
      <c r="BY758" s="191"/>
      <c r="BZ758" s="205"/>
      <c r="CA758" s="191"/>
      <c r="CB758" s="206"/>
      <c r="CC758" s="191"/>
      <c r="CD758" s="207">
        <f t="shared" si="453"/>
        <v>63.486786141521222</v>
      </c>
      <c r="CE758" s="47" t="s">
        <v>356</v>
      </c>
      <c r="CF758" s="42">
        <v>31.8</v>
      </c>
      <c r="CG758" s="42" t="s">
        <v>353</v>
      </c>
      <c r="CH758" s="42">
        <v>175</v>
      </c>
      <c r="CI758" s="191"/>
      <c r="CJ758" s="192"/>
      <c r="CK758" s="191" t="s">
        <v>357</v>
      </c>
      <c r="CL758" s="191" t="s">
        <v>358</v>
      </c>
      <c r="CM758" s="208">
        <v>0.13</v>
      </c>
      <c r="CN758" s="191">
        <v>470</v>
      </c>
      <c r="CO758" s="205">
        <f t="shared" si="454"/>
        <v>83.229965962506412</v>
      </c>
      <c r="CP758" s="191">
        <f t="shared" si="455"/>
        <v>47.61508960614092</v>
      </c>
      <c r="CQ758" s="145" t="s">
        <v>353</v>
      </c>
      <c r="CR758" s="191">
        <v>175</v>
      </c>
      <c r="CS758" s="191"/>
      <c r="CT758" s="191"/>
      <c r="CU758" s="191"/>
      <c r="CV758" s="192"/>
      <c r="CW758" s="191" t="s">
        <v>357</v>
      </c>
      <c r="CX758" s="209" t="s">
        <v>358</v>
      </c>
      <c r="CY758" s="208">
        <v>0.13</v>
      </c>
      <c r="CZ758" s="191">
        <v>470</v>
      </c>
      <c r="DA758" s="191"/>
      <c r="DB758" s="191">
        <f t="shared" si="456"/>
        <v>59.210550328901569</v>
      </c>
      <c r="DC758" s="43">
        <f t="shared" si="457"/>
        <v>0</v>
      </c>
      <c r="DD758" s="191" t="s">
        <v>362</v>
      </c>
      <c r="DE758" s="191">
        <v>100</v>
      </c>
      <c r="DF758" s="191" t="s">
        <v>361</v>
      </c>
      <c r="DG758" s="191">
        <v>20</v>
      </c>
      <c r="DH758" s="191" t="s">
        <v>353</v>
      </c>
      <c r="DI758" s="192">
        <v>175</v>
      </c>
      <c r="DJ758" s="191"/>
      <c r="DK758" s="209"/>
      <c r="DL758" s="208"/>
      <c r="DM758" s="191"/>
      <c r="DN758" s="191">
        <f t="shared" si="458"/>
        <v>59.210550328901569</v>
      </c>
      <c r="DO758" s="192">
        <f t="shared" si="459"/>
        <v>0</v>
      </c>
      <c r="DP758" s="191">
        <v>1</v>
      </c>
      <c r="DQ758" s="191" t="s">
        <v>363</v>
      </c>
      <c r="DR758" s="191" t="s">
        <v>371</v>
      </c>
      <c r="DS758" s="208">
        <v>0.13400000000000001</v>
      </c>
      <c r="DT758" s="191">
        <v>580</v>
      </c>
      <c r="DU758" s="191">
        <f t="shared" si="460"/>
        <v>8.536207590234353</v>
      </c>
      <c r="DV758" s="191">
        <v>0.375</v>
      </c>
      <c r="DW758" s="191">
        <v>0.45</v>
      </c>
      <c r="DX758" s="192">
        <f t="shared" si="461"/>
        <v>10.58113102358687</v>
      </c>
      <c r="DY758" s="191">
        <v>1</v>
      </c>
      <c r="DZ758" s="191" t="s">
        <v>363</v>
      </c>
      <c r="EA758" s="191" t="s">
        <v>371</v>
      </c>
      <c r="EB758" s="208">
        <v>0.13400000000000001</v>
      </c>
      <c r="EC758" s="191">
        <v>580</v>
      </c>
      <c r="ED758" s="191">
        <f t="shared" si="462"/>
        <v>3.0118232906248803</v>
      </c>
      <c r="EE758" s="191">
        <v>0.47499999999999998</v>
      </c>
      <c r="EF758" s="191">
        <v>0.47499999999999998</v>
      </c>
      <c r="EG758" s="191">
        <f t="shared" si="463"/>
        <v>5.2905655117934351</v>
      </c>
      <c r="EH758" s="166">
        <f t="shared" si="464"/>
        <v>2</v>
      </c>
      <c r="EI758" s="205">
        <f t="shared" si="465"/>
        <v>3.4228577096184449</v>
      </c>
      <c r="EJ758" s="205">
        <f t="shared" si="466"/>
        <v>2.0134457115402618</v>
      </c>
      <c r="EK758" s="51">
        <f t="shared" si="474"/>
        <v>0.74837757908461855</v>
      </c>
      <c r="EL758" s="220">
        <f t="shared" si="467"/>
        <v>2.2671145190777509E-2</v>
      </c>
      <c r="EM758" s="221">
        <f t="shared" si="468"/>
        <v>6.8917381766437806</v>
      </c>
      <c r="EN758" s="191"/>
      <c r="EO758" s="313"/>
      <c r="EP758" s="192" t="s">
        <v>354</v>
      </c>
      <c r="EQ758" s="222">
        <f t="shared" si="469"/>
        <v>3.4228577096184449</v>
      </c>
      <c r="ER758" s="191">
        <f t="shared" si="470"/>
        <v>2.0134457115402618</v>
      </c>
      <c r="ES758" s="51">
        <f t="shared" si="471"/>
        <v>0.74837757908461855</v>
      </c>
      <c r="ET758" s="191">
        <f t="shared" si="475"/>
        <v>3.4908711451907775</v>
      </c>
      <c r="EU758" s="191">
        <f t="shared" si="472"/>
        <v>6.8917381766437806</v>
      </c>
      <c r="EV758" s="191"/>
      <c r="EW758" s="191"/>
      <c r="EX758" s="192" t="str">
        <f t="shared" si="473"/>
        <v>Front</v>
      </c>
      <c r="EY758" s="145"/>
      <c r="EZ758" s="191"/>
      <c r="FA758" s="191"/>
      <c r="FB758" s="191"/>
      <c r="FC758" s="191"/>
      <c r="FD758" s="191"/>
      <c r="FE758" s="191"/>
      <c r="FF758" s="192"/>
      <c r="FG758" s="145"/>
      <c r="FH758" s="191"/>
      <c r="FI758" s="191"/>
      <c r="FJ758" s="191"/>
      <c r="FK758" s="191"/>
      <c r="FL758" s="191"/>
      <c r="FM758" s="191"/>
      <c r="FN758" s="192"/>
      <c r="FO758" s="145"/>
      <c r="FP758" s="191"/>
      <c r="FQ758" s="191"/>
      <c r="FR758" s="191"/>
      <c r="FS758" s="191"/>
      <c r="FT758" s="191"/>
      <c r="FU758" s="191"/>
      <c r="FV758" s="192"/>
      <c r="FW758" s="191"/>
      <c r="FX758" s="191"/>
      <c r="FY758" s="191"/>
      <c r="FZ758" s="191"/>
      <c r="GA758" s="191"/>
      <c r="GB758" s="191"/>
      <c r="GC758" s="191"/>
      <c r="GD758" s="210"/>
      <c r="GE758" s="145"/>
      <c r="GF758" s="191"/>
      <c r="GG758" s="191"/>
      <c r="GH758" s="191"/>
      <c r="GI758" s="191"/>
      <c r="GJ758" s="191"/>
      <c r="GK758" s="191"/>
      <c r="GL758" s="210"/>
      <c r="GM758" s="145"/>
      <c r="GN758" s="191"/>
      <c r="GO758" s="191"/>
      <c r="GP758" s="191"/>
      <c r="GQ758" s="191"/>
      <c r="GR758" s="191"/>
      <c r="GS758" s="191"/>
      <c r="GT758" s="210"/>
      <c r="GU758" s="145"/>
      <c r="GV758" s="191"/>
      <c r="GW758" s="191"/>
      <c r="GX758" s="191"/>
      <c r="GY758" s="191"/>
      <c r="GZ758" s="191"/>
      <c r="HA758" s="191"/>
      <c r="HB758" s="210"/>
      <c r="HC758" s="145"/>
      <c r="HD758" s="191"/>
      <c r="HE758" s="191"/>
      <c r="HF758" s="191"/>
      <c r="HG758" s="191"/>
      <c r="HH758" s="191"/>
      <c r="HI758" s="191"/>
      <c r="HJ758" s="210"/>
      <c r="HR758" s="310"/>
    </row>
    <row r="759" spans="1:226" s="309" customFormat="1" ht="14.45" customHeight="1" x14ac:dyDescent="0.25">
      <c r="A759" s="211" t="s">
        <v>431</v>
      </c>
      <c r="B759" s="194" t="s">
        <v>0</v>
      </c>
      <c r="C759" s="31">
        <f t="shared" si="476"/>
        <v>749</v>
      </c>
      <c r="D759" s="173" t="str">
        <f t="shared" si="436"/>
        <v>Dw_749</v>
      </c>
      <c r="E759" s="4">
        <v>609.81501536912697</v>
      </c>
      <c r="F759" s="195" t="s">
        <v>360</v>
      </c>
      <c r="G759" s="195">
        <v>17.5</v>
      </c>
      <c r="H759" s="3">
        <f t="shared" si="437"/>
        <v>43.935329517504712</v>
      </c>
      <c r="I759" s="196">
        <f t="shared" si="438"/>
        <v>165.71510232756833</v>
      </c>
      <c r="J759" s="1">
        <f t="shared" si="439"/>
        <v>0.3</v>
      </c>
      <c r="K759" s="280">
        <f t="shared" si="440"/>
        <v>0.6386394274981303</v>
      </c>
      <c r="L759" s="280">
        <f t="shared" si="441"/>
        <v>0.72274485180258019</v>
      </c>
      <c r="M759" s="225">
        <f t="shared" si="442"/>
        <v>1.1315388149863139</v>
      </c>
      <c r="N759" s="15" t="s">
        <v>432</v>
      </c>
      <c r="O759" s="197">
        <f t="shared" si="443"/>
        <v>0.54205863885193517</v>
      </c>
      <c r="P759" s="198">
        <f t="shared" si="444"/>
        <v>0</v>
      </c>
      <c r="Q759" s="198">
        <f t="shared" si="445"/>
        <v>0</v>
      </c>
      <c r="R759" s="198">
        <f t="shared" si="446"/>
        <v>0.7928086703304108</v>
      </c>
      <c r="S759" s="77">
        <f t="shared" si="447"/>
        <v>0.74342249888085454</v>
      </c>
      <c r="T759" s="199"/>
      <c r="U759" s="3">
        <f t="shared" si="448"/>
        <v>1.6322769569976827</v>
      </c>
      <c r="V759" s="98">
        <f t="shared" si="449"/>
        <v>9.0587154187750905</v>
      </c>
      <c r="W759" s="49">
        <f t="shared" si="450"/>
        <v>4.8500617898255598</v>
      </c>
      <c r="X759" s="317">
        <f t="shared" si="451"/>
        <v>6.9839553141884517E-2</v>
      </c>
      <c r="Y759" s="318">
        <v>6.9839553141884517E-2</v>
      </c>
      <c r="Z759" s="200"/>
      <c r="AA759" s="66"/>
      <c r="AB759" s="66"/>
      <c r="AC759" s="66">
        <v>250</v>
      </c>
      <c r="AD759" s="66"/>
      <c r="AE759" s="66"/>
      <c r="AF759" s="66"/>
      <c r="AG759" s="66"/>
      <c r="AH759" s="195"/>
      <c r="AI759" s="34"/>
      <c r="AJ759" s="229">
        <v>180</v>
      </c>
      <c r="AK759" s="34"/>
      <c r="AL759" s="34"/>
      <c r="AM759" s="34"/>
      <c r="AN759" s="201"/>
      <c r="AO759" s="201"/>
      <c r="AP759" s="202">
        <v>240</v>
      </c>
      <c r="AQ759" s="18"/>
      <c r="AR759" s="18"/>
      <c r="AS759" s="18"/>
      <c r="AT759" s="51"/>
      <c r="AU759" s="17"/>
      <c r="AV759" s="18"/>
      <c r="AW759" s="112"/>
      <c r="AX759" s="103"/>
      <c r="AY759" s="18"/>
      <c r="AZ759" s="18"/>
      <c r="BA759" s="18"/>
      <c r="BB759" s="17"/>
      <c r="BC759" s="19"/>
      <c r="BD759" s="19"/>
      <c r="BE759" s="19"/>
      <c r="BF759" s="17"/>
      <c r="BG759" s="18"/>
      <c r="BH759" s="18"/>
      <c r="BI759" s="128"/>
      <c r="BJ759" s="331"/>
      <c r="BK759" s="332"/>
      <c r="BL759" s="332"/>
      <c r="BM759" s="332"/>
      <c r="BN759" s="333"/>
      <c r="BO759" s="203">
        <f t="shared" si="452"/>
        <v>6.9363999999999999</v>
      </c>
      <c r="BP759" s="285">
        <v>6.3340247848314277</v>
      </c>
      <c r="BQ759" s="204">
        <v>2.9330049548051362</v>
      </c>
      <c r="BR759" s="204"/>
      <c r="BS759" s="47"/>
      <c r="BT759" s="42"/>
      <c r="BU759" s="42"/>
      <c r="BV759" s="42"/>
      <c r="BW759" s="43"/>
      <c r="BX759" s="191"/>
      <c r="BY759" s="191"/>
      <c r="BZ759" s="205"/>
      <c r="CA759" s="191"/>
      <c r="CB759" s="206"/>
      <c r="CC759" s="191"/>
      <c r="CD759" s="207">
        <f t="shared" si="453"/>
        <v>49.714530698270501</v>
      </c>
      <c r="CE759" s="47" t="s">
        <v>356</v>
      </c>
      <c r="CF759" s="42">
        <v>31.8</v>
      </c>
      <c r="CG759" s="42" t="s">
        <v>353</v>
      </c>
      <c r="CH759" s="42">
        <v>175</v>
      </c>
      <c r="CI759" s="191"/>
      <c r="CJ759" s="192"/>
      <c r="CK759" s="191" t="s">
        <v>357</v>
      </c>
      <c r="CL759" s="191" t="s">
        <v>358</v>
      </c>
      <c r="CM759" s="208">
        <v>0.13</v>
      </c>
      <c r="CN759" s="191">
        <v>470</v>
      </c>
      <c r="CO759" s="205">
        <f t="shared" si="454"/>
        <v>67.872889441131065</v>
      </c>
      <c r="CP759" s="191">
        <f t="shared" si="455"/>
        <v>37.285898023702877</v>
      </c>
      <c r="CQ759" s="145" t="s">
        <v>353</v>
      </c>
      <c r="CR759" s="191">
        <v>175</v>
      </c>
      <c r="CS759" s="191"/>
      <c r="CT759" s="191"/>
      <c r="CU759" s="191"/>
      <c r="CV759" s="192"/>
      <c r="CW759" s="191" t="s">
        <v>357</v>
      </c>
      <c r="CX759" s="209" t="s">
        <v>358</v>
      </c>
      <c r="CY759" s="208">
        <v>0.13</v>
      </c>
      <c r="CZ759" s="191">
        <v>470</v>
      </c>
      <c r="DA759" s="191"/>
      <c r="DB759" s="191">
        <f t="shared" si="456"/>
        <v>43.935329517504712</v>
      </c>
      <c r="DC759" s="43">
        <f t="shared" si="457"/>
        <v>0</v>
      </c>
      <c r="DD759" s="191" t="s">
        <v>362</v>
      </c>
      <c r="DE759" s="191">
        <v>100</v>
      </c>
      <c r="DF759" s="191" t="s">
        <v>361</v>
      </c>
      <c r="DG759" s="191">
        <v>20</v>
      </c>
      <c r="DH759" s="191" t="s">
        <v>353</v>
      </c>
      <c r="DI759" s="192">
        <v>175</v>
      </c>
      <c r="DJ759" s="191"/>
      <c r="DK759" s="209"/>
      <c r="DL759" s="208"/>
      <c r="DM759" s="191"/>
      <c r="DN759" s="191">
        <f t="shared" si="458"/>
        <v>43.935329517504712</v>
      </c>
      <c r="DO759" s="192">
        <f t="shared" si="459"/>
        <v>0</v>
      </c>
      <c r="DP759" s="191">
        <v>1</v>
      </c>
      <c r="DQ759" s="191" t="s">
        <v>363</v>
      </c>
      <c r="DR759" s="191" t="s">
        <v>371</v>
      </c>
      <c r="DS759" s="208">
        <v>0.13400000000000001</v>
      </c>
      <c r="DT759" s="191">
        <v>580</v>
      </c>
      <c r="DU759" s="191">
        <f t="shared" si="460"/>
        <v>6.3340247848314277</v>
      </c>
      <c r="DV759" s="191">
        <v>0.375</v>
      </c>
      <c r="DW759" s="191">
        <v>0.45</v>
      </c>
      <c r="DX759" s="192">
        <f t="shared" si="461"/>
        <v>8.2857551163784162</v>
      </c>
      <c r="DY759" s="191">
        <v>1</v>
      </c>
      <c r="DZ759" s="191" t="s">
        <v>363</v>
      </c>
      <c r="EA759" s="191" t="s">
        <v>371</v>
      </c>
      <c r="EB759" s="208">
        <v>0.13400000000000001</v>
      </c>
      <c r="EC759" s="191">
        <v>580</v>
      </c>
      <c r="ED759" s="191">
        <f t="shared" si="462"/>
        <v>2.9330049548051362</v>
      </c>
      <c r="EE759" s="191">
        <v>0.47499999999999998</v>
      </c>
      <c r="EF759" s="191">
        <v>0.47499999999999998</v>
      </c>
      <c r="EG759" s="191">
        <f t="shared" si="463"/>
        <v>4.1428775581892081</v>
      </c>
      <c r="EH759" s="166">
        <f t="shared" si="464"/>
        <v>2</v>
      </c>
      <c r="EI759" s="205">
        <f t="shared" si="465"/>
        <v>2.7748708268960605</v>
      </c>
      <c r="EJ759" s="205">
        <f t="shared" si="466"/>
        <v>1.6322769569976827</v>
      </c>
      <c r="EK759" s="51">
        <f t="shared" si="474"/>
        <v>1.0507279978074535</v>
      </c>
      <c r="EL759" s="220">
        <f t="shared" si="467"/>
        <v>0.34666458655196974</v>
      </c>
      <c r="EM759" s="221">
        <f t="shared" si="468"/>
        <v>4.5293577093875452</v>
      </c>
      <c r="EN759" s="191"/>
      <c r="EO759" s="313"/>
      <c r="EP759" s="192" t="s">
        <v>354</v>
      </c>
      <c r="EQ759" s="222">
        <f t="shared" si="469"/>
        <v>2.7748708268960605</v>
      </c>
      <c r="ER759" s="191">
        <f t="shared" si="470"/>
        <v>1.6322769569976827</v>
      </c>
      <c r="ES759" s="51">
        <f t="shared" si="471"/>
        <v>1.0507279978074535</v>
      </c>
      <c r="ET759" s="191">
        <f t="shared" si="475"/>
        <v>3.8148645865519697</v>
      </c>
      <c r="EU759" s="191">
        <f t="shared" si="472"/>
        <v>4.5293577093875452</v>
      </c>
      <c r="EV759" s="191"/>
      <c r="EW759" s="191"/>
      <c r="EX759" s="192" t="str">
        <f t="shared" si="473"/>
        <v>Front</v>
      </c>
      <c r="EY759" s="145"/>
      <c r="EZ759" s="191"/>
      <c r="FA759" s="191"/>
      <c r="FB759" s="191"/>
      <c r="FC759" s="191"/>
      <c r="FD759" s="191"/>
      <c r="FE759" s="191"/>
      <c r="FF759" s="192"/>
      <c r="FG759" s="145"/>
      <c r="FH759" s="191"/>
      <c r="FI759" s="191"/>
      <c r="FJ759" s="191"/>
      <c r="FK759" s="191"/>
      <c r="FL759" s="191"/>
      <c r="FM759" s="191"/>
      <c r="FN759" s="192"/>
      <c r="FO759" s="145"/>
      <c r="FP759" s="191"/>
      <c r="FQ759" s="191"/>
      <c r="FR759" s="191"/>
      <c r="FS759" s="191"/>
      <c r="FT759" s="191"/>
      <c r="FU759" s="191"/>
      <c r="FV759" s="192"/>
      <c r="FW759" s="191"/>
      <c r="FX759" s="191"/>
      <c r="FY759" s="191"/>
      <c r="FZ759" s="191"/>
      <c r="GA759" s="191"/>
      <c r="GB759" s="191"/>
      <c r="GC759" s="191"/>
      <c r="GD759" s="210"/>
      <c r="GE759" s="145"/>
      <c r="GF759" s="191"/>
      <c r="GG759" s="191"/>
      <c r="GH759" s="191"/>
      <c r="GI759" s="191"/>
      <c r="GJ759" s="191"/>
      <c r="GK759" s="191"/>
      <c r="GL759" s="210"/>
      <c r="GM759" s="145"/>
      <c r="GN759" s="191"/>
      <c r="GO759" s="191"/>
      <c r="GP759" s="191"/>
      <c r="GQ759" s="191"/>
      <c r="GR759" s="191"/>
      <c r="GS759" s="191"/>
      <c r="GT759" s="210"/>
      <c r="GU759" s="145"/>
      <c r="GV759" s="191"/>
      <c r="GW759" s="191"/>
      <c r="GX759" s="191"/>
      <c r="GY759" s="191"/>
      <c r="GZ759" s="191"/>
      <c r="HA759" s="191"/>
      <c r="HB759" s="210"/>
      <c r="HC759" s="145"/>
      <c r="HD759" s="191"/>
      <c r="HE759" s="191"/>
      <c r="HF759" s="191"/>
      <c r="HG759" s="191"/>
      <c r="HH759" s="191"/>
      <c r="HI759" s="191"/>
      <c r="HJ759" s="210"/>
      <c r="HR759" s="310"/>
    </row>
    <row r="760" spans="1:226" s="309" customFormat="1" ht="14.45" customHeight="1" x14ac:dyDescent="0.25">
      <c r="A760" s="211" t="s">
        <v>431</v>
      </c>
      <c r="B760" s="194" t="s">
        <v>0</v>
      </c>
      <c r="C760" s="31">
        <f t="shared" si="476"/>
        <v>750</v>
      </c>
      <c r="D760" s="173" t="str">
        <f t="shared" si="436"/>
        <v>Dw_750</v>
      </c>
      <c r="E760" s="4">
        <v>390.45285553123648</v>
      </c>
      <c r="F760" s="195" t="s">
        <v>360</v>
      </c>
      <c r="G760" s="195">
        <v>17.5</v>
      </c>
      <c r="H760" s="3">
        <f t="shared" si="437"/>
        <v>44.866375333806857</v>
      </c>
      <c r="I760" s="196">
        <f t="shared" si="438"/>
        <v>166.24400987714409</v>
      </c>
      <c r="J760" s="1">
        <f t="shared" si="439"/>
        <v>0.3</v>
      </c>
      <c r="K760" s="280">
        <f t="shared" si="440"/>
        <v>0.65184135614031202</v>
      </c>
      <c r="L760" s="280">
        <f t="shared" si="441"/>
        <v>0.80253434501112897</v>
      </c>
      <c r="M760" s="225">
        <f t="shared" si="442"/>
        <v>1.1115942081811927</v>
      </c>
      <c r="N760" s="15" t="s">
        <v>432</v>
      </c>
      <c r="O760" s="197">
        <f t="shared" si="443"/>
        <v>0.6019007587583467</v>
      </c>
      <c r="P760" s="198">
        <f t="shared" si="444"/>
        <v>0</v>
      </c>
      <c r="Q760" s="198">
        <f t="shared" si="445"/>
        <v>0</v>
      </c>
      <c r="R760" s="198">
        <f t="shared" si="446"/>
        <v>0.77883455208363883</v>
      </c>
      <c r="S760" s="77">
        <f t="shared" si="447"/>
        <v>0.76646542119362171</v>
      </c>
      <c r="T760" s="199"/>
      <c r="U760" s="3">
        <f t="shared" si="448"/>
        <v>2.055596767065877</v>
      </c>
      <c r="V760" s="98">
        <f t="shared" si="449"/>
        <v>14.36662543382373</v>
      </c>
      <c r="W760" s="49">
        <f t="shared" si="450"/>
        <v>3.1229585221994269</v>
      </c>
      <c r="X760" s="317">
        <f t="shared" si="451"/>
        <v>0.12390183154934722</v>
      </c>
      <c r="Y760" s="318">
        <v>0.1239018315493472</v>
      </c>
      <c r="Z760" s="200"/>
      <c r="AA760" s="66"/>
      <c r="AB760" s="66"/>
      <c r="AC760" s="66">
        <v>250</v>
      </c>
      <c r="AD760" s="66"/>
      <c r="AE760" s="66"/>
      <c r="AF760" s="66"/>
      <c r="AG760" s="66"/>
      <c r="AH760" s="195"/>
      <c r="AI760" s="34"/>
      <c r="AJ760" s="229">
        <v>180</v>
      </c>
      <c r="AK760" s="34"/>
      <c r="AL760" s="34"/>
      <c r="AM760" s="34"/>
      <c r="AN760" s="201"/>
      <c r="AO760" s="201"/>
      <c r="AP760" s="202">
        <v>240</v>
      </c>
      <c r="AQ760" s="18"/>
      <c r="AR760" s="18"/>
      <c r="AS760" s="18"/>
      <c r="AT760" s="51"/>
      <c r="AU760" s="17"/>
      <c r="AV760" s="18"/>
      <c r="AW760" s="112"/>
      <c r="AX760" s="103"/>
      <c r="AY760" s="18"/>
      <c r="AZ760" s="18"/>
      <c r="BA760" s="18"/>
      <c r="BB760" s="17"/>
      <c r="BC760" s="19"/>
      <c r="BD760" s="19"/>
      <c r="BE760" s="19"/>
      <c r="BF760" s="17"/>
      <c r="BG760" s="18"/>
      <c r="BH760" s="18"/>
      <c r="BI760" s="128"/>
      <c r="BJ760" s="331"/>
      <c r="BK760" s="332"/>
      <c r="BL760" s="332"/>
      <c r="BM760" s="332"/>
      <c r="BN760" s="333"/>
      <c r="BO760" s="203">
        <f t="shared" si="452"/>
        <v>6.9363999999999999</v>
      </c>
      <c r="BP760" s="285">
        <v>6.4682508698758516</v>
      </c>
      <c r="BQ760" s="204">
        <v>2.8539071980409965</v>
      </c>
      <c r="BR760" s="204"/>
      <c r="BS760" s="47"/>
      <c r="BT760" s="42"/>
      <c r="BU760" s="42"/>
      <c r="BV760" s="42"/>
      <c r="BW760" s="43"/>
      <c r="BX760" s="191"/>
      <c r="BY760" s="191"/>
      <c r="BZ760" s="205"/>
      <c r="CA760" s="191"/>
      <c r="CB760" s="206"/>
      <c r="CC760" s="191"/>
      <c r="CD760" s="207">
        <f t="shared" si="453"/>
        <v>49.873202963143228</v>
      </c>
      <c r="CE760" s="47" t="s">
        <v>356</v>
      </c>
      <c r="CF760" s="42">
        <v>31.8</v>
      </c>
      <c r="CG760" s="42" t="s">
        <v>353</v>
      </c>
      <c r="CH760" s="42">
        <v>175</v>
      </c>
      <c r="CI760" s="191"/>
      <c r="CJ760" s="192"/>
      <c r="CK760" s="191" t="s">
        <v>357</v>
      </c>
      <c r="CL760" s="191" t="s">
        <v>358</v>
      </c>
      <c r="CM760" s="208">
        <v>0.13</v>
      </c>
      <c r="CN760" s="191">
        <v>470</v>
      </c>
      <c r="CO760" s="205">
        <f t="shared" si="454"/>
        <v>66.539705358102538</v>
      </c>
      <c r="CP760" s="191">
        <f t="shared" si="455"/>
        <v>37.404902222357421</v>
      </c>
      <c r="CQ760" s="145" t="s">
        <v>353</v>
      </c>
      <c r="CR760" s="191">
        <v>175</v>
      </c>
      <c r="CS760" s="191"/>
      <c r="CT760" s="191"/>
      <c r="CU760" s="191"/>
      <c r="CV760" s="192"/>
      <c r="CW760" s="191" t="s">
        <v>357</v>
      </c>
      <c r="CX760" s="209" t="s">
        <v>358</v>
      </c>
      <c r="CY760" s="208">
        <v>0.13</v>
      </c>
      <c r="CZ760" s="191">
        <v>470</v>
      </c>
      <c r="DA760" s="191"/>
      <c r="DB760" s="191">
        <f t="shared" si="456"/>
        <v>44.866375333806857</v>
      </c>
      <c r="DC760" s="43">
        <f t="shared" si="457"/>
        <v>0</v>
      </c>
      <c r="DD760" s="191" t="s">
        <v>362</v>
      </c>
      <c r="DE760" s="191">
        <v>100</v>
      </c>
      <c r="DF760" s="191" t="s">
        <v>361</v>
      </c>
      <c r="DG760" s="191">
        <v>20</v>
      </c>
      <c r="DH760" s="191" t="s">
        <v>353</v>
      </c>
      <c r="DI760" s="192">
        <v>175</v>
      </c>
      <c r="DJ760" s="191"/>
      <c r="DK760" s="209"/>
      <c r="DL760" s="208"/>
      <c r="DM760" s="191"/>
      <c r="DN760" s="191">
        <f t="shared" si="458"/>
        <v>44.866375333806857</v>
      </c>
      <c r="DO760" s="192">
        <f t="shared" si="459"/>
        <v>0</v>
      </c>
      <c r="DP760" s="191">
        <v>1</v>
      </c>
      <c r="DQ760" s="191" t="s">
        <v>363</v>
      </c>
      <c r="DR760" s="191" t="s">
        <v>371</v>
      </c>
      <c r="DS760" s="208">
        <v>0.13400000000000001</v>
      </c>
      <c r="DT760" s="191">
        <v>580</v>
      </c>
      <c r="DU760" s="191">
        <f t="shared" si="460"/>
        <v>6.4682508698758516</v>
      </c>
      <c r="DV760" s="191">
        <v>0.375</v>
      </c>
      <c r="DW760" s="191">
        <v>0.45</v>
      </c>
      <c r="DX760" s="192">
        <f t="shared" si="461"/>
        <v>8.3122004938572047</v>
      </c>
      <c r="DY760" s="191">
        <v>1</v>
      </c>
      <c r="DZ760" s="191" t="s">
        <v>363</v>
      </c>
      <c r="EA760" s="191" t="s">
        <v>371</v>
      </c>
      <c r="EB760" s="208">
        <v>0.13400000000000001</v>
      </c>
      <c r="EC760" s="191">
        <v>580</v>
      </c>
      <c r="ED760" s="191">
        <f t="shared" si="462"/>
        <v>2.8539071980409965</v>
      </c>
      <c r="EE760" s="191">
        <v>0.47499999999999998</v>
      </c>
      <c r="EF760" s="191">
        <v>0.47499999999999998</v>
      </c>
      <c r="EG760" s="191">
        <f t="shared" si="463"/>
        <v>4.1561002469286024</v>
      </c>
      <c r="EH760" s="166">
        <f t="shared" si="464"/>
        <v>2</v>
      </c>
      <c r="EI760" s="205">
        <f t="shared" si="465"/>
        <v>3.4945145040119909</v>
      </c>
      <c r="EJ760" s="205">
        <f t="shared" si="466"/>
        <v>2.055596767065877</v>
      </c>
      <c r="EK760" s="51">
        <f t="shared" si="474"/>
        <v>0.54831043097511944</v>
      </c>
      <c r="EL760" s="220">
        <f t="shared" si="467"/>
        <v>1.7209427479940045</v>
      </c>
      <c r="EM760" s="221">
        <f t="shared" si="468"/>
        <v>7.1833127169118649</v>
      </c>
      <c r="EN760" s="191"/>
      <c r="EO760" s="313"/>
      <c r="EP760" s="192" t="s">
        <v>354</v>
      </c>
      <c r="EQ760" s="222">
        <f t="shared" si="469"/>
        <v>3.4945145040119909</v>
      </c>
      <c r="ER760" s="191">
        <f t="shared" si="470"/>
        <v>2.055596767065877</v>
      </c>
      <c r="ES760" s="51">
        <f t="shared" si="471"/>
        <v>0.54831043097511944</v>
      </c>
      <c r="ET760" s="191">
        <f t="shared" si="475"/>
        <v>1.7209427479940045</v>
      </c>
      <c r="EU760" s="191">
        <f t="shared" si="472"/>
        <v>7.1833127169118649</v>
      </c>
      <c r="EV760" s="191"/>
      <c r="EW760" s="191"/>
      <c r="EX760" s="192" t="str">
        <f t="shared" si="473"/>
        <v>Rear</v>
      </c>
      <c r="EY760" s="145"/>
      <c r="EZ760" s="191"/>
      <c r="FA760" s="191"/>
      <c r="FB760" s="191"/>
      <c r="FC760" s="191"/>
      <c r="FD760" s="191"/>
      <c r="FE760" s="191"/>
      <c r="FF760" s="192"/>
      <c r="FG760" s="145"/>
      <c r="FH760" s="191"/>
      <c r="FI760" s="191"/>
      <c r="FJ760" s="191"/>
      <c r="FK760" s="191"/>
      <c r="FL760" s="191"/>
      <c r="FM760" s="191"/>
      <c r="FN760" s="192"/>
      <c r="FO760" s="145"/>
      <c r="FP760" s="191"/>
      <c r="FQ760" s="191"/>
      <c r="FR760" s="191"/>
      <c r="FS760" s="191"/>
      <c r="FT760" s="191"/>
      <c r="FU760" s="191"/>
      <c r="FV760" s="192"/>
      <c r="FW760" s="191"/>
      <c r="FX760" s="191"/>
      <c r="FY760" s="191"/>
      <c r="FZ760" s="191"/>
      <c r="GA760" s="191"/>
      <c r="GB760" s="191"/>
      <c r="GC760" s="191"/>
      <c r="GD760" s="210"/>
      <c r="GE760" s="145"/>
      <c r="GF760" s="191"/>
      <c r="GG760" s="191"/>
      <c r="GH760" s="191"/>
      <c r="GI760" s="191"/>
      <c r="GJ760" s="191"/>
      <c r="GK760" s="191"/>
      <c r="GL760" s="210"/>
      <c r="GM760" s="145"/>
      <c r="GN760" s="191"/>
      <c r="GO760" s="191"/>
      <c r="GP760" s="191"/>
      <c r="GQ760" s="191"/>
      <c r="GR760" s="191"/>
      <c r="GS760" s="191"/>
      <c r="GT760" s="210"/>
      <c r="GU760" s="145"/>
      <c r="GV760" s="191"/>
      <c r="GW760" s="191"/>
      <c r="GX760" s="191"/>
      <c r="GY760" s="191"/>
      <c r="GZ760" s="191"/>
      <c r="HA760" s="191"/>
      <c r="HB760" s="210"/>
      <c r="HC760" s="145"/>
      <c r="HD760" s="191"/>
      <c r="HE760" s="191"/>
      <c r="HF760" s="191"/>
      <c r="HG760" s="191"/>
      <c r="HH760" s="191"/>
      <c r="HI760" s="191"/>
      <c r="HJ760" s="210"/>
      <c r="HR760" s="310"/>
    </row>
    <row r="761" spans="1:226" s="309" customFormat="1" ht="14.45" customHeight="1" x14ac:dyDescent="0.25">
      <c r="A761" s="211" t="s">
        <v>431</v>
      </c>
      <c r="B761" s="194" t="s">
        <v>0</v>
      </c>
      <c r="C761" s="31">
        <f t="shared" si="476"/>
        <v>751</v>
      </c>
      <c r="D761" s="173" t="str">
        <f t="shared" si="436"/>
        <v>Dw_751</v>
      </c>
      <c r="E761" s="4">
        <v>570.04972844638655</v>
      </c>
      <c r="F761" s="195" t="s">
        <v>360</v>
      </c>
      <c r="G761" s="195">
        <v>17.5</v>
      </c>
      <c r="H761" s="3">
        <f t="shared" si="437"/>
        <v>56.481991169181555</v>
      </c>
      <c r="I761" s="196">
        <f t="shared" si="438"/>
        <v>200.45602377471016</v>
      </c>
      <c r="J761" s="1">
        <f t="shared" si="439"/>
        <v>0.30000000000000004</v>
      </c>
      <c r="K761" s="280">
        <f t="shared" si="440"/>
        <v>0.6873403128462181</v>
      </c>
      <c r="L761" s="280">
        <f t="shared" si="441"/>
        <v>0.78668214460691677</v>
      </c>
      <c r="M761" s="225">
        <f t="shared" si="442"/>
        <v>1.0647076331336154</v>
      </c>
      <c r="N761" s="15" t="s">
        <v>432</v>
      </c>
      <c r="O761" s="197">
        <f t="shared" si="443"/>
        <v>0.59001160845518752</v>
      </c>
      <c r="P761" s="198">
        <f t="shared" si="444"/>
        <v>0</v>
      </c>
      <c r="Q761" s="198">
        <f t="shared" si="445"/>
        <v>0</v>
      </c>
      <c r="R761" s="198">
        <f t="shared" si="446"/>
        <v>0.74598363903717269</v>
      </c>
      <c r="S761" s="77">
        <f t="shared" si="447"/>
        <v>0.90917273001947585</v>
      </c>
      <c r="T761" s="199"/>
      <c r="U761" s="3">
        <f t="shared" si="448"/>
        <v>1.802649331186418</v>
      </c>
      <c r="V761" s="98">
        <f t="shared" si="449"/>
        <v>11.048451678171256</v>
      </c>
      <c r="W761" s="49">
        <f t="shared" si="450"/>
        <v>5.1122087342586333</v>
      </c>
      <c r="X761" s="317">
        <f t="shared" si="451"/>
        <v>7.4001059031324284E-2</v>
      </c>
      <c r="Y761" s="318">
        <v>7.4001059031324298E-2</v>
      </c>
      <c r="Z761" s="200"/>
      <c r="AA761" s="66"/>
      <c r="AB761" s="66"/>
      <c r="AC761" s="66">
        <v>250</v>
      </c>
      <c r="AD761" s="66"/>
      <c r="AE761" s="66"/>
      <c r="AF761" s="66"/>
      <c r="AG761" s="66"/>
      <c r="AH761" s="195"/>
      <c r="AI761" s="34"/>
      <c r="AJ761" s="229">
        <v>180</v>
      </c>
      <c r="AK761" s="34"/>
      <c r="AL761" s="34"/>
      <c r="AM761" s="34"/>
      <c r="AN761" s="201"/>
      <c r="AO761" s="201"/>
      <c r="AP761" s="202">
        <v>240</v>
      </c>
      <c r="AQ761" s="18"/>
      <c r="AR761" s="18"/>
      <c r="AS761" s="18"/>
      <c r="AT761" s="51"/>
      <c r="AU761" s="17"/>
      <c r="AV761" s="18"/>
      <c r="AW761" s="112"/>
      <c r="AX761" s="103"/>
      <c r="AY761" s="18"/>
      <c r="AZ761" s="18"/>
      <c r="BA761" s="18"/>
      <c r="BB761" s="17"/>
      <c r="BC761" s="19"/>
      <c r="BD761" s="19"/>
      <c r="BE761" s="19"/>
      <c r="BF761" s="17"/>
      <c r="BG761" s="18"/>
      <c r="BH761" s="18"/>
      <c r="BI761" s="128"/>
      <c r="BJ761" s="331"/>
      <c r="BK761" s="332"/>
      <c r="BL761" s="332"/>
      <c r="BM761" s="332"/>
      <c r="BN761" s="333"/>
      <c r="BO761" s="203">
        <f t="shared" si="452"/>
        <v>6.9363999999999999</v>
      </c>
      <c r="BP761" s="285">
        <v>8.1428393935155921</v>
      </c>
      <c r="BQ761" s="204">
        <v>2.9010760806002773</v>
      </c>
      <c r="BR761" s="204"/>
      <c r="BS761" s="47"/>
      <c r="BT761" s="42"/>
      <c r="BU761" s="42"/>
      <c r="BV761" s="42"/>
      <c r="BW761" s="43"/>
      <c r="BX761" s="191"/>
      <c r="BY761" s="191"/>
      <c r="BZ761" s="205"/>
      <c r="CA761" s="191"/>
      <c r="CB761" s="206"/>
      <c r="CC761" s="191"/>
      <c r="CD761" s="207">
        <f t="shared" si="453"/>
        <v>60.136807132413054</v>
      </c>
      <c r="CE761" s="47" t="s">
        <v>356</v>
      </c>
      <c r="CF761" s="42">
        <v>31.8</v>
      </c>
      <c r="CG761" s="42" t="s">
        <v>353</v>
      </c>
      <c r="CH761" s="42">
        <v>175</v>
      </c>
      <c r="CI761" s="191"/>
      <c r="CJ761" s="192"/>
      <c r="CK761" s="191" t="s">
        <v>357</v>
      </c>
      <c r="CL761" s="191" t="s">
        <v>358</v>
      </c>
      <c r="CM761" s="208">
        <v>0.13</v>
      </c>
      <c r="CN761" s="191">
        <v>470</v>
      </c>
      <c r="CO761" s="205">
        <f t="shared" si="454"/>
        <v>77.520487584919181</v>
      </c>
      <c r="CP761" s="191">
        <f t="shared" si="455"/>
        <v>45.10260534930979</v>
      </c>
      <c r="CQ761" s="145" t="s">
        <v>353</v>
      </c>
      <c r="CR761" s="191">
        <v>175</v>
      </c>
      <c r="CS761" s="191"/>
      <c r="CT761" s="191"/>
      <c r="CU761" s="191"/>
      <c r="CV761" s="192"/>
      <c r="CW761" s="191" t="s">
        <v>357</v>
      </c>
      <c r="CX761" s="209" t="s">
        <v>358</v>
      </c>
      <c r="CY761" s="208">
        <v>0.13</v>
      </c>
      <c r="CZ761" s="191">
        <v>470</v>
      </c>
      <c r="DA761" s="191"/>
      <c r="DB761" s="191">
        <f t="shared" si="456"/>
        <v>56.481991169181555</v>
      </c>
      <c r="DC761" s="43">
        <f t="shared" si="457"/>
        <v>0</v>
      </c>
      <c r="DD761" s="191" t="s">
        <v>362</v>
      </c>
      <c r="DE761" s="191">
        <v>100</v>
      </c>
      <c r="DF761" s="191" t="s">
        <v>361</v>
      </c>
      <c r="DG761" s="191">
        <v>20</v>
      </c>
      <c r="DH761" s="191" t="s">
        <v>353</v>
      </c>
      <c r="DI761" s="192">
        <v>175</v>
      </c>
      <c r="DJ761" s="191"/>
      <c r="DK761" s="209"/>
      <c r="DL761" s="208"/>
      <c r="DM761" s="191"/>
      <c r="DN761" s="191">
        <f t="shared" si="458"/>
        <v>56.481991169181555</v>
      </c>
      <c r="DO761" s="192">
        <f t="shared" si="459"/>
        <v>0</v>
      </c>
      <c r="DP761" s="191">
        <v>1</v>
      </c>
      <c r="DQ761" s="191" t="s">
        <v>363</v>
      </c>
      <c r="DR761" s="191" t="s">
        <v>371</v>
      </c>
      <c r="DS761" s="208">
        <v>0.13400000000000001</v>
      </c>
      <c r="DT761" s="191">
        <v>580</v>
      </c>
      <c r="DU761" s="191">
        <f t="shared" si="460"/>
        <v>8.1428393935155921</v>
      </c>
      <c r="DV761" s="191">
        <v>0.375</v>
      </c>
      <c r="DW761" s="191">
        <v>0.45</v>
      </c>
      <c r="DX761" s="192">
        <f t="shared" si="461"/>
        <v>10.022801188735508</v>
      </c>
      <c r="DY761" s="191">
        <v>1</v>
      </c>
      <c r="DZ761" s="191" t="s">
        <v>363</v>
      </c>
      <c r="EA761" s="191" t="s">
        <v>371</v>
      </c>
      <c r="EB761" s="208">
        <v>0.13400000000000001</v>
      </c>
      <c r="EC761" s="191">
        <v>580</v>
      </c>
      <c r="ED761" s="191">
        <f t="shared" si="462"/>
        <v>2.9010760806002773</v>
      </c>
      <c r="EE761" s="191">
        <v>0.47499999999999998</v>
      </c>
      <c r="EF761" s="191">
        <v>0.47499999999999998</v>
      </c>
      <c r="EG761" s="191">
        <f t="shared" si="463"/>
        <v>5.0114005943677542</v>
      </c>
      <c r="EH761" s="166">
        <f t="shared" si="464"/>
        <v>2</v>
      </c>
      <c r="EI761" s="205">
        <f t="shared" si="465"/>
        <v>3.0645038630169106</v>
      </c>
      <c r="EJ761" s="205">
        <f t="shared" si="466"/>
        <v>1.802649331186418</v>
      </c>
      <c r="EK761" s="51">
        <f t="shared" si="474"/>
        <v>0.84842674941385932</v>
      </c>
      <c r="EL761" s="220">
        <f t="shared" si="467"/>
        <v>0.20184806849154469</v>
      </c>
      <c r="EM761" s="221">
        <f t="shared" si="468"/>
        <v>5.524225839085628</v>
      </c>
      <c r="EN761" s="191"/>
      <c r="EO761" s="313"/>
      <c r="EP761" s="192" t="s">
        <v>354</v>
      </c>
      <c r="EQ761" s="222">
        <f t="shared" si="469"/>
        <v>3.0645038630169106</v>
      </c>
      <c r="ER761" s="191">
        <f t="shared" si="470"/>
        <v>1.802649331186418</v>
      </c>
      <c r="ES761" s="51">
        <f t="shared" si="471"/>
        <v>0.84842674941385932</v>
      </c>
      <c r="ET761" s="191">
        <f t="shared" si="475"/>
        <v>3.6700480684915444</v>
      </c>
      <c r="EU761" s="191">
        <f t="shared" si="472"/>
        <v>5.524225839085628</v>
      </c>
      <c r="EV761" s="191"/>
      <c r="EW761" s="191"/>
      <c r="EX761" s="192" t="str">
        <f t="shared" si="473"/>
        <v>Front</v>
      </c>
      <c r="EY761" s="145"/>
      <c r="EZ761" s="191"/>
      <c r="FA761" s="191"/>
      <c r="FB761" s="191"/>
      <c r="FC761" s="191"/>
      <c r="FD761" s="191"/>
      <c r="FE761" s="191"/>
      <c r="FF761" s="192"/>
      <c r="FG761" s="145"/>
      <c r="FH761" s="191"/>
      <c r="FI761" s="191"/>
      <c r="FJ761" s="191"/>
      <c r="FK761" s="191"/>
      <c r="FL761" s="191"/>
      <c r="FM761" s="191"/>
      <c r="FN761" s="192"/>
      <c r="FO761" s="145"/>
      <c r="FP761" s="191"/>
      <c r="FQ761" s="191"/>
      <c r="FR761" s="191"/>
      <c r="FS761" s="191"/>
      <c r="FT761" s="191"/>
      <c r="FU761" s="191"/>
      <c r="FV761" s="192"/>
      <c r="FW761" s="191"/>
      <c r="FX761" s="191"/>
      <c r="FY761" s="191"/>
      <c r="FZ761" s="191"/>
      <c r="GA761" s="191"/>
      <c r="GB761" s="191"/>
      <c r="GC761" s="191"/>
      <c r="GD761" s="210"/>
      <c r="GE761" s="145"/>
      <c r="GF761" s="191"/>
      <c r="GG761" s="191"/>
      <c r="GH761" s="191"/>
      <c r="GI761" s="191"/>
      <c r="GJ761" s="191"/>
      <c r="GK761" s="191"/>
      <c r="GL761" s="210"/>
      <c r="GM761" s="145"/>
      <c r="GN761" s="191"/>
      <c r="GO761" s="191"/>
      <c r="GP761" s="191"/>
      <c r="GQ761" s="191"/>
      <c r="GR761" s="191"/>
      <c r="GS761" s="191"/>
      <c r="GT761" s="210"/>
      <c r="GU761" s="145"/>
      <c r="GV761" s="191"/>
      <c r="GW761" s="191"/>
      <c r="GX761" s="191"/>
      <c r="GY761" s="191"/>
      <c r="GZ761" s="191"/>
      <c r="HA761" s="191"/>
      <c r="HB761" s="210"/>
      <c r="HC761" s="145"/>
      <c r="HD761" s="191"/>
      <c r="HE761" s="191"/>
      <c r="HF761" s="191"/>
      <c r="HG761" s="191"/>
      <c r="HH761" s="191"/>
      <c r="HI761" s="191"/>
      <c r="HJ761" s="210"/>
      <c r="HR761" s="310"/>
    </row>
    <row r="762" spans="1:226" s="309" customFormat="1" ht="14.45" customHeight="1" x14ac:dyDescent="0.25">
      <c r="A762" s="211" t="s">
        <v>431</v>
      </c>
      <c r="B762" s="194" t="s">
        <v>0</v>
      </c>
      <c r="C762" s="31">
        <f t="shared" si="476"/>
        <v>752</v>
      </c>
      <c r="D762" s="173" t="str">
        <f t="shared" si="436"/>
        <v>Dw_752</v>
      </c>
      <c r="E762" s="4">
        <v>572.08801296112222</v>
      </c>
      <c r="F762" s="195" t="s">
        <v>360</v>
      </c>
      <c r="G762" s="195">
        <v>17.5</v>
      </c>
      <c r="H762" s="3">
        <f t="shared" si="437"/>
        <v>37.041407544599778</v>
      </c>
      <c r="I762" s="196">
        <f t="shared" si="438"/>
        <v>145.32225273492708</v>
      </c>
      <c r="J762" s="1">
        <f t="shared" si="439"/>
        <v>0.30000000000000004</v>
      </c>
      <c r="K762" s="280">
        <f t="shared" si="440"/>
        <v>0.61197389060373586</v>
      </c>
      <c r="L762" s="280">
        <f t="shared" si="441"/>
        <v>0.71181851835504106</v>
      </c>
      <c r="M762" s="225">
        <f t="shared" si="442"/>
        <v>1.1769713601726788</v>
      </c>
      <c r="N762" s="15" t="s">
        <v>432</v>
      </c>
      <c r="O762" s="197">
        <f t="shared" si="443"/>
        <v>0.53386388876628066</v>
      </c>
      <c r="P762" s="198">
        <f t="shared" si="444"/>
        <v>0</v>
      </c>
      <c r="Q762" s="198">
        <f t="shared" si="445"/>
        <v>0</v>
      </c>
      <c r="R762" s="198">
        <f t="shared" si="446"/>
        <v>0.82464082249512816</v>
      </c>
      <c r="S762" s="77">
        <f t="shared" si="447"/>
        <v>0.65902870878221542</v>
      </c>
      <c r="T762" s="199"/>
      <c r="U762" s="3">
        <f t="shared" si="448"/>
        <v>1.7143460562803694</v>
      </c>
      <c r="V762" s="98">
        <f t="shared" si="449"/>
        <v>9.9925401623257848</v>
      </c>
      <c r="W762" s="49">
        <f t="shared" si="450"/>
        <v>3.7069060461977981</v>
      </c>
      <c r="X762" s="317">
        <f t="shared" si="451"/>
        <v>9.0031197621628506E-2</v>
      </c>
      <c r="Y762" s="318">
        <v>9.0031197621628506E-2</v>
      </c>
      <c r="Z762" s="200"/>
      <c r="AA762" s="66"/>
      <c r="AB762" s="66"/>
      <c r="AC762" s="66">
        <v>250</v>
      </c>
      <c r="AD762" s="66"/>
      <c r="AE762" s="66"/>
      <c r="AF762" s="66"/>
      <c r="AG762" s="66"/>
      <c r="AH762" s="195"/>
      <c r="AI762" s="34"/>
      <c r="AJ762" s="229">
        <v>180</v>
      </c>
      <c r="AK762" s="34"/>
      <c r="AL762" s="34"/>
      <c r="AM762" s="34"/>
      <c r="AN762" s="201"/>
      <c r="AO762" s="201"/>
      <c r="AP762" s="202">
        <v>240</v>
      </c>
      <c r="AQ762" s="18"/>
      <c r="AR762" s="18"/>
      <c r="AS762" s="18"/>
      <c r="AT762" s="51"/>
      <c r="AU762" s="17"/>
      <c r="AV762" s="18"/>
      <c r="AW762" s="112"/>
      <c r="AX762" s="103"/>
      <c r="AY762" s="18"/>
      <c r="AZ762" s="18"/>
      <c r="BA762" s="18"/>
      <c r="BB762" s="17"/>
      <c r="BC762" s="19"/>
      <c r="BD762" s="19"/>
      <c r="BE762" s="19"/>
      <c r="BF762" s="17"/>
      <c r="BG762" s="18"/>
      <c r="BH762" s="18"/>
      <c r="BI762" s="128"/>
      <c r="BJ762" s="331"/>
      <c r="BK762" s="332"/>
      <c r="BL762" s="332"/>
      <c r="BM762" s="332"/>
      <c r="BN762" s="333"/>
      <c r="BO762" s="203">
        <f t="shared" si="452"/>
        <v>6.9363999999999999</v>
      </c>
      <c r="BP762" s="285">
        <v>5.340148714693469</v>
      </c>
      <c r="BQ762" s="204">
        <v>2.9014440174241716</v>
      </c>
      <c r="BR762" s="204"/>
      <c r="BS762" s="47"/>
      <c r="BT762" s="42"/>
      <c r="BU762" s="42"/>
      <c r="BV762" s="42"/>
      <c r="BW762" s="43"/>
      <c r="BX762" s="191"/>
      <c r="BY762" s="191"/>
      <c r="BZ762" s="205"/>
      <c r="CA762" s="191"/>
      <c r="CB762" s="206"/>
      <c r="CC762" s="191"/>
      <c r="CD762" s="207">
        <f t="shared" si="453"/>
        <v>43.596675820478126</v>
      </c>
      <c r="CE762" s="47" t="s">
        <v>356</v>
      </c>
      <c r="CF762" s="42">
        <v>31.8</v>
      </c>
      <c r="CG762" s="42" t="s">
        <v>353</v>
      </c>
      <c r="CH762" s="42">
        <v>175</v>
      </c>
      <c r="CI762" s="191"/>
      <c r="CJ762" s="192"/>
      <c r="CK762" s="191" t="s">
        <v>357</v>
      </c>
      <c r="CL762" s="191" t="s">
        <v>358</v>
      </c>
      <c r="CM762" s="208">
        <v>0.13</v>
      </c>
      <c r="CN762" s="191">
        <v>470</v>
      </c>
      <c r="CO762" s="205">
        <f t="shared" si="454"/>
        <v>61.267883794299671</v>
      </c>
      <c r="CP762" s="191">
        <f t="shared" si="455"/>
        <v>32.697506865358591</v>
      </c>
      <c r="CQ762" s="145" t="s">
        <v>353</v>
      </c>
      <c r="CR762" s="191">
        <v>175</v>
      </c>
      <c r="CS762" s="191"/>
      <c r="CT762" s="191"/>
      <c r="CU762" s="191"/>
      <c r="CV762" s="192"/>
      <c r="CW762" s="191" t="s">
        <v>357</v>
      </c>
      <c r="CX762" s="209" t="s">
        <v>358</v>
      </c>
      <c r="CY762" s="208">
        <v>0.13</v>
      </c>
      <c r="CZ762" s="191">
        <v>470</v>
      </c>
      <c r="DA762" s="191"/>
      <c r="DB762" s="191">
        <f t="shared" si="456"/>
        <v>37.041407544599778</v>
      </c>
      <c r="DC762" s="43">
        <f t="shared" si="457"/>
        <v>0</v>
      </c>
      <c r="DD762" s="191" t="s">
        <v>362</v>
      </c>
      <c r="DE762" s="191">
        <v>100</v>
      </c>
      <c r="DF762" s="191" t="s">
        <v>361</v>
      </c>
      <c r="DG762" s="191">
        <v>20</v>
      </c>
      <c r="DH762" s="191" t="s">
        <v>353</v>
      </c>
      <c r="DI762" s="192">
        <v>175</v>
      </c>
      <c r="DJ762" s="191"/>
      <c r="DK762" s="209"/>
      <c r="DL762" s="208"/>
      <c r="DM762" s="191"/>
      <c r="DN762" s="191">
        <f t="shared" si="458"/>
        <v>37.041407544599778</v>
      </c>
      <c r="DO762" s="192">
        <f t="shared" si="459"/>
        <v>0</v>
      </c>
      <c r="DP762" s="191">
        <v>1</v>
      </c>
      <c r="DQ762" s="191" t="s">
        <v>363</v>
      </c>
      <c r="DR762" s="191" t="s">
        <v>371</v>
      </c>
      <c r="DS762" s="208">
        <v>0.13400000000000001</v>
      </c>
      <c r="DT762" s="191">
        <v>580</v>
      </c>
      <c r="DU762" s="191">
        <f t="shared" si="460"/>
        <v>5.340148714693469</v>
      </c>
      <c r="DV762" s="191">
        <v>0.375</v>
      </c>
      <c r="DW762" s="191">
        <v>0.45</v>
      </c>
      <c r="DX762" s="192">
        <f t="shared" si="461"/>
        <v>7.266112636746354</v>
      </c>
      <c r="DY762" s="191">
        <v>1</v>
      </c>
      <c r="DZ762" s="191" t="s">
        <v>363</v>
      </c>
      <c r="EA762" s="191" t="s">
        <v>371</v>
      </c>
      <c r="EB762" s="208">
        <v>0.13400000000000001</v>
      </c>
      <c r="EC762" s="191">
        <v>580</v>
      </c>
      <c r="ED762" s="191">
        <f t="shared" si="462"/>
        <v>2.9014440174241716</v>
      </c>
      <c r="EE762" s="191">
        <v>0.47499999999999998</v>
      </c>
      <c r="EF762" s="191">
        <v>0.47499999999999998</v>
      </c>
      <c r="EG762" s="191">
        <f t="shared" si="463"/>
        <v>3.633056318373177</v>
      </c>
      <c r="EH762" s="166">
        <f t="shared" si="464"/>
        <v>2</v>
      </c>
      <c r="EI762" s="205">
        <f t="shared" si="465"/>
        <v>2.9143882956766274</v>
      </c>
      <c r="EJ762" s="205">
        <f t="shared" si="466"/>
        <v>1.7143460562803692</v>
      </c>
      <c r="EK762" s="51">
        <f t="shared" si="474"/>
        <v>0.93709796114380239</v>
      </c>
      <c r="EL762" s="220">
        <f t="shared" si="467"/>
        <v>0.27690585216168628</v>
      </c>
      <c r="EM762" s="221">
        <f t="shared" si="468"/>
        <v>4.9962700811628924</v>
      </c>
      <c r="EN762" s="191"/>
      <c r="EO762" s="313"/>
      <c r="EP762" s="192" t="s">
        <v>354</v>
      </c>
      <c r="EQ762" s="222">
        <f t="shared" si="469"/>
        <v>2.9143882956766274</v>
      </c>
      <c r="ER762" s="191">
        <f t="shared" si="470"/>
        <v>1.7143460562803692</v>
      </c>
      <c r="ES762" s="51">
        <f t="shared" si="471"/>
        <v>0.93709796114380239</v>
      </c>
      <c r="ET762" s="191">
        <f t="shared" si="475"/>
        <v>3.7451058521616862</v>
      </c>
      <c r="EU762" s="191">
        <f t="shared" si="472"/>
        <v>4.9962700811628924</v>
      </c>
      <c r="EV762" s="191"/>
      <c r="EW762" s="191"/>
      <c r="EX762" s="192" t="str">
        <f t="shared" si="473"/>
        <v>Front</v>
      </c>
      <c r="EY762" s="145"/>
      <c r="EZ762" s="191"/>
      <c r="FA762" s="191"/>
      <c r="FB762" s="191"/>
      <c r="FC762" s="191"/>
      <c r="FD762" s="191"/>
      <c r="FE762" s="191"/>
      <c r="FF762" s="192"/>
      <c r="FG762" s="145"/>
      <c r="FH762" s="191"/>
      <c r="FI762" s="191"/>
      <c r="FJ762" s="191"/>
      <c r="FK762" s="191"/>
      <c r="FL762" s="191"/>
      <c r="FM762" s="191"/>
      <c r="FN762" s="192"/>
      <c r="FO762" s="145"/>
      <c r="FP762" s="191"/>
      <c r="FQ762" s="191"/>
      <c r="FR762" s="191"/>
      <c r="FS762" s="191"/>
      <c r="FT762" s="191"/>
      <c r="FU762" s="191"/>
      <c r="FV762" s="192"/>
      <c r="FW762" s="191"/>
      <c r="FX762" s="191"/>
      <c r="FY762" s="191"/>
      <c r="FZ762" s="191"/>
      <c r="GA762" s="191"/>
      <c r="GB762" s="191"/>
      <c r="GC762" s="191"/>
      <c r="GD762" s="210"/>
      <c r="GE762" s="145"/>
      <c r="GF762" s="191"/>
      <c r="GG762" s="191"/>
      <c r="GH762" s="191"/>
      <c r="GI762" s="191"/>
      <c r="GJ762" s="191"/>
      <c r="GK762" s="191"/>
      <c r="GL762" s="210"/>
      <c r="GM762" s="145"/>
      <c r="GN762" s="191"/>
      <c r="GO762" s="191"/>
      <c r="GP762" s="191"/>
      <c r="GQ762" s="191"/>
      <c r="GR762" s="191"/>
      <c r="GS762" s="191"/>
      <c r="GT762" s="210"/>
      <c r="GU762" s="145"/>
      <c r="GV762" s="191"/>
      <c r="GW762" s="191"/>
      <c r="GX762" s="191"/>
      <c r="GY762" s="191"/>
      <c r="GZ762" s="191"/>
      <c r="HA762" s="191"/>
      <c r="HB762" s="210"/>
      <c r="HC762" s="145"/>
      <c r="HD762" s="191"/>
      <c r="HE762" s="191"/>
      <c r="HF762" s="191"/>
      <c r="HG762" s="191"/>
      <c r="HH762" s="191"/>
      <c r="HI762" s="191"/>
      <c r="HJ762" s="210"/>
      <c r="HR762" s="310"/>
    </row>
    <row r="763" spans="1:226" s="309" customFormat="1" ht="14.45" customHeight="1" x14ac:dyDescent="0.25">
      <c r="A763" s="211" t="s">
        <v>431</v>
      </c>
      <c r="B763" s="194" t="s">
        <v>0</v>
      </c>
      <c r="C763" s="31">
        <f t="shared" si="476"/>
        <v>753</v>
      </c>
      <c r="D763" s="173" t="str">
        <f t="shared" si="436"/>
        <v>Dw_753</v>
      </c>
      <c r="E763" s="4">
        <v>513.87925727493007</v>
      </c>
      <c r="F763" s="195" t="s">
        <v>360</v>
      </c>
      <c r="G763" s="195">
        <v>17.5</v>
      </c>
      <c r="H763" s="3">
        <f t="shared" si="437"/>
        <v>46.786630892402172</v>
      </c>
      <c r="I763" s="196">
        <f t="shared" si="438"/>
        <v>169.84074476270479</v>
      </c>
      <c r="J763" s="1">
        <f t="shared" si="439"/>
        <v>0.3</v>
      </c>
      <c r="K763" s="280">
        <f t="shared" si="440"/>
        <v>0.66807270201345881</v>
      </c>
      <c r="L763" s="280">
        <f t="shared" si="441"/>
        <v>0.89396248510044451</v>
      </c>
      <c r="M763" s="225">
        <f t="shared" si="442"/>
        <v>1.0890338213492892</v>
      </c>
      <c r="N763" s="15" t="s">
        <v>432</v>
      </c>
      <c r="O763" s="197">
        <f t="shared" si="443"/>
        <v>0.67047186382533341</v>
      </c>
      <c r="P763" s="198">
        <f t="shared" si="444"/>
        <v>0</v>
      </c>
      <c r="Q763" s="198">
        <f t="shared" si="445"/>
        <v>0</v>
      </c>
      <c r="R763" s="198">
        <f t="shared" si="446"/>
        <v>0.763027696808809</v>
      </c>
      <c r="S763" s="77">
        <f t="shared" si="447"/>
        <v>0.80177446451489731</v>
      </c>
      <c r="T763" s="199"/>
      <c r="U763" s="3">
        <f t="shared" si="448"/>
        <v>2.3807779714731652</v>
      </c>
      <c r="V763" s="98">
        <f t="shared" si="449"/>
        <v>19.271552748136386</v>
      </c>
      <c r="W763" s="49">
        <f t="shared" si="450"/>
        <v>2.4277561597586668</v>
      </c>
      <c r="X763" s="317">
        <f t="shared" si="451"/>
        <v>0.1750790858069233</v>
      </c>
      <c r="Y763" s="318">
        <v>0.1750790858069233</v>
      </c>
      <c r="Z763" s="200"/>
      <c r="AA763" s="66"/>
      <c r="AB763" s="66"/>
      <c r="AC763" s="66">
        <v>250</v>
      </c>
      <c r="AD763" s="66"/>
      <c r="AE763" s="66"/>
      <c r="AF763" s="66"/>
      <c r="AG763" s="66"/>
      <c r="AH763" s="195"/>
      <c r="AI763" s="34"/>
      <c r="AJ763" s="229">
        <v>180</v>
      </c>
      <c r="AK763" s="34"/>
      <c r="AL763" s="34"/>
      <c r="AM763" s="34"/>
      <c r="AN763" s="201"/>
      <c r="AO763" s="201"/>
      <c r="AP763" s="202">
        <v>240</v>
      </c>
      <c r="AQ763" s="18"/>
      <c r="AR763" s="18"/>
      <c r="AS763" s="18"/>
      <c r="AT763" s="51"/>
      <c r="AU763" s="17"/>
      <c r="AV763" s="18"/>
      <c r="AW763" s="112"/>
      <c r="AX763" s="103"/>
      <c r="AY763" s="18"/>
      <c r="AZ763" s="18"/>
      <c r="BA763" s="18"/>
      <c r="BB763" s="17"/>
      <c r="BC763" s="19"/>
      <c r="BD763" s="19"/>
      <c r="BE763" s="19"/>
      <c r="BF763" s="17"/>
      <c r="BG763" s="18"/>
      <c r="BH763" s="18"/>
      <c r="BI763" s="128"/>
      <c r="BJ763" s="331"/>
      <c r="BK763" s="332"/>
      <c r="BL763" s="332"/>
      <c r="BM763" s="332"/>
      <c r="BN763" s="333"/>
      <c r="BO763" s="203">
        <f t="shared" si="452"/>
        <v>6.9363999999999999</v>
      </c>
      <c r="BP763" s="285">
        <v>6.7450883588608175</v>
      </c>
      <c r="BQ763" s="204">
        <v>2.7872509546267974</v>
      </c>
      <c r="BR763" s="204"/>
      <c r="BS763" s="47"/>
      <c r="BT763" s="42"/>
      <c r="BU763" s="42"/>
      <c r="BV763" s="42"/>
      <c r="BW763" s="43"/>
      <c r="BX763" s="191"/>
      <c r="BY763" s="191"/>
      <c r="BZ763" s="205"/>
      <c r="CA763" s="191"/>
      <c r="CB763" s="206"/>
      <c r="CC763" s="191"/>
      <c r="CD763" s="207">
        <f t="shared" si="453"/>
        <v>50.952223428811436</v>
      </c>
      <c r="CE763" s="47" t="s">
        <v>356</v>
      </c>
      <c r="CF763" s="42">
        <v>31.8</v>
      </c>
      <c r="CG763" s="42" t="s">
        <v>353</v>
      </c>
      <c r="CH763" s="42">
        <v>175</v>
      </c>
      <c r="CI763" s="191"/>
      <c r="CJ763" s="192"/>
      <c r="CK763" s="191" t="s">
        <v>357</v>
      </c>
      <c r="CL763" s="191" t="s">
        <v>358</v>
      </c>
      <c r="CM763" s="208">
        <v>0.13</v>
      </c>
      <c r="CN763" s="191">
        <v>470</v>
      </c>
      <c r="CO763" s="205">
        <f t="shared" si="454"/>
        <v>66.295929126472601</v>
      </c>
      <c r="CP763" s="191">
        <f t="shared" si="455"/>
        <v>38.214167571608577</v>
      </c>
      <c r="CQ763" s="145" t="s">
        <v>353</v>
      </c>
      <c r="CR763" s="191">
        <v>175</v>
      </c>
      <c r="CS763" s="191"/>
      <c r="CT763" s="191"/>
      <c r="CU763" s="191"/>
      <c r="CV763" s="192"/>
      <c r="CW763" s="191" t="s">
        <v>357</v>
      </c>
      <c r="CX763" s="209" t="s">
        <v>358</v>
      </c>
      <c r="CY763" s="208">
        <v>0.13</v>
      </c>
      <c r="CZ763" s="191">
        <v>470</v>
      </c>
      <c r="DA763" s="191"/>
      <c r="DB763" s="191">
        <f t="shared" si="456"/>
        <v>46.786630892402172</v>
      </c>
      <c r="DC763" s="43">
        <f t="shared" si="457"/>
        <v>0</v>
      </c>
      <c r="DD763" s="191" t="s">
        <v>362</v>
      </c>
      <c r="DE763" s="191">
        <v>100</v>
      </c>
      <c r="DF763" s="191" t="s">
        <v>361</v>
      </c>
      <c r="DG763" s="191">
        <v>20</v>
      </c>
      <c r="DH763" s="191" t="s">
        <v>353</v>
      </c>
      <c r="DI763" s="192">
        <v>175</v>
      </c>
      <c r="DJ763" s="191"/>
      <c r="DK763" s="209"/>
      <c r="DL763" s="208"/>
      <c r="DM763" s="191"/>
      <c r="DN763" s="191">
        <f t="shared" si="458"/>
        <v>46.786630892402172</v>
      </c>
      <c r="DO763" s="192">
        <f t="shared" si="459"/>
        <v>0</v>
      </c>
      <c r="DP763" s="191">
        <v>1</v>
      </c>
      <c r="DQ763" s="191" t="s">
        <v>363</v>
      </c>
      <c r="DR763" s="191" t="s">
        <v>371</v>
      </c>
      <c r="DS763" s="208">
        <v>0.13400000000000001</v>
      </c>
      <c r="DT763" s="191">
        <v>580</v>
      </c>
      <c r="DU763" s="191">
        <f t="shared" si="460"/>
        <v>6.7450883588608175</v>
      </c>
      <c r="DV763" s="191">
        <v>0.375</v>
      </c>
      <c r="DW763" s="191">
        <v>0.45</v>
      </c>
      <c r="DX763" s="192">
        <f t="shared" si="461"/>
        <v>8.4920372381352394</v>
      </c>
      <c r="DY763" s="191">
        <v>1</v>
      </c>
      <c r="DZ763" s="191" t="s">
        <v>363</v>
      </c>
      <c r="EA763" s="191" t="s">
        <v>371</v>
      </c>
      <c r="EB763" s="208">
        <v>0.13400000000000001</v>
      </c>
      <c r="EC763" s="191">
        <v>580</v>
      </c>
      <c r="ED763" s="191">
        <f t="shared" si="462"/>
        <v>2.7872509546267974</v>
      </c>
      <c r="EE763" s="191">
        <v>0.47499999999999998</v>
      </c>
      <c r="EF763" s="191">
        <v>0.47499999999999998</v>
      </c>
      <c r="EG763" s="191">
        <f t="shared" si="463"/>
        <v>4.2460186190676197</v>
      </c>
      <c r="EH763" s="166">
        <f t="shared" si="464"/>
        <v>2</v>
      </c>
      <c r="EI763" s="205">
        <f t="shared" si="465"/>
        <v>4.0473225515043803</v>
      </c>
      <c r="EJ763" s="205">
        <f t="shared" si="466"/>
        <v>2.3807779714731652</v>
      </c>
      <c r="EK763" s="51">
        <f t="shared" si="474"/>
        <v>0.20323649157681611</v>
      </c>
      <c r="EL763" s="220">
        <f t="shared" si="467"/>
        <v>1.4445387242478098</v>
      </c>
      <c r="EM763" s="221">
        <f t="shared" si="468"/>
        <v>9.6357763740681932</v>
      </c>
      <c r="EN763" s="191"/>
      <c r="EO763" s="313"/>
      <c r="EP763" s="192" t="s">
        <v>354</v>
      </c>
      <c r="EQ763" s="222">
        <f t="shared" si="469"/>
        <v>4.0473225515043803</v>
      </c>
      <c r="ER763" s="191">
        <f t="shared" si="470"/>
        <v>2.3807779714731652</v>
      </c>
      <c r="ES763" s="51">
        <f t="shared" si="471"/>
        <v>0.20323649157681611</v>
      </c>
      <c r="ET763" s="191">
        <f t="shared" si="475"/>
        <v>1.4445387242478098</v>
      </c>
      <c r="EU763" s="191">
        <f t="shared" si="472"/>
        <v>9.6357763740681932</v>
      </c>
      <c r="EV763" s="191"/>
      <c r="EW763" s="191"/>
      <c r="EX763" s="192" t="str">
        <f t="shared" si="473"/>
        <v>Rear</v>
      </c>
      <c r="EY763" s="145"/>
      <c r="EZ763" s="191"/>
      <c r="FA763" s="191"/>
      <c r="FB763" s="191"/>
      <c r="FC763" s="191"/>
      <c r="FD763" s="191"/>
      <c r="FE763" s="191"/>
      <c r="FF763" s="192"/>
      <c r="FG763" s="145"/>
      <c r="FH763" s="191"/>
      <c r="FI763" s="191"/>
      <c r="FJ763" s="191"/>
      <c r="FK763" s="191"/>
      <c r="FL763" s="191"/>
      <c r="FM763" s="191"/>
      <c r="FN763" s="192"/>
      <c r="FO763" s="145"/>
      <c r="FP763" s="191"/>
      <c r="FQ763" s="191"/>
      <c r="FR763" s="191"/>
      <c r="FS763" s="191"/>
      <c r="FT763" s="191"/>
      <c r="FU763" s="191"/>
      <c r="FV763" s="192"/>
      <c r="FW763" s="191"/>
      <c r="FX763" s="191"/>
      <c r="FY763" s="191"/>
      <c r="FZ763" s="191"/>
      <c r="GA763" s="191"/>
      <c r="GB763" s="191"/>
      <c r="GC763" s="191"/>
      <c r="GD763" s="210"/>
      <c r="GE763" s="145"/>
      <c r="GF763" s="191"/>
      <c r="GG763" s="191"/>
      <c r="GH763" s="191"/>
      <c r="GI763" s="191"/>
      <c r="GJ763" s="191"/>
      <c r="GK763" s="191"/>
      <c r="GL763" s="210"/>
      <c r="GM763" s="145"/>
      <c r="GN763" s="191"/>
      <c r="GO763" s="191"/>
      <c r="GP763" s="191"/>
      <c r="GQ763" s="191"/>
      <c r="GR763" s="191"/>
      <c r="GS763" s="191"/>
      <c r="GT763" s="210"/>
      <c r="GU763" s="145"/>
      <c r="GV763" s="191"/>
      <c r="GW763" s="191"/>
      <c r="GX763" s="191"/>
      <c r="GY763" s="191"/>
      <c r="GZ763" s="191"/>
      <c r="HA763" s="191"/>
      <c r="HB763" s="210"/>
      <c r="HC763" s="145"/>
      <c r="HD763" s="191"/>
      <c r="HE763" s="191"/>
      <c r="HF763" s="191"/>
      <c r="HG763" s="191"/>
      <c r="HH763" s="191"/>
      <c r="HI763" s="191"/>
      <c r="HJ763" s="210"/>
      <c r="HR763" s="310"/>
    </row>
    <row r="764" spans="1:226" s="309" customFormat="1" ht="14.45" customHeight="1" x14ac:dyDescent="0.25">
      <c r="A764" s="211" t="s">
        <v>431</v>
      </c>
      <c r="B764" s="194" t="s">
        <v>0</v>
      </c>
      <c r="C764" s="31">
        <f t="shared" si="476"/>
        <v>754</v>
      </c>
      <c r="D764" s="173" t="str">
        <f t="shared" si="436"/>
        <v>Dw_754</v>
      </c>
      <c r="E764" s="4">
        <v>594.38926734466179</v>
      </c>
      <c r="F764" s="195" t="s">
        <v>360</v>
      </c>
      <c r="G764" s="195">
        <v>17.5</v>
      </c>
      <c r="H764" s="3">
        <f t="shared" si="437"/>
        <v>46.902173213200278</v>
      </c>
      <c r="I764" s="196">
        <f t="shared" si="438"/>
        <v>172.32167674108189</v>
      </c>
      <c r="J764" s="1">
        <f t="shared" si="439"/>
        <v>0.30000000000000004</v>
      </c>
      <c r="K764" s="280">
        <f t="shared" si="440"/>
        <v>0.65840882280555901</v>
      </c>
      <c r="L764" s="280">
        <f t="shared" si="441"/>
        <v>0.7472566791302363</v>
      </c>
      <c r="M764" s="225">
        <f t="shared" si="442"/>
        <v>1.1022197796108724</v>
      </c>
      <c r="N764" s="15" t="s">
        <v>432</v>
      </c>
      <c r="O764" s="197">
        <f t="shared" si="443"/>
        <v>0.56044250934767714</v>
      </c>
      <c r="P764" s="198">
        <f t="shared" si="444"/>
        <v>0</v>
      </c>
      <c r="Q764" s="198">
        <f t="shared" si="445"/>
        <v>0</v>
      </c>
      <c r="R764" s="198">
        <f t="shared" si="446"/>
        <v>0.77226639184776313</v>
      </c>
      <c r="S764" s="77">
        <f t="shared" si="447"/>
        <v>0.79113859800022457</v>
      </c>
      <c r="T764" s="199"/>
      <c r="U764" s="3">
        <f t="shared" si="448"/>
        <v>1.6570357487136163</v>
      </c>
      <c r="V764" s="98">
        <f t="shared" si="449"/>
        <v>9.3356094065506419</v>
      </c>
      <c r="W764" s="49">
        <f t="shared" si="450"/>
        <v>5.0240076647047598</v>
      </c>
      <c r="X764" s="317">
        <f t="shared" si="451"/>
        <v>6.9737873452854732E-2</v>
      </c>
      <c r="Y764" s="318">
        <v>6.9737873452854732E-2</v>
      </c>
      <c r="Z764" s="200"/>
      <c r="AA764" s="66"/>
      <c r="AB764" s="66"/>
      <c r="AC764" s="66">
        <v>250</v>
      </c>
      <c r="AD764" s="66"/>
      <c r="AE764" s="66"/>
      <c r="AF764" s="66"/>
      <c r="AG764" s="66"/>
      <c r="AH764" s="195"/>
      <c r="AI764" s="34"/>
      <c r="AJ764" s="229">
        <v>180</v>
      </c>
      <c r="AK764" s="34"/>
      <c r="AL764" s="34"/>
      <c r="AM764" s="34"/>
      <c r="AN764" s="201"/>
      <c r="AO764" s="201"/>
      <c r="AP764" s="202">
        <v>240</v>
      </c>
      <c r="AQ764" s="18"/>
      <c r="AR764" s="18"/>
      <c r="AS764" s="18"/>
      <c r="AT764" s="51"/>
      <c r="AU764" s="17"/>
      <c r="AV764" s="18"/>
      <c r="AW764" s="112"/>
      <c r="AX764" s="103"/>
      <c r="AY764" s="18"/>
      <c r="AZ764" s="18"/>
      <c r="BA764" s="18"/>
      <c r="BB764" s="17"/>
      <c r="BC764" s="19"/>
      <c r="BD764" s="19"/>
      <c r="BE764" s="19"/>
      <c r="BF764" s="17"/>
      <c r="BG764" s="18"/>
      <c r="BH764" s="18"/>
      <c r="BI764" s="128"/>
      <c r="BJ764" s="331"/>
      <c r="BK764" s="332"/>
      <c r="BL764" s="332"/>
      <c r="BM764" s="332"/>
      <c r="BN764" s="333"/>
      <c r="BO764" s="203">
        <f t="shared" si="452"/>
        <v>6.9363999999999999</v>
      </c>
      <c r="BP764" s="285">
        <v>6.7617457489764545</v>
      </c>
      <c r="BQ764" s="204">
        <v>2.8659838986071624</v>
      </c>
      <c r="BR764" s="204"/>
      <c r="BS764" s="47"/>
      <c r="BT764" s="42"/>
      <c r="BU764" s="42"/>
      <c r="BV764" s="42"/>
      <c r="BW764" s="43"/>
      <c r="BX764" s="191"/>
      <c r="BY764" s="191"/>
      <c r="BZ764" s="205"/>
      <c r="CA764" s="191"/>
      <c r="CB764" s="206"/>
      <c r="CC764" s="191"/>
      <c r="CD764" s="207">
        <f t="shared" si="453"/>
        <v>51.696503022324571</v>
      </c>
      <c r="CE764" s="47" t="s">
        <v>356</v>
      </c>
      <c r="CF764" s="42">
        <v>31.8</v>
      </c>
      <c r="CG764" s="42" t="s">
        <v>353</v>
      </c>
      <c r="CH764" s="42">
        <v>175</v>
      </c>
      <c r="CI764" s="191"/>
      <c r="CJ764" s="192"/>
      <c r="CK764" s="191" t="s">
        <v>357</v>
      </c>
      <c r="CL764" s="191" t="s">
        <v>358</v>
      </c>
      <c r="CM764" s="208">
        <v>0.13</v>
      </c>
      <c r="CN764" s="191">
        <v>470</v>
      </c>
      <c r="CO764" s="205">
        <f t="shared" si="454"/>
        <v>68.545776463253475</v>
      </c>
      <c r="CP764" s="191">
        <f t="shared" si="455"/>
        <v>38.772377266743426</v>
      </c>
      <c r="CQ764" s="145" t="s">
        <v>353</v>
      </c>
      <c r="CR764" s="191">
        <v>175</v>
      </c>
      <c r="CS764" s="191"/>
      <c r="CT764" s="191"/>
      <c r="CU764" s="191"/>
      <c r="CV764" s="192"/>
      <c r="CW764" s="191" t="s">
        <v>357</v>
      </c>
      <c r="CX764" s="209" t="s">
        <v>358</v>
      </c>
      <c r="CY764" s="208">
        <v>0.13</v>
      </c>
      <c r="CZ764" s="191">
        <v>470</v>
      </c>
      <c r="DA764" s="191"/>
      <c r="DB764" s="191">
        <f t="shared" si="456"/>
        <v>46.902173213200278</v>
      </c>
      <c r="DC764" s="43">
        <f t="shared" si="457"/>
        <v>0</v>
      </c>
      <c r="DD764" s="191" t="s">
        <v>362</v>
      </c>
      <c r="DE764" s="191">
        <v>100</v>
      </c>
      <c r="DF764" s="191" t="s">
        <v>361</v>
      </c>
      <c r="DG764" s="191">
        <v>20</v>
      </c>
      <c r="DH764" s="191" t="s">
        <v>353</v>
      </c>
      <c r="DI764" s="192">
        <v>175</v>
      </c>
      <c r="DJ764" s="191"/>
      <c r="DK764" s="209"/>
      <c r="DL764" s="208"/>
      <c r="DM764" s="191"/>
      <c r="DN764" s="191">
        <f t="shared" si="458"/>
        <v>46.902173213200278</v>
      </c>
      <c r="DO764" s="192">
        <f t="shared" si="459"/>
        <v>0</v>
      </c>
      <c r="DP764" s="191">
        <v>1</v>
      </c>
      <c r="DQ764" s="191" t="s">
        <v>363</v>
      </c>
      <c r="DR764" s="191" t="s">
        <v>371</v>
      </c>
      <c r="DS764" s="208">
        <v>0.13400000000000001</v>
      </c>
      <c r="DT764" s="191">
        <v>580</v>
      </c>
      <c r="DU764" s="191">
        <f t="shared" si="460"/>
        <v>6.7617457489764545</v>
      </c>
      <c r="DV764" s="191">
        <v>0.375</v>
      </c>
      <c r="DW764" s="191">
        <v>0.45</v>
      </c>
      <c r="DX764" s="192">
        <f t="shared" si="461"/>
        <v>8.6160838370540951</v>
      </c>
      <c r="DY764" s="191">
        <v>1</v>
      </c>
      <c r="DZ764" s="191" t="s">
        <v>363</v>
      </c>
      <c r="EA764" s="191" t="s">
        <v>371</v>
      </c>
      <c r="EB764" s="208">
        <v>0.13400000000000001</v>
      </c>
      <c r="EC764" s="191">
        <v>580</v>
      </c>
      <c r="ED764" s="191">
        <f t="shared" si="462"/>
        <v>2.8659838986071624</v>
      </c>
      <c r="EE764" s="191">
        <v>0.47499999999999998</v>
      </c>
      <c r="EF764" s="191">
        <v>0.47499999999999998</v>
      </c>
      <c r="EG764" s="191">
        <f t="shared" si="463"/>
        <v>4.3080419185270475</v>
      </c>
      <c r="EH764" s="166">
        <f t="shared" si="464"/>
        <v>2</v>
      </c>
      <c r="EI764" s="205">
        <f t="shared" si="465"/>
        <v>2.8169607728131476</v>
      </c>
      <c r="EJ764" s="205">
        <f t="shared" si="466"/>
        <v>1.6570357487136163</v>
      </c>
      <c r="EK764" s="51">
        <f t="shared" si="474"/>
        <v>0.95894814989354615</v>
      </c>
      <c r="EL764" s="220">
        <f t="shared" si="467"/>
        <v>0.32561961359342617</v>
      </c>
      <c r="EM764" s="221">
        <f t="shared" si="468"/>
        <v>4.6678047032753209</v>
      </c>
      <c r="EN764" s="191"/>
      <c r="EO764" s="313"/>
      <c r="EP764" s="192" t="s">
        <v>354</v>
      </c>
      <c r="EQ764" s="222">
        <f t="shared" si="469"/>
        <v>2.8169607728131476</v>
      </c>
      <c r="ER764" s="191">
        <f t="shared" si="470"/>
        <v>1.6570357487136163</v>
      </c>
      <c r="ES764" s="51">
        <f t="shared" si="471"/>
        <v>0.95894814989354615</v>
      </c>
      <c r="ET764" s="191">
        <f t="shared" si="475"/>
        <v>3.7938196135934259</v>
      </c>
      <c r="EU764" s="191">
        <f t="shared" si="472"/>
        <v>4.6678047032753209</v>
      </c>
      <c r="EV764" s="191"/>
      <c r="EW764" s="191"/>
      <c r="EX764" s="192" t="str">
        <f t="shared" si="473"/>
        <v>Front</v>
      </c>
      <c r="EY764" s="145"/>
      <c r="EZ764" s="191"/>
      <c r="FA764" s="191"/>
      <c r="FB764" s="191"/>
      <c r="FC764" s="191"/>
      <c r="FD764" s="191"/>
      <c r="FE764" s="191"/>
      <c r="FF764" s="192"/>
      <c r="FG764" s="145"/>
      <c r="FH764" s="191"/>
      <c r="FI764" s="191"/>
      <c r="FJ764" s="191"/>
      <c r="FK764" s="191"/>
      <c r="FL764" s="191"/>
      <c r="FM764" s="191"/>
      <c r="FN764" s="192"/>
      <c r="FO764" s="145"/>
      <c r="FP764" s="191"/>
      <c r="FQ764" s="191"/>
      <c r="FR764" s="191"/>
      <c r="FS764" s="191"/>
      <c r="FT764" s="191"/>
      <c r="FU764" s="191"/>
      <c r="FV764" s="192"/>
      <c r="FW764" s="191"/>
      <c r="FX764" s="191"/>
      <c r="FY764" s="191"/>
      <c r="FZ764" s="191"/>
      <c r="GA764" s="191"/>
      <c r="GB764" s="191"/>
      <c r="GC764" s="191"/>
      <c r="GD764" s="210"/>
      <c r="GE764" s="145"/>
      <c r="GF764" s="191"/>
      <c r="GG764" s="191"/>
      <c r="GH764" s="191"/>
      <c r="GI764" s="191"/>
      <c r="GJ764" s="191"/>
      <c r="GK764" s="191"/>
      <c r="GL764" s="210"/>
      <c r="GM764" s="145"/>
      <c r="GN764" s="191"/>
      <c r="GO764" s="191"/>
      <c r="GP764" s="191"/>
      <c r="GQ764" s="191"/>
      <c r="GR764" s="191"/>
      <c r="GS764" s="191"/>
      <c r="GT764" s="210"/>
      <c r="GU764" s="145"/>
      <c r="GV764" s="191"/>
      <c r="GW764" s="191"/>
      <c r="GX764" s="191"/>
      <c r="GY764" s="191"/>
      <c r="GZ764" s="191"/>
      <c r="HA764" s="191"/>
      <c r="HB764" s="210"/>
      <c r="HC764" s="145"/>
      <c r="HD764" s="191"/>
      <c r="HE764" s="191"/>
      <c r="HF764" s="191"/>
      <c r="HG764" s="191"/>
      <c r="HH764" s="191"/>
      <c r="HI764" s="191"/>
      <c r="HJ764" s="210"/>
      <c r="HR764" s="310"/>
    </row>
    <row r="765" spans="1:226" s="309" customFormat="1" ht="14.45" customHeight="1" x14ac:dyDescent="0.25">
      <c r="A765" s="211" t="s">
        <v>431</v>
      </c>
      <c r="B765" s="194" t="s">
        <v>0</v>
      </c>
      <c r="C765" s="31">
        <f t="shared" si="476"/>
        <v>755</v>
      </c>
      <c r="D765" s="173" t="str">
        <f t="shared" si="436"/>
        <v>Dw_755</v>
      </c>
      <c r="E765" s="4">
        <v>479.4966252492228</v>
      </c>
      <c r="F765" s="195" t="s">
        <v>360</v>
      </c>
      <c r="G765" s="195">
        <v>17.5</v>
      </c>
      <c r="H765" s="3">
        <f t="shared" si="437"/>
        <v>45.537623186198367</v>
      </c>
      <c r="I765" s="196">
        <f t="shared" si="438"/>
        <v>169.31862143739463</v>
      </c>
      <c r="J765" s="1">
        <f t="shared" si="439"/>
        <v>0.3</v>
      </c>
      <c r="K765" s="280">
        <f t="shared" si="440"/>
        <v>0.6491998381846612</v>
      </c>
      <c r="L765" s="280">
        <f t="shared" si="441"/>
        <v>0.72946820041922211</v>
      </c>
      <c r="M765" s="225">
        <f t="shared" si="442"/>
        <v>1.1154641563860455</v>
      </c>
      <c r="N765" s="15" t="s">
        <v>432</v>
      </c>
      <c r="O765" s="197">
        <f t="shared" si="443"/>
        <v>0.54710115031441653</v>
      </c>
      <c r="P765" s="198">
        <f t="shared" si="444"/>
        <v>0</v>
      </c>
      <c r="Q765" s="198">
        <f t="shared" si="445"/>
        <v>0</v>
      </c>
      <c r="R765" s="198">
        <f t="shared" si="446"/>
        <v>0.78154601761173403</v>
      </c>
      <c r="S765" s="77">
        <f t="shared" si="447"/>
        <v>0.76887029884429026</v>
      </c>
      <c r="T765" s="199"/>
      <c r="U765" s="3">
        <f t="shared" si="448"/>
        <v>1.5913047092060431</v>
      </c>
      <c r="V765" s="98">
        <f t="shared" si="449"/>
        <v>8.6096523036405195</v>
      </c>
      <c r="W765" s="49">
        <f t="shared" si="450"/>
        <v>5.2891361439698512</v>
      </c>
      <c r="X765" s="317">
        <f t="shared" si="451"/>
        <v>6.4144225131752372E-2</v>
      </c>
      <c r="Y765" s="318">
        <v>6.4144225131752386E-2</v>
      </c>
      <c r="Z765" s="200"/>
      <c r="AA765" s="66"/>
      <c r="AB765" s="66"/>
      <c r="AC765" s="66">
        <v>250</v>
      </c>
      <c r="AD765" s="66"/>
      <c r="AE765" s="66"/>
      <c r="AF765" s="66"/>
      <c r="AG765" s="66"/>
      <c r="AH765" s="195"/>
      <c r="AI765" s="34"/>
      <c r="AJ765" s="229">
        <v>180</v>
      </c>
      <c r="AK765" s="34"/>
      <c r="AL765" s="34"/>
      <c r="AM765" s="34"/>
      <c r="AN765" s="201"/>
      <c r="AO765" s="201"/>
      <c r="AP765" s="202">
        <v>240</v>
      </c>
      <c r="AQ765" s="18"/>
      <c r="AR765" s="18"/>
      <c r="AS765" s="18"/>
      <c r="AT765" s="51"/>
      <c r="AU765" s="17"/>
      <c r="AV765" s="18"/>
      <c r="AW765" s="112"/>
      <c r="AX765" s="103"/>
      <c r="AY765" s="18"/>
      <c r="AZ765" s="18"/>
      <c r="BA765" s="18"/>
      <c r="BB765" s="17"/>
      <c r="BC765" s="19"/>
      <c r="BD765" s="19"/>
      <c r="BE765" s="19"/>
      <c r="BF765" s="17"/>
      <c r="BG765" s="18"/>
      <c r="BH765" s="18"/>
      <c r="BI765" s="128"/>
      <c r="BJ765" s="331"/>
      <c r="BK765" s="332"/>
      <c r="BL765" s="332"/>
      <c r="BM765" s="332"/>
      <c r="BN765" s="333"/>
      <c r="BO765" s="203">
        <f t="shared" si="452"/>
        <v>6.9363999999999999</v>
      </c>
      <c r="BP765" s="285">
        <v>6.5650226610631401</v>
      </c>
      <c r="BQ765" s="204">
        <v>2.8975974247011975</v>
      </c>
      <c r="BR765" s="204"/>
      <c r="BS765" s="47"/>
      <c r="BT765" s="42"/>
      <c r="BU765" s="42"/>
      <c r="BV765" s="42"/>
      <c r="BW765" s="43"/>
      <c r="BX765" s="191"/>
      <c r="BY765" s="191"/>
      <c r="BZ765" s="205"/>
      <c r="CA765" s="191"/>
      <c r="CB765" s="206"/>
      <c r="CC765" s="191"/>
      <c r="CD765" s="207">
        <f t="shared" si="453"/>
        <v>50.795586431218389</v>
      </c>
      <c r="CE765" s="47" t="s">
        <v>356</v>
      </c>
      <c r="CF765" s="42">
        <v>31.8</v>
      </c>
      <c r="CG765" s="42" t="s">
        <v>353</v>
      </c>
      <c r="CH765" s="42">
        <v>175</v>
      </c>
      <c r="CI765" s="191"/>
      <c r="CJ765" s="192"/>
      <c r="CK765" s="191" t="s">
        <v>357</v>
      </c>
      <c r="CL765" s="191" t="s">
        <v>358</v>
      </c>
      <c r="CM765" s="208">
        <v>0.13</v>
      </c>
      <c r="CN765" s="191">
        <v>470</v>
      </c>
      <c r="CO765" s="205">
        <f t="shared" si="454"/>
        <v>68.271821213570036</v>
      </c>
      <c r="CP765" s="191">
        <f t="shared" si="455"/>
        <v>38.09668982341379</v>
      </c>
      <c r="CQ765" s="145" t="s">
        <v>353</v>
      </c>
      <c r="CR765" s="191">
        <v>175</v>
      </c>
      <c r="CS765" s="191"/>
      <c r="CT765" s="191"/>
      <c r="CU765" s="191"/>
      <c r="CV765" s="192"/>
      <c r="CW765" s="191" t="s">
        <v>357</v>
      </c>
      <c r="CX765" s="209" t="s">
        <v>358</v>
      </c>
      <c r="CY765" s="208">
        <v>0.13</v>
      </c>
      <c r="CZ765" s="191">
        <v>470</v>
      </c>
      <c r="DA765" s="191"/>
      <c r="DB765" s="191">
        <f t="shared" si="456"/>
        <v>45.537623186198367</v>
      </c>
      <c r="DC765" s="43">
        <f t="shared" si="457"/>
        <v>0</v>
      </c>
      <c r="DD765" s="191" t="s">
        <v>362</v>
      </c>
      <c r="DE765" s="191">
        <v>100</v>
      </c>
      <c r="DF765" s="191" t="s">
        <v>361</v>
      </c>
      <c r="DG765" s="191">
        <v>20</v>
      </c>
      <c r="DH765" s="191" t="s">
        <v>353</v>
      </c>
      <c r="DI765" s="192">
        <v>175</v>
      </c>
      <c r="DJ765" s="191"/>
      <c r="DK765" s="209"/>
      <c r="DL765" s="208"/>
      <c r="DM765" s="191"/>
      <c r="DN765" s="191">
        <f t="shared" si="458"/>
        <v>45.537623186198367</v>
      </c>
      <c r="DO765" s="192">
        <f t="shared" si="459"/>
        <v>0</v>
      </c>
      <c r="DP765" s="191">
        <v>1</v>
      </c>
      <c r="DQ765" s="191" t="s">
        <v>363</v>
      </c>
      <c r="DR765" s="191" t="s">
        <v>371</v>
      </c>
      <c r="DS765" s="208">
        <v>0.13400000000000001</v>
      </c>
      <c r="DT765" s="191">
        <v>580</v>
      </c>
      <c r="DU765" s="191">
        <f t="shared" si="460"/>
        <v>6.5650226610631401</v>
      </c>
      <c r="DV765" s="191">
        <v>0.375</v>
      </c>
      <c r="DW765" s="191">
        <v>0.45</v>
      </c>
      <c r="DX765" s="192">
        <f t="shared" si="461"/>
        <v>8.4659310718697309</v>
      </c>
      <c r="DY765" s="191">
        <v>1</v>
      </c>
      <c r="DZ765" s="191" t="s">
        <v>363</v>
      </c>
      <c r="EA765" s="191" t="s">
        <v>371</v>
      </c>
      <c r="EB765" s="208">
        <v>0.13400000000000001</v>
      </c>
      <c r="EC765" s="191">
        <v>580</v>
      </c>
      <c r="ED765" s="191">
        <f t="shared" si="462"/>
        <v>2.8975974247011975</v>
      </c>
      <c r="EE765" s="191">
        <v>0.47499999999999998</v>
      </c>
      <c r="EF765" s="191">
        <v>0.47499999999999998</v>
      </c>
      <c r="EG765" s="191">
        <f t="shared" si="463"/>
        <v>4.2329655359348655</v>
      </c>
      <c r="EH765" s="166">
        <f t="shared" si="464"/>
        <v>2</v>
      </c>
      <c r="EI765" s="205">
        <f t="shared" si="465"/>
        <v>2.705218005650273</v>
      </c>
      <c r="EJ765" s="205">
        <f t="shared" si="466"/>
        <v>1.5913047092060431</v>
      </c>
      <c r="EK765" s="51">
        <f t="shared" si="474"/>
        <v>1.0562927154951545</v>
      </c>
      <c r="EL765" s="220">
        <f t="shared" si="467"/>
        <v>0.38149099717486346</v>
      </c>
      <c r="EM765" s="221">
        <f t="shared" si="468"/>
        <v>4.3048261518202597</v>
      </c>
      <c r="EN765" s="191"/>
      <c r="EO765" s="313"/>
      <c r="EP765" s="192" t="s">
        <v>354</v>
      </c>
      <c r="EQ765" s="222">
        <f t="shared" si="469"/>
        <v>2.705218005650273</v>
      </c>
      <c r="ER765" s="191">
        <f t="shared" si="470"/>
        <v>1.5913047092060431</v>
      </c>
      <c r="ES765" s="51">
        <f t="shared" si="471"/>
        <v>1.0562927154951545</v>
      </c>
      <c r="ET765" s="191">
        <f t="shared" si="475"/>
        <v>3.8496909971748634</v>
      </c>
      <c r="EU765" s="191">
        <f t="shared" si="472"/>
        <v>4.3048261518202597</v>
      </c>
      <c r="EV765" s="191"/>
      <c r="EW765" s="191"/>
      <c r="EX765" s="192" t="str">
        <f t="shared" si="473"/>
        <v>Front</v>
      </c>
      <c r="EY765" s="145"/>
      <c r="EZ765" s="191"/>
      <c r="FA765" s="191"/>
      <c r="FB765" s="191"/>
      <c r="FC765" s="191"/>
      <c r="FD765" s="191"/>
      <c r="FE765" s="191"/>
      <c r="FF765" s="192"/>
      <c r="FG765" s="145"/>
      <c r="FH765" s="191"/>
      <c r="FI765" s="191"/>
      <c r="FJ765" s="191"/>
      <c r="FK765" s="191"/>
      <c r="FL765" s="191"/>
      <c r="FM765" s="191"/>
      <c r="FN765" s="192"/>
      <c r="FO765" s="145"/>
      <c r="FP765" s="191"/>
      <c r="FQ765" s="191"/>
      <c r="FR765" s="191"/>
      <c r="FS765" s="191"/>
      <c r="FT765" s="191"/>
      <c r="FU765" s="191"/>
      <c r="FV765" s="192"/>
      <c r="FW765" s="191"/>
      <c r="FX765" s="191"/>
      <c r="FY765" s="191"/>
      <c r="FZ765" s="191"/>
      <c r="GA765" s="191"/>
      <c r="GB765" s="191"/>
      <c r="GC765" s="191"/>
      <c r="GD765" s="210"/>
      <c r="GE765" s="145"/>
      <c r="GF765" s="191"/>
      <c r="GG765" s="191"/>
      <c r="GH765" s="191"/>
      <c r="GI765" s="191"/>
      <c r="GJ765" s="191"/>
      <c r="GK765" s="191"/>
      <c r="GL765" s="210"/>
      <c r="GM765" s="145"/>
      <c r="GN765" s="191"/>
      <c r="GO765" s="191"/>
      <c r="GP765" s="191"/>
      <c r="GQ765" s="191"/>
      <c r="GR765" s="191"/>
      <c r="GS765" s="191"/>
      <c r="GT765" s="210"/>
      <c r="GU765" s="145"/>
      <c r="GV765" s="191"/>
      <c r="GW765" s="191"/>
      <c r="GX765" s="191"/>
      <c r="GY765" s="191"/>
      <c r="GZ765" s="191"/>
      <c r="HA765" s="191"/>
      <c r="HB765" s="210"/>
      <c r="HC765" s="145"/>
      <c r="HD765" s="191"/>
      <c r="HE765" s="191"/>
      <c r="HF765" s="191"/>
      <c r="HG765" s="191"/>
      <c r="HH765" s="191"/>
      <c r="HI765" s="191"/>
      <c r="HJ765" s="210"/>
      <c r="HR765" s="310"/>
    </row>
    <row r="766" spans="1:226" s="309" customFormat="1" ht="14.45" customHeight="1" x14ac:dyDescent="0.25">
      <c r="A766" s="211" t="s">
        <v>431</v>
      </c>
      <c r="B766" s="194" t="s">
        <v>0</v>
      </c>
      <c r="C766" s="31">
        <f t="shared" si="476"/>
        <v>756</v>
      </c>
      <c r="D766" s="173" t="str">
        <f t="shared" si="436"/>
        <v>Dw_756</v>
      </c>
      <c r="E766" s="4">
        <v>547.29870609911995</v>
      </c>
      <c r="F766" s="195" t="s">
        <v>360</v>
      </c>
      <c r="G766" s="195">
        <v>17.5</v>
      </c>
      <c r="H766" s="3">
        <f t="shared" si="437"/>
        <v>45.317880049833036</v>
      </c>
      <c r="I766" s="196">
        <f t="shared" si="438"/>
        <v>167.32270220193081</v>
      </c>
      <c r="J766" s="1">
        <f t="shared" si="439"/>
        <v>0.30000000000000004</v>
      </c>
      <c r="K766" s="280">
        <f t="shared" si="440"/>
        <v>0.65456790014706845</v>
      </c>
      <c r="L766" s="280">
        <f t="shared" si="441"/>
        <v>0.79239989898333607</v>
      </c>
      <c r="M766" s="225">
        <f t="shared" si="442"/>
        <v>1.1076601686879699</v>
      </c>
      <c r="N766" s="15" t="s">
        <v>432</v>
      </c>
      <c r="O766" s="197">
        <f t="shared" si="443"/>
        <v>0.594299924237502</v>
      </c>
      <c r="P766" s="198">
        <f t="shared" si="444"/>
        <v>0</v>
      </c>
      <c r="Q766" s="198">
        <f t="shared" si="445"/>
        <v>0</v>
      </c>
      <c r="R766" s="198">
        <f t="shared" si="446"/>
        <v>0.77607818122093286</v>
      </c>
      <c r="S766" s="77">
        <f t="shared" si="447"/>
        <v>0.77340889117395351</v>
      </c>
      <c r="T766" s="199"/>
      <c r="U766" s="3">
        <f t="shared" si="448"/>
        <v>1.9807244985927612</v>
      </c>
      <c r="V766" s="98">
        <f t="shared" si="449"/>
        <v>13.339116433706854</v>
      </c>
      <c r="W766" s="49">
        <f t="shared" si="450"/>
        <v>3.397367454962644</v>
      </c>
      <c r="X766" s="317">
        <f t="shared" si="451"/>
        <v>0.11219777134464982</v>
      </c>
      <c r="Y766" s="318">
        <v>0.1121977713446498</v>
      </c>
      <c r="Z766" s="200"/>
      <c r="AA766" s="66"/>
      <c r="AB766" s="66"/>
      <c r="AC766" s="66">
        <v>250</v>
      </c>
      <c r="AD766" s="66"/>
      <c r="AE766" s="66"/>
      <c r="AF766" s="66"/>
      <c r="AG766" s="66"/>
      <c r="AH766" s="195"/>
      <c r="AI766" s="34"/>
      <c r="AJ766" s="229">
        <v>180</v>
      </c>
      <c r="AK766" s="34"/>
      <c r="AL766" s="34"/>
      <c r="AM766" s="34"/>
      <c r="AN766" s="201"/>
      <c r="AO766" s="201"/>
      <c r="AP766" s="202">
        <v>240</v>
      </c>
      <c r="AQ766" s="18"/>
      <c r="AR766" s="18"/>
      <c r="AS766" s="18"/>
      <c r="AT766" s="51"/>
      <c r="AU766" s="17"/>
      <c r="AV766" s="18"/>
      <c r="AW766" s="112"/>
      <c r="AX766" s="103"/>
      <c r="AY766" s="18"/>
      <c r="AZ766" s="18"/>
      <c r="BA766" s="18"/>
      <c r="BB766" s="17"/>
      <c r="BC766" s="19"/>
      <c r="BD766" s="19"/>
      <c r="BE766" s="19"/>
      <c r="BF766" s="17"/>
      <c r="BG766" s="18"/>
      <c r="BH766" s="18"/>
      <c r="BI766" s="128"/>
      <c r="BJ766" s="331"/>
      <c r="BK766" s="332"/>
      <c r="BL766" s="332"/>
      <c r="BM766" s="332"/>
      <c r="BN766" s="333"/>
      <c r="BO766" s="203">
        <f t="shared" si="452"/>
        <v>6.9363999999999999</v>
      </c>
      <c r="BP766" s="285">
        <v>6.5333429516511501</v>
      </c>
      <c r="BQ766" s="204">
        <v>2.8466371770243875</v>
      </c>
      <c r="BR766" s="204"/>
      <c r="BS766" s="47"/>
      <c r="BT766" s="42"/>
      <c r="BU766" s="42"/>
      <c r="BV766" s="42"/>
      <c r="BW766" s="43"/>
      <c r="BX766" s="191"/>
      <c r="BY766" s="191"/>
      <c r="BZ766" s="205"/>
      <c r="CA766" s="191"/>
      <c r="CB766" s="206"/>
      <c r="CC766" s="191"/>
      <c r="CD766" s="207">
        <f t="shared" si="453"/>
        <v>50.196810660579246</v>
      </c>
      <c r="CE766" s="47" t="s">
        <v>356</v>
      </c>
      <c r="CF766" s="42">
        <v>31.8</v>
      </c>
      <c r="CG766" s="42" t="s">
        <v>353</v>
      </c>
      <c r="CH766" s="42">
        <v>175</v>
      </c>
      <c r="CI766" s="191"/>
      <c r="CJ766" s="192"/>
      <c r="CK766" s="191" t="s">
        <v>357</v>
      </c>
      <c r="CL766" s="191" t="s">
        <v>358</v>
      </c>
      <c r="CM766" s="208">
        <v>0.13</v>
      </c>
      <c r="CN766" s="191">
        <v>470</v>
      </c>
      <c r="CO766" s="205">
        <f t="shared" si="454"/>
        <v>66.715388250836867</v>
      </c>
      <c r="CP766" s="191">
        <f t="shared" si="455"/>
        <v>37.647607995434434</v>
      </c>
      <c r="CQ766" s="145" t="s">
        <v>353</v>
      </c>
      <c r="CR766" s="191">
        <v>175</v>
      </c>
      <c r="CS766" s="191"/>
      <c r="CT766" s="191"/>
      <c r="CU766" s="191"/>
      <c r="CV766" s="192"/>
      <c r="CW766" s="191" t="s">
        <v>357</v>
      </c>
      <c r="CX766" s="209" t="s">
        <v>358</v>
      </c>
      <c r="CY766" s="208">
        <v>0.13</v>
      </c>
      <c r="CZ766" s="191">
        <v>470</v>
      </c>
      <c r="DA766" s="191"/>
      <c r="DB766" s="191">
        <f t="shared" si="456"/>
        <v>45.317880049833036</v>
      </c>
      <c r="DC766" s="43">
        <f t="shared" si="457"/>
        <v>0</v>
      </c>
      <c r="DD766" s="191" t="s">
        <v>362</v>
      </c>
      <c r="DE766" s="191">
        <v>100</v>
      </c>
      <c r="DF766" s="191" t="s">
        <v>361</v>
      </c>
      <c r="DG766" s="191">
        <v>20</v>
      </c>
      <c r="DH766" s="191" t="s">
        <v>353</v>
      </c>
      <c r="DI766" s="192">
        <v>175</v>
      </c>
      <c r="DJ766" s="191"/>
      <c r="DK766" s="209"/>
      <c r="DL766" s="208"/>
      <c r="DM766" s="191"/>
      <c r="DN766" s="191">
        <f t="shared" si="458"/>
        <v>45.317880049833036</v>
      </c>
      <c r="DO766" s="192">
        <f t="shared" si="459"/>
        <v>0</v>
      </c>
      <c r="DP766" s="191">
        <v>1</v>
      </c>
      <c r="DQ766" s="191" t="s">
        <v>363</v>
      </c>
      <c r="DR766" s="191" t="s">
        <v>371</v>
      </c>
      <c r="DS766" s="208">
        <v>0.13400000000000001</v>
      </c>
      <c r="DT766" s="191">
        <v>580</v>
      </c>
      <c r="DU766" s="191">
        <f t="shared" si="460"/>
        <v>6.5333429516511501</v>
      </c>
      <c r="DV766" s="191">
        <v>0.375</v>
      </c>
      <c r="DW766" s="191">
        <v>0.45</v>
      </c>
      <c r="DX766" s="192">
        <f t="shared" si="461"/>
        <v>8.3661351100965415</v>
      </c>
      <c r="DY766" s="191">
        <v>1</v>
      </c>
      <c r="DZ766" s="191" t="s">
        <v>363</v>
      </c>
      <c r="EA766" s="191" t="s">
        <v>371</v>
      </c>
      <c r="EB766" s="208">
        <v>0.13400000000000001</v>
      </c>
      <c r="EC766" s="191">
        <v>580</v>
      </c>
      <c r="ED766" s="191">
        <f t="shared" si="462"/>
        <v>2.8466371770243875</v>
      </c>
      <c r="EE766" s="191">
        <v>0.47499999999999998</v>
      </c>
      <c r="EF766" s="191">
        <v>0.47499999999999998</v>
      </c>
      <c r="EG766" s="191">
        <f t="shared" si="463"/>
        <v>4.1830675550482708</v>
      </c>
      <c r="EH766" s="166">
        <f t="shared" si="464"/>
        <v>2</v>
      </c>
      <c r="EI766" s="205">
        <f t="shared" si="465"/>
        <v>3.367231647607694</v>
      </c>
      <c r="EJ766" s="205">
        <f t="shared" si="466"/>
        <v>1.9807244985927612</v>
      </c>
      <c r="EK766" s="51">
        <f t="shared" si="474"/>
        <v>0.61591267843162623</v>
      </c>
      <c r="EL766" s="220">
        <f t="shared" si="467"/>
        <v>5.0484176196152974E-2</v>
      </c>
      <c r="EM766" s="221">
        <f t="shared" si="468"/>
        <v>6.6695582168534271</v>
      </c>
      <c r="EN766" s="191"/>
      <c r="EO766" s="313"/>
      <c r="EP766" s="192" t="s">
        <v>354</v>
      </c>
      <c r="EQ766" s="222">
        <f t="shared" si="469"/>
        <v>3.367231647607694</v>
      </c>
      <c r="ER766" s="191">
        <f t="shared" si="470"/>
        <v>1.9807244985927612</v>
      </c>
      <c r="ES766" s="51">
        <f t="shared" si="471"/>
        <v>0.61591267843162623</v>
      </c>
      <c r="ET766" s="191">
        <f t="shared" si="475"/>
        <v>3.5186841761961531</v>
      </c>
      <c r="EU766" s="191">
        <f t="shared" si="472"/>
        <v>6.6695582168534271</v>
      </c>
      <c r="EV766" s="191"/>
      <c r="EW766" s="191"/>
      <c r="EX766" s="192" t="str">
        <f t="shared" si="473"/>
        <v>Front</v>
      </c>
      <c r="EY766" s="145"/>
      <c r="EZ766" s="191"/>
      <c r="FA766" s="191"/>
      <c r="FB766" s="191"/>
      <c r="FC766" s="191"/>
      <c r="FD766" s="191"/>
      <c r="FE766" s="191"/>
      <c r="FF766" s="192"/>
      <c r="FG766" s="145"/>
      <c r="FH766" s="191"/>
      <c r="FI766" s="191"/>
      <c r="FJ766" s="191"/>
      <c r="FK766" s="191"/>
      <c r="FL766" s="191"/>
      <c r="FM766" s="191"/>
      <c r="FN766" s="192"/>
      <c r="FO766" s="145"/>
      <c r="FP766" s="191"/>
      <c r="FQ766" s="191"/>
      <c r="FR766" s="191"/>
      <c r="FS766" s="191"/>
      <c r="FT766" s="191"/>
      <c r="FU766" s="191"/>
      <c r="FV766" s="192"/>
      <c r="FW766" s="191"/>
      <c r="FX766" s="191"/>
      <c r="FY766" s="191"/>
      <c r="FZ766" s="191"/>
      <c r="GA766" s="191"/>
      <c r="GB766" s="191"/>
      <c r="GC766" s="191"/>
      <c r="GD766" s="210"/>
      <c r="GE766" s="145"/>
      <c r="GF766" s="191"/>
      <c r="GG766" s="191"/>
      <c r="GH766" s="191"/>
      <c r="GI766" s="191"/>
      <c r="GJ766" s="191"/>
      <c r="GK766" s="191"/>
      <c r="GL766" s="210"/>
      <c r="GM766" s="145"/>
      <c r="GN766" s="191"/>
      <c r="GO766" s="191"/>
      <c r="GP766" s="191"/>
      <c r="GQ766" s="191"/>
      <c r="GR766" s="191"/>
      <c r="GS766" s="191"/>
      <c r="GT766" s="210"/>
      <c r="GU766" s="145"/>
      <c r="GV766" s="191"/>
      <c r="GW766" s="191"/>
      <c r="GX766" s="191"/>
      <c r="GY766" s="191"/>
      <c r="GZ766" s="191"/>
      <c r="HA766" s="191"/>
      <c r="HB766" s="210"/>
      <c r="HC766" s="145"/>
      <c r="HD766" s="191"/>
      <c r="HE766" s="191"/>
      <c r="HF766" s="191"/>
      <c r="HG766" s="191"/>
      <c r="HH766" s="191"/>
      <c r="HI766" s="191"/>
      <c r="HJ766" s="210"/>
      <c r="HR766" s="310"/>
    </row>
    <row r="767" spans="1:226" s="309" customFormat="1" ht="14.45" customHeight="1" x14ac:dyDescent="0.25">
      <c r="A767" s="211" t="s">
        <v>431</v>
      </c>
      <c r="B767" s="194" t="s">
        <v>0</v>
      </c>
      <c r="C767" s="31">
        <f t="shared" si="476"/>
        <v>757</v>
      </c>
      <c r="D767" s="173" t="str">
        <f t="shared" si="436"/>
        <v>Dw_757</v>
      </c>
      <c r="E767" s="4">
        <v>558.21591025406826</v>
      </c>
      <c r="F767" s="195" t="s">
        <v>360</v>
      </c>
      <c r="G767" s="195">
        <v>17.5</v>
      </c>
      <c r="H767" s="3">
        <f t="shared" si="437"/>
        <v>45.311703746192258</v>
      </c>
      <c r="I767" s="196">
        <f t="shared" si="438"/>
        <v>166.84208933551133</v>
      </c>
      <c r="J767" s="1">
        <f t="shared" si="439"/>
        <v>0.3</v>
      </c>
      <c r="K767" s="280">
        <f t="shared" si="440"/>
        <v>0.65669761783169689</v>
      </c>
      <c r="L767" s="280">
        <f t="shared" si="441"/>
        <v>0.74043403497224491</v>
      </c>
      <c r="M767" s="225">
        <f t="shared" si="442"/>
        <v>1.1046291060035354</v>
      </c>
      <c r="N767" s="15" t="s">
        <v>432</v>
      </c>
      <c r="O767" s="197">
        <f t="shared" si="443"/>
        <v>0.55532552622918374</v>
      </c>
      <c r="P767" s="198">
        <f t="shared" si="444"/>
        <v>0</v>
      </c>
      <c r="Q767" s="198">
        <f t="shared" si="445"/>
        <v>0</v>
      </c>
      <c r="R767" s="198">
        <f t="shared" si="446"/>
        <v>0.77395447786696192</v>
      </c>
      <c r="S767" s="77">
        <f t="shared" si="447"/>
        <v>0.77587398008740149</v>
      </c>
      <c r="T767" s="199"/>
      <c r="U767" s="3">
        <f t="shared" si="448"/>
        <v>1.5922280073441848</v>
      </c>
      <c r="V767" s="98">
        <f t="shared" si="449"/>
        <v>8.6196460930621939</v>
      </c>
      <c r="W767" s="49">
        <f t="shared" si="450"/>
        <v>5.256793986317243</v>
      </c>
      <c r="X767" s="317">
        <f t="shared" si="451"/>
        <v>6.5190820100572922E-2</v>
      </c>
      <c r="Y767" s="318">
        <v>6.5190820100572922E-2</v>
      </c>
      <c r="Z767" s="200"/>
      <c r="AA767" s="66"/>
      <c r="AB767" s="66"/>
      <c r="AC767" s="66">
        <v>250</v>
      </c>
      <c r="AD767" s="66"/>
      <c r="AE767" s="66"/>
      <c r="AF767" s="66"/>
      <c r="AG767" s="66"/>
      <c r="AH767" s="195"/>
      <c r="AI767" s="34"/>
      <c r="AJ767" s="229">
        <v>180</v>
      </c>
      <c r="AK767" s="34"/>
      <c r="AL767" s="34"/>
      <c r="AM767" s="34"/>
      <c r="AN767" s="201"/>
      <c r="AO767" s="201"/>
      <c r="AP767" s="202">
        <v>240</v>
      </c>
      <c r="AQ767" s="18"/>
      <c r="AR767" s="18"/>
      <c r="AS767" s="18"/>
      <c r="AT767" s="51"/>
      <c r="AU767" s="17"/>
      <c r="AV767" s="18"/>
      <c r="AW767" s="112"/>
      <c r="AX767" s="103"/>
      <c r="AY767" s="18"/>
      <c r="AZ767" s="18"/>
      <c r="BA767" s="18"/>
      <c r="BB767" s="17"/>
      <c r="BC767" s="19"/>
      <c r="BD767" s="19"/>
      <c r="BE767" s="19"/>
      <c r="BF767" s="17"/>
      <c r="BG767" s="18"/>
      <c r="BH767" s="18"/>
      <c r="BI767" s="128"/>
      <c r="BJ767" s="331"/>
      <c r="BK767" s="332"/>
      <c r="BL767" s="332"/>
      <c r="BM767" s="332"/>
      <c r="BN767" s="333"/>
      <c r="BO767" s="203">
        <f t="shared" si="452"/>
        <v>6.9363999999999999</v>
      </c>
      <c r="BP767" s="285">
        <v>6.5324525324652933</v>
      </c>
      <c r="BQ767" s="204">
        <v>2.8294422876562604</v>
      </c>
      <c r="BR767" s="204"/>
      <c r="BS767" s="47"/>
      <c r="BT767" s="42"/>
      <c r="BU767" s="42"/>
      <c r="BV767" s="42"/>
      <c r="BW767" s="43"/>
      <c r="BX767" s="191"/>
      <c r="BY767" s="191"/>
      <c r="BZ767" s="205"/>
      <c r="CA767" s="191"/>
      <c r="CB767" s="206"/>
      <c r="CC767" s="191"/>
      <c r="CD767" s="207">
        <f t="shared" si="453"/>
        <v>50.0526268006534</v>
      </c>
      <c r="CE767" s="47" t="s">
        <v>356</v>
      </c>
      <c r="CF767" s="42">
        <v>31.8</v>
      </c>
      <c r="CG767" s="42" t="s">
        <v>353</v>
      </c>
      <c r="CH767" s="42">
        <v>175</v>
      </c>
      <c r="CI767" s="191"/>
      <c r="CJ767" s="192"/>
      <c r="CK767" s="191" t="s">
        <v>357</v>
      </c>
      <c r="CL767" s="191" t="s">
        <v>358</v>
      </c>
      <c r="CM767" s="208">
        <v>0.13</v>
      </c>
      <c r="CN767" s="191">
        <v>470</v>
      </c>
      <c r="CO767" s="205">
        <f t="shared" si="454"/>
        <v>66.24712799169896</v>
      </c>
      <c r="CP767" s="191">
        <f t="shared" si="455"/>
        <v>37.53947010049005</v>
      </c>
      <c r="CQ767" s="145" t="s">
        <v>353</v>
      </c>
      <c r="CR767" s="191">
        <v>175</v>
      </c>
      <c r="CS767" s="191"/>
      <c r="CT767" s="191"/>
      <c r="CU767" s="191"/>
      <c r="CV767" s="192"/>
      <c r="CW767" s="191" t="s">
        <v>357</v>
      </c>
      <c r="CX767" s="209" t="s">
        <v>358</v>
      </c>
      <c r="CY767" s="208">
        <v>0.13</v>
      </c>
      <c r="CZ767" s="191">
        <v>470</v>
      </c>
      <c r="DA767" s="191"/>
      <c r="DB767" s="191">
        <f t="shared" si="456"/>
        <v>45.311703746192258</v>
      </c>
      <c r="DC767" s="43">
        <f t="shared" si="457"/>
        <v>0</v>
      </c>
      <c r="DD767" s="191" t="s">
        <v>362</v>
      </c>
      <c r="DE767" s="191">
        <v>100</v>
      </c>
      <c r="DF767" s="191" t="s">
        <v>361</v>
      </c>
      <c r="DG767" s="191">
        <v>20</v>
      </c>
      <c r="DH767" s="191" t="s">
        <v>353</v>
      </c>
      <c r="DI767" s="192">
        <v>175</v>
      </c>
      <c r="DJ767" s="191"/>
      <c r="DK767" s="209"/>
      <c r="DL767" s="208"/>
      <c r="DM767" s="191"/>
      <c r="DN767" s="191">
        <f t="shared" si="458"/>
        <v>45.311703746192258</v>
      </c>
      <c r="DO767" s="192">
        <f t="shared" si="459"/>
        <v>0</v>
      </c>
      <c r="DP767" s="191">
        <v>1</v>
      </c>
      <c r="DQ767" s="191" t="s">
        <v>363</v>
      </c>
      <c r="DR767" s="191" t="s">
        <v>371</v>
      </c>
      <c r="DS767" s="208">
        <v>0.13400000000000001</v>
      </c>
      <c r="DT767" s="191">
        <v>580</v>
      </c>
      <c r="DU767" s="191">
        <f t="shared" si="460"/>
        <v>6.5324525324652933</v>
      </c>
      <c r="DV767" s="191">
        <v>0.375</v>
      </c>
      <c r="DW767" s="191">
        <v>0.45</v>
      </c>
      <c r="DX767" s="192">
        <f t="shared" si="461"/>
        <v>8.3421044667755666</v>
      </c>
      <c r="DY767" s="191">
        <v>1</v>
      </c>
      <c r="DZ767" s="191" t="s">
        <v>363</v>
      </c>
      <c r="EA767" s="191" t="s">
        <v>371</v>
      </c>
      <c r="EB767" s="208">
        <v>0.13400000000000001</v>
      </c>
      <c r="EC767" s="191">
        <v>580</v>
      </c>
      <c r="ED767" s="191">
        <f t="shared" si="462"/>
        <v>2.8294422876562604</v>
      </c>
      <c r="EE767" s="191">
        <v>0.47499999999999998</v>
      </c>
      <c r="EF767" s="191">
        <v>0.47499999999999998</v>
      </c>
      <c r="EG767" s="191">
        <f t="shared" si="463"/>
        <v>4.1710522333877833</v>
      </c>
      <c r="EH767" s="166">
        <f t="shared" si="464"/>
        <v>2</v>
      </c>
      <c r="EI767" s="205">
        <f t="shared" si="465"/>
        <v>2.706787612485114</v>
      </c>
      <c r="EJ767" s="205">
        <f t="shared" si="466"/>
        <v>1.5922280073441848</v>
      </c>
      <c r="EK767" s="51">
        <f t="shared" si="474"/>
        <v>0.98721428031207559</v>
      </c>
      <c r="EL767" s="220">
        <f t="shared" si="467"/>
        <v>0.38070619375744297</v>
      </c>
      <c r="EM767" s="221">
        <f t="shared" si="468"/>
        <v>4.3098230465310969</v>
      </c>
      <c r="EN767" s="191"/>
      <c r="EO767" s="313"/>
      <c r="EP767" s="192" t="s">
        <v>354</v>
      </c>
      <c r="EQ767" s="222">
        <f t="shared" si="469"/>
        <v>2.706787612485114</v>
      </c>
      <c r="ER767" s="191">
        <f t="shared" si="470"/>
        <v>1.5922280073441848</v>
      </c>
      <c r="ES767" s="51">
        <f t="shared" si="471"/>
        <v>0.98721428031207559</v>
      </c>
      <c r="ET767" s="191">
        <f t="shared" si="475"/>
        <v>3.8489061937574429</v>
      </c>
      <c r="EU767" s="191">
        <f t="shared" si="472"/>
        <v>4.3098230465310969</v>
      </c>
      <c r="EV767" s="191"/>
      <c r="EW767" s="191"/>
      <c r="EX767" s="192" t="str">
        <f t="shared" si="473"/>
        <v>Front</v>
      </c>
      <c r="EY767" s="145"/>
      <c r="EZ767" s="191"/>
      <c r="FA767" s="191"/>
      <c r="FB767" s="191"/>
      <c r="FC767" s="191"/>
      <c r="FD767" s="191"/>
      <c r="FE767" s="191"/>
      <c r="FF767" s="192"/>
      <c r="FG767" s="145"/>
      <c r="FH767" s="191"/>
      <c r="FI767" s="191"/>
      <c r="FJ767" s="191"/>
      <c r="FK767" s="191"/>
      <c r="FL767" s="191"/>
      <c r="FM767" s="191"/>
      <c r="FN767" s="192"/>
      <c r="FO767" s="145"/>
      <c r="FP767" s="191"/>
      <c r="FQ767" s="191"/>
      <c r="FR767" s="191"/>
      <c r="FS767" s="191"/>
      <c r="FT767" s="191"/>
      <c r="FU767" s="191"/>
      <c r="FV767" s="192"/>
      <c r="FW767" s="191"/>
      <c r="FX767" s="191"/>
      <c r="FY767" s="191"/>
      <c r="FZ767" s="191"/>
      <c r="GA767" s="191"/>
      <c r="GB767" s="191"/>
      <c r="GC767" s="191"/>
      <c r="GD767" s="210"/>
      <c r="GE767" s="145"/>
      <c r="GF767" s="191"/>
      <c r="GG767" s="191"/>
      <c r="GH767" s="191"/>
      <c r="GI767" s="191"/>
      <c r="GJ767" s="191"/>
      <c r="GK767" s="191"/>
      <c r="GL767" s="210"/>
      <c r="GM767" s="145"/>
      <c r="GN767" s="191"/>
      <c r="GO767" s="191"/>
      <c r="GP767" s="191"/>
      <c r="GQ767" s="191"/>
      <c r="GR767" s="191"/>
      <c r="GS767" s="191"/>
      <c r="GT767" s="210"/>
      <c r="GU767" s="145"/>
      <c r="GV767" s="191"/>
      <c r="GW767" s="191"/>
      <c r="GX767" s="191"/>
      <c r="GY767" s="191"/>
      <c r="GZ767" s="191"/>
      <c r="HA767" s="191"/>
      <c r="HB767" s="210"/>
      <c r="HC767" s="145"/>
      <c r="HD767" s="191"/>
      <c r="HE767" s="191"/>
      <c r="HF767" s="191"/>
      <c r="HG767" s="191"/>
      <c r="HH767" s="191"/>
      <c r="HI767" s="191"/>
      <c r="HJ767" s="210"/>
      <c r="HR767" s="310"/>
    </row>
    <row r="768" spans="1:226" s="309" customFormat="1" ht="14.45" customHeight="1" x14ac:dyDescent="0.25">
      <c r="A768" s="211" t="s">
        <v>431</v>
      </c>
      <c r="B768" s="194" t="s">
        <v>0</v>
      </c>
      <c r="C768" s="31">
        <f t="shared" si="476"/>
        <v>758</v>
      </c>
      <c r="D768" s="173" t="str">
        <f t="shared" si="436"/>
        <v>Dw_758</v>
      </c>
      <c r="E768" s="4">
        <v>451.25008092123937</v>
      </c>
      <c r="F768" s="195" t="s">
        <v>360</v>
      </c>
      <c r="G768" s="195">
        <v>17.5</v>
      </c>
      <c r="H768" s="3">
        <f t="shared" si="437"/>
        <v>44.027567162387058</v>
      </c>
      <c r="I768" s="196">
        <f t="shared" si="438"/>
        <v>164.6967239924227</v>
      </c>
      <c r="J768" s="1">
        <f t="shared" si="439"/>
        <v>0.3</v>
      </c>
      <c r="K768" s="280">
        <f t="shared" si="440"/>
        <v>0.64467630971625056</v>
      </c>
      <c r="L768" s="280">
        <f t="shared" si="441"/>
        <v>0.77522708652558292</v>
      </c>
      <c r="M768" s="225">
        <f t="shared" si="442"/>
        <v>1.1222291028593818</v>
      </c>
      <c r="N768" s="15" t="s">
        <v>432</v>
      </c>
      <c r="O768" s="197">
        <f t="shared" si="443"/>
        <v>0.58142031489418722</v>
      </c>
      <c r="P768" s="198">
        <f t="shared" si="444"/>
        <v>0</v>
      </c>
      <c r="Q768" s="198">
        <f t="shared" si="445"/>
        <v>0</v>
      </c>
      <c r="R768" s="198">
        <f t="shared" si="446"/>
        <v>0.7862858534417998</v>
      </c>
      <c r="S768" s="77">
        <f t="shared" si="447"/>
        <v>0.75120185459268962</v>
      </c>
      <c r="T768" s="199"/>
      <c r="U768" s="3">
        <f t="shared" si="448"/>
        <v>1.9483548385986489</v>
      </c>
      <c r="V768" s="98">
        <f t="shared" si="449"/>
        <v>12.906694362108608</v>
      </c>
      <c r="W768" s="49">
        <f t="shared" si="450"/>
        <v>3.4112194747280071</v>
      </c>
      <c r="X768" s="317">
        <f t="shared" si="451"/>
        <v>0.10938659213547243</v>
      </c>
      <c r="Y768" s="318">
        <v>0.1093865921354724</v>
      </c>
      <c r="Z768" s="200"/>
      <c r="AA768" s="66"/>
      <c r="AB768" s="66"/>
      <c r="AC768" s="66">
        <v>250</v>
      </c>
      <c r="AD768" s="66"/>
      <c r="AE768" s="66"/>
      <c r="AF768" s="66"/>
      <c r="AG768" s="66"/>
      <c r="AH768" s="195"/>
      <c r="AI768" s="34"/>
      <c r="AJ768" s="229">
        <v>180</v>
      </c>
      <c r="AK768" s="34"/>
      <c r="AL768" s="34"/>
      <c r="AM768" s="34"/>
      <c r="AN768" s="201"/>
      <c r="AO768" s="201"/>
      <c r="AP768" s="202">
        <v>240</v>
      </c>
      <c r="AQ768" s="18"/>
      <c r="AR768" s="18"/>
      <c r="AS768" s="18"/>
      <c r="AT768" s="51"/>
      <c r="AU768" s="17"/>
      <c r="AV768" s="18"/>
      <c r="AW768" s="112"/>
      <c r="AX768" s="103"/>
      <c r="AY768" s="18"/>
      <c r="AZ768" s="18"/>
      <c r="BA768" s="18"/>
      <c r="BB768" s="17"/>
      <c r="BC768" s="19"/>
      <c r="BD768" s="19"/>
      <c r="BE768" s="19"/>
      <c r="BF768" s="17"/>
      <c r="BG768" s="18"/>
      <c r="BH768" s="18"/>
      <c r="BI768" s="128"/>
      <c r="BJ768" s="331"/>
      <c r="BK768" s="332"/>
      <c r="BL768" s="332"/>
      <c r="BM768" s="332"/>
      <c r="BN768" s="333"/>
      <c r="BO768" s="203">
        <f t="shared" si="452"/>
        <v>6.9363999999999999</v>
      </c>
      <c r="BP768" s="285">
        <v>6.3473224096630902</v>
      </c>
      <c r="BQ768" s="204">
        <v>2.8847934074524377</v>
      </c>
      <c r="BR768" s="204"/>
      <c r="BS768" s="47"/>
      <c r="BT768" s="42"/>
      <c r="BU768" s="42"/>
      <c r="BV768" s="42"/>
      <c r="BW768" s="43"/>
      <c r="BX768" s="191"/>
      <c r="BY768" s="191"/>
      <c r="BZ768" s="205"/>
      <c r="CA768" s="191"/>
      <c r="CB768" s="206"/>
      <c r="CC768" s="191"/>
      <c r="CD768" s="207">
        <f t="shared" si="453"/>
        <v>49.409017197726811</v>
      </c>
      <c r="CE768" s="47" t="s">
        <v>356</v>
      </c>
      <c r="CF768" s="42">
        <v>31.8</v>
      </c>
      <c r="CG768" s="42" t="s">
        <v>353</v>
      </c>
      <c r="CH768" s="42">
        <v>175</v>
      </c>
      <c r="CI768" s="191"/>
      <c r="CJ768" s="192"/>
      <c r="CK768" s="191" t="s">
        <v>357</v>
      </c>
      <c r="CL768" s="191" t="s">
        <v>358</v>
      </c>
      <c r="CM768" s="208">
        <v>0.13</v>
      </c>
      <c r="CN768" s="191">
        <v>470</v>
      </c>
      <c r="CO768" s="205">
        <f t="shared" si="454"/>
        <v>66.670035816220718</v>
      </c>
      <c r="CP768" s="191">
        <f t="shared" si="455"/>
        <v>37.056762898295112</v>
      </c>
      <c r="CQ768" s="145" t="s">
        <v>353</v>
      </c>
      <c r="CR768" s="191">
        <v>175</v>
      </c>
      <c r="CS768" s="191"/>
      <c r="CT768" s="191"/>
      <c r="CU768" s="191"/>
      <c r="CV768" s="192"/>
      <c r="CW768" s="191" t="s">
        <v>357</v>
      </c>
      <c r="CX768" s="209" t="s">
        <v>358</v>
      </c>
      <c r="CY768" s="208">
        <v>0.13</v>
      </c>
      <c r="CZ768" s="191">
        <v>470</v>
      </c>
      <c r="DA768" s="191"/>
      <c r="DB768" s="191">
        <f t="shared" si="456"/>
        <v>44.027567162387058</v>
      </c>
      <c r="DC768" s="43">
        <f t="shared" si="457"/>
        <v>0</v>
      </c>
      <c r="DD768" s="191" t="s">
        <v>362</v>
      </c>
      <c r="DE768" s="191">
        <v>100</v>
      </c>
      <c r="DF768" s="191" t="s">
        <v>361</v>
      </c>
      <c r="DG768" s="191">
        <v>20</v>
      </c>
      <c r="DH768" s="191" t="s">
        <v>353</v>
      </c>
      <c r="DI768" s="192">
        <v>175</v>
      </c>
      <c r="DJ768" s="191"/>
      <c r="DK768" s="209"/>
      <c r="DL768" s="208"/>
      <c r="DM768" s="191"/>
      <c r="DN768" s="191">
        <f t="shared" si="458"/>
        <v>44.027567162387058</v>
      </c>
      <c r="DO768" s="192">
        <f t="shared" si="459"/>
        <v>0</v>
      </c>
      <c r="DP768" s="191">
        <v>1</v>
      </c>
      <c r="DQ768" s="191" t="s">
        <v>363</v>
      </c>
      <c r="DR768" s="191" t="s">
        <v>371</v>
      </c>
      <c r="DS768" s="208">
        <v>0.13400000000000001</v>
      </c>
      <c r="DT768" s="191">
        <v>580</v>
      </c>
      <c r="DU768" s="191">
        <f t="shared" si="460"/>
        <v>6.3473224096630902</v>
      </c>
      <c r="DV768" s="191">
        <v>0.375</v>
      </c>
      <c r="DW768" s="191">
        <v>0.45</v>
      </c>
      <c r="DX768" s="192">
        <f t="shared" si="461"/>
        <v>8.2348361996211352</v>
      </c>
      <c r="DY768" s="191">
        <v>1</v>
      </c>
      <c r="DZ768" s="191" t="s">
        <v>363</v>
      </c>
      <c r="EA768" s="191" t="s">
        <v>371</v>
      </c>
      <c r="EB768" s="208">
        <v>0.13400000000000001</v>
      </c>
      <c r="EC768" s="191">
        <v>580</v>
      </c>
      <c r="ED768" s="191">
        <f t="shared" si="462"/>
        <v>2.8847934074524377</v>
      </c>
      <c r="EE768" s="191">
        <v>0.47499999999999998</v>
      </c>
      <c r="EF768" s="191">
        <v>0.47499999999999998</v>
      </c>
      <c r="EG768" s="191">
        <f t="shared" si="463"/>
        <v>4.1174180998105676</v>
      </c>
      <c r="EH768" s="166">
        <f t="shared" si="464"/>
        <v>2</v>
      </c>
      <c r="EI768" s="205">
        <f t="shared" si="465"/>
        <v>3.312203225617703</v>
      </c>
      <c r="EJ768" s="205">
        <f t="shared" si="466"/>
        <v>1.9483548385986489</v>
      </c>
      <c r="EK768" s="51">
        <f t="shared" si="474"/>
        <v>0.68643856885378884</v>
      </c>
      <c r="EL768" s="220">
        <f t="shared" si="467"/>
        <v>7.7998387191148488E-2</v>
      </c>
      <c r="EM768" s="221">
        <f t="shared" si="468"/>
        <v>6.4533471810543039</v>
      </c>
      <c r="EN768" s="191"/>
      <c r="EO768" s="313"/>
      <c r="EP768" s="192" t="s">
        <v>354</v>
      </c>
      <c r="EQ768" s="222">
        <f t="shared" si="469"/>
        <v>3.312203225617703</v>
      </c>
      <c r="ER768" s="191">
        <f t="shared" si="470"/>
        <v>1.9483548385986489</v>
      </c>
      <c r="ES768" s="51">
        <f t="shared" si="471"/>
        <v>0.68643856885378884</v>
      </c>
      <c r="ET768" s="191">
        <f t="shared" si="475"/>
        <v>3.5461983871911484</v>
      </c>
      <c r="EU768" s="191">
        <f t="shared" si="472"/>
        <v>6.4533471810543039</v>
      </c>
      <c r="EV768" s="191"/>
      <c r="EW768" s="191"/>
      <c r="EX768" s="192" t="str">
        <f t="shared" si="473"/>
        <v>Front</v>
      </c>
      <c r="EY768" s="145"/>
      <c r="EZ768" s="191"/>
      <c r="FA768" s="191"/>
      <c r="FB768" s="191"/>
      <c r="FC768" s="191"/>
      <c r="FD768" s="191"/>
      <c r="FE768" s="191"/>
      <c r="FF768" s="192"/>
      <c r="FG768" s="145"/>
      <c r="FH768" s="191"/>
      <c r="FI768" s="191"/>
      <c r="FJ768" s="191"/>
      <c r="FK768" s="191"/>
      <c r="FL768" s="191"/>
      <c r="FM768" s="191"/>
      <c r="FN768" s="192"/>
      <c r="FO768" s="145"/>
      <c r="FP768" s="191"/>
      <c r="FQ768" s="191"/>
      <c r="FR768" s="191"/>
      <c r="FS768" s="191"/>
      <c r="FT768" s="191"/>
      <c r="FU768" s="191"/>
      <c r="FV768" s="192"/>
      <c r="FW768" s="191"/>
      <c r="FX768" s="191"/>
      <c r="FY768" s="191"/>
      <c r="FZ768" s="191"/>
      <c r="GA768" s="191"/>
      <c r="GB768" s="191"/>
      <c r="GC768" s="191"/>
      <c r="GD768" s="210"/>
      <c r="GE768" s="145"/>
      <c r="GF768" s="191"/>
      <c r="GG768" s="191"/>
      <c r="GH768" s="191"/>
      <c r="GI768" s="191"/>
      <c r="GJ768" s="191"/>
      <c r="GK768" s="191"/>
      <c r="GL768" s="210"/>
      <c r="GM768" s="145"/>
      <c r="GN768" s="191"/>
      <c r="GO768" s="191"/>
      <c r="GP768" s="191"/>
      <c r="GQ768" s="191"/>
      <c r="GR768" s="191"/>
      <c r="GS768" s="191"/>
      <c r="GT768" s="210"/>
      <c r="GU768" s="145"/>
      <c r="GV768" s="191"/>
      <c r="GW768" s="191"/>
      <c r="GX768" s="191"/>
      <c r="GY768" s="191"/>
      <c r="GZ768" s="191"/>
      <c r="HA768" s="191"/>
      <c r="HB768" s="210"/>
      <c r="HC768" s="145"/>
      <c r="HD768" s="191"/>
      <c r="HE768" s="191"/>
      <c r="HF768" s="191"/>
      <c r="HG768" s="191"/>
      <c r="HH768" s="191"/>
      <c r="HI768" s="191"/>
      <c r="HJ768" s="210"/>
      <c r="HR768" s="310"/>
    </row>
    <row r="769" spans="1:226" s="309" customFormat="1" ht="14.45" customHeight="1" x14ac:dyDescent="0.25">
      <c r="A769" s="211" t="s">
        <v>431</v>
      </c>
      <c r="B769" s="194" t="s">
        <v>0</v>
      </c>
      <c r="C769" s="31">
        <f t="shared" si="476"/>
        <v>759</v>
      </c>
      <c r="D769" s="173" t="str">
        <f t="shared" si="436"/>
        <v>Dw_759</v>
      </c>
      <c r="E769" s="4">
        <v>553.23374274252626</v>
      </c>
      <c r="F769" s="195" t="s">
        <v>360</v>
      </c>
      <c r="G769" s="195">
        <v>17.5</v>
      </c>
      <c r="H769" s="3">
        <f t="shared" si="437"/>
        <v>26.691390772585692</v>
      </c>
      <c r="I769" s="196">
        <f t="shared" si="438"/>
        <v>113.1799658161915</v>
      </c>
      <c r="J769" s="1">
        <f t="shared" si="439"/>
        <v>0.30000000000000004</v>
      </c>
      <c r="K769" s="280">
        <f t="shared" si="440"/>
        <v>0.56781920685373788</v>
      </c>
      <c r="L769" s="280">
        <f t="shared" si="441"/>
        <v>0.67899758237878205</v>
      </c>
      <c r="M769" s="225">
        <f t="shared" si="442"/>
        <v>1.2720951873265092</v>
      </c>
      <c r="N769" s="15" t="s">
        <v>432</v>
      </c>
      <c r="O769" s="197">
        <f t="shared" si="443"/>
        <v>0.50924818678408657</v>
      </c>
      <c r="P769" s="198">
        <f t="shared" si="444"/>
        <v>0</v>
      </c>
      <c r="Q769" s="198">
        <f t="shared" si="445"/>
        <v>0</v>
      </c>
      <c r="R769" s="198">
        <f t="shared" si="446"/>
        <v>0.89128899569410081</v>
      </c>
      <c r="S769" s="77">
        <f t="shared" si="447"/>
        <v>0.53715785703011842</v>
      </c>
      <c r="T769" s="199"/>
      <c r="U769" s="3">
        <f t="shared" si="448"/>
        <v>1.6969809098457438</v>
      </c>
      <c r="V769" s="98">
        <f t="shared" si="449"/>
        <v>9.7911303084950223</v>
      </c>
      <c r="W769" s="49">
        <f t="shared" si="450"/>
        <v>2.7260785968120138</v>
      </c>
      <c r="X769" s="317">
        <f t="shared" si="451"/>
        <v>0.11269424815977971</v>
      </c>
      <c r="Y769" s="318">
        <v>0.1126942481597797</v>
      </c>
      <c r="Z769" s="200"/>
      <c r="AA769" s="66"/>
      <c r="AB769" s="66"/>
      <c r="AC769" s="66">
        <v>250</v>
      </c>
      <c r="AD769" s="66"/>
      <c r="AE769" s="66"/>
      <c r="AF769" s="66"/>
      <c r="AG769" s="66"/>
      <c r="AH769" s="195"/>
      <c r="AI769" s="34"/>
      <c r="AJ769" s="229">
        <v>180</v>
      </c>
      <c r="AK769" s="34"/>
      <c r="AL769" s="34"/>
      <c r="AM769" s="34"/>
      <c r="AN769" s="201"/>
      <c r="AO769" s="201"/>
      <c r="AP769" s="202">
        <v>240</v>
      </c>
      <c r="AQ769" s="18"/>
      <c r="AR769" s="18"/>
      <c r="AS769" s="18"/>
      <c r="AT769" s="51"/>
      <c r="AU769" s="17"/>
      <c r="AV769" s="18"/>
      <c r="AW769" s="112"/>
      <c r="AX769" s="103"/>
      <c r="AY769" s="18"/>
      <c r="AZ769" s="18"/>
      <c r="BA769" s="18"/>
      <c r="BB769" s="17"/>
      <c r="BC769" s="19"/>
      <c r="BD769" s="19"/>
      <c r="BE769" s="19"/>
      <c r="BF769" s="17"/>
      <c r="BG769" s="18"/>
      <c r="BH769" s="18"/>
      <c r="BI769" s="128"/>
      <c r="BJ769" s="331"/>
      <c r="BK769" s="332"/>
      <c r="BL769" s="332"/>
      <c r="BM769" s="332"/>
      <c r="BN769" s="333"/>
      <c r="BO769" s="203">
        <f t="shared" si="452"/>
        <v>6.9363999999999999</v>
      </c>
      <c r="BP769" s="285">
        <v>3.8480178150893392</v>
      </c>
      <c r="BQ769" s="204">
        <v>2.772388148173984</v>
      </c>
      <c r="BR769" s="204"/>
      <c r="BS769" s="47"/>
      <c r="BT769" s="42"/>
      <c r="BU769" s="42"/>
      <c r="BV769" s="42"/>
      <c r="BW769" s="43"/>
      <c r="BX769" s="191"/>
      <c r="BY769" s="191"/>
      <c r="BZ769" s="205"/>
      <c r="CA769" s="191"/>
      <c r="CB769" s="206"/>
      <c r="CC769" s="191"/>
      <c r="CD769" s="207">
        <f t="shared" si="453"/>
        <v>33.953989744857452</v>
      </c>
      <c r="CE769" s="47" t="s">
        <v>356</v>
      </c>
      <c r="CF769" s="42">
        <v>31.8</v>
      </c>
      <c r="CG769" s="42" t="s">
        <v>353</v>
      </c>
      <c r="CH769" s="42">
        <v>175</v>
      </c>
      <c r="CI769" s="191"/>
      <c r="CJ769" s="192"/>
      <c r="CK769" s="191" t="s">
        <v>357</v>
      </c>
      <c r="CL769" s="191" t="s">
        <v>358</v>
      </c>
      <c r="CM769" s="208">
        <v>0.13</v>
      </c>
      <c r="CN769" s="191">
        <v>470</v>
      </c>
      <c r="CO769" s="205">
        <f t="shared" si="454"/>
        <v>49.825630419592251</v>
      </c>
      <c r="CP769" s="191">
        <f t="shared" si="455"/>
        <v>25.465492308643089</v>
      </c>
      <c r="CQ769" s="145" t="s">
        <v>353</v>
      </c>
      <c r="CR769" s="191">
        <v>175</v>
      </c>
      <c r="CS769" s="191"/>
      <c r="CT769" s="191"/>
      <c r="CU769" s="191"/>
      <c r="CV769" s="192"/>
      <c r="CW769" s="191" t="s">
        <v>357</v>
      </c>
      <c r="CX769" s="209" t="s">
        <v>358</v>
      </c>
      <c r="CY769" s="208">
        <v>0.13</v>
      </c>
      <c r="CZ769" s="191">
        <v>470</v>
      </c>
      <c r="DA769" s="191"/>
      <c r="DB769" s="191">
        <f t="shared" si="456"/>
        <v>26.691390772585692</v>
      </c>
      <c r="DC769" s="43">
        <f t="shared" si="457"/>
        <v>0</v>
      </c>
      <c r="DD769" s="191" t="s">
        <v>362</v>
      </c>
      <c r="DE769" s="191">
        <v>100</v>
      </c>
      <c r="DF769" s="191" t="s">
        <v>361</v>
      </c>
      <c r="DG769" s="191">
        <v>20</v>
      </c>
      <c r="DH769" s="191" t="s">
        <v>353</v>
      </c>
      <c r="DI769" s="192">
        <v>175</v>
      </c>
      <c r="DJ769" s="191"/>
      <c r="DK769" s="209"/>
      <c r="DL769" s="208"/>
      <c r="DM769" s="191"/>
      <c r="DN769" s="191">
        <f t="shared" si="458"/>
        <v>26.691390772585692</v>
      </c>
      <c r="DO769" s="192">
        <f t="shared" si="459"/>
        <v>0</v>
      </c>
      <c r="DP769" s="191">
        <v>1</v>
      </c>
      <c r="DQ769" s="191" t="s">
        <v>363</v>
      </c>
      <c r="DR769" s="191" t="s">
        <v>371</v>
      </c>
      <c r="DS769" s="208">
        <v>0.13400000000000001</v>
      </c>
      <c r="DT769" s="191">
        <v>580</v>
      </c>
      <c r="DU769" s="191">
        <f t="shared" si="460"/>
        <v>3.8480178150893392</v>
      </c>
      <c r="DV769" s="191">
        <v>0.375</v>
      </c>
      <c r="DW769" s="191">
        <v>0.45</v>
      </c>
      <c r="DX769" s="192">
        <f t="shared" si="461"/>
        <v>5.6589982908095751</v>
      </c>
      <c r="DY769" s="191">
        <v>1</v>
      </c>
      <c r="DZ769" s="191" t="s">
        <v>363</v>
      </c>
      <c r="EA769" s="191" t="s">
        <v>371</v>
      </c>
      <c r="EB769" s="208">
        <v>0.13400000000000001</v>
      </c>
      <c r="EC769" s="191">
        <v>580</v>
      </c>
      <c r="ED769" s="191">
        <f t="shared" si="462"/>
        <v>2.772388148173984</v>
      </c>
      <c r="EE769" s="191">
        <v>0.47499999999999998</v>
      </c>
      <c r="EF769" s="191">
        <v>0.47499999999999998</v>
      </c>
      <c r="EG769" s="191">
        <f t="shared" si="463"/>
        <v>2.8294991454047875</v>
      </c>
      <c r="EH769" s="166">
        <f t="shared" si="464"/>
        <v>2</v>
      </c>
      <c r="EI769" s="205">
        <f t="shared" si="465"/>
        <v>2.8848675467377647</v>
      </c>
      <c r="EJ769" s="205">
        <f t="shared" si="466"/>
        <v>1.696980909845744</v>
      </c>
      <c r="EK769" s="51">
        <f t="shared" si="474"/>
        <v>0.82540723832824003</v>
      </c>
      <c r="EL769" s="220">
        <f t="shared" si="467"/>
        <v>0.29166622663111763</v>
      </c>
      <c r="EM769" s="221">
        <f t="shared" si="468"/>
        <v>4.8955651542475112</v>
      </c>
      <c r="EN769" s="191"/>
      <c r="EO769" s="313"/>
      <c r="EP769" s="192" t="s">
        <v>354</v>
      </c>
      <c r="EQ769" s="222">
        <f t="shared" si="469"/>
        <v>2.8848675467377647</v>
      </c>
      <c r="ER769" s="191">
        <f t="shared" si="470"/>
        <v>1.696980909845744</v>
      </c>
      <c r="ES769" s="51">
        <f t="shared" si="471"/>
        <v>0.82540723832824003</v>
      </c>
      <c r="ET769" s="191">
        <f t="shared" si="475"/>
        <v>3.7598662266311176</v>
      </c>
      <c r="EU769" s="191">
        <f t="shared" si="472"/>
        <v>4.8955651542475112</v>
      </c>
      <c r="EV769" s="191"/>
      <c r="EW769" s="191"/>
      <c r="EX769" s="192" t="str">
        <f t="shared" si="473"/>
        <v>Front</v>
      </c>
      <c r="EY769" s="145"/>
      <c r="EZ769" s="191"/>
      <c r="FA769" s="191"/>
      <c r="FB769" s="191"/>
      <c r="FC769" s="191"/>
      <c r="FD769" s="191"/>
      <c r="FE769" s="191"/>
      <c r="FF769" s="192"/>
      <c r="FG769" s="145"/>
      <c r="FH769" s="191"/>
      <c r="FI769" s="191"/>
      <c r="FJ769" s="191"/>
      <c r="FK769" s="191"/>
      <c r="FL769" s="191"/>
      <c r="FM769" s="191"/>
      <c r="FN769" s="192"/>
      <c r="FO769" s="145"/>
      <c r="FP769" s="191"/>
      <c r="FQ769" s="191"/>
      <c r="FR769" s="191"/>
      <c r="FS769" s="191"/>
      <c r="FT769" s="191"/>
      <c r="FU769" s="191"/>
      <c r="FV769" s="192"/>
      <c r="FW769" s="191"/>
      <c r="FX769" s="191"/>
      <c r="FY769" s="191"/>
      <c r="FZ769" s="191"/>
      <c r="GA769" s="191"/>
      <c r="GB769" s="191"/>
      <c r="GC769" s="191"/>
      <c r="GD769" s="210"/>
      <c r="GE769" s="145"/>
      <c r="GF769" s="191"/>
      <c r="GG769" s="191"/>
      <c r="GH769" s="191"/>
      <c r="GI769" s="191"/>
      <c r="GJ769" s="191"/>
      <c r="GK769" s="191"/>
      <c r="GL769" s="210"/>
      <c r="GM769" s="145"/>
      <c r="GN769" s="191"/>
      <c r="GO769" s="191"/>
      <c r="GP769" s="191"/>
      <c r="GQ769" s="191"/>
      <c r="GR769" s="191"/>
      <c r="GS769" s="191"/>
      <c r="GT769" s="210"/>
      <c r="GU769" s="145"/>
      <c r="GV769" s="191"/>
      <c r="GW769" s="191"/>
      <c r="GX769" s="191"/>
      <c r="GY769" s="191"/>
      <c r="GZ769" s="191"/>
      <c r="HA769" s="191"/>
      <c r="HB769" s="210"/>
      <c r="HC769" s="145"/>
      <c r="HD769" s="191"/>
      <c r="HE769" s="191"/>
      <c r="HF769" s="191"/>
      <c r="HG769" s="191"/>
      <c r="HH769" s="191"/>
      <c r="HI769" s="191"/>
      <c r="HJ769" s="210"/>
      <c r="HR769" s="310"/>
    </row>
    <row r="770" spans="1:226" s="309" customFormat="1" ht="14.45" customHeight="1" x14ac:dyDescent="0.25">
      <c r="A770" s="211" t="s">
        <v>431</v>
      </c>
      <c r="B770" s="194" t="s">
        <v>0</v>
      </c>
      <c r="C770" s="31">
        <f t="shared" si="476"/>
        <v>760</v>
      </c>
      <c r="D770" s="173" t="str">
        <f t="shared" si="436"/>
        <v>Dw_760</v>
      </c>
      <c r="E770" s="4">
        <v>572.7433049999413</v>
      </c>
      <c r="F770" s="195" t="s">
        <v>360</v>
      </c>
      <c r="G770" s="195">
        <v>17.5</v>
      </c>
      <c r="H770" s="3">
        <f t="shared" si="437"/>
        <v>52.413533211179328</v>
      </c>
      <c r="I770" s="196">
        <f t="shared" si="438"/>
        <v>189.45770271783078</v>
      </c>
      <c r="J770" s="1">
        <f t="shared" si="439"/>
        <v>0.30000000000000004</v>
      </c>
      <c r="K770" s="280">
        <f t="shared" si="440"/>
        <v>0.67159262063104841</v>
      </c>
      <c r="L770" s="280">
        <f t="shared" si="441"/>
        <v>0.76348339936849763</v>
      </c>
      <c r="M770" s="225">
        <f t="shared" si="442"/>
        <v>1.0844014385816365</v>
      </c>
      <c r="N770" s="15" t="s">
        <v>432</v>
      </c>
      <c r="O770" s="197">
        <f t="shared" si="443"/>
        <v>0.57261254952637319</v>
      </c>
      <c r="P770" s="198">
        <f t="shared" si="444"/>
        <v>0</v>
      </c>
      <c r="Q770" s="198">
        <f t="shared" si="445"/>
        <v>0</v>
      </c>
      <c r="R770" s="198">
        <f t="shared" si="446"/>
        <v>0.75978203419976387</v>
      </c>
      <c r="S770" s="77">
        <f t="shared" si="447"/>
        <v>0.85378874719160969</v>
      </c>
      <c r="T770" s="199"/>
      <c r="U770" s="3">
        <f t="shared" si="448"/>
        <v>1.7308542998391021</v>
      </c>
      <c r="V770" s="98">
        <f t="shared" si="449"/>
        <v>10.185912464723126</v>
      </c>
      <c r="W770" s="49">
        <f t="shared" si="450"/>
        <v>5.1456885568870865</v>
      </c>
      <c r="X770" s="317">
        <f t="shared" si="451"/>
        <v>7.0732324119942833E-2</v>
      </c>
      <c r="Y770" s="318">
        <v>7.0732324119942847E-2</v>
      </c>
      <c r="Z770" s="200"/>
      <c r="AA770" s="66"/>
      <c r="AB770" s="66"/>
      <c r="AC770" s="66">
        <v>250</v>
      </c>
      <c r="AD770" s="66"/>
      <c r="AE770" s="66"/>
      <c r="AF770" s="66"/>
      <c r="AG770" s="66"/>
      <c r="AH770" s="195"/>
      <c r="AI770" s="34"/>
      <c r="AJ770" s="229">
        <v>180</v>
      </c>
      <c r="AK770" s="34"/>
      <c r="AL770" s="34"/>
      <c r="AM770" s="34"/>
      <c r="AN770" s="201"/>
      <c r="AO770" s="201"/>
      <c r="AP770" s="202">
        <v>240</v>
      </c>
      <c r="AQ770" s="18"/>
      <c r="AR770" s="18"/>
      <c r="AS770" s="18"/>
      <c r="AT770" s="51"/>
      <c r="AU770" s="17"/>
      <c r="AV770" s="18"/>
      <c r="AW770" s="112"/>
      <c r="AX770" s="103"/>
      <c r="AY770" s="18"/>
      <c r="AZ770" s="18"/>
      <c r="BA770" s="18"/>
      <c r="BB770" s="17"/>
      <c r="BC770" s="19"/>
      <c r="BD770" s="19"/>
      <c r="BE770" s="19"/>
      <c r="BF770" s="17"/>
      <c r="BG770" s="18"/>
      <c r="BH770" s="18"/>
      <c r="BI770" s="128"/>
      <c r="BJ770" s="331"/>
      <c r="BK770" s="332"/>
      <c r="BL770" s="332"/>
      <c r="BM770" s="332"/>
      <c r="BN770" s="333"/>
      <c r="BO770" s="203">
        <f t="shared" si="452"/>
        <v>6.9363999999999999</v>
      </c>
      <c r="BP770" s="285">
        <v>7.5563020026496925</v>
      </c>
      <c r="BQ770" s="204">
        <v>2.9197673518712777</v>
      </c>
      <c r="BR770" s="204"/>
      <c r="BS770" s="47"/>
      <c r="BT770" s="42"/>
      <c r="BU770" s="42"/>
      <c r="BV770" s="42"/>
      <c r="BW770" s="43"/>
      <c r="BX770" s="191"/>
      <c r="BY770" s="191"/>
      <c r="BZ770" s="205"/>
      <c r="CA770" s="191"/>
      <c r="CB770" s="206"/>
      <c r="CC770" s="191"/>
      <c r="CD770" s="207">
        <f t="shared" si="453"/>
        <v>56.837310815349241</v>
      </c>
      <c r="CE770" s="47" t="s">
        <v>356</v>
      </c>
      <c r="CF770" s="42">
        <v>31.8</v>
      </c>
      <c r="CG770" s="42" t="s">
        <v>353</v>
      </c>
      <c r="CH770" s="42">
        <v>175</v>
      </c>
      <c r="CI770" s="191"/>
      <c r="CJ770" s="192"/>
      <c r="CK770" s="191" t="s">
        <v>357</v>
      </c>
      <c r="CL770" s="191" t="s">
        <v>358</v>
      </c>
      <c r="CM770" s="208">
        <v>0.13</v>
      </c>
      <c r="CN770" s="191">
        <v>470</v>
      </c>
      <c r="CO770" s="205">
        <f t="shared" si="454"/>
        <v>74.659082444044259</v>
      </c>
      <c r="CP770" s="191">
        <f t="shared" si="455"/>
        <v>42.627983111511931</v>
      </c>
      <c r="CQ770" s="145" t="s">
        <v>353</v>
      </c>
      <c r="CR770" s="191">
        <v>175</v>
      </c>
      <c r="CS770" s="191"/>
      <c r="CT770" s="191"/>
      <c r="CU770" s="191"/>
      <c r="CV770" s="192"/>
      <c r="CW770" s="191" t="s">
        <v>357</v>
      </c>
      <c r="CX770" s="209" t="s">
        <v>358</v>
      </c>
      <c r="CY770" s="208">
        <v>0.13</v>
      </c>
      <c r="CZ770" s="191">
        <v>470</v>
      </c>
      <c r="DA770" s="191"/>
      <c r="DB770" s="191">
        <f t="shared" si="456"/>
        <v>52.413533211179328</v>
      </c>
      <c r="DC770" s="43">
        <f t="shared" si="457"/>
        <v>0</v>
      </c>
      <c r="DD770" s="191" t="s">
        <v>362</v>
      </c>
      <c r="DE770" s="191">
        <v>100</v>
      </c>
      <c r="DF770" s="191" t="s">
        <v>361</v>
      </c>
      <c r="DG770" s="191">
        <v>20</v>
      </c>
      <c r="DH770" s="191" t="s">
        <v>353</v>
      </c>
      <c r="DI770" s="192">
        <v>175</v>
      </c>
      <c r="DJ770" s="191"/>
      <c r="DK770" s="209"/>
      <c r="DL770" s="208"/>
      <c r="DM770" s="191"/>
      <c r="DN770" s="191">
        <f t="shared" si="458"/>
        <v>52.413533211179328</v>
      </c>
      <c r="DO770" s="192">
        <f t="shared" si="459"/>
        <v>0</v>
      </c>
      <c r="DP770" s="191">
        <v>1</v>
      </c>
      <c r="DQ770" s="191" t="s">
        <v>363</v>
      </c>
      <c r="DR770" s="191" t="s">
        <v>371</v>
      </c>
      <c r="DS770" s="208">
        <v>0.13400000000000001</v>
      </c>
      <c r="DT770" s="191">
        <v>580</v>
      </c>
      <c r="DU770" s="191">
        <f t="shared" si="460"/>
        <v>7.5563020026496925</v>
      </c>
      <c r="DV770" s="191">
        <v>0.375</v>
      </c>
      <c r="DW770" s="191">
        <v>0.45</v>
      </c>
      <c r="DX770" s="192">
        <f t="shared" si="461"/>
        <v>9.4728851358915396</v>
      </c>
      <c r="DY770" s="191">
        <v>1</v>
      </c>
      <c r="DZ770" s="191" t="s">
        <v>363</v>
      </c>
      <c r="EA770" s="191" t="s">
        <v>371</v>
      </c>
      <c r="EB770" s="208">
        <v>0.13400000000000001</v>
      </c>
      <c r="EC770" s="191">
        <v>580</v>
      </c>
      <c r="ED770" s="191">
        <f t="shared" si="462"/>
        <v>2.9197673518712777</v>
      </c>
      <c r="EE770" s="191">
        <v>0.47499999999999998</v>
      </c>
      <c r="EF770" s="191">
        <v>0.47499999999999998</v>
      </c>
      <c r="EG770" s="191">
        <f t="shared" si="463"/>
        <v>4.7364425679457698</v>
      </c>
      <c r="EH770" s="166">
        <f t="shared" si="464"/>
        <v>2</v>
      </c>
      <c r="EI770" s="205">
        <f t="shared" si="465"/>
        <v>2.9424523097264732</v>
      </c>
      <c r="EJ770" s="205">
        <f t="shared" si="466"/>
        <v>1.7308542998391019</v>
      </c>
      <c r="EK770" s="51">
        <f t="shared" si="474"/>
        <v>0.93891305203217579</v>
      </c>
      <c r="EL770" s="220">
        <f t="shared" si="467"/>
        <v>0.26287384513676337</v>
      </c>
      <c r="EM770" s="221">
        <f t="shared" si="468"/>
        <v>5.0929562323615629</v>
      </c>
      <c r="EN770" s="191"/>
      <c r="EO770" s="313"/>
      <c r="EP770" s="192" t="s">
        <v>354</v>
      </c>
      <c r="EQ770" s="222">
        <f t="shared" si="469"/>
        <v>2.9424523097264732</v>
      </c>
      <c r="ER770" s="191">
        <f t="shared" si="470"/>
        <v>1.7308542998391019</v>
      </c>
      <c r="ES770" s="51">
        <f t="shared" si="471"/>
        <v>0.93891305203217579</v>
      </c>
      <c r="ET770" s="191">
        <f t="shared" si="475"/>
        <v>3.7310738451367635</v>
      </c>
      <c r="EU770" s="191">
        <f t="shared" si="472"/>
        <v>5.0929562323615629</v>
      </c>
      <c r="EV770" s="191"/>
      <c r="EW770" s="191"/>
      <c r="EX770" s="192" t="str">
        <f t="shared" si="473"/>
        <v>Front</v>
      </c>
      <c r="EY770" s="145"/>
      <c r="EZ770" s="191"/>
      <c r="FA770" s="191"/>
      <c r="FB770" s="191"/>
      <c r="FC770" s="191"/>
      <c r="FD770" s="191"/>
      <c r="FE770" s="191"/>
      <c r="FF770" s="192"/>
      <c r="FG770" s="145"/>
      <c r="FH770" s="191"/>
      <c r="FI770" s="191"/>
      <c r="FJ770" s="191"/>
      <c r="FK770" s="191"/>
      <c r="FL770" s="191"/>
      <c r="FM770" s="191"/>
      <c r="FN770" s="192"/>
      <c r="FO770" s="145"/>
      <c r="FP770" s="191"/>
      <c r="FQ770" s="191"/>
      <c r="FR770" s="191"/>
      <c r="FS770" s="191"/>
      <c r="FT770" s="191"/>
      <c r="FU770" s="191"/>
      <c r="FV770" s="192"/>
      <c r="FW770" s="191"/>
      <c r="FX770" s="191"/>
      <c r="FY770" s="191"/>
      <c r="FZ770" s="191"/>
      <c r="GA770" s="191"/>
      <c r="GB770" s="191"/>
      <c r="GC770" s="191"/>
      <c r="GD770" s="210"/>
      <c r="GE770" s="145"/>
      <c r="GF770" s="191"/>
      <c r="GG770" s="191"/>
      <c r="GH770" s="191"/>
      <c r="GI770" s="191"/>
      <c r="GJ770" s="191"/>
      <c r="GK770" s="191"/>
      <c r="GL770" s="210"/>
      <c r="GM770" s="145"/>
      <c r="GN770" s="191"/>
      <c r="GO770" s="191"/>
      <c r="GP770" s="191"/>
      <c r="GQ770" s="191"/>
      <c r="GR770" s="191"/>
      <c r="GS770" s="191"/>
      <c r="GT770" s="210"/>
      <c r="GU770" s="145"/>
      <c r="GV770" s="191"/>
      <c r="GW770" s="191"/>
      <c r="GX770" s="191"/>
      <c r="GY770" s="191"/>
      <c r="GZ770" s="191"/>
      <c r="HA770" s="191"/>
      <c r="HB770" s="210"/>
      <c r="HC770" s="145"/>
      <c r="HD770" s="191"/>
      <c r="HE770" s="191"/>
      <c r="HF770" s="191"/>
      <c r="HG770" s="191"/>
      <c r="HH770" s="191"/>
      <c r="HI770" s="191"/>
      <c r="HJ770" s="210"/>
      <c r="HR770" s="310"/>
    </row>
    <row r="771" spans="1:226" s="309" customFormat="1" ht="14.45" customHeight="1" x14ac:dyDescent="0.25">
      <c r="A771" s="211" t="s">
        <v>431</v>
      </c>
      <c r="B771" s="194" t="s">
        <v>0</v>
      </c>
      <c r="C771" s="31">
        <f t="shared" si="476"/>
        <v>761</v>
      </c>
      <c r="D771" s="173" t="str">
        <f t="shared" si="436"/>
        <v>Dw_761</v>
      </c>
      <c r="E771" s="4">
        <v>423.76214684543402</v>
      </c>
      <c r="F771" s="195" t="s">
        <v>360</v>
      </c>
      <c r="G771" s="195">
        <v>17.5</v>
      </c>
      <c r="H771" s="3">
        <f t="shared" si="437"/>
        <v>34.597155882411073</v>
      </c>
      <c r="I771" s="196">
        <f t="shared" si="438"/>
        <v>140.30468215045346</v>
      </c>
      <c r="J771" s="1">
        <f t="shared" si="439"/>
        <v>0.3</v>
      </c>
      <c r="K771" s="280">
        <f t="shared" si="440"/>
        <v>0.59191654349252398</v>
      </c>
      <c r="L771" s="280">
        <f t="shared" si="441"/>
        <v>0.70128595071283306</v>
      </c>
      <c r="M771" s="225">
        <f t="shared" si="442"/>
        <v>1.2166145907541199</v>
      </c>
      <c r="N771" s="15" t="s">
        <v>432</v>
      </c>
      <c r="O771" s="197">
        <f t="shared" si="443"/>
        <v>0.52596446303462474</v>
      </c>
      <c r="P771" s="198">
        <f t="shared" si="444"/>
        <v>0</v>
      </c>
      <c r="Q771" s="198">
        <f t="shared" si="445"/>
        <v>0</v>
      </c>
      <c r="R771" s="198">
        <f t="shared" si="446"/>
        <v>0.85241671184917933</v>
      </c>
      <c r="S771" s="77">
        <f t="shared" si="447"/>
        <v>0.61913267289845619</v>
      </c>
      <c r="T771" s="199"/>
      <c r="U771" s="3">
        <f t="shared" si="448"/>
        <v>1.8060400287609231</v>
      </c>
      <c r="V771" s="98">
        <f t="shared" si="449"/>
        <v>11.090053990654969</v>
      </c>
      <c r="W771" s="49">
        <f t="shared" si="450"/>
        <v>3.1196562173244926</v>
      </c>
      <c r="X771" s="317">
        <f t="shared" si="451"/>
        <v>0.10622461900388662</v>
      </c>
      <c r="Y771" s="318">
        <v>0.10622461900388661</v>
      </c>
      <c r="Z771" s="200"/>
      <c r="AA771" s="66"/>
      <c r="AB771" s="66"/>
      <c r="AC771" s="66">
        <v>250</v>
      </c>
      <c r="AD771" s="66"/>
      <c r="AE771" s="66"/>
      <c r="AF771" s="66"/>
      <c r="AG771" s="66"/>
      <c r="AH771" s="195"/>
      <c r="AI771" s="34"/>
      <c r="AJ771" s="229">
        <v>180</v>
      </c>
      <c r="AK771" s="34"/>
      <c r="AL771" s="34"/>
      <c r="AM771" s="34"/>
      <c r="AN771" s="201"/>
      <c r="AO771" s="201"/>
      <c r="AP771" s="202">
        <v>240</v>
      </c>
      <c r="AQ771" s="18"/>
      <c r="AR771" s="18"/>
      <c r="AS771" s="18"/>
      <c r="AT771" s="51"/>
      <c r="AU771" s="17"/>
      <c r="AV771" s="18"/>
      <c r="AW771" s="112"/>
      <c r="AX771" s="103"/>
      <c r="AY771" s="18"/>
      <c r="AZ771" s="18"/>
      <c r="BA771" s="18"/>
      <c r="BB771" s="17"/>
      <c r="BC771" s="19"/>
      <c r="BD771" s="19"/>
      <c r="BE771" s="19"/>
      <c r="BF771" s="17"/>
      <c r="BG771" s="18"/>
      <c r="BH771" s="18"/>
      <c r="BI771" s="128"/>
      <c r="BJ771" s="331"/>
      <c r="BK771" s="332"/>
      <c r="BL771" s="332"/>
      <c r="BM771" s="332"/>
      <c r="BN771" s="333"/>
      <c r="BO771" s="203">
        <f t="shared" si="452"/>
        <v>6.9363999999999999</v>
      </c>
      <c r="BP771" s="285">
        <v>4.987768277840245</v>
      </c>
      <c r="BQ771" s="204">
        <v>2.9817748596261482</v>
      </c>
      <c r="BR771" s="204"/>
      <c r="BS771" s="47"/>
      <c r="BT771" s="42"/>
      <c r="BU771" s="42"/>
      <c r="BV771" s="42"/>
      <c r="BW771" s="43"/>
      <c r="BX771" s="191"/>
      <c r="BY771" s="191"/>
      <c r="BZ771" s="205"/>
      <c r="CA771" s="191"/>
      <c r="CB771" s="206"/>
      <c r="CC771" s="191"/>
      <c r="CD771" s="207">
        <f t="shared" si="453"/>
        <v>42.091404645136038</v>
      </c>
      <c r="CE771" s="47" t="s">
        <v>356</v>
      </c>
      <c r="CF771" s="42">
        <v>31.8</v>
      </c>
      <c r="CG771" s="42" t="s">
        <v>353</v>
      </c>
      <c r="CH771" s="42">
        <v>175</v>
      </c>
      <c r="CI771" s="191"/>
      <c r="CJ771" s="192"/>
      <c r="CK771" s="191" t="s">
        <v>357</v>
      </c>
      <c r="CL771" s="191" t="s">
        <v>358</v>
      </c>
      <c r="CM771" s="208">
        <v>0.13</v>
      </c>
      <c r="CN771" s="191">
        <v>470</v>
      </c>
      <c r="CO771" s="205">
        <f t="shared" si="454"/>
        <v>61.138816534203464</v>
      </c>
      <c r="CP771" s="191">
        <f t="shared" si="455"/>
        <v>31.568553483852028</v>
      </c>
      <c r="CQ771" s="145" t="s">
        <v>353</v>
      </c>
      <c r="CR771" s="191">
        <v>175</v>
      </c>
      <c r="CS771" s="191"/>
      <c r="CT771" s="191"/>
      <c r="CU771" s="191"/>
      <c r="CV771" s="192"/>
      <c r="CW771" s="191" t="s">
        <v>357</v>
      </c>
      <c r="CX771" s="209" t="s">
        <v>358</v>
      </c>
      <c r="CY771" s="208">
        <v>0.13</v>
      </c>
      <c r="CZ771" s="191">
        <v>470</v>
      </c>
      <c r="DA771" s="191"/>
      <c r="DB771" s="191">
        <f t="shared" si="456"/>
        <v>34.597155882411073</v>
      </c>
      <c r="DC771" s="43">
        <f t="shared" si="457"/>
        <v>0</v>
      </c>
      <c r="DD771" s="191" t="s">
        <v>362</v>
      </c>
      <c r="DE771" s="191">
        <v>100</v>
      </c>
      <c r="DF771" s="191" t="s">
        <v>361</v>
      </c>
      <c r="DG771" s="191">
        <v>20</v>
      </c>
      <c r="DH771" s="191" t="s">
        <v>353</v>
      </c>
      <c r="DI771" s="192">
        <v>175</v>
      </c>
      <c r="DJ771" s="191"/>
      <c r="DK771" s="209"/>
      <c r="DL771" s="208"/>
      <c r="DM771" s="191"/>
      <c r="DN771" s="191">
        <f t="shared" si="458"/>
        <v>34.597155882411073</v>
      </c>
      <c r="DO771" s="192">
        <f t="shared" si="459"/>
        <v>0</v>
      </c>
      <c r="DP771" s="191">
        <v>1</v>
      </c>
      <c r="DQ771" s="191" t="s">
        <v>363</v>
      </c>
      <c r="DR771" s="191" t="s">
        <v>371</v>
      </c>
      <c r="DS771" s="208">
        <v>0.13400000000000001</v>
      </c>
      <c r="DT771" s="191">
        <v>580</v>
      </c>
      <c r="DU771" s="191">
        <f t="shared" si="460"/>
        <v>4.987768277840245</v>
      </c>
      <c r="DV771" s="191">
        <v>0.375</v>
      </c>
      <c r="DW771" s="191">
        <v>0.45</v>
      </c>
      <c r="DX771" s="192">
        <f t="shared" si="461"/>
        <v>7.015234107522673</v>
      </c>
      <c r="DY771" s="191">
        <v>1</v>
      </c>
      <c r="DZ771" s="191" t="s">
        <v>363</v>
      </c>
      <c r="EA771" s="191" t="s">
        <v>371</v>
      </c>
      <c r="EB771" s="208">
        <v>0.13400000000000001</v>
      </c>
      <c r="EC771" s="191">
        <v>580</v>
      </c>
      <c r="ED771" s="191">
        <f t="shared" si="462"/>
        <v>2.9817748596261482</v>
      </c>
      <c r="EE771" s="191">
        <v>0.47499999999999998</v>
      </c>
      <c r="EF771" s="191">
        <v>0.47499999999999998</v>
      </c>
      <c r="EG771" s="191">
        <f t="shared" si="463"/>
        <v>3.5076170537613365</v>
      </c>
      <c r="EH771" s="166">
        <f t="shared" si="464"/>
        <v>2</v>
      </c>
      <c r="EI771" s="205">
        <f t="shared" si="465"/>
        <v>3.0702680488935692</v>
      </c>
      <c r="EJ771" s="205">
        <f t="shared" si="466"/>
        <v>1.8060400287609231</v>
      </c>
      <c r="EK771" s="51">
        <f t="shared" si="474"/>
        <v>0.92573483086522512</v>
      </c>
      <c r="EL771" s="220">
        <f t="shared" si="467"/>
        <v>0.19896597555321538</v>
      </c>
      <c r="EM771" s="221">
        <f t="shared" si="468"/>
        <v>5.5450269953274844</v>
      </c>
      <c r="EN771" s="191"/>
      <c r="EO771" s="313"/>
      <c r="EP771" s="192" t="s">
        <v>354</v>
      </c>
      <c r="EQ771" s="222">
        <f t="shared" si="469"/>
        <v>3.0702680488935692</v>
      </c>
      <c r="ER771" s="191">
        <f t="shared" si="470"/>
        <v>1.8060400287609231</v>
      </c>
      <c r="ES771" s="51">
        <f t="shared" si="471"/>
        <v>0.92573483086522512</v>
      </c>
      <c r="ET771" s="191">
        <f t="shared" si="475"/>
        <v>3.6671659755532153</v>
      </c>
      <c r="EU771" s="191">
        <f t="shared" si="472"/>
        <v>5.5450269953274844</v>
      </c>
      <c r="EV771" s="191"/>
      <c r="EW771" s="191"/>
      <c r="EX771" s="192" t="str">
        <f t="shared" si="473"/>
        <v>Front</v>
      </c>
      <c r="EY771" s="145"/>
      <c r="EZ771" s="191"/>
      <c r="FA771" s="191"/>
      <c r="FB771" s="191"/>
      <c r="FC771" s="191"/>
      <c r="FD771" s="191"/>
      <c r="FE771" s="191"/>
      <c r="FF771" s="192"/>
      <c r="FG771" s="145"/>
      <c r="FH771" s="191"/>
      <c r="FI771" s="191"/>
      <c r="FJ771" s="191"/>
      <c r="FK771" s="191"/>
      <c r="FL771" s="191"/>
      <c r="FM771" s="191"/>
      <c r="FN771" s="192"/>
      <c r="FO771" s="145"/>
      <c r="FP771" s="191"/>
      <c r="FQ771" s="191"/>
      <c r="FR771" s="191"/>
      <c r="FS771" s="191"/>
      <c r="FT771" s="191"/>
      <c r="FU771" s="191"/>
      <c r="FV771" s="192"/>
      <c r="FW771" s="191"/>
      <c r="FX771" s="191"/>
      <c r="FY771" s="191"/>
      <c r="FZ771" s="191"/>
      <c r="GA771" s="191"/>
      <c r="GB771" s="191"/>
      <c r="GC771" s="191"/>
      <c r="GD771" s="210"/>
      <c r="GE771" s="145"/>
      <c r="GF771" s="191"/>
      <c r="GG771" s="191"/>
      <c r="GH771" s="191"/>
      <c r="GI771" s="191"/>
      <c r="GJ771" s="191"/>
      <c r="GK771" s="191"/>
      <c r="GL771" s="210"/>
      <c r="GM771" s="145"/>
      <c r="GN771" s="191"/>
      <c r="GO771" s="191"/>
      <c r="GP771" s="191"/>
      <c r="GQ771" s="191"/>
      <c r="GR771" s="191"/>
      <c r="GS771" s="191"/>
      <c r="GT771" s="210"/>
      <c r="GU771" s="145"/>
      <c r="GV771" s="191"/>
      <c r="GW771" s="191"/>
      <c r="GX771" s="191"/>
      <c r="GY771" s="191"/>
      <c r="GZ771" s="191"/>
      <c r="HA771" s="191"/>
      <c r="HB771" s="210"/>
      <c r="HC771" s="145"/>
      <c r="HD771" s="191"/>
      <c r="HE771" s="191"/>
      <c r="HF771" s="191"/>
      <c r="HG771" s="191"/>
      <c r="HH771" s="191"/>
      <c r="HI771" s="191"/>
      <c r="HJ771" s="210"/>
      <c r="HR771" s="310"/>
    </row>
    <row r="772" spans="1:226" s="309" customFormat="1" ht="14.45" customHeight="1" x14ac:dyDescent="0.25">
      <c r="A772" s="211" t="s">
        <v>431</v>
      </c>
      <c r="B772" s="194" t="s">
        <v>0</v>
      </c>
      <c r="C772" s="31">
        <f t="shared" si="476"/>
        <v>762</v>
      </c>
      <c r="D772" s="173" t="str">
        <f t="shared" si="436"/>
        <v>Dw_762</v>
      </c>
      <c r="E772" s="4">
        <v>836.63588171464869</v>
      </c>
      <c r="F772" s="195" t="s">
        <v>360</v>
      </c>
      <c r="G772" s="195">
        <v>17.5</v>
      </c>
      <c r="H772" s="3">
        <f t="shared" si="437"/>
        <v>62.443762800993355</v>
      </c>
      <c r="I772" s="196">
        <f t="shared" si="438"/>
        <v>222.18806061811449</v>
      </c>
      <c r="J772" s="1">
        <f t="shared" si="439"/>
        <v>0.3</v>
      </c>
      <c r="K772" s="280">
        <f t="shared" si="440"/>
        <v>0.68505705723391852</v>
      </c>
      <c r="L772" s="280">
        <f t="shared" si="441"/>
        <v>0.81724278574713094</v>
      </c>
      <c r="M772" s="225">
        <f t="shared" si="442"/>
        <v>1.067463189203806</v>
      </c>
      <c r="N772" s="15" t="s">
        <v>432</v>
      </c>
      <c r="O772" s="197">
        <f t="shared" si="443"/>
        <v>0.61293208931034815</v>
      </c>
      <c r="P772" s="198">
        <f t="shared" si="444"/>
        <v>0</v>
      </c>
      <c r="Q772" s="198">
        <f t="shared" si="445"/>
        <v>0</v>
      </c>
      <c r="R772" s="198">
        <f t="shared" si="446"/>
        <v>0.7479143096558869</v>
      </c>
      <c r="S772" s="77">
        <f t="shared" si="447"/>
        <v>0.95780171644925893</v>
      </c>
      <c r="T772" s="199"/>
      <c r="U772" s="3">
        <f t="shared" si="448"/>
        <v>2.1514680067083152</v>
      </c>
      <c r="V772" s="98">
        <f t="shared" si="449"/>
        <v>15.737969585224132</v>
      </c>
      <c r="W772" s="49">
        <f t="shared" si="450"/>
        <v>3.967714034701133</v>
      </c>
      <c r="X772" s="317">
        <f t="shared" si="451"/>
        <v>0.10389518712354538</v>
      </c>
      <c r="Y772" s="318">
        <v>0.1038951871235454</v>
      </c>
      <c r="Z772" s="200"/>
      <c r="AA772" s="66"/>
      <c r="AB772" s="66"/>
      <c r="AC772" s="66">
        <v>250</v>
      </c>
      <c r="AD772" s="66"/>
      <c r="AE772" s="66"/>
      <c r="AF772" s="66"/>
      <c r="AG772" s="66"/>
      <c r="AH772" s="195"/>
      <c r="AI772" s="34"/>
      <c r="AJ772" s="229">
        <v>180</v>
      </c>
      <c r="AK772" s="34"/>
      <c r="AL772" s="34"/>
      <c r="AM772" s="34"/>
      <c r="AN772" s="201"/>
      <c r="AO772" s="201"/>
      <c r="AP772" s="202">
        <v>240</v>
      </c>
      <c r="AQ772" s="18"/>
      <c r="AR772" s="18"/>
      <c r="AS772" s="18"/>
      <c r="AT772" s="51"/>
      <c r="AU772" s="17"/>
      <c r="AV772" s="18"/>
      <c r="AW772" s="112"/>
      <c r="AX772" s="103"/>
      <c r="AY772" s="18"/>
      <c r="AZ772" s="18"/>
      <c r="BA772" s="18"/>
      <c r="BB772" s="17"/>
      <c r="BC772" s="19"/>
      <c r="BD772" s="19"/>
      <c r="BE772" s="19"/>
      <c r="BF772" s="17"/>
      <c r="BG772" s="18"/>
      <c r="BH772" s="18"/>
      <c r="BI772" s="128"/>
      <c r="BJ772" s="331"/>
      <c r="BK772" s="332"/>
      <c r="BL772" s="332"/>
      <c r="BM772" s="332"/>
      <c r="BN772" s="333"/>
      <c r="BO772" s="203">
        <f t="shared" si="452"/>
        <v>6.9363999999999999</v>
      </c>
      <c r="BP772" s="285">
        <v>9.0023301425802078</v>
      </c>
      <c r="BQ772" s="204">
        <v>3.0523302090481499</v>
      </c>
      <c r="BR772" s="204"/>
      <c r="BS772" s="47"/>
      <c r="BT772" s="42"/>
      <c r="BU772" s="42"/>
      <c r="BV772" s="42"/>
      <c r="BW772" s="43"/>
      <c r="BX772" s="191"/>
      <c r="BY772" s="191"/>
      <c r="BZ772" s="205"/>
      <c r="CA772" s="191"/>
      <c r="CB772" s="206"/>
      <c r="CC772" s="191"/>
      <c r="CD772" s="207">
        <f t="shared" si="453"/>
        <v>66.656418185434347</v>
      </c>
      <c r="CE772" s="47" t="s">
        <v>356</v>
      </c>
      <c r="CF772" s="42">
        <v>31.8</v>
      </c>
      <c r="CG772" s="42" t="s">
        <v>353</v>
      </c>
      <c r="CH772" s="42">
        <v>175</v>
      </c>
      <c r="CI772" s="191"/>
      <c r="CJ772" s="192"/>
      <c r="CK772" s="191" t="s">
        <v>357</v>
      </c>
      <c r="CL772" s="191" t="s">
        <v>358</v>
      </c>
      <c r="CM772" s="208">
        <v>0.13</v>
      </c>
      <c r="CN772" s="191">
        <v>470</v>
      </c>
      <c r="CO772" s="205">
        <f t="shared" si="454"/>
        <v>87.32898116469994</v>
      </c>
      <c r="CP772" s="191">
        <f t="shared" si="455"/>
        <v>49.992313639075761</v>
      </c>
      <c r="CQ772" s="145" t="s">
        <v>353</v>
      </c>
      <c r="CR772" s="191">
        <v>175</v>
      </c>
      <c r="CS772" s="191"/>
      <c r="CT772" s="191"/>
      <c r="CU772" s="191"/>
      <c r="CV772" s="192"/>
      <c r="CW772" s="191" t="s">
        <v>357</v>
      </c>
      <c r="CX772" s="209" t="s">
        <v>358</v>
      </c>
      <c r="CY772" s="208">
        <v>0.13</v>
      </c>
      <c r="CZ772" s="191">
        <v>470</v>
      </c>
      <c r="DA772" s="191"/>
      <c r="DB772" s="191">
        <f t="shared" si="456"/>
        <v>62.443762800993355</v>
      </c>
      <c r="DC772" s="43">
        <f t="shared" si="457"/>
        <v>0</v>
      </c>
      <c r="DD772" s="191" t="s">
        <v>362</v>
      </c>
      <c r="DE772" s="191">
        <v>100</v>
      </c>
      <c r="DF772" s="191" t="s">
        <v>361</v>
      </c>
      <c r="DG772" s="191">
        <v>20</v>
      </c>
      <c r="DH772" s="191" t="s">
        <v>353</v>
      </c>
      <c r="DI772" s="192">
        <v>175</v>
      </c>
      <c r="DJ772" s="191"/>
      <c r="DK772" s="209"/>
      <c r="DL772" s="208"/>
      <c r="DM772" s="191"/>
      <c r="DN772" s="191">
        <f t="shared" si="458"/>
        <v>62.443762800993355</v>
      </c>
      <c r="DO772" s="192">
        <f t="shared" si="459"/>
        <v>0</v>
      </c>
      <c r="DP772" s="191">
        <v>1</v>
      </c>
      <c r="DQ772" s="191" t="s">
        <v>363</v>
      </c>
      <c r="DR772" s="191" t="s">
        <v>371</v>
      </c>
      <c r="DS772" s="208">
        <v>0.13400000000000001</v>
      </c>
      <c r="DT772" s="191">
        <v>580</v>
      </c>
      <c r="DU772" s="191">
        <f t="shared" si="460"/>
        <v>9.0023301425802078</v>
      </c>
      <c r="DV772" s="191">
        <v>0.375</v>
      </c>
      <c r="DW772" s="191">
        <v>0.45</v>
      </c>
      <c r="DX772" s="192">
        <f t="shared" si="461"/>
        <v>11.109403030905725</v>
      </c>
      <c r="DY772" s="191">
        <v>1</v>
      </c>
      <c r="DZ772" s="191" t="s">
        <v>363</v>
      </c>
      <c r="EA772" s="191" t="s">
        <v>371</v>
      </c>
      <c r="EB772" s="208">
        <v>0.13400000000000001</v>
      </c>
      <c r="EC772" s="191">
        <v>580</v>
      </c>
      <c r="ED772" s="191">
        <f t="shared" si="462"/>
        <v>3.0523302090481499</v>
      </c>
      <c r="EE772" s="191">
        <v>0.47499999999999998</v>
      </c>
      <c r="EF772" s="191">
        <v>0.47499999999999998</v>
      </c>
      <c r="EG772" s="191">
        <f t="shared" si="463"/>
        <v>5.5547015154528623</v>
      </c>
      <c r="EH772" s="166">
        <f t="shared" si="464"/>
        <v>2</v>
      </c>
      <c r="EI772" s="205">
        <f t="shared" si="465"/>
        <v>3.6574956114041357</v>
      </c>
      <c r="EJ772" s="205">
        <f t="shared" si="466"/>
        <v>2.1514680067083152</v>
      </c>
      <c r="EK772" s="51">
        <f t="shared" si="474"/>
        <v>0.65086220233983472</v>
      </c>
      <c r="EL772" s="220">
        <f t="shared" si="467"/>
        <v>1.6394521942979321</v>
      </c>
      <c r="EM772" s="221">
        <f t="shared" si="468"/>
        <v>7.868984792612066</v>
      </c>
      <c r="EN772" s="191"/>
      <c r="EO772" s="313"/>
      <c r="EP772" s="192" t="s">
        <v>354</v>
      </c>
      <c r="EQ772" s="222">
        <f t="shared" si="469"/>
        <v>3.6574956114041357</v>
      </c>
      <c r="ER772" s="191">
        <f t="shared" si="470"/>
        <v>2.1514680067083152</v>
      </c>
      <c r="ES772" s="51">
        <f t="shared" si="471"/>
        <v>0.65086220233983472</v>
      </c>
      <c r="ET772" s="191">
        <f t="shared" si="475"/>
        <v>1.6394521942979321</v>
      </c>
      <c r="EU772" s="191">
        <f t="shared" si="472"/>
        <v>7.868984792612066</v>
      </c>
      <c r="EV772" s="191"/>
      <c r="EW772" s="191"/>
      <c r="EX772" s="192" t="str">
        <f t="shared" si="473"/>
        <v>Rear</v>
      </c>
      <c r="EY772" s="145"/>
      <c r="EZ772" s="191"/>
      <c r="FA772" s="191"/>
      <c r="FB772" s="191"/>
      <c r="FC772" s="191"/>
      <c r="FD772" s="191"/>
      <c r="FE772" s="191"/>
      <c r="FF772" s="192"/>
      <c r="FG772" s="145"/>
      <c r="FH772" s="191"/>
      <c r="FI772" s="191"/>
      <c r="FJ772" s="191"/>
      <c r="FK772" s="191"/>
      <c r="FL772" s="191"/>
      <c r="FM772" s="191"/>
      <c r="FN772" s="192"/>
      <c r="FO772" s="145"/>
      <c r="FP772" s="191"/>
      <c r="FQ772" s="191"/>
      <c r="FR772" s="191"/>
      <c r="FS772" s="191"/>
      <c r="FT772" s="191"/>
      <c r="FU772" s="191"/>
      <c r="FV772" s="192"/>
      <c r="FW772" s="191"/>
      <c r="FX772" s="191"/>
      <c r="FY772" s="191"/>
      <c r="FZ772" s="191"/>
      <c r="GA772" s="191"/>
      <c r="GB772" s="191"/>
      <c r="GC772" s="191"/>
      <c r="GD772" s="210"/>
      <c r="GE772" s="145"/>
      <c r="GF772" s="191"/>
      <c r="GG772" s="191"/>
      <c r="GH772" s="191"/>
      <c r="GI772" s="191"/>
      <c r="GJ772" s="191"/>
      <c r="GK772" s="191"/>
      <c r="GL772" s="210"/>
      <c r="GM772" s="145"/>
      <c r="GN772" s="191"/>
      <c r="GO772" s="191"/>
      <c r="GP772" s="191"/>
      <c r="GQ772" s="191"/>
      <c r="GR772" s="191"/>
      <c r="GS772" s="191"/>
      <c r="GT772" s="210"/>
      <c r="GU772" s="145"/>
      <c r="GV772" s="191"/>
      <c r="GW772" s="191"/>
      <c r="GX772" s="191"/>
      <c r="GY772" s="191"/>
      <c r="GZ772" s="191"/>
      <c r="HA772" s="191"/>
      <c r="HB772" s="210"/>
      <c r="HC772" s="145"/>
      <c r="HD772" s="191"/>
      <c r="HE772" s="191"/>
      <c r="HF772" s="191"/>
      <c r="HG772" s="191"/>
      <c r="HH772" s="191"/>
      <c r="HI772" s="191"/>
      <c r="HJ772" s="210"/>
      <c r="HR772" s="310"/>
    </row>
    <row r="773" spans="1:226" s="309" customFormat="1" ht="14.45" customHeight="1" x14ac:dyDescent="0.25">
      <c r="A773" s="211" t="s">
        <v>431</v>
      </c>
      <c r="B773" s="194" t="s">
        <v>0</v>
      </c>
      <c r="C773" s="31">
        <f t="shared" si="476"/>
        <v>763</v>
      </c>
      <c r="D773" s="173" t="str">
        <f t="shared" si="436"/>
        <v>Dw_763</v>
      </c>
      <c r="E773" s="4">
        <v>594.12514429286614</v>
      </c>
      <c r="F773" s="195" t="s">
        <v>360</v>
      </c>
      <c r="G773" s="195">
        <v>17.5</v>
      </c>
      <c r="H773" s="3">
        <f t="shared" si="437"/>
        <v>49.477709999327928</v>
      </c>
      <c r="I773" s="196">
        <f t="shared" si="438"/>
        <v>181.24756489659552</v>
      </c>
      <c r="J773" s="1">
        <f t="shared" si="439"/>
        <v>0.3</v>
      </c>
      <c r="K773" s="280">
        <f t="shared" si="440"/>
        <v>0.66074677645618163</v>
      </c>
      <c r="L773" s="280">
        <f t="shared" si="441"/>
        <v>0.79113191035372676</v>
      </c>
      <c r="M773" s="225">
        <f t="shared" si="442"/>
        <v>1.0989649575478986</v>
      </c>
      <c r="N773" s="15" t="s">
        <v>432</v>
      </c>
      <c r="O773" s="197">
        <f t="shared" si="443"/>
        <v>0.5933489327652951</v>
      </c>
      <c r="P773" s="198">
        <f t="shared" si="444"/>
        <v>0</v>
      </c>
      <c r="Q773" s="198">
        <f t="shared" si="445"/>
        <v>0</v>
      </c>
      <c r="R773" s="198">
        <f t="shared" si="446"/>
        <v>0.76998591227628732</v>
      </c>
      <c r="S773" s="77">
        <f t="shared" si="447"/>
        <v>0.81546893225575989</v>
      </c>
      <c r="T773" s="199"/>
      <c r="U773" s="3">
        <f t="shared" si="448"/>
        <v>1.9972356989872657</v>
      </c>
      <c r="V773" s="98">
        <f t="shared" si="449"/>
        <v>13.562431486851118</v>
      </c>
      <c r="W773" s="49">
        <f t="shared" si="450"/>
        <v>3.6481445120881864</v>
      </c>
      <c r="X773" s="317">
        <f t="shared" si="451"/>
        <v>0.10574991741910836</v>
      </c>
      <c r="Y773" s="318">
        <v>0.1057499174191083</v>
      </c>
      <c r="Z773" s="200"/>
      <c r="AA773" s="66"/>
      <c r="AB773" s="66"/>
      <c r="AC773" s="66">
        <v>250</v>
      </c>
      <c r="AD773" s="66"/>
      <c r="AE773" s="66"/>
      <c r="AF773" s="66"/>
      <c r="AG773" s="66"/>
      <c r="AH773" s="195"/>
      <c r="AI773" s="34"/>
      <c r="AJ773" s="229">
        <v>180</v>
      </c>
      <c r="AK773" s="34"/>
      <c r="AL773" s="34"/>
      <c r="AM773" s="34"/>
      <c r="AN773" s="201"/>
      <c r="AO773" s="201"/>
      <c r="AP773" s="202">
        <v>240</v>
      </c>
      <c r="AQ773" s="18"/>
      <c r="AR773" s="18"/>
      <c r="AS773" s="18"/>
      <c r="AT773" s="51"/>
      <c r="AU773" s="17"/>
      <c r="AV773" s="18"/>
      <c r="AW773" s="112"/>
      <c r="AX773" s="103"/>
      <c r="AY773" s="18"/>
      <c r="AZ773" s="18"/>
      <c r="BA773" s="18"/>
      <c r="BB773" s="17"/>
      <c r="BC773" s="19"/>
      <c r="BD773" s="19"/>
      <c r="BE773" s="19"/>
      <c r="BF773" s="17"/>
      <c r="BG773" s="18"/>
      <c r="BH773" s="18"/>
      <c r="BI773" s="128"/>
      <c r="BJ773" s="331"/>
      <c r="BK773" s="332"/>
      <c r="BL773" s="332"/>
      <c r="BM773" s="332"/>
      <c r="BN773" s="333"/>
      <c r="BO773" s="203">
        <f t="shared" si="452"/>
        <v>6.9363999999999999</v>
      </c>
      <c r="BP773" s="285">
        <v>7.133053168693837</v>
      </c>
      <c r="BQ773" s="204">
        <v>2.9244969193631931</v>
      </c>
      <c r="BR773" s="204"/>
      <c r="BS773" s="47"/>
      <c r="BT773" s="42"/>
      <c r="BU773" s="42"/>
      <c r="BV773" s="42"/>
      <c r="BW773" s="43"/>
      <c r="BX773" s="191"/>
      <c r="BY773" s="191"/>
      <c r="BZ773" s="205"/>
      <c r="CA773" s="191"/>
      <c r="CB773" s="206"/>
      <c r="CC773" s="191"/>
      <c r="CD773" s="207">
        <f t="shared" si="453"/>
        <v>54.374269468978653</v>
      </c>
      <c r="CE773" s="47" t="s">
        <v>356</v>
      </c>
      <c r="CF773" s="42">
        <v>31.8</v>
      </c>
      <c r="CG773" s="42" t="s">
        <v>353</v>
      </c>
      <c r="CH773" s="42">
        <v>175</v>
      </c>
      <c r="CI773" s="191"/>
      <c r="CJ773" s="192"/>
      <c r="CK773" s="191" t="s">
        <v>357</v>
      </c>
      <c r="CL773" s="191" t="s">
        <v>358</v>
      </c>
      <c r="CM773" s="208">
        <v>0.13</v>
      </c>
      <c r="CN773" s="191">
        <v>470</v>
      </c>
      <c r="CO773" s="205">
        <f t="shared" si="454"/>
        <v>72.320591046511822</v>
      </c>
      <c r="CP773" s="191">
        <f t="shared" si="455"/>
        <v>40.780702101733993</v>
      </c>
      <c r="CQ773" s="145" t="s">
        <v>353</v>
      </c>
      <c r="CR773" s="191">
        <v>175</v>
      </c>
      <c r="CS773" s="191"/>
      <c r="CT773" s="191"/>
      <c r="CU773" s="191"/>
      <c r="CV773" s="192"/>
      <c r="CW773" s="191" t="s">
        <v>357</v>
      </c>
      <c r="CX773" s="209" t="s">
        <v>358</v>
      </c>
      <c r="CY773" s="208">
        <v>0.13</v>
      </c>
      <c r="CZ773" s="191">
        <v>470</v>
      </c>
      <c r="DA773" s="191"/>
      <c r="DB773" s="191">
        <f t="shared" si="456"/>
        <v>49.477709999327928</v>
      </c>
      <c r="DC773" s="43">
        <f t="shared" si="457"/>
        <v>0</v>
      </c>
      <c r="DD773" s="191" t="s">
        <v>362</v>
      </c>
      <c r="DE773" s="191">
        <v>100</v>
      </c>
      <c r="DF773" s="191" t="s">
        <v>361</v>
      </c>
      <c r="DG773" s="191">
        <v>20</v>
      </c>
      <c r="DH773" s="191" t="s">
        <v>353</v>
      </c>
      <c r="DI773" s="192">
        <v>175</v>
      </c>
      <c r="DJ773" s="191"/>
      <c r="DK773" s="209"/>
      <c r="DL773" s="208"/>
      <c r="DM773" s="191"/>
      <c r="DN773" s="191">
        <f t="shared" si="458"/>
        <v>49.477709999327928</v>
      </c>
      <c r="DO773" s="192">
        <f t="shared" si="459"/>
        <v>0</v>
      </c>
      <c r="DP773" s="191">
        <v>1</v>
      </c>
      <c r="DQ773" s="191" t="s">
        <v>363</v>
      </c>
      <c r="DR773" s="191" t="s">
        <v>371</v>
      </c>
      <c r="DS773" s="208">
        <v>0.13400000000000001</v>
      </c>
      <c r="DT773" s="191">
        <v>580</v>
      </c>
      <c r="DU773" s="191">
        <f t="shared" si="460"/>
        <v>7.133053168693837</v>
      </c>
      <c r="DV773" s="191">
        <v>0.375</v>
      </c>
      <c r="DW773" s="191">
        <v>0.45</v>
      </c>
      <c r="DX773" s="192">
        <f t="shared" si="461"/>
        <v>9.0623782448297767</v>
      </c>
      <c r="DY773" s="191">
        <v>1</v>
      </c>
      <c r="DZ773" s="191" t="s">
        <v>363</v>
      </c>
      <c r="EA773" s="191" t="s">
        <v>371</v>
      </c>
      <c r="EB773" s="208">
        <v>0.13400000000000001</v>
      </c>
      <c r="EC773" s="191">
        <v>580</v>
      </c>
      <c r="ED773" s="191">
        <f t="shared" si="462"/>
        <v>2.9244969193631931</v>
      </c>
      <c r="EE773" s="191">
        <v>0.47499999999999998</v>
      </c>
      <c r="EF773" s="191">
        <v>0.47499999999999998</v>
      </c>
      <c r="EG773" s="191">
        <f t="shared" si="463"/>
        <v>4.5311891224148884</v>
      </c>
      <c r="EH773" s="166">
        <f t="shared" si="464"/>
        <v>2</v>
      </c>
      <c r="EI773" s="205">
        <f t="shared" si="465"/>
        <v>3.3953006882783519</v>
      </c>
      <c r="EJ773" s="205">
        <f t="shared" si="466"/>
        <v>1.9972356989872657</v>
      </c>
      <c r="EK773" s="51">
        <f t="shared" si="474"/>
        <v>0.6772612203759274</v>
      </c>
      <c r="EL773" s="220">
        <f t="shared" si="467"/>
        <v>3.6449655860824048E-2</v>
      </c>
      <c r="EM773" s="221">
        <f t="shared" si="468"/>
        <v>6.7812157434255589</v>
      </c>
      <c r="EN773" s="191"/>
      <c r="EO773" s="313"/>
      <c r="EP773" s="192" t="s">
        <v>354</v>
      </c>
      <c r="EQ773" s="222">
        <f t="shared" si="469"/>
        <v>3.3953006882783519</v>
      </c>
      <c r="ER773" s="191">
        <f t="shared" si="470"/>
        <v>1.9972356989872657</v>
      </c>
      <c r="ES773" s="51">
        <f t="shared" si="471"/>
        <v>0.6772612203759274</v>
      </c>
      <c r="ET773" s="191">
        <f t="shared" si="475"/>
        <v>3.504649655860824</v>
      </c>
      <c r="EU773" s="191">
        <f t="shared" si="472"/>
        <v>6.7812157434255589</v>
      </c>
      <c r="EV773" s="191"/>
      <c r="EW773" s="191"/>
      <c r="EX773" s="192" t="str">
        <f t="shared" si="473"/>
        <v>Front</v>
      </c>
      <c r="EY773" s="145"/>
      <c r="EZ773" s="191"/>
      <c r="FA773" s="191"/>
      <c r="FB773" s="191"/>
      <c r="FC773" s="191"/>
      <c r="FD773" s="191"/>
      <c r="FE773" s="191"/>
      <c r="FF773" s="192"/>
      <c r="FG773" s="145"/>
      <c r="FH773" s="191"/>
      <c r="FI773" s="191"/>
      <c r="FJ773" s="191"/>
      <c r="FK773" s="191"/>
      <c r="FL773" s="191"/>
      <c r="FM773" s="191"/>
      <c r="FN773" s="192"/>
      <c r="FO773" s="145"/>
      <c r="FP773" s="191"/>
      <c r="FQ773" s="191"/>
      <c r="FR773" s="191"/>
      <c r="FS773" s="191"/>
      <c r="FT773" s="191"/>
      <c r="FU773" s="191"/>
      <c r="FV773" s="192"/>
      <c r="FW773" s="191"/>
      <c r="FX773" s="191"/>
      <c r="FY773" s="191"/>
      <c r="FZ773" s="191"/>
      <c r="GA773" s="191"/>
      <c r="GB773" s="191"/>
      <c r="GC773" s="191"/>
      <c r="GD773" s="210"/>
      <c r="GE773" s="145"/>
      <c r="GF773" s="191"/>
      <c r="GG773" s="191"/>
      <c r="GH773" s="191"/>
      <c r="GI773" s="191"/>
      <c r="GJ773" s="191"/>
      <c r="GK773" s="191"/>
      <c r="GL773" s="210"/>
      <c r="GM773" s="145"/>
      <c r="GN773" s="191"/>
      <c r="GO773" s="191"/>
      <c r="GP773" s="191"/>
      <c r="GQ773" s="191"/>
      <c r="GR773" s="191"/>
      <c r="GS773" s="191"/>
      <c r="GT773" s="210"/>
      <c r="GU773" s="145"/>
      <c r="GV773" s="191"/>
      <c r="GW773" s="191"/>
      <c r="GX773" s="191"/>
      <c r="GY773" s="191"/>
      <c r="GZ773" s="191"/>
      <c r="HA773" s="191"/>
      <c r="HB773" s="210"/>
      <c r="HC773" s="145"/>
      <c r="HD773" s="191"/>
      <c r="HE773" s="191"/>
      <c r="HF773" s="191"/>
      <c r="HG773" s="191"/>
      <c r="HH773" s="191"/>
      <c r="HI773" s="191"/>
      <c r="HJ773" s="210"/>
      <c r="HR773" s="310"/>
    </row>
    <row r="774" spans="1:226" s="309" customFormat="1" ht="14.45" customHeight="1" x14ac:dyDescent="0.25">
      <c r="A774" s="211" t="s">
        <v>431</v>
      </c>
      <c r="B774" s="194" t="s">
        <v>0</v>
      </c>
      <c r="C774" s="31">
        <f t="shared" si="476"/>
        <v>764</v>
      </c>
      <c r="D774" s="173" t="str">
        <f t="shared" si="436"/>
        <v>Dw_764</v>
      </c>
      <c r="E774" s="4">
        <v>385.20247659108139</v>
      </c>
      <c r="F774" s="195" t="s">
        <v>360</v>
      </c>
      <c r="G774" s="195">
        <v>17.5</v>
      </c>
      <c r="H774" s="3">
        <f t="shared" si="437"/>
        <v>58.031759861199653</v>
      </c>
      <c r="I774" s="196">
        <f t="shared" si="438"/>
        <v>208.46571692423026</v>
      </c>
      <c r="J774" s="1">
        <f t="shared" si="439"/>
        <v>0.3</v>
      </c>
      <c r="K774" s="280">
        <f t="shared" si="440"/>
        <v>0.67682064897943628</v>
      </c>
      <c r="L774" s="280">
        <f t="shared" si="441"/>
        <v>0.77078333250816389</v>
      </c>
      <c r="M774" s="225">
        <f t="shared" si="442"/>
        <v>1.0776808290296822</v>
      </c>
      <c r="N774" s="15" t="s">
        <v>432</v>
      </c>
      <c r="O774" s="197">
        <f t="shared" si="443"/>
        <v>0.57808749938112292</v>
      </c>
      <c r="P774" s="198">
        <f t="shared" si="444"/>
        <v>0</v>
      </c>
      <c r="Q774" s="198">
        <f t="shared" si="445"/>
        <v>0</v>
      </c>
      <c r="R774" s="198">
        <f t="shared" si="446"/>
        <v>0.75507326287691801</v>
      </c>
      <c r="S774" s="77">
        <f t="shared" si="447"/>
        <v>0.90852277101713796</v>
      </c>
      <c r="T774" s="199"/>
      <c r="U774" s="3">
        <f t="shared" si="448"/>
        <v>1.8201753935160334</v>
      </c>
      <c r="V774" s="98">
        <f t="shared" si="449"/>
        <v>11.264330774748244</v>
      </c>
      <c r="W774" s="49">
        <f t="shared" si="450"/>
        <v>5.1518160307660761</v>
      </c>
      <c r="X774" s="317">
        <f t="shared" si="451"/>
        <v>7.2899973563931159E-2</v>
      </c>
      <c r="Y774" s="318">
        <v>7.2899973563931159E-2</v>
      </c>
      <c r="Z774" s="200"/>
      <c r="AA774" s="66"/>
      <c r="AB774" s="66"/>
      <c r="AC774" s="66">
        <v>250</v>
      </c>
      <c r="AD774" s="66"/>
      <c r="AE774" s="66"/>
      <c r="AF774" s="66"/>
      <c r="AG774" s="66"/>
      <c r="AH774" s="195"/>
      <c r="AI774" s="34"/>
      <c r="AJ774" s="229">
        <v>180</v>
      </c>
      <c r="AK774" s="34"/>
      <c r="AL774" s="34"/>
      <c r="AM774" s="34"/>
      <c r="AN774" s="201"/>
      <c r="AO774" s="201"/>
      <c r="AP774" s="202">
        <v>240</v>
      </c>
      <c r="AQ774" s="18"/>
      <c r="AR774" s="18"/>
      <c r="AS774" s="18"/>
      <c r="AT774" s="51"/>
      <c r="AU774" s="17"/>
      <c r="AV774" s="18"/>
      <c r="AW774" s="112"/>
      <c r="AX774" s="103"/>
      <c r="AY774" s="18"/>
      <c r="AZ774" s="18"/>
      <c r="BA774" s="18"/>
      <c r="BB774" s="17"/>
      <c r="BC774" s="19"/>
      <c r="BD774" s="19"/>
      <c r="BE774" s="19"/>
      <c r="BF774" s="17"/>
      <c r="BG774" s="18"/>
      <c r="BH774" s="18"/>
      <c r="BI774" s="128"/>
      <c r="BJ774" s="331"/>
      <c r="BK774" s="332"/>
      <c r="BL774" s="332"/>
      <c r="BM774" s="332"/>
      <c r="BN774" s="333"/>
      <c r="BO774" s="203">
        <f t="shared" si="452"/>
        <v>6.9363999999999999</v>
      </c>
      <c r="BP774" s="285">
        <v>8.3662649012743859</v>
      </c>
      <c r="BQ774" s="204">
        <v>3.0191537813173905</v>
      </c>
      <c r="BR774" s="204"/>
      <c r="BS774" s="47"/>
      <c r="BT774" s="42"/>
      <c r="BU774" s="42"/>
      <c r="BV774" s="42"/>
      <c r="BW774" s="43"/>
      <c r="BX774" s="191"/>
      <c r="BY774" s="191"/>
      <c r="BZ774" s="205"/>
      <c r="CA774" s="191"/>
      <c r="CB774" s="206"/>
      <c r="CC774" s="191"/>
      <c r="CD774" s="207">
        <f t="shared" si="453"/>
        <v>62.539715077269079</v>
      </c>
      <c r="CE774" s="47" t="s">
        <v>356</v>
      </c>
      <c r="CF774" s="42">
        <v>31.8</v>
      </c>
      <c r="CG774" s="42" t="s">
        <v>353</v>
      </c>
      <c r="CH774" s="42">
        <v>175</v>
      </c>
      <c r="CI774" s="191"/>
      <c r="CJ774" s="192"/>
      <c r="CK774" s="191" t="s">
        <v>357</v>
      </c>
      <c r="CL774" s="191" t="s">
        <v>358</v>
      </c>
      <c r="CM774" s="208">
        <v>0.13</v>
      </c>
      <c r="CN774" s="191">
        <v>470</v>
      </c>
      <c r="CO774" s="205">
        <f t="shared" si="454"/>
        <v>82.430643350403102</v>
      </c>
      <c r="CP774" s="191">
        <f t="shared" si="455"/>
        <v>46.904786307951809</v>
      </c>
      <c r="CQ774" s="145" t="s">
        <v>353</v>
      </c>
      <c r="CR774" s="191">
        <v>175</v>
      </c>
      <c r="CS774" s="191"/>
      <c r="CT774" s="191"/>
      <c r="CU774" s="191"/>
      <c r="CV774" s="192"/>
      <c r="CW774" s="191" t="s">
        <v>357</v>
      </c>
      <c r="CX774" s="209" t="s">
        <v>358</v>
      </c>
      <c r="CY774" s="208">
        <v>0.13</v>
      </c>
      <c r="CZ774" s="191">
        <v>470</v>
      </c>
      <c r="DA774" s="191"/>
      <c r="DB774" s="191">
        <f t="shared" si="456"/>
        <v>58.031759861199653</v>
      </c>
      <c r="DC774" s="43">
        <f t="shared" si="457"/>
        <v>0</v>
      </c>
      <c r="DD774" s="191" t="s">
        <v>362</v>
      </c>
      <c r="DE774" s="191">
        <v>100</v>
      </c>
      <c r="DF774" s="191" t="s">
        <v>361</v>
      </c>
      <c r="DG774" s="191">
        <v>20</v>
      </c>
      <c r="DH774" s="191" t="s">
        <v>353</v>
      </c>
      <c r="DI774" s="192">
        <v>175</v>
      </c>
      <c r="DJ774" s="191"/>
      <c r="DK774" s="209"/>
      <c r="DL774" s="208"/>
      <c r="DM774" s="191"/>
      <c r="DN774" s="191">
        <f t="shared" si="458"/>
        <v>58.031759861199653</v>
      </c>
      <c r="DO774" s="192">
        <f t="shared" si="459"/>
        <v>0</v>
      </c>
      <c r="DP774" s="191">
        <v>1</v>
      </c>
      <c r="DQ774" s="191" t="s">
        <v>363</v>
      </c>
      <c r="DR774" s="191" t="s">
        <v>371</v>
      </c>
      <c r="DS774" s="208">
        <v>0.13400000000000001</v>
      </c>
      <c r="DT774" s="191">
        <v>580</v>
      </c>
      <c r="DU774" s="191">
        <f t="shared" si="460"/>
        <v>8.3662649012743859</v>
      </c>
      <c r="DV774" s="191">
        <v>0.375</v>
      </c>
      <c r="DW774" s="191">
        <v>0.45</v>
      </c>
      <c r="DX774" s="192">
        <f t="shared" si="461"/>
        <v>10.423285846211513</v>
      </c>
      <c r="DY774" s="191">
        <v>1</v>
      </c>
      <c r="DZ774" s="191" t="s">
        <v>363</v>
      </c>
      <c r="EA774" s="191" t="s">
        <v>371</v>
      </c>
      <c r="EB774" s="208">
        <v>0.13400000000000001</v>
      </c>
      <c r="EC774" s="191">
        <v>580</v>
      </c>
      <c r="ED774" s="191">
        <f t="shared" si="462"/>
        <v>3.0191537813173905</v>
      </c>
      <c r="EE774" s="191">
        <v>0.47499999999999998</v>
      </c>
      <c r="EF774" s="191">
        <v>0.47499999999999998</v>
      </c>
      <c r="EG774" s="191">
        <f t="shared" si="463"/>
        <v>5.2116429231057566</v>
      </c>
      <c r="EH774" s="166">
        <f t="shared" si="464"/>
        <v>2</v>
      </c>
      <c r="EI774" s="205">
        <f t="shared" si="465"/>
        <v>3.0942981689772573</v>
      </c>
      <c r="EJ774" s="205">
        <f t="shared" si="466"/>
        <v>1.8201753935160336</v>
      </c>
      <c r="EK774" s="51">
        <f t="shared" si="474"/>
        <v>0.9489783878013569</v>
      </c>
      <c r="EL774" s="220">
        <f t="shared" si="467"/>
        <v>0.18695091551137133</v>
      </c>
      <c r="EM774" s="221">
        <f t="shared" si="468"/>
        <v>5.6321653873741218</v>
      </c>
      <c r="EN774" s="191"/>
      <c r="EO774" s="313"/>
      <c r="EP774" s="192" t="s">
        <v>354</v>
      </c>
      <c r="EQ774" s="222">
        <f t="shared" si="469"/>
        <v>3.0942981689772573</v>
      </c>
      <c r="ER774" s="191">
        <f t="shared" si="470"/>
        <v>1.8201753935160336</v>
      </c>
      <c r="ES774" s="51">
        <f t="shared" si="471"/>
        <v>0.9489783878013569</v>
      </c>
      <c r="ET774" s="191">
        <f t="shared" si="475"/>
        <v>3.6551509155113715</v>
      </c>
      <c r="EU774" s="191">
        <f t="shared" si="472"/>
        <v>5.6321653873741218</v>
      </c>
      <c r="EV774" s="191"/>
      <c r="EW774" s="191"/>
      <c r="EX774" s="192" t="str">
        <f t="shared" si="473"/>
        <v>Front</v>
      </c>
      <c r="EY774" s="145"/>
      <c r="EZ774" s="191"/>
      <c r="FA774" s="191"/>
      <c r="FB774" s="191"/>
      <c r="FC774" s="191"/>
      <c r="FD774" s="191"/>
      <c r="FE774" s="191"/>
      <c r="FF774" s="192"/>
      <c r="FG774" s="145"/>
      <c r="FH774" s="191"/>
      <c r="FI774" s="191"/>
      <c r="FJ774" s="191"/>
      <c r="FK774" s="191"/>
      <c r="FL774" s="191"/>
      <c r="FM774" s="191"/>
      <c r="FN774" s="192"/>
      <c r="FO774" s="145"/>
      <c r="FP774" s="191"/>
      <c r="FQ774" s="191"/>
      <c r="FR774" s="191"/>
      <c r="FS774" s="191"/>
      <c r="FT774" s="191"/>
      <c r="FU774" s="191"/>
      <c r="FV774" s="192"/>
      <c r="FW774" s="191"/>
      <c r="FX774" s="191"/>
      <c r="FY774" s="191"/>
      <c r="FZ774" s="191"/>
      <c r="GA774" s="191"/>
      <c r="GB774" s="191"/>
      <c r="GC774" s="191"/>
      <c r="GD774" s="210"/>
      <c r="GE774" s="145"/>
      <c r="GF774" s="191"/>
      <c r="GG774" s="191"/>
      <c r="GH774" s="191"/>
      <c r="GI774" s="191"/>
      <c r="GJ774" s="191"/>
      <c r="GK774" s="191"/>
      <c r="GL774" s="210"/>
      <c r="GM774" s="145"/>
      <c r="GN774" s="191"/>
      <c r="GO774" s="191"/>
      <c r="GP774" s="191"/>
      <c r="GQ774" s="191"/>
      <c r="GR774" s="191"/>
      <c r="GS774" s="191"/>
      <c r="GT774" s="210"/>
      <c r="GU774" s="145"/>
      <c r="GV774" s="191"/>
      <c r="GW774" s="191"/>
      <c r="GX774" s="191"/>
      <c r="GY774" s="191"/>
      <c r="GZ774" s="191"/>
      <c r="HA774" s="191"/>
      <c r="HB774" s="210"/>
      <c r="HC774" s="145"/>
      <c r="HD774" s="191"/>
      <c r="HE774" s="191"/>
      <c r="HF774" s="191"/>
      <c r="HG774" s="191"/>
      <c r="HH774" s="191"/>
      <c r="HI774" s="191"/>
      <c r="HJ774" s="210"/>
      <c r="HR774" s="310"/>
    </row>
    <row r="775" spans="1:226" s="309" customFormat="1" ht="14.45" customHeight="1" x14ac:dyDescent="0.25">
      <c r="A775" s="211" t="s">
        <v>431</v>
      </c>
      <c r="B775" s="194" t="s">
        <v>0</v>
      </c>
      <c r="C775" s="31">
        <f t="shared" si="476"/>
        <v>765</v>
      </c>
      <c r="D775" s="173" t="str">
        <f t="shared" si="436"/>
        <v>Dw_765</v>
      </c>
      <c r="E775" s="4">
        <v>446.25530309819038</v>
      </c>
      <c r="F775" s="195" t="s">
        <v>360</v>
      </c>
      <c r="G775" s="195">
        <v>17.5</v>
      </c>
      <c r="H775" s="3">
        <f t="shared" si="437"/>
        <v>54.010258981122568</v>
      </c>
      <c r="I775" s="196">
        <f t="shared" si="438"/>
        <v>190.81014465741728</v>
      </c>
      <c r="J775" s="1">
        <f t="shared" si="439"/>
        <v>0.3</v>
      </c>
      <c r="K775" s="280">
        <f t="shared" si="440"/>
        <v>0.6914277269058311</v>
      </c>
      <c r="L775" s="280">
        <f t="shared" si="441"/>
        <v>0.78813603937443355</v>
      </c>
      <c r="M775" s="225">
        <f t="shared" si="442"/>
        <v>1.0598550067540413</v>
      </c>
      <c r="N775" s="15" t="s">
        <v>432</v>
      </c>
      <c r="O775" s="197">
        <f t="shared" si="443"/>
        <v>0.59110202953082513</v>
      </c>
      <c r="P775" s="198">
        <f t="shared" si="444"/>
        <v>0</v>
      </c>
      <c r="Q775" s="198">
        <f t="shared" si="445"/>
        <v>0</v>
      </c>
      <c r="R775" s="198">
        <f t="shared" si="446"/>
        <v>0.74258366352007399</v>
      </c>
      <c r="S775" s="77">
        <f t="shared" si="447"/>
        <v>0.89296660744134193</v>
      </c>
      <c r="T775" s="199"/>
      <c r="U775" s="3">
        <f t="shared" si="448"/>
        <v>1.7285415070744863</v>
      </c>
      <c r="V775" s="98">
        <f t="shared" si="449"/>
        <v>10.158709521709744</v>
      </c>
      <c r="W775" s="49">
        <f t="shared" si="450"/>
        <v>5.316645668989703</v>
      </c>
      <c r="X775" s="317">
        <f t="shared" si="451"/>
        <v>6.9996606866662425E-2</v>
      </c>
      <c r="Y775" s="318">
        <v>6.9996606866662411E-2</v>
      </c>
      <c r="Z775" s="200"/>
      <c r="AA775" s="66"/>
      <c r="AB775" s="66"/>
      <c r="AC775" s="66">
        <v>250</v>
      </c>
      <c r="AD775" s="66"/>
      <c r="AE775" s="66"/>
      <c r="AF775" s="66"/>
      <c r="AG775" s="66"/>
      <c r="AH775" s="195"/>
      <c r="AI775" s="34"/>
      <c r="AJ775" s="229">
        <v>180</v>
      </c>
      <c r="AK775" s="34"/>
      <c r="AL775" s="34"/>
      <c r="AM775" s="34"/>
      <c r="AN775" s="201"/>
      <c r="AO775" s="201"/>
      <c r="AP775" s="202">
        <v>240</v>
      </c>
      <c r="AQ775" s="18"/>
      <c r="AR775" s="18"/>
      <c r="AS775" s="18"/>
      <c r="AT775" s="51"/>
      <c r="AU775" s="17"/>
      <c r="AV775" s="18"/>
      <c r="AW775" s="112"/>
      <c r="AX775" s="103"/>
      <c r="AY775" s="18"/>
      <c r="AZ775" s="18"/>
      <c r="BA775" s="18"/>
      <c r="BB775" s="17"/>
      <c r="BC775" s="19"/>
      <c r="BD775" s="19"/>
      <c r="BE775" s="19"/>
      <c r="BF775" s="17"/>
      <c r="BG775" s="18"/>
      <c r="BH775" s="18"/>
      <c r="BI775" s="128"/>
      <c r="BJ775" s="331"/>
      <c r="BK775" s="332"/>
      <c r="BL775" s="332"/>
      <c r="BM775" s="332"/>
      <c r="BN775" s="333"/>
      <c r="BO775" s="203">
        <f t="shared" si="452"/>
        <v>6.9363999999999999</v>
      </c>
      <c r="BP775" s="285">
        <v>7.7864971716052374</v>
      </c>
      <c r="BQ775" s="204">
        <v>2.8115942715011708</v>
      </c>
      <c r="BR775" s="204"/>
      <c r="BS775" s="47"/>
      <c r="BT775" s="42"/>
      <c r="BU775" s="42"/>
      <c r="BV775" s="42"/>
      <c r="BW775" s="43"/>
      <c r="BX775" s="191"/>
      <c r="BY775" s="191"/>
      <c r="BZ775" s="205"/>
      <c r="CA775" s="191"/>
      <c r="CB775" s="206"/>
      <c r="CC775" s="191"/>
      <c r="CD775" s="207">
        <f t="shared" si="453"/>
        <v>57.243043397225186</v>
      </c>
      <c r="CE775" s="47" t="s">
        <v>356</v>
      </c>
      <c r="CF775" s="42">
        <v>31.8</v>
      </c>
      <c r="CG775" s="42" t="s">
        <v>353</v>
      </c>
      <c r="CH775" s="42">
        <v>175</v>
      </c>
      <c r="CI775" s="191"/>
      <c r="CJ775" s="192"/>
      <c r="CK775" s="191" t="s">
        <v>357</v>
      </c>
      <c r="CL775" s="191" t="s">
        <v>358</v>
      </c>
      <c r="CM775" s="208">
        <v>0.13</v>
      </c>
      <c r="CN775" s="191">
        <v>470</v>
      </c>
      <c r="CO775" s="205">
        <f t="shared" si="454"/>
        <v>72.818072843744289</v>
      </c>
      <c r="CP775" s="191">
        <f t="shared" si="455"/>
        <v>42.932282547918888</v>
      </c>
      <c r="CQ775" s="145" t="s">
        <v>353</v>
      </c>
      <c r="CR775" s="191">
        <v>175</v>
      </c>
      <c r="CS775" s="191"/>
      <c r="CT775" s="191"/>
      <c r="CU775" s="191"/>
      <c r="CV775" s="192"/>
      <c r="CW775" s="191" t="s">
        <v>357</v>
      </c>
      <c r="CX775" s="209" t="s">
        <v>358</v>
      </c>
      <c r="CY775" s="208">
        <v>0.13</v>
      </c>
      <c r="CZ775" s="191">
        <v>470</v>
      </c>
      <c r="DA775" s="191"/>
      <c r="DB775" s="191">
        <f t="shared" si="456"/>
        <v>54.010258981122568</v>
      </c>
      <c r="DC775" s="43">
        <f t="shared" si="457"/>
        <v>0</v>
      </c>
      <c r="DD775" s="191" t="s">
        <v>362</v>
      </c>
      <c r="DE775" s="191">
        <v>100</v>
      </c>
      <c r="DF775" s="191" t="s">
        <v>361</v>
      </c>
      <c r="DG775" s="191">
        <v>20</v>
      </c>
      <c r="DH775" s="191" t="s">
        <v>353</v>
      </c>
      <c r="DI775" s="192">
        <v>175</v>
      </c>
      <c r="DJ775" s="191"/>
      <c r="DK775" s="209"/>
      <c r="DL775" s="208"/>
      <c r="DM775" s="191"/>
      <c r="DN775" s="191">
        <f t="shared" si="458"/>
        <v>54.010258981122568</v>
      </c>
      <c r="DO775" s="192">
        <f t="shared" si="459"/>
        <v>0</v>
      </c>
      <c r="DP775" s="191">
        <v>1</v>
      </c>
      <c r="DQ775" s="191" t="s">
        <v>363</v>
      </c>
      <c r="DR775" s="191" t="s">
        <v>371</v>
      </c>
      <c r="DS775" s="208">
        <v>0.13400000000000001</v>
      </c>
      <c r="DT775" s="191">
        <v>580</v>
      </c>
      <c r="DU775" s="191">
        <f t="shared" si="460"/>
        <v>7.7864971716052374</v>
      </c>
      <c r="DV775" s="191">
        <v>0.375</v>
      </c>
      <c r="DW775" s="191">
        <v>0.45</v>
      </c>
      <c r="DX775" s="192">
        <f t="shared" si="461"/>
        <v>9.5405072328708638</v>
      </c>
      <c r="DY775" s="191">
        <v>1</v>
      </c>
      <c r="DZ775" s="191" t="s">
        <v>363</v>
      </c>
      <c r="EA775" s="191" t="s">
        <v>371</v>
      </c>
      <c r="EB775" s="208">
        <v>0.13400000000000001</v>
      </c>
      <c r="EC775" s="191">
        <v>580</v>
      </c>
      <c r="ED775" s="191">
        <f t="shared" si="462"/>
        <v>2.8115942715011708</v>
      </c>
      <c r="EE775" s="191">
        <v>0.47499999999999998</v>
      </c>
      <c r="EF775" s="191">
        <v>0.47499999999999998</v>
      </c>
      <c r="EG775" s="191">
        <f t="shared" si="463"/>
        <v>4.7702536164354319</v>
      </c>
      <c r="EH775" s="166">
        <f t="shared" si="464"/>
        <v>2</v>
      </c>
      <c r="EI775" s="205">
        <f t="shared" si="465"/>
        <v>2.9385205620266266</v>
      </c>
      <c r="EJ775" s="205">
        <f t="shared" si="466"/>
        <v>1.7285415070744863</v>
      </c>
      <c r="EK775" s="51">
        <f t="shared" si="474"/>
        <v>0.83305276442668452</v>
      </c>
      <c r="EL775" s="220">
        <f t="shared" si="467"/>
        <v>0.26483971898668668</v>
      </c>
      <c r="EM775" s="221">
        <f t="shared" si="468"/>
        <v>5.0793547608548719</v>
      </c>
      <c r="EN775" s="191"/>
      <c r="EO775" s="313"/>
      <c r="EP775" s="192" t="s">
        <v>354</v>
      </c>
      <c r="EQ775" s="222">
        <f t="shared" si="469"/>
        <v>2.9385205620266266</v>
      </c>
      <c r="ER775" s="191">
        <f t="shared" si="470"/>
        <v>1.7285415070744863</v>
      </c>
      <c r="ES775" s="51">
        <f t="shared" si="471"/>
        <v>0.83305276442668452</v>
      </c>
      <c r="ET775" s="191">
        <f t="shared" si="475"/>
        <v>3.7330397189866869</v>
      </c>
      <c r="EU775" s="191">
        <f t="shared" si="472"/>
        <v>5.0793547608548719</v>
      </c>
      <c r="EV775" s="191"/>
      <c r="EW775" s="191"/>
      <c r="EX775" s="192" t="str">
        <f t="shared" si="473"/>
        <v>Front</v>
      </c>
      <c r="EY775" s="145"/>
      <c r="EZ775" s="191"/>
      <c r="FA775" s="191"/>
      <c r="FB775" s="191"/>
      <c r="FC775" s="191"/>
      <c r="FD775" s="191"/>
      <c r="FE775" s="191"/>
      <c r="FF775" s="192"/>
      <c r="FG775" s="145"/>
      <c r="FH775" s="191"/>
      <c r="FI775" s="191"/>
      <c r="FJ775" s="191"/>
      <c r="FK775" s="191"/>
      <c r="FL775" s="191"/>
      <c r="FM775" s="191"/>
      <c r="FN775" s="192"/>
      <c r="FO775" s="145"/>
      <c r="FP775" s="191"/>
      <c r="FQ775" s="191"/>
      <c r="FR775" s="191"/>
      <c r="FS775" s="191"/>
      <c r="FT775" s="191"/>
      <c r="FU775" s="191"/>
      <c r="FV775" s="192"/>
      <c r="FW775" s="191"/>
      <c r="FX775" s="191"/>
      <c r="FY775" s="191"/>
      <c r="FZ775" s="191"/>
      <c r="GA775" s="191"/>
      <c r="GB775" s="191"/>
      <c r="GC775" s="191"/>
      <c r="GD775" s="210"/>
      <c r="GE775" s="145"/>
      <c r="GF775" s="191"/>
      <c r="GG775" s="191"/>
      <c r="GH775" s="191"/>
      <c r="GI775" s="191"/>
      <c r="GJ775" s="191"/>
      <c r="GK775" s="191"/>
      <c r="GL775" s="210"/>
      <c r="GM775" s="145"/>
      <c r="GN775" s="191"/>
      <c r="GO775" s="191"/>
      <c r="GP775" s="191"/>
      <c r="GQ775" s="191"/>
      <c r="GR775" s="191"/>
      <c r="GS775" s="191"/>
      <c r="GT775" s="210"/>
      <c r="GU775" s="145"/>
      <c r="GV775" s="191"/>
      <c r="GW775" s="191"/>
      <c r="GX775" s="191"/>
      <c r="GY775" s="191"/>
      <c r="GZ775" s="191"/>
      <c r="HA775" s="191"/>
      <c r="HB775" s="210"/>
      <c r="HC775" s="145"/>
      <c r="HD775" s="191"/>
      <c r="HE775" s="191"/>
      <c r="HF775" s="191"/>
      <c r="HG775" s="191"/>
      <c r="HH775" s="191"/>
      <c r="HI775" s="191"/>
      <c r="HJ775" s="210"/>
      <c r="HR775" s="310"/>
    </row>
    <row r="776" spans="1:226" s="309" customFormat="1" ht="14.45" customHeight="1" x14ac:dyDescent="0.25">
      <c r="A776" s="211" t="s">
        <v>431</v>
      </c>
      <c r="B776" s="194" t="s">
        <v>0</v>
      </c>
      <c r="C776" s="31">
        <f t="shared" si="476"/>
        <v>766</v>
      </c>
      <c r="D776" s="173" t="str">
        <f t="shared" si="436"/>
        <v>Dw_766</v>
      </c>
      <c r="E776" s="4">
        <v>553.82274906335181</v>
      </c>
      <c r="F776" s="195" t="s">
        <v>360</v>
      </c>
      <c r="G776" s="195">
        <v>17.5</v>
      </c>
      <c r="H776" s="3">
        <f t="shared" si="437"/>
        <v>53.290290999073058</v>
      </c>
      <c r="I776" s="196">
        <f t="shared" si="438"/>
        <v>187.59530636010442</v>
      </c>
      <c r="J776" s="1">
        <f t="shared" si="439"/>
        <v>0.30000000000000004</v>
      </c>
      <c r="K776" s="280">
        <f t="shared" si="440"/>
        <v>0.69467115208081609</v>
      </c>
      <c r="L776" s="280">
        <f t="shared" si="441"/>
        <v>0.78480041625368147</v>
      </c>
      <c r="M776" s="225">
        <f t="shared" si="442"/>
        <v>1.0560758977467444</v>
      </c>
      <c r="N776" s="15" t="s">
        <v>432</v>
      </c>
      <c r="O776" s="197">
        <f t="shared" si="443"/>
        <v>0.5886003121902611</v>
      </c>
      <c r="P776" s="198">
        <f t="shared" si="444"/>
        <v>0</v>
      </c>
      <c r="Q776" s="198">
        <f t="shared" si="445"/>
        <v>0</v>
      </c>
      <c r="R776" s="198">
        <f t="shared" si="446"/>
        <v>0.73993584415459768</v>
      </c>
      <c r="S776" s="77">
        <f t="shared" si="447"/>
        <v>0.89083053621802122</v>
      </c>
      <c r="T776" s="199"/>
      <c r="U776" s="3">
        <f t="shared" si="448"/>
        <v>1.6542297279365594</v>
      </c>
      <c r="V776" s="98">
        <f t="shared" si="449"/>
        <v>9.3040183754828156</v>
      </c>
      <c r="W776" s="49">
        <f t="shared" si="450"/>
        <v>5.7276639886588416</v>
      </c>
      <c r="X776" s="317">
        <f t="shared" si="451"/>
        <v>6.3789103995697899E-2</v>
      </c>
      <c r="Y776" s="318">
        <v>6.3789103995697885E-2</v>
      </c>
      <c r="Z776" s="200"/>
      <c r="AA776" s="66"/>
      <c r="AB776" s="66"/>
      <c r="AC776" s="66">
        <v>250</v>
      </c>
      <c r="AD776" s="66"/>
      <c r="AE776" s="66"/>
      <c r="AF776" s="66"/>
      <c r="AG776" s="66"/>
      <c r="AH776" s="195"/>
      <c r="AI776" s="34"/>
      <c r="AJ776" s="229">
        <v>180</v>
      </c>
      <c r="AK776" s="34"/>
      <c r="AL776" s="34"/>
      <c r="AM776" s="34"/>
      <c r="AN776" s="201"/>
      <c r="AO776" s="201"/>
      <c r="AP776" s="202">
        <v>240</v>
      </c>
      <c r="AQ776" s="18"/>
      <c r="AR776" s="18"/>
      <c r="AS776" s="18"/>
      <c r="AT776" s="51"/>
      <c r="AU776" s="17"/>
      <c r="AV776" s="18"/>
      <c r="AW776" s="112"/>
      <c r="AX776" s="103"/>
      <c r="AY776" s="18"/>
      <c r="AZ776" s="18"/>
      <c r="BA776" s="18"/>
      <c r="BB776" s="17"/>
      <c r="BC776" s="19"/>
      <c r="BD776" s="19"/>
      <c r="BE776" s="19"/>
      <c r="BF776" s="17"/>
      <c r="BG776" s="18"/>
      <c r="BH776" s="18"/>
      <c r="BI776" s="128"/>
      <c r="BJ776" s="331"/>
      <c r="BK776" s="332"/>
      <c r="BL776" s="332"/>
      <c r="BM776" s="332"/>
      <c r="BN776" s="333"/>
      <c r="BO776" s="203">
        <f t="shared" si="452"/>
        <v>6.9363999999999999</v>
      </c>
      <c r="BP776" s="285">
        <v>7.6827015453366387</v>
      </c>
      <c r="BQ776" s="204">
        <v>2.7708516871134692</v>
      </c>
      <c r="BR776" s="204"/>
      <c r="BS776" s="47"/>
      <c r="BT776" s="42"/>
      <c r="BU776" s="42"/>
      <c r="BV776" s="42"/>
      <c r="BW776" s="43"/>
      <c r="BX776" s="191"/>
      <c r="BY776" s="191"/>
      <c r="BZ776" s="205"/>
      <c r="CA776" s="191"/>
      <c r="CB776" s="206"/>
      <c r="CC776" s="191"/>
      <c r="CD776" s="207">
        <f t="shared" si="453"/>
        <v>56.278591908031331</v>
      </c>
      <c r="CE776" s="47" t="s">
        <v>356</v>
      </c>
      <c r="CF776" s="42">
        <v>31.8</v>
      </c>
      <c r="CG776" s="42" t="s">
        <v>353</v>
      </c>
      <c r="CH776" s="42">
        <v>175</v>
      </c>
      <c r="CI776" s="191"/>
      <c r="CJ776" s="192"/>
      <c r="CK776" s="191" t="s">
        <v>357</v>
      </c>
      <c r="CL776" s="191" t="s">
        <v>358</v>
      </c>
      <c r="CM776" s="208">
        <v>0.13</v>
      </c>
      <c r="CN776" s="191">
        <v>470</v>
      </c>
      <c r="CO776" s="205">
        <f t="shared" si="454"/>
        <v>71.043170510530445</v>
      </c>
      <c r="CP776" s="191">
        <f t="shared" si="455"/>
        <v>42.208943931023498</v>
      </c>
      <c r="CQ776" s="145" t="s">
        <v>353</v>
      </c>
      <c r="CR776" s="191">
        <v>175</v>
      </c>
      <c r="CS776" s="191"/>
      <c r="CT776" s="191"/>
      <c r="CU776" s="191"/>
      <c r="CV776" s="192"/>
      <c r="CW776" s="191" t="s">
        <v>357</v>
      </c>
      <c r="CX776" s="209" t="s">
        <v>358</v>
      </c>
      <c r="CY776" s="208">
        <v>0.13</v>
      </c>
      <c r="CZ776" s="191">
        <v>470</v>
      </c>
      <c r="DA776" s="191"/>
      <c r="DB776" s="191">
        <f t="shared" si="456"/>
        <v>53.290290999073058</v>
      </c>
      <c r="DC776" s="43">
        <f t="shared" si="457"/>
        <v>0</v>
      </c>
      <c r="DD776" s="191" t="s">
        <v>362</v>
      </c>
      <c r="DE776" s="191">
        <v>100</v>
      </c>
      <c r="DF776" s="191" t="s">
        <v>361</v>
      </c>
      <c r="DG776" s="191">
        <v>20</v>
      </c>
      <c r="DH776" s="191" t="s">
        <v>353</v>
      </c>
      <c r="DI776" s="192">
        <v>175</v>
      </c>
      <c r="DJ776" s="191"/>
      <c r="DK776" s="209"/>
      <c r="DL776" s="208"/>
      <c r="DM776" s="191"/>
      <c r="DN776" s="191">
        <f t="shared" si="458"/>
        <v>53.290290999073058</v>
      </c>
      <c r="DO776" s="192">
        <f t="shared" si="459"/>
        <v>0</v>
      </c>
      <c r="DP776" s="191">
        <v>1</v>
      </c>
      <c r="DQ776" s="191" t="s">
        <v>363</v>
      </c>
      <c r="DR776" s="191" t="s">
        <v>371</v>
      </c>
      <c r="DS776" s="208">
        <v>0.13400000000000001</v>
      </c>
      <c r="DT776" s="191">
        <v>580</v>
      </c>
      <c r="DU776" s="191">
        <f t="shared" si="460"/>
        <v>7.6827015453366387</v>
      </c>
      <c r="DV776" s="191">
        <v>0.375</v>
      </c>
      <c r="DW776" s="191">
        <v>0.45</v>
      </c>
      <c r="DX776" s="192">
        <f t="shared" si="461"/>
        <v>9.3797653180052212</v>
      </c>
      <c r="DY776" s="191">
        <v>1</v>
      </c>
      <c r="DZ776" s="191" t="s">
        <v>363</v>
      </c>
      <c r="EA776" s="191" t="s">
        <v>371</v>
      </c>
      <c r="EB776" s="208">
        <v>0.13400000000000001</v>
      </c>
      <c r="EC776" s="191">
        <v>580</v>
      </c>
      <c r="ED776" s="191">
        <f t="shared" si="462"/>
        <v>2.7708516871134692</v>
      </c>
      <c r="EE776" s="191">
        <v>0.47499999999999998</v>
      </c>
      <c r="EF776" s="191">
        <v>0.47499999999999998</v>
      </c>
      <c r="EG776" s="191">
        <f t="shared" si="463"/>
        <v>4.6898826590026106</v>
      </c>
      <c r="EH776" s="166">
        <f t="shared" si="464"/>
        <v>2</v>
      </c>
      <c r="EI776" s="205">
        <f t="shared" si="465"/>
        <v>2.812190537492151</v>
      </c>
      <c r="EJ776" s="205">
        <f t="shared" si="466"/>
        <v>1.6542297279365594</v>
      </c>
      <c r="EK776" s="51">
        <f t="shared" si="474"/>
        <v>0.86662195917690976</v>
      </c>
      <c r="EL776" s="220">
        <f t="shared" si="467"/>
        <v>0.32800473125392449</v>
      </c>
      <c r="EM776" s="221">
        <f t="shared" si="468"/>
        <v>4.6520091877414078</v>
      </c>
      <c r="EN776" s="191"/>
      <c r="EO776" s="313"/>
      <c r="EP776" s="192" t="s">
        <v>354</v>
      </c>
      <c r="EQ776" s="222">
        <f t="shared" si="469"/>
        <v>2.812190537492151</v>
      </c>
      <c r="ER776" s="191">
        <f t="shared" si="470"/>
        <v>1.6542297279365594</v>
      </c>
      <c r="ES776" s="51">
        <f t="shared" si="471"/>
        <v>0.86662195917690976</v>
      </c>
      <c r="ET776" s="191">
        <f t="shared" si="475"/>
        <v>3.7962047312539244</v>
      </c>
      <c r="EU776" s="191">
        <f t="shared" si="472"/>
        <v>4.6520091877414078</v>
      </c>
      <c r="EV776" s="191"/>
      <c r="EW776" s="191"/>
      <c r="EX776" s="192" t="str">
        <f t="shared" si="473"/>
        <v>Front</v>
      </c>
      <c r="EY776" s="145"/>
      <c r="EZ776" s="191"/>
      <c r="FA776" s="191"/>
      <c r="FB776" s="191"/>
      <c r="FC776" s="191"/>
      <c r="FD776" s="191"/>
      <c r="FE776" s="191"/>
      <c r="FF776" s="192"/>
      <c r="FG776" s="145"/>
      <c r="FH776" s="191"/>
      <c r="FI776" s="191"/>
      <c r="FJ776" s="191"/>
      <c r="FK776" s="191"/>
      <c r="FL776" s="191"/>
      <c r="FM776" s="191"/>
      <c r="FN776" s="192"/>
      <c r="FO776" s="145"/>
      <c r="FP776" s="191"/>
      <c r="FQ776" s="191"/>
      <c r="FR776" s="191"/>
      <c r="FS776" s="191"/>
      <c r="FT776" s="191"/>
      <c r="FU776" s="191"/>
      <c r="FV776" s="192"/>
      <c r="FW776" s="191"/>
      <c r="FX776" s="191"/>
      <c r="FY776" s="191"/>
      <c r="FZ776" s="191"/>
      <c r="GA776" s="191"/>
      <c r="GB776" s="191"/>
      <c r="GC776" s="191"/>
      <c r="GD776" s="210"/>
      <c r="GE776" s="145"/>
      <c r="GF776" s="191"/>
      <c r="GG776" s="191"/>
      <c r="GH776" s="191"/>
      <c r="GI776" s="191"/>
      <c r="GJ776" s="191"/>
      <c r="GK776" s="191"/>
      <c r="GL776" s="210"/>
      <c r="GM776" s="145"/>
      <c r="GN776" s="191"/>
      <c r="GO776" s="191"/>
      <c r="GP776" s="191"/>
      <c r="GQ776" s="191"/>
      <c r="GR776" s="191"/>
      <c r="GS776" s="191"/>
      <c r="GT776" s="210"/>
      <c r="GU776" s="145"/>
      <c r="GV776" s="191"/>
      <c r="GW776" s="191"/>
      <c r="GX776" s="191"/>
      <c r="GY776" s="191"/>
      <c r="GZ776" s="191"/>
      <c r="HA776" s="191"/>
      <c r="HB776" s="210"/>
      <c r="HC776" s="145"/>
      <c r="HD776" s="191"/>
      <c r="HE776" s="191"/>
      <c r="HF776" s="191"/>
      <c r="HG776" s="191"/>
      <c r="HH776" s="191"/>
      <c r="HI776" s="191"/>
      <c r="HJ776" s="210"/>
      <c r="HR776" s="310"/>
    </row>
    <row r="777" spans="1:226" s="309" customFormat="1" ht="14.45" customHeight="1" x14ac:dyDescent="0.25">
      <c r="A777" s="211" t="s">
        <v>431</v>
      </c>
      <c r="B777" s="194" t="s">
        <v>0</v>
      </c>
      <c r="C777" s="31">
        <f t="shared" si="476"/>
        <v>767</v>
      </c>
      <c r="D777" s="173" t="str">
        <f t="shared" si="436"/>
        <v>Dw_767</v>
      </c>
      <c r="E777" s="4">
        <v>641.56391598156745</v>
      </c>
      <c r="F777" s="195" t="s">
        <v>360</v>
      </c>
      <c r="G777" s="195">
        <v>17.5</v>
      </c>
      <c r="H777" s="3">
        <f t="shared" si="437"/>
        <v>43.774744847880328</v>
      </c>
      <c r="I777" s="196">
        <f t="shared" si="438"/>
        <v>167.20811275239609</v>
      </c>
      <c r="J777" s="1">
        <f t="shared" si="439"/>
        <v>0.3</v>
      </c>
      <c r="K777" s="280">
        <f t="shared" si="440"/>
        <v>0.62971756102355048</v>
      </c>
      <c r="L777" s="280">
        <f t="shared" si="441"/>
        <v>0.74901898721305482</v>
      </c>
      <c r="M777" s="225">
        <f t="shared" si="442"/>
        <v>1.145921786638302</v>
      </c>
      <c r="N777" s="15" t="s">
        <v>432</v>
      </c>
      <c r="O777" s="197">
        <f t="shared" si="443"/>
        <v>0.56176424040979112</v>
      </c>
      <c r="P777" s="198">
        <f t="shared" si="444"/>
        <v>0</v>
      </c>
      <c r="Q777" s="198">
        <f t="shared" si="445"/>
        <v>0</v>
      </c>
      <c r="R777" s="198">
        <f t="shared" si="446"/>
        <v>0.80288604856948653</v>
      </c>
      <c r="S777" s="77">
        <f t="shared" si="447"/>
        <v>0.73175797643400231</v>
      </c>
      <c r="T777" s="199"/>
      <c r="U777" s="3">
        <f t="shared" si="448"/>
        <v>1.9317607748146042</v>
      </c>
      <c r="V777" s="98">
        <f t="shared" si="449"/>
        <v>12.687778949781887</v>
      </c>
      <c r="W777" s="49">
        <f t="shared" si="450"/>
        <v>3.450150339246953</v>
      </c>
      <c r="X777" s="317">
        <f t="shared" si="451"/>
        <v>0.1054641678290667</v>
      </c>
      <c r="Y777" s="318">
        <v>0.1054641678290667</v>
      </c>
      <c r="Z777" s="200"/>
      <c r="AA777" s="66"/>
      <c r="AB777" s="66"/>
      <c r="AC777" s="66">
        <v>250</v>
      </c>
      <c r="AD777" s="66"/>
      <c r="AE777" s="66"/>
      <c r="AF777" s="66"/>
      <c r="AG777" s="66"/>
      <c r="AH777" s="195"/>
      <c r="AI777" s="34"/>
      <c r="AJ777" s="229">
        <v>180</v>
      </c>
      <c r="AK777" s="34"/>
      <c r="AL777" s="34"/>
      <c r="AM777" s="34"/>
      <c r="AN777" s="201"/>
      <c r="AO777" s="201"/>
      <c r="AP777" s="202">
        <v>240</v>
      </c>
      <c r="AQ777" s="18"/>
      <c r="AR777" s="18"/>
      <c r="AS777" s="18"/>
      <c r="AT777" s="51"/>
      <c r="AU777" s="17"/>
      <c r="AV777" s="18"/>
      <c r="AW777" s="112"/>
      <c r="AX777" s="103"/>
      <c r="AY777" s="18"/>
      <c r="AZ777" s="18"/>
      <c r="BA777" s="18"/>
      <c r="BB777" s="17"/>
      <c r="BC777" s="19"/>
      <c r="BD777" s="19"/>
      <c r="BE777" s="19"/>
      <c r="BF777" s="17"/>
      <c r="BG777" s="18"/>
      <c r="BH777" s="18"/>
      <c r="BI777" s="128"/>
      <c r="BJ777" s="331"/>
      <c r="BK777" s="332"/>
      <c r="BL777" s="332"/>
      <c r="BM777" s="332"/>
      <c r="BN777" s="333"/>
      <c r="BO777" s="203">
        <f t="shared" si="452"/>
        <v>6.9363999999999999</v>
      </c>
      <c r="BP777" s="285">
        <v>6.3108737742748877</v>
      </c>
      <c r="BQ777" s="204">
        <v>3.0066043932497988</v>
      </c>
      <c r="BR777" s="204"/>
      <c r="BS777" s="47"/>
      <c r="BT777" s="42"/>
      <c r="BU777" s="42"/>
      <c r="BV777" s="42"/>
      <c r="BW777" s="43"/>
      <c r="BX777" s="191"/>
      <c r="BY777" s="191"/>
      <c r="BZ777" s="205"/>
      <c r="CA777" s="191"/>
      <c r="CB777" s="206"/>
      <c r="CC777" s="191"/>
      <c r="CD777" s="207">
        <f t="shared" si="453"/>
        <v>50.162433825718828</v>
      </c>
      <c r="CE777" s="47" t="s">
        <v>356</v>
      </c>
      <c r="CF777" s="42">
        <v>31.8</v>
      </c>
      <c r="CG777" s="42" t="s">
        <v>353</v>
      </c>
      <c r="CH777" s="42">
        <v>175</v>
      </c>
      <c r="CI777" s="191"/>
      <c r="CJ777" s="192"/>
      <c r="CK777" s="191" t="s">
        <v>357</v>
      </c>
      <c r="CL777" s="191" t="s">
        <v>358</v>
      </c>
      <c r="CM777" s="208">
        <v>0.13</v>
      </c>
      <c r="CN777" s="191">
        <v>470</v>
      </c>
      <c r="CO777" s="205">
        <f t="shared" si="454"/>
        <v>69.687069205207564</v>
      </c>
      <c r="CP777" s="191">
        <f t="shared" si="455"/>
        <v>37.62182536928912</v>
      </c>
      <c r="CQ777" s="145" t="s">
        <v>353</v>
      </c>
      <c r="CR777" s="191">
        <v>175</v>
      </c>
      <c r="CS777" s="191"/>
      <c r="CT777" s="191"/>
      <c r="CU777" s="191"/>
      <c r="CV777" s="192"/>
      <c r="CW777" s="191" t="s">
        <v>357</v>
      </c>
      <c r="CX777" s="209" t="s">
        <v>358</v>
      </c>
      <c r="CY777" s="208">
        <v>0.13</v>
      </c>
      <c r="CZ777" s="191">
        <v>470</v>
      </c>
      <c r="DA777" s="191"/>
      <c r="DB777" s="191">
        <f t="shared" si="456"/>
        <v>43.774744847880328</v>
      </c>
      <c r="DC777" s="43">
        <f t="shared" si="457"/>
        <v>0</v>
      </c>
      <c r="DD777" s="191" t="s">
        <v>362</v>
      </c>
      <c r="DE777" s="191">
        <v>100</v>
      </c>
      <c r="DF777" s="191" t="s">
        <v>361</v>
      </c>
      <c r="DG777" s="191">
        <v>20</v>
      </c>
      <c r="DH777" s="191" t="s">
        <v>353</v>
      </c>
      <c r="DI777" s="192">
        <v>175</v>
      </c>
      <c r="DJ777" s="191"/>
      <c r="DK777" s="209"/>
      <c r="DL777" s="208"/>
      <c r="DM777" s="191"/>
      <c r="DN777" s="191">
        <f t="shared" si="458"/>
        <v>43.774744847880328</v>
      </c>
      <c r="DO777" s="192">
        <f t="shared" si="459"/>
        <v>0</v>
      </c>
      <c r="DP777" s="191">
        <v>1</v>
      </c>
      <c r="DQ777" s="191" t="s">
        <v>363</v>
      </c>
      <c r="DR777" s="191" t="s">
        <v>371</v>
      </c>
      <c r="DS777" s="208">
        <v>0.13400000000000001</v>
      </c>
      <c r="DT777" s="191">
        <v>580</v>
      </c>
      <c r="DU777" s="191">
        <f t="shared" si="460"/>
        <v>6.3108737742748877</v>
      </c>
      <c r="DV777" s="191">
        <v>0.375</v>
      </c>
      <c r="DW777" s="191">
        <v>0.45</v>
      </c>
      <c r="DX777" s="192">
        <f t="shared" si="461"/>
        <v>8.3604056376198042</v>
      </c>
      <c r="DY777" s="191">
        <v>1</v>
      </c>
      <c r="DZ777" s="191" t="s">
        <v>363</v>
      </c>
      <c r="EA777" s="191" t="s">
        <v>371</v>
      </c>
      <c r="EB777" s="208">
        <v>0.13400000000000001</v>
      </c>
      <c r="EC777" s="191">
        <v>580</v>
      </c>
      <c r="ED777" s="191">
        <f t="shared" si="462"/>
        <v>3.0066043932497988</v>
      </c>
      <c r="EE777" s="191">
        <v>0.47499999999999998</v>
      </c>
      <c r="EF777" s="191">
        <v>0.47499999999999998</v>
      </c>
      <c r="EG777" s="191">
        <f t="shared" si="463"/>
        <v>4.1802028188099021</v>
      </c>
      <c r="EH777" s="166">
        <f t="shared" si="464"/>
        <v>2</v>
      </c>
      <c r="EI777" s="205">
        <f t="shared" si="465"/>
        <v>3.283993317184827</v>
      </c>
      <c r="EJ777" s="205">
        <f t="shared" si="466"/>
        <v>1.9317607748146042</v>
      </c>
      <c r="EK777" s="51">
        <f t="shared" si="474"/>
        <v>0.8248436184351946</v>
      </c>
      <c r="EL777" s="220">
        <f t="shared" si="467"/>
        <v>9.210334140758647E-2</v>
      </c>
      <c r="EM777" s="221">
        <f t="shared" si="468"/>
        <v>6.3438894748909433</v>
      </c>
      <c r="EN777" s="191"/>
      <c r="EO777" s="313"/>
      <c r="EP777" s="192" t="s">
        <v>354</v>
      </c>
      <c r="EQ777" s="222">
        <f t="shared" si="469"/>
        <v>3.283993317184827</v>
      </c>
      <c r="ER777" s="191">
        <f t="shared" si="470"/>
        <v>1.9317607748146042</v>
      </c>
      <c r="ES777" s="51">
        <f t="shared" si="471"/>
        <v>0.8248436184351946</v>
      </c>
      <c r="ET777" s="191">
        <f t="shared" si="475"/>
        <v>3.5603033414075864</v>
      </c>
      <c r="EU777" s="191">
        <f t="shared" si="472"/>
        <v>6.3438894748909433</v>
      </c>
      <c r="EV777" s="191"/>
      <c r="EW777" s="191"/>
      <c r="EX777" s="192" t="str">
        <f t="shared" si="473"/>
        <v>Front</v>
      </c>
      <c r="EY777" s="145"/>
      <c r="EZ777" s="191"/>
      <c r="FA777" s="191"/>
      <c r="FB777" s="191"/>
      <c r="FC777" s="191"/>
      <c r="FD777" s="191"/>
      <c r="FE777" s="191"/>
      <c r="FF777" s="192"/>
      <c r="FG777" s="145"/>
      <c r="FH777" s="191"/>
      <c r="FI777" s="191"/>
      <c r="FJ777" s="191"/>
      <c r="FK777" s="191"/>
      <c r="FL777" s="191"/>
      <c r="FM777" s="191"/>
      <c r="FN777" s="192"/>
      <c r="FO777" s="145"/>
      <c r="FP777" s="191"/>
      <c r="FQ777" s="191"/>
      <c r="FR777" s="191"/>
      <c r="FS777" s="191"/>
      <c r="FT777" s="191"/>
      <c r="FU777" s="191"/>
      <c r="FV777" s="192"/>
      <c r="FW777" s="191"/>
      <c r="FX777" s="191"/>
      <c r="FY777" s="191"/>
      <c r="FZ777" s="191"/>
      <c r="GA777" s="191"/>
      <c r="GB777" s="191"/>
      <c r="GC777" s="191"/>
      <c r="GD777" s="210"/>
      <c r="GE777" s="145"/>
      <c r="GF777" s="191"/>
      <c r="GG777" s="191"/>
      <c r="GH777" s="191"/>
      <c r="GI777" s="191"/>
      <c r="GJ777" s="191"/>
      <c r="GK777" s="191"/>
      <c r="GL777" s="210"/>
      <c r="GM777" s="145"/>
      <c r="GN777" s="191"/>
      <c r="GO777" s="191"/>
      <c r="GP777" s="191"/>
      <c r="GQ777" s="191"/>
      <c r="GR777" s="191"/>
      <c r="GS777" s="191"/>
      <c r="GT777" s="210"/>
      <c r="GU777" s="145"/>
      <c r="GV777" s="191"/>
      <c r="GW777" s="191"/>
      <c r="GX777" s="191"/>
      <c r="GY777" s="191"/>
      <c r="GZ777" s="191"/>
      <c r="HA777" s="191"/>
      <c r="HB777" s="210"/>
      <c r="HC777" s="145"/>
      <c r="HD777" s="191"/>
      <c r="HE777" s="191"/>
      <c r="HF777" s="191"/>
      <c r="HG777" s="191"/>
      <c r="HH777" s="191"/>
      <c r="HI777" s="191"/>
      <c r="HJ777" s="210"/>
      <c r="HR777" s="310"/>
    </row>
    <row r="778" spans="1:226" s="309" customFormat="1" ht="14.45" customHeight="1" x14ac:dyDescent="0.25">
      <c r="A778" s="211" t="s">
        <v>431</v>
      </c>
      <c r="B778" s="194" t="s">
        <v>0</v>
      </c>
      <c r="C778" s="31">
        <f t="shared" si="476"/>
        <v>768</v>
      </c>
      <c r="D778" s="173" t="str">
        <f t="shared" si="436"/>
        <v>Dw_768</v>
      </c>
      <c r="E778" s="4">
        <v>533.09933772079148</v>
      </c>
      <c r="F778" s="195" t="s">
        <v>360</v>
      </c>
      <c r="G778" s="195">
        <v>17.5</v>
      </c>
      <c r="H778" s="3">
        <f t="shared" si="437"/>
        <v>50.756234641999797</v>
      </c>
      <c r="I778" s="196">
        <f t="shared" si="438"/>
        <v>185.0870458109398</v>
      </c>
      <c r="J778" s="1">
        <f t="shared" si="439"/>
        <v>0.3</v>
      </c>
      <c r="K778" s="280">
        <f t="shared" si="440"/>
        <v>0.6643900101053235</v>
      </c>
      <c r="L778" s="280">
        <f t="shared" si="441"/>
        <v>0.81879663227981936</v>
      </c>
      <c r="M778" s="225">
        <f t="shared" si="442"/>
        <v>1.0939762205554775</v>
      </c>
      <c r="N778" s="15" t="s">
        <v>432</v>
      </c>
      <c r="O778" s="197">
        <f t="shared" si="443"/>
        <v>0.61409747420986449</v>
      </c>
      <c r="P778" s="198">
        <f t="shared" si="444"/>
        <v>0</v>
      </c>
      <c r="Q778" s="198">
        <f t="shared" si="445"/>
        <v>0</v>
      </c>
      <c r="R778" s="198">
        <f t="shared" si="446"/>
        <v>0.76649057133949638</v>
      </c>
      <c r="S778" s="77">
        <f t="shared" si="447"/>
        <v>0.8307074743747549</v>
      </c>
      <c r="T778" s="199"/>
      <c r="U778" s="3">
        <f t="shared" si="448"/>
        <v>2.1529927686692405</v>
      </c>
      <c r="V778" s="98">
        <f t="shared" si="449"/>
        <v>15.76028473060294</v>
      </c>
      <c r="W778" s="49">
        <f t="shared" si="450"/>
        <v>3.2205150801268561</v>
      </c>
      <c r="X778" s="317">
        <f t="shared" si="451"/>
        <v>0.12494224960945213</v>
      </c>
      <c r="Y778" s="318">
        <v>0.12494224960945211</v>
      </c>
      <c r="Z778" s="200"/>
      <c r="AA778" s="66"/>
      <c r="AB778" s="66"/>
      <c r="AC778" s="66">
        <v>250</v>
      </c>
      <c r="AD778" s="66"/>
      <c r="AE778" s="66"/>
      <c r="AF778" s="66"/>
      <c r="AG778" s="66"/>
      <c r="AH778" s="195"/>
      <c r="AI778" s="34"/>
      <c r="AJ778" s="229">
        <v>180</v>
      </c>
      <c r="AK778" s="34"/>
      <c r="AL778" s="34"/>
      <c r="AM778" s="34"/>
      <c r="AN778" s="201"/>
      <c r="AO778" s="201"/>
      <c r="AP778" s="202">
        <v>240</v>
      </c>
      <c r="AQ778" s="18"/>
      <c r="AR778" s="18"/>
      <c r="AS778" s="18"/>
      <c r="AT778" s="51"/>
      <c r="AU778" s="17"/>
      <c r="AV778" s="18"/>
      <c r="AW778" s="112"/>
      <c r="AX778" s="103"/>
      <c r="AY778" s="18"/>
      <c r="AZ778" s="18"/>
      <c r="BA778" s="18"/>
      <c r="BB778" s="17"/>
      <c r="BC778" s="19"/>
      <c r="BD778" s="19"/>
      <c r="BE778" s="19"/>
      <c r="BF778" s="17"/>
      <c r="BG778" s="18"/>
      <c r="BH778" s="18"/>
      <c r="BI778" s="128"/>
      <c r="BJ778" s="331"/>
      <c r="BK778" s="332"/>
      <c r="BL778" s="332"/>
      <c r="BM778" s="332"/>
      <c r="BN778" s="333"/>
      <c r="BO778" s="203">
        <f t="shared" si="452"/>
        <v>6.9363999999999999</v>
      </c>
      <c r="BP778" s="285">
        <v>7.3173742347615187</v>
      </c>
      <c r="BQ778" s="204">
        <v>2.9316648050704339</v>
      </c>
      <c r="BR778" s="204"/>
      <c r="BS778" s="47"/>
      <c r="BT778" s="42"/>
      <c r="BU778" s="42"/>
      <c r="BV778" s="42"/>
      <c r="BW778" s="43"/>
      <c r="BX778" s="191"/>
      <c r="BY778" s="191"/>
      <c r="BZ778" s="205"/>
      <c r="CA778" s="191"/>
      <c r="CB778" s="206"/>
      <c r="CC778" s="191"/>
      <c r="CD778" s="207">
        <f t="shared" si="453"/>
        <v>55.52611374328194</v>
      </c>
      <c r="CE778" s="47" t="s">
        <v>356</v>
      </c>
      <c r="CF778" s="42">
        <v>31.8</v>
      </c>
      <c r="CG778" s="42" t="s">
        <v>353</v>
      </c>
      <c r="CH778" s="42">
        <v>175</v>
      </c>
      <c r="CI778" s="191"/>
      <c r="CJ778" s="192"/>
      <c r="CK778" s="191" t="s">
        <v>357</v>
      </c>
      <c r="CL778" s="191" t="s">
        <v>358</v>
      </c>
      <c r="CM778" s="208">
        <v>0.13</v>
      </c>
      <c r="CN778" s="191">
        <v>470</v>
      </c>
      <c r="CO778" s="205">
        <f t="shared" si="454"/>
        <v>73.603022675512335</v>
      </c>
      <c r="CP778" s="191">
        <f t="shared" si="455"/>
        <v>41.644585307461455</v>
      </c>
      <c r="CQ778" s="145" t="s">
        <v>353</v>
      </c>
      <c r="CR778" s="191">
        <v>175</v>
      </c>
      <c r="CS778" s="191"/>
      <c r="CT778" s="191"/>
      <c r="CU778" s="191"/>
      <c r="CV778" s="192"/>
      <c r="CW778" s="191" t="s">
        <v>357</v>
      </c>
      <c r="CX778" s="209" t="s">
        <v>358</v>
      </c>
      <c r="CY778" s="208">
        <v>0.13</v>
      </c>
      <c r="CZ778" s="191">
        <v>470</v>
      </c>
      <c r="DA778" s="191"/>
      <c r="DB778" s="191">
        <f t="shared" si="456"/>
        <v>50.756234641999797</v>
      </c>
      <c r="DC778" s="43">
        <f t="shared" si="457"/>
        <v>0</v>
      </c>
      <c r="DD778" s="191" t="s">
        <v>362</v>
      </c>
      <c r="DE778" s="191">
        <v>100</v>
      </c>
      <c r="DF778" s="191" t="s">
        <v>361</v>
      </c>
      <c r="DG778" s="191">
        <v>20</v>
      </c>
      <c r="DH778" s="191" t="s">
        <v>353</v>
      </c>
      <c r="DI778" s="192">
        <v>175</v>
      </c>
      <c r="DJ778" s="191"/>
      <c r="DK778" s="209"/>
      <c r="DL778" s="208"/>
      <c r="DM778" s="191"/>
      <c r="DN778" s="191">
        <f t="shared" si="458"/>
        <v>50.756234641999797</v>
      </c>
      <c r="DO778" s="192">
        <f t="shared" si="459"/>
        <v>0</v>
      </c>
      <c r="DP778" s="191">
        <v>1</v>
      </c>
      <c r="DQ778" s="191" t="s">
        <v>363</v>
      </c>
      <c r="DR778" s="191" t="s">
        <v>371</v>
      </c>
      <c r="DS778" s="208">
        <v>0.13400000000000001</v>
      </c>
      <c r="DT778" s="191">
        <v>580</v>
      </c>
      <c r="DU778" s="191">
        <f t="shared" si="460"/>
        <v>7.3173742347615187</v>
      </c>
      <c r="DV778" s="191">
        <v>0.375</v>
      </c>
      <c r="DW778" s="191">
        <v>0.45</v>
      </c>
      <c r="DX778" s="192">
        <f t="shared" si="461"/>
        <v>9.2543522905469899</v>
      </c>
      <c r="DY778" s="191">
        <v>1</v>
      </c>
      <c r="DZ778" s="191" t="s">
        <v>363</v>
      </c>
      <c r="EA778" s="191" t="s">
        <v>371</v>
      </c>
      <c r="EB778" s="208">
        <v>0.13400000000000001</v>
      </c>
      <c r="EC778" s="191">
        <v>580</v>
      </c>
      <c r="ED778" s="191">
        <f t="shared" si="462"/>
        <v>2.9316648050704339</v>
      </c>
      <c r="EE778" s="191">
        <v>0.47499999999999998</v>
      </c>
      <c r="EF778" s="191">
        <v>0.47499999999999998</v>
      </c>
      <c r="EG778" s="191">
        <f t="shared" si="463"/>
        <v>4.627176145273495</v>
      </c>
      <c r="EH778" s="166">
        <f t="shared" si="464"/>
        <v>2</v>
      </c>
      <c r="EI778" s="205">
        <f t="shared" si="465"/>
        <v>3.6600877067377087</v>
      </c>
      <c r="EJ778" s="205">
        <f t="shared" si="466"/>
        <v>2.1529927686692405</v>
      </c>
      <c r="EK778" s="51">
        <f t="shared" si="474"/>
        <v>0.52867203640119342</v>
      </c>
      <c r="EL778" s="220">
        <f t="shared" si="467"/>
        <v>1.6381561466311456</v>
      </c>
      <c r="EM778" s="221">
        <f t="shared" si="468"/>
        <v>7.8801423653014702</v>
      </c>
      <c r="EN778" s="191"/>
      <c r="EO778" s="313"/>
      <c r="EP778" s="192" t="s">
        <v>354</v>
      </c>
      <c r="EQ778" s="222">
        <f t="shared" si="469"/>
        <v>3.6600877067377087</v>
      </c>
      <c r="ER778" s="191">
        <f t="shared" si="470"/>
        <v>2.1529927686692405</v>
      </c>
      <c r="ES778" s="51">
        <f t="shared" si="471"/>
        <v>0.52867203640119342</v>
      </c>
      <c r="ET778" s="191">
        <f t="shared" si="475"/>
        <v>1.6381561466311456</v>
      </c>
      <c r="EU778" s="191">
        <f t="shared" si="472"/>
        <v>7.8801423653014702</v>
      </c>
      <c r="EV778" s="191"/>
      <c r="EW778" s="191"/>
      <c r="EX778" s="192" t="str">
        <f t="shared" si="473"/>
        <v>Rear</v>
      </c>
      <c r="EY778" s="145"/>
      <c r="EZ778" s="191"/>
      <c r="FA778" s="191"/>
      <c r="FB778" s="191"/>
      <c r="FC778" s="191"/>
      <c r="FD778" s="191"/>
      <c r="FE778" s="191"/>
      <c r="FF778" s="192"/>
      <c r="FG778" s="145"/>
      <c r="FH778" s="191"/>
      <c r="FI778" s="191"/>
      <c r="FJ778" s="191"/>
      <c r="FK778" s="191"/>
      <c r="FL778" s="191"/>
      <c r="FM778" s="191"/>
      <c r="FN778" s="192"/>
      <c r="FO778" s="145"/>
      <c r="FP778" s="191"/>
      <c r="FQ778" s="191"/>
      <c r="FR778" s="191"/>
      <c r="FS778" s="191"/>
      <c r="FT778" s="191"/>
      <c r="FU778" s="191"/>
      <c r="FV778" s="192"/>
      <c r="FW778" s="191"/>
      <c r="FX778" s="191"/>
      <c r="FY778" s="191"/>
      <c r="FZ778" s="191"/>
      <c r="GA778" s="191"/>
      <c r="GB778" s="191"/>
      <c r="GC778" s="191"/>
      <c r="GD778" s="210"/>
      <c r="GE778" s="145"/>
      <c r="GF778" s="191"/>
      <c r="GG778" s="191"/>
      <c r="GH778" s="191"/>
      <c r="GI778" s="191"/>
      <c r="GJ778" s="191"/>
      <c r="GK778" s="191"/>
      <c r="GL778" s="210"/>
      <c r="GM778" s="145"/>
      <c r="GN778" s="191"/>
      <c r="GO778" s="191"/>
      <c r="GP778" s="191"/>
      <c r="GQ778" s="191"/>
      <c r="GR778" s="191"/>
      <c r="GS778" s="191"/>
      <c r="GT778" s="210"/>
      <c r="GU778" s="145"/>
      <c r="GV778" s="191"/>
      <c r="GW778" s="191"/>
      <c r="GX778" s="191"/>
      <c r="GY778" s="191"/>
      <c r="GZ778" s="191"/>
      <c r="HA778" s="191"/>
      <c r="HB778" s="210"/>
      <c r="HC778" s="145"/>
      <c r="HD778" s="191"/>
      <c r="HE778" s="191"/>
      <c r="HF778" s="191"/>
      <c r="HG778" s="191"/>
      <c r="HH778" s="191"/>
      <c r="HI778" s="191"/>
      <c r="HJ778" s="210"/>
      <c r="HR778" s="310"/>
    </row>
    <row r="779" spans="1:226" s="309" customFormat="1" ht="14.45" customHeight="1" x14ac:dyDescent="0.25">
      <c r="A779" s="211" t="s">
        <v>431</v>
      </c>
      <c r="B779" s="194" t="s">
        <v>0</v>
      </c>
      <c r="C779" s="31">
        <f t="shared" si="476"/>
        <v>769</v>
      </c>
      <c r="D779" s="173" t="str">
        <f t="shared" si="436"/>
        <v>Dw_769</v>
      </c>
      <c r="E779" s="4">
        <v>444.1562078702749</v>
      </c>
      <c r="F779" s="195" t="s">
        <v>360</v>
      </c>
      <c r="G779" s="195">
        <v>17.5</v>
      </c>
      <c r="H779" s="3">
        <f t="shared" si="437"/>
        <v>64.558194464358309</v>
      </c>
      <c r="I779" s="196">
        <f t="shared" si="438"/>
        <v>223.37191633663411</v>
      </c>
      <c r="J779" s="1">
        <f t="shared" si="439"/>
        <v>0.30000000000000004</v>
      </c>
      <c r="K779" s="280">
        <f t="shared" si="440"/>
        <v>0.71095644726466445</v>
      </c>
      <c r="L779" s="280">
        <f t="shared" si="441"/>
        <v>0.8354795404503268</v>
      </c>
      <c r="M779" s="225">
        <f t="shared" si="442"/>
        <v>1.038002618520975</v>
      </c>
      <c r="N779" s="15" t="s">
        <v>432</v>
      </c>
      <c r="O779" s="197">
        <f t="shared" si="443"/>
        <v>0.62660965533774515</v>
      </c>
      <c r="P779" s="198">
        <f t="shared" si="444"/>
        <v>0</v>
      </c>
      <c r="Q779" s="198">
        <f t="shared" si="445"/>
        <v>0</v>
      </c>
      <c r="R779" s="198">
        <f t="shared" si="446"/>
        <v>0.72727286496049415</v>
      </c>
      <c r="S779" s="77">
        <f t="shared" si="447"/>
        <v>1.0130232208010796</v>
      </c>
      <c r="T779" s="199"/>
      <c r="U779" s="3">
        <f t="shared" si="448"/>
        <v>2.0326892757607764</v>
      </c>
      <c r="V779" s="98">
        <f t="shared" si="449"/>
        <v>14.048207352095757</v>
      </c>
      <c r="W779" s="49">
        <f t="shared" si="450"/>
        <v>4.5954756252033331</v>
      </c>
      <c r="X779" s="317">
        <f t="shared" si="451"/>
        <v>8.9666008330361105E-2</v>
      </c>
      <c r="Y779" s="318">
        <v>8.9666008330361147E-2</v>
      </c>
      <c r="Z779" s="200"/>
      <c r="AA779" s="66"/>
      <c r="AB779" s="66"/>
      <c r="AC779" s="66">
        <v>250</v>
      </c>
      <c r="AD779" s="66"/>
      <c r="AE779" s="66"/>
      <c r="AF779" s="66"/>
      <c r="AG779" s="66"/>
      <c r="AH779" s="195"/>
      <c r="AI779" s="34"/>
      <c r="AJ779" s="229">
        <v>180</v>
      </c>
      <c r="AK779" s="34"/>
      <c r="AL779" s="34"/>
      <c r="AM779" s="34"/>
      <c r="AN779" s="201"/>
      <c r="AO779" s="201"/>
      <c r="AP779" s="202">
        <v>240</v>
      </c>
      <c r="AQ779" s="18"/>
      <c r="AR779" s="18"/>
      <c r="AS779" s="18"/>
      <c r="AT779" s="51"/>
      <c r="AU779" s="17"/>
      <c r="AV779" s="18"/>
      <c r="AW779" s="112"/>
      <c r="AX779" s="103"/>
      <c r="AY779" s="18"/>
      <c r="AZ779" s="18"/>
      <c r="BA779" s="18"/>
      <c r="BB779" s="17"/>
      <c r="BC779" s="19"/>
      <c r="BD779" s="19"/>
      <c r="BE779" s="19"/>
      <c r="BF779" s="17"/>
      <c r="BG779" s="18"/>
      <c r="BH779" s="18"/>
      <c r="BI779" s="128"/>
      <c r="BJ779" s="331"/>
      <c r="BK779" s="332"/>
      <c r="BL779" s="332"/>
      <c r="BM779" s="332"/>
      <c r="BN779" s="333"/>
      <c r="BO779" s="203">
        <f t="shared" si="452"/>
        <v>6.9363999999999999</v>
      </c>
      <c r="BP779" s="285">
        <v>9.3071614186549656</v>
      </c>
      <c r="BQ779" s="204">
        <v>2.9013196360888402</v>
      </c>
      <c r="BR779" s="204"/>
      <c r="BS779" s="47"/>
      <c r="BT779" s="42"/>
      <c r="BU779" s="42"/>
      <c r="BV779" s="42"/>
      <c r="BW779" s="43"/>
      <c r="BX779" s="191"/>
      <c r="BY779" s="191"/>
      <c r="BZ779" s="205"/>
      <c r="CA779" s="191"/>
      <c r="CB779" s="206"/>
      <c r="CC779" s="191"/>
      <c r="CD779" s="207">
        <f t="shared" si="453"/>
        <v>67.01157490099024</v>
      </c>
      <c r="CE779" s="47" t="s">
        <v>356</v>
      </c>
      <c r="CF779" s="42">
        <v>31.8</v>
      </c>
      <c r="CG779" s="42" t="s">
        <v>353</v>
      </c>
      <c r="CH779" s="42">
        <v>175</v>
      </c>
      <c r="CI779" s="191"/>
      <c r="CJ779" s="192"/>
      <c r="CK779" s="191" t="s">
        <v>357</v>
      </c>
      <c r="CL779" s="191" t="s">
        <v>358</v>
      </c>
      <c r="CM779" s="208">
        <v>0.13</v>
      </c>
      <c r="CN779" s="191">
        <v>470</v>
      </c>
      <c r="CO779" s="205">
        <f t="shared" si="454"/>
        <v>84.283973556489656</v>
      </c>
      <c r="CP779" s="191">
        <f t="shared" si="455"/>
        <v>50.25868117574268</v>
      </c>
      <c r="CQ779" s="145" t="s">
        <v>353</v>
      </c>
      <c r="CR779" s="191">
        <v>175</v>
      </c>
      <c r="CS779" s="191"/>
      <c r="CT779" s="191"/>
      <c r="CU779" s="191"/>
      <c r="CV779" s="192"/>
      <c r="CW779" s="191" t="s">
        <v>357</v>
      </c>
      <c r="CX779" s="209" t="s">
        <v>358</v>
      </c>
      <c r="CY779" s="208">
        <v>0.13</v>
      </c>
      <c r="CZ779" s="191">
        <v>470</v>
      </c>
      <c r="DA779" s="191"/>
      <c r="DB779" s="191">
        <f t="shared" si="456"/>
        <v>64.558194464358309</v>
      </c>
      <c r="DC779" s="43">
        <f t="shared" si="457"/>
        <v>0</v>
      </c>
      <c r="DD779" s="191" t="s">
        <v>362</v>
      </c>
      <c r="DE779" s="191">
        <v>100</v>
      </c>
      <c r="DF779" s="191" t="s">
        <v>361</v>
      </c>
      <c r="DG779" s="191">
        <v>20</v>
      </c>
      <c r="DH779" s="191" t="s">
        <v>353</v>
      </c>
      <c r="DI779" s="192">
        <v>175</v>
      </c>
      <c r="DJ779" s="191"/>
      <c r="DK779" s="209"/>
      <c r="DL779" s="208"/>
      <c r="DM779" s="191"/>
      <c r="DN779" s="191">
        <f t="shared" si="458"/>
        <v>64.558194464358309</v>
      </c>
      <c r="DO779" s="192">
        <f t="shared" si="459"/>
        <v>0</v>
      </c>
      <c r="DP779" s="191">
        <v>1</v>
      </c>
      <c r="DQ779" s="191" t="s">
        <v>363</v>
      </c>
      <c r="DR779" s="191" t="s">
        <v>371</v>
      </c>
      <c r="DS779" s="208">
        <v>0.13400000000000001</v>
      </c>
      <c r="DT779" s="191">
        <v>580</v>
      </c>
      <c r="DU779" s="191">
        <f t="shared" si="460"/>
        <v>9.3071614186549656</v>
      </c>
      <c r="DV779" s="191">
        <v>0.375</v>
      </c>
      <c r="DW779" s="191">
        <v>0.45</v>
      </c>
      <c r="DX779" s="192">
        <f t="shared" si="461"/>
        <v>11.168595816831706</v>
      </c>
      <c r="DY779" s="191">
        <v>1</v>
      </c>
      <c r="DZ779" s="191" t="s">
        <v>363</v>
      </c>
      <c r="EA779" s="191" t="s">
        <v>371</v>
      </c>
      <c r="EB779" s="208">
        <v>0.13400000000000001</v>
      </c>
      <c r="EC779" s="191">
        <v>580</v>
      </c>
      <c r="ED779" s="191">
        <f t="shared" si="462"/>
        <v>2.9013196360888402</v>
      </c>
      <c r="EE779" s="191">
        <v>0.47499999999999998</v>
      </c>
      <c r="EF779" s="191">
        <v>0.47499999999999998</v>
      </c>
      <c r="EG779" s="191">
        <f t="shared" si="463"/>
        <v>5.5842979084158531</v>
      </c>
      <c r="EH779" s="166">
        <f t="shared" si="464"/>
        <v>2</v>
      </c>
      <c r="EI779" s="205">
        <f t="shared" si="465"/>
        <v>3.4555717687933196</v>
      </c>
      <c r="EJ779" s="205">
        <f t="shared" si="466"/>
        <v>2.0326892757607764</v>
      </c>
      <c r="EK779" s="51">
        <f t="shared" si="474"/>
        <v>0.61863036032806384</v>
      </c>
      <c r="EL779" s="220">
        <f t="shared" si="467"/>
        <v>6.3141156033401646E-3</v>
      </c>
      <c r="EM779" s="221">
        <f t="shared" si="468"/>
        <v>7.0241036760478783</v>
      </c>
      <c r="EN779" s="191"/>
      <c r="EO779" s="313"/>
      <c r="EP779" s="192" t="s">
        <v>354</v>
      </c>
      <c r="EQ779" s="222">
        <f t="shared" si="469"/>
        <v>3.4555717687933196</v>
      </c>
      <c r="ER779" s="191">
        <f t="shared" si="470"/>
        <v>2.0326892757607764</v>
      </c>
      <c r="ES779" s="51">
        <f t="shared" si="471"/>
        <v>0.61863036032806384</v>
      </c>
      <c r="ET779" s="191">
        <f t="shared" si="475"/>
        <v>3.4745141156033403</v>
      </c>
      <c r="EU779" s="191">
        <f t="shared" si="472"/>
        <v>7.0241036760478783</v>
      </c>
      <c r="EV779" s="191"/>
      <c r="EW779" s="191"/>
      <c r="EX779" s="192" t="str">
        <f t="shared" si="473"/>
        <v>Front</v>
      </c>
      <c r="EY779" s="145"/>
      <c r="EZ779" s="191"/>
      <c r="FA779" s="191"/>
      <c r="FB779" s="191"/>
      <c r="FC779" s="191"/>
      <c r="FD779" s="191"/>
      <c r="FE779" s="191"/>
      <c r="FF779" s="192"/>
      <c r="FG779" s="145"/>
      <c r="FH779" s="191"/>
      <c r="FI779" s="191"/>
      <c r="FJ779" s="191"/>
      <c r="FK779" s="191"/>
      <c r="FL779" s="191"/>
      <c r="FM779" s="191"/>
      <c r="FN779" s="192"/>
      <c r="FO779" s="145"/>
      <c r="FP779" s="191"/>
      <c r="FQ779" s="191"/>
      <c r="FR779" s="191"/>
      <c r="FS779" s="191"/>
      <c r="FT779" s="191"/>
      <c r="FU779" s="191"/>
      <c r="FV779" s="192"/>
      <c r="FW779" s="191"/>
      <c r="FX779" s="191"/>
      <c r="FY779" s="191"/>
      <c r="FZ779" s="191"/>
      <c r="GA779" s="191"/>
      <c r="GB779" s="191"/>
      <c r="GC779" s="191"/>
      <c r="GD779" s="210"/>
      <c r="GE779" s="145"/>
      <c r="GF779" s="191"/>
      <c r="GG779" s="191"/>
      <c r="GH779" s="191"/>
      <c r="GI779" s="191"/>
      <c r="GJ779" s="191"/>
      <c r="GK779" s="191"/>
      <c r="GL779" s="210"/>
      <c r="GM779" s="145"/>
      <c r="GN779" s="191"/>
      <c r="GO779" s="191"/>
      <c r="GP779" s="191"/>
      <c r="GQ779" s="191"/>
      <c r="GR779" s="191"/>
      <c r="GS779" s="191"/>
      <c r="GT779" s="210"/>
      <c r="GU779" s="145"/>
      <c r="GV779" s="191"/>
      <c r="GW779" s="191"/>
      <c r="GX779" s="191"/>
      <c r="GY779" s="191"/>
      <c r="GZ779" s="191"/>
      <c r="HA779" s="191"/>
      <c r="HB779" s="210"/>
      <c r="HC779" s="145"/>
      <c r="HD779" s="191"/>
      <c r="HE779" s="191"/>
      <c r="HF779" s="191"/>
      <c r="HG779" s="191"/>
      <c r="HH779" s="191"/>
      <c r="HI779" s="191"/>
      <c r="HJ779" s="210"/>
      <c r="HR779" s="310"/>
    </row>
    <row r="780" spans="1:226" s="309" customFormat="1" ht="14.45" customHeight="1" x14ac:dyDescent="0.25">
      <c r="A780" s="211" t="s">
        <v>431</v>
      </c>
      <c r="B780" s="194" t="s">
        <v>0</v>
      </c>
      <c r="C780" s="31">
        <f t="shared" si="476"/>
        <v>770</v>
      </c>
      <c r="D780" s="173" t="str">
        <f t="shared" si="436"/>
        <v>Dw_770</v>
      </c>
      <c r="E780" s="4">
        <v>554.38471648276243</v>
      </c>
      <c r="F780" s="195" t="s">
        <v>360</v>
      </c>
      <c r="G780" s="195">
        <v>17.5</v>
      </c>
      <c r="H780" s="3">
        <f t="shared" si="437"/>
        <v>56.442964710812632</v>
      </c>
      <c r="I780" s="196">
        <f t="shared" si="438"/>
        <v>200.05364546957196</v>
      </c>
      <c r="J780" s="1">
        <f t="shared" si="439"/>
        <v>0.3</v>
      </c>
      <c r="K780" s="280">
        <f t="shared" si="440"/>
        <v>0.68851286189326877</v>
      </c>
      <c r="L780" s="280">
        <f t="shared" si="441"/>
        <v>0.78919301381951668</v>
      </c>
      <c r="M780" s="225">
        <f t="shared" si="442"/>
        <v>1.063305124887858</v>
      </c>
      <c r="N780" s="15" t="s">
        <v>432</v>
      </c>
      <c r="O780" s="197">
        <f t="shared" si="443"/>
        <v>0.59189476036463751</v>
      </c>
      <c r="P780" s="198">
        <f t="shared" si="444"/>
        <v>0</v>
      </c>
      <c r="Q780" s="198">
        <f t="shared" si="445"/>
        <v>0</v>
      </c>
      <c r="R780" s="198">
        <f t="shared" si="446"/>
        <v>0.74500097659314535</v>
      </c>
      <c r="S780" s="77">
        <f t="shared" si="447"/>
        <v>0.91038390097584154</v>
      </c>
      <c r="T780" s="199"/>
      <c r="U780" s="3">
        <f t="shared" si="448"/>
        <v>1.8085007365135097</v>
      </c>
      <c r="V780" s="98">
        <f t="shared" si="449"/>
        <v>11.120294707497683</v>
      </c>
      <c r="W780" s="49">
        <f t="shared" si="450"/>
        <v>5.0756716611797037</v>
      </c>
      <c r="X780" s="317">
        <f t="shared" si="451"/>
        <v>7.4753093933377784E-2</v>
      </c>
      <c r="Y780" s="318">
        <v>7.4753093933377784E-2</v>
      </c>
      <c r="Z780" s="200"/>
      <c r="AA780" s="66"/>
      <c r="AB780" s="66"/>
      <c r="AC780" s="66">
        <v>250</v>
      </c>
      <c r="AD780" s="66"/>
      <c r="AE780" s="66"/>
      <c r="AF780" s="66"/>
      <c r="AG780" s="66"/>
      <c r="AH780" s="195"/>
      <c r="AI780" s="34"/>
      <c r="AJ780" s="229">
        <v>180</v>
      </c>
      <c r="AK780" s="34"/>
      <c r="AL780" s="34"/>
      <c r="AM780" s="34"/>
      <c r="AN780" s="201"/>
      <c r="AO780" s="201"/>
      <c r="AP780" s="202">
        <v>240</v>
      </c>
      <c r="AQ780" s="18"/>
      <c r="AR780" s="18"/>
      <c r="AS780" s="18"/>
      <c r="AT780" s="51"/>
      <c r="AU780" s="17"/>
      <c r="AV780" s="18"/>
      <c r="AW780" s="112"/>
      <c r="AX780" s="103"/>
      <c r="AY780" s="18"/>
      <c r="AZ780" s="18"/>
      <c r="BA780" s="18"/>
      <c r="BB780" s="17"/>
      <c r="BC780" s="19"/>
      <c r="BD780" s="19"/>
      <c r="BE780" s="19"/>
      <c r="BF780" s="17"/>
      <c r="BG780" s="18"/>
      <c r="BH780" s="18"/>
      <c r="BI780" s="128"/>
      <c r="BJ780" s="331"/>
      <c r="BK780" s="332"/>
      <c r="BL780" s="332"/>
      <c r="BM780" s="332"/>
      <c r="BN780" s="333"/>
      <c r="BO780" s="203">
        <f t="shared" si="452"/>
        <v>6.9363999999999999</v>
      </c>
      <c r="BP780" s="285">
        <v>8.1372130659726416</v>
      </c>
      <c r="BQ780" s="204">
        <v>2.891400876035493</v>
      </c>
      <c r="BR780" s="204"/>
      <c r="BS780" s="47"/>
      <c r="BT780" s="42"/>
      <c r="BU780" s="42"/>
      <c r="BV780" s="42"/>
      <c r="BW780" s="43"/>
      <c r="BX780" s="191"/>
      <c r="BY780" s="191"/>
      <c r="BZ780" s="205"/>
      <c r="CA780" s="191"/>
      <c r="CB780" s="206"/>
      <c r="CC780" s="191"/>
      <c r="CD780" s="207">
        <f t="shared" si="453"/>
        <v>60.016093640871588</v>
      </c>
      <c r="CE780" s="47" t="s">
        <v>356</v>
      </c>
      <c r="CF780" s="42">
        <v>31.8</v>
      </c>
      <c r="CG780" s="42" t="s">
        <v>353</v>
      </c>
      <c r="CH780" s="42">
        <v>175</v>
      </c>
      <c r="CI780" s="191"/>
      <c r="CJ780" s="192"/>
      <c r="CK780" s="191" t="s">
        <v>357</v>
      </c>
      <c r="CL780" s="191" t="s">
        <v>358</v>
      </c>
      <c r="CM780" s="208">
        <v>0.13</v>
      </c>
      <c r="CN780" s="191">
        <v>470</v>
      </c>
      <c r="CO780" s="205">
        <f t="shared" si="454"/>
        <v>77.196162196518827</v>
      </c>
      <c r="CP780" s="191">
        <f t="shared" si="455"/>
        <v>45.012070230653691</v>
      </c>
      <c r="CQ780" s="145" t="s">
        <v>353</v>
      </c>
      <c r="CR780" s="191">
        <v>175</v>
      </c>
      <c r="CS780" s="191"/>
      <c r="CT780" s="191"/>
      <c r="CU780" s="191"/>
      <c r="CV780" s="192"/>
      <c r="CW780" s="191" t="s">
        <v>357</v>
      </c>
      <c r="CX780" s="209" t="s">
        <v>358</v>
      </c>
      <c r="CY780" s="208">
        <v>0.13</v>
      </c>
      <c r="CZ780" s="191">
        <v>470</v>
      </c>
      <c r="DA780" s="191"/>
      <c r="DB780" s="191">
        <f t="shared" si="456"/>
        <v>56.442964710812632</v>
      </c>
      <c r="DC780" s="43">
        <f t="shared" si="457"/>
        <v>0</v>
      </c>
      <c r="DD780" s="191" t="s">
        <v>362</v>
      </c>
      <c r="DE780" s="191">
        <v>100</v>
      </c>
      <c r="DF780" s="191" t="s">
        <v>361</v>
      </c>
      <c r="DG780" s="191">
        <v>20</v>
      </c>
      <c r="DH780" s="191" t="s">
        <v>353</v>
      </c>
      <c r="DI780" s="192">
        <v>175</v>
      </c>
      <c r="DJ780" s="191"/>
      <c r="DK780" s="209"/>
      <c r="DL780" s="208"/>
      <c r="DM780" s="191"/>
      <c r="DN780" s="191">
        <f t="shared" si="458"/>
        <v>56.442964710812632</v>
      </c>
      <c r="DO780" s="192">
        <f t="shared" si="459"/>
        <v>0</v>
      </c>
      <c r="DP780" s="191">
        <v>1</v>
      </c>
      <c r="DQ780" s="191" t="s">
        <v>363</v>
      </c>
      <c r="DR780" s="191" t="s">
        <v>371</v>
      </c>
      <c r="DS780" s="208">
        <v>0.13400000000000001</v>
      </c>
      <c r="DT780" s="191">
        <v>580</v>
      </c>
      <c r="DU780" s="191">
        <f t="shared" si="460"/>
        <v>8.1372130659726416</v>
      </c>
      <c r="DV780" s="191">
        <v>0.375</v>
      </c>
      <c r="DW780" s="191">
        <v>0.45</v>
      </c>
      <c r="DX780" s="192">
        <f t="shared" si="461"/>
        <v>10.002682273478598</v>
      </c>
      <c r="DY780" s="191">
        <v>1</v>
      </c>
      <c r="DZ780" s="191" t="s">
        <v>363</v>
      </c>
      <c r="EA780" s="191" t="s">
        <v>371</v>
      </c>
      <c r="EB780" s="208">
        <v>0.13400000000000001</v>
      </c>
      <c r="EC780" s="191">
        <v>580</v>
      </c>
      <c r="ED780" s="191">
        <f t="shared" si="462"/>
        <v>2.891400876035493</v>
      </c>
      <c r="EE780" s="191">
        <v>0.47499999999999998</v>
      </c>
      <c r="EF780" s="191">
        <v>0.47499999999999998</v>
      </c>
      <c r="EG780" s="191">
        <f t="shared" si="463"/>
        <v>5.001341136739299</v>
      </c>
      <c r="EH780" s="166">
        <f t="shared" si="464"/>
        <v>2</v>
      </c>
      <c r="EI780" s="205">
        <f t="shared" si="465"/>
        <v>3.0744512520729663</v>
      </c>
      <c r="EJ780" s="205">
        <f t="shared" si="466"/>
        <v>1.8085007365135097</v>
      </c>
      <c r="EK780" s="51">
        <f t="shared" ref="EK780:EK843" si="477">IF((BQ780-EJ780)/2&gt;$EK$2,$EK$2,MAX(BQ780-EJ780-$EL$2,(BQ780-EJ780)/2))</f>
        <v>0.83290013952198327</v>
      </c>
      <c r="EL780" s="220">
        <f t="shared" si="467"/>
        <v>0.19687437396351681</v>
      </c>
      <c r="EM780" s="221">
        <f t="shared" si="468"/>
        <v>5.5601473537488415</v>
      </c>
      <c r="EN780" s="191"/>
      <c r="EO780" s="313"/>
      <c r="EP780" s="192" t="s">
        <v>354</v>
      </c>
      <c r="EQ780" s="222">
        <f t="shared" si="469"/>
        <v>3.0744512520729663</v>
      </c>
      <c r="ER780" s="191">
        <f t="shared" si="470"/>
        <v>1.8085007365135097</v>
      </c>
      <c r="ES780" s="51">
        <f t="shared" si="471"/>
        <v>0.83290013952198327</v>
      </c>
      <c r="ET780" s="191">
        <f t="shared" ref="ET780:ET843" si="478">IF((BO780/2-($EI$2*POWER(Y780*I780/(EH780*$EI$2),2/5)))/2&gt;0,BO780/2+EL780,EL780)</f>
        <v>3.6650743739635168</v>
      </c>
      <c r="EU780" s="191">
        <f t="shared" si="472"/>
        <v>5.5601473537488415</v>
      </c>
      <c r="EV780" s="191"/>
      <c r="EW780" s="191"/>
      <c r="EX780" s="192" t="str">
        <f t="shared" si="473"/>
        <v>Front</v>
      </c>
      <c r="EY780" s="145"/>
      <c r="EZ780" s="191"/>
      <c r="FA780" s="191"/>
      <c r="FB780" s="191"/>
      <c r="FC780" s="191"/>
      <c r="FD780" s="191"/>
      <c r="FE780" s="191"/>
      <c r="FF780" s="192"/>
      <c r="FG780" s="145"/>
      <c r="FH780" s="191"/>
      <c r="FI780" s="191"/>
      <c r="FJ780" s="191"/>
      <c r="FK780" s="191"/>
      <c r="FL780" s="191"/>
      <c r="FM780" s="191"/>
      <c r="FN780" s="192"/>
      <c r="FO780" s="145"/>
      <c r="FP780" s="191"/>
      <c r="FQ780" s="191"/>
      <c r="FR780" s="191"/>
      <c r="FS780" s="191"/>
      <c r="FT780" s="191"/>
      <c r="FU780" s="191"/>
      <c r="FV780" s="192"/>
      <c r="FW780" s="191"/>
      <c r="FX780" s="191"/>
      <c r="FY780" s="191"/>
      <c r="FZ780" s="191"/>
      <c r="GA780" s="191"/>
      <c r="GB780" s="191"/>
      <c r="GC780" s="191"/>
      <c r="GD780" s="210"/>
      <c r="GE780" s="145"/>
      <c r="GF780" s="191"/>
      <c r="GG780" s="191"/>
      <c r="GH780" s="191"/>
      <c r="GI780" s="191"/>
      <c r="GJ780" s="191"/>
      <c r="GK780" s="191"/>
      <c r="GL780" s="210"/>
      <c r="GM780" s="145"/>
      <c r="GN780" s="191"/>
      <c r="GO780" s="191"/>
      <c r="GP780" s="191"/>
      <c r="GQ780" s="191"/>
      <c r="GR780" s="191"/>
      <c r="GS780" s="191"/>
      <c r="GT780" s="210"/>
      <c r="GU780" s="145"/>
      <c r="GV780" s="191"/>
      <c r="GW780" s="191"/>
      <c r="GX780" s="191"/>
      <c r="GY780" s="191"/>
      <c r="GZ780" s="191"/>
      <c r="HA780" s="191"/>
      <c r="HB780" s="210"/>
      <c r="HC780" s="145"/>
      <c r="HD780" s="191"/>
      <c r="HE780" s="191"/>
      <c r="HF780" s="191"/>
      <c r="HG780" s="191"/>
      <c r="HH780" s="191"/>
      <c r="HI780" s="191"/>
      <c r="HJ780" s="210"/>
      <c r="HR780" s="310"/>
    </row>
    <row r="781" spans="1:226" s="309" customFormat="1" ht="14.45" customHeight="1" x14ac:dyDescent="0.25">
      <c r="A781" s="211" t="s">
        <v>431</v>
      </c>
      <c r="B781" s="194" t="s">
        <v>0</v>
      </c>
      <c r="C781" s="31">
        <f t="shared" ref="C781:C844" si="479">C780+1</f>
        <v>771</v>
      </c>
      <c r="D781" s="173" t="str">
        <f t="shared" si="436"/>
        <v>Dw_771</v>
      </c>
      <c r="E781" s="4">
        <v>703.48888764085336</v>
      </c>
      <c r="F781" s="195" t="s">
        <v>360</v>
      </c>
      <c r="G781" s="195">
        <v>17.5</v>
      </c>
      <c r="H781" s="3">
        <f t="shared" si="437"/>
        <v>39.127855344430259</v>
      </c>
      <c r="I781" s="196">
        <f t="shared" si="438"/>
        <v>149.26762774071668</v>
      </c>
      <c r="J781" s="1">
        <f t="shared" si="439"/>
        <v>0.3</v>
      </c>
      <c r="K781" s="280">
        <f t="shared" si="440"/>
        <v>0.63060244225647899</v>
      </c>
      <c r="L781" s="280">
        <f t="shared" si="441"/>
        <v>0.72723551191721891</v>
      </c>
      <c r="M781" s="225">
        <f t="shared" si="442"/>
        <v>1.144460587681797</v>
      </c>
      <c r="N781" s="15" t="s">
        <v>432</v>
      </c>
      <c r="O781" s="197">
        <f t="shared" si="443"/>
        <v>0.54542663393791413</v>
      </c>
      <c r="P781" s="198">
        <f t="shared" si="444"/>
        <v>0</v>
      </c>
      <c r="Q781" s="198">
        <f t="shared" si="445"/>
        <v>0</v>
      </c>
      <c r="R781" s="198">
        <f t="shared" si="446"/>
        <v>0.8018622646864666</v>
      </c>
      <c r="S781" s="77">
        <f t="shared" si="447"/>
        <v>0.69572849809969028</v>
      </c>
      <c r="T781" s="199"/>
      <c r="U781" s="3">
        <f t="shared" si="448"/>
        <v>1.6659098992197439</v>
      </c>
      <c r="V781" s="98">
        <f t="shared" si="449"/>
        <v>9.4358696938823456</v>
      </c>
      <c r="W781" s="49">
        <f t="shared" si="450"/>
        <v>4.1467142525080041</v>
      </c>
      <c r="X781" s="317">
        <f t="shared" si="451"/>
        <v>8.1590962890272831E-2</v>
      </c>
      <c r="Y781" s="318">
        <v>8.1590962890272831E-2</v>
      </c>
      <c r="Z781" s="200"/>
      <c r="AA781" s="66"/>
      <c r="AB781" s="66"/>
      <c r="AC781" s="66">
        <v>250</v>
      </c>
      <c r="AD781" s="66"/>
      <c r="AE781" s="66"/>
      <c r="AF781" s="66"/>
      <c r="AG781" s="66"/>
      <c r="AH781" s="195"/>
      <c r="AI781" s="34"/>
      <c r="AJ781" s="229">
        <v>180</v>
      </c>
      <c r="AK781" s="34"/>
      <c r="AL781" s="34"/>
      <c r="AM781" s="34"/>
      <c r="AN781" s="201"/>
      <c r="AO781" s="201"/>
      <c r="AP781" s="202">
        <v>240</v>
      </c>
      <c r="AQ781" s="18"/>
      <c r="AR781" s="18"/>
      <c r="AS781" s="18"/>
      <c r="AT781" s="51"/>
      <c r="AU781" s="17"/>
      <c r="AV781" s="18"/>
      <c r="AW781" s="112"/>
      <c r="AX781" s="103"/>
      <c r="AY781" s="18"/>
      <c r="AZ781" s="18"/>
      <c r="BA781" s="18"/>
      <c r="BB781" s="17"/>
      <c r="BC781" s="19"/>
      <c r="BD781" s="19"/>
      <c r="BE781" s="19"/>
      <c r="BF781" s="17"/>
      <c r="BG781" s="18"/>
      <c r="BH781" s="18"/>
      <c r="BI781" s="128"/>
      <c r="BJ781" s="331"/>
      <c r="BK781" s="332"/>
      <c r="BL781" s="332"/>
      <c r="BM781" s="332"/>
      <c r="BN781" s="333"/>
      <c r="BO781" s="203">
        <f t="shared" si="452"/>
        <v>6.9363999999999999</v>
      </c>
      <c r="BP781" s="285">
        <v>5.6409456410285248</v>
      </c>
      <c r="BQ781" s="204">
        <v>2.8230088875115422</v>
      </c>
      <c r="BR781" s="204"/>
      <c r="BS781" s="47"/>
      <c r="BT781" s="42"/>
      <c r="BU781" s="42"/>
      <c r="BV781" s="42"/>
      <c r="BW781" s="43"/>
      <c r="BX781" s="191"/>
      <c r="BY781" s="191"/>
      <c r="BZ781" s="205"/>
      <c r="CA781" s="191"/>
      <c r="CB781" s="206"/>
      <c r="CC781" s="191"/>
      <c r="CD781" s="207">
        <f t="shared" si="453"/>
        <v>44.780288322215</v>
      </c>
      <c r="CE781" s="47" t="s">
        <v>356</v>
      </c>
      <c r="CF781" s="42">
        <v>31.8</v>
      </c>
      <c r="CG781" s="42" t="s">
        <v>353</v>
      </c>
      <c r="CH781" s="42">
        <v>175</v>
      </c>
      <c r="CI781" s="191"/>
      <c r="CJ781" s="192"/>
      <c r="CK781" s="191" t="s">
        <v>357</v>
      </c>
      <c r="CL781" s="191" t="s">
        <v>358</v>
      </c>
      <c r="CM781" s="208">
        <v>0.13</v>
      </c>
      <c r="CN781" s="191">
        <v>470</v>
      </c>
      <c r="CO781" s="205">
        <f t="shared" si="454"/>
        <v>61.040363200428295</v>
      </c>
      <c r="CP781" s="191">
        <f t="shared" si="455"/>
        <v>33.58521624166125</v>
      </c>
      <c r="CQ781" s="145" t="s">
        <v>353</v>
      </c>
      <c r="CR781" s="191">
        <v>175</v>
      </c>
      <c r="CS781" s="191"/>
      <c r="CT781" s="191"/>
      <c r="CU781" s="191"/>
      <c r="CV781" s="192"/>
      <c r="CW781" s="191" t="s">
        <v>357</v>
      </c>
      <c r="CX781" s="209" t="s">
        <v>358</v>
      </c>
      <c r="CY781" s="208">
        <v>0.13</v>
      </c>
      <c r="CZ781" s="191">
        <v>470</v>
      </c>
      <c r="DA781" s="191"/>
      <c r="DB781" s="191">
        <f t="shared" si="456"/>
        <v>39.127855344430259</v>
      </c>
      <c r="DC781" s="43">
        <f t="shared" si="457"/>
        <v>0</v>
      </c>
      <c r="DD781" s="191" t="s">
        <v>362</v>
      </c>
      <c r="DE781" s="191">
        <v>100</v>
      </c>
      <c r="DF781" s="191" t="s">
        <v>361</v>
      </c>
      <c r="DG781" s="191">
        <v>20</v>
      </c>
      <c r="DH781" s="191" t="s">
        <v>353</v>
      </c>
      <c r="DI781" s="192">
        <v>175</v>
      </c>
      <c r="DJ781" s="191"/>
      <c r="DK781" s="209"/>
      <c r="DL781" s="208"/>
      <c r="DM781" s="191"/>
      <c r="DN781" s="191">
        <f t="shared" si="458"/>
        <v>39.127855344430259</v>
      </c>
      <c r="DO781" s="192">
        <f t="shared" si="459"/>
        <v>0</v>
      </c>
      <c r="DP781" s="191">
        <v>1</v>
      </c>
      <c r="DQ781" s="191" t="s">
        <v>363</v>
      </c>
      <c r="DR781" s="191" t="s">
        <v>371</v>
      </c>
      <c r="DS781" s="208">
        <v>0.13400000000000001</v>
      </c>
      <c r="DT781" s="191">
        <v>580</v>
      </c>
      <c r="DU781" s="191">
        <f t="shared" si="460"/>
        <v>5.6409456410285248</v>
      </c>
      <c r="DV781" s="191">
        <v>0.375</v>
      </c>
      <c r="DW781" s="191">
        <v>0.45</v>
      </c>
      <c r="DX781" s="192">
        <f t="shared" si="461"/>
        <v>7.4633813870358345</v>
      </c>
      <c r="DY781" s="191">
        <v>1</v>
      </c>
      <c r="DZ781" s="191" t="s">
        <v>363</v>
      </c>
      <c r="EA781" s="191" t="s">
        <v>371</v>
      </c>
      <c r="EB781" s="208">
        <v>0.13400000000000001</v>
      </c>
      <c r="EC781" s="191">
        <v>580</v>
      </c>
      <c r="ED781" s="191">
        <f t="shared" si="462"/>
        <v>2.8230088875115422</v>
      </c>
      <c r="EE781" s="191">
        <v>0.47499999999999998</v>
      </c>
      <c r="EF781" s="191">
        <v>0.47499999999999998</v>
      </c>
      <c r="EG781" s="191">
        <f t="shared" si="463"/>
        <v>3.7316906935179173</v>
      </c>
      <c r="EH781" s="166">
        <f t="shared" si="464"/>
        <v>2</v>
      </c>
      <c r="EI781" s="205">
        <f t="shared" si="465"/>
        <v>2.8320468286735645</v>
      </c>
      <c r="EJ781" s="205">
        <f t="shared" si="466"/>
        <v>1.6659098992197439</v>
      </c>
      <c r="EK781" s="51">
        <f t="shared" si="477"/>
        <v>0.90709898829179836</v>
      </c>
      <c r="EL781" s="220">
        <f t="shared" si="467"/>
        <v>0.31807658566321773</v>
      </c>
      <c r="EM781" s="221">
        <f t="shared" si="468"/>
        <v>4.7179348469411728</v>
      </c>
      <c r="EN781" s="191"/>
      <c r="EO781" s="313"/>
      <c r="EP781" s="192" t="s">
        <v>354</v>
      </c>
      <c r="EQ781" s="222">
        <f t="shared" si="469"/>
        <v>2.8320468286735645</v>
      </c>
      <c r="ER781" s="191">
        <f t="shared" si="470"/>
        <v>1.6659098992197439</v>
      </c>
      <c r="ES781" s="51">
        <f t="shared" si="471"/>
        <v>0.90709898829179836</v>
      </c>
      <c r="ET781" s="191">
        <f t="shared" si="478"/>
        <v>3.7862765856632175</v>
      </c>
      <c r="EU781" s="191">
        <f t="shared" si="472"/>
        <v>4.7179348469411728</v>
      </c>
      <c r="EV781" s="191"/>
      <c r="EW781" s="191"/>
      <c r="EX781" s="192" t="str">
        <f t="shared" si="473"/>
        <v>Front</v>
      </c>
      <c r="EY781" s="145"/>
      <c r="EZ781" s="191"/>
      <c r="FA781" s="191"/>
      <c r="FB781" s="191"/>
      <c r="FC781" s="191"/>
      <c r="FD781" s="191"/>
      <c r="FE781" s="191"/>
      <c r="FF781" s="192"/>
      <c r="FG781" s="145"/>
      <c r="FH781" s="191"/>
      <c r="FI781" s="191"/>
      <c r="FJ781" s="191"/>
      <c r="FK781" s="191"/>
      <c r="FL781" s="191"/>
      <c r="FM781" s="191"/>
      <c r="FN781" s="192"/>
      <c r="FO781" s="145"/>
      <c r="FP781" s="191"/>
      <c r="FQ781" s="191"/>
      <c r="FR781" s="191"/>
      <c r="FS781" s="191"/>
      <c r="FT781" s="191"/>
      <c r="FU781" s="191"/>
      <c r="FV781" s="192"/>
      <c r="FW781" s="191"/>
      <c r="FX781" s="191"/>
      <c r="FY781" s="191"/>
      <c r="FZ781" s="191"/>
      <c r="GA781" s="191"/>
      <c r="GB781" s="191"/>
      <c r="GC781" s="191"/>
      <c r="GD781" s="210"/>
      <c r="GE781" s="145"/>
      <c r="GF781" s="191"/>
      <c r="GG781" s="191"/>
      <c r="GH781" s="191"/>
      <c r="GI781" s="191"/>
      <c r="GJ781" s="191"/>
      <c r="GK781" s="191"/>
      <c r="GL781" s="210"/>
      <c r="GM781" s="145"/>
      <c r="GN781" s="191"/>
      <c r="GO781" s="191"/>
      <c r="GP781" s="191"/>
      <c r="GQ781" s="191"/>
      <c r="GR781" s="191"/>
      <c r="GS781" s="191"/>
      <c r="GT781" s="210"/>
      <c r="GU781" s="145"/>
      <c r="GV781" s="191"/>
      <c r="GW781" s="191"/>
      <c r="GX781" s="191"/>
      <c r="GY781" s="191"/>
      <c r="GZ781" s="191"/>
      <c r="HA781" s="191"/>
      <c r="HB781" s="210"/>
      <c r="HC781" s="145"/>
      <c r="HD781" s="191"/>
      <c r="HE781" s="191"/>
      <c r="HF781" s="191"/>
      <c r="HG781" s="191"/>
      <c r="HH781" s="191"/>
      <c r="HI781" s="191"/>
      <c r="HJ781" s="210"/>
      <c r="HR781" s="310"/>
    </row>
    <row r="782" spans="1:226" s="309" customFormat="1" ht="14.45" customHeight="1" x14ac:dyDescent="0.25">
      <c r="A782" s="211" t="s">
        <v>431</v>
      </c>
      <c r="B782" s="194" t="s">
        <v>0</v>
      </c>
      <c r="C782" s="31">
        <f t="shared" si="479"/>
        <v>772</v>
      </c>
      <c r="D782" s="173" t="str">
        <f t="shared" si="436"/>
        <v>Dw_772</v>
      </c>
      <c r="E782" s="4">
        <v>522.16687320848428</v>
      </c>
      <c r="F782" s="195" t="s">
        <v>360</v>
      </c>
      <c r="G782" s="195">
        <v>17.5</v>
      </c>
      <c r="H782" s="3">
        <f t="shared" si="437"/>
        <v>58.552206406993264</v>
      </c>
      <c r="I782" s="196">
        <f t="shared" si="438"/>
        <v>205.25016262856465</v>
      </c>
      <c r="J782" s="1">
        <f t="shared" si="439"/>
        <v>0.3</v>
      </c>
      <c r="K782" s="280">
        <f t="shared" si="440"/>
        <v>0.69855947584651112</v>
      </c>
      <c r="L782" s="280">
        <f t="shared" si="441"/>
        <v>0.79968693965010251</v>
      </c>
      <c r="M782" s="225">
        <f t="shared" si="442"/>
        <v>1.0516264470131922</v>
      </c>
      <c r="N782" s="15" t="s">
        <v>432</v>
      </c>
      <c r="O782" s="197">
        <f t="shared" si="443"/>
        <v>0.59976520473757688</v>
      </c>
      <c r="P782" s="198">
        <f t="shared" si="444"/>
        <v>0</v>
      </c>
      <c r="Q782" s="198">
        <f t="shared" si="445"/>
        <v>0</v>
      </c>
      <c r="R782" s="198">
        <f t="shared" si="446"/>
        <v>0.73681835222851599</v>
      </c>
      <c r="S782" s="77">
        <f t="shared" si="447"/>
        <v>0.94230134573129953</v>
      </c>
      <c r="T782" s="199"/>
      <c r="U782" s="3">
        <f t="shared" si="448"/>
        <v>1.8106553236786855</v>
      </c>
      <c r="V782" s="98">
        <f t="shared" si="449"/>
        <v>11.146807183964283</v>
      </c>
      <c r="W782" s="49">
        <f t="shared" si="450"/>
        <v>5.2528231125434779</v>
      </c>
      <c r="X782" s="317">
        <f t="shared" si="451"/>
        <v>7.3077700281523411E-2</v>
      </c>
      <c r="Y782" s="318">
        <v>7.3077700281523411E-2</v>
      </c>
      <c r="Z782" s="200"/>
      <c r="AA782" s="66"/>
      <c r="AB782" s="66"/>
      <c r="AC782" s="66">
        <v>250</v>
      </c>
      <c r="AD782" s="66"/>
      <c r="AE782" s="66"/>
      <c r="AF782" s="66"/>
      <c r="AG782" s="66"/>
      <c r="AH782" s="195"/>
      <c r="AI782" s="34"/>
      <c r="AJ782" s="229">
        <v>180</v>
      </c>
      <c r="AK782" s="34"/>
      <c r="AL782" s="34"/>
      <c r="AM782" s="34"/>
      <c r="AN782" s="201"/>
      <c r="AO782" s="201"/>
      <c r="AP782" s="202">
        <v>240</v>
      </c>
      <c r="AQ782" s="18"/>
      <c r="AR782" s="18"/>
      <c r="AS782" s="18"/>
      <c r="AT782" s="51"/>
      <c r="AU782" s="17"/>
      <c r="AV782" s="18"/>
      <c r="AW782" s="112"/>
      <c r="AX782" s="103"/>
      <c r="AY782" s="18"/>
      <c r="AZ782" s="18"/>
      <c r="BA782" s="18"/>
      <c r="BB782" s="17"/>
      <c r="BC782" s="19"/>
      <c r="BD782" s="19"/>
      <c r="BE782" s="19"/>
      <c r="BF782" s="17"/>
      <c r="BG782" s="18"/>
      <c r="BH782" s="18"/>
      <c r="BI782" s="128"/>
      <c r="BJ782" s="331"/>
      <c r="BK782" s="332"/>
      <c r="BL782" s="332"/>
      <c r="BM782" s="332"/>
      <c r="BN782" s="333"/>
      <c r="BO782" s="203">
        <f t="shared" si="452"/>
        <v>6.9363999999999999</v>
      </c>
      <c r="BP782" s="285">
        <v>8.4412961200324759</v>
      </c>
      <c r="BQ782" s="204">
        <v>2.8660258704082122</v>
      </c>
      <c r="BR782" s="204"/>
      <c r="BS782" s="47"/>
      <c r="BT782" s="42"/>
      <c r="BU782" s="42"/>
      <c r="BV782" s="42"/>
      <c r="BW782" s="43"/>
      <c r="BX782" s="191"/>
      <c r="BY782" s="191"/>
      <c r="BZ782" s="205"/>
      <c r="CA782" s="191"/>
      <c r="CB782" s="206"/>
      <c r="CC782" s="191"/>
      <c r="CD782" s="207">
        <f t="shared" si="453"/>
        <v>61.575048788569397</v>
      </c>
      <c r="CE782" s="47" t="s">
        <v>356</v>
      </c>
      <c r="CF782" s="42">
        <v>31.8</v>
      </c>
      <c r="CG782" s="42" t="s">
        <v>353</v>
      </c>
      <c r="CH782" s="42">
        <v>175</v>
      </c>
      <c r="CI782" s="191"/>
      <c r="CJ782" s="192"/>
      <c r="CK782" s="191" t="s">
        <v>357</v>
      </c>
      <c r="CL782" s="191" t="s">
        <v>358</v>
      </c>
      <c r="CM782" s="208">
        <v>0.13</v>
      </c>
      <c r="CN782" s="191">
        <v>470</v>
      </c>
      <c r="CO782" s="205">
        <f t="shared" si="454"/>
        <v>78.174195963150254</v>
      </c>
      <c r="CP782" s="191">
        <f t="shared" si="455"/>
        <v>46.181286591427046</v>
      </c>
      <c r="CQ782" s="145" t="s">
        <v>353</v>
      </c>
      <c r="CR782" s="191">
        <v>175</v>
      </c>
      <c r="CS782" s="191"/>
      <c r="CT782" s="191"/>
      <c r="CU782" s="191"/>
      <c r="CV782" s="192"/>
      <c r="CW782" s="191" t="s">
        <v>357</v>
      </c>
      <c r="CX782" s="209" t="s">
        <v>358</v>
      </c>
      <c r="CY782" s="208">
        <v>0.13</v>
      </c>
      <c r="CZ782" s="191">
        <v>470</v>
      </c>
      <c r="DA782" s="191"/>
      <c r="DB782" s="191">
        <f t="shared" si="456"/>
        <v>58.552206406993264</v>
      </c>
      <c r="DC782" s="43">
        <f t="shared" si="457"/>
        <v>0</v>
      </c>
      <c r="DD782" s="191" t="s">
        <v>362</v>
      </c>
      <c r="DE782" s="191">
        <v>100</v>
      </c>
      <c r="DF782" s="191" t="s">
        <v>361</v>
      </c>
      <c r="DG782" s="191">
        <v>20</v>
      </c>
      <c r="DH782" s="191" t="s">
        <v>353</v>
      </c>
      <c r="DI782" s="192">
        <v>175</v>
      </c>
      <c r="DJ782" s="191"/>
      <c r="DK782" s="209"/>
      <c r="DL782" s="208"/>
      <c r="DM782" s="191"/>
      <c r="DN782" s="191">
        <f t="shared" si="458"/>
        <v>58.552206406993264</v>
      </c>
      <c r="DO782" s="192">
        <f t="shared" si="459"/>
        <v>0</v>
      </c>
      <c r="DP782" s="191">
        <v>1</v>
      </c>
      <c r="DQ782" s="191" t="s">
        <v>363</v>
      </c>
      <c r="DR782" s="191" t="s">
        <v>371</v>
      </c>
      <c r="DS782" s="208">
        <v>0.13400000000000001</v>
      </c>
      <c r="DT782" s="191">
        <v>580</v>
      </c>
      <c r="DU782" s="191">
        <f t="shared" si="460"/>
        <v>8.4412961200324759</v>
      </c>
      <c r="DV782" s="191">
        <v>0.375</v>
      </c>
      <c r="DW782" s="191">
        <v>0.45</v>
      </c>
      <c r="DX782" s="192">
        <f t="shared" si="461"/>
        <v>10.262508131428234</v>
      </c>
      <c r="DY782" s="191">
        <v>1</v>
      </c>
      <c r="DZ782" s="191" t="s">
        <v>363</v>
      </c>
      <c r="EA782" s="191" t="s">
        <v>371</v>
      </c>
      <c r="EB782" s="208">
        <v>0.13400000000000001</v>
      </c>
      <c r="EC782" s="191">
        <v>580</v>
      </c>
      <c r="ED782" s="191">
        <f t="shared" si="462"/>
        <v>2.8660258704082122</v>
      </c>
      <c r="EE782" s="191">
        <v>0.47499999999999998</v>
      </c>
      <c r="EF782" s="191">
        <v>0.47499999999999998</v>
      </c>
      <c r="EG782" s="191">
        <f t="shared" si="463"/>
        <v>5.131254065714117</v>
      </c>
      <c r="EH782" s="166">
        <f t="shared" si="464"/>
        <v>2</v>
      </c>
      <c r="EI782" s="205">
        <f t="shared" si="465"/>
        <v>3.0781140502537654</v>
      </c>
      <c r="EJ782" s="205">
        <f t="shared" si="466"/>
        <v>1.8106553236786855</v>
      </c>
      <c r="EK782" s="51">
        <f t="shared" si="477"/>
        <v>0.80537054672952668</v>
      </c>
      <c r="EL782" s="220">
        <f t="shared" si="467"/>
        <v>0.19504297487311728</v>
      </c>
      <c r="EM782" s="221">
        <f t="shared" si="468"/>
        <v>5.5734035919821414</v>
      </c>
      <c r="EN782" s="191"/>
      <c r="EO782" s="313"/>
      <c r="EP782" s="192" t="s">
        <v>354</v>
      </c>
      <c r="EQ782" s="222">
        <f t="shared" si="469"/>
        <v>3.0781140502537654</v>
      </c>
      <c r="ER782" s="191">
        <f t="shared" si="470"/>
        <v>1.8106553236786855</v>
      </c>
      <c r="ES782" s="51">
        <f t="shared" si="471"/>
        <v>0.80537054672952668</v>
      </c>
      <c r="ET782" s="191">
        <f t="shared" si="478"/>
        <v>3.6632429748731172</v>
      </c>
      <c r="EU782" s="191">
        <f t="shared" si="472"/>
        <v>5.5734035919821414</v>
      </c>
      <c r="EV782" s="191"/>
      <c r="EW782" s="191"/>
      <c r="EX782" s="192" t="str">
        <f t="shared" si="473"/>
        <v>Front</v>
      </c>
      <c r="EY782" s="145"/>
      <c r="EZ782" s="191"/>
      <c r="FA782" s="191"/>
      <c r="FB782" s="191"/>
      <c r="FC782" s="191"/>
      <c r="FD782" s="191"/>
      <c r="FE782" s="191"/>
      <c r="FF782" s="192"/>
      <c r="FG782" s="145"/>
      <c r="FH782" s="191"/>
      <c r="FI782" s="191"/>
      <c r="FJ782" s="191"/>
      <c r="FK782" s="191"/>
      <c r="FL782" s="191"/>
      <c r="FM782" s="191"/>
      <c r="FN782" s="192"/>
      <c r="FO782" s="145"/>
      <c r="FP782" s="191"/>
      <c r="FQ782" s="191"/>
      <c r="FR782" s="191"/>
      <c r="FS782" s="191"/>
      <c r="FT782" s="191"/>
      <c r="FU782" s="191"/>
      <c r="FV782" s="192"/>
      <c r="FW782" s="191"/>
      <c r="FX782" s="191"/>
      <c r="FY782" s="191"/>
      <c r="FZ782" s="191"/>
      <c r="GA782" s="191"/>
      <c r="GB782" s="191"/>
      <c r="GC782" s="191"/>
      <c r="GD782" s="210"/>
      <c r="GE782" s="145"/>
      <c r="GF782" s="191"/>
      <c r="GG782" s="191"/>
      <c r="GH782" s="191"/>
      <c r="GI782" s="191"/>
      <c r="GJ782" s="191"/>
      <c r="GK782" s="191"/>
      <c r="GL782" s="210"/>
      <c r="GM782" s="145"/>
      <c r="GN782" s="191"/>
      <c r="GO782" s="191"/>
      <c r="GP782" s="191"/>
      <c r="GQ782" s="191"/>
      <c r="GR782" s="191"/>
      <c r="GS782" s="191"/>
      <c r="GT782" s="210"/>
      <c r="GU782" s="145"/>
      <c r="GV782" s="191"/>
      <c r="GW782" s="191"/>
      <c r="GX782" s="191"/>
      <c r="GY782" s="191"/>
      <c r="GZ782" s="191"/>
      <c r="HA782" s="191"/>
      <c r="HB782" s="210"/>
      <c r="HC782" s="145"/>
      <c r="HD782" s="191"/>
      <c r="HE782" s="191"/>
      <c r="HF782" s="191"/>
      <c r="HG782" s="191"/>
      <c r="HH782" s="191"/>
      <c r="HI782" s="191"/>
      <c r="HJ782" s="210"/>
      <c r="HR782" s="310"/>
    </row>
    <row r="783" spans="1:226" s="309" customFormat="1" ht="14.45" customHeight="1" x14ac:dyDescent="0.25">
      <c r="A783" s="211" t="s">
        <v>431</v>
      </c>
      <c r="B783" s="194" t="s">
        <v>0</v>
      </c>
      <c r="C783" s="31">
        <f t="shared" si="479"/>
        <v>773</v>
      </c>
      <c r="D783" s="173" t="str">
        <f t="shared" si="436"/>
        <v>Dw_773</v>
      </c>
      <c r="E783" s="4">
        <v>495.14154390810143</v>
      </c>
      <c r="F783" s="195" t="s">
        <v>360</v>
      </c>
      <c r="G783" s="195">
        <v>17.5</v>
      </c>
      <c r="H783" s="3">
        <f t="shared" si="437"/>
        <v>44.74653687845197</v>
      </c>
      <c r="I783" s="196">
        <f t="shared" si="438"/>
        <v>169.0433806132508</v>
      </c>
      <c r="J783" s="1">
        <f t="shared" si="439"/>
        <v>0.30000000000000004</v>
      </c>
      <c r="K783" s="280">
        <f t="shared" si="440"/>
        <v>0.63749614788480424</v>
      </c>
      <c r="L783" s="280">
        <f t="shared" si="441"/>
        <v>0.71434751043303935</v>
      </c>
      <c r="M783" s="225">
        <f t="shared" si="442"/>
        <v>1.1333394206959617</v>
      </c>
      <c r="N783" s="15" t="s">
        <v>432</v>
      </c>
      <c r="O783" s="197">
        <f t="shared" si="443"/>
        <v>0.53576063282477948</v>
      </c>
      <c r="P783" s="198">
        <f t="shared" si="444"/>
        <v>0</v>
      </c>
      <c r="Q783" s="198">
        <f t="shared" si="445"/>
        <v>0</v>
      </c>
      <c r="R783" s="198">
        <f t="shared" si="446"/>
        <v>0.79407025835509792</v>
      </c>
      <c r="S783" s="77">
        <f t="shared" si="447"/>
        <v>0.74863152904403107</v>
      </c>
      <c r="T783" s="199"/>
      <c r="U783" s="3">
        <f t="shared" si="448"/>
        <v>1.5865453452351976</v>
      </c>
      <c r="V783" s="98">
        <f t="shared" si="449"/>
        <v>8.5582288504574056</v>
      </c>
      <c r="W783" s="49">
        <f t="shared" si="450"/>
        <v>5.2284809930106544</v>
      </c>
      <c r="X783" s="317">
        <f t="shared" si="451"/>
        <v>6.3769347137929075E-2</v>
      </c>
      <c r="Y783" s="318">
        <v>6.3769347137929075E-2</v>
      </c>
      <c r="Z783" s="200"/>
      <c r="AA783" s="66"/>
      <c r="AB783" s="66"/>
      <c r="AC783" s="66">
        <v>250</v>
      </c>
      <c r="AD783" s="66"/>
      <c r="AE783" s="66"/>
      <c r="AF783" s="66"/>
      <c r="AG783" s="66"/>
      <c r="AH783" s="195"/>
      <c r="AI783" s="34"/>
      <c r="AJ783" s="229">
        <v>180</v>
      </c>
      <c r="AK783" s="34"/>
      <c r="AL783" s="34"/>
      <c r="AM783" s="34"/>
      <c r="AN783" s="201"/>
      <c r="AO783" s="201"/>
      <c r="AP783" s="202">
        <v>240</v>
      </c>
      <c r="AQ783" s="18"/>
      <c r="AR783" s="18"/>
      <c r="AS783" s="18"/>
      <c r="AT783" s="51"/>
      <c r="AU783" s="17"/>
      <c r="AV783" s="18"/>
      <c r="AW783" s="112"/>
      <c r="AX783" s="103"/>
      <c r="AY783" s="18"/>
      <c r="AZ783" s="18"/>
      <c r="BA783" s="18"/>
      <c r="BB783" s="17"/>
      <c r="BC783" s="19"/>
      <c r="BD783" s="19"/>
      <c r="BE783" s="19"/>
      <c r="BF783" s="17"/>
      <c r="BG783" s="18"/>
      <c r="BH783" s="18"/>
      <c r="BI783" s="128"/>
      <c r="BJ783" s="331"/>
      <c r="BK783" s="332"/>
      <c r="BL783" s="332"/>
      <c r="BM783" s="332"/>
      <c r="BN783" s="333"/>
      <c r="BO783" s="203">
        <f t="shared" si="452"/>
        <v>6.9363999999999999</v>
      </c>
      <c r="BP783" s="285">
        <v>6.4509741189164362</v>
      </c>
      <c r="BQ783" s="204">
        <v>2.9710944861076904</v>
      </c>
      <c r="BR783" s="204"/>
      <c r="BS783" s="47"/>
      <c r="BT783" s="42"/>
      <c r="BU783" s="42"/>
      <c r="BV783" s="42"/>
      <c r="BW783" s="43"/>
      <c r="BX783" s="191"/>
      <c r="BY783" s="191"/>
      <c r="BZ783" s="205"/>
      <c r="CA783" s="191"/>
      <c r="CB783" s="206"/>
      <c r="CC783" s="191"/>
      <c r="CD783" s="207">
        <f t="shared" si="453"/>
        <v>50.713014183975247</v>
      </c>
      <c r="CE783" s="47" t="s">
        <v>356</v>
      </c>
      <c r="CF783" s="42">
        <v>31.8</v>
      </c>
      <c r="CG783" s="42" t="s">
        <v>353</v>
      </c>
      <c r="CH783" s="42">
        <v>175</v>
      </c>
      <c r="CI783" s="191"/>
      <c r="CJ783" s="192"/>
      <c r="CK783" s="191" t="s">
        <v>357</v>
      </c>
      <c r="CL783" s="191" t="s">
        <v>358</v>
      </c>
      <c r="CM783" s="208">
        <v>0.13</v>
      </c>
      <c r="CN783" s="191">
        <v>470</v>
      </c>
      <c r="CO783" s="205">
        <f t="shared" si="454"/>
        <v>69.57875300491898</v>
      </c>
      <c r="CP783" s="191">
        <f t="shared" si="455"/>
        <v>38.034760637981435</v>
      </c>
      <c r="CQ783" s="145" t="s">
        <v>353</v>
      </c>
      <c r="CR783" s="191">
        <v>175</v>
      </c>
      <c r="CS783" s="191"/>
      <c r="CT783" s="191"/>
      <c r="CU783" s="191"/>
      <c r="CV783" s="192"/>
      <c r="CW783" s="191" t="s">
        <v>357</v>
      </c>
      <c r="CX783" s="209" t="s">
        <v>358</v>
      </c>
      <c r="CY783" s="208">
        <v>0.13</v>
      </c>
      <c r="CZ783" s="191">
        <v>470</v>
      </c>
      <c r="DA783" s="191"/>
      <c r="DB783" s="191">
        <f t="shared" si="456"/>
        <v>44.74653687845197</v>
      </c>
      <c r="DC783" s="43">
        <f t="shared" si="457"/>
        <v>0</v>
      </c>
      <c r="DD783" s="191" t="s">
        <v>362</v>
      </c>
      <c r="DE783" s="191">
        <v>100</v>
      </c>
      <c r="DF783" s="191" t="s">
        <v>361</v>
      </c>
      <c r="DG783" s="191">
        <v>20</v>
      </c>
      <c r="DH783" s="191" t="s">
        <v>353</v>
      </c>
      <c r="DI783" s="192">
        <v>175</v>
      </c>
      <c r="DJ783" s="191"/>
      <c r="DK783" s="209"/>
      <c r="DL783" s="208"/>
      <c r="DM783" s="191"/>
      <c r="DN783" s="191">
        <f t="shared" si="458"/>
        <v>44.74653687845197</v>
      </c>
      <c r="DO783" s="192">
        <f t="shared" si="459"/>
        <v>0</v>
      </c>
      <c r="DP783" s="191">
        <v>1</v>
      </c>
      <c r="DQ783" s="191" t="s">
        <v>363</v>
      </c>
      <c r="DR783" s="191" t="s">
        <v>371</v>
      </c>
      <c r="DS783" s="208">
        <v>0.13400000000000001</v>
      </c>
      <c r="DT783" s="191">
        <v>580</v>
      </c>
      <c r="DU783" s="191">
        <f t="shared" si="460"/>
        <v>6.4509741189164362</v>
      </c>
      <c r="DV783" s="191">
        <v>0.375</v>
      </c>
      <c r="DW783" s="191">
        <v>0.45</v>
      </c>
      <c r="DX783" s="192">
        <f t="shared" si="461"/>
        <v>8.4521690306625405</v>
      </c>
      <c r="DY783" s="191">
        <v>1</v>
      </c>
      <c r="DZ783" s="191" t="s">
        <v>363</v>
      </c>
      <c r="EA783" s="191" t="s">
        <v>371</v>
      </c>
      <c r="EB783" s="208">
        <v>0.13400000000000001</v>
      </c>
      <c r="EC783" s="191">
        <v>580</v>
      </c>
      <c r="ED783" s="191">
        <f t="shared" si="462"/>
        <v>2.9710944861076904</v>
      </c>
      <c r="EE783" s="191">
        <v>0.47499999999999998</v>
      </c>
      <c r="EF783" s="191">
        <v>0.47499999999999998</v>
      </c>
      <c r="EG783" s="191">
        <f t="shared" si="463"/>
        <v>4.2260845153312703</v>
      </c>
      <c r="EH783" s="166">
        <f t="shared" si="464"/>
        <v>2</v>
      </c>
      <c r="EI783" s="205">
        <f t="shared" si="465"/>
        <v>2.6971270868998358</v>
      </c>
      <c r="EJ783" s="205">
        <f t="shared" si="466"/>
        <v>1.5865453452351976</v>
      </c>
      <c r="EK783" s="51">
        <f t="shared" si="477"/>
        <v>1.1345491408724928</v>
      </c>
      <c r="EL783" s="220">
        <f t="shared" si="467"/>
        <v>0.38553645655008206</v>
      </c>
      <c r="EM783" s="221">
        <f t="shared" si="468"/>
        <v>4.2791144252287028</v>
      </c>
      <c r="EN783" s="191"/>
      <c r="EO783" s="313"/>
      <c r="EP783" s="192" t="s">
        <v>354</v>
      </c>
      <c r="EQ783" s="222">
        <f t="shared" si="469"/>
        <v>2.6971270868998358</v>
      </c>
      <c r="ER783" s="191">
        <f t="shared" si="470"/>
        <v>1.5865453452351976</v>
      </c>
      <c r="ES783" s="51">
        <f t="shared" si="471"/>
        <v>1.1345491408724928</v>
      </c>
      <c r="ET783" s="191">
        <f t="shared" si="478"/>
        <v>3.8537364565500818</v>
      </c>
      <c r="EU783" s="191">
        <f t="shared" si="472"/>
        <v>4.2791144252287028</v>
      </c>
      <c r="EV783" s="191"/>
      <c r="EW783" s="191"/>
      <c r="EX783" s="192" t="str">
        <f t="shared" si="473"/>
        <v>Front</v>
      </c>
      <c r="EY783" s="145"/>
      <c r="EZ783" s="191"/>
      <c r="FA783" s="191"/>
      <c r="FB783" s="191"/>
      <c r="FC783" s="191"/>
      <c r="FD783" s="191"/>
      <c r="FE783" s="191"/>
      <c r="FF783" s="192"/>
      <c r="FG783" s="145"/>
      <c r="FH783" s="191"/>
      <c r="FI783" s="191"/>
      <c r="FJ783" s="191"/>
      <c r="FK783" s="191"/>
      <c r="FL783" s="191"/>
      <c r="FM783" s="191"/>
      <c r="FN783" s="192"/>
      <c r="FO783" s="145"/>
      <c r="FP783" s="191"/>
      <c r="FQ783" s="191"/>
      <c r="FR783" s="191"/>
      <c r="FS783" s="191"/>
      <c r="FT783" s="191"/>
      <c r="FU783" s="191"/>
      <c r="FV783" s="192"/>
      <c r="FW783" s="191"/>
      <c r="FX783" s="191"/>
      <c r="FY783" s="191"/>
      <c r="FZ783" s="191"/>
      <c r="GA783" s="191"/>
      <c r="GB783" s="191"/>
      <c r="GC783" s="191"/>
      <c r="GD783" s="210"/>
      <c r="GE783" s="145"/>
      <c r="GF783" s="191"/>
      <c r="GG783" s="191"/>
      <c r="GH783" s="191"/>
      <c r="GI783" s="191"/>
      <c r="GJ783" s="191"/>
      <c r="GK783" s="191"/>
      <c r="GL783" s="210"/>
      <c r="GM783" s="145"/>
      <c r="GN783" s="191"/>
      <c r="GO783" s="191"/>
      <c r="GP783" s="191"/>
      <c r="GQ783" s="191"/>
      <c r="GR783" s="191"/>
      <c r="GS783" s="191"/>
      <c r="GT783" s="210"/>
      <c r="GU783" s="145"/>
      <c r="GV783" s="191"/>
      <c r="GW783" s="191"/>
      <c r="GX783" s="191"/>
      <c r="GY783" s="191"/>
      <c r="GZ783" s="191"/>
      <c r="HA783" s="191"/>
      <c r="HB783" s="210"/>
      <c r="HC783" s="145"/>
      <c r="HD783" s="191"/>
      <c r="HE783" s="191"/>
      <c r="HF783" s="191"/>
      <c r="HG783" s="191"/>
      <c r="HH783" s="191"/>
      <c r="HI783" s="191"/>
      <c r="HJ783" s="210"/>
      <c r="HR783" s="310"/>
    </row>
    <row r="784" spans="1:226" s="309" customFormat="1" ht="14.45" customHeight="1" x14ac:dyDescent="0.25">
      <c r="A784" s="211" t="s">
        <v>431</v>
      </c>
      <c r="B784" s="194" t="s">
        <v>0</v>
      </c>
      <c r="C784" s="31">
        <f t="shared" si="479"/>
        <v>774</v>
      </c>
      <c r="D784" s="173" t="str">
        <f t="shared" si="436"/>
        <v>Dw_774</v>
      </c>
      <c r="E784" s="4">
        <v>605.44261512582079</v>
      </c>
      <c r="F784" s="195" t="s">
        <v>360</v>
      </c>
      <c r="G784" s="195">
        <v>17.5</v>
      </c>
      <c r="H784" s="3">
        <f t="shared" si="437"/>
        <v>55.671193297661425</v>
      </c>
      <c r="I784" s="196">
        <f t="shared" si="438"/>
        <v>195.94606769408503</v>
      </c>
      <c r="J784" s="1">
        <f t="shared" si="439"/>
        <v>0.3</v>
      </c>
      <c r="K784" s="280">
        <f t="shared" si="440"/>
        <v>0.69481397907029796</v>
      </c>
      <c r="L784" s="280">
        <f t="shared" si="441"/>
        <v>0.79072860966258041</v>
      </c>
      <c r="M784" s="225">
        <f t="shared" si="442"/>
        <v>1.0559109087876304</v>
      </c>
      <c r="N784" s="15" t="s">
        <v>432</v>
      </c>
      <c r="O784" s="197">
        <f t="shared" si="443"/>
        <v>0.59304645724693528</v>
      </c>
      <c r="P784" s="198">
        <f t="shared" si="444"/>
        <v>0</v>
      </c>
      <c r="Q784" s="198">
        <f t="shared" si="445"/>
        <v>0</v>
      </c>
      <c r="R784" s="198">
        <f t="shared" si="446"/>
        <v>0.73982024522368883</v>
      </c>
      <c r="S784" s="77">
        <f t="shared" si="447"/>
        <v>0.91193415003906453</v>
      </c>
      <c r="T784" s="199"/>
      <c r="U784" s="3">
        <f t="shared" si="448"/>
        <v>1.7373362214000156</v>
      </c>
      <c r="V784" s="98">
        <f t="shared" si="449"/>
        <v>10.262346297040846</v>
      </c>
      <c r="W784" s="49">
        <f t="shared" si="450"/>
        <v>5.424801666819044</v>
      </c>
      <c r="X784" s="317">
        <f t="shared" si="451"/>
        <v>6.9032253432928944E-2</v>
      </c>
      <c r="Y784" s="318">
        <v>6.9032253432928931E-2</v>
      </c>
      <c r="Z784" s="200"/>
      <c r="AA784" s="66"/>
      <c r="AB784" s="66"/>
      <c r="AC784" s="66">
        <v>250</v>
      </c>
      <c r="AD784" s="66"/>
      <c r="AE784" s="66"/>
      <c r="AF784" s="66"/>
      <c r="AG784" s="66"/>
      <c r="AH784" s="195"/>
      <c r="AI784" s="34"/>
      <c r="AJ784" s="229">
        <v>180</v>
      </c>
      <c r="AK784" s="34"/>
      <c r="AL784" s="34"/>
      <c r="AM784" s="34"/>
      <c r="AN784" s="201"/>
      <c r="AO784" s="201"/>
      <c r="AP784" s="202">
        <v>240</v>
      </c>
      <c r="AQ784" s="18"/>
      <c r="AR784" s="18"/>
      <c r="AS784" s="18"/>
      <c r="AT784" s="51"/>
      <c r="AU784" s="17"/>
      <c r="AV784" s="18"/>
      <c r="AW784" s="112"/>
      <c r="AX784" s="103"/>
      <c r="AY784" s="18"/>
      <c r="AZ784" s="18"/>
      <c r="BA784" s="18"/>
      <c r="BB784" s="17"/>
      <c r="BC784" s="19"/>
      <c r="BD784" s="19"/>
      <c r="BE784" s="19"/>
      <c r="BF784" s="17"/>
      <c r="BG784" s="18"/>
      <c r="BH784" s="18"/>
      <c r="BI784" s="128"/>
      <c r="BJ784" s="331"/>
      <c r="BK784" s="332"/>
      <c r="BL784" s="332"/>
      <c r="BM784" s="332"/>
      <c r="BN784" s="333"/>
      <c r="BO784" s="203">
        <f t="shared" si="452"/>
        <v>6.9363999999999999</v>
      </c>
      <c r="BP784" s="285">
        <v>8.0259490942940754</v>
      </c>
      <c r="BQ784" s="204">
        <v>2.8272191941780713</v>
      </c>
      <c r="BR784" s="204"/>
      <c r="BS784" s="47"/>
      <c r="BT784" s="42"/>
      <c r="BU784" s="42"/>
      <c r="BV784" s="42"/>
      <c r="BW784" s="43"/>
      <c r="BX784" s="191"/>
      <c r="BY784" s="191"/>
      <c r="BZ784" s="205"/>
      <c r="CA784" s="191"/>
      <c r="CB784" s="206"/>
      <c r="CC784" s="191"/>
      <c r="CD784" s="207">
        <f t="shared" si="453"/>
        <v>58.783820308225508</v>
      </c>
      <c r="CE784" s="47" t="s">
        <v>356</v>
      </c>
      <c r="CF784" s="42">
        <v>31.8</v>
      </c>
      <c r="CG784" s="42" t="s">
        <v>353</v>
      </c>
      <c r="CH784" s="42">
        <v>175</v>
      </c>
      <c r="CI784" s="191"/>
      <c r="CJ784" s="192"/>
      <c r="CK784" s="191" t="s">
        <v>357</v>
      </c>
      <c r="CL784" s="191" t="s">
        <v>358</v>
      </c>
      <c r="CM784" s="208">
        <v>0.13</v>
      </c>
      <c r="CN784" s="191">
        <v>470</v>
      </c>
      <c r="CO784" s="205">
        <f t="shared" si="454"/>
        <v>74.632127247334324</v>
      </c>
      <c r="CP784" s="191">
        <f t="shared" si="455"/>
        <v>44.087865231169133</v>
      </c>
      <c r="CQ784" s="145" t="s">
        <v>353</v>
      </c>
      <c r="CR784" s="191">
        <v>175</v>
      </c>
      <c r="CS784" s="191"/>
      <c r="CT784" s="191"/>
      <c r="CU784" s="191"/>
      <c r="CV784" s="192"/>
      <c r="CW784" s="191" t="s">
        <v>357</v>
      </c>
      <c r="CX784" s="209" t="s">
        <v>358</v>
      </c>
      <c r="CY784" s="208">
        <v>0.13</v>
      </c>
      <c r="CZ784" s="191">
        <v>470</v>
      </c>
      <c r="DA784" s="191"/>
      <c r="DB784" s="191">
        <f t="shared" si="456"/>
        <v>55.671193297661425</v>
      </c>
      <c r="DC784" s="43">
        <f t="shared" si="457"/>
        <v>0</v>
      </c>
      <c r="DD784" s="191" t="s">
        <v>362</v>
      </c>
      <c r="DE784" s="191">
        <v>100</v>
      </c>
      <c r="DF784" s="191" t="s">
        <v>361</v>
      </c>
      <c r="DG784" s="191">
        <v>20</v>
      </c>
      <c r="DH784" s="191" t="s">
        <v>353</v>
      </c>
      <c r="DI784" s="192">
        <v>175</v>
      </c>
      <c r="DJ784" s="191"/>
      <c r="DK784" s="209"/>
      <c r="DL784" s="208"/>
      <c r="DM784" s="191"/>
      <c r="DN784" s="191">
        <f t="shared" si="458"/>
        <v>55.671193297661425</v>
      </c>
      <c r="DO784" s="192">
        <f t="shared" si="459"/>
        <v>0</v>
      </c>
      <c r="DP784" s="191">
        <v>1</v>
      </c>
      <c r="DQ784" s="191" t="s">
        <v>363</v>
      </c>
      <c r="DR784" s="191" t="s">
        <v>371</v>
      </c>
      <c r="DS784" s="208">
        <v>0.13400000000000001</v>
      </c>
      <c r="DT784" s="191">
        <v>580</v>
      </c>
      <c r="DU784" s="191">
        <f t="shared" si="460"/>
        <v>8.0259490942940754</v>
      </c>
      <c r="DV784" s="191">
        <v>0.375</v>
      </c>
      <c r="DW784" s="191">
        <v>0.45</v>
      </c>
      <c r="DX784" s="192">
        <f t="shared" si="461"/>
        <v>9.7973033847042519</v>
      </c>
      <c r="DY784" s="191">
        <v>1</v>
      </c>
      <c r="DZ784" s="191" t="s">
        <v>363</v>
      </c>
      <c r="EA784" s="191" t="s">
        <v>371</v>
      </c>
      <c r="EB784" s="208">
        <v>0.13400000000000001</v>
      </c>
      <c r="EC784" s="191">
        <v>580</v>
      </c>
      <c r="ED784" s="191">
        <f t="shared" si="462"/>
        <v>2.8272191941780713</v>
      </c>
      <c r="EE784" s="191">
        <v>0.47499999999999998</v>
      </c>
      <c r="EF784" s="191">
        <v>0.47499999999999998</v>
      </c>
      <c r="EG784" s="191">
        <f t="shared" si="463"/>
        <v>4.8986516923521259</v>
      </c>
      <c r="EH784" s="166">
        <f t="shared" si="464"/>
        <v>2</v>
      </c>
      <c r="EI784" s="205">
        <f t="shared" si="465"/>
        <v>2.9534715763800263</v>
      </c>
      <c r="EJ784" s="205">
        <f t="shared" si="466"/>
        <v>1.7373362214000156</v>
      </c>
      <c r="EK784" s="51">
        <f t="shared" si="477"/>
        <v>0.83988297277805568</v>
      </c>
      <c r="EL784" s="220">
        <f t="shared" si="467"/>
        <v>0.25736421180998681</v>
      </c>
      <c r="EM784" s="221">
        <f t="shared" si="468"/>
        <v>5.1311731485204231</v>
      </c>
      <c r="EN784" s="191"/>
      <c r="EO784" s="313"/>
      <c r="EP784" s="192" t="s">
        <v>354</v>
      </c>
      <c r="EQ784" s="222">
        <f t="shared" si="469"/>
        <v>2.9534715763800263</v>
      </c>
      <c r="ER784" s="191">
        <f t="shared" si="470"/>
        <v>1.7373362214000156</v>
      </c>
      <c r="ES784" s="51">
        <f t="shared" si="471"/>
        <v>0.83988297277805568</v>
      </c>
      <c r="ET784" s="191">
        <f t="shared" si="478"/>
        <v>3.7255642118099868</v>
      </c>
      <c r="EU784" s="191">
        <f t="shared" si="472"/>
        <v>5.1311731485204231</v>
      </c>
      <c r="EV784" s="191"/>
      <c r="EW784" s="191"/>
      <c r="EX784" s="192" t="str">
        <f t="shared" si="473"/>
        <v>Front</v>
      </c>
      <c r="EY784" s="145"/>
      <c r="EZ784" s="191"/>
      <c r="FA784" s="191"/>
      <c r="FB784" s="191"/>
      <c r="FC784" s="191"/>
      <c r="FD784" s="191"/>
      <c r="FE784" s="191"/>
      <c r="FF784" s="192"/>
      <c r="FG784" s="145"/>
      <c r="FH784" s="191"/>
      <c r="FI784" s="191"/>
      <c r="FJ784" s="191"/>
      <c r="FK784" s="191"/>
      <c r="FL784" s="191"/>
      <c r="FM784" s="191"/>
      <c r="FN784" s="192"/>
      <c r="FO784" s="145"/>
      <c r="FP784" s="191"/>
      <c r="FQ784" s="191"/>
      <c r="FR784" s="191"/>
      <c r="FS784" s="191"/>
      <c r="FT784" s="191"/>
      <c r="FU784" s="191"/>
      <c r="FV784" s="192"/>
      <c r="FW784" s="191"/>
      <c r="FX784" s="191"/>
      <c r="FY784" s="191"/>
      <c r="FZ784" s="191"/>
      <c r="GA784" s="191"/>
      <c r="GB784" s="191"/>
      <c r="GC784" s="191"/>
      <c r="GD784" s="210"/>
      <c r="GE784" s="145"/>
      <c r="GF784" s="191"/>
      <c r="GG784" s="191"/>
      <c r="GH784" s="191"/>
      <c r="GI784" s="191"/>
      <c r="GJ784" s="191"/>
      <c r="GK784" s="191"/>
      <c r="GL784" s="210"/>
      <c r="GM784" s="145"/>
      <c r="GN784" s="191"/>
      <c r="GO784" s="191"/>
      <c r="GP784" s="191"/>
      <c r="GQ784" s="191"/>
      <c r="GR784" s="191"/>
      <c r="GS784" s="191"/>
      <c r="GT784" s="210"/>
      <c r="GU784" s="145"/>
      <c r="GV784" s="191"/>
      <c r="GW784" s="191"/>
      <c r="GX784" s="191"/>
      <c r="GY784" s="191"/>
      <c r="GZ784" s="191"/>
      <c r="HA784" s="191"/>
      <c r="HB784" s="210"/>
      <c r="HC784" s="145"/>
      <c r="HD784" s="191"/>
      <c r="HE784" s="191"/>
      <c r="HF784" s="191"/>
      <c r="HG784" s="191"/>
      <c r="HH784" s="191"/>
      <c r="HI784" s="191"/>
      <c r="HJ784" s="210"/>
      <c r="HR784" s="310"/>
    </row>
    <row r="785" spans="1:226" s="309" customFormat="1" ht="14.45" customHeight="1" x14ac:dyDescent="0.25">
      <c r="A785" s="211" t="s">
        <v>431</v>
      </c>
      <c r="B785" s="194" t="s">
        <v>0</v>
      </c>
      <c r="C785" s="31">
        <f t="shared" si="479"/>
        <v>775</v>
      </c>
      <c r="D785" s="173" t="str">
        <f t="shared" si="436"/>
        <v>Dw_775</v>
      </c>
      <c r="E785" s="4">
        <v>620.93932972611981</v>
      </c>
      <c r="F785" s="195" t="s">
        <v>360</v>
      </c>
      <c r="G785" s="195">
        <v>17.5</v>
      </c>
      <c r="H785" s="3">
        <f t="shared" si="437"/>
        <v>59.44068280533677</v>
      </c>
      <c r="I785" s="196">
        <f t="shared" si="438"/>
        <v>205.79250968809069</v>
      </c>
      <c r="J785" s="1">
        <f t="shared" si="439"/>
        <v>0.30000000000000004</v>
      </c>
      <c r="K785" s="280">
        <f t="shared" si="440"/>
        <v>0.71035485220898209</v>
      </c>
      <c r="L785" s="280">
        <f t="shared" si="441"/>
        <v>0.86665457445455762</v>
      </c>
      <c r="M785" s="225">
        <f t="shared" si="442"/>
        <v>1.0386447462020776</v>
      </c>
      <c r="N785" s="15" t="s">
        <v>432</v>
      </c>
      <c r="O785" s="197">
        <f t="shared" si="443"/>
        <v>0.64999093084091808</v>
      </c>
      <c r="P785" s="198">
        <f t="shared" si="444"/>
        <v>0</v>
      </c>
      <c r="Q785" s="198">
        <f t="shared" si="445"/>
        <v>0</v>
      </c>
      <c r="R785" s="198">
        <f t="shared" si="446"/>
        <v>0.72772276945011027</v>
      </c>
      <c r="S785" s="77">
        <f t="shared" si="447"/>
        <v>0.96619383182972485</v>
      </c>
      <c r="T785" s="199"/>
      <c r="U785" s="3">
        <f t="shared" si="448"/>
        <v>2.1471103291722824</v>
      </c>
      <c r="V785" s="98">
        <f t="shared" si="449"/>
        <v>15.674281403170243</v>
      </c>
      <c r="W785" s="49">
        <f t="shared" si="450"/>
        <v>3.7922429281711403</v>
      </c>
      <c r="X785" s="317">
        <f t="shared" si="451"/>
        <v>0.11160541238840628</v>
      </c>
      <c r="Y785" s="318">
        <v>0.11160541238840629</v>
      </c>
      <c r="Z785" s="200"/>
      <c r="AA785" s="66"/>
      <c r="AB785" s="66"/>
      <c r="AC785" s="66">
        <v>250</v>
      </c>
      <c r="AD785" s="66"/>
      <c r="AE785" s="66"/>
      <c r="AF785" s="66"/>
      <c r="AG785" s="66"/>
      <c r="AH785" s="195"/>
      <c r="AI785" s="34"/>
      <c r="AJ785" s="229">
        <v>180</v>
      </c>
      <c r="AK785" s="34"/>
      <c r="AL785" s="34"/>
      <c r="AM785" s="34"/>
      <c r="AN785" s="201"/>
      <c r="AO785" s="201"/>
      <c r="AP785" s="202">
        <v>240</v>
      </c>
      <c r="AQ785" s="18"/>
      <c r="AR785" s="18"/>
      <c r="AS785" s="18"/>
      <c r="AT785" s="51"/>
      <c r="AU785" s="17"/>
      <c r="AV785" s="18"/>
      <c r="AW785" s="112"/>
      <c r="AX785" s="103"/>
      <c r="AY785" s="18"/>
      <c r="AZ785" s="18"/>
      <c r="BA785" s="18"/>
      <c r="BB785" s="17"/>
      <c r="BC785" s="19"/>
      <c r="BD785" s="19"/>
      <c r="BE785" s="19"/>
      <c r="BF785" s="17"/>
      <c r="BG785" s="18"/>
      <c r="BH785" s="18"/>
      <c r="BI785" s="128"/>
      <c r="BJ785" s="331"/>
      <c r="BK785" s="332"/>
      <c r="BL785" s="332"/>
      <c r="BM785" s="332"/>
      <c r="BN785" s="333"/>
      <c r="BO785" s="203">
        <f t="shared" si="452"/>
        <v>6.9363999999999999</v>
      </c>
      <c r="BP785" s="285">
        <v>8.5693850996679508</v>
      </c>
      <c r="BQ785" s="204">
        <v>2.8025392948106291</v>
      </c>
      <c r="BR785" s="204"/>
      <c r="BS785" s="47"/>
      <c r="BT785" s="42"/>
      <c r="BU785" s="42"/>
      <c r="BV785" s="42"/>
      <c r="BW785" s="43"/>
      <c r="BX785" s="191"/>
      <c r="BY785" s="191"/>
      <c r="BZ785" s="205"/>
      <c r="CA785" s="191"/>
      <c r="CB785" s="206"/>
      <c r="CC785" s="191"/>
      <c r="CD785" s="207">
        <f t="shared" si="453"/>
        <v>61.737752906427211</v>
      </c>
      <c r="CE785" s="47" t="s">
        <v>356</v>
      </c>
      <c r="CF785" s="42">
        <v>31.8</v>
      </c>
      <c r="CG785" s="42" t="s">
        <v>353</v>
      </c>
      <c r="CH785" s="42">
        <v>175</v>
      </c>
      <c r="CI785" s="191"/>
      <c r="CJ785" s="192"/>
      <c r="CK785" s="191" t="s">
        <v>357</v>
      </c>
      <c r="CL785" s="191" t="s">
        <v>358</v>
      </c>
      <c r="CM785" s="208">
        <v>0.13</v>
      </c>
      <c r="CN785" s="191">
        <v>470</v>
      </c>
      <c r="CO785" s="205">
        <f t="shared" si="454"/>
        <v>76.939590225989292</v>
      </c>
      <c r="CP785" s="191">
        <f t="shared" si="455"/>
        <v>46.303314679820403</v>
      </c>
      <c r="CQ785" s="145" t="s">
        <v>353</v>
      </c>
      <c r="CR785" s="191">
        <v>175</v>
      </c>
      <c r="CS785" s="191"/>
      <c r="CT785" s="191"/>
      <c r="CU785" s="191"/>
      <c r="CV785" s="192"/>
      <c r="CW785" s="191" t="s">
        <v>357</v>
      </c>
      <c r="CX785" s="209" t="s">
        <v>358</v>
      </c>
      <c r="CY785" s="208">
        <v>0.13</v>
      </c>
      <c r="CZ785" s="191">
        <v>470</v>
      </c>
      <c r="DA785" s="191"/>
      <c r="DB785" s="191">
        <f t="shared" si="456"/>
        <v>59.44068280533677</v>
      </c>
      <c r="DC785" s="43">
        <f t="shared" si="457"/>
        <v>0</v>
      </c>
      <c r="DD785" s="191" t="s">
        <v>362</v>
      </c>
      <c r="DE785" s="191">
        <v>100</v>
      </c>
      <c r="DF785" s="191" t="s">
        <v>361</v>
      </c>
      <c r="DG785" s="191">
        <v>20</v>
      </c>
      <c r="DH785" s="191" t="s">
        <v>353</v>
      </c>
      <c r="DI785" s="192">
        <v>175</v>
      </c>
      <c r="DJ785" s="191"/>
      <c r="DK785" s="209"/>
      <c r="DL785" s="208"/>
      <c r="DM785" s="191"/>
      <c r="DN785" s="191">
        <f t="shared" si="458"/>
        <v>59.44068280533677</v>
      </c>
      <c r="DO785" s="192">
        <f t="shared" si="459"/>
        <v>0</v>
      </c>
      <c r="DP785" s="191">
        <v>1</v>
      </c>
      <c r="DQ785" s="191" t="s">
        <v>363</v>
      </c>
      <c r="DR785" s="191" t="s">
        <v>371</v>
      </c>
      <c r="DS785" s="208">
        <v>0.13400000000000001</v>
      </c>
      <c r="DT785" s="191">
        <v>580</v>
      </c>
      <c r="DU785" s="191">
        <f t="shared" si="460"/>
        <v>8.5693850996679508</v>
      </c>
      <c r="DV785" s="191">
        <v>0.375</v>
      </c>
      <c r="DW785" s="191">
        <v>0.45</v>
      </c>
      <c r="DX785" s="192">
        <f t="shared" si="461"/>
        <v>10.289625484404535</v>
      </c>
      <c r="DY785" s="191">
        <v>1</v>
      </c>
      <c r="DZ785" s="191" t="s">
        <v>363</v>
      </c>
      <c r="EA785" s="191" t="s">
        <v>371</v>
      </c>
      <c r="EB785" s="208">
        <v>0.13400000000000001</v>
      </c>
      <c r="EC785" s="191">
        <v>580</v>
      </c>
      <c r="ED785" s="191">
        <f t="shared" si="462"/>
        <v>2.8025392948106291</v>
      </c>
      <c r="EE785" s="191">
        <v>0.47499999999999998</v>
      </c>
      <c r="EF785" s="191">
        <v>0.47499999999999998</v>
      </c>
      <c r="EG785" s="191">
        <f t="shared" si="463"/>
        <v>5.1448127422022676</v>
      </c>
      <c r="EH785" s="166">
        <f t="shared" si="464"/>
        <v>2</v>
      </c>
      <c r="EI785" s="205">
        <f t="shared" si="465"/>
        <v>3.6500875595928801</v>
      </c>
      <c r="EJ785" s="205">
        <f t="shared" si="466"/>
        <v>2.1471103291722824</v>
      </c>
      <c r="EK785" s="51">
        <f t="shared" si="477"/>
        <v>0.40542896563834674</v>
      </c>
      <c r="EL785" s="220">
        <f t="shared" si="467"/>
        <v>1.6431562202035599</v>
      </c>
      <c r="EM785" s="221">
        <f t="shared" si="468"/>
        <v>7.8371407015851213</v>
      </c>
      <c r="EN785" s="191"/>
      <c r="EO785" s="313"/>
      <c r="EP785" s="192" t="s">
        <v>354</v>
      </c>
      <c r="EQ785" s="222">
        <f t="shared" si="469"/>
        <v>3.6500875595928801</v>
      </c>
      <c r="ER785" s="191">
        <f t="shared" si="470"/>
        <v>2.1471103291722824</v>
      </c>
      <c r="ES785" s="51">
        <f t="shared" si="471"/>
        <v>0.40542896563834674</v>
      </c>
      <c r="ET785" s="191">
        <f t="shared" si="478"/>
        <v>1.6431562202035599</v>
      </c>
      <c r="EU785" s="191">
        <f t="shared" si="472"/>
        <v>7.8371407015851213</v>
      </c>
      <c r="EV785" s="191"/>
      <c r="EW785" s="191"/>
      <c r="EX785" s="192" t="str">
        <f t="shared" si="473"/>
        <v>Rear</v>
      </c>
      <c r="EY785" s="145"/>
      <c r="EZ785" s="191"/>
      <c r="FA785" s="191"/>
      <c r="FB785" s="191"/>
      <c r="FC785" s="191"/>
      <c r="FD785" s="191"/>
      <c r="FE785" s="191"/>
      <c r="FF785" s="192"/>
      <c r="FG785" s="145"/>
      <c r="FH785" s="191"/>
      <c r="FI785" s="191"/>
      <c r="FJ785" s="191"/>
      <c r="FK785" s="191"/>
      <c r="FL785" s="191"/>
      <c r="FM785" s="191"/>
      <c r="FN785" s="192"/>
      <c r="FO785" s="145"/>
      <c r="FP785" s="191"/>
      <c r="FQ785" s="191"/>
      <c r="FR785" s="191"/>
      <c r="FS785" s="191"/>
      <c r="FT785" s="191"/>
      <c r="FU785" s="191"/>
      <c r="FV785" s="192"/>
      <c r="FW785" s="191"/>
      <c r="FX785" s="191"/>
      <c r="FY785" s="191"/>
      <c r="FZ785" s="191"/>
      <c r="GA785" s="191"/>
      <c r="GB785" s="191"/>
      <c r="GC785" s="191"/>
      <c r="GD785" s="210"/>
      <c r="GE785" s="145"/>
      <c r="GF785" s="191"/>
      <c r="GG785" s="191"/>
      <c r="GH785" s="191"/>
      <c r="GI785" s="191"/>
      <c r="GJ785" s="191"/>
      <c r="GK785" s="191"/>
      <c r="GL785" s="210"/>
      <c r="GM785" s="145"/>
      <c r="GN785" s="191"/>
      <c r="GO785" s="191"/>
      <c r="GP785" s="191"/>
      <c r="GQ785" s="191"/>
      <c r="GR785" s="191"/>
      <c r="GS785" s="191"/>
      <c r="GT785" s="210"/>
      <c r="GU785" s="145"/>
      <c r="GV785" s="191"/>
      <c r="GW785" s="191"/>
      <c r="GX785" s="191"/>
      <c r="GY785" s="191"/>
      <c r="GZ785" s="191"/>
      <c r="HA785" s="191"/>
      <c r="HB785" s="210"/>
      <c r="HC785" s="145"/>
      <c r="HD785" s="191"/>
      <c r="HE785" s="191"/>
      <c r="HF785" s="191"/>
      <c r="HG785" s="191"/>
      <c r="HH785" s="191"/>
      <c r="HI785" s="191"/>
      <c r="HJ785" s="210"/>
      <c r="HR785" s="310"/>
    </row>
    <row r="786" spans="1:226" s="309" customFormat="1" ht="14.45" customHeight="1" x14ac:dyDescent="0.25">
      <c r="A786" s="211" t="s">
        <v>431</v>
      </c>
      <c r="B786" s="194" t="s">
        <v>0</v>
      </c>
      <c r="C786" s="31">
        <f t="shared" si="479"/>
        <v>776</v>
      </c>
      <c r="D786" s="173" t="str">
        <f t="shared" si="436"/>
        <v>Dw_776</v>
      </c>
      <c r="E786" s="4">
        <v>493.43964636767771</v>
      </c>
      <c r="F786" s="195" t="s">
        <v>360</v>
      </c>
      <c r="G786" s="195">
        <v>17.5</v>
      </c>
      <c r="H786" s="3">
        <f t="shared" si="437"/>
        <v>59.727351003932611</v>
      </c>
      <c r="I786" s="196">
        <f t="shared" si="438"/>
        <v>207.85642153628976</v>
      </c>
      <c r="J786" s="1">
        <f t="shared" si="439"/>
        <v>0.30000000000000004</v>
      </c>
      <c r="K786" s="280">
        <f t="shared" si="440"/>
        <v>0.70538137485930674</v>
      </c>
      <c r="L786" s="280">
        <f t="shared" si="441"/>
        <v>0.80365341094829346</v>
      </c>
      <c r="M786" s="225">
        <f t="shared" si="442"/>
        <v>1.0440263198142035</v>
      </c>
      <c r="N786" s="15" t="s">
        <v>432</v>
      </c>
      <c r="O786" s="197">
        <f t="shared" si="443"/>
        <v>0.60274005821122001</v>
      </c>
      <c r="P786" s="198">
        <f t="shared" si="444"/>
        <v>0</v>
      </c>
      <c r="Q786" s="198">
        <f t="shared" si="445"/>
        <v>0</v>
      </c>
      <c r="R786" s="198">
        <f t="shared" si="446"/>
        <v>0.73149334997568083</v>
      </c>
      <c r="S786" s="77">
        <f t="shared" si="447"/>
        <v>0.96198632284146246</v>
      </c>
      <c r="T786" s="199"/>
      <c r="U786" s="3">
        <f t="shared" si="448"/>
        <v>1.7830826688540193</v>
      </c>
      <c r="V786" s="98">
        <f t="shared" si="449"/>
        <v>10.809904933489745</v>
      </c>
      <c r="W786" s="49">
        <f t="shared" si="450"/>
        <v>5.5252429481496765</v>
      </c>
      <c r="X786" s="317">
        <f t="shared" si="451"/>
        <v>6.9445509385259646E-2</v>
      </c>
      <c r="Y786" s="318">
        <v>6.944550938525966E-2</v>
      </c>
      <c r="Z786" s="200"/>
      <c r="AA786" s="66"/>
      <c r="AB786" s="66"/>
      <c r="AC786" s="66">
        <v>250</v>
      </c>
      <c r="AD786" s="66"/>
      <c r="AE786" s="66"/>
      <c r="AF786" s="66"/>
      <c r="AG786" s="66"/>
      <c r="AH786" s="195"/>
      <c r="AI786" s="34"/>
      <c r="AJ786" s="229">
        <v>180</v>
      </c>
      <c r="AK786" s="34"/>
      <c r="AL786" s="34"/>
      <c r="AM786" s="34"/>
      <c r="AN786" s="201"/>
      <c r="AO786" s="201"/>
      <c r="AP786" s="202">
        <v>240</v>
      </c>
      <c r="AQ786" s="18"/>
      <c r="AR786" s="18"/>
      <c r="AS786" s="18"/>
      <c r="AT786" s="51"/>
      <c r="AU786" s="17"/>
      <c r="AV786" s="18"/>
      <c r="AW786" s="112"/>
      <c r="AX786" s="103"/>
      <c r="AY786" s="18"/>
      <c r="AZ786" s="18"/>
      <c r="BA786" s="18"/>
      <c r="BB786" s="17"/>
      <c r="BC786" s="19"/>
      <c r="BD786" s="19"/>
      <c r="BE786" s="19"/>
      <c r="BF786" s="17"/>
      <c r="BG786" s="18"/>
      <c r="BH786" s="18"/>
      <c r="BI786" s="128"/>
      <c r="BJ786" s="331"/>
      <c r="BK786" s="332"/>
      <c r="BL786" s="332"/>
      <c r="BM786" s="332"/>
      <c r="BN786" s="333"/>
      <c r="BO786" s="203">
        <f t="shared" si="452"/>
        <v>6.9363999999999999</v>
      </c>
      <c r="BP786" s="285">
        <v>8.6107131947310727</v>
      </c>
      <c r="BQ786" s="204">
        <v>2.8430268185859724</v>
      </c>
      <c r="BR786" s="204"/>
      <c r="BS786" s="47"/>
      <c r="BT786" s="42"/>
      <c r="BU786" s="42"/>
      <c r="BV786" s="42"/>
      <c r="BW786" s="43"/>
      <c r="BX786" s="191"/>
      <c r="BY786" s="191"/>
      <c r="BZ786" s="205"/>
      <c r="CA786" s="191"/>
      <c r="CB786" s="206"/>
      <c r="CC786" s="191"/>
      <c r="CD786" s="207">
        <f t="shared" si="453"/>
        <v>62.356926460886932</v>
      </c>
      <c r="CE786" s="47" t="s">
        <v>356</v>
      </c>
      <c r="CF786" s="42">
        <v>31.8</v>
      </c>
      <c r="CG786" s="42" t="s">
        <v>353</v>
      </c>
      <c r="CH786" s="42">
        <v>175</v>
      </c>
      <c r="CI786" s="191"/>
      <c r="CJ786" s="192"/>
      <c r="CK786" s="191" t="s">
        <v>357</v>
      </c>
      <c r="CL786" s="191" t="s">
        <v>358</v>
      </c>
      <c r="CM786" s="208">
        <v>0.13</v>
      </c>
      <c r="CN786" s="191">
        <v>470</v>
      </c>
      <c r="CO786" s="205">
        <f t="shared" si="454"/>
        <v>78.430165676996694</v>
      </c>
      <c r="CP786" s="191">
        <f t="shared" si="455"/>
        <v>46.767694845665197</v>
      </c>
      <c r="CQ786" s="145" t="s">
        <v>353</v>
      </c>
      <c r="CR786" s="191">
        <v>175</v>
      </c>
      <c r="CS786" s="191"/>
      <c r="CT786" s="191"/>
      <c r="CU786" s="191"/>
      <c r="CV786" s="192"/>
      <c r="CW786" s="191" t="s">
        <v>357</v>
      </c>
      <c r="CX786" s="209" t="s">
        <v>358</v>
      </c>
      <c r="CY786" s="208">
        <v>0.13</v>
      </c>
      <c r="CZ786" s="191">
        <v>470</v>
      </c>
      <c r="DA786" s="191"/>
      <c r="DB786" s="191">
        <f t="shared" si="456"/>
        <v>59.727351003932611</v>
      </c>
      <c r="DC786" s="43">
        <f t="shared" si="457"/>
        <v>0</v>
      </c>
      <c r="DD786" s="191" t="s">
        <v>362</v>
      </c>
      <c r="DE786" s="191">
        <v>100</v>
      </c>
      <c r="DF786" s="191" t="s">
        <v>361</v>
      </c>
      <c r="DG786" s="191">
        <v>20</v>
      </c>
      <c r="DH786" s="191" t="s">
        <v>353</v>
      </c>
      <c r="DI786" s="192">
        <v>175</v>
      </c>
      <c r="DJ786" s="191"/>
      <c r="DK786" s="209"/>
      <c r="DL786" s="208"/>
      <c r="DM786" s="191"/>
      <c r="DN786" s="191">
        <f t="shared" si="458"/>
        <v>59.727351003932611</v>
      </c>
      <c r="DO786" s="192">
        <f t="shared" si="459"/>
        <v>0</v>
      </c>
      <c r="DP786" s="191">
        <v>1</v>
      </c>
      <c r="DQ786" s="191" t="s">
        <v>363</v>
      </c>
      <c r="DR786" s="191" t="s">
        <v>371</v>
      </c>
      <c r="DS786" s="208">
        <v>0.13400000000000001</v>
      </c>
      <c r="DT786" s="191">
        <v>580</v>
      </c>
      <c r="DU786" s="191">
        <f t="shared" si="460"/>
        <v>8.6107131947310727</v>
      </c>
      <c r="DV786" s="191">
        <v>0.375</v>
      </c>
      <c r="DW786" s="191">
        <v>0.45</v>
      </c>
      <c r="DX786" s="192">
        <f t="shared" si="461"/>
        <v>10.392821076814489</v>
      </c>
      <c r="DY786" s="191">
        <v>1</v>
      </c>
      <c r="DZ786" s="191" t="s">
        <v>363</v>
      </c>
      <c r="EA786" s="191" t="s">
        <v>371</v>
      </c>
      <c r="EB786" s="208">
        <v>0.13400000000000001</v>
      </c>
      <c r="EC786" s="191">
        <v>580</v>
      </c>
      <c r="ED786" s="191">
        <f t="shared" si="462"/>
        <v>2.8430268185859724</v>
      </c>
      <c r="EE786" s="191">
        <v>0.47499999999999998</v>
      </c>
      <c r="EF786" s="191">
        <v>0.47499999999999998</v>
      </c>
      <c r="EG786" s="191">
        <f t="shared" si="463"/>
        <v>5.1964105384072443</v>
      </c>
      <c r="EH786" s="166">
        <f t="shared" si="464"/>
        <v>2</v>
      </c>
      <c r="EI786" s="205">
        <f t="shared" si="465"/>
        <v>3.0312405370518327</v>
      </c>
      <c r="EJ786" s="205">
        <f t="shared" si="466"/>
        <v>1.7830826688540193</v>
      </c>
      <c r="EK786" s="51">
        <f t="shared" si="477"/>
        <v>0.80994414973195306</v>
      </c>
      <c r="EL786" s="220">
        <f t="shared" si="467"/>
        <v>0.21847973147408362</v>
      </c>
      <c r="EM786" s="221">
        <f t="shared" si="468"/>
        <v>5.4049524667448727</v>
      </c>
      <c r="EN786" s="191"/>
      <c r="EO786" s="313"/>
      <c r="EP786" s="192" t="s">
        <v>354</v>
      </c>
      <c r="EQ786" s="222">
        <f t="shared" si="469"/>
        <v>3.0312405370518327</v>
      </c>
      <c r="ER786" s="191">
        <f t="shared" si="470"/>
        <v>1.7830826688540193</v>
      </c>
      <c r="ES786" s="51">
        <f t="shared" si="471"/>
        <v>0.80994414973195306</v>
      </c>
      <c r="ET786" s="191">
        <f t="shared" si="478"/>
        <v>3.6866797314740838</v>
      </c>
      <c r="EU786" s="191">
        <f t="shared" si="472"/>
        <v>5.4049524667448727</v>
      </c>
      <c r="EV786" s="191"/>
      <c r="EW786" s="191"/>
      <c r="EX786" s="192" t="str">
        <f t="shared" si="473"/>
        <v>Front</v>
      </c>
      <c r="EY786" s="145"/>
      <c r="EZ786" s="191"/>
      <c r="FA786" s="191"/>
      <c r="FB786" s="191"/>
      <c r="FC786" s="191"/>
      <c r="FD786" s="191"/>
      <c r="FE786" s="191"/>
      <c r="FF786" s="192"/>
      <c r="FG786" s="145"/>
      <c r="FH786" s="191"/>
      <c r="FI786" s="191"/>
      <c r="FJ786" s="191"/>
      <c r="FK786" s="191"/>
      <c r="FL786" s="191"/>
      <c r="FM786" s="191"/>
      <c r="FN786" s="192"/>
      <c r="FO786" s="145"/>
      <c r="FP786" s="191"/>
      <c r="FQ786" s="191"/>
      <c r="FR786" s="191"/>
      <c r="FS786" s="191"/>
      <c r="FT786" s="191"/>
      <c r="FU786" s="191"/>
      <c r="FV786" s="192"/>
      <c r="FW786" s="191"/>
      <c r="FX786" s="191"/>
      <c r="FY786" s="191"/>
      <c r="FZ786" s="191"/>
      <c r="GA786" s="191"/>
      <c r="GB786" s="191"/>
      <c r="GC786" s="191"/>
      <c r="GD786" s="210"/>
      <c r="GE786" s="145"/>
      <c r="GF786" s="191"/>
      <c r="GG786" s="191"/>
      <c r="GH786" s="191"/>
      <c r="GI786" s="191"/>
      <c r="GJ786" s="191"/>
      <c r="GK786" s="191"/>
      <c r="GL786" s="210"/>
      <c r="GM786" s="145"/>
      <c r="GN786" s="191"/>
      <c r="GO786" s="191"/>
      <c r="GP786" s="191"/>
      <c r="GQ786" s="191"/>
      <c r="GR786" s="191"/>
      <c r="GS786" s="191"/>
      <c r="GT786" s="210"/>
      <c r="GU786" s="145"/>
      <c r="GV786" s="191"/>
      <c r="GW786" s="191"/>
      <c r="GX786" s="191"/>
      <c r="GY786" s="191"/>
      <c r="GZ786" s="191"/>
      <c r="HA786" s="191"/>
      <c r="HB786" s="210"/>
      <c r="HC786" s="145"/>
      <c r="HD786" s="191"/>
      <c r="HE786" s="191"/>
      <c r="HF786" s="191"/>
      <c r="HG786" s="191"/>
      <c r="HH786" s="191"/>
      <c r="HI786" s="191"/>
      <c r="HJ786" s="210"/>
      <c r="HR786" s="310"/>
    </row>
    <row r="787" spans="1:226" s="309" customFormat="1" ht="14.45" customHeight="1" x14ac:dyDescent="0.25">
      <c r="A787" s="211" t="s">
        <v>431</v>
      </c>
      <c r="B787" s="194" t="s">
        <v>0</v>
      </c>
      <c r="C787" s="31">
        <f t="shared" si="479"/>
        <v>777</v>
      </c>
      <c r="D787" s="173" t="str">
        <f t="shared" si="436"/>
        <v>Dw_777</v>
      </c>
      <c r="E787" s="4">
        <v>495.26049101564598</v>
      </c>
      <c r="F787" s="195" t="s">
        <v>360</v>
      </c>
      <c r="G787" s="195">
        <v>17.5</v>
      </c>
      <c r="H787" s="3">
        <f t="shared" si="437"/>
        <v>56.267944594779017</v>
      </c>
      <c r="I787" s="196">
        <f t="shared" si="438"/>
        <v>202.16469107345478</v>
      </c>
      <c r="J787" s="1">
        <f t="shared" si="439"/>
        <v>0.30000000000000004</v>
      </c>
      <c r="K787" s="280">
        <f t="shared" si="440"/>
        <v>0.67667319039476181</v>
      </c>
      <c r="L787" s="280">
        <f t="shared" si="441"/>
        <v>0.77540299428638593</v>
      </c>
      <c r="M787" s="225">
        <f t="shared" si="442"/>
        <v>1.0778678296996824</v>
      </c>
      <c r="N787" s="15" t="s">
        <v>432</v>
      </c>
      <c r="O787" s="197">
        <f t="shared" si="443"/>
        <v>0.58155224571478936</v>
      </c>
      <c r="P787" s="198">
        <f t="shared" si="444"/>
        <v>0</v>
      </c>
      <c r="Q787" s="198">
        <f t="shared" si="445"/>
        <v>0</v>
      </c>
      <c r="R787" s="198">
        <f t="shared" si="446"/>
        <v>0.75520428423524011</v>
      </c>
      <c r="S787" s="77">
        <f t="shared" si="447"/>
        <v>0.89323122291189094</v>
      </c>
      <c r="T787" s="199"/>
      <c r="U787" s="3">
        <f t="shared" si="448"/>
        <v>1.8320812805696567</v>
      </c>
      <c r="V787" s="98">
        <f t="shared" si="449"/>
        <v>11.41217418328676</v>
      </c>
      <c r="W787" s="49">
        <f t="shared" si="450"/>
        <v>4.9305192587389675</v>
      </c>
      <c r="X787" s="317">
        <f t="shared" si="451"/>
        <v>7.6407405646064797E-2</v>
      </c>
      <c r="Y787" s="318">
        <v>7.6407405646064769E-2</v>
      </c>
      <c r="Z787" s="200"/>
      <c r="AA787" s="66"/>
      <c r="AB787" s="66"/>
      <c r="AC787" s="66">
        <v>250</v>
      </c>
      <c r="AD787" s="66"/>
      <c r="AE787" s="66"/>
      <c r="AF787" s="66"/>
      <c r="AG787" s="66"/>
      <c r="AH787" s="195"/>
      <c r="AI787" s="34"/>
      <c r="AJ787" s="229">
        <v>180</v>
      </c>
      <c r="AK787" s="34"/>
      <c r="AL787" s="34"/>
      <c r="AM787" s="34"/>
      <c r="AN787" s="201"/>
      <c r="AO787" s="201"/>
      <c r="AP787" s="202">
        <v>240</v>
      </c>
      <c r="AQ787" s="18"/>
      <c r="AR787" s="18"/>
      <c r="AS787" s="18"/>
      <c r="AT787" s="51"/>
      <c r="AU787" s="17"/>
      <c r="AV787" s="18"/>
      <c r="AW787" s="112"/>
      <c r="AX787" s="103"/>
      <c r="AY787" s="18"/>
      <c r="AZ787" s="18"/>
      <c r="BA787" s="18"/>
      <c r="BB787" s="17"/>
      <c r="BC787" s="19"/>
      <c r="BD787" s="19"/>
      <c r="BE787" s="19"/>
      <c r="BF787" s="17"/>
      <c r="BG787" s="18"/>
      <c r="BH787" s="18"/>
      <c r="BI787" s="128"/>
      <c r="BJ787" s="331"/>
      <c r="BK787" s="332"/>
      <c r="BL787" s="332"/>
      <c r="BM787" s="332"/>
      <c r="BN787" s="333"/>
      <c r="BO787" s="203">
        <f t="shared" si="452"/>
        <v>6.9363999999999999</v>
      </c>
      <c r="BP787" s="285">
        <v>8.1119809403695022</v>
      </c>
      <c r="BQ787" s="204">
        <v>2.9780214309784729</v>
      </c>
      <c r="BR787" s="204"/>
      <c r="BS787" s="47"/>
      <c r="BT787" s="42"/>
      <c r="BU787" s="42"/>
      <c r="BV787" s="42"/>
      <c r="BW787" s="43"/>
      <c r="BX787" s="191"/>
      <c r="BY787" s="191"/>
      <c r="BZ787" s="205"/>
      <c r="CA787" s="191"/>
      <c r="CB787" s="206"/>
      <c r="CC787" s="191"/>
      <c r="CD787" s="207">
        <f t="shared" si="453"/>
        <v>60.649407322036438</v>
      </c>
      <c r="CE787" s="47" t="s">
        <v>356</v>
      </c>
      <c r="CF787" s="42">
        <v>31.8</v>
      </c>
      <c r="CG787" s="42" t="s">
        <v>353</v>
      </c>
      <c r="CH787" s="42">
        <v>175</v>
      </c>
      <c r="CI787" s="191"/>
      <c r="CJ787" s="192"/>
      <c r="CK787" s="191" t="s">
        <v>357</v>
      </c>
      <c r="CL787" s="191" t="s">
        <v>358</v>
      </c>
      <c r="CM787" s="208">
        <v>0.13</v>
      </c>
      <c r="CN787" s="191">
        <v>470</v>
      </c>
      <c r="CO787" s="205">
        <f t="shared" si="454"/>
        <v>79.657248032468857</v>
      </c>
      <c r="CP787" s="191">
        <f t="shared" si="455"/>
        <v>45.487055491527329</v>
      </c>
      <c r="CQ787" s="145" t="s">
        <v>353</v>
      </c>
      <c r="CR787" s="191">
        <v>175</v>
      </c>
      <c r="CS787" s="191"/>
      <c r="CT787" s="191"/>
      <c r="CU787" s="191"/>
      <c r="CV787" s="192"/>
      <c r="CW787" s="191" t="s">
        <v>357</v>
      </c>
      <c r="CX787" s="209" t="s">
        <v>358</v>
      </c>
      <c r="CY787" s="208">
        <v>0.13</v>
      </c>
      <c r="CZ787" s="191">
        <v>470</v>
      </c>
      <c r="DA787" s="191"/>
      <c r="DB787" s="191">
        <f t="shared" si="456"/>
        <v>56.267944594779017</v>
      </c>
      <c r="DC787" s="43">
        <f t="shared" si="457"/>
        <v>0</v>
      </c>
      <c r="DD787" s="191" t="s">
        <v>362</v>
      </c>
      <c r="DE787" s="191">
        <v>100</v>
      </c>
      <c r="DF787" s="191" t="s">
        <v>361</v>
      </c>
      <c r="DG787" s="191">
        <v>20</v>
      </c>
      <c r="DH787" s="191" t="s">
        <v>353</v>
      </c>
      <c r="DI787" s="192">
        <v>175</v>
      </c>
      <c r="DJ787" s="191"/>
      <c r="DK787" s="209"/>
      <c r="DL787" s="208"/>
      <c r="DM787" s="191"/>
      <c r="DN787" s="191">
        <f t="shared" si="458"/>
        <v>56.267944594779017</v>
      </c>
      <c r="DO787" s="192">
        <f t="shared" si="459"/>
        <v>0</v>
      </c>
      <c r="DP787" s="191">
        <v>1</v>
      </c>
      <c r="DQ787" s="191" t="s">
        <v>363</v>
      </c>
      <c r="DR787" s="191" t="s">
        <v>371</v>
      </c>
      <c r="DS787" s="208">
        <v>0.13400000000000001</v>
      </c>
      <c r="DT787" s="191">
        <v>580</v>
      </c>
      <c r="DU787" s="191">
        <f t="shared" si="460"/>
        <v>8.1119809403695022</v>
      </c>
      <c r="DV787" s="191">
        <v>0.375</v>
      </c>
      <c r="DW787" s="191">
        <v>0.45</v>
      </c>
      <c r="DX787" s="192">
        <f t="shared" si="461"/>
        <v>10.108234553672739</v>
      </c>
      <c r="DY787" s="191">
        <v>1</v>
      </c>
      <c r="DZ787" s="191" t="s">
        <v>363</v>
      </c>
      <c r="EA787" s="191" t="s">
        <v>371</v>
      </c>
      <c r="EB787" s="208">
        <v>0.13400000000000001</v>
      </c>
      <c r="EC787" s="191">
        <v>580</v>
      </c>
      <c r="ED787" s="191">
        <f t="shared" si="462"/>
        <v>2.9780214309784729</v>
      </c>
      <c r="EE787" s="191">
        <v>0.47499999999999998</v>
      </c>
      <c r="EF787" s="191">
        <v>0.47499999999999998</v>
      </c>
      <c r="EG787" s="191">
        <f t="shared" si="463"/>
        <v>5.0541172768363696</v>
      </c>
      <c r="EH787" s="166">
        <f t="shared" si="464"/>
        <v>2</v>
      </c>
      <c r="EI787" s="205">
        <f t="shared" si="465"/>
        <v>3.1145381769684164</v>
      </c>
      <c r="EJ787" s="205">
        <f t="shared" si="466"/>
        <v>1.8320812805696567</v>
      </c>
      <c r="EK787" s="51">
        <f t="shared" si="477"/>
        <v>0.89594015040881625</v>
      </c>
      <c r="EL787" s="220">
        <f t="shared" si="467"/>
        <v>0.17683091151579178</v>
      </c>
      <c r="EM787" s="221">
        <f t="shared" si="468"/>
        <v>5.7060870916433801</v>
      </c>
      <c r="EN787" s="191"/>
      <c r="EO787" s="313"/>
      <c r="EP787" s="192" t="s">
        <v>354</v>
      </c>
      <c r="EQ787" s="222">
        <f t="shared" si="469"/>
        <v>3.1145381769684164</v>
      </c>
      <c r="ER787" s="191">
        <f t="shared" si="470"/>
        <v>1.8320812805696567</v>
      </c>
      <c r="ES787" s="51">
        <f t="shared" si="471"/>
        <v>0.89594015040881625</v>
      </c>
      <c r="ET787" s="191">
        <f t="shared" si="478"/>
        <v>3.6450309115157919</v>
      </c>
      <c r="EU787" s="191">
        <f t="shared" si="472"/>
        <v>5.7060870916433801</v>
      </c>
      <c r="EV787" s="191"/>
      <c r="EW787" s="191"/>
      <c r="EX787" s="192" t="str">
        <f t="shared" si="473"/>
        <v>Front</v>
      </c>
      <c r="EY787" s="145"/>
      <c r="EZ787" s="191"/>
      <c r="FA787" s="191"/>
      <c r="FB787" s="191"/>
      <c r="FC787" s="191"/>
      <c r="FD787" s="191"/>
      <c r="FE787" s="191"/>
      <c r="FF787" s="192"/>
      <c r="FG787" s="145"/>
      <c r="FH787" s="191"/>
      <c r="FI787" s="191"/>
      <c r="FJ787" s="191"/>
      <c r="FK787" s="191"/>
      <c r="FL787" s="191"/>
      <c r="FM787" s="191"/>
      <c r="FN787" s="192"/>
      <c r="FO787" s="145"/>
      <c r="FP787" s="191"/>
      <c r="FQ787" s="191"/>
      <c r="FR787" s="191"/>
      <c r="FS787" s="191"/>
      <c r="FT787" s="191"/>
      <c r="FU787" s="191"/>
      <c r="FV787" s="192"/>
      <c r="FW787" s="191"/>
      <c r="FX787" s="191"/>
      <c r="FY787" s="191"/>
      <c r="FZ787" s="191"/>
      <c r="GA787" s="191"/>
      <c r="GB787" s="191"/>
      <c r="GC787" s="191"/>
      <c r="GD787" s="210"/>
      <c r="GE787" s="145"/>
      <c r="GF787" s="191"/>
      <c r="GG787" s="191"/>
      <c r="GH787" s="191"/>
      <c r="GI787" s="191"/>
      <c r="GJ787" s="191"/>
      <c r="GK787" s="191"/>
      <c r="GL787" s="210"/>
      <c r="GM787" s="145"/>
      <c r="GN787" s="191"/>
      <c r="GO787" s="191"/>
      <c r="GP787" s="191"/>
      <c r="GQ787" s="191"/>
      <c r="GR787" s="191"/>
      <c r="GS787" s="191"/>
      <c r="GT787" s="210"/>
      <c r="GU787" s="145"/>
      <c r="GV787" s="191"/>
      <c r="GW787" s="191"/>
      <c r="GX787" s="191"/>
      <c r="GY787" s="191"/>
      <c r="GZ787" s="191"/>
      <c r="HA787" s="191"/>
      <c r="HB787" s="210"/>
      <c r="HC787" s="145"/>
      <c r="HD787" s="191"/>
      <c r="HE787" s="191"/>
      <c r="HF787" s="191"/>
      <c r="HG787" s="191"/>
      <c r="HH787" s="191"/>
      <c r="HI787" s="191"/>
      <c r="HJ787" s="210"/>
      <c r="HR787" s="310"/>
    </row>
    <row r="788" spans="1:226" s="309" customFormat="1" ht="14.45" customHeight="1" x14ac:dyDescent="0.25">
      <c r="A788" s="211" t="s">
        <v>431</v>
      </c>
      <c r="B788" s="194" t="s">
        <v>0</v>
      </c>
      <c r="C788" s="31">
        <f t="shared" si="479"/>
        <v>778</v>
      </c>
      <c r="D788" s="173" t="str">
        <f t="shared" si="436"/>
        <v>Dw_778</v>
      </c>
      <c r="E788" s="4">
        <v>439.71053427400352</v>
      </c>
      <c r="F788" s="195" t="s">
        <v>360</v>
      </c>
      <c r="G788" s="195">
        <v>17.5</v>
      </c>
      <c r="H788" s="3">
        <f t="shared" si="437"/>
        <v>42.284003463894962</v>
      </c>
      <c r="I788" s="196">
        <f t="shared" si="438"/>
        <v>162.24705182871833</v>
      </c>
      <c r="J788" s="1">
        <f t="shared" si="439"/>
        <v>0.30000000000000004</v>
      </c>
      <c r="K788" s="280">
        <f t="shared" si="440"/>
        <v>0.62660548428079055</v>
      </c>
      <c r="L788" s="280">
        <f t="shared" si="441"/>
        <v>0.70338204032456098</v>
      </c>
      <c r="M788" s="225">
        <f t="shared" si="442"/>
        <v>1.1511236297711702</v>
      </c>
      <c r="N788" s="15" t="s">
        <v>432</v>
      </c>
      <c r="O788" s="197">
        <f t="shared" si="443"/>
        <v>0.52753653024342073</v>
      </c>
      <c r="P788" s="198">
        <f t="shared" si="444"/>
        <v>0</v>
      </c>
      <c r="Q788" s="198">
        <f t="shared" si="445"/>
        <v>0</v>
      </c>
      <c r="R788" s="198">
        <f t="shared" si="446"/>
        <v>0.80653070157017626</v>
      </c>
      <c r="S788" s="77">
        <f t="shared" si="447"/>
        <v>0.71632868696360186</v>
      </c>
      <c r="T788" s="199"/>
      <c r="U788" s="3">
        <f t="shared" si="448"/>
        <v>1.5791782579168538</v>
      </c>
      <c r="V788" s="98">
        <f t="shared" si="449"/>
        <v>8.4789334989428511</v>
      </c>
      <c r="W788" s="49">
        <f t="shared" si="450"/>
        <v>4.9869483549041762</v>
      </c>
      <c r="X788" s="317">
        <f t="shared" si="451"/>
        <v>6.5671962253994867E-2</v>
      </c>
      <c r="Y788" s="318">
        <v>6.5671962253994867E-2</v>
      </c>
      <c r="Z788" s="200"/>
      <c r="AA788" s="66"/>
      <c r="AB788" s="66"/>
      <c r="AC788" s="66">
        <v>250</v>
      </c>
      <c r="AD788" s="66"/>
      <c r="AE788" s="66"/>
      <c r="AF788" s="66"/>
      <c r="AG788" s="66"/>
      <c r="AH788" s="195"/>
      <c r="AI788" s="34"/>
      <c r="AJ788" s="229">
        <v>180</v>
      </c>
      <c r="AK788" s="34"/>
      <c r="AL788" s="34"/>
      <c r="AM788" s="34"/>
      <c r="AN788" s="201"/>
      <c r="AO788" s="201"/>
      <c r="AP788" s="202">
        <v>240</v>
      </c>
      <c r="AQ788" s="18"/>
      <c r="AR788" s="18"/>
      <c r="AS788" s="18"/>
      <c r="AT788" s="51"/>
      <c r="AU788" s="17"/>
      <c r="AV788" s="18"/>
      <c r="AW788" s="112"/>
      <c r="AX788" s="103"/>
      <c r="AY788" s="18"/>
      <c r="AZ788" s="18"/>
      <c r="BA788" s="18"/>
      <c r="BB788" s="17"/>
      <c r="BC788" s="19"/>
      <c r="BD788" s="19"/>
      <c r="BE788" s="19"/>
      <c r="BF788" s="17"/>
      <c r="BG788" s="18"/>
      <c r="BH788" s="18"/>
      <c r="BI788" s="128"/>
      <c r="BJ788" s="331"/>
      <c r="BK788" s="332"/>
      <c r="BL788" s="332"/>
      <c r="BM788" s="332"/>
      <c r="BN788" s="333"/>
      <c r="BO788" s="203">
        <f t="shared" si="452"/>
        <v>6.9363999999999999</v>
      </c>
      <c r="BP788" s="285">
        <v>6.0959580566136555</v>
      </c>
      <c r="BQ788" s="204">
        <v>2.9802375196984348</v>
      </c>
      <c r="BR788" s="204"/>
      <c r="BS788" s="47"/>
      <c r="BT788" s="42"/>
      <c r="BU788" s="42"/>
      <c r="BV788" s="42"/>
      <c r="BW788" s="43"/>
      <c r="BX788" s="191"/>
      <c r="BY788" s="191"/>
      <c r="BZ788" s="205"/>
      <c r="CA788" s="191"/>
      <c r="CB788" s="206"/>
      <c r="CC788" s="191"/>
      <c r="CD788" s="207">
        <f t="shared" si="453"/>
        <v>48.674115548615504</v>
      </c>
      <c r="CE788" s="47" t="s">
        <v>356</v>
      </c>
      <c r="CF788" s="42">
        <v>31.8</v>
      </c>
      <c r="CG788" s="42" t="s">
        <v>353</v>
      </c>
      <c r="CH788" s="42">
        <v>175</v>
      </c>
      <c r="CI788" s="191"/>
      <c r="CJ788" s="192"/>
      <c r="CK788" s="191" t="s">
        <v>357</v>
      </c>
      <c r="CL788" s="191" t="s">
        <v>358</v>
      </c>
      <c r="CM788" s="208">
        <v>0.13</v>
      </c>
      <c r="CN788" s="191">
        <v>470</v>
      </c>
      <c r="CO788" s="205">
        <f t="shared" si="454"/>
        <v>67.707491049500533</v>
      </c>
      <c r="CP788" s="191">
        <f t="shared" si="455"/>
        <v>36.505586661461628</v>
      </c>
      <c r="CQ788" s="145" t="s">
        <v>353</v>
      </c>
      <c r="CR788" s="191">
        <v>175</v>
      </c>
      <c r="CS788" s="191"/>
      <c r="CT788" s="191"/>
      <c r="CU788" s="191"/>
      <c r="CV788" s="192"/>
      <c r="CW788" s="191" t="s">
        <v>357</v>
      </c>
      <c r="CX788" s="209" t="s">
        <v>358</v>
      </c>
      <c r="CY788" s="208">
        <v>0.13</v>
      </c>
      <c r="CZ788" s="191">
        <v>470</v>
      </c>
      <c r="DA788" s="191"/>
      <c r="DB788" s="191">
        <f t="shared" si="456"/>
        <v>42.284003463894962</v>
      </c>
      <c r="DC788" s="43">
        <f t="shared" si="457"/>
        <v>0</v>
      </c>
      <c r="DD788" s="191" t="s">
        <v>362</v>
      </c>
      <c r="DE788" s="191">
        <v>100</v>
      </c>
      <c r="DF788" s="191" t="s">
        <v>361</v>
      </c>
      <c r="DG788" s="191">
        <v>20</v>
      </c>
      <c r="DH788" s="191" t="s">
        <v>353</v>
      </c>
      <c r="DI788" s="192">
        <v>175</v>
      </c>
      <c r="DJ788" s="191"/>
      <c r="DK788" s="209"/>
      <c r="DL788" s="208"/>
      <c r="DM788" s="191"/>
      <c r="DN788" s="191">
        <f t="shared" si="458"/>
        <v>42.284003463894962</v>
      </c>
      <c r="DO788" s="192">
        <f t="shared" si="459"/>
        <v>0</v>
      </c>
      <c r="DP788" s="191">
        <v>1</v>
      </c>
      <c r="DQ788" s="191" t="s">
        <v>363</v>
      </c>
      <c r="DR788" s="191" t="s">
        <v>371</v>
      </c>
      <c r="DS788" s="208">
        <v>0.13400000000000001</v>
      </c>
      <c r="DT788" s="191">
        <v>580</v>
      </c>
      <c r="DU788" s="191">
        <f t="shared" si="460"/>
        <v>6.0959580566136555</v>
      </c>
      <c r="DV788" s="191">
        <v>0.375</v>
      </c>
      <c r="DW788" s="191">
        <v>0.45</v>
      </c>
      <c r="DX788" s="192">
        <f t="shared" si="461"/>
        <v>8.1123525914359167</v>
      </c>
      <c r="DY788" s="191">
        <v>1</v>
      </c>
      <c r="DZ788" s="191" t="s">
        <v>363</v>
      </c>
      <c r="EA788" s="191" t="s">
        <v>371</v>
      </c>
      <c r="EB788" s="208">
        <v>0.13400000000000001</v>
      </c>
      <c r="EC788" s="191">
        <v>580</v>
      </c>
      <c r="ED788" s="191">
        <f t="shared" si="462"/>
        <v>2.9802375196984348</v>
      </c>
      <c r="EE788" s="191">
        <v>0.47499999999999998</v>
      </c>
      <c r="EF788" s="191">
        <v>0.47499999999999998</v>
      </c>
      <c r="EG788" s="191">
        <f t="shared" si="463"/>
        <v>4.0561762957179583</v>
      </c>
      <c r="EH788" s="166">
        <f t="shared" si="464"/>
        <v>2</v>
      </c>
      <c r="EI788" s="205">
        <f t="shared" si="465"/>
        <v>2.6846030384586514</v>
      </c>
      <c r="EJ788" s="205">
        <f t="shared" si="466"/>
        <v>1.5791782579168538</v>
      </c>
      <c r="EK788" s="51">
        <f t="shared" si="477"/>
        <v>1.1510592617815809</v>
      </c>
      <c r="EL788" s="220">
        <f t="shared" si="467"/>
        <v>0.39179848077067425</v>
      </c>
      <c r="EM788" s="221">
        <f t="shared" si="468"/>
        <v>4.2394667494714255</v>
      </c>
      <c r="EN788" s="191"/>
      <c r="EO788" s="313"/>
      <c r="EP788" s="192" t="s">
        <v>354</v>
      </c>
      <c r="EQ788" s="222">
        <f t="shared" si="469"/>
        <v>2.6846030384586514</v>
      </c>
      <c r="ER788" s="191">
        <f t="shared" si="470"/>
        <v>1.5791782579168538</v>
      </c>
      <c r="ES788" s="51">
        <f t="shared" si="471"/>
        <v>1.1510592617815809</v>
      </c>
      <c r="ET788" s="191">
        <f t="shared" si="478"/>
        <v>3.859998480770674</v>
      </c>
      <c r="EU788" s="191">
        <f t="shared" si="472"/>
        <v>4.2394667494714255</v>
      </c>
      <c r="EV788" s="191"/>
      <c r="EW788" s="191"/>
      <c r="EX788" s="192" t="str">
        <f t="shared" si="473"/>
        <v>Front</v>
      </c>
      <c r="EY788" s="145"/>
      <c r="EZ788" s="191"/>
      <c r="FA788" s="191"/>
      <c r="FB788" s="191"/>
      <c r="FC788" s="191"/>
      <c r="FD788" s="191"/>
      <c r="FE788" s="191"/>
      <c r="FF788" s="192"/>
      <c r="FG788" s="145"/>
      <c r="FH788" s="191"/>
      <c r="FI788" s="191"/>
      <c r="FJ788" s="191"/>
      <c r="FK788" s="191"/>
      <c r="FL788" s="191"/>
      <c r="FM788" s="191"/>
      <c r="FN788" s="192"/>
      <c r="FO788" s="145"/>
      <c r="FP788" s="191"/>
      <c r="FQ788" s="191"/>
      <c r="FR788" s="191"/>
      <c r="FS788" s="191"/>
      <c r="FT788" s="191"/>
      <c r="FU788" s="191"/>
      <c r="FV788" s="192"/>
      <c r="FW788" s="191"/>
      <c r="FX788" s="191"/>
      <c r="FY788" s="191"/>
      <c r="FZ788" s="191"/>
      <c r="GA788" s="191"/>
      <c r="GB788" s="191"/>
      <c r="GC788" s="191"/>
      <c r="GD788" s="210"/>
      <c r="GE788" s="145"/>
      <c r="GF788" s="191"/>
      <c r="GG788" s="191"/>
      <c r="GH788" s="191"/>
      <c r="GI788" s="191"/>
      <c r="GJ788" s="191"/>
      <c r="GK788" s="191"/>
      <c r="GL788" s="210"/>
      <c r="GM788" s="145"/>
      <c r="GN788" s="191"/>
      <c r="GO788" s="191"/>
      <c r="GP788" s="191"/>
      <c r="GQ788" s="191"/>
      <c r="GR788" s="191"/>
      <c r="GS788" s="191"/>
      <c r="GT788" s="210"/>
      <c r="GU788" s="145"/>
      <c r="GV788" s="191"/>
      <c r="GW788" s="191"/>
      <c r="GX788" s="191"/>
      <c r="GY788" s="191"/>
      <c r="GZ788" s="191"/>
      <c r="HA788" s="191"/>
      <c r="HB788" s="210"/>
      <c r="HC788" s="145"/>
      <c r="HD788" s="191"/>
      <c r="HE788" s="191"/>
      <c r="HF788" s="191"/>
      <c r="HG788" s="191"/>
      <c r="HH788" s="191"/>
      <c r="HI788" s="191"/>
      <c r="HJ788" s="210"/>
      <c r="HR788" s="310"/>
    </row>
    <row r="789" spans="1:226" s="309" customFormat="1" ht="14.45" customHeight="1" x14ac:dyDescent="0.25">
      <c r="A789" s="211" t="s">
        <v>431</v>
      </c>
      <c r="B789" s="194" t="s">
        <v>0</v>
      </c>
      <c r="C789" s="31">
        <f t="shared" si="479"/>
        <v>779</v>
      </c>
      <c r="D789" s="173" t="str">
        <f t="shared" si="436"/>
        <v>Dw_779</v>
      </c>
      <c r="E789" s="4">
        <v>470.06130517266138</v>
      </c>
      <c r="F789" s="195" t="s">
        <v>360</v>
      </c>
      <c r="G789" s="195">
        <v>17.5</v>
      </c>
      <c r="H789" s="3">
        <f t="shared" si="437"/>
        <v>50.705988200812484</v>
      </c>
      <c r="I789" s="196">
        <f t="shared" si="438"/>
        <v>180.4393188791866</v>
      </c>
      <c r="J789" s="1">
        <f t="shared" si="439"/>
        <v>0.3</v>
      </c>
      <c r="K789" s="280">
        <f t="shared" si="440"/>
        <v>0.6849755283005462</v>
      </c>
      <c r="L789" s="280">
        <f t="shared" si="441"/>
        <v>0.78654827290908957</v>
      </c>
      <c r="M789" s="225">
        <f t="shared" si="442"/>
        <v>1.0675621871203094</v>
      </c>
      <c r="N789" s="15" t="s">
        <v>432</v>
      </c>
      <c r="O789" s="197">
        <f t="shared" si="443"/>
        <v>0.58991120468181724</v>
      </c>
      <c r="P789" s="198">
        <f t="shared" si="444"/>
        <v>0</v>
      </c>
      <c r="Q789" s="198">
        <f t="shared" si="445"/>
        <v>0</v>
      </c>
      <c r="R789" s="198">
        <f t="shared" si="446"/>
        <v>0.74798367219609241</v>
      </c>
      <c r="S789" s="77">
        <f t="shared" si="447"/>
        <v>0.85601093482429469</v>
      </c>
      <c r="T789" s="199"/>
      <c r="U789" s="3">
        <f t="shared" si="448"/>
        <v>1.7325075399028163</v>
      </c>
      <c r="V789" s="98">
        <f t="shared" si="449"/>
        <v>10.205380077788368</v>
      </c>
      <c r="W789" s="49">
        <f t="shared" si="450"/>
        <v>4.9685546069148563</v>
      </c>
      <c r="X789" s="317">
        <f t="shared" si="451"/>
        <v>7.4445006358550614E-2</v>
      </c>
      <c r="Y789" s="318">
        <v>7.4445006358550614E-2</v>
      </c>
      <c r="Z789" s="200"/>
      <c r="AA789" s="66"/>
      <c r="AB789" s="66"/>
      <c r="AC789" s="66">
        <v>250</v>
      </c>
      <c r="AD789" s="66"/>
      <c r="AE789" s="66"/>
      <c r="AF789" s="66"/>
      <c r="AG789" s="66"/>
      <c r="AH789" s="195"/>
      <c r="AI789" s="34"/>
      <c r="AJ789" s="229">
        <v>180</v>
      </c>
      <c r="AK789" s="34"/>
      <c r="AL789" s="34"/>
      <c r="AM789" s="34"/>
      <c r="AN789" s="201"/>
      <c r="AO789" s="201"/>
      <c r="AP789" s="202">
        <v>240</v>
      </c>
      <c r="AQ789" s="18"/>
      <c r="AR789" s="18"/>
      <c r="AS789" s="18"/>
      <c r="AT789" s="51"/>
      <c r="AU789" s="17"/>
      <c r="AV789" s="18"/>
      <c r="AW789" s="112"/>
      <c r="AX789" s="103"/>
      <c r="AY789" s="18"/>
      <c r="AZ789" s="18"/>
      <c r="BA789" s="18"/>
      <c r="BB789" s="17"/>
      <c r="BC789" s="19"/>
      <c r="BD789" s="19"/>
      <c r="BE789" s="19"/>
      <c r="BF789" s="17"/>
      <c r="BG789" s="18"/>
      <c r="BH789" s="18"/>
      <c r="BI789" s="128"/>
      <c r="BJ789" s="331"/>
      <c r="BK789" s="332"/>
      <c r="BL789" s="332"/>
      <c r="BM789" s="332"/>
      <c r="BN789" s="333"/>
      <c r="BO789" s="203">
        <f t="shared" si="452"/>
        <v>6.9363999999999999</v>
      </c>
      <c r="BP789" s="285">
        <v>7.3101303559212969</v>
      </c>
      <c r="BQ789" s="204">
        <v>2.7735645277558914</v>
      </c>
      <c r="BR789" s="204"/>
      <c r="BS789" s="47"/>
      <c r="BT789" s="42"/>
      <c r="BU789" s="42"/>
      <c r="BV789" s="42"/>
      <c r="BW789" s="43"/>
      <c r="BX789" s="191"/>
      <c r="BY789" s="191"/>
      <c r="BZ789" s="205"/>
      <c r="CA789" s="191"/>
      <c r="CB789" s="206"/>
      <c r="CC789" s="191"/>
      <c r="CD789" s="207">
        <f t="shared" si="453"/>
        <v>54.13179566375598</v>
      </c>
      <c r="CE789" s="47" t="s">
        <v>356</v>
      </c>
      <c r="CF789" s="42">
        <v>31.8</v>
      </c>
      <c r="CG789" s="42" t="s">
        <v>353</v>
      </c>
      <c r="CH789" s="42">
        <v>175</v>
      </c>
      <c r="CI789" s="191"/>
      <c r="CJ789" s="192"/>
      <c r="CK789" s="191" t="s">
        <v>357</v>
      </c>
      <c r="CL789" s="191" t="s">
        <v>358</v>
      </c>
      <c r="CM789" s="208">
        <v>0.13</v>
      </c>
      <c r="CN789" s="191">
        <v>470</v>
      </c>
      <c r="CO789" s="205">
        <f t="shared" si="454"/>
        <v>69.05578862613379</v>
      </c>
      <c r="CP789" s="191">
        <f t="shared" si="455"/>
        <v>40.598846747816985</v>
      </c>
      <c r="CQ789" s="145" t="s">
        <v>353</v>
      </c>
      <c r="CR789" s="191">
        <v>175</v>
      </c>
      <c r="CS789" s="191"/>
      <c r="CT789" s="191"/>
      <c r="CU789" s="191"/>
      <c r="CV789" s="192"/>
      <c r="CW789" s="191" t="s">
        <v>357</v>
      </c>
      <c r="CX789" s="209" t="s">
        <v>358</v>
      </c>
      <c r="CY789" s="208">
        <v>0.13</v>
      </c>
      <c r="CZ789" s="191">
        <v>470</v>
      </c>
      <c r="DA789" s="191"/>
      <c r="DB789" s="191">
        <f t="shared" si="456"/>
        <v>50.705988200812484</v>
      </c>
      <c r="DC789" s="43">
        <f t="shared" si="457"/>
        <v>0</v>
      </c>
      <c r="DD789" s="191" t="s">
        <v>362</v>
      </c>
      <c r="DE789" s="191">
        <v>100</v>
      </c>
      <c r="DF789" s="191" t="s">
        <v>361</v>
      </c>
      <c r="DG789" s="191">
        <v>20</v>
      </c>
      <c r="DH789" s="191" t="s">
        <v>353</v>
      </c>
      <c r="DI789" s="192">
        <v>175</v>
      </c>
      <c r="DJ789" s="191"/>
      <c r="DK789" s="209"/>
      <c r="DL789" s="208"/>
      <c r="DM789" s="191"/>
      <c r="DN789" s="191">
        <f t="shared" si="458"/>
        <v>50.705988200812484</v>
      </c>
      <c r="DO789" s="192">
        <f t="shared" si="459"/>
        <v>0</v>
      </c>
      <c r="DP789" s="191">
        <v>1</v>
      </c>
      <c r="DQ789" s="191" t="s">
        <v>363</v>
      </c>
      <c r="DR789" s="191" t="s">
        <v>371</v>
      </c>
      <c r="DS789" s="208">
        <v>0.13400000000000001</v>
      </c>
      <c r="DT789" s="191">
        <v>580</v>
      </c>
      <c r="DU789" s="191">
        <f t="shared" si="460"/>
        <v>7.3101303559212969</v>
      </c>
      <c r="DV789" s="191">
        <v>0.375</v>
      </c>
      <c r="DW789" s="191">
        <v>0.45</v>
      </c>
      <c r="DX789" s="192">
        <f t="shared" si="461"/>
        <v>9.02196594395933</v>
      </c>
      <c r="DY789" s="191">
        <v>1</v>
      </c>
      <c r="DZ789" s="191" t="s">
        <v>363</v>
      </c>
      <c r="EA789" s="191" t="s">
        <v>371</v>
      </c>
      <c r="EB789" s="208">
        <v>0.13400000000000001</v>
      </c>
      <c r="EC789" s="191">
        <v>580</v>
      </c>
      <c r="ED789" s="191">
        <f t="shared" si="462"/>
        <v>2.7735645277558914</v>
      </c>
      <c r="EE789" s="191">
        <v>0.47499999999999998</v>
      </c>
      <c r="EF789" s="191">
        <v>0.47499999999999998</v>
      </c>
      <c r="EG789" s="191">
        <f t="shared" si="463"/>
        <v>4.510982971979665</v>
      </c>
      <c r="EH789" s="166">
        <f t="shared" si="464"/>
        <v>2</v>
      </c>
      <c r="EI789" s="205">
        <f t="shared" si="465"/>
        <v>2.9452628178347875</v>
      </c>
      <c r="EJ789" s="205">
        <f t="shared" si="466"/>
        <v>1.7325075399028163</v>
      </c>
      <c r="EK789" s="51">
        <f t="shared" si="477"/>
        <v>0.7910569878530751</v>
      </c>
      <c r="EL789" s="220">
        <f t="shared" si="467"/>
        <v>0.26146859108260623</v>
      </c>
      <c r="EM789" s="221">
        <f t="shared" si="468"/>
        <v>5.1026900388941838</v>
      </c>
      <c r="EN789" s="191"/>
      <c r="EO789" s="313"/>
      <c r="EP789" s="192" t="s">
        <v>354</v>
      </c>
      <c r="EQ789" s="222">
        <f t="shared" si="469"/>
        <v>2.9452628178347875</v>
      </c>
      <c r="ER789" s="191">
        <f t="shared" si="470"/>
        <v>1.7325075399028163</v>
      </c>
      <c r="ES789" s="51">
        <f t="shared" si="471"/>
        <v>0.7910569878530751</v>
      </c>
      <c r="ET789" s="191">
        <f t="shared" si="478"/>
        <v>3.7296685910826062</v>
      </c>
      <c r="EU789" s="191">
        <f t="shared" si="472"/>
        <v>5.1026900388941838</v>
      </c>
      <c r="EV789" s="191"/>
      <c r="EW789" s="191"/>
      <c r="EX789" s="192" t="str">
        <f t="shared" si="473"/>
        <v>Front</v>
      </c>
      <c r="EY789" s="145"/>
      <c r="EZ789" s="191"/>
      <c r="FA789" s="191"/>
      <c r="FB789" s="191"/>
      <c r="FC789" s="191"/>
      <c r="FD789" s="191"/>
      <c r="FE789" s="191"/>
      <c r="FF789" s="192"/>
      <c r="FG789" s="145"/>
      <c r="FH789" s="191"/>
      <c r="FI789" s="191"/>
      <c r="FJ789" s="191"/>
      <c r="FK789" s="191"/>
      <c r="FL789" s="191"/>
      <c r="FM789" s="191"/>
      <c r="FN789" s="192"/>
      <c r="FO789" s="145"/>
      <c r="FP789" s="191"/>
      <c r="FQ789" s="191"/>
      <c r="FR789" s="191"/>
      <c r="FS789" s="191"/>
      <c r="FT789" s="191"/>
      <c r="FU789" s="191"/>
      <c r="FV789" s="192"/>
      <c r="FW789" s="191"/>
      <c r="FX789" s="191"/>
      <c r="FY789" s="191"/>
      <c r="FZ789" s="191"/>
      <c r="GA789" s="191"/>
      <c r="GB789" s="191"/>
      <c r="GC789" s="191"/>
      <c r="GD789" s="210"/>
      <c r="GE789" s="145"/>
      <c r="GF789" s="191"/>
      <c r="GG789" s="191"/>
      <c r="GH789" s="191"/>
      <c r="GI789" s="191"/>
      <c r="GJ789" s="191"/>
      <c r="GK789" s="191"/>
      <c r="GL789" s="210"/>
      <c r="GM789" s="145"/>
      <c r="GN789" s="191"/>
      <c r="GO789" s="191"/>
      <c r="GP789" s="191"/>
      <c r="GQ789" s="191"/>
      <c r="GR789" s="191"/>
      <c r="GS789" s="191"/>
      <c r="GT789" s="210"/>
      <c r="GU789" s="145"/>
      <c r="GV789" s="191"/>
      <c r="GW789" s="191"/>
      <c r="GX789" s="191"/>
      <c r="GY789" s="191"/>
      <c r="GZ789" s="191"/>
      <c r="HA789" s="191"/>
      <c r="HB789" s="210"/>
      <c r="HC789" s="145"/>
      <c r="HD789" s="191"/>
      <c r="HE789" s="191"/>
      <c r="HF789" s="191"/>
      <c r="HG789" s="191"/>
      <c r="HH789" s="191"/>
      <c r="HI789" s="191"/>
      <c r="HJ789" s="210"/>
      <c r="HR789" s="310"/>
    </row>
    <row r="790" spans="1:226" s="309" customFormat="1" ht="14.45" customHeight="1" x14ac:dyDescent="0.25">
      <c r="A790" s="211" t="s">
        <v>431</v>
      </c>
      <c r="B790" s="194" t="s">
        <v>0</v>
      </c>
      <c r="C790" s="31">
        <f t="shared" si="479"/>
        <v>780</v>
      </c>
      <c r="D790" s="173" t="str">
        <f t="shared" si="436"/>
        <v>Dw_780</v>
      </c>
      <c r="E790" s="4">
        <v>383.11961066535918</v>
      </c>
      <c r="F790" s="195" t="s">
        <v>360</v>
      </c>
      <c r="G790" s="195">
        <v>17.5</v>
      </c>
      <c r="H790" s="3">
        <f t="shared" si="437"/>
        <v>56.485785400628657</v>
      </c>
      <c r="I790" s="196">
        <f t="shared" si="438"/>
        <v>201.30327800677395</v>
      </c>
      <c r="J790" s="1">
        <f t="shared" si="439"/>
        <v>0.30000000000000004</v>
      </c>
      <c r="K790" s="280">
        <f t="shared" si="440"/>
        <v>0.68368409614821246</v>
      </c>
      <c r="L790" s="280">
        <f t="shared" si="441"/>
        <v>0.7784761061028509</v>
      </c>
      <c r="M790" s="225">
        <f t="shared" si="442"/>
        <v>1.0691359423208104</v>
      </c>
      <c r="N790" s="15" t="s">
        <v>432</v>
      </c>
      <c r="O790" s="197">
        <f t="shared" si="443"/>
        <v>0.58385707957713817</v>
      </c>
      <c r="P790" s="198">
        <f t="shared" si="444"/>
        <v>0</v>
      </c>
      <c r="Q790" s="198">
        <f t="shared" si="445"/>
        <v>0</v>
      </c>
      <c r="R790" s="198">
        <f t="shared" si="446"/>
        <v>0.74908631821354221</v>
      </c>
      <c r="S790" s="77">
        <f t="shared" si="447"/>
        <v>0.90436930987665765</v>
      </c>
      <c r="T790" s="199"/>
      <c r="U790" s="3">
        <f t="shared" si="448"/>
        <v>1.7786155134771291</v>
      </c>
      <c r="V790" s="98">
        <f t="shared" si="449"/>
        <v>10.755808692257141</v>
      </c>
      <c r="W790" s="49">
        <f t="shared" si="450"/>
        <v>5.2516539682684646</v>
      </c>
      <c r="X790" s="317">
        <f t="shared" si="451"/>
        <v>7.1257939499303993E-2</v>
      </c>
      <c r="Y790" s="318">
        <v>7.1257939499303979E-2</v>
      </c>
      <c r="Z790" s="200"/>
      <c r="AA790" s="66"/>
      <c r="AB790" s="66"/>
      <c r="AC790" s="66">
        <v>250</v>
      </c>
      <c r="AD790" s="66"/>
      <c r="AE790" s="66"/>
      <c r="AF790" s="66"/>
      <c r="AG790" s="66"/>
      <c r="AH790" s="195"/>
      <c r="AI790" s="34"/>
      <c r="AJ790" s="229">
        <v>180</v>
      </c>
      <c r="AK790" s="34"/>
      <c r="AL790" s="34"/>
      <c r="AM790" s="34"/>
      <c r="AN790" s="201"/>
      <c r="AO790" s="201"/>
      <c r="AP790" s="202">
        <v>240</v>
      </c>
      <c r="AQ790" s="18"/>
      <c r="AR790" s="18"/>
      <c r="AS790" s="18"/>
      <c r="AT790" s="51"/>
      <c r="AU790" s="17"/>
      <c r="AV790" s="18"/>
      <c r="AW790" s="112"/>
      <c r="AX790" s="103"/>
      <c r="AY790" s="18"/>
      <c r="AZ790" s="18"/>
      <c r="BA790" s="18"/>
      <c r="BB790" s="17"/>
      <c r="BC790" s="19"/>
      <c r="BD790" s="19"/>
      <c r="BE790" s="19"/>
      <c r="BF790" s="17"/>
      <c r="BG790" s="18"/>
      <c r="BH790" s="18"/>
      <c r="BI790" s="128"/>
      <c r="BJ790" s="331"/>
      <c r="BK790" s="332"/>
      <c r="BL790" s="332"/>
      <c r="BM790" s="332"/>
      <c r="BN790" s="333"/>
      <c r="BO790" s="203">
        <f t="shared" si="452"/>
        <v>6.9363999999999999</v>
      </c>
      <c r="BP790" s="285">
        <v>8.1433863964922235</v>
      </c>
      <c r="BQ790" s="204">
        <v>2.9288116185141675</v>
      </c>
      <c r="BR790" s="204"/>
      <c r="BS790" s="47"/>
      <c r="BT790" s="42"/>
      <c r="BU790" s="42"/>
      <c r="BV790" s="42"/>
      <c r="BW790" s="43"/>
      <c r="BX790" s="191"/>
      <c r="BY790" s="191"/>
      <c r="BZ790" s="205"/>
      <c r="CA790" s="191"/>
      <c r="CB790" s="206"/>
      <c r="CC790" s="191"/>
      <c r="CD790" s="207">
        <f t="shared" si="453"/>
        <v>60.390983402032191</v>
      </c>
      <c r="CE790" s="47" t="s">
        <v>356</v>
      </c>
      <c r="CF790" s="42">
        <v>31.8</v>
      </c>
      <c r="CG790" s="42" t="s">
        <v>353</v>
      </c>
      <c r="CH790" s="42">
        <v>175</v>
      </c>
      <c r="CI790" s="191"/>
      <c r="CJ790" s="192"/>
      <c r="CK790" s="191" t="s">
        <v>357</v>
      </c>
      <c r="CL790" s="191" t="s">
        <v>358</v>
      </c>
      <c r="CM790" s="208">
        <v>0.13</v>
      </c>
      <c r="CN790" s="191">
        <v>470</v>
      </c>
      <c r="CO790" s="205">
        <f t="shared" si="454"/>
        <v>78.360153354088766</v>
      </c>
      <c r="CP790" s="191">
        <f t="shared" si="455"/>
        <v>45.293237551524143</v>
      </c>
      <c r="CQ790" s="145" t="s">
        <v>353</v>
      </c>
      <c r="CR790" s="191">
        <v>175</v>
      </c>
      <c r="CS790" s="191"/>
      <c r="CT790" s="191"/>
      <c r="CU790" s="191"/>
      <c r="CV790" s="192"/>
      <c r="CW790" s="191" t="s">
        <v>357</v>
      </c>
      <c r="CX790" s="209" t="s">
        <v>358</v>
      </c>
      <c r="CY790" s="208">
        <v>0.13</v>
      </c>
      <c r="CZ790" s="191">
        <v>470</v>
      </c>
      <c r="DA790" s="191"/>
      <c r="DB790" s="191">
        <f t="shared" si="456"/>
        <v>56.485785400628657</v>
      </c>
      <c r="DC790" s="43">
        <f t="shared" si="457"/>
        <v>0</v>
      </c>
      <c r="DD790" s="191" t="s">
        <v>362</v>
      </c>
      <c r="DE790" s="191">
        <v>100</v>
      </c>
      <c r="DF790" s="191" t="s">
        <v>361</v>
      </c>
      <c r="DG790" s="191">
        <v>20</v>
      </c>
      <c r="DH790" s="191" t="s">
        <v>353</v>
      </c>
      <c r="DI790" s="192">
        <v>175</v>
      </c>
      <c r="DJ790" s="191"/>
      <c r="DK790" s="209"/>
      <c r="DL790" s="208"/>
      <c r="DM790" s="191"/>
      <c r="DN790" s="191">
        <f t="shared" si="458"/>
        <v>56.485785400628657</v>
      </c>
      <c r="DO790" s="192">
        <f t="shared" si="459"/>
        <v>0</v>
      </c>
      <c r="DP790" s="191">
        <v>1</v>
      </c>
      <c r="DQ790" s="191" t="s">
        <v>363</v>
      </c>
      <c r="DR790" s="191" t="s">
        <v>371</v>
      </c>
      <c r="DS790" s="208">
        <v>0.13400000000000001</v>
      </c>
      <c r="DT790" s="191">
        <v>580</v>
      </c>
      <c r="DU790" s="191">
        <f t="shared" si="460"/>
        <v>8.1433863964922235</v>
      </c>
      <c r="DV790" s="191">
        <v>0.375</v>
      </c>
      <c r="DW790" s="191">
        <v>0.45</v>
      </c>
      <c r="DX790" s="192">
        <f t="shared" si="461"/>
        <v>10.065163900338698</v>
      </c>
      <c r="DY790" s="191">
        <v>1</v>
      </c>
      <c r="DZ790" s="191" t="s">
        <v>363</v>
      </c>
      <c r="EA790" s="191" t="s">
        <v>371</v>
      </c>
      <c r="EB790" s="208">
        <v>0.13400000000000001</v>
      </c>
      <c r="EC790" s="191">
        <v>580</v>
      </c>
      <c r="ED790" s="191">
        <f t="shared" si="462"/>
        <v>2.9288116185141675</v>
      </c>
      <c r="EE790" s="191">
        <v>0.47499999999999998</v>
      </c>
      <c r="EF790" s="191">
        <v>0.47499999999999998</v>
      </c>
      <c r="EG790" s="191">
        <f t="shared" si="463"/>
        <v>5.0325819501693489</v>
      </c>
      <c r="EH790" s="166">
        <f t="shared" si="464"/>
        <v>2</v>
      </c>
      <c r="EI790" s="205">
        <f t="shared" si="465"/>
        <v>3.0236463729111196</v>
      </c>
      <c r="EJ790" s="205">
        <f t="shared" si="466"/>
        <v>1.7786155134771291</v>
      </c>
      <c r="EK790" s="51">
        <f t="shared" si="477"/>
        <v>0.9001961050370384</v>
      </c>
      <c r="EL790" s="220">
        <f t="shared" si="467"/>
        <v>0.22227681354444018</v>
      </c>
      <c r="EM790" s="221">
        <f t="shared" si="468"/>
        <v>5.3779043461285703</v>
      </c>
      <c r="EN790" s="191"/>
      <c r="EO790" s="313"/>
      <c r="EP790" s="192" t="s">
        <v>354</v>
      </c>
      <c r="EQ790" s="222">
        <f t="shared" si="469"/>
        <v>3.0236463729111196</v>
      </c>
      <c r="ER790" s="191">
        <f t="shared" si="470"/>
        <v>1.7786155134771291</v>
      </c>
      <c r="ES790" s="51">
        <f t="shared" si="471"/>
        <v>0.9001961050370384</v>
      </c>
      <c r="ET790" s="191">
        <f t="shared" si="478"/>
        <v>3.6904768135444401</v>
      </c>
      <c r="EU790" s="191">
        <f t="shared" si="472"/>
        <v>5.3779043461285703</v>
      </c>
      <c r="EV790" s="191"/>
      <c r="EW790" s="191"/>
      <c r="EX790" s="192" t="str">
        <f t="shared" si="473"/>
        <v>Front</v>
      </c>
      <c r="EY790" s="145"/>
      <c r="EZ790" s="191"/>
      <c r="FA790" s="191"/>
      <c r="FB790" s="191"/>
      <c r="FC790" s="191"/>
      <c r="FD790" s="191"/>
      <c r="FE790" s="191"/>
      <c r="FF790" s="192"/>
      <c r="FG790" s="145"/>
      <c r="FH790" s="191"/>
      <c r="FI790" s="191"/>
      <c r="FJ790" s="191"/>
      <c r="FK790" s="191"/>
      <c r="FL790" s="191"/>
      <c r="FM790" s="191"/>
      <c r="FN790" s="192"/>
      <c r="FO790" s="145"/>
      <c r="FP790" s="191"/>
      <c r="FQ790" s="191"/>
      <c r="FR790" s="191"/>
      <c r="FS790" s="191"/>
      <c r="FT790" s="191"/>
      <c r="FU790" s="191"/>
      <c r="FV790" s="192"/>
      <c r="FW790" s="191"/>
      <c r="FX790" s="191"/>
      <c r="FY790" s="191"/>
      <c r="FZ790" s="191"/>
      <c r="GA790" s="191"/>
      <c r="GB790" s="191"/>
      <c r="GC790" s="191"/>
      <c r="GD790" s="210"/>
      <c r="GE790" s="145"/>
      <c r="GF790" s="191"/>
      <c r="GG790" s="191"/>
      <c r="GH790" s="191"/>
      <c r="GI790" s="191"/>
      <c r="GJ790" s="191"/>
      <c r="GK790" s="191"/>
      <c r="GL790" s="210"/>
      <c r="GM790" s="145"/>
      <c r="GN790" s="191"/>
      <c r="GO790" s="191"/>
      <c r="GP790" s="191"/>
      <c r="GQ790" s="191"/>
      <c r="GR790" s="191"/>
      <c r="GS790" s="191"/>
      <c r="GT790" s="210"/>
      <c r="GU790" s="145"/>
      <c r="GV790" s="191"/>
      <c r="GW790" s="191"/>
      <c r="GX790" s="191"/>
      <c r="GY790" s="191"/>
      <c r="GZ790" s="191"/>
      <c r="HA790" s="191"/>
      <c r="HB790" s="210"/>
      <c r="HC790" s="145"/>
      <c r="HD790" s="191"/>
      <c r="HE790" s="191"/>
      <c r="HF790" s="191"/>
      <c r="HG790" s="191"/>
      <c r="HH790" s="191"/>
      <c r="HI790" s="191"/>
      <c r="HJ790" s="210"/>
      <c r="HR790" s="310"/>
    </row>
    <row r="791" spans="1:226" s="309" customFormat="1" ht="14.45" customHeight="1" x14ac:dyDescent="0.25">
      <c r="A791" s="211" t="s">
        <v>431</v>
      </c>
      <c r="B791" s="194" t="s">
        <v>0</v>
      </c>
      <c r="C791" s="31">
        <f t="shared" si="479"/>
        <v>781</v>
      </c>
      <c r="D791" s="173" t="str">
        <f t="shared" si="436"/>
        <v>Dw_781</v>
      </c>
      <c r="E791" s="4">
        <v>407.93007393725082</v>
      </c>
      <c r="F791" s="195" t="s">
        <v>360</v>
      </c>
      <c r="G791" s="195">
        <v>17.5</v>
      </c>
      <c r="H791" s="3">
        <f t="shared" si="437"/>
        <v>44.137058809041392</v>
      </c>
      <c r="I791" s="196">
        <f t="shared" si="438"/>
        <v>167.08071420738747</v>
      </c>
      <c r="J791" s="1">
        <f t="shared" si="439"/>
        <v>0.3</v>
      </c>
      <c r="K791" s="280">
        <f t="shared" si="440"/>
        <v>0.63604084469521283</v>
      </c>
      <c r="L791" s="280">
        <f t="shared" si="441"/>
        <v>0.73188113671188848</v>
      </c>
      <c r="M791" s="225">
        <f t="shared" si="442"/>
        <v>1.1356491713477834</v>
      </c>
      <c r="N791" s="15" t="s">
        <v>432</v>
      </c>
      <c r="O791" s="197">
        <f t="shared" si="443"/>
        <v>0.54891085253391636</v>
      </c>
      <c r="P791" s="198">
        <f t="shared" si="444"/>
        <v>0</v>
      </c>
      <c r="Q791" s="198">
        <f t="shared" si="445"/>
        <v>0</v>
      </c>
      <c r="R791" s="198">
        <f t="shared" si="446"/>
        <v>0.79568857698351159</v>
      </c>
      <c r="S791" s="77">
        <f t="shared" si="447"/>
        <v>0.74202017363004602</v>
      </c>
      <c r="T791" s="199"/>
      <c r="U791" s="3">
        <f t="shared" si="448"/>
        <v>1.7421903935714944</v>
      </c>
      <c r="V791" s="98">
        <f t="shared" si="449"/>
        <v>10.319773049339515</v>
      </c>
      <c r="W791" s="49">
        <f t="shared" si="450"/>
        <v>4.2769408394951327</v>
      </c>
      <c r="X791" s="317">
        <f t="shared" si="451"/>
        <v>8.1525154549032877E-2</v>
      </c>
      <c r="Y791" s="318">
        <v>8.1525154549032836E-2</v>
      </c>
      <c r="Z791" s="200"/>
      <c r="AA791" s="66"/>
      <c r="AB791" s="66"/>
      <c r="AC791" s="66">
        <v>250</v>
      </c>
      <c r="AD791" s="66"/>
      <c r="AE791" s="66"/>
      <c r="AF791" s="66"/>
      <c r="AG791" s="66"/>
      <c r="AH791" s="195"/>
      <c r="AI791" s="34"/>
      <c r="AJ791" s="229">
        <v>180</v>
      </c>
      <c r="AK791" s="34"/>
      <c r="AL791" s="34"/>
      <c r="AM791" s="34"/>
      <c r="AN791" s="201"/>
      <c r="AO791" s="201"/>
      <c r="AP791" s="202">
        <v>240</v>
      </c>
      <c r="AQ791" s="18"/>
      <c r="AR791" s="18"/>
      <c r="AS791" s="18"/>
      <c r="AT791" s="51"/>
      <c r="AU791" s="17"/>
      <c r="AV791" s="18"/>
      <c r="AW791" s="112"/>
      <c r="AX791" s="103"/>
      <c r="AY791" s="18"/>
      <c r="AZ791" s="18"/>
      <c r="BA791" s="18"/>
      <c r="BB791" s="17"/>
      <c r="BC791" s="19"/>
      <c r="BD791" s="19"/>
      <c r="BE791" s="19"/>
      <c r="BF791" s="17"/>
      <c r="BG791" s="18"/>
      <c r="BH791" s="18"/>
      <c r="BI791" s="128"/>
      <c r="BJ791" s="331"/>
      <c r="BK791" s="332"/>
      <c r="BL791" s="332"/>
      <c r="BM791" s="332"/>
      <c r="BN791" s="333"/>
      <c r="BO791" s="203">
        <f t="shared" si="452"/>
        <v>6.9363999999999999</v>
      </c>
      <c r="BP791" s="285">
        <v>6.3631074922209496</v>
      </c>
      <c r="BQ791" s="204">
        <v>2.9627637202129358</v>
      </c>
      <c r="BR791" s="204"/>
      <c r="BS791" s="47"/>
      <c r="BT791" s="42"/>
      <c r="BU791" s="42"/>
      <c r="BV791" s="42"/>
      <c r="BW791" s="43"/>
      <c r="BX791" s="191"/>
      <c r="BY791" s="191"/>
      <c r="BZ791" s="205"/>
      <c r="CA791" s="191"/>
      <c r="CB791" s="206"/>
      <c r="CC791" s="191"/>
      <c r="CD791" s="207">
        <f t="shared" si="453"/>
        <v>50.124214262216242</v>
      </c>
      <c r="CE791" s="47" t="s">
        <v>356</v>
      </c>
      <c r="CF791" s="42">
        <v>31.8</v>
      </c>
      <c r="CG791" s="42" t="s">
        <v>353</v>
      </c>
      <c r="CH791" s="42">
        <v>175</v>
      </c>
      <c r="CI791" s="191"/>
      <c r="CJ791" s="192"/>
      <c r="CK791" s="191" t="s">
        <v>357</v>
      </c>
      <c r="CL791" s="191" t="s">
        <v>358</v>
      </c>
      <c r="CM791" s="208">
        <v>0.13</v>
      </c>
      <c r="CN791" s="191">
        <v>470</v>
      </c>
      <c r="CO791" s="205">
        <f t="shared" si="454"/>
        <v>68.835042737876847</v>
      </c>
      <c r="CP791" s="191">
        <f t="shared" si="455"/>
        <v>37.593160696662181</v>
      </c>
      <c r="CQ791" s="145" t="s">
        <v>353</v>
      </c>
      <c r="CR791" s="191">
        <v>175</v>
      </c>
      <c r="CS791" s="191"/>
      <c r="CT791" s="191"/>
      <c r="CU791" s="191"/>
      <c r="CV791" s="192"/>
      <c r="CW791" s="191" t="s">
        <v>357</v>
      </c>
      <c r="CX791" s="209" t="s">
        <v>358</v>
      </c>
      <c r="CY791" s="208">
        <v>0.13</v>
      </c>
      <c r="CZ791" s="191">
        <v>470</v>
      </c>
      <c r="DA791" s="191"/>
      <c r="DB791" s="191">
        <f t="shared" si="456"/>
        <v>44.137058809041392</v>
      </c>
      <c r="DC791" s="43">
        <f t="shared" si="457"/>
        <v>0</v>
      </c>
      <c r="DD791" s="191" t="s">
        <v>362</v>
      </c>
      <c r="DE791" s="191">
        <v>100</v>
      </c>
      <c r="DF791" s="191" t="s">
        <v>361</v>
      </c>
      <c r="DG791" s="191">
        <v>20</v>
      </c>
      <c r="DH791" s="191" t="s">
        <v>353</v>
      </c>
      <c r="DI791" s="192">
        <v>175</v>
      </c>
      <c r="DJ791" s="191"/>
      <c r="DK791" s="209"/>
      <c r="DL791" s="208"/>
      <c r="DM791" s="191"/>
      <c r="DN791" s="191">
        <f t="shared" si="458"/>
        <v>44.137058809041392</v>
      </c>
      <c r="DO791" s="192">
        <f t="shared" si="459"/>
        <v>0</v>
      </c>
      <c r="DP791" s="191">
        <v>1</v>
      </c>
      <c r="DQ791" s="191" t="s">
        <v>363</v>
      </c>
      <c r="DR791" s="191" t="s">
        <v>371</v>
      </c>
      <c r="DS791" s="208">
        <v>0.13400000000000001</v>
      </c>
      <c r="DT791" s="191">
        <v>580</v>
      </c>
      <c r="DU791" s="191">
        <f t="shared" si="460"/>
        <v>6.3631074922209496</v>
      </c>
      <c r="DV791" s="191">
        <v>0.375</v>
      </c>
      <c r="DW791" s="191">
        <v>0.45</v>
      </c>
      <c r="DX791" s="192">
        <f t="shared" si="461"/>
        <v>8.3540357103693736</v>
      </c>
      <c r="DY791" s="191">
        <v>1</v>
      </c>
      <c r="DZ791" s="191" t="s">
        <v>363</v>
      </c>
      <c r="EA791" s="191" t="s">
        <v>371</v>
      </c>
      <c r="EB791" s="208">
        <v>0.13400000000000001</v>
      </c>
      <c r="EC791" s="191">
        <v>580</v>
      </c>
      <c r="ED791" s="191">
        <f t="shared" si="462"/>
        <v>2.9627637202129358</v>
      </c>
      <c r="EE791" s="191">
        <v>0.47499999999999998</v>
      </c>
      <c r="EF791" s="191">
        <v>0.47499999999999998</v>
      </c>
      <c r="EG791" s="191">
        <f t="shared" si="463"/>
        <v>4.1770178551846868</v>
      </c>
      <c r="EH791" s="166">
        <f t="shared" si="464"/>
        <v>2</v>
      </c>
      <c r="EI791" s="205">
        <f t="shared" si="465"/>
        <v>2.9617236690715405</v>
      </c>
      <c r="EJ791" s="205">
        <f t="shared" si="466"/>
        <v>1.7421903935714944</v>
      </c>
      <c r="EK791" s="51">
        <f t="shared" si="477"/>
        <v>0.97057332664144136</v>
      </c>
      <c r="EL791" s="220">
        <f t="shared" si="467"/>
        <v>0.25323816546422973</v>
      </c>
      <c r="EM791" s="221">
        <f t="shared" si="468"/>
        <v>5.1598865246697576</v>
      </c>
      <c r="EN791" s="191"/>
      <c r="EO791" s="313"/>
      <c r="EP791" s="192" t="s">
        <v>354</v>
      </c>
      <c r="EQ791" s="222">
        <f t="shared" si="469"/>
        <v>2.9617236690715405</v>
      </c>
      <c r="ER791" s="191">
        <f t="shared" si="470"/>
        <v>1.7421903935714944</v>
      </c>
      <c r="ES791" s="51">
        <f t="shared" si="471"/>
        <v>0.97057332664144136</v>
      </c>
      <c r="ET791" s="191">
        <f t="shared" si="478"/>
        <v>3.7214381654642299</v>
      </c>
      <c r="EU791" s="191">
        <f t="shared" si="472"/>
        <v>5.1598865246697576</v>
      </c>
      <c r="EV791" s="191"/>
      <c r="EW791" s="191"/>
      <c r="EX791" s="192" t="str">
        <f t="shared" si="473"/>
        <v>Front</v>
      </c>
      <c r="EY791" s="145"/>
      <c r="EZ791" s="191"/>
      <c r="FA791" s="191"/>
      <c r="FB791" s="191"/>
      <c r="FC791" s="191"/>
      <c r="FD791" s="191"/>
      <c r="FE791" s="191"/>
      <c r="FF791" s="192"/>
      <c r="FG791" s="145"/>
      <c r="FH791" s="191"/>
      <c r="FI791" s="191"/>
      <c r="FJ791" s="191"/>
      <c r="FK791" s="191"/>
      <c r="FL791" s="191"/>
      <c r="FM791" s="191"/>
      <c r="FN791" s="192"/>
      <c r="FO791" s="145"/>
      <c r="FP791" s="191"/>
      <c r="FQ791" s="191"/>
      <c r="FR791" s="191"/>
      <c r="FS791" s="191"/>
      <c r="FT791" s="191"/>
      <c r="FU791" s="191"/>
      <c r="FV791" s="192"/>
      <c r="FW791" s="191"/>
      <c r="FX791" s="191"/>
      <c r="FY791" s="191"/>
      <c r="FZ791" s="191"/>
      <c r="GA791" s="191"/>
      <c r="GB791" s="191"/>
      <c r="GC791" s="191"/>
      <c r="GD791" s="210"/>
      <c r="GE791" s="145"/>
      <c r="GF791" s="191"/>
      <c r="GG791" s="191"/>
      <c r="GH791" s="191"/>
      <c r="GI791" s="191"/>
      <c r="GJ791" s="191"/>
      <c r="GK791" s="191"/>
      <c r="GL791" s="210"/>
      <c r="GM791" s="145"/>
      <c r="GN791" s="191"/>
      <c r="GO791" s="191"/>
      <c r="GP791" s="191"/>
      <c r="GQ791" s="191"/>
      <c r="GR791" s="191"/>
      <c r="GS791" s="191"/>
      <c r="GT791" s="210"/>
      <c r="GU791" s="145"/>
      <c r="GV791" s="191"/>
      <c r="GW791" s="191"/>
      <c r="GX791" s="191"/>
      <c r="GY791" s="191"/>
      <c r="GZ791" s="191"/>
      <c r="HA791" s="191"/>
      <c r="HB791" s="210"/>
      <c r="HC791" s="145"/>
      <c r="HD791" s="191"/>
      <c r="HE791" s="191"/>
      <c r="HF791" s="191"/>
      <c r="HG791" s="191"/>
      <c r="HH791" s="191"/>
      <c r="HI791" s="191"/>
      <c r="HJ791" s="210"/>
      <c r="HR791" s="310"/>
    </row>
    <row r="792" spans="1:226" s="309" customFormat="1" ht="14.45" customHeight="1" x14ac:dyDescent="0.25">
      <c r="A792" s="211" t="s">
        <v>431</v>
      </c>
      <c r="B792" s="194" t="s">
        <v>0</v>
      </c>
      <c r="C792" s="31">
        <f t="shared" si="479"/>
        <v>782</v>
      </c>
      <c r="D792" s="173" t="str">
        <f t="shared" si="436"/>
        <v>Dw_782</v>
      </c>
      <c r="E792" s="4">
        <v>480.79767934134958</v>
      </c>
      <c r="F792" s="195" t="s">
        <v>360</v>
      </c>
      <c r="G792" s="195">
        <v>17.5</v>
      </c>
      <c r="H792" s="3">
        <f t="shared" si="437"/>
        <v>49.176719175512531</v>
      </c>
      <c r="I792" s="196">
        <f t="shared" si="438"/>
        <v>182.14095226963985</v>
      </c>
      <c r="J792" s="1">
        <f t="shared" si="439"/>
        <v>0.3</v>
      </c>
      <c r="K792" s="280">
        <f t="shared" si="440"/>
        <v>0.65215308493300761</v>
      </c>
      <c r="L792" s="280">
        <f t="shared" si="441"/>
        <v>0.79624494692674286</v>
      </c>
      <c r="M792" s="225">
        <f t="shared" si="442"/>
        <v>1.1111413408013806</v>
      </c>
      <c r="N792" s="15" t="s">
        <v>432</v>
      </c>
      <c r="O792" s="197">
        <f t="shared" si="443"/>
        <v>0.59718371019505712</v>
      </c>
      <c r="P792" s="198">
        <f t="shared" si="444"/>
        <v>0</v>
      </c>
      <c r="Q792" s="198">
        <f t="shared" si="445"/>
        <v>0</v>
      </c>
      <c r="R792" s="198">
        <f t="shared" si="446"/>
        <v>0.77851725215501988</v>
      </c>
      <c r="S792" s="77">
        <f t="shared" si="447"/>
        <v>0.80238056529184643</v>
      </c>
      <c r="T792" s="199"/>
      <c r="U792" s="3">
        <f t="shared" si="448"/>
        <v>2.1117698049803284</v>
      </c>
      <c r="V792" s="98">
        <f t="shared" si="449"/>
        <v>15.162543811370623</v>
      </c>
      <c r="W792" s="49">
        <f t="shared" si="450"/>
        <v>3.2433026929580349</v>
      </c>
      <c r="X792" s="317">
        <f t="shared" si="451"/>
        <v>0.12097280585932477</v>
      </c>
      <c r="Y792" s="318">
        <v>0.12097280585932479</v>
      </c>
      <c r="Z792" s="200"/>
      <c r="AA792" s="66"/>
      <c r="AB792" s="66"/>
      <c r="AC792" s="66">
        <v>250</v>
      </c>
      <c r="AD792" s="66"/>
      <c r="AE792" s="66"/>
      <c r="AF792" s="66"/>
      <c r="AG792" s="66"/>
      <c r="AH792" s="195"/>
      <c r="AI792" s="34"/>
      <c r="AJ792" s="229">
        <v>180</v>
      </c>
      <c r="AK792" s="34"/>
      <c r="AL792" s="34"/>
      <c r="AM792" s="34"/>
      <c r="AN792" s="201"/>
      <c r="AO792" s="201"/>
      <c r="AP792" s="202">
        <v>240</v>
      </c>
      <c r="AQ792" s="18"/>
      <c r="AR792" s="18"/>
      <c r="AS792" s="18"/>
      <c r="AT792" s="51"/>
      <c r="AU792" s="17"/>
      <c r="AV792" s="18"/>
      <c r="AW792" s="112"/>
      <c r="AX792" s="103"/>
      <c r="AY792" s="18"/>
      <c r="AZ792" s="18"/>
      <c r="BA792" s="18"/>
      <c r="BB792" s="17"/>
      <c r="BC792" s="19"/>
      <c r="BD792" s="19"/>
      <c r="BE792" s="19"/>
      <c r="BF792" s="17"/>
      <c r="BG792" s="18"/>
      <c r="BH792" s="18"/>
      <c r="BI792" s="128"/>
      <c r="BJ792" s="331"/>
      <c r="BK792" s="332"/>
      <c r="BL792" s="332"/>
      <c r="BM792" s="332"/>
      <c r="BN792" s="333"/>
      <c r="BO792" s="203">
        <f t="shared" si="452"/>
        <v>6.9363999999999999</v>
      </c>
      <c r="BP792" s="285">
        <v>7.089660223676912</v>
      </c>
      <c r="BQ792" s="204">
        <v>2.9868513532109318</v>
      </c>
      <c r="BR792" s="204"/>
      <c r="BS792" s="47"/>
      <c r="BT792" s="42"/>
      <c r="BU792" s="42"/>
      <c r="BV792" s="42"/>
      <c r="BW792" s="43"/>
      <c r="BX792" s="191"/>
      <c r="BY792" s="191"/>
      <c r="BZ792" s="205"/>
      <c r="CA792" s="191"/>
      <c r="CB792" s="206"/>
      <c r="CC792" s="191"/>
      <c r="CD792" s="207">
        <f t="shared" si="453"/>
        <v>54.642285680891959</v>
      </c>
      <c r="CE792" s="47" t="s">
        <v>356</v>
      </c>
      <c r="CF792" s="42">
        <v>31.8</v>
      </c>
      <c r="CG792" s="42" t="s">
        <v>353</v>
      </c>
      <c r="CH792" s="42">
        <v>175</v>
      </c>
      <c r="CI792" s="191"/>
      <c r="CJ792" s="192"/>
      <c r="CK792" s="191" t="s">
        <v>357</v>
      </c>
      <c r="CL792" s="191" t="s">
        <v>358</v>
      </c>
      <c r="CM792" s="208">
        <v>0.13</v>
      </c>
      <c r="CN792" s="191">
        <v>470</v>
      </c>
      <c r="CO792" s="205">
        <f t="shared" si="454"/>
        <v>73.81596006718695</v>
      </c>
      <c r="CP792" s="191">
        <f t="shared" si="455"/>
        <v>40.981714260668966</v>
      </c>
      <c r="CQ792" s="145" t="s">
        <v>353</v>
      </c>
      <c r="CR792" s="191">
        <v>175</v>
      </c>
      <c r="CS792" s="191"/>
      <c r="CT792" s="191"/>
      <c r="CU792" s="191"/>
      <c r="CV792" s="192"/>
      <c r="CW792" s="191" t="s">
        <v>357</v>
      </c>
      <c r="CX792" s="209" t="s">
        <v>358</v>
      </c>
      <c r="CY792" s="208">
        <v>0.13</v>
      </c>
      <c r="CZ792" s="191">
        <v>470</v>
      </c>
      <c r="DA792" s="191"/>
      <c r="DB792" s="191">
        <f t="shared" si="456"/>
        <v>49.176719175512531</v>
      </c>
      <c r="DC792" s="43">
        <f t="shared" si="457"/>
        <v>0</v>
      </c>
      <c r="DD792" s="191" t="s">
        <v>362</v>
      </c>
      <c r="DE792" s="191">
        <v>100</v>
      </c>
      <c r="DF792" s="191" t="s">
        <v>361</v>
      </c>
      <c r="DG792" s="191">
        <v>20</v>
      </c>
      <c r="DH792" s="191" t="s">
        <v>353</v>
      </c>
      <c r="DI792" s="192">
        <v>175</v>
      </c>
      <c r="DJ792" s="191"/>
      <c r="DK792" s="209"/>
      <c r="DL792" s="208"/>
      <c r="DM792" s="191"/>
      <c r="DN792" s="191">
        <f t="shared" si="458"/>
        <v>49.176719175512531</v>
      </c>
      <c r="DO792" s="192">
        <f t="shared" si="459"/>
        <v>0</v>
      </c>
      <c r="DP792" s="191">
        <v>1</v>
      </c>
      <c r="DQ792" s="191" t="s">
        <v>363</v>
      </c>
      <c r="DR792" s="191" t="s">
        <v>371</v>
      </c>
      <c r="DS792" s="208">
        <v>0.13400000000000001</v>
      </c>
      <c r="DT792" s="191">
        <v>580</v>
      </c>
      <c r="DU792" s="191">
        <f t="shared" si="460"/>
        <v>7.089660223676912</v>
      </c>
      <c r="DV792" s="191">
        <v>0.375</v>
      </c>
      <c r="DW792" s="191">
        <v>0.45</v>
      </c>
      <c r="DX792" s="192">
        <f t="shared" si="461"/>
        <v>9.1070476134819938</v>
      </c>
      <c r="DY792" s="191">
        <v>1</v>
      </c>
      <c r="DZ792" s="191" t="s">
        <v>363</v>
      </c>
      <c r="EA792" s="191" t="s">
        <v>371</v>
      </c>
      <c r="EB792" s="208">
        <v>0.13400000000000001</v>
      </c>
      <c r="EC792" s="191">
        <v>580</v>
      </c>
      <c r="ED792" s="191">
        <f t="shared" si="462"/>
        <v>2.9868513532109318</v>
      </c>
      <c r="EE792" s="191">
        <v>0.47499999999999998</v>
      </c>
      <c r="EF792" s="191">
        <v>0.47499999999999998</v>
      </c>
      <c r="EG792" s="191">
        <f t="shared" si="463"/>
        <v>4.5535238067409969</v>
      </c>
      <c r="EH792" s="166">
        <f t="shared" si="464"/>
        <v>2</v>
      </c>
      <c r="EI792" s="205">
        <f t="shared" si="465"/>
        <v>3.5900086684665582</v>
      </c>
      <c r="EJ792" s="205">
        <f t="shared" si="466"/>
        <v>2.1117698049803284</v>
      </c>
      <c r="EK792" s="51">
        <f t="shared" si="477"/>
        <v>0.62508154823060336</v>
      </c>
      <c r="EL792" s="220">
        <f t="shared" si="467"/>
        <v>1.6731956657667209</v>
      </c>
      <c r="EM792" s="221">
        <f t="shared" si="468"/>
        <v>7.5812719056853117</v>
      </c>
      <c r="EN792" s="191"/>
      <c r="EO792" s="313"/>
      <c r="EP792" s="192" t="s">
        <v>354</v>
      </c>
      <c r="EQ792" s="222">
        <f t="shared" si="469"/>
        <v>3.5900086684665582</v>
      </c>
      <c r="ER792" s="191">
        <f t="shared" si="470"/>
        <v>2.1117698049803284</v>
      </c>
      <c r="ES792" s="51">
        <f t="shared" si="471"/>
        <v>0.62508154823060336</v>
      </c>
      <c r="ET792" s="191">
        <f t="shared" si="478"/>
        <v>1.6731956657667209</v>
      </c>
      <c r="EU792" s="191">
        <f t="shared" si="472"/>
        <v>7.5812719056853117</v>
      </c>
      <c r="EV792" s="191"/>
      <c r="EW792" s="191"/>
      <c r="EX792" s="192" t="str">
        <f t="shared" si="473"/>
        <v>Rear</v>
      </c>
      <c r="EY792" s="145"/>
      <c r="EZ792" s="191"/>
      <c r="FA792" s="191"/>
      <c r="FB792" s="191"/>
      <c r="FC792" s="191"/>
      <c r="FD792" s="191"/>
      <c r="FE792" s="191"/>
      <c r="FF792" s="192"/>
      <c r="FG792" s="145"/>
      <c r="FH792" s="191"/>
      <c r="FI792" s="191"/>
      <c r="FJ792" s="191"/>
      <c r="FK792" s="191"/>
      <c r="FL792" s="191"/>
      <c r="FM792" s="191"/>
      <c r="FN792" s="192"/>
      <c r="FO792" s="145"/>
      <c r="FP792" s="191"/>
      <c r="FQ792" s="191"/>
      <c r="FR792" s="191"/>
      <c r="FS792" s="191"/>
      <c r="FT792" s="191"/>
      <c r="FU792" s="191"/>
      <c r="FV792" s="192"/>
      <c r="FW792" s="191"/>
      <c r="FX792" s="191"/>
      <c r="FY792" s="191"/>
      <c r="FZ792" s="191"/>
      <c r="GA792" s="191"/>
      <c r="GB792" s="191"/>
      <c r="GC792" s="191"/>
      <c r="GD792" s="210"/>
      <c r="GE792" s="145"/>
      <c r="GF792" s="191"/>
      <c r="GG792" s="191"/>
      <c r="GH792" s="191"/>
      <c r="GI792" s="191"/>
      <c r="GJ792" s="191"/>
      <c r="GK792" s="191"/>
      <c r="GL792" s="210"/>
      <c r="GM792" s="145"/>
      <c r="GN792" s="191"/>
      <c r="GO792" s="191"/>
      <c r="GP792" s="191"/>
      <c r="GQ792" s="191"/>
      <c r="GR792" s="191"/>
      <c r="GS792" s="191"/>
      <c r="GT792" s="210"/>
      <c r="GU792" s="145"/>
      <c r="GV792" s="191"/>
      <c r="GW792" s="191"/>
      <c r="GX792" s="191"/>
      <c r="GY792" s="191"/>
      <c r="GZ792" s="191"/>
      <c r="HA792" s="191"/>
      <c r="HB792" s="210"/>
      <c r="HC792" s="145"/>
      <c r="HD792" s="191"/>
      <c r="HE792" s="191"/>
      <c r="HF792" s="191"/>
      <c r="HG792" s="191"/>
      <c r="HH792" s="191"/>
      <c r="HI792" s="191"/>
      <c r="HJ792" s="210"/>
      <c r="HR792" s="310"/>
    </row>
    <row r="793" spans="1:226" s="309" customFormat="1" ht="14.45" customHeight="1" x14ac:dyDescent="0.25">
      <c r="A793" s="211" t="s">
        <v>431</v>
      </c>
      <c r="B793" s="194" t="s">
        <v>0</v>
      </c>
      <c r="C793" s="31">
        <f t="shared" si="479"/>
        <v>783</v>
      </c>
      <c r="D793" s="173" t="str">
        <f t="shared" si="436"/>
        <v>Dw_783</v>
      </c>
      <c r="E793" s="4">
        <v>465.95685064638423</v>
      </c>
      <c r="F793" s="195" t="s">
        <v>360</v>
      </c>
      <c r="G793" s="195">
        <v>17.5</v>
      </c>
      <c r="H793" s="3">
        <f t="shared" si="437"/>
        <v>64.21480233039199</v>
      </c>
      <c r="I793" s="196">
        <f t="shared" si="438"/>
        <v>220.32266117846598</v>
      </c>
      <c r="J793" s="1">
        <f t="shared" si="439"/>
        <v>0.3</v>
      </c>
      <c r="K793" s="280">
        <f t="shared" si="440"/>
        <v>0.71927957191000047</v>
      </c>
      <c r="L793" s="280">
        <f t="shared" si="441"/>
        <v>0.80876985068893037</v>
      </c>
      <c r="M793" s="225">
        <f t="shared" si="442"/>
        <v>1.029307822415535</v>
      </c>
      <c r="N793" s="15" t="s">
        <v>432</v>
      </c>
      <c r="O793" s="197">
        <f t="shared" si="443"/>
        <v>0.60657738801669769</v>
      </c>
      <c r="P793" s="198">
        <f t="shared" si="444"/>
        <v>0</v>
      </c>
      <c r="Q793" s="198">
        <f t="shared" si="445"/>
        <v>0</v>
      </c>
      <c r="R793" s="198">
        <f t="shared" si="446"/>
        <v>0.72118088680839565</v>
      </c>
      <c r="S793" s="77">
        <f t="shared" si="447"/>
        <v>1.0217590686147449</v>
      </c>
      <c r="T793" s="199"/>
      <c r="U793" s="3">
        <f t="shared" si="448"/>
        <v>1.7293278829376233</v>
      </c>
      <c r="V793" s="98">
        <f t="shared" si="449"/>
        <v>10.167954750798774</v>
      </c>
      <c r="W793" s="49">
        <f t="shared" si="450"/>
        <v>6.3154099230572802</v>
      </c>
      <c r="X793" s="317">
        <f t="shared" si="451"/>
        <v>6.0689436937446703E-2</v>
      </c>
      <c r="Y793" s="318">
        <v>6.0689436937446717E-2</v>
      </c>
      <c r="Z793" s="200"/>
      <c r="AA793" s="66"/>
      <c r="AB793" s="66"/>
      <c r="AC793" s="66">
        <v>250</v>
      </c>
      <c r="AD793" s="66"/>
      <c r="AE793" s="66"/>
      <c r="AF793" s="66"/>
      <c r="AG793" s="66"/>
      <c r="AH793" s="195"/>
      <c r="AI793" s="34"/>
      <c r="AJ793" s="229">
        <v>180</v>
      </c>
      <c r="AK793" s="34"/>
      <c r="AL793" s="34"/>
      <c r="AM793" s="34"/>
      <c r="AN793" s="201"/>
      <c r="AO793" s="201"/>
      <c r="AP793" s="202">
        <v>240</v>
      </c>
      <c r="AQ793" s="18"/>
      <c r="AR793" s="18"/>
      <c r="AS793" s="18"/>
      <c r="AT793" s="51"/>
      <c r="AU793" s="17"/>
      <c r="AV793" s="18"/>
      <c r="AW793" s="112"/>
      <c r="AX793" s="103"/>
      <c r="AY793" s="18"/>
      <c r="AZ793" s="18"/>
      <c r="BA793" s="18"/>
      <c r="BB793" s="17"/>
      <c r="BC793" s="19"/>
      <c r="BD793" s="19"/>
      <c r="BE793" s="19"/>
      <c r="BF793" s="17"/>
      <c r="BG793" s="18"/>
      <c r="BH793" s="18"/>
      <c r="BI793" s="128"/>
      <c r="BJ793" s="331"/>
      <c r="BK793" s="332"/>
      <c r="BL793" s="332"/>
      <c r="BM793" s="332"/>
      <c r="BN793" s="333"/>
      <c r="BO793" s="203">
        <f t="shared" si="452"/>
        <v>6.9363999999999999</v>
      </c>
      <c r="BP793" s="285">
        <v>9.2576556038279207</v>
      </c>
      <c r="BQ793" s="204">
        <v>2.8372465417483346</v>
      </c>
      <c r="BR793" s="204"/>
      <c r="BS793" s="47"/>
      <c r="BT793" s="42"/>
      <c r="BU793" s="42"/>
      <c r="BV793" s="42"/>
      <c r="BW793" s="43"/>
      <c r="BX793" s="191"/>
      <c r="BY793" s="191"/>
      <c r="BZ793" s="205"/>
      <c r="CA793" s="191"/>
      <c r="CB793" s="206"/>
      <c r="CC793" s="191"/>
      <c r="CD793" s="207">
        <f t="shared" si="453"/>
        <v>66.096798353539796</v>
      </c>
      <c r="CE793" s="47" t="s">
        <v>356</v>
      </c>
      <c r="CF793" s="42">
        <v>31.8</v>
      </c>
      <c r="CG793" s="42" t="s">
        <v>353</v>
      </c>
      <c r="CH793" s="42">
        <v>175</v>
      </c>
      <c r="CI793" s="191"/>
      <c r="CJ793" s="192"/>
      <c r="CK793" s="191" t="s">
        <v>357</v>
      </c>
      <c r="CL793" s="191" t="s">
        <v>358</v>
      </c>
      <c r="CM793" s="208">
        <v>0.13</v>
      </c>
      <c r="CN793" s="191">
        <v>470</v>
      </c>
      <c r="CO793" s="205">
        <f t="shared" si="454"/>
        <v>81.921502666254156</v>
      </c>
      <c r="CP793" s="191">
        <f t="shared" si="455"/>
        <v>49.572598765154844</v>
      </c>
      <c r="CQ793" s="145" t="s">
        <v>353</v>
      </c>
      <c r="CR793" s="191">
        <v>175</v>
      </c>
      <c r="CS793" s="191"/>
      <c r="CT793" s="191"/>
      <c r="CU793" s="191"/>
      <c r="CV793" s="192"/>
      <c r="CW793" s="191" t="s">
        <v>357</v>
      </c>
      <c r="CX793" s="209" t="s">
        <v>358</v>
      </c>
      <c r="CY793" s="208">
        <v>0.13</v>
      </c>
      <c r="CZ793" s="191">
        <v>470</v>
      </c>
      <c r="DA793" s="191"/>
      <c r="DB793" s="191">
        <f t="shared" si="456"/>
        <v>64.21480233039199</v>
      </c>
      <c r="DC793" s="43">
        <f t="shared" si="457"/>
        <v>0</v>
      </c>
      <c r="DD793" s="191" t="s">
        <v>362</v>
      </c>
      <c r="DE793" s="191">
        <v>100</v>
      </c>
      <c r="DF793" s="191" t="s">
        <v>361</v>
      </c>
      <c r="DG793" s="191">
        <v>20</v>
      </c>
      <c r="DH793" s="191" t="s">
        <v>353</v>
      </c>
      <c r="DI793" s="192">
        <v>175</v>
      </c>
      <c r="DJ793" s="191"/>
      <c r="DK793" s="209"/>
      <c r="DL793" s="208"/>
      <c r="DM793" s="191"/>
      <c r="DN793" s="191">
        <f t="shared" si="458"/>
        <v>64.21480233039199</v>
      </c>
      <c r="DO793" s="192">
        <f t="shared" si="459"/>
        <v>0</v>
      </c>
      <c r="DP793" s="191">
        <v>1</v>
      </c>
      <c r="DQ793" s="191" t="s">
        <v>363</v>
      </c>
      <c r="DR793" s="191" t="s">
        <v>371</v>
      </c>
      <c r="DS793" s="208">
        <v>0.13400000000000001</v>
      </c>
      <c r="DT793" s="191">
        <v>580</v>
      </c>
      <c r="DU793" s="191">
        <f t="shared" si="460"/>
        <v>9.2576556038279207</v>
      </c>
      <c r="DV793" s="191">
        <v>0.375</v>
      </c>
      <c r="DW793" s="191">
        <v>0.45</v>
      </c>
      <c r="DX793" s="192">
        <f t="shared" si="461"/>
        <v>11.0161330589233</v>
      </c>
      <c r="DY793" s="191">
        <v>1</v>
      </c>
      <c r="DZ793" s="191" t="s">
        <v>363</v>
      </c>
      <c r="EA793" s="191" t="s">
        <v>371</v>
      </c>
      <c r="EB793" s="208">
        <v>0.13400000000000001</v>
      </c>
      <c r="EC793" s="191">
        <v>580</v>
      </c>
      <c r="ED793" s="191">
        <f t="shared" si="462"/>
        <v>2.8372465417483346</v>
      </c>
      <c r="EE793" s="191">
        <v>0.47499999999999998</v>
      </c>
      <c r="EF793" s="191">
        <v>0.47499999999999998</v>
      </c>
      <c r="EG793" s="191">
        <f t="shared" si="463"/>
        <v>5.50806652946165</v>
      </c>
      <c r="EH793" s="166">
        <f t="shared" si="464"/>
        <v>2</v>
      </c>
      <c r="EI793" s="205">
        <f t="shared" si="465"/>
        <v>2.9398574009939593</v>
      </c>
      <c r="EJ793" s="205">
        <f t="shared" si="466"/>
        <v>1.7293278829376233</v>
      </c>
      <c r="EK793" s="51">
        <f t="shared" si="477"/>
        <v>0.85791865881071128</v>
      </c>
      <c r="EL793" s="220">
        <f t="shared" si="467"/>
        <v>0.26417129950302032</v>
      </c>
      <c r="EM793" s="221">
        <f t="shared" si="468"/>
        <v>5.0839773753993871</v>
      </c>
      <c r="EN793" s="191"/>
      <c r="EO793" s="313"/>
      <c r="EP793" s="192" t="s">
        <v>354</v>
      </c>
      <c r="EQ793" s="222">
        <f t="shared" si="469"/>
        <v>2.9398574009939593</v>
      </c>
      <c r="ER793" s="191">
        <f t="shared" si="470"/>
        <v>1.7293278829376233</v>
      </c>
      <c r="ES793" s="51">
        <f t="shared" si="471"/>
        <v>0.85791865881071128</v>
      </c>
      <c r="ET793" s="191">
        <f t="shared" si="478"/>
        <v>3.7323712995030203</v>
      </c>
      <c r="EU793" s="191">
        <f t="shared" si="472"/>
        <v>5.0839773753993871</v>
      </c>
      <c r="EV793" s="191"/>
      <c r="EW793" s="191"/>
      <c r="EX793" s="192" t="str">
        <f t="shared" si="473"/>
        <v>Front</v>
      </c>
      <c r="EY793" s="145"/>
      <c r="EZ793" s="191"/>
      <c r="FA793" s="191"/>
      <c r="FB793" s="191"/>
      <c r="FC793" s="191"/>
      <c r="FD793" s="191"/>
      <c r="FE793" s="191"/>
      <c r="FF793" s="192"/>
      <c r="FG793" s="145"/>
      <c r="FH793" s="191"/>
      <c r="FI793" s="191"/>
      <c r="FJ793" s="191"/>
      <c r="FK793" s="191"/>
      <c r="FL793" s="191"/>
      <c r="FM793" s="191"/>
      <c r="FN793" s="192"/>
      <c r="FO793" s="145"/>
      <c r="FP793" s="191"/>
      <c r="FQ793" s="191"/>
      <c r="FR793" s="191"/>
      <c r="FS793" s="191"/>
      <c r="FT793" s="191"/>
      <c r="FU793" s="191"/>
      <c r="FV793" s="192"/>
      <c r="FW793" s="191"/>
      <c r="FX793" s="191"/>
      <c r="FY793" s="191"/>
      <c r="FZ793" s="191"/>
      <c r="GA793" s="191"/>
      <c r="GB793" s="191"/>
      <c r="GC793" s="191"/>
      <c r="GD793" s="210"/>
      <c r="GE793" s="145"/>
      <c r="GF793" s="191"/>
      <c r="GG793" s="191"/>
      <c r="GH793" s="191"/>
      <c r="GI793" s="191"/>
      <c r="GJ793" s="191"/>
      <c r="GK793" s="191"/>
      <c r="GL793" s="210"/>
      <c r="GM793" s="145"/>
      <c r="GN793" s="191"/>
      <c r="GO793" s="191"/>
      <c r="GP793" s="191"/>
      <c r="GQ793" s="191"/>
      <c r="GR793" s="191"/>
      <c r="GS793" s="191"/>
      <c r="GT793" s="210"/>
      <c r="GU793" s="145"/>
      <c r="GV793" s="191"/>
      <c r="GW793" s="191"/>
      <c r="GX793" s="191"/>
      <c r="GY793" s="191"/>
      <c r="GZ793" s="191"/>
      <c r="HA793" s="191"/>
      <c r="HB793" s="210"/>
      <c r="HC793" s="145"/>
      <c r="HD793" s="191"/>
      <c r="HE793" s="191"/>
      <c r="HF793" s="191"/>
      <c r="HG793" s="191"/>
      <c r="HH793" s="191"/>
      <c r="HI793" s="191"/>
      <c r="HJ793" s="210"/>
      <c r="HR793" s="310"/>
    </row>
    <row r="794" spans="1:226" s="309" customFormat="1" ht="14.45" customHeight="1" x14ac:dyDescent="0.25">
      <c r="A794" s="211" t="s">
        <v>431</v>
      </c>
      <c r="B794" s="194" t="s">
        <v>0</v>
      </c>
      <c r="C794" s="31">
        <f t="shared" si="479"/>
        <v>784</v>
      </c>
      <c r="D794" s="173" t="str">
        <f t="shared" si="436"/>
        <v>Dw_784</v>
      </c>
      <c r="E794" s="4">
        <v>377.51200842640969</v>
      </c>
      <c r="F794" s="195" t="s">
        <v>360</v>
      </c>
      <c r="G794" s="195">
        <v>17.5</v>
      </c>
      <c r="H794" s="3">
        <f t="shared" si="437"/>
        <v>47.449816189147953</v>
      </c>
      <c r="I794" s="196">
        <f t="shared" si="438"/>
        <v>178.83043603498555</v>
      </c>
      <c r="J794" s="1">
        <f t="shared" si="439"/>
        <v>0.3</v>
      </c>
      <c r="K794" s="280">
        <f t="shared" si="440"/>
        <v>0.63920668542555514</v>
      </c>
      <c r="L794" s="280">
        <f t="shared" si="441"/>
        <v>0.72091701694615606</v>
      </c>
      <c r="M794" s="225">
        <f t="shared" si="442"/>
        <v>1.1306499185715608</v>
      </c>
      <c r="N794" s="15" t="s">
        <v>432</v>
      </c>
      <c r="O794" s="197">
        <f t="shared" si="443"/>
        <v>0.54068776270961716</v>
      </c>
      <c r="P794" s="198">
        <f t="shared" si="444"/>
        <v>0</v>
      </c>
      <c r="Q794" s="198">
        <f t="shared" si="445"/>
        <v>0</v>
      </c>
      <c r="R794" s="198">
        <f t="shared" si="446"/>
        <v>0.79218586819997727</v>
      </c>
      <c r="S794" s="77">
        <f t="shared" si="447"/>
        <v>0.77249236988473591</v>
      </c>
      <c r="T794" s="199"/>
      <c r="U794" s="3">
        <f t="shared" si="448"/>
        <v>1.6726962376625349</v>
      </c>
      <c r="V794" s="98">
        <f t="shared" si="449"/>
        <v>9.5129031918673572</v>
      </c>
      <c r="W794" s="49">
        <f t="shared" si="450"/>
        <v>4.9879427165529346</v>
      </c>
      <c r="X794" s="317">
        <f t="shared" si="451"/>
        <v>6.8798692033996842E-2</v>
      </c>
      <c r="Y794" s="318">
        <v>6.8798692033996856E-2</v>
      </c>
      <c r="Z794" s="200"/>
      <c r="AA794" s="66"/>
      <c r="AB794" s="66"/>
      <c r="AC794" s="66">
        <v>250</v>
      </c>
      <c r="AD794" s="66"/>
      <c r="AE794" s="66"/>
      <c r="AF794" s="66"/>
      <c r="AG794" s="66"/>
      <c r="AH794" s="195"/>
      <c r="AI794" s="34"/>
      <c r="AJ794" s="229">
        <v>180</v>
      </c>
      <c r="AK794" s="34"/>
      <c r="AL794" s="34"/>
      <c r="AM794" s="34"/>
      <c r="AN794" s="201"/>
      <c r="AO794" s="201"/>
      <c r="AP794" s="202">
        <v>240</v>
      </c>
      <c r="AQ794" s="18"/>
      <c r="AR794" s="18"/>
      <c r="AS794" s="18"/>
      <c r="AT794" s="51"/>
      <c r="AU794" s="17"/>
      <c r="AV794" s="18"/>
      <c r="AW794" s="112"/>
      <c r="AX794" s="103"/>
      <c r="AY794" s="18"/>
      <c r="AZ794" s="18"/>
      <c r="BA794" s="18"/>
      <c r="BB794" s="17"/>
      <c r="BC794" s="19"/>
      <c r="BD794" s="19"/>
      <c r="BE794" s="19"/>
      <c r="BF794" s="17"/>
      <c r="BG794" s="18"/>
      <c r="BH794" s="18"/>
      <c r="BI794" s="128"/>
      <c r="BJ794" s="331"/>
      <c r="BK794" s="332"/>
      <c r="BL794" s="332"/>
      <c r="BM794" s="332"/>
      <c r="BN794" s="333"/>
      <c r="BO794" s="203">
        <f t="shared" si="452"/>
        <v>6.9363999999999999</v>
      </c>
      <c r="BP794" s="285">
        <v>6.8406977955636865</v>
      </c>
      <c r="BQ794" s="204">
        <v>3.0460262713572344</v>
      </c>
      <c r="BR794" s="204"/>
      <c r="BS794" s="47"/>
      <c r="BT794" s="42"/>
      <c r="BU794" s="42"/>
      <c r="BV794" s="42"/>
      <c r="BW794" s="43"/>
      <c r="BX794" s="191"/>
      <c r="BY794" s="191"/>
      <c r="BZ794" s="205"/>
      <c r="CA794" s="191"/>
      <c r="CB794" s="206"/>
      <c r="CC794" s="191"/>
      <c r="CD794" s="207">
        <f t="shared" si="453"/>
        <v>53.649130810495663</v>
      </c>
      <c r="CE794" s="47" t="s">
        <v>356</v>
      </c>
      <c r="CF794" s="42">
        <v>31.8</v>
      </c>
      <c r="CG794" s="42" t="s">
        <v>353</v>
      </c>
      <c r="CH794" s="42">
        <v>175</v>
      </c>
      <c r="CI794" s="191"/>
      <c r="CJ794" s="192"/>
      <c r="CK794" s="191" t="s">
        <v>357</v>
      </c>
      <c r="CL794" s="191" t="s">
        <v>358</v>
      </c>
      <c r="CM794" s="208">
        <v>0.13</v>
      </c>
      <c r="CN794" s="191">
        <v>470</v>
      </c>
      <c r="CO794" s="205">
        <f t="shared" si="454"/>
        <v>73.959249805261805</v>
      </c>
      <c r="CP794" s="191">
        <f t="shared" si="455"/>
        <v>40.236848107871751</v>
      </c>
      <c r="CQ794" s="145" t="s">
        <v>353</v>
      </c>
      <c r="CR794" s="191">
        <v>175</v>
      </c>
      <c r="CS794" s="191"/>
      <c r="CT794" s="191"/>
      <c r="CU794" s="191"/>
      <c r="CV794" s="192"/>
      <c r="CW794" s="191" t="s">
        <v>357</v>
      </c>
      <c r="CX794" s="209" t="s">
        <v>358</v>
      </c>
      <c r="CY794" s="208">
        <v>0.13</v>
      </c>
      <c r="CZ794" s="191">
        <v>470</v>
      </c>
      <c r="DA794" s="191"/>
      <c r="DB794" s="191">
        <f t="shared" si="456"/>
        <v>47.449816189147953</v>
      </c>
      <c r="DC794" s="43">
        <f t="shared" si="457"/>
        <v>0</v>
      </c>
      <c r="DD794" s="191" t="s">
        <v>362</v>
      </c>
      <c r="DE794" s="191">
        <v>100</v>
      </c>
      <c r="DF794" s="191" t="s">
        <v>361</v>
      </c>
      <c r="DG794" s="191">
        <v>20</v>
      </c>
      <c r="DH794" s="191" t="s">
        <v>353</v>
      </c>
      <c r="DI794" s="192">
        <v>175</v>
      </c>
      <c r="DJ794" s="191"/>
      <c r="DK794" s="209"/>
      <c r="DL794" s="208"/>
      <c r="DM794" s="191"/>
      <c r="DN794" s="191">
        <f t="shared" si="458"/>
        <v>47.449816189147953</v>
      </c>
      <c r="DO794" s="192">
        <f t="shared" si="459"/>
        <v>0</v>
      </c>
      <c r="DP794" s="191">
        <v>1</v>
      </c>
      <c r="DQ794" s="191" t="s">
        <v>363</v>
      </c>
      <c r="DR794" s="191" t="s">
        <v>371</v>
      </c>
      <c r="DS794" s="208">
        <v>0.13400000000000001</v>
      </c>
      <c r="DT794" s="191">
        <v>580</v>
      </c>
      <c r="DU794" s="191">
        <f t="shared" si="460"/>
        <v>6.8406977955636865</v>
      </c>
      <c r="DV794" s="191">
        <v>0.375</v>
      </c>
      <c r="DW794" s="191">
        <v>0.45</v>
      </c>
      <c r="DX794" s="192">
        <f t="shared" si="461"/>
        <v>8.9415218017492784</v>
      </c>
      <c r="DY794" s="191">
        <v>1</v>
      </c>
      <c r="DZ794" s="191" t="s">
        <v>363</v>
      </c>
      <c r="EA794" s="191" t="s">
        <v>371</v>
      </c>
      <c r="EB794" s="208">
        <v>0.13400000000000001</v>
      </c>
      <c r="EC794" s="191">
        <v>580</v>
      </c>
      <c r="ED794" s="191">
        <f t="shared" si="462"/>
        <v>3.0460262713572344</v>
      </c>
      <c r="EE794" s="191">
        <v>0.47499999999999998</v>
      </c>
      <c r="EF794" s="191">
        <v>0.47499999999999998</v>
      </c>
      <c r="EG794" s="191">
        <f t="shared" si="463"/>
        <v>4.4707609008746392</v>
      </c>
      <c r="EH794" s="166">
        <f t="shared" si="464"/>
        <v>2</v>
      </c>
      <c r="EI794" s="205">
        <f t="shared" si="465"/>
        <v>2.8435836040263092</v>
      </c>
      <c r="EJ794" s="205">
        <f t="shared" si="466"/>
        <v>1.6726962376625349</v>
      </c>
      <c r="EK794" s="51">
        <f t="shared" si="477"/>
        <v>1.1233300336946994</v>
      </c>
      <c r="EL794" s="220">
        <f t="shared" si="467"/>
        <v>0.31230819798684539</v>
      </c>
      <c r="EM794" s="221">
        <f t="shared" si="468"/>
        <v>4.7564515959336786</v>
      </c>
      <c r="EN794" s="191"/>
      <c r="EO794" s="313"/>
      <c r="EP794" s="192" t="s">
        <v>354</v>
      </c>
      <c r="EQ794" s="222">
        <f t="shared" si="469"/>
        <v>2.8435836040263092</v>
      </c>
      <c r="ER794" s="191">
        <f t="shared" si="470"/>
        <v>1.6726962376625349</v>
      </c>
      <c r="ES794" s="51">
        <f t="shared" si="471"/>
        <v>1.1233300336946994</v>
      </c>
      <c r="ET794" s="191">
        <f t="shared" si="478"/>
        <v>3.7805081979868453</v>
      </c>
      <c r="EU794" s="191">
        <f t="shared" si="472"/>
        <v>4.7564515959336786</v>
      </c>
      <c r="EV794" s="191"/>
      <c r="EW794" s="191"/>
      <c r="EX794" s="192" t="str">
        <f t="shared" si="473"/>
        <v>Front</v>
      </c>
      <c r="EY794" s="145"/>
      <c r="EZ794" s="191"/>
      <c r="FA794" s="191"/>
      <c r="FB794" s="191"/>
      <c r="FC794" s="191"/>
      <c r="FD794" s="191"/>
      <c r="FE794" s="191"/>
      <c r="FF794" s="192"/>
      <c r="FG794" s="145"/>
      <c r="FH794" s="191"/>
      <c r="FI794" s="191"/>
      <c r="FJ794" s="191"/>
      <c r="FK794" s="191"/>
      <c r="FL794" s="191"/>
      <c r="FM794" s="191"/>
      <c r="FN794" s="192"/>
      <c r="FO794" s="145"/>
      <c r="FP794" s="191"/>
      <c r="FQ794" s="191"/>
      <c r="FR794" s="191"/>
      <c r="FS794" s="191"/>
      <c r="FT794" s="191"/>
      <c r="FU794" s="191"/>
      <c r="FV794" s="192"/>
      <c r="FW794" s="191"/>
      <c r="FX794" s="191"/>
      <c r="FY794" s="191"/>
      <c r="FZ794" s="191"/>
      <c r="GA794" s="191"/>
      <c r="GB794" s="191"/>
      <c r="GC794" s="191"/>
      <c r="GD794" s="210"/>
      <c r="GE794" s="145"/>
      <c r="GF794" s="191"/>
      <c r="GG794" s="191"/>
      <c r="GH794" s="191"/>
      <c r="GI794" s="191"/>
      <c r="GJ794" s="191"/>
      <c r="GK794" s="191"/>
      <c r="GL794" s="210"/>
      <c r="GM794" s="145"/>
      <c r="GN794" s="191"/>
      <c r="GO794" s="191"/>
      <c r="GP794" s="191"/>
      <c r="GQ794" s="191"/>
      <c r="GR794" s="191"/>
      <c r="GS794" s="191"/>
      <c r="GT794" s="210"/>
      <c r="GU794" s="145"/>
      <c r="GV794" s="191"/>
      <c r="GW794" s="191"/>
      <c r="GX794" s="191"/>
      <c r="GY794" s="191"/>
      <c r="GZ794" s="191"/>
      <c r="HA794" s="191"/>
      <c r="HB794" s="210"/>
      <c r="HC794" s="145"/>
      <c r="HD794" s="191"/>
      <c r="HE794" s="191"/>
      <c r="HF794" s="191"/>
      <c r="HG794" s="191"/>
      <c r="HH794" s="191"/>
      <c r="HI794" s="191"/>
      <c r="HJ794" s="210"/>
      <c r="HR794" s="310"/>
    </row>
    <row r="795" spans="1:226" s="309" customFormat="1" ht="14.45" customHeight="1" x14ac:dyDescent="0.25">
      <c r="A795" s="211" t="s">
        <v>431</v>
      </c>
      <c r="B795" s="194" t="s">
        <v>0</v>
      </c>
      <c r="C795" s="31">
        <f t="shared" si="479"/>
        <v>785</v>
      </c>
      <c r="D795" s="173" t="str">
        <f t="shared" si="436"/>
        <v>Dw_785</v>
      </c>
      <c r="E795" s="4">
        <v>399.93132434521891</v>
      </c>
      <c r="F795" s="195" t="s">
        <v>360</v>
      </c>
      <c r="G795" s="195">
        <v>17.5</v>
      </c>
      <c r="H795" s="3">
        <f t="shared" si="437"/>
        <v>65.761560961177139</v>
      </c>
      <c r="I795" s="196">
        <f t="shared" si="438"/>
        <v>222.58646470586035</v>
      </c>
      <c r="J795" s="1">
        <f t="shared" si="439"/>
        <v>0.3</v>
      </c>
      <c r="K795" s="280">
        <f t="shared" si="440"/>
        <v>0.73329110672459241</v>
      </c>
      <c r="L795" s="280">
        <f t="shared" si="441"/>
        <v>0.83260411658224431</v>
      </c>
      <c r="M795" s="225">
        <f t="shared" si="442"/>
        <v>1.015425096906988</v>
      </c>
      <c r="N795" s="15" t="s">
        <v>432</v>
      </c>
      <c r="O795" s="197">
        <f t="shared" si="443"/>
        <v>0.62445308743668326</v>
      </c>
      <c r="P795" s="198">
        <f t="shared" si="444"/>
        <v>0</v>
      </c>
      <c r="Q795" s="198">
        <f t="shared" si="445"/>
        <v>0</v>
      </c>
      <c r="R795" s="198">
        <f t="shared" si="446"/>
        <v>0.71145400426117511</v>
      </c>
      <c r="S795" s="77">
        <f t="shared" si="447"/>
        <v>1.0560065509793599</v>
      </c>
      <c r="T795" s="199"/>
      <c r="U795" s="3">
        <f t="shared" si="448"/>
        <v>1.7873768591451904</v>
      </c>
      <c r="V795" s="98">
        <f t="shared" si="449"/>
        <v>10.862034524466271</v>
      </c>
      <c r="W795" s="49">
        <f t="shared" si="450"/>
        <v>6.0542581422524497</v>
      </c>
      <c r="X795" s="317">
        <f t="shared" si="451"/>
        <v>6.5240982480945772E-2</v>
      </c>
      <c r="Y795" s="318">
        <v>6.5240982480945744E-2</v>
      </c>
      <c r="Z795" s="200"/>
      <c r="AA795" s="66"/>
      <c r="AB795" s="66"/>
      <c r="AC795" s="66">
        <v>250</v>
      </c>
      <c r="AD795" s="66"/>
      <c r="AE795" s="66"/>
      <c r="AF795" s="66"/>
      <c r="AG795" s="66"/>
      <c r="AH795" s="195"/>
      <c r="AI795" s="34"/>
      <c r="AJ795" s="229">
        <v>180</v>
      </c>
      <c r="AK795" s="34"/>
      <c r="AL795" s="34"/>
      <c r="AM795" s="34"/>
      <c r="AN795" s="201"/>
      <c r="AO795" s="201"/>
      <c r="AP795" s="202">
        <v>240</v>
      </c>
      <c r="AQ795" s="18"/>
      <c r="AR795" s="18"/>
      <c r="AS795" s="18"/>
      <c r="AT795" s="51"/>
      <c r="AU795" s="17"/>
      <c r="AV795" s="18"/>
      <c r="AW795" s="112"/>
      <c r="AX795" s="103"/>
      <c r="AY795" s="18"/>
      <c r="AZ795" s="18"/>
      <c r="BA795" s="18"/>
      <c r="BB795" s="17"/>
      <c r="BC795" s="19"/>
      <c r="BD795" s="19"/>
      <c r="BE795" s="19"/>
      <c r="BF795" s="17"/>
      <c r="BG795" s="18"/>
      <c r="BH795" s="18"/>
      <c r="BI795" s="128"/>
      <c r="BJ795" s="331"/>
      <c r="BK795" s="332"/>
      <c r="BL795" s="332"/>
      <c r="BM795" s="332"/>
      <c r="BN795" s="333"/>
      <c r="BO795" s="203">
        <f t="shared" si="452"/>
        <v>6.9363999999999999</v>
      </c>
      <c r="BP795" s="285">
        <v>9.4806471600797444</v>
      </c>
      <c r="BQ795" s="204">
        <v>2.7734385451769561</v>
      </c>
      <c r="BR795" s="204"/>
      <c r="BS795" s="47"/>
      <c r="BT795" s="42"/>
      <c r="BU795" s="42"/>
      <c r="BV795" s="42"/>
      <c r="BW795" s="43"/>
      <c r="BX795" s="191"/>
      <c r="BY795" s="191"/>
      <c r="BZ795" s="205"/>
      <c r="CA795" s="191"/>
      <c r="CB795" s="206"/>
      <c r="CC795" s="191"/>
      <c r="CD795" s="207">
        <f t="shared" si="453"/>
        <v>66.775939411758102</v>
      </c>
      <c r="CE795" s="47" t="s">
        <v>356</v>
      </c>
      <c r="CF795" s="42">
        <v>31.8</v>
      </c>
      <c r="CG795" s="42" t="s">
        <v>353</v>
      </c>
      <c r="CH795" s="42">
        <v>175</v>
      </c>
      <c r="CI795" s="191"/>
      <c r="CJ795" s="192"/>
      <c r="CK795" s="191" t="s">
        <v>357</v>
      </c>
      <c r="CL795" s="191" t="s">
        <v>358</v>
      </c>
      <c r="CM795" s="208">
        <v>0.13</v>
      </c>
      <c r="CN795" s="191">
        <v>470</v>
      </c>
      <c r="CO795" s="205">
        <f t="shared" si="454"/>
        <v>81.091788932078231</v>
      </c>
      <c r="CP795" s="191">
        <f t="shared" si="455"/>
        <v>50.08195455881858</v>
      </c>
      <c r="CQ795" s="145" t="s">
        <v>353</v>
      </c>
      <c r="CR795" s="191">
        <v>175</v>
      </c>
      <c r="CS795" s="191"/>
      <c r="CT795" s="191"/>
      <c r="CU795" s="191"/>
      <c r="CV795" s="192"/>
      <c r="CW795" s="191" t="s">
        <v>357</v>
      </c>
      <c r="CX795" s="209" t="s">
        <v>358</v>
      </c>
      <c r="CY795" s="208">
        <v>0.13</v>
      </c>
      <c r="CZ795" s="191">
        <v>470</v>
      </c>
      <c r="DA795" s="191"/>
      <c r="DB795" s="191">
        <f t="shared" si="456"/>
        <v>65.761560961177139</v>
      </c>
      <c r="DC795" s="43">
        <f t="shared" si="457"/>
        <v>0</v>
      </c>
      <c r="DD795" s="191" t="s">
        <v>362</v>
      </c>
      <c r="DE795" s="191">
        <v>100</v>
      </c>
      <c r="DF795" s="191" t="s">
        <v>361</v>
      </c>
      <c r="DG795" s="191">
        <v>20</v>
      </c>
      <c r="DH795" s="191" t="s">
        <v>353</v>
      </c>
      <c r="DI795" s="192">
        <v>175</v>
      </c>
      <c r="DJ795" s="191"/>
      <c r="DK795" s="209"/>
      <c r="DL795" s="208"/>
      <c r="DM795" s="191"/>
      <c r="DN795" s="191">
        <f t="shared" si="458"/>
        <v>65.761560961177139</v>
      </c>
      <c r="DO795" s="192">
        <f t="shared" si="459"/>
        <v>0</v>
      </c>
      <c r="DP795" s="191">
        <v>1</v>
      </c>
      <c r="DQ795" s="191" t="s">
        <v>363</v>
      </c>
      <c r="DR795" s="191" t="s">
        <v>371</v>
      </c>
      <c r="DS795" s="208">
        <v>0.13400000000000001</v>
      </c>
      <c r="DT795" s="191">
        <v>580</v>
      </c>
      <c r="DU795" s="191">
        <f t="shared" si="460"/>
        <v>9.4806471600797444</v>
      </c>
      <c r="DV795" s="191">
        <v>0.375</v>
      </c>
      <c r="DW795" s="191">
        <v>0.45</v>
      </c>
      <c r="DX795" s="192">
        <f t="shared" si="461"/>
        <v>11.129323235293018</v>
      </c>
      <c r="DY795" s="191">
        <v>1</v>
      </c>
      <c r="DZ795" s="191" t="s">
        <v>363</v>
      </c>
      <c r="EA795" s="191" t="s">
        <v>371</v>
      </c>
      <c r="EB795" s="208">
        <v>0.13400000000000001</v>
      </c>
      <c r="EC795" s="191">
        <v>580</v>
      </c>
      <c r="ED795" s="191">
        <f t="shared" si="462"/>
        <v>2.7734385451769561</v>
      </c>
      <c r="EE795" s="191">
        <v>0.47499999999999998</v>
      </c>
      <c r="EF795" s="191">
        <v>0.47499999999999998</v>
      </c>
      <c r="EG795" s="191">
        <f t="shared" si="463"/>
        <v>5.5646616176465091</v>
      </c>
      <c r="EH795" s="166">
        <f t="shared" si="464"/>
        <v>2</v>
      </c>
      <c r="EI795" s="205">
        <f t="shared" si="465"/>
        <v>3.0385406605468241</v>
      </c>
      <c r="EJ795" s="205">
        <f t="shared" si="466"/>
        <v>1.7873768591451906</v>
      </c>
      <c r="EK795" s="51">
        <f t="shared" si="477"/>
        <v>0.73606168603176547</v>
      </c>
      <c r="EL795" s="220">
        <f t="shared" si="467"/>
        <v>0.2148296697265879</v>
      </c>
      <c r="EM795" s="221">
        <f t="shared" si="468"/>
        <v>5.4310172622331354</v>
      </c>
      <c r="EN795" s="191"/>
      <c r="EO795" s="313"/>
      <c r="EP795" s="192" t="s">
        <v>354</v>
      </c>
      <c r="EQ795" s="222">
        <f t="shared" si="469"/>
        <v>3.0385406605468241</v>
      </c>
      <c r="ER795" s="191">
        <f t="shared" si="470"/>
        <v>1.7873768591451906</v>
      </c>
      <c r="ES795" s="51">
        <f t="shared" si="471"/>
        <v>0.73606168603176547</v>
      </c>
      <c r="ET795" s="191">
        <f t="shared" si="478"/>
        <v>3.6830296697265879</v>
      </c>
      <c r="EU795" s="191">
        <f t="shared" si="472"/>
        <v>5.4310172622331354</v>
      </c>
      <c r="EV795" s="191"/>
      <c r="EW795" s="191"/>
      <c r="EX795" s="192" t="str">
        <f t="shared" si="473"/>
        <v>Front</v>
      </c>
      <c r="EY795" s="145"/>
      <c r="EZ795" s="191"/>
      <c r="FA795" s="191"/>
      <c r="FB795" s="191"/>
      <c r="FC795" s="191"/>
      <c r="FD795" s="191"/>
      <c r="FE795" s="191"/>
      <c r="FF795" s="192"/>
      <c r="FG795" s="145"/>
      <c r="FH795" s="191"/>
      <c r="FI795" s="191"/>
      <c r="FJ795" s="191"/>
      <c r="FK795" s="191"/>
      <c r="FL795" s="191"/>
      <c r="FM795" s="191"/>
      <c r="FN795" s="192"/>
      <c r="FO795" s="145"/>
      <c r="FP795" s="191"/>
      <c r="FQ795" s="191"/>
      <c r="FR795" s="191"/>
      <c r="FS795" s="191"/>
      <c r="FT795" s="191"/>
      <c r="FU795" s="191"/>
      <c r="FV795" s="192"/>
      <c r="FW795" s="191"/>
      <c r="FX795" s="191"/>
      <c r="FY795" s="191"/>
      <c r="FZ795" s="191"/>
      <c r="GA795" s="191"/>
      <c r="GB795" s="191"/>
      <c r="GC795" s="191"/>
      <c r="GD795" s="210"/>
      <c r="GE795" s="145"/>
      <c r="GF795" s="191"/>
      <c r="GG795" s="191"/>
      <c r="GH795" s="191"/>
      <c r="GI795" s="191"/>
      <c r="GJ795" s="191"/>
      <c r="GK795" s="191"/>
      <c r="GL795" s="210"/>
      <c r="GM795" s="145"/>
      <c r="GN795" s="191"/>
      <c r="GO795" s="191"/>
      <c r="GP795" s="191"/>
      <c r="GQ795" s="191"/>
      <c r="GR795" s="191"/>
      <c r="GS795" s="191"/>
      <c r="GT795" s="210"/>
      <c r="GU795" s="145"/>
      <c r="GV795" s="191"/>
      <c r="GW795" s="191"/>
      <c r="GX795" s="191"/>
      <c r="GY795" s="191"/>
      <c r="GZ795" s="191"/>
      <c r="HA795" s="191"/>
      <c r="HB795" s="210"/>
      <c r="HC795" s="145"/>
      <c r="HD795" s="191"/>
      <c r="HE795" s="191"/>
      <c r="HF795" s="191"/>
      <c r="HG795" s="191"/>
      <c r="HH795" s="191"/>
      <c r="HI795" s="191"/>
      <c r="HJ795" s="210"/>
      <c r="HR795" s="310"/>
    </row>
    <row r="796" spans="1:226" s="309" customFormat="1" ht="14.45" customHeight="1" x14ac:dyDescent="0.25">
      <c r="A796" s="211" t="s">
        <v>431</v>
      </c>
      <c r="B796" s="194" t="s">
        <v>0</v>
      </c>
      <c r="C796" s="31">
        <f t="shared" si="479"/>
        <v>786</v>
      </c>
      <c r="D796" s="173" t="str">
        <f t="shared" si="436"/>
        <v>Dw_786</v>
      </c>
      <c r="E796" s="4">
        <v>465.17002687264522</v>
      </c>
      <c r="F796" s="195" t="s">
        <v>360</v>
      </c>
      <c r="G796" s="195">
        <v>17.5</v>
      </c>
      <c r="H796" s="3">
        <f t="shared" si="437"/>
        <v>56.333248198942854</v>
      </c>
      <c r="I796" s="196">
        <f t="shared" si="438"/>
        <v>199.39556036942287</v>
      </c>
      <c r="J796" s="1">
        <f t="shared" si="439"/>
        <v>0.3</v>
      </c>
      <c r="K796" s="280">
        <f t="shared" si="440"/>
        <v>0.68971882517327998</v>
      </c>
      <c r="L796" s="280">
        <f t="shared" si="441"/>
        <v>0.81296650652261127</v>
      </c>
      <c r="M796" s="225">
        <f t="shared" si="442"/>
        <v>1.061871452886493</v>
      </c>
      <c r="N796" s="15" t="s">
        <v>432</v>
      </c>
      <c r="O796" s="197">
        <f t="shared" si="443"/>
        <v>0.60972487989195834</v>
      </c>
      <c r="P796" s="198">
        <f t="shared" si="444"/>
        <v>0</v>
      </c>
      <c r="Q796" s="198">
        <f t="shared" si="445"/>
        <v>0</v>
      </c>
      <c r="R796" s="198">
        <f t="shared" si="446"/>
        <v>0.74399647937392632</v>
      </c>
      <c r="S796" s="77">
        <f t="shared" si="447"/>
        <v>0.91102149710332037</v>
      </c>
      <c r="T796" s="199"/>
      <c r="U796" s="3">
        <f t="shared" si="448"/>
        <v>1.966508931518417</v>
      </c>
      <c r="V796" s="98">
        <f t="shared" si="449"/>
        <v>13.148335084321802</v>
      </c>
      <c r="W796" s="49">
        <f t="shared" si="450"/>
        <v>4.284439652448099</v>
      </c>
      <c r="X796" s="317">
        <f t="shared" si="451"/>
        <v>9.2470507427600407E-2</v>
      </c>
      <c r="Y796" s="318">
        <v>9.2470507427600407E-2</v>
      </c>
      <c r="Z796" s="200"/>
      <c r="AA796" s="66"/>
      <c r="AB796" s="66"/>
      <c r="AC796" s="66">
        <v>250</v>
      </c>
      <c r="AD796" s="66"/>
      <c r="AE796" s="66"/>
      <c r="AF796" s="66"/>
      <c r="AG796" s="66"/>
      <c r="AH796" s="195"/>
      <c r="AI796" s="34"/>
      <c r="AJ796" s="229">
        <v>180</v>
      </c>
      <c r="AK796" s="34"/>
      <c r="AL796" s="34"/>
      <c r="AM796" s="34"/>
      <c r="AN796" s="201"/>
      <c r="AO796" s="201"/>
      <c r="AP796" s="202">
        <v>240</v>
      </c>
      <c r="AQ796" s="18"/>
      <c r="AR796" s="18"/>
      <c r="AS796" s="18"/>
      <c r="AT796" s="51"/>
      <c r="AU796" s="17"/>
      <c r="AV796" s="18"/>
      <c r="AW796" s="112"/>
      <c r="AX796" s="103"/>
      <c r="AY796" s="18"/>
      <c r="AZ796" s="18"/>
      <c r="BA796" s="18"/>
      <c r="BB796" s="17"/>
      <c r="BC796" s="19"/>
      <c r="BD796" s="19"/>
      <c r="BE796" s="19"/>
      <c r="BF796" s="17"/>
      <c r="BG796" s="18"/>
      <c r="BH796" s="18"/>
      <c r="BI796" s="128"/>
      <c r="BJ796" s="331"/>
      <c r="BK796" s="332"/>
      <c r="BL796" s="332"/>
      <c r="BM796" s="332"/>
      <c r="BN796" s="333"/>
      <c r="BO796" s="203">
        <f t="shared" si="452"/>
        <v>6.9363999999999999</v>
      </c>
      <c r="BP796" s="285">
        <v>8.1213955652705803</v>
      </c>
      <c r="BQ796" s="204">
        <v>2.8798725416212241</v>
      </c>
      <c r="BR796" s="204"/>
      <c r="BS796" s="47"/>
      <c r="BT796" s="42"/>
      <c r="BU796" s="42"/>
      <c r="BV796" s="42"/>
      <c r="BW796" s="43"/>
      <c r="BX796" s="191"/>
      <c r="BY796" s="191"/>
      <c r="BZ796" s="205"/>
      <c r="CA796" s="191"/>
      <c r="CB796" s="206"/>
      <c r="CC796" s="191"/>
      <c r="CD796" s="207">
        <f t="shared" si="453"/>
        <v>59.818668110826863</v>
      </c>
      <c r="CE796" s="47" t="s">
        <v>356</v>
      </c>
      <c r="CF796" s="42">
        <v>31.8</v>
      </c>
      <c r="CG796" s="42" t="s">
        <v>353</v>
      </c>
      <c r="CH796" s="42">
        <v>175</v>
      </c>
      <c r="CI796" s="191"/>
      <c r="CJ796" s="192"/>
      <c r="CK796" s="191" t="s">
        <v>357</v>
      </c>
      <c r="CL796" s="191" t="s">
        <v>358</v>
      </c>
      <c r="CM796" s="208">
        <v>0.13</v>
      </c>
      <c r="CN796" s="191">
        <v>470</v>
      </c>
      <c r="CO796" s="205">
        <f t="shared" si="454"/>
        <v>76.757510120109316</v>
      </c>
      <c r="CP796" s="191">
        <f t="shared" si="455"/>
        <v>44.864001083120144</v>
      </c>
      <c r="CQ796" s="145" t="s">
        <v>353</v>
      </c>
      <c r="CR796" s="191">
        <v>175</v>
      </c>
      <c r="CS796" s="191"/>
      <c r="CT796" s="191"/>
      <c r="CU796" s="191"/>
      <c r="CV796" s="192"/>
      <c r="CW796" s="191" t="s">
        <v>357</v>
      </c>
      <c r="CX796" s="209" t="s">
        <v>358</v>
      </c>
      <c r="CY796" s="208">
        <v>0.13</v>
      </c>
      <c r="CZ796" s="191">
        <v>470</v>
      </c>
      <c r="DA796" s="191"/>
      <c r="DB796" s="191">
        <f t="shared" si="456"/>
        <v>56.333248198942854</v>
      </c>
      <c r="DC796" s="43">
        <f t="shared" si="457"/>
        <v>0</v>
      </c>
      <c r="DD796" s="191" t="s">
        <v>362</v>
      </c>
      <c r="DE796" s="191">
        <v>100</v>
      </c>
      <c r="DF796" s="191" t="s">
        <v>361</v>
      </c>
      <c r="DG796" s="191">
        <v>20</v>
      </c>
      <c r="DH796" s="191" t="s">
        <v>353</v>
      </c>
      <c r="DI796" s="192">
        <v>175</v>
      </c>
      <c r="DJ796" s="191"/>
      <c r="DK796" s="209"/>
      <c r="DL796" s="208"/>
      <c r="DM796" s="191"/>
      <c r="DN796" s="191">
        <f t="shared" si="458"/>
        <v>56.333248198942854</v>
      </c>
      <c r="DO796" s="192">
        <f t="shared" si="459"/>
        <v>0</v>
      </c>
      <c r="DP796" s="191">
        <v>1</v>
      </c>
      <c r="DQ796" s="191" t="s">
        <v>363</v>
      </c>
      <c r="DR796" s="191" t="s">
        <v>371</v>
      </c>
      <c r="DS796" s="208">
        <v>0.13400000000000001</v>
      </c>
      <c r="DT796" s="191">
        <v>580</v>
      </c>
      <c r="DU796" s="191">
        <f t="shared" si="460"/>
        <v>8.1213955652705803</v>
      </c>
      <c r="DV796" s="191">
        <v>0.375</v>
      </c>
      <c r="DW796" s="191">
        <v>0.45</v>
      </c>
      <c r="DX796" s="192">
        <f t="shared" si="461"/>
        <v>9.9697780184711444</v>
      </c>
      <c r="DY796" s="191">
        <v>1</v>
      </c>
      <c r="DZ796" s="191" t="s">
        <v>363</v>
      </c>
      <c r="EA796" s="191" t="s">
        <v>371</v>
      </c>
      <c r="EB796" s="208">
        <v>0.13400000000000001</v>
      </c>
      <c r="EC796" s="191">
        <v>580</v>
      </c>
      <c r="ED796" s="191">
        <f t="shared" si="462"/>
        <v>2.8798725416212241</v>
      </c>
      <c r="EE796" s="191">
        <v>0.47499999999999998</v>
      </c>
      <c r="EF796" s="191">
        <v>0.47499999999999998</v>
      </c>
      <c r="EG796" s="191">
        <f t="shared" si="463"/>
        <v>4.9848890092355722</v>
      </c>
      <c r="EH796" s="166">
        <f t="shared" si="464"/>
        <v>2</v>
      </c>
      <c r="EI796" s="205">
        <f t="shared" si="465"/>
        <v>3.343065183581309</v>
      </c>
      <c r="EJ796" s="205">
        <f t="shared" si="466"/>
        <v>1.9665089315184172</v>
      </c>
      <c r="EK796" s="51">
        <f t="shared" si="477"/>
        <v>0.66336361010280687</v>
      </c>
      <c r="EL796" s="220">
        <f t="shared" si="467"/>
        <v>6.2567408209345476E-2</v>
      </c>
      <c r="EM796" s="221">
        <f t="shared" si="468"/>
        <v>6.5741675421609012</v>
      </c>
      <c r="EN796" s="191"/>
      <c r="EO796" s="313"/>
      <c r="EP796" s="192" t="s">
        <v>354</v>
      </c>
      <c r="EQ796" s="222">
        <f t="shared" si="469"/>
        <v>3.343065183581309</v>
      </c>
      <c r="ER796" s="191">
        <f t="shared" si="470"/>
        <v>1.9665089315184172</v>
      </c>
      <c r="ES796" s="51">
        <f t="shared" si="471"/>
        <v>0.66336361010280687</v>
      </c>
      <c r="ET796" s="191">
        <f t="shared" si="478"/>
        <v>3.5307674082093454</v>
      </c>
      <c r="EU796" s="191">
        <f t="shared" si="472"/>
        <v>6.5741675421609012</v>
      </c>
      <c r="EV796" s="191"/>
      <c r="EW796" s="191"/>
      <c r="EX796" s="192" t="str">
        <f t="shared" si="473"/>
        <v>Front</v>
      </c>
      <c r="EY796" s="145"/>
      <c r="EZ796" s="191"/>
      <c r="FA796" s="191"/>
      <c r="FB796" s="191"/>
      <c r="FC796" s="191"/>
      <c r="FD796" s="191"/>
      <c r="FE796" s="191"/>
      <c r="FF796" s="192"/>
      <c r="FG796" s="145"/>
      <c r="FH796" s="191"/>
      <c r="FI796" s="191"/>
      <c r="FJ796" s="191"/>
      <c r="FK796" s="191"/>
      <c r="FL796" s="191"/>
      <c r="FM796" s="191"/>
      <c r="FN796" s="192"/>
      <c r="FO796" s="145"/>
      <c r="FP796" s="191"/>
      <c r="FQ796" s="191"/>
      <c r="FR796" s="191"/>
      <c r="FS796" s="191"/>
      <c r="FT796" s="191"/>
      <c r="FU796" s="191"/>
      <c r="FV796" s="192"/>
      <c r="FW796" s="191"/>
      <c r="FX796" s="191"/>
      <c r="FY796" s="191"/>
      <c r="FZ796" s="191"/>
      <c r="GA796" s="191"/>
      <c r="GB796" s="191"/>
      <c r="GC796" s="191"/>
      <c r="GD796" s="210"/>
      <c r="GE796" s="145"/>
      <c r="GF796" s="191"/>
      <c r="GG796" s="191"/>
      <c r="GH796" s="191"/>
      <c r="GI796" s="191"/>
      <c r="GJ796" s="191"/>
      <c r="GK796" s="191"/>
      <c r="GL796" s="210"/>
      <c r="GM796" s="145"/>
      <c r="GN796" s="191"/>
      <c r="GO796" s="191"/>
      <c r="GP796" s="191"/>
      <c r="GQ796" s="191"/>
      <c r="GR796" s="191"/>
      <c r="GS796" s="191"/>
      <c r="GT796" s="210"/>
      <c r="GU796" s="145"/>
      <c r="GV796" s="191"/>
      <c r="GW796" s="191"/>
      <c r="GX796" s="191"/>
      <c r="GY796" s="191"/>
      <c r="GZ796" s="191"/>
      <c r="HA796" s="191"/>
      <c r="HB796" s="210"/>
      <c r="HC796" s="145"/>
      <c r="HD796" s="191"/>
      <c r="HE796" s="191"/>
      <c r="HF796" s="191"/>
      <c r="HG796" s="191"/>
      <c r="HH796" s="191"/>
      <c r="HI796" s="191"/>
      <c r="HJ796" s="210"/>
      <c r="HR796" s="310"/>
    </row>
    <row r="797" spans="1:226" s="309" customFormat="1" ht="14.45" customHeight="1" x14ac:dyDescent="0.25">
      <c r="A797" s="211" t="s">
        <v>431</v>
      </c>
      <c r="B797" s="194" t="s">
        <v>0</v>
      </c>
      <c r="C797" s="31">
        <f t="shared" si="479"/>
        <v>787</v>
      </c>
      <c r="D797" s="173" t="str">
        <f t="shared" si="436"/>
        <v>Dw_787</v>
      </c>
      <c r="E797" s="4">
        <v>553.53991230819213</v>
      </c>
      <c r="F797" s="195" t="s">
        <v>360</v>
      </c>
      <c r="G797" s="195">
        <v>17.5</v>
      </c>
      <c r="H797" s="3">
        <f t="shared" si="437"/>
        <v>40.005591602588062</v>
      </c>
      <c r="I797" s="196">
        <f t="shared" si="438"/>
        <v>156.41972985372257</v>
      </c>
      <c r="J797" s="1">
        <f t="shared" si="439"/>
        <v>0.30000000000000004</v>
      </c>
      <c r="K797" s="280">
        <f t="shared" si="440"/>
        <v>0.61414489627659308</v>
      </c>
      <c r="L797" s="280">
        <f t="shared" si="441"/>
        <v>0.70712844243760364</v>
      </c>
      <c r="M797" s="225">
        <f t="shared" si="442"/>
        <v>1.1729840023933309</v>
      </c>
      <c r="N797" s="15" t="s">
        <v>432</v>
      </c>
      <c r="O797" s="197">
        <f t="shared" si="443"/>
        <v>0.53034633182820268</v>
      </c>
      <c r="P797" s="198">
        <f t="shared" si="444"/>
        <v>0</v>
      </c>
      <c r="Q797" s="198">
        <f t="shared" si="445"/>
        <v>0</v>
      </c>
      <c r="R797" s="198">
        <f t="shared" si="446"/>
        <v>0.82184709436374759</v>
      </c>
      <c r="S797" s="77">
        <f t="shared" si="447"/>
        <v>0.68438832468208921</v>
      </c>
      <c r="T797" s="199"/>
      <c r="U797" s="3">
        <f t="shared" si="448"/>
        <v>1.7190377369787433</v>
      </c>
      <c r="V797" s="98">
        <f t="shared" si="449"/>
        <v>10.047308519933795</v>
      </c>
      <c r="W797" s="49">
        <f t="shared" si="450"/>
        <v>3.9817222217489618</v>
      </c>
      <c r="X797" s="317">
        <f t="shared" si="451"/>
        <v>8.4217222076322124E-2</v>
      </c>
      <c r="Y797" s="318">
        <v>8.4217222076322124E-2</v>
      </c>
      <c r="Z797" s="200"/>
      <c r="AA797" s="66"/>
      <c r="AB797" s="66"/>
      <c r="AC797" s="66">
        <v>250</v>
      </c>
      <c r="AD797" s="66"/>
      <c r="AE797" s="66"/>
      <c r="AF797" s="66"/>
      <c r="AG797" s="66"/>
      <c r="AH797" s="195"/>
      <c r="AI797" s="34"/>
      <c r="AJ797" s="229">
        <v>180</v>
      </c>
      <c r="AK797" s="34"/>
      <c r="AL797" s="34"/>
      <c r="AM797" s="34"/>
      <c r="AN797" s="201"/>
      <c r="AO797" s="201"/>
      <c r="AP797" s="202">
        <v>240</v>
      </c>
      <c r="AQ797" s="18"/>
      <c r="AR797" s="18"/>
      <c r="AS797" s="18"/>
      <c r="AT797" s="51"/>
      <c r="AU797" s="17"/>
      <c r="AV797" s="18"/>
      <c r="AW797" s="112"/>
      <c r="AX797" s="103"/>
      <c r="AY797" s="18"/>
      <c r="AZ797" s="18"/>
      <c r="BA797" s="18"/>
      <c r="BB797" s="17"/>
      <c r="BC797" s="19"/>
      <c r="BD797" s="19"/>
      <c r="BE797" s="19"/>
      <c r="BF797" s="17"/>
      <c r="BG797" s="18"/>
      <c r="BH797" s="18"/>
      <c r="BI797" s="128"/>
      <c r="BJ797" s="331"/>
      <c r="BK797" s="332"/>
      <c r="BL797" s="332"/>
      <c r="BM797" s="332"/>
      <c r="BN797" s="333"/>
      <c r="BO797" s="203">
        <f t="shared" si="452"/>
        <v>6.9363999999999999</v>
      </c>
      <c r="BP797" s="285">
        <v>5.7674862468410213</v>
      </c>
      <c r="BQ797" s="204">
        <v>3.0072902560642167</v>
      </c>
      <c r="BR797" s="204"/>
      <c r="BS797" s="47"/>
      <c r="BT797" s="42"/>
      <c r="BU797" s="42"/>
      <c r="BV797" s="42"/>
      <c r="BW797" s="43"/>
      <c r="BX797" s="191"/>
      <c r="BY797" s="191"/>
      <c r="BZ797" s="205"/>
      <c r="CA797" s="191"/>
      <c r="CB797" s="206"/>
      <c r="CC797" s="191"/>
      <c r="CD797" s="207">
        <f t="shared" si="453"/>
        <v>46.925918956116774</v>
      </c>
      <c r="CE797" s="47" t="s">
        <v>356</v>
      </c>
      <c r="CF797" s="42">
        <v>31.8</v>
      </c>
      <c r="CG797" s="42" t="s">
        <v>353</v>
      </c>
      <c r="CH797" s="42">
        <v>175</v>
      </c>
      <c r="CI797" s="191"/>
      <c r="CJ797" s="192"/>
      <c r="CK797" s="191" t="s">
        <v>357</v>
      </c>
      <c r="CL797" s="191" t="s">
        <v>358</v>
      </c>
      <c r="CM797" s="208">
        <v>0.13</v>
      </c>
      <c r="CN797" s="191">
        <v>470</v>
      </c>
      <c r="CO797" s="205">
        <f t="shared" si="454"/>
        <v>66.436992797118563</v>
      </c>
      <c r="CP797" s="191">
        <f t="shared" si="455"/>
        <v>35.194439217087577</v>
      </c>
      <c r="CQ797" s="145" t="s">
        <v>353</v>
      </c>
      <c r="CR797" s="191">
        <v>175</v>
      </c>
      <c r="CS797" s="191"/>
      <c r="CT797" s="191"/>
      <c r="CU797" s="191"/>
      <c r="CV797" s="192"/>
      <c r="CW797" s="191" t="s">
        <v>357</v>
      </c>
      <c r="CX797" s="209" t="s">
        <v>358</v>
      </c>
      <c r="CY797" s="208">
        <v>0.13</v>
      </c>
      <c r="CZ797" s="191">
        <v>470</v>
      </c>
      <c r="DA797" s="191"/>
      <c r="DB797" s="191">
        <f t="shared" si="456"/>
        <v>40.005591602588062</v>
      </c>
      <c r="DC797" s="43">
        <f t="shared" si="457"/>
        <v>0</v>
      </c>
      <c r="DD797" s="191" t="s">
        <v>362</v>
      </c>
      <c r="DE797" s="191">
        <v>100</v>
      </c>
      <c r="DF797" s="191" t="s">
        <v>361</v>
      </c>
      <c r="DG797" s="191">
        <v>20</v>
      </c>
      <c r="DH797" s="191" t="s">
        <v>353</v>
      </c>
      <c r="DI797" s="192">
        <v>175</v>
      </c>
      <c r="DJ797" s="191"/>
      <c r="DK797" s="209"/>
      <c r="DL797" s="208"/>
      <c r="DM797" s="191"/>
      <c r="DN797" s="191">
        <f t="shared" si="458"/>
        <v>40.005591602588062</v>
      </c>
      <c r="DO797" s="192">
        <f t="shared" si="459"/>
        <v>0</v>
      </c>
      <c r="DP797" s="191">
        <v>1</v>
      </c>
      <c r="DQ797" s="191" t="s">
        <v>363</v>
      </c>
      <c r="DR797" s="191" t="s">
        <v>371</v>
      </c>
      <c r="DS797" s="208">
        <v>0.13400000000000001</v>
      </c>
      <c r="DT797" s="191">
        <v>580</v>
      </c>
      <c r="DU797" s="191">
        <f t="shared" si="460"/>
        <v>5.7674862468410213</v>
      </c>
      <c r="DV797" s="191">
        <v>0.375</v>
      </c>
      <c r="DW797" s="191">
        <v>0.45</v>
      </c>
      <c r="DX797" s="192">
        <f t="shared" si="461"/>
        <v>7.8209864926861288</v>
      </c>
      <c r="DY797" s="191">
        <v>1</v>
      </c>
      <c r="DZ797" s="191" t="s">
        <v>363</v>
      </c>
      <c r="EA797" s="191" t="s">
        <v>371</v>
      </c>
      <c r="EB797" s="208">
        <v>0.13400000000000001</v>
      </c>
      <c r="EC797" s="191">
        <v>580</v>
      </c>
      <c r="ED797" s="191">
        <f t="shared" si="462"/>
        <v>3.0072902560642167</v>
      </c>
      <c r="EE797" s="191">
        <v>0.47499999999999998</v>
      </c>
      <c r="EF797" s="191">
        <v>0.47499999999999998</v>
      </c>
      <c r="EG797" s="191">
        <f t="shared" si="463"/>
        <v>3.9104932463430644</v>
      </c>
      <c r="EH797" s="166">
        <f t="shared" si="464"/>
        <v>2</v>
      </c>
      <c r="EI797" s="205">
        <f t="shared" si="465"/>
        <v>2.9223641528638633</v>
      </c>
      <c r="EJ797" s="205">
        <f t="shared" si="466"/>
        <v>1.7190377369787433</v>
      </c>
      <c r="EK797" s="51">
        <f t="shared" si="477"/>
        <v>1.0382525190854734</v>
      </c>
      <c r="EL797" s="220">
        <f t="shared" si="467"/>
        <v>0.27291792356806832</v>
      </c>
      <c r="EM797" s="221">
        <f t="shared" si="468"/>
        <v>5.0236542599668974</v>
      </c>
      <c r="EN797" s="191"/>
      <c r="EO797" s="313"/>
      <c r="EP797" s="192" t="s">
        <v>354</v>
      </c>
      <c r="EQ797" s="222">
        <f t="shared" si="469"/>
        <v>2.9223641528638633</v>
      </c>
      <c r="ER797" s="191">
        <f t="shared" si="470"/>
        <v>1.7190377369787433</v>
      </c>
      <c r="ES797" s="51">
        <f t="shared" si="471"/>
        <v>1.0382525190854734</v>
      </c>
      <c r="ET797" s="191">
        <f t="shared" si="478"/>
        <v>3.7411179235680683</v>
      </c>
      <c r="EU797" s="191">
        <f t="shared" si="472"/>
        <v>5.0236542599668974</v>
      </c>
      <c r="EV797" s="191"/>
      <c r="EW797" s="191"/>
      <c r="EX797" s="192" t="str">
        <f t="shared" si="473"/>
        <v>Front</v>
      </c>
      <c r="EY797" s="145"/>
      <c r="EZ797" s="191"/>
      <c r="FA797" s="191"/>
      <c r="FB797" s="191"/>
      <c r="FC797" s="191"/>
      <c r="FD797" s="191"/>
      <c r="FE797" s="191"/>
      <c r="FF797" s="192"/>
      <c r="FG797" s="145"/>
      <c r="FH797" s="191"/>
      <c r="FI797" s="191"/>
      <c r="FJ797" s="191"/>
      <c r="FK797" s="191"/>
      <c r="FL797" s="191"/>
      <c r="FM797" s="191"/>
      <c r="FN797" s="192"/>
      <c r="FO797" s="145"/>
      <c r="FP797" s="191"/>
      <c r="FQ797" s="191"/>
      <c r="FR797" s="191"/>
      <c r="FS797" s="191"/>
      <c r="FT797" s="191"/>
      <c r="FU797" s="191"/>
      <c r="FV797" s="192"/>
      <c r="FW797" s="191"/>
      <c r="FX797" s="191"/>
      <c r="FY797" s="191"/>
      <c r="FZ797" s="191"/>
      <c r="GA797" s="191"/>
      <c r="GB797" s="191"/>
      <c r="GC797" s="191"/>
      <c r="GD797" s="210"/>
      <c r="GE797" s="145"/>
      <c r="GF797" s="191"/>
      <c r="GG797" s="191"/>
      <c r="GH797" s="191"/>
      <c r="GI797" s="191"/>
      <c r="GJ797" s="191"/>
      <c r="GK797" s="191"/>
      <c r="GL797" s="210"/>
      <c r="GM797" s="145"/>
      <c r="GN797" s="191"/>
      <c r="GO797" s="191"/>
      <c r="GP797" s="191"/>
      <c r="GQ797" s="191"/>
      <c r="GR797" s="191"/>
      <c r="GS797" s="191"/>
      <c r="GT797" s="210"/>
      <c r="GU797" s="145"/>
      <c r="GV797" s="191"/>
      <c r="GW797" s="191"/>
      <c r="GX797" s="191"/>
      <c r="GY797" s="191"/>
      <c r="GZ797" s="191"/>
      <c r="HA797" s="191"/>
      <c r="HB797" s="210"/>
      <c r="HC797" s="145"/>
      <c r="HD797" s="191"/>
      <c r="HE797" s="191"/>
      <c r="HF797" s="191"/>
      <c r="HG797" s="191"/>
      <c r="HH797" s="191"/>
      <c r="HI797" s="191"/>
      <c r="HJ797" s="210"/>
      <c r="HR797" s="310"/>
    </row>
    <row r="798" spans="1:226" s="309" customFormat="1" ht="14.45" customHeight="1" x14ac:dyDescent="0.25">
      <c r="A798" s="211" t="s">
        <v>431</v>
      </c>
      <c r="B798" s="194" t="s">
        <v>0</v>
      </c>
      <c r="C798" s="31">
        <f t="shared" si="479"/>
        <v>788</v>
      </c>
      <c r="D798" s="173" t="str">
        <f t="shared" si="436"/>
        <v>Dw_788</v>
      </c>
      <c r="E798" s="4">
        <v>535.25347220390472</v>
      </c>
      <c r="F798" s="195" t="s">
        <v>360</v>
      </c>
      <c r="G798" s="195">
        <v>17.5</v>
      </c>
      <c r="H798" s="3">
        <f t="shared" si="437"/>
        <v>56.622542899714794</v>
      </c>
      <c r="I798" s="196">
        <f t="shared" si="438"/>
        <v>204.95071476719954</v>
      </c>
      <c r="J798" s="217">
        <f t="shared" si="439"/>
        <v>0.30000000000000004</v>
      </c>
      <c r="K798" s="280">
        <f t="shared" si="440"/>
        <v>0.67046281806506025</v>
      </c>
      <c r="L798" s="280">
        <f t="shared" si="441"/>
        <v>0.7795062854605197</v>
      </c>
      <c r="M798" s="225">
        <f t="shared" si="442"/>
        <v>1.0858787204074787</v>
      </c>
      <c r="N798" s="15" t="s">
        <v>432</v>
      </c>
      <c r="O798" s="197">
        <f t="shared" si="443"/>
        <v>0.58462971409538977</v>
      </c>
      <c r="P798" s="198">
        <f t="shared" si="444"/>
        <v>0</v>
      </c>
      <c r="Q798" s="198">
        <f t="shared" si="445"/>
        <v>0</v>
      </c>
      <c r="R798" s="198">
        <f t="shared" si="446"/>
        <v>0.7608170864883268</v>
      </c>
      <c r="S798" s="77">
        <f t="shared" si="447"/>
        <v>0.88803990120027798</v>
      </c>
      <c r="T798" s="199"/>
      <c r="U798" s="3">
        <f t="shared" si="448"/>
        <v>1.9424442103560797</v>
      </c>
      <c r="V798" s="98">
        <f t="shared" si="449"/>
        <v>12.8285043351759</v>
      </c>
      <c r="W798" s="49">
        <f t="shared" si="450"/>
        <v>4.4138070518832935</v>
      </c>
      <c r="X798" s="317">
        <f t="shared" si="451"/>
        <v>8.7237028706905195E-2</v>
      </c>
      <c r="Y798" s="318">
        <v>8.7237028706905223E-2</v>
      </c>
      <c r="Z798" s="200"/>
      <c r="AA798" s="66"/>
      <c r="AB798" s="66"/>
      <c r="AC798" s="66">
        <v>250</v>
      </c>
      <c r="AD798" s="66"/>
      <c r="AE798" s="66"/>
      <c r="AF798" s="66"/>
      <c r="AG798" s="66"/>
      <c r="AH798" s="195"/>
      <c r="AI798" s="34"/>
      <c r="AJ798" s="229">
        <v>180</v>
      </c>
      <c r="AK798" s="34"/>
      <c r="AL798" s="34"/>
      <c r="AM798" s="34"/>
      <c r="AN798" s="201"/>
      <c r="AO798" s="201"/>
      <c r="AP798" s="202">
        <v>240</v>
      </c>
      <c r="AQ798" s="18"/>
      <c r="AR798" s="18"/>
      <c r="AS798" s="18"/>
      <c r="AT798" s="51"/>
      <c r="AU798" s="17"/>
      <c r="AV798" s="18"/>
      <c r="AW798" s="112"/>
      <c r="AX798" s="103"/>
      <c r="AY798" s="18"/>
      <c r="AZ798" s="18"/>
      <c r="BA798" s="18"/>
      <c r="BB798" s="17"/>
      <c r="BC798" s="19"/>
      <c r="BD798" s="19"/>
      <c r="BE798" s="19"/>
      <c r="BF798" s="17"/>
      <c r="BG798" s="18"/>
      <c r="BH798" s="18"/>
      <c r="BI798" s="128"/>
      <c r="BJ798" s="331"/>
      <c r="BK798" s="332"/>
      <c r="BL798" s="332"/>
      <c r="BM798" s="332"/>
      <c r="BN798" s="333"/>
      <c r="BO798" s="203">
        <f t="shared" si="452"/>
        <v>6.9363999999999999</v>
      </c>
      <c r="BP798" s="285">
        <v>8.1631023152809519</v>
      </c>
      <c r="BQ798" s="204">
        <v>3.036710318424281</v>
      </c>
      <c r="BR798" s="204"/>
      <c r="BS798" s="47"/>
      <c r="BT798" s="42"/>
      <c r="BU798" s="42"/>
      <c r="BV798" s="42"/>
      <c r="BW798" s="43"/>
      <c r="BX798" s="191"/>
      <c r="BY798" s="191"/>
      <c r="BZ798" s="205"/>
      <c r="CA798" s="191"/>
      <c r="CB798" s="206"/>
      <c r="CC798" s="191"/>
      <c r="CD798" s="207">
        <f t="shared" si="453"/>
        <v>61.485214430159871</v>
      </c>
      <c r="CE798" s="47" t="s">
        <v>356</v>
      </c>
      <c r="CF798" s="42">
        <v>31.8</v>
      </c>
      <c r="CG798" s="42" t="s">
        <v>353</v>
      </c>
      <c r="CH798" s="42">
        <v>175</v>
      </c>
      <c r="CI798" s="191"/>
      <c r="CJ798" s="192"/>
      <c r="CK798" s="191" t="s">
        <v>357</v>
      </c>
      <c r="CL798" s="191" t="s">
        <v>358</v>
      </c>
      <c r="CM798" s="208">
        <v>0.13</v>
      </c>
      <c r="CN798" s="191">
        <v>470</v>
      </c>
      <c r="CO798" s="205">
        <f t="shared" si="454"/>
        <v>81.734075116342098</v>
      </c>
      <c r="CP798" s="191">
        <f t="shared" si="455"/>
        <v>46.1139108226199</v>
      </c>
      <c r="CQ798" s="145" t="s">
        <v>353</v>
      </c>
      <c r="CR798" s="191">
        <v>175</v>
      </c>
      <c r="CS798" s="191"/>
      <c r="CT798" s="191"/>
      <c r="CU798" s="191"/>
      <c r="CV798" s="192"/>
      <c r="CW798" s="191" t="s">
        <v>357</v>
      </c>
      <c r="CX798" s="209" t="s">
        <v>358</v>
      </c>
      <c r="CY798" s="208">
        <v>0.13</v>
      </c>
      <c r="CZ798" s="191">
        <v>470</v>
      </c>
      <c r="DA798" s="191"/>
      <c r="DB798" s="191">
        <f t="shared" si="456"/>
        <v>56.622542899714794</v>
      </c>
      <c r="DC798" s="43">
        <f t="shared" si="457"/>
        <v>0</v>
      </c>
      <c r="DD798" s="191" t="s">
        <v>362</v>
      </c>
      <c r="DE798" s="191">
        <v>100</v>
      </c>
      <c r="DF798" s="191" t="s">
        <v>361</v>
      </c>
      <c r="DG798" s="191">
        <v>20</v>
      </c>
      <c r="DH798" s="191" t="s">
        <v>353</v>
      </c>
      <c r="DI798" s="192">
        <v>175</v>
      </c>
      <c r="DJ798" s="191"/>
      <c r="DK798" s="209"/>
      <c r="DL798" s="208"/>
      <c r="DM798" s="191"/>
      <c r="DN798" s="191">
        <f t="shared" si="458"/>
        <v>56.622542899714794</v>
      </c>
      <c r="DO798" s="192">
        <f t="shared" si="459"/>
        <v>0</v>
      </c>
      <c r="DP798" s="191">
        <v>1</v>
      </c>
      <c r="DQ798" s="191" t="s">
        <v>363</v>
      </c>
      <c r="DR798" s="191" t="s">
        <v>371</v>
      </c>
      <c r="DS798" s="208">
        <v>0.13400000000000001</v>
      </c>
      <c r="DT798" s="191">
        <v>580</v>
      </c>
      <c r="DU798" s="191">
        <f t="shared" si="460"/>
        <v>8.1631023152809519</v>
      </c>
      <c r="DV798" s="191">
        <v>0.375</v>
      </c>
      <c r="DW798" s="191">
        <v>0.45</v>
      </c>
      <c r="DX798" s="192">
        <f t="shared" si="461"/>
        <v>10.247535738359979</v>
      </c>
      <c r="DY798" s="191">
        <v>1</v>
      </c>
      <c r="DZ798" s="191" t="s">
        <v>363</v>
      </c>
      <c r="EA798" s="191" t="s">
        <v>371</v>
      </c>
      <c r="EB798" s="208">
        <v>0.13400000000000001</v>
      </c>
      <c r="EC798" s="191">
        <v>580</v>
      </c>
      <c r="ED798" s="191">
        <f t="shared" si="462"/>
        <v>3.036710318424281</v>
      </c>
      <c r="EE798" s="191">
        <v>0.47499999999999998</v>
      </c>
      <c r="EF798" s="191">
        <v>0.47499999999999998</v>
      </c>
      <c r="EG798" s="191">
        <f t="shared" si="463"/>
        <v>5.1237678691799893</v>
      </c>
      <c r="EH798" s="166">
        <f t="shared" si="464"/>
        <v>2</v>
      </c>
      <c r="EI798" s="205">
        <f t="shared" si="465"/>
        <v>3.302155157605335</v>
      </c>
      <c r="EJ798" s="205">
        <f t="shared" si="466"/>
        <v>1.9424442103560795</v>
      </c>
      <c r="EK798" s="51">
        <f t="shared" si="477"/>
        <v>0.84426610806820146</v>
      </c>
      <c r="EL798" s="220">
        <f t="shared" si="467"/>
        <v>8.3022421197332497E-2</v>
      </c>
      <c r="EM798" s="221">
        <f t="shared" si="468"/>
        <v>6.41425216758795</v>
      </c>
      <c r="EN798" s="191"/>
      <c r="EO798" s="313"/>
      <c r="EP798" s="192" t="s">
        <v>354</v>
      </c>
      <c r="EQ798" s="222">
        <f t="shared" si="469"/>
        <v>3.302155157605335</v>
      </c>
      <c r="ER798" s="191">
        <f t="shared" si="470"/>
        <v>1.9424442103560795</v>
      </c>
      <c r="ES798" s="51">
        <f t="shared" si="471"/>
        <v>0.84426610806820146</v>
      </c>
      <c r="ET798" s="191">
        <f t="shared" si="478"/>
        <v>3.5512224211973322</v>
      </c>
      <c r="EU798" s="191">
        <f t="shared" si="472"/>
        <v>6.41425216758795</v>
      </c>
      <c r="EV798" s="191"/>
      <c r="EW798" s="191"/>
      <c r="EX798" s="192" t="str">
        <f t="shared" si="473"/>
        <v>Front</v>
      </c>
      <c r="EY798" s="145"/>
      <c r="EZ798" s="191"/>
      <c r="FA798" s="191"/>
      <c r="FB798" s="191"/>
      <c r="FC798" s="191"/>
      <c r="FD798" s="191"/>
      <c r="FE798" s="191"/>
      <c r="FF798" s="192"/>
      <c r="FG798" s="145"/>
      <c r="FH798" s="191"/>
      <c r="FI798" s="191"/>
      <c r="FJ798" s="191"/>
      <c r="FK798" s="191"/>
      <c r="FL798" s="191"/>
      <c r="FM798" s="191"/>
      <c r="FN798" s="192"/>
      <c r="FO798" s="145"/>
      <c r="FP798" s="191"/>
      <c r="FQ798" s="191"/>
      <c r="FR798" s="191"/>
      <c r="FS798" s="191"/>
      <c r="FT798" s="191"/>
      <c r="FU798" s="191"/>
      <c r="FV798" s="192"/>
      <c r="FW798" s="191"/>
      <c r="FX798" s="191"/>
      <c r="FY798" s="191"/>
      <c r="FZ798" s="191"/>
      <c r="GA798" s="191"/>
      <c r="GB798" s="191"/>
      <c r="GC798" s="191"/>
      <c r="GD798" s="210"/>
      <c r="GE798" s="145"/>
      <c r="GF798" s="191"/>
      <c r="GG798" s="191"/>
      <c r="GH798" s="191"/>
      <c r="GI798" s="191"/>
      <c r="GJ798" s="191"/>
      <c r="GK798" s="191"/>
      <c r="GL798" s="210"/>
      <c r="GM798" s="145"/>
      <c r="GN798" s="191"/>
      <c r="GO798" s="191"/>
      <c r="GP798" s="191"/>
      <c r="GQ798" s="191"/>
      <c r="GR798" s="191"/>
      <c r="GS798" s="191"/>
      <c r="GT798" s="210"/>
      <c r="GU798" s="145"/>
      <c r="GV798" s="191"/>
      <c r="GW798" s="191"/>
      <c r="GX798" s="191"/>
      <c r="GY798" s="191"/>
      <c r="GZ798" s="191"/>
      <c r="HA798" s="191"/>
      <c r="HB798" s="210"/>
      <c r="HC798" s="145"/>
      <c r="HD798" s="191"/>
      <c r="HE798" s="191"/>
      <c r="HF798" s="191"/>
      <c r="HG798" s="191"/>
      <c r="HH798" s="191"/>
      <c r="HI798" s="191"/>
      <c r="HJ798" s="210"/>
      <c r="HR798" s="310"/>
    </row>
    <row r="799" spans="1:226" s="309" customFormat="1" ht="14.45" customHeight="1" x14ac:dyDescent="0.25">
      <c r="A799" s="211" t="s">
        <v>431</v>
      </c>
      <c r="B799" s="194" t="s">
        <v>0</v>
      </c>
      <c r="C799" s="31">
        <f t="shared" si="479"/>
        <v>789</v>
      </c>
      <c r="D799" s="173" t="str">
        <f t="shared" si="436"/>
        <v>Dw_789</v>
      </c>
      <c r="E799" s="4">
        <v>357.32835738279749</v>
      </c>
      <c r="F799" s="195" t="s">
        <v>360</v>
      </c>
      <c r="G799" s="195">
        <v>17.5</v>
      </c>
      <c r="H799" s="3">
        <f t="shared" si="437"/>
        <v>51.012153687173445</v>
      </c>
      <c r="I799" s="196">
        <f t="shared" si="438"/>
        <v>184.35382023312698</v>
      </c>
      <c r="J799" s="217">
        <f t="shared" si="439"/>
        <v>0.3</v>
      </c>
      <c r="K799" s="280">
        <f t="shared" si="440"/>
        <v>0.67176573927753935</v>
      </c>
      <c r="L799" s="280">
        <f t="shared" si="441"/>
        <v>0.78713106721416426</v>
      </c>
      <c r="M799" s="225">
        <f t="shared" si="442"/>
        <v>1.084175869325124</v>
      </c>
      <c r="N799" s="15" t="s">
        <v>432</v>
      </c>
      <c r="O799" s="197">
        <f t="shared" si="443"/>
        <v>0.59034830041062325</v>
      </c>
      <c r="P799" s="198">
        <f t="shared" si="444"/>
        <v>0</v>
      </c>
      <c r="Q799" s="198">
        <f t="shared" si="445"/>
        <v>0</v>
      </c>
      <c r="R799" s="198">
        <f t="shared" si="446"/>
        <v>0.75962398989765556</v>
      </c>
      <c r="S799" s="77">
        <f t="shared" si="447"/>
        <v>0.84210368756044862</v>
      </c>
      <c r="T799" s="199"/>
      <c r="U799" s="3">
        <f t="shared" si="448"/>
        <v>1.88387654868329</v>
      </c>
      <c r="V799" s="98">
        <f t="shared" si="449"/>
        <v>12.066568892308137</v>
      </c>
      <c r="W799" s="49">
        <f t="shared" si="450"/>
        <v>4.2275608039408175</v>
      </c>
      <c r="X799" s="317">
        <f t="shared" si="451"/>
        <v>8.9837544936953798E-2</v>
      </c>
      <c r="Y799" s="318">
        <v>8.983754493695377E-2</v>
      </c>
      <c r="Z799" s="200"/>
      <c r="AA799" s="66"/>
      <c r="AB799" s="66"/>
      <c r="AC799" s="66">
        <v>250</v>
      </c>
      <c r="AD799" s="66"/>
      <c r="AE799" s="66"/>
      <c r="AF799" s="66"/>
      <c r="AG799" s="66"/>
      <c r="AH799" s="195"/>
      <c r="AI799" s="34"/>
      <c r="AJ799" s="229">
        <v>180</v>
      </c>
      <c r="AK799" s="34"/>
      <c r="AL799" s="34"/>
      <c r="AM799" s="34"/>
      <c r="AN799" s="201"/>
      <c r="AO799" s="201"/>
      <c r="AP799" s="202">
        <v>240</v>
      </c>
      <c r="AQ799" s="18"/>
      <c r="AR799" s="18"/>
      <c r="AS799" s="18"/>
      <c r="AT799" s="51"/>
      <c r="AU799" s="17"/>
      <c r="AV799" s="18"/>
      <c r="AW799" s="112"/>
      <c r="AX799" s="103"/>
      <c r="AY799" s="18"/>
      <c r="AZ799" s="18"/>
      <c r="BA799" s="18"/>
      <c r="BB799" s="17"/>
      <c r="BC799" s="19"/>
      <c r="BD799" s="19"/>
      <c r="BE799" s="19"/>
      <c r="BF799" s="17"/>
      <c r="BG799" s="18"/>
      <c r="BH799" s="18"/>
      <c r="BI799" s="128"/>
      <c r="BJ799" s="331"/>
      <c r="BK799" s="332"/>
      <c r="BL799" s="332"/>
      <c r="BM799" s="332"/>
      <c r="BN799" s="333"/>
      <c r="BO799" s="203">
        <f t="shared" si="452"/>
        <v>6.9363999999999999</v>
      </c>
      <c r="BP799" s="285">
        <v>7.3542693165292432</v>
      </c>
      <c r="BQ799" s="204">
        <v>2.8805338306846835</v>
      </c>
      <c r="BR799" s="204"/>
      <c r="BS799" s="47"/>
      <c r="BT799" s="42"/>
      <c r="BU799" s="42"/>
      <c r="BV799" s="42"/>
      <c r="BW799" s="43"/>
      <c r="BX799" s="191"/>
      <c r="BY799" s="191"/>
      <c r="BZ799" s="205"/>
      <c r="CA799" s="191"/>
      <c r="CB799" s="206"/>
      <c r="CC799" s="191"/>
      <c r="CD799" s="207">
        <f t="shared" si="453"/>
        <v>55.306146069938094</v>
      </c>
      <c r="CE799" s="47" t="s">
        <v>356</v>
      </c>
      <c r="CF799" s="42">
        <v>31.8</v>
      </c>
      <c r="CG799" s="42" t="s">
        <v>353</v>
      </c>
      <c r="CH799" s="42">
        <v>175</v>
      </c>
      <c r="CI799" s="191"/>
      <c r="CJ799" s="192"/>
      <c r="CK799" s="191" t="s">
        <v>357</v>
      </c>
      <c r="CL799" s="191" t="s">
        <v>358</v>
      </c>
      <c r="CM799" s="208">
        <v>0.13</v>
      </c>
      <c r="CN799" s="191">
        <v>470</v>
      </c>
      <c r="CO799" s="205">
        <f t="shared" si="454"/>
        <v>72.357959007352235</v>
      </c>
      <c r="CP799" s="191">
        <f t="shared" si="455"/>
        <v>41.479609552453574</v>
      </c>
      <c r="CQ799" s="145" t="s">
        <v>353</v>
      </c>
      <c r="CR799" s="191">
        <v>175</v>
      </c>
      <c r="CS799" s="191"/>
      <c r="CT799" s="191"/>
      <c r="CU799" s="191"/>
      <c r="CV799" s="192"/>
      <c r="CW799" s="191" t="s">
        <v>357</v>
      </c>
      <c r="CX799" s="209" t="s">
        <v>358</v>
      </c>
      <c r="CY799" s="208">
        <v>0.13</v>
      </c>
      <c r="CZ799" s="191">
        <v>470</v>
      </c>
      <c r="DA799" s="191"/>
      <c r="DB799" s="191">
        <f t="shared" si="456"/>
        <v>51.012153687173445</v>
      </c>
      <c r="DC799" s="43">
        <f t="shared" si="457"/>
        <v>0</v>
      </c>
      <c r="DD799" s="191" t="s">
        <v>362</v>
      </c>
      <c r="DE799" s="191">
        <v>100</v>
      </c>
      <c r="DF799" s="191" t="s">
        <v>361</v>
      </c>
      <c r="DG799" s="191">
        <v>20</v>
      </c>
      <c r="DH799" s="191" t="s">
        <v>353</v>
      </c>
      <c r="DI799" s="192">
        <v>175</v>
      </c>
      <c r="DJ799" s="191"/>
      <c r="DK799" s="209"/>
      <c r="DL799" s="208"/>
      <c r="DM799" s="191"/>
      <c r="DN799" s="191">
        <f t="shared" si="458"/>
        <v>51.012153687173445</v>
      </c>
      <c r="DO799" s="192">
        <f t="shared" si="459"/>
        <v>0</v>
      </c>
      <c r="DP799" s="191">
        <v>1</v>
      </c>
      <c r="DQ799" s="191" t="s">
        <v>363</v>
      </c>
      <c r="DR799" s="191" t="s">
        <v>371</v>
      </c>
      <c r="DS799" s="208">
        <v>0.13400000000000001</v>
      </c>
      <c r="DT799" s="191">
        <v>580</v>
      </c>
      <c r="DU799" s="191">
        <f t="shared" si="460"/>
        <v>7.3542693165292432</v>
      </c>
      <c r="DV799" s="191">
        <v>0.375</v>
      </c>
      <c r="DW799" s="191">
        <v>0.45</v>
      </c>
      <c r="DX799" s="192">
        <f t="shared" si="461"/>
        <v>9.2176910116563491</v>
      </c>
      <c r="DY799" s="191">
        <v>1</v>
      </c>
      <c r="DZ799" s="191" t="s">
        <v>363</v>
      </c>
      <c r="EA799" s="191" t="s">
        <v>371</v>
      </c>
      <c r="EB799" s="208">
        <v>0.13400000000000001</v>
      </c>
      <c r="EC799" s="191">
        <v>580</v>
      </c>
      <c r="ED799" s="191">
        <f t="shared" si="462"/>
        <v>2.8805338306846835</v>
      </c>
      <c r="EE799" s="191">
        <v>0.47499999999999998</v>
      </c>
      <c r="EF799" s="191">
        <v>0.47499999999999998</v>
      </c>
      <c r="EG799" s="191">
        <f t="shared" si="463"/>
        <v>4.6088455058281745</v>
      </c>
      <c r="EH799" s="166">
        <f t="shared" si="464"/>
        <v>2</v>
      </c>
      <c r="EI799" s="205">
        <f t="shared" si="465"/>
        <v>3.2025901327615927</v>
      </c>
      <c r="EJ799" s="205">
        <f t="shared" si="466"/>
        <v>1.8838765486832898</v>
      </c>
      <c r="EK799" s="51">
        <f t="shared" si="477"/>
        <v>0.7466572820013937</v>
      </c>
      <c r="EL799" s="220">
        <f t="shared" si="467"/>
        <v>0.13280493361920365</v>
      </c>
      <c r="EM799" s="221">
        <f t="shared" si="468"/>
        <v>6.0332844461540684</v>
      </c>
      <c r="EN799" s="191"/>
      <c r="EO799" s="313"/>
      <c r="EP799" s="192" t="s">
        <v>354</v>
      </c>
      <c r="EQ799" s="222">
        <f t="shared" si="469"/>
        <v>3.2025901327615927</v>
      </c>
      <c r="ER799" s="191">
        <f t="shared" si="470"/>
        <v>1.8838765486832898</v>
      </c>
      <c r="ES799" s="51">
        <f t="shared" si="471"/>
        <v>0.7466572820013937</v>
      </c>
      <c r="ET799" s="191">
        <f t="shared" si="478"/>
        <v>3.6010049336192038</v>
      </c>
      <c r="EU799" s="191">
        <f t="shared" si="472"/>
        <v>6.0332844461540684</v>
      </c>
      <c r="EV799" s="191"/>
      <c r="EW799" s="191"/>
      <c r="EX799" s="192" t="str">
        <f t="shared" si="473"/>
        <v>Front</v>
      </c>
      <c r="EY799" s="145"/>
      <c r="EZ799" s="191"/>
      <c r="FA799" s="191"/>
      <c r="FB799" s="191"/>
      <c r="FC799" s="191"/>
      <c r="FD799" s="191"/>
      <c r="FE799" s="191"/>
      <c r="FF799" s="192"/>
      <c r="FG799" s="145"/>
      <c r="FH799" s="191"/>
      <c r="FI799" s="191"/>
      <c r="FJ799" s="191"/>
      <c r="FK799" s="191"/>
      <c r="FL799" s="191"/>
      <c r="FM799" s="191"/>
      <c r="FN799" s="192"/>
      <c r="FO799" s="145"/>
      <c r="FP799" s="191"/>
      <c r="FQ799" s="191"/>
      <c r="FR799" s="191"/>
      <c r="FS799" s="191"/>
      <c r="FT799" s="191"/>
      <c r="FU799" s="191"/>
      <c r="FV799" s="192"/>
      <c r="FW799" s="191"/>
      <c r="FX799" s="191"/>
      <c r="FY799" s="191"/>
      <c r="FZ799" s="191"/>
      <c r="GA799" s="191"/>
      <c r="GB799" s="191"/>
      <c r="GC799" s="191"/>
      <c r="GD799" s="210"/>
      <c r="GE799" s="145"/>
      <c r="GF799" s="191"/>
      <c r="GG799" s="191"/>
      <c r="GH799" s="191"/>
      <c r="GI799" s="191"/>
      <c r="GJ799" s="191"/>
      <c r="GK799" s="191"/>
      <c r="GL799" s="210"/>
      <c r="GM799" s="145"/>
      <c r="GN799" s="191"/>
      <c r="GO799" s="191"/>
      <c r="GP799" s="191"/>
      <c r="GQ799" s="191"/>
      <c r="GR799" s="191"/>
      <c r="GS799" s="191"/>
      <c r="GT799" s="210"/>
      <c r="GU799" s="145"/>
      <c r="GV799" s="191"/>
      <c r="GW799" s="191"/>
      <c r="GX799" s="191"/>
      <c r="GY799" s="191"/>
      <c r="GZ799" s="191"/>
      <c r="HA799" s="191"/>
      <c r="HB799" s="210"/>
      <c r="HC799" s="145"/>
      <c r="HD799" s="191"/>
      <c r="HE799" s="191"/>
      <c r="HF799" s="191"/>
      <c r="HG799" s="191"/>
      <c r="HH799" s="191"/>
      <c r="HI799" s="191"/>
      <c r="HJ799" s="210"/>
      <c r="HR799" s="310"/>
    </row>
    <row r="800" spans="1:226" s="309" customFormat="1" ht="14.45" customHeight="1" x14ac:dyDescent="0.25">
      <c r="A800" s="211" t="s">
        <v>431</v>
      </c>
      <c r="B800" s="194" t="s">
        <v>0</v>
      </c>
      <c r="C800" s="31">
        <f t="shared" si="479"/>
        <v>790</v>
      </c>
      <c r="D800" s="173" t="str">
        <f t="shared" si="436"/>
        <v>Dw_790</v>
      </c>
      <c r="E800" s="4">
        <v>530.1165218543515</v>
      </c>
      <c r="F800" s="195" t="s">
        <v>360</v>
      </c>
      <c r="G800" s="195">
        <v>17.5</v>
      </c>
      <c r="H800" s="3">
        <f t="shared" si="437"/>
        <v>47.263518687199543</v>
      </c>
      <c r="I800" s="196">
        <f t="shared" si="438"/>
        <v>170.53272494037967</v>
      </c>
      <c r="J800" s="1">
        <f t="shared" si="439"/>
        <v>0.3</v>
      </c>
      <c r="K800" s="280">
        <f t="shared" si="440"/>
        <v>0.67310512042538972</v>
      </c>
      <c r="L800" s="280">
        <f t="shared" si="441"/>
        <v>0.77868800126952076</v>
      </c>
      <c r="M800" s="225">
        <f t="shared" si="442"/>
        <v>1.0824377639062577</v>
      </c>
      <c r="N800" s="15" t="s">
        <v>432</v>
      </c>
      <c r="O800" s="197">
        <f t="shared" si="443"/>
        <v>0.58401600095214057</v>
      </c>
      <c r="P800" s="198">
        <f t="shared" si="444"/>
        <v>0</v>
      </c>
      <c r="Q800" s="198">
        <f t="shared" si="445"/>
        <v>0</v>
      </c>
      <c r="R800" s="198">
        <f t="shared" si="446"/>
        <v>0.75840619248074403</v>
      </c>
      <c r="S800" s="77">
        <f t="shared" si="447"/>
        <v>0.81187340749309689</v>
      </c>
      <c r="T800" s="199"/>
      <c r="U800" s="3">
        <f t="shared" si="448"/>
        <v>1.7409993138747426</v>
      </c>
      <c r="V800" s="98">
        <f t="shared" si="449"/>
        <v>10.305667277101904</v>
      </c>
      <c r="W800" s="49">
        <f t="shared" si="450"/>
        <v>4.5861677285287534</v>
      </c>
      <c r="X800" s="317">
        <f t="shared" si="451"/>
        <v>7.9738430886096126E-2</v>
      </c>
      <c r="Y800" s="318">
        <v>7.9738430886096126E-2</v>
      </c>
      <c r="Z800" s="200"/>
      <c r="AA800" s="66"/>
      <c r="AB800" s="66"/>
      <c r="AC800" s="66">
        <v>250</v>
      </c>
      <c r="AD800" s="66"/>
      <c r="AE800" s="66"/>
      <c r="AF800" s="66"/>
      <c r="AG800" s="66"/>
      <c r="AH800" s="195"/>
      <c r="AI800" s="34"/>
      <c r="AJ800" s="229">
        <v>180</v>
      </c>
      <c r="AK800" s="34"/>
      <c r="AL800" s="34"/>
      <c r="AM800" s="34"/>
      <c r="AN800" s="201"/>
      <c r="AO800" s="201"/>
      <c r="AP800" s="202">
        <v>240</v>
      </c>
      <c r="AQ800" s="18"/>
      <c r="AR800" s="18"/>
      <c r="AS800" s="18"/>
      <c r="AT800" s="51"/>
      <c r="AU800" s="17"/>
      <c r="AV800" s="18"/>
      <c r="AW800" s="112"/>
      <c r="AX800" s="103"/>
      <c r="AY800" s="18"/>
      <c r="AZ800" s="18"/>
      <c r="BA800" s="18"/>
      <c r="BB800" s="17"/>
      <c r="BC800" s="19"/>
      <c r="BD800" s="19"/>
      <c r="BE800" s="19"/>
      <c r="BF800" s="17"/>
      <c r="BG800" s="18"/>
      <c r="BH800" s="18"/>
      <c r="BI800" s="128"/>
      <c r="BJ800" s="331"/>
      <c r="BK800" s="332"/>
      <c r="BL800" s="332"/>
      <c r="BM800" s="332"/>
      <c r="BN800" s="333"/>
      <c r="BO800" s="203">
        <f t="shared" si="452"/>
        <v>6.9363999999999999</v>
      </c>
      <c r="BP800" s="285">
        <v>6.8138398430309008</v>
      </c>
      <c r="BQ800" s="204">
        <v>2.7637949749837603</v>
      </c>
      <c r="BR800" s="204"/>
      <c r="BS800" s="47"/>
      <c r="BT800" s="42"/>
      <c r="BU800" s="42"/>
      <c r="BV800" s="42"/>
      <c r="BW800" s="43"/>
      <c r="BX800" s="191"/>
      <c r="BY800" s="191"/>
      <c r="BZ800" s="205"/>
      <c r="CA800" s="191"/>
      <c r="CB800" s="206"/>
      <c r="CC800" s="191"/>
      <c r="CD800" s="207">
        <f t="shared" si="453"/>
        <v>51.159817482113901</v>
      </c>
      <c r="CE800" s="47" t="s">
        <v>356</v>
      </c>
      <c r="CF800" s="42">
        <v>31.8</v>
      </c>
      <c r="CG800" s="42" t="s">
        <v>353</v>
      </c>
      <c r="CH800" s="42">
        <v>175</v>
      </c>
      <c r="CI800" s="191"/>
      <c r="CJ800" s="192"/>
      <c r="CK800" s="191" t="s">
        <v>357</v>
      </c>
      <c r="CL800" s="191" t="s">
        <v>358</v>
      </c>
      <c r="CM800" s="208">
        <v>0.13</v>
      </c>
      <c r="CN800" s="191">
        <v>470</v>
      </c>
      <c r="CO800" s="205">
        <f t="shared" si="454"/>
        <v>66.034133714552723</v>
      </c>
      <c r="CP800" s="191">
        <f t="shared" si="455"/>
        <v>38.369863111585424</v>
      </c>
      <c r="CQ800" s="145" t="s">
        <v>353</v>
      </c>
      <c r="CR800" s="191">
        <v>175</v>
      </c>
      <c r="CS800" s="191"/>
      <c r="CT800" s="191"/>
      <c r="CU800" s="191"/>
      <c r="CV800" s="192"/>
      <c r="CW800" s="191" t="s">
        <v>357</v>
      </c>
      <c r="CX800" s="209" t="s">
        <v>358</v>
      </c>
      <c r="CY800" s="208">
        <v>0.13</v>
      </c>
      <c r="CZ800" s="191">
        <v>470</v>
      </c>
      <c r="DA800" s="191"/>
      <c r="DB800" s="191">
        <f t="shared" si="456"/>
        <v>47.263518687199543</v>
      </c>
      <c r="DC800" s="43">
        <f t="shared" si="457"/>
        <v>0</v>
      </c>
      <c r="DD800" s="191" t="s">
        <v>362</v>
      </c>
      <c r="DE800" s="191">
        <v>100</v>
      </c>
      <c r="DF800" s="191" t="s">
        <v>361</v>
      </c>
      <c r="DG800" s="191">
        <v>20</v>
      </c>
      <c r="DH800" s="191" t="s">
        <v>353</v>
      </c>
      <c r="DI800" s="192">
        <v>175</v>
      </c>
      <c r="DJ800" s="191"/>
      <c r="DK800" s="209"/>
      <c r="DL800" s="208"/>
      <c r="DM800" s="191"/>
      <c r="DN800" s="191">
        <f t="shared" si="458"/>
        <v>47.263518687199543</v>
      </c>
      <c r="DO800" s="192">
        <f t="shared" si="459"/>
        <v>0</v>
      </c>
      <c r="DP800" s="191">
        <v>1</v>
      </c>
      <c r="DQ800" s="191" t="s">
        <v>363</v>
      </c>
      <c r="DR800" s="191" t="s">
        <v>371</v>
      </c>
      <c r="DS800" s="208">
        <v>0.13400000000000001</v>
      </c>
      <c r="DT800" s="191">
        <v>580</v>
      </c>
      <c r="DU800" s="191">
        <f t="shared" si="460"/>
        <v>6.8138398430309008</v>
      </c>
      <c r="DV800" s="191">
        <v>0.375</v>
      </c>
      <c r="DW800" s="191">
        <v>0.45</v>
      </c>
      <c r="DX800" s="192">
        <f t="shared" si="461"/>
        <v>8.5266362470189829</v>
      </c>
      <c r="DY800" s="191">
        <v>1</v>
      </c>
      <c r="DZ800" s="191" t="s">
        <v>363</v>
      </c>
      <c r="EA800" s="191" t="s">
        <v>371</v>
      </c>
      <c r="EB800" s="208">
        <v>0.13400000000000001</v>
      </c>
      <c r="EC800" s="191">
        <v>580</v>
      </c>
      <c r="ED800" s="191">
        <f t="shared" si="462"/>
        <v>2.7637949749837603</v>
      </c>
      <c r="EE800" s="191">
        <v>0.47499999999999998</v>
      </c>
      <c r="EF800" s="191">
        <v>0.47499999999999998</v>
      </c>
      <c r="EG800" s="191">
        <f t="shared" si="463"/>
        <v>4.2633181235094915</v>
      </c>
      <c r="EH800" s="166">
        <f t="shared" si="464"/>
        <v>2</v>
      </c>
      <c r="EI800" s="205">
        <f t="shared" si="465"/>
        <v>2.9596988335870624</v>
      </c>
      <c r="EJ800" s="205">
        <f t="shared" si="466"/>
        <v>1.7409993138747426</v>
      </c>
      <c r="EK800" s="51">
        <f t="shared" si="477"/>
        <v>0.77279566110901765</v>
      </c>
      <c r="EL800" s="220">
        <f t="shared" si="467"/>
        <v>0.25425058320646876</v>
      </c>
      <c r="EM800" s="221">
        <f t="shared" si="468"/>
        <v>5.1528336385509519</v>
      </c>
      <c r="EN800" s="191"/>
      <c r="EO800" s="313"/>
      <c r="EP800" s="192" t="s">
        <v>354</v>
      </c>
      <c r="EQ800" s="222">
        <f t="shared" si="469"/>
        <v>2.9596988335870624</v>
      </c>
      <c r="ER800" s="191">
        <f t="shared" si="470"/>
        <v>1.7409993138747426</v>
      </c>
      <c r="ES800" s="51">
        <f t="shared" si="471"/>
        <v>0.77279566110901765</v>
      </c>
      <c r="ET800" s="191">
        <f t="shared" si="478"/>
        <v>3.7224505832064687</v>
      </c>
      <c r="EU800" s="191">
        <f t="shared" si="472"/>
        <v>5.1528336385509519</v>
      </c>
      <c r="EV800" s="191"/>
      <c r="EW800" s="191"/>
      <c r="EX800" s="192" t="str">
        <f t="shared" si="473"/>
        <v>Front</v>
      </c>
      <c r="EY800" s="145"/>
      <c r="EZ800" s="191"/>
      <c r="FA800" s="191"/>
      <c r="FB800" s="191"/>
      <c r="FC800" s="191"/>
      <c r="FD800" s="191"/>
      <c r="FE800" s="191"/>
      <c r="FF800" s="192"/>
      <c r="FG800" s="145"/>
      <c r="FH800" s="191"/>
      <c r="FI800" s="191"/>
      <c r="FJ800" s="191"/>
      <c r="FK800" s="191"/>
      <c r="FL800" s="191"/>
      <c r="FM800" s="191"/>
      <c r="FN800" s="192"/>
      <c r="FO800" s="145"/>
      <c r="FP800" s="191"/>
      <c r="FQ800" s="191"/>
      <c r="FR800" s="191"/>
      <c r="FS800" s="191"/>
      <c r="FT800" s="191"/>
      <c r="FU800" s="191"/>
      <c r="FV800" s="192"/>
      <c r="FW800" s="191"/>
      <c r="FX800" s="191"/>
      <c r="FY800" s="191"/>
      <c r="FZ800" s="191"/>
      <c r="GA800" s="191"/>
      <c r="GB800" s="191"/>
      <c r="GC800" s="191"/>
      <c r="GD800" s="210"/>
      <c r="GE800" s="145"/>
      <c r="GF800" s="191"/>
      <c r="GG800" s="191"/>
      <c r="GH800" s="191"/>
      <c r="GI800" s="191"/>
      <c r="GJ800" s="191"/>
      <c r="GK800" s="191"/>
      <c r="GL800" s="210"/>
      <c r="GM800" s="145"/>
      <c r="GN800" s="191"/>
      <c r="GO800" s="191"/>
      <c r="GP800" s="191"/>
      <c r="GQ800" s="191"/>
      <c r="GR800" s="191"/>
      <c r="GS800" s="191"/>
      <c r="GT800" s="210"/>
      <c r="GU800" s="145"/>
      <c r="GV800" s="191"/>
      <c r="GW800" s="191"/>
      <c r="GX800" s="191"/>
      <c r="GY800" s="191"/>
      <c r="GZ800" s="191"/>
      <c r="HA800" s="191"/>
      <c r="HB800" s="210"/>
      <c r="HC800" s="145"/>
      <c r="HD800" s="191"/>
      <c r="HE800" s="191"/>
      <c r="HF800" s="191"/>
      <c r="HG800" s="191"/>
      <c r="HH800" s="191"/>
      <c r="HI800" s="191"/>
      <c r="HJ800" s="210"/>
      <c r="HR800" s="310"/>
    </row>
    <row r="801" spans="1:226" s="309" customFormat="1" ht="14.45" customHeight="1" x14ac:dyDescent="0.25">
      <c r="A801" s="211" t="s">
        <v>431</v>
      </c>
      <c r="B801" s="194" t="s">
        <v>0</v>
      </c>
      <c r="C801" s="31">
        <f t="shared" si="479"/>
        <v>791</v>
      </c>
      <c r="D801" s="173" t="str">
        <f t="shared" si="436"/>
        <v>Dw_791</v>
      </c>
      <c r="E801" s="4">
        <v>399.47713324322768</v>
      </c>
      <c r="F801" s="195" t="s">
        <v>360</v>
      </c>
      <c r="G801" s="195">
        <v>17.5</v>
      </c>
      <c r="H801" s="3">
        <f t="shared" si="437"/>
        <v>46.407916236956105</v>
      </c>
      <c r="I801" s="196">
        <f t="shared" si="438"/>
        <v>171.45940821392321</v>
      </c>
      <c r="J801" s="1">
        <f t="shared" si="439"/>
        <v>0.30000000000000004</v>
      </c>
      <c r="K801" s="280">
        <f t="shared" si="440"/>
        <v>0.65406261071121763</v>
      </c>
      <c r="L801" s="280">
        <f t="shared" si="441"/>
        <v>0.79646339357344376</v>
      </c>
      <c r="M801" s="225">
        <f t="shared" si="442"/>
        <v>1.1083846600984724</v>
      </c>
      <c r="N801" s="15" t="s">
        <v>432</v>
      </c>
      <c r="O801" s="197">
        <f t="shared" si="443"/>
        <v>0.59734754518008282</v>
      </c>
      <c r="P801" s="198">
        <f t="shared" si="444"/>
        <v>0</v>
      </c>
      <c r="Q801" s="198">
        <f t="shared" si="445"/>
        <v>0</v>
      </c>
      <c r="R801" s="198">
        <f t="shared" si="446"/>
        <v>0.77658579356636803</v>
      </c>
      <c r="S801" s="77">
        <f t="shared" si="447"/>
        <v>0.78182801591023554</v>
      </c>
      <c r="T801" s="199"/>
      <c r="U801" s="3">
        <f t="shared" si="448"/>
        <v>2.0335995906502884</v>
      </c>
      <c r="V801" s="98">
        <f t="shared" si="449"/>
        <v>14.06079280331627</v>
      </c>
      <c r="W801" s="49">
        <f t="shared" si="450"/>
        <v>3.300519173144397</v>
      </c>
      <c r="X801" s="317">
        <f t="shared" si="451"/>
        <v>0.11694487959456309</v>
      </c>
      <c r="Y801" s="318">
        <v>0.11694487959456309</v>
      </c>
      <c r="Z801" s="200"/>
      <c r="AA801" s="66"/>
      <c r="AB801" s="66"/>
      <c r="AC801" s="66">
        <v>250</v>
      </c>
      <c r="AD801" s="66"/>
      <c r="AE801" s="66"/>
      <c r="AF801" s="66"/>
      <c r="AG801" s="66"/>
      <c r="AH801" s="195"/>
      <c r="AI801" s="34"/>
      <c r="AJ801" s="229">
        <v>180</v>
      </c>
      <c r="AK801" s="34"/>
      <c r="AL801" s="34"/>
      <c r="AM801" s="34"/>
      <c r="AN801" s="201"/>
      <c r="AO801" s="201"/>
      <c r="AP801" s="202">
        <v>240</v>
      </c>
      <c r="AQ801" s="18"/>
      <c r="AR801" s="18"/>
      <c r="AS801" s="18"/>
      <c r="AT801" s="51"/>
      <c r="AU801" s="17"/>
      <c r="AV801" s="18"/>
      <c r="AW801" s="112"/>
      <c r="AX801" s="103"/>
      <c r="AY801" s="18"/>
      <c r="AZ801" s="18"/>
      <c r="BA801" s="18"/>
      <c r="BB801" s="17"/>
      <c r="BC801" s="19"/>
      <c r="BD801" s="19"/>
      <c r="BE801" s="19"/>
      <c r="BF801" s="17"/>
      <c r="BG801" s="18"/>
      <c r="BH801" s="18"/>
      <c r="BI801" s="128"/>
      <c r="BJ801" s="331"/>
      <c r="BK801" s="332"/>
      <c r="BL801" s="332"/>
      <c r="BM801" s="332"/>
      <c r="BN801" s="333"/>
      <c r="BO801" s="203">
        <f t="shared" si="452"/>
        <v>6.9363999999999999</v>
      </c>
      <c r="BP801" s="285">
        <v>6.6904902019716435</v>
      </c>
      <c r="BQ801" s="204">
        <v>2.8856024586090898</v>
      </c>
      <c r="BR801" s="204"/>
      <c r="BS801" s="47"/>
      <c r="BT801" s="42"/>
      <c r="BU801" s="42"/>
      <c r="BV801" s="42"/>
      <c r="BW801" s="43"/>
      <c r="BX801" s="191"/>
      <c r="BY801" s="191"/>
      <c r="BZ801" s="205"/>
      <c r="CA801" s="191"/>
      <c r="CB801" s="206"/>
      <c r="CC801" s="191"/>
      <c r="CD801" s="207">
        <f t="shared" si="453"/>
        <v>51.437822464176968</v>
      </c>
      <c r="CE801" s="47" t="s">
        <v>356</v>
      </c>
      <c r="CF801" s="42">
        <v>31.8</v>
      </c>
      <c r="CG801" s="42" t="s">
        <v>353</v>
      </c>
      <c r="CH801" s="42">
        <v>175</v>
      </c>
      <c r="CI801" s="191"/>
      <c r="CJ801" s="192"/>
      <c r="CK801" s="191" t="s">
        <v>357</v>
      </c>
      <c r="CL801" s="191" t="s">
        <v>358</v>
      </c>
      <c r="CM801" s="208">
        <v>0.13</v>
      </c>
      <c r="CN801" s="191">
        <v>470</v>
      </c>
      <c r="CO801" s="205">
        <f t="shared" si="454"/>
        <v>68.672021888583117</v>
      </c>
      <c r="CP801" s="191">
        <f t="shared" si="455"/>
        <v>38.578366848132724</v>
      </c>
      <c r="CQ801" s="145" t="s">
        <v>353</v>
      </c>
      <c r="CR801" s="191">
        <v>175</v>
      </c>
      <c r="CS801" s="191"/>
      <c r="CT801" s="191"/>
      <c r="CU801" s="191"/>
      <c r="CV801" s="192"/>
      <c r="CW801" s="191" t="s">
        <v>357</v>
      </c>
      <c r="CX801" s="209" t="s">
        <v>358</v>
      </c>
      <c r="CY801" s="208">
        <v>0.13</v>
      </c>
      <c r="CZ801" s="191">
        <v>470</v>
      </c>
      <c r="DA801" s="191"/>
      <c r="DB801" s="191">
        <f t="shared" si="456"/>
        <v>46.407916236956105</v>
      </c>
      <c r="DC801" s="43">
        <f t="shared" si="457"/>
        <v>0</v>
      </c>
      <c r="DD801" s="191" t="s">
        <v>362</v>
      </c>
      <c r="DE801" s="191">
        <v>100</v>
      </c>
      <c r="DF801" s="191" t="s">
        <v>361</v>
      </c>
      <c r="DG801" s="191">
        <v>20</v>
      </c>
      <c r="DH801" s="191" t="s">
        <v>353</v>
      </c>
      <c r="DI801" s="192">
        <v>175</v>
      </c>
      <c r="DJ801" s="191"/>
      <c r="DK801" s="209"/>
      <c r="DL801" s="208"/>
      <c r="DM801" s="191"/>
      <c r="DN801" s="191">
        <f t="shared" si="458"/>
        <v>46.407916236956105</v>
      </c>
      <c r="DO801" s="192">
        <f t="shared" si="459"/>
        <v>0</v>
      </c>
      <c r="DP801" s="191">
        <v>1</v>
      </c>
      <c r="DQ801" s="191" t="s">
        <v>363</v>
      </c>
      <c r="DR801" s="191" t="s">
        <v>371</v>
      </c>
      <c r="DS801" s="208">
        <v>0.13400000000000001</v>
      </c>
      <c r="DT801" s="191">
        <v>580</v>
      </c>
      <c r="DU801" s="191">
        <f t="shared" si="460"/>
        <v>6.6904902019716435</v>
      </c>
      <c r="DV801" s="191">
        <v>0.375</v>
      </c>
      <c r="DW801" s="191">
        <v>0.45</v>
      </c>
      <c r="DX801" s="192">
        <f t="shared" si="461"/>
        <v>8.5729704106961613</v>
      </c>
      <c r="DY801" s="191">
        <v>1</v>
      </c>
      <c r="DZ801" s="191" t="s">
        <v>363</v>
      </c>
      <c r="EA801" s="191" t="s">
        <v>371</v>
      </c>
      <c r="EB801" s="208">
        <v>0.13400000000000001</v>
      </c>
      <c r="EC801" s="191">
        <v>580</v>
      </c>
      <c r="ED801" s="191">
        <f t="shared" si="462"/>
        <v>2.8856024586090898</v>
      </c>
      <c r="EE801" s="191">
        <v>0.47499999999999998</v>
      </c>
      <c r="EF801" s="191">
        <v>0.47499999999999998</v>
      </c>
      <c r="EG801" s="191">
        <f t="shared" si="463"/>
        <v>4.2864852053480806</v>
      </c>
      <c r="EH801" s="166">
        <f t="shared" si="464"/>
        <v>2</v>
      </c>
      <c r="EI801" s="205">
        <f t="shared" si="465"/>
        <v>3.4571193041054902</v>
      </c>
      <c r="EJ801" s="205">
        <f t="shared" si="466"/>
        <v>2.0335995906502884</v>
      </c>
      <c r="EK801" s="51">
        <f t="shared" si="477"/>
        <v>0.60200286795880142</v>
      </c>
      <c r="EL801" s="220">
        <f t="shared" si="467"/>
        <v>5.5403479472548867E-3</v>
      </c>
      <c r="EM801" s="221">
        <f t="shared" si="468"/>
        <v>7.0303964016581348</v>
      </c>
      <c r="EN801" s="191"/>
      <c r="EO801" s="313"/>
      <c r="EP801" s="192" t="s">
        <v>354</v>
      </c>
      <c r="EQ801" s="222">
        <f t="shared" si="469"/>
        <v>3.4571193041054902</v>
      </c>
      <c r="ER801" s="191">
        <f t="shared" si="470"/>
        <v>2.0335995906502884</v>
      </c>
      <c r="ES801" s="51">
        <f t="shared" si="471"/>
        <v>0.60200286795880142</v>
      </c>
      <c r="ET801" s="191">
        <f t="shared" si="478"/>
        <v>3.4737403479472548</v>
      </c>
      <c r="EU801" s="191">
        <f t="shared" si="472"/>
        <v>7.0303964016581348</v>
      </c>
      <c r="EV801" s="191"/>
      <c r="EW801" s="191"/>
      <c r="EX801" s="192" t="str">
        <f t="shared" si="473"/>
        <v>Front</v>
      </c>
      <c r="EY801" s="145"/>
      <c r="EZ801" s="191"/>
      <c r="FA801" s="191"/>
      <c r="FB801" s="191"/>
      <c r="FC801" s="191"/>
      <c r="FD801" s="191"/>
      <c r="FE801" s="191"/>
      <c r="FF801" s="192"/>
      <c r="FG801" s="145"/>
      <c r="FH801" s="191"/>
      <c r="FI801" s="191"/>
      <c r="FJ801" s="191"/>
      <c r="FK801" s="191"/>
      <c r="FL801" s="191"/>
      <c r="FM801" s="191"/>
      <c r="FN801" s="192"/>
      <c r="FO801" s="145"/>
      <c r="FP801" s="191"/>
      <c r="FQ801" s="191"/>
      <c r="FR801" s="191"/>
      <c r="FS801" s="191"/>
      <c r="FT801" s="191"/>
      <c r="FU801" s="191"/>
      <c r="FV801" s="192"/>
      <c r="FW801" s="191"/>
      <c r="FX801" s="191"/>
      <c r="FY801" s="191"/>
      <c r="FZ801" s="191"/>
      <c r="GA801" s="191"/>
      <c r="GB801" s="191"/>
      <c r="GC801" s="191"/>
      <c r="GD801" s="210"/>
      <c r="GE801" s="145"/>
      <c r="GF801" s="191"/>
      <c r="GG801" s="191"/>
      <c r="GH801" s="191"/>
      <c r="GI801" s="191"/>
      <c r="GJ801" s="191"/>
      <c r="GK801" s="191"/>
      <c r="GL801" s="210"/>
      <c r="GM801" s="145"/>
      <c r="GN801" s="191"/>
      <c r="GO801" s="191"/>
      <c r="GP801" s="191"/>
      <c r="GQ801" s="191"/>
      <c r="GR801" s="191"/>
      <c r="GS801" s="191"/>
      <c r="GT801" s="210"/>
      <c r="GU801" s="145"/>
      <c r="GV801" s="191"/>
      <c r="GW801" s="191"/>
      <c r="GX801" s="191"/>
      <c r="GY801" s="191"/>
      <c r="GZ801" s="191"/>
      <c r="HA801" s="191"/>
      <c r="HB801" s="210"/>
      <c r="HC801" s="145"/>
      <c r="HD801" s="191"/>
      <c r="HE801" s="191"/>
      <c r="HF801" s="191"/>
      <c r="HG801" s="191"/>
      <c r="HH801" s="191"/>
      <c r="HI801" s="191"/>
      <c r="HJ801" s="210"/>
      <c r="HR801" s="310"/>
    </row>
    <row r="802" spans="1:226" s="309" customFormat="1" ht="14.45" customHeight="1" x14ac:dyDescent="0.25">
      <c r="A802" s="211" t="s">
        <v>431</v>
      </c>
      <c r="B802" s="194" t="s">
        <v>0</v>
      </c>
      <c r="C802" s="31">
        <f t="shared" si="479"/>
        <v>792</v>
      </c>
      <c r="D802" s="173" t="str">
        <f t="shared" si="436"/>
        <v>Dw_792</v>
      </c>
      <c r="E802" s="4">
        <v>606.08208318208483</v>
      </c>
      <c r="F802" s="195" t="s">
        <v>360</v>
      </c>
      <c r="G802" s="195">
        <v>17.5</v>
      </c>
      <c r="H802" s="3">
        <f t="shared" si="437"/>
        <v>36.746604824925491</v>
      </c>
      <c r="I802" s="196">
        <f t="shared" si="438"/>
        <v>142.31668640630687</v>
      </c>
      <c r="J802" s="1">
        <f t="shared" si="439"/>
        <v>0.3</v>
      </c>
      <c r="K802" s="280">
        <f t="shared" si="440"/>
        <v>0.62035526151891351</v>
      </c>
      <c r="L802" s="280">
        <f t="shared" si="441"/>
        <v>0.71511884205883924</v>
      </c>
      <c r="M802" s="225">
        <f t="shared" si="442"/>
        <v>1.1618762093887849</v>
      </c>
      <c r="N802" s="15" t="s">
        <v>432</v>
      </c>
      <c r="O802" s="197">
        <f t="shared" si="443"/>
        <v>0.53633913154412938</v>
      </c>
      <c r="P802" s="198">
        <f t="shared" si="444"/>
        <v>0</v>
      </c>
      <c r="Q802" s="198">
        <f t="shared" si="445"/>
        <v>0</v>
      </c>
      <c r="R802" s="198">
        <f t="shared" si="446"/>
        <v>0.81406445846508757</v>
      </c>
      <c r="S802" s="77">
        <f t="shared" si="447"/>
        <v>0.66574175248255307</v>
      </c>
      <c r="T802" s="199"/>
      <c r="U802" s="3">
        <f t="shared" si="448"/>
        <v>1.6377984880694303</v>
      </c>
      <c r="V802" s="98">
        <f t="shared" si="449"/>
        <v>9.1201052175765405</v>
      </c>
      <c r="W802" s="49">
        <f t="shared" si="450"/>
        <v>4.0291865004042204</v>
      </c>
      <c r="X802" s="317">
        <f t="shared" si="451"/>
        <v>8.2011406150092336E-2</v>
      </c>
      <c r="Y802" s="318">
        <v>8.201140615009235E-2</v>
      </c>
      <c r="Z802" s="200"/>
      <c r="AA802" s="66"/>
      <c r="AB802" s="66"/>
      <c r="AC802" s="66">
        <v>250</v>
      </c>
      <c r="AD802" s="66"/>
      <c r="AE802" s="66"/>
      <c r="AF802" s="66"/>
      <c r="AG802" s="66"/>
      <c r="AH802" s="195"/>
      <c r="AI802" s="34"/>
      <c r="AJ802" s="229">
        <v>180</v>
      </c>
      <c r="AK802" s="34"/>
      <c r="AL802" s="34"/>
      <c r="AM802" s="34"/>
      <c r="AN802" s="201"/>
      <c r="AO802" s="201"/>
      <c r="AP802" s="202">
        <v>240</v>
      </c>
      <c r="AQ802" s="18"/>
      <c r="AR802" s="18"/>
      <c r="AS802" s="18"/>
      <c r="AT802" s="51"/>
      <c r="AU802" s="17"/>
      <c r="AV802" s="18"/>
      <c r="AW802" s="112"/>
      <c r="AX802" s="103"/>
      <c r="AY802" s="18"/>
      <c r="AZ802" s="18"/>
      <c r="BA802" s="18"/>
      <c r="BB802" s="17"/>
      <c r="BC802" s="19"/>
      <c r="BD802" s="19"/>
      <c r="BE802" s="19"/>
      <c r="BF802" s="17"/>
      <c r="BG802" s="18"/>
      <c r="BH802" s="18"/>
      <c r="BI802" s="128"/>
      <c r="BJ802" s="331"/>
      <c r="BK802" s="332"/>
      <c r="BL802" s="332"/>
      <c r="BM802" s="332"/>
      <c r="BN802" s="333"/>
      <c r="BO802" s="203">
        <f t="shared" si="452"/>
        <v>6.9363999999999999</v>
      </c>
      <c r="BP802" s="285">
        <v>5.2976478901051687</v>
      </c>
      <c r="BQ802" s="204">
        <v>2.8127843447515004</v>
      </c>
      <c r="BR802" s="204"/>
      <c r="BS802" s="47"/>
      <c r="BT802" s="42"/>
      <c r="BU802" s="42"/>
      <c r="BV802" s="42"/>
      <c r="BW802" s="43"/>
      <c r="BX802" s="191"/>
      <c r="BY802" s="191"/>
      <c r="BZ802" s="205"/>
      <c r="CA802" s="191"/>
      <c r="CB802" s="206"/>
      <c r="CC802" s="191"/>
      <c r="CD802" s="207">
        <f t="shared" si="453"/>
        <v>42.695005921892061</v>
      </c>
      <c r="CE802" s="47" t="s">
        <v>356</v>
      </c>
      <c r="CF802" s="42">
        <v>31.8</v>
      </c>
      <c r="CG802" s="42" t="s">
        <v>353</v>
      </c>
      <c r="CH802" s="42">
        <v>175</v>
      </c>
      <c r="CI802" s="191"/>
      <c r="CJ802" s="192"/>
      <c r="CK802" s="191" t="s">
        <v>357</v>
      </c>
      <c r="CL802" s="191" t="s">
        <v>358</v>
      </c>
      <c r="CM802" s="208">
        <v>0.13</v>
      </c>
      <c r="CN802" s="191">
        <v>470</v>
      </c>
      <c r="CO802" s="205">
        <f t="shared" si="454"/>
        <v>58.851922905028026</v>
      </c>
      <c r="CP802" s="191">
        <f t="shared" si="455"/>
        <v>32.021254441419046</v>
      </c>
      <c r="CQ802" s="145" t="s">
        <v>353</v>
      </c>
      <c r="CR802" s="191">
        <v>175</v>
      </c>
      <c r="CS802" s="191"/>
      <c r="CT802" s="191"/>
      <c r="CU802" s="191"/>
      <c r="CV802" s="192"/>
      <c r="CW802" s="191" t="s">
        <v>357</v>
      </c>
      <c r="CX802" s="209" t="s">
        <v>358</v>
      </c>
      <c r="CY802" s="208">
        <v>0.13</v>
      </c>
      <c r="CZ802" s="191">
        <v>470</v>
      </c>
      <c r="DA802" s="191"/>
      <c r="DB802" s="191">
        <f t="shared" si="456"/>
        <v>36.746604824925491</v>
      </c>
      <c r="DC802" s="43">
        <f t="shared" si="457"/>
        <v>0</v>
      </c>
      <c r="DD802" s="191" t="s">
        <v>362</v>
      </c>
      <c r="DE802" s="191">
        <v>100</v>
      </c>
      <c r="DF802" s="191" t="s">
        <v>361</v>
      </c>
      <c r="DG802" s="191">
        <v>20</v>
      </c>
      <c r="DH802" s="191" t="s">
        <v>353</v>
      </c>
      <c r="DI802" s="192">
        <v>175</v>
      </c>
      <c r="DJ802" s="191"/>
      <c r="DK802" s="209"/>
      <c r="DL802" s="208"/>
      <c r="DM802" s="191"/>
      <c r="DN802" s="191">
        <f t="shared" si="458"/>
        <v>36.746604824925491</v>
      </c>
      <c r="DO802" s="192">
        <f t="shared" si="459"/>
        <v>0</v>
      </c>
      <c r="DP802" s="191">
        <v>1</v>
      </c>
      <c r="DQ802" s="191" t="s">
        <v>363</v>
      </c>
      <c r="DR802" s="191" t="s">
        <v>371</v>
      </c>
      <c r="DS802" s="208">
        <v>0.13400000000000001</v>
      </c>
      <c r="DT802" s="191">
        <v>580</v>
      </c>
      <c r="DU802" s="191">
        <f t="shared" si="460"/>
        <v>5.2976478901051687</v>
      </c>
      <c r="DV802" s="191">
        <v>0.375</v>
      </c>
      <c r="DW802" s="191">
        <v>0.45</v>
      </c>
      <c r="DX802" s="192">
        <f t="shared" si="461"/>
        <v>7.1158343203153436</v>
      </c>
      <c r="DY802" s="191">
        <v>1</v>
      </c>
      <c r="DZ802" s="191" t="s">
        <v>363</v>
      </c>
      <c r="EA802" s="191" t="s">
        <v>371</v>
      </c>
      <c r="EB802" s="208">
        <v>0.13400000000000001</v>
      </c>
      <c r="EC802" s="191">
        <v>580</v>
      </c>
      <c r="ED802" s="191">
        <f t="shared" si="462"/>
        <v>2.8127843447515004</v>
      </c>
      <c r="EE802" s="191">
        <v>0.47499999999999998</v>
      </c>
      <c r="EF802" s="191">
        <v>0.47499999999999998</v>
      </c>
      <c r="EG802" s="191">
        <f t="shared" si="463"/>
        <v>3.5579171601576718</v>
      </c>
      <c r="EH802" s="166">
        <f t="shared" si="464"/>
        <v>2</v>
      </c>
      <c r="EI802" s="205">
        <f t="shared" si="465"/>
        <v>2.7842574297180316</v>
      </c>
      <c r="EJ802" s="205">
        <f t="shared" si="466"/>
        <v>1.6377984880694303</v>
      </c>
      <c r="EK802" s="51">
        <f t="shared" si="477"/>
        <v>0.92498585668207012</v>
      </c>
      <c r="EL802" s="220">
        <f t="shared" si="467"/>
        <v>0.34197128514098418</v>
      </c>
      <c r="EM802" s="221">
        <f t="shared" si="468"/>
        <v>4.5600526087882702</v>
      </c>
      <c r="EN802" s="191"/>
      <c r="EO802" s="313"/>
      <c r="EP802" s="192" t="s">
        <v>354</v>
      </c>
      <c r="EQ802" s="222">
        <f t="shared" si="469"/>
        <v>2.7842574297180316</v>
      </c>
      <c r="ER802" s="191">
        <f t="shared" si="470"/>
        <v>1.6377984880694303</v>
      </c>
      <c r="ES802" s="51">
        <f t="shared" si="471"/>
        <v>0.92498585668207012</v>
      </c>
      <c r="ET802" s="191">
        <f t="shared" si="478"/>
        <v>3.8101712851409841</v>
      </c>
      <c r="EU802" s="191">
        <f t="shared" si="472"/>
        <v>4.5600526087882702</v>
      </c>
      <c r="EV802" s="191"/>
      <c r="EW802" s="191"/>
      <c r="EX802" s="192" t="str">
        <f t="shared" si="473"/>
        <v>Front</v>
      </c>
      <c r="EY802" s="145"/>
      <c r="EZ802" s="191"/>
      <c r="FA802" s="191"/>
      <c r="FB802" s="191"/>
      <c r="FC802" s="191"/>
      <c r="FD802" s="191"/>
      <c r="FE802" s="191"/>
      <c r="FF802" s="192"/>
      <c r="FG802" s="145"/>
      <c r="FH802" s="191"/>
      <c r="FI802" s="191"/>
      <c r="FJ802" s="191"/>
      <c r="FK802" s="191"/>
      <c r="FL802" s="191"/>
      <c r="FM802" s="191"/>
      <c r="FN802" s="192"/>
      <c r="FO802" s="145"/>
      <c r="FP802" s="191"/>
      <c r="FQ802" s="191"/>
      <c r="FR802" s="191"/>
      <c r="FS802" s="191"/>
      <c r="FT802" s="191"/>
      <c r="FU802" s="191"/>
      <c r="FV802" s="192"/>
      <c r="FW802" s="191"/>
      <c r="FX802" s="191"/>
      <c r="FY802" s="191"/>
      <c r="FZ802" s="191"/>
      <c r="GA802" s="191"/>
      <c r="GB802" s="191"/>
      <c r="GC802" s="191"/>
      <c r="GD802" s="210"/>
      <c r="GE802" s="145"/>
      <c r="GF802" s="191"/>
      <c r="GG802" s="191"/>
      <c r="GH802" s="191"/>
      <c r="GI802" s="191"/>
      <c r="GJ802" s="191"/>
      <c r="GK802" s="191"/>
      <c r="GL802" s="210"/>
      <c r="GM802" s="145"/>
      <c r="GN802" s="191"/>
      <c r="GO802" s="191"/>
      <c r="GP802" s="191"/>
      <c r="GQ802" s="191"/>
      <c r="GR802" s="191"/>
      <c r="GS802" s="191"/>
      <c r="GT802" s="210"/>
      <c r="GU802" s="145"/>
      <c r="GV802" s="191"/>
      <c r="GW802" s="191"/>
      <c r="GX802" s="191"/>
      <c r="GY802" s="191"/>
      <c r="GZ802" s="191"/>
      <c r="HA802" s="191"/>
      <c r="HB802" s="210"/>
      <c r="HC802" s="145"/>
      <c r="HD802" s="191"/>
      <c r="HE802" s="191"/>
      <c r="HF802" s="191"/>
      <c r="HG802" s="191"/>
      <c r="HH802" s="191"/>
      <c r="HI802" s="191"/>
      <c r="HJ802" s="210"/>
      <c r="HR802" s="310"/>
    </row>
    <row r="803" spans="1:226" s="309" customFormat="1" ht="14.45" customHeight="1" x14ac:dyDescent="0.25">
      <c r="A803" s="211" t="s">
        <v>431</v>
      </c>
      <c r="B803" s="194" t="s">
        <v>0</v>
      </c>
      <c r="C803" s="31">
        <f t="shared" si="479"/>
        <v>793</v>
      </c>
      <c r="D803" s="173" t="str">
        <f t="shared" si="436"/>
        <v>Dw_793</v>
      </c>
      <c r="E803" s="4">
        <v>467.07402187479198</v>
      </c>
      <c r="F803" s="195" t="s">
        <v>360</v>
      </c>
      <c r="G803" s="195">
        <v>17.5</v>
      </c>
      <c r="H803" s="3">
        <f t="shared" si="437"/>
        <v>44.874464894316468</v>
      </c>
      <c r="I803" s="196">
        <f t="shared" si="438"/>
        <v>166.12899619512365</v>
      </c>
      <c r="J803" s="1">
        <f t="shared" si="439"/>
        <v>0.30000000000000004</v>
      </c>
      <c r="K803" s="280">
        <f t="shared" si="440"/>
        <v>0.65250923707369102</v>
      </c>
      <c r="L803" s="280">
        <f t="shared" si="441"/>
        <v>0.79983867731978731</v>
      </c>
      <c r="M803" s="225">
        <f t="shared" si="442"/>
        <v>1.1106249172198903</v>
      </c>
      <c r="N803" s="15" t="s">
        <v>432</v>
      </c>
      <c r="O803" s="197">
        <f t="shared" si="443"/>
        <v>0.5998790079898404</v>
      </c>
      <c r="P803" s="198">
        <f t="shared" si="444"/>
        <v>0</v>
      </c>
      <c r="Q803" s="198">
        <f t="shared" si="445"/>
        <v>0</v>
      </c>
      <c r="R803" s="198">
        <f t="shared" si="446"/>
        <v>0.77815542179838859</v>
      </c>
      <c r="S803" s="77">
        <f t="shared" si="447"/>
        <v>0.76731749997678911</v>
      </c>
      <c r="T803" s="199"/>
      <c r="U803" s="3">
        <f t="shared" si="448"/>
        <v>2.0342022300816813</v>
      </c>
      <c r="V803" s="98">
        <f t="shared" si="449"/>
        <v>14.06912762375557</v>
      </c>
      <c r="W803" s="49">
        <f t="shared" si="450"/>
        <v>3.1895698222643469</v>
      </c>
      <c r="X803" s="317">
        <f t="shared" si="451"/>
        <v>0.12078660967155629</v>
      </c>
      <c r="Y803" s="318">
        <v>0.1207866096715563</v>
      </c>
      <c r="Z803" s="200"/>
      <c r="AA803" s="66"/>
      <c r="AB803" s="66"/>
      <c r="AC803" s="66">
        <v>250</v>
      </c>
      <c r="AD803" s="66"/>
      <c r="AE803" s="66"/>
      <c r="AF803" s="66"/>
      <c r="AG803" s="66"/>
      <c r="AH803" s="195"/>
      <c r="AI803" s="34"/>
      <c r="AJ803" s="229">
        <v>180</v>
      </c>
      <c r="AK803" s="34"/>
      <c r="AL803" s="34"/>
      <c r="AM803" s="34"/>
      <c r="AN803" s="201"/>
      <c r="AO803" s="201"/>
      <c r="AP803" s="202">
        <v>240</v>
      </c>
      <c r="AQ803" s="18"/>
      <c r="AR803" s="18"/>
      <c r="AS803" s="18"/>
      <c r="AT803" s="51"/>
      <c r="AU803" s="17"/>
      <c r="AV803" s="18"/>
      <c r="AW803" s="112"/>
      <c r="AX803" s="103"/>
      <c r="AY803" s="18"/>
      <c r="AZ803" s="18"/>
      <c r="BA803" s="18"/>
      <c r="BB803" s="17"/>
      <c r="BC803" s="19"/>
      <c r="BD803" s="19"/>
      <c r="BE803" s="19"/>
      <c r="BF803" s="17"/>
      <c r="BG803" s="18"/>
      <c r="BH803" s="18"/>
      <c r="BI803" s="128"/>
      <c r="BJ803" s="331"/>
      <c r="BK803" s="332"/>
      <c r="BL803" s="332"/>
      <c r="BM803" s="332"/>
      <c r="BN803" s="333"/>
      <c r="BO803" s="203">
        <f t="shared" si="452"/>
        <v>6.9363999999999999</v>
      </c>
      <c r="BP803" s="285">
        <v>6.4694171175705648</v>
      </c>
      <c r="BQ803" s="204">
        <v>2.8487657908737938</v>
      </c>
      <c r="BR803" s="204"/>
      <c r="BS803" s="47"/>
      <c r="BT803" s="42"/>
      <c r="BU803" s="42"/>
      <c r="BV803" s="42"/>
      <c r="BW803" s="43"/>
      <c r="BX803" s="191"/>
      <c r="BY803" s="191"/>
      <c r="BZ803" s="205"/>
      <c r="CA803" s="191"/>
      <c r="CB803" s="206"/>
      <c r="CC803" s="191"/>
      <c r="CD803" s="207">
        <f t="shared" si="453"/>
        <v>49.8386988585371</v>
      </c>
      <c r="CE803" s="47" t="s">
        <v>356</v>
      </c>
      <c r="CF803" s="42">
        <v>31.8</v>
      </c>
      <c r="CG803" s="42" t="s">
        <v>353</v>
      </c>
      <c r="CH803" s="42">
        <v>175</v>
      </c>
      <c r="CI803" s="191"/>
      <c r="CJ803" s="192"/>
      <c r="CK803" s="191" t="s">
        <v>357</v>
      </c>
      <c r="CL803" s="191" t="s">
        <v>358</v>
      </c>
      <c r="CM803" s="208">
        <v>0.13</v>
      </c>
      <c r="CN803" s="191">
        <v>470</v>
      </c>
      <c r="CO803" s="205">
        <f t="shared" si="454"/>
        <v>66.408512555062828</v>
      </c>
      <c r="CP803" s="191">
        <f t="shared" si="455"/>
        <v>37.379024143902825</v>
      </c>
      <c r="CQ803" s="145" t="s">
        <v>353</v>
      </c>
      <c r="CR803" s="191">
        <v>175</v>
      </c>
      <c r="CS803" s="191"/>
      <c r="CT803" s="191"/>
      <c r="CU803" s="191"/>
      <c r="CV803" s="192"/>
      <c r="CW803" s="191" t="s">
        <v>357</v>
      </c>
      <c r="CX803" s="209" t="s">
        <v>358</v>
      </c>
      <c r="CY803" s="208">
        <v>0.13</v>
      </c>
      <c r="CZ803" s="191">
        <v>470</v>
      </c>
      <c r="DA803" s="191"/>
      <c r="DB803" s="191">
        <f t="shared" si="456"/>
        <v>44.874464894316468</v>
      </c>
      <c r="DC803" s="43">
        <f t="shared" si="457"/>
        <v>0</v>
      </c>
      <c r="DD803" s="191" t="s">
        <v>362</v>
      </c>
      <c r="DE803" s="191">
        <v>100</v>
      </c>
      <c r="DF803" s="191" t="s">
        <v>361</v>
      </c>
      <c r="DG803" s="191">
        <v>20</v>
      </c>
      <c r="DH803" s="191" t="s">
        <v>353</v>
      </c>
      <c r="DI803" s="192">
        <v>175</v>
      </c>
      <c r="DJ803" s="191"/>
      <c r="DK803" s="209"/>
      <c r="DL803" s="208"/>
      <c r="DM803" s="191"/>
      <c r="DN803" s="191">
        <f t="shared" si="458"/>
        <v>44.874464894316468</v>
      </c>
      <c r="DO803" s="192">
        <f t="shared" si="459"/>
        <v>0</v>
      </c>
      <c r="DP803" s="191">
        <v>1</v>
      </c>
      <c r="DQ803" s="191" t="s">
        <v>363</v>
      </c>
      <c r="DR803" s="191" t="s">
        <v>371</v>
      </c>
      <c r="DS803" s="208">
        <v>0.13400000000000001</v>
      </c>
      <c r="DT803" s="191">
        <v>580</v>
      </c>
      <c r="DU803" s="191">
        <f t="shared" si="460"/>
        <v>6.4694171175705648</v>
      </c>
      <c r="DV803" s="191">
        <v>0.375</v>
      </c>
      <c r="DW803" s="191">
        <v>0.45</v>
      </c>
      <c r="DX803" s="192">
        <f t="shared" si="461"/>
        <v>8.3064498097561827</v>
      </c>
      <c r="DY803" s="191">
        <v>1</v>
      </c>
      <c r="DZ803" s="191" t="s">
        <v>363</v>
      </c>
      <c r="EA803" s="191" t="s">
        <v>371</v>
      </c>
      <c r="EB803" s="208">
        <v>0.13400000000000001</v>
      </c>
      <c r="EC803" s="191">
        <v>580</v>
      </c>
      <c r="ED803" s="191">
        <f t="shared" si="462"/>
        <v>2.8487657908737938</v>
      </c>
      <c r="EE803" s="191">
        <v>0.47499999999999998</v>
      </c>
      <c r="EF803" s="191">
        <v>0.47499999999999998</v>
      </c>
      <c r="EG803" s="191">
        <f t="shared" si="463"/>
        <v>4.1532249048780914</v>
      </c>
      <c r="EH803" s="166">
        <f t="shared" si="464"/>
        <v>2</v>
      </c>
      <c r="EI803" s="205">
        <f t="shared" si="465"/>
        <v>3.4581437911388582</v>
      </c>
      <c r="EJ803" s="205">
        <f t="shared" si="466"/>
        <v>2.0342022300816813</v>
      </c>
      <c r="EK803" s="51">
        <f t="shared" si="477"/>
        <v>0.56456356079211245</v>
      </c>
      <c r="EL803" s="220">
        <f t="shared" si="467"/>
        <v>5.02810443057089E-3</v>
      </c>
      <c r="EM803" s="221">
        <f t="shared" si="468"/>
        <v>7.0345638118777849</v>
      </c>
      <c r="EN803" s="191"/>
      <c r="EO803" s="313"/>
      <c r="EP803" s="192" t="s">
        <v>354</v>
      </c>
      <c r="EQ803" s="222">
        <f t="shared" si="469"/>
        <v>3.4581437911388582</v>
      </c>
      <c r="ER803" s="191">
        <f t="shared" si="470"/>
        <v>2.0342022300816813</v>
      </c>
      <c r="ES803" s="51">
        <f t="shared" si="471"/>
        <v>0.56456356079211245</v>
      </c>
      <c r="ET803" s="191">
        <f t="shared" si="478"/>
        <v>3.4732281044305706</v>
      </c>
      <c r="EU803" s="191">
        <f t="shared" si="472"/>
        <v>7.0345638118777849</v>
      </c>
      <c r="EV803" s="191"/>
      <c r="EW803" s="191"/>
      <c r="EX803" s="192" t="str">
        <f t="shared" si="473"/>
        <v>Front</v>
      </c>
      <c r="EY803" s="145"/>
      <c r="EZ803" s="191"/>
      <c r="FA803" s="191"/>
      <c r="FB803" s="191"/>
      <c r="FC803" s="191"/>
      <c r="FD803" s="191"/>
      <c r="FE803" s="191"/>
      <c r="FF803" s="192"/>
      <c r="FG803" s="145"/>
      <c r="FH803" s="191"/>
      <c r="FI803" s="191"/>
      <c r="FJ803" s="191"/>
      <c r="FK803" s="191"/>
      <c r="FL803" s="191"/>
      <c r="FM803" s="191"/>
      <c r="FN803" s="192"/>
      <c r="FO803" s="145"/>
      <c r="FP803" s="191"/>
      <c r="FQ803" s="191"/>
      <c r="FR803" s="191"/>
      <c r="FS803" s="191"/>
      <c r="FT803" s="191"/>
      <c r="FU803" s="191"/>
      <c r="FV803" s="192"/>
      <c r="FW803" s="191"/>
      <c r="FX803" s="191"/>
      <c r="FY803" s="191"/>
      <c r="FZ803" s="191"/>
      <c r="GA803" s="191"/>
      <c r="GB803" s="191"/>
      <c r="GC803" s="191"/>
      <c r="GD803" s="210"/>
      <c r="GE803" s="145"/>
      <c r="GF803" s="191"/>
      <c r="GG803" s="191"/>
      <c r="GH803" s="191"/>
      <c r="GI803" s="191"/>
      <c r="GJ803" s="191"/>
      <c r="GK803" s="191"/>
      <c r="GL803" s="210"/>
      <c r="GM803" s="145"/>
      <c r="GN803" s="191"/>
      <c r="GO803" s="191"/>
      <c r="GP803" s="191"/>
      <c r="GQ803" s="191"/>
      <c r="GR803" s="191"/>
      <c r="GS803" s="191"/>
      <c r="GT803" s="210"/>
      <c r="GU803" s="145"/>
      <c r="GV803" s="191"/>
      <c r="GW803" s="191"/>
      <c r="GX803" s="191"/>
      <c r="GY803" s="191"/>
      <c r="GZ803" s="191"/>
      <c r="HA803" s="191"/>
      <c r="HB803" s="210"/>
      <c r="HC803" s="145"/>
      <c r="HD803" s="191"/>
      <c r="HE803" s="191"/>
      <c r="HF803" s="191"/>
      <c r="HG803" s="191"/>
      <c r="HH803" s="191"/>
      <c r="HI803" s="191"/>
      <c r="HJ803" s="210"/>
      <c r="HR803" s="310"/>
    </row>
    <row r="804" spans="1:226" s="309" customFormat="1" ht="14.45" customHeight="1" x14ac:dyDescent="0.25">
      <c r="A804" s="211" t="s">
        <v>431</v>
      </c>
      <c r="B804" s="194" t="s">
        <v>0</v>
      </c>
      <c r="C804" s="31">
        <f t="shared" si="479"/>
        <v>794</v>
      </c>
      <c r="D804" s="173" t="str">
        <f t="shared" si="436"/>
        <v>Dw_794</v>
      </c>
      <c r="E804" s="4">
        <v>491.9479899443042</v>
      </c>
      <c r="F804" s="195" t="s">
        <v>360</v>
      </c>
      <c r="G804" s="195">
        <v>17.5</v>
      </c>
      <c r="H804" s="3">
        <f t="shared" si="437"/>
        <v>52.416897359475762</v>
      </c>
      <c r="I804" s="196">
        <f t="shared" si="438"/>
        <v>187.81490198375349</v>
      </c>
      <c r="J804" s="1">
        <f t="shared" si="439"/>
        <v>0.3</v>
      </c>
      <c r="K804" s="280">
        <f t="shared" si="440"/>
        <v>0.67900360036561758</v>
      </c>
      <c r="L804" s="280">
        <f t="shared" si="441"/>
        <v>0.80798691796124877</v>
      </c>
      <c r="M804" s="225">
        <f t="shared" si="442"/>
        <v>1.07492952527722</v>
      </c>
      <c r="N804" s="15" t="s">
        <v>432</v>
      </c>
      <c r="O804" s="197">
        <f t="shared" si="443"/>
        <v>0.60599018847093666</v>
      </c>
      <c r="P804" s="198">
        <f t="shared" si="444"/>
        <v>0</v>
      </c>
      <c r="Q804" s="198">
        <f t="shared" si="445"/>
        <v>0</v>
      </c>
      <c r="R804" s="198">
        <f t="shared" si="446"/>
        <v>0.75314557162958662</v>
      </c>
      <c r="S804" s="77">
        <f t="shared" si="447"/>
        <v>0.86323913640464844</v>
      </c>
      <c r="T804" s="199"/>
      <c r="U804" s="3">
        <f t="shared" si="448"/>
        <v>1.9738527966230983</v>
      </c>
      <c r="V804" s="98">
        <f t="shared" si="449"/>
        <v>13.246722533305208</v>
      </c>
      <c r="W804" s="49">
        <f t="shared" si="450"/>
        <v>3.9569710339812749</v>
      </c>
      <c r="X804" s="317">
        <f t="shared" si="451"/>
        <v>9.9091356196206543E-2</v>
      </c>
      <c r="Y804" s="318">
        <v>9.9091356196206543E-2</v>
      </c>
      <c r="Z804" s="200"/>
      <c r="AA804" s="66"/>
      <c r="AB804" s="66"/>
      <c r="AC804" s="66">
        <v>250</v>
      </c>
      <c r="AD804" s="66"/>
      <c r="AE804" s="66"/>
      <c r="AF804" s="66"/>
      <c r="AG804" s="66"/>
      <c r="AH804" s="195"/>
      <c r="AI804" s="34"/>
      <c r="AJ804" s="229">
        <v>180</v>
      </c>
      <c r="AK804" s="34"/>
      <c r="AL804" s="34"/>
      <c r="AM804" s="34"/>
      <c r="AN804" s="201"/>
      <c r="AO804" s="201"/>
      <c r="AP804" s="202">
        <v>240</v>
      </c>
      <c r="AQ804" s="18"/>
      <c r="AR804" s="18"/>
      <c r="AS804" s="18"/>
      <c r="AT804" s="51"/>
      <c r="AU804" s="17"/>
      <c r="AV804" s="18"/>
      <c r="AW804" s="112"/>
      <c r="AX804" s="103"/>
      <c r="AY804" s="18"/>
      <c r="AZ804" s="18"/>
      <c r="BA804" s="18"/>
      <c r="BB804" s="17"/>
      <c r="BC804" s="19"/>
      <c r="BD804" s="19"/>
      <c r="BE804" s="19"/>
      <c r="BF804" s="17"/>
      <c r="BG804" s="18"/>
      <c r="BH804" s="18"/>
      <c r="BI804" s="128"/>
      <c r="BJ804" s="331"/>
      <c r="BK804" s="332"/>
      <c r="BL804" s="332"/>
      <c r="BM804" s="332"/>
      <c r="BN804" s="333"/>
      <c r="BO804" s="203">
        <f t="shared" si="452"/>
        <v>6.9363999999999999</v>
      </c>
      <c r="BP804" s="285">
        <v>7.556787001827427</v>
      </c>
      <c r="BQ804" s="204">
        <v>2.8627625950848148</v>
      </c>
      <c r="BR804" s="204"/>
      <c r="BS804" s="47"/>
      <c r="BT804" s="42"/>
      <c r="BU804" s="42"/>
      <c r="BV804" s="42"/>
      <c r="BW804" s="43"/>
      <c r="BX804" s="191"/>
      <c r="BY804" s="191"/>
      <c r="BZ804" s="205"/>
      <c r="CA804" s="191"/>
      <c r="CB804" s="206"/>
      <c r="CC804" s="191"/>
      <c r="CD804" s="207">
        <f t="shared" si="453"/>
        <v>56.344470595126047</v>
      </c>
      <c r="CE804" s="47" t="s">
        <v>356</v>
      </c>
      <c r="CF804" s="42">
        <v>31.8</v>
      </c>
      <c r="CG804" s="42" t="s">
        <v>353</v>
      </c>
      <c r="CH804" s="42">
        <v>175</v>
      </c>
      <c r="CI804" s="191"/>
      <c r="CJ804" s="192"/>
      <c r="CK804" s="191" t="s">
        <v>357</v>
      </c>
      <c r="CL804" s="191" t="s">
        <v>358</v>
      </c>
      <c r="CM804" s="208">
        <v>0.13</v>
      </c>
      <c r="CN804" s="191">
        <v>470</v>
      </c>
      <c r="CO804" s="205">
        <f t="shared" si="454"/>
        <v>73.009553413374107</v>
      </c>
      <c r="CP804" s="191">
        <f t="shared" si="455"/>
        <v>42.258352946344537</v>
      </c>
      <c r="CQ804" s="145" t="s">
        <v>353</v>
      </c>
      <c r="CR804" s="191">
        <v>175</v>
      </c>
      <c r="CS804" s="191"/>
      <c r="CT804" s="191"/>
      <c r="CU804" s="191"/>
      <c r="CV804" s="192"/>
      <c r="CW804" s="191" t="s">
        <v>357</v>
      </c>
      <c r="CX804" s="209" t="s">
        <v>358</v>
      </c>
      <c r="CY804" s="208">
        <v>0.13</v>
      </c>
      <c r="CZ804" s="191">
        <v>470</v>
      </c>
      <c r="DA804" s="191"/>
      <c r="DB804" s="191">
        <f t="shared" si="456"/>
        <v>52.416897359475762</v>
      </c>
      <c r="DC804" s="43">
        <f t="shared" si="457"/>
        <v>0</v>
      </c>
      <c r="DD804" s="191" t="s">
        <v>362</v>
      </c>
      <c r="DE804" s="191">
        <v>100</v>
      </c>
      <c r="DF804" s="191" t="s">
        <v>361</v>
      </c>
      <c r="DG804" s="191">
        <v>20</v>
      </c>
      <c r="DH804" s="191" t="s">
        <v>353</v>
      </c>
      <c r="DI804" s="192">
        <v>175</v>
      </c>
      <c r="DJ804" s="191"/>
      <c r="DK804" s="209"/>
      <c r="DL804" s="208"/>
      <c r="DM804" s="191"/>
      <c r="DN804" s="191">
        <f t="shared" si="458"/>
        <v>52.416897359475762</v>
      </c>
      <c r="DO804" s="192">
        <f t="shared" si="459"/>
        <v>0</v>
      </c>
      <c r="DP804" s="191">
        <v>1</v>
      </c>
      <c r="DQ804" s="191" t="s">
        <v>363</v>
      </c>
      <c r="DR804" s="191" t="s">
        <v>371</v>
      </c>
      <c r="DS804" s="208">
        <v>0.13400000000000001</v>
      </c>
      <c r="DT804" s="191">
        <v>580</v>
      </c>
      <c r="DU804" s="191">
        <f t="shared" si="460"/>
        <v>7.556787001827427</v>
      </c>
      <c r="DV804" s="191">
        <v>0.375</v>
      </c>
      <c r="DW804" s="191">
        <v>0.45</v>
      </c>
      <c r="DX804" s="192">
        <f t="shared" si="461"/>
        <v>9.390745099187674</v>
      </c>
      <c r="DY804" s="191">
        <v>1</v>
      </c>
      <c r="DZ804" s="191" t="s">
        <v>363</v>
      </c>
      <c r="EA804" s="191" t="s">
        <v>371</v>
      </c>
      <c r="EB804" s="208">
        <v>0.13400000000000001</v>
      </c>
      <c r="EC804" s="191">
        <v>580</v>
      </c>
      <c r="ED804" s="191">
        <f t="shared" si="462"/>
        <v>2.8627625950848148</v>
      </c>
      <c r="EE804" s="191">
        <v>0.47499999999999998</v>
      </c>
      <c r="EF804" s="191">
        <v>0.47499999999999998</v>
      </c>
      <c r="EG804" s="191">
        <f t="shared" si="463"/>
        <v>4.695372549593837</v>
      </c>
      <c r="EH804" s="166">
        <f t="shared" si="464"/>
        <v>2</v>
      </c>
      <c r="EI804" s="205">
        <f t="shared" si="465"/>
        <v>3.3555497542592669</v>
      </c>
      <c r="EJ804" s="205">
        <f t="shared" si="466"/>
        <v>1.9738527966230983</v>
      </c>
      <c r="EK804" s="51">
        <f t="shared" si="477"/>
        <v>0.63890979846171647</v>
      </c>
      <c r="EL804" s="220">
        <f t="shared" si="467"/>
        <v>5.6325122870366506E-2</v>
      </c>
      <c r="EM804" s="221">
        <f t="shared" si="468"/>
        <v>6.6233612666526041</v>
      </c>
      <c r="EN804" s="191"/>
      <c r="EO804" s="313"/>
      <c r="EP804" s="192" t="s">
        <v>354</v>
      </c>
      <c r="EQ804" s="222">
        <f t="shared" si="469"/>
        <v>3.3555497542592669</v>
      </c>
      <c r="ER804" s="191">
        <f t="shared" si="470"/>
        <v>1.9738527966230983</v>
      </c>
      <c r="ES804" s="51">
        <f t="shared" si="471"/>
        <v>0.63890979846171647</v>
      </c>
      <c r="ET804" s="191">
        <f t="shared" si="478"/>
        <v>3.5245251228703665</v>
      </c>
      <c r="EU804" s="191">
        <f t="shared" si="472"/>
        <v>6.6233612666526041</v>
      </c>
      <c r="EV804" s="191"/>
      <c r="EW804" s="191"/>
      <c r="EX804" s="192" t="str">
        <f t="shared" si="473"/>
        <v>Front</v>
      </c>
      <c r="EY804" s="145"/>
      <c r="EZ804" s="191"/>
      <c r="FA804" s="191"/>
      <c r="FB804" s="191"/>
      <c r="FC804" s="191"/>
      <c r="FD804" s="191"/>
      <c r="FE804" s="191"/>
      <c r="FF804" s="192"/>
      <c r="FG804" s="145"/>
      <c r="FH804" s="191"/>
      <c r="FI804" s="191"/>
      <c r="FJ804" s="191"/>
      <c r="FK804" s="191"/>
      <c r="FL804" s="191"/>
      <c r="FM804" s="191"/>
      <c r="FN804" s="192"/>
      <c r="FO804" s="145"/>
      <c r="FP804" s="191"/>
      <c r="FQ804" s="191"/>
      <c r="FR804" s="191"/>
      <c r="FS804" s="191"/>
      <c r="FT804" s="191"/>
      <c r="FU804" s="191"/>
      <c r="FV804" s="192"/>
      <c r="FW804" s="191"/>
      <c r="FX804" s="191"/>
      <c r="FY804" s="191"/>
      <c r="FZ804" s="191"/>
      <c r="GA804" s="191"/>
      <c r="GB804" s="191"/>
      <c r="GC804" s="191"/>
      <c r="GD804" s="210"/>
      <c r="GE804" s="145"/>
      <c r="GF804" s="191"/>
      <c r="GG804" s="191"/>
      <c r="GH804" s="191"/>
      <c r="GI804" s="191"/>
      <c r="GJ804" s="191"/>
      <c r="GK804" s="191"/>
      <c r="GL804" s="210"/>
      <c r="GM804" s="145"/>
      <c r="GN804" s="191"/>
      <c r="GO804" s="191"/>
      <c r="GP804" s="191"/>
      <c r="GQ804" s="191"/>
      <c r="GR804" s="191"/>
      <c r="GS804" s="191"/>
      <c r="GT804" s="210"/>
      <c r="GU804" s="145"/>
      <c r="GV804" s="191"/>
      <c r="GW804" s="191"/>
      <c r="GX804" s="191"/>
      <c r="GY804" s="191"/>
      <c r="GZ804" s="191"/>
      <c r="HA804" s="191"/>
      <c r="HB804" s="210"/>
      <c r="HC804" s="145"/>
      <c r="HD804" s="191"/>
      <c r="HE804" s="191"/>
      <c r="HF804" s="191"/>
      <c r="HG804" s="191"/>
      <c r="HH804" s="191"/>
      <c r="HI804" s="191"/>
      <c r="HJ804" s="210"/>
      <c r="HR804" s="310"/>
    </row>
    <row r="805" spans="1:226" s="309" customFormat="1" ht="14.45" customHeight="1" x14ac:dyDescent="0.25">
      <c r="A805" s="211" t="s">
        <v>431</v>
      </c>
      <c r="B805" s="194" t="s">
        <v>0</v>
      </c>
      <c r="C805" s="31">
        <f t="shared" si="479"/>
        <v>795</v>
      </c>
      <c r="D805" s="173" t="str">
        <f t="shared" si="436"/>
        <v>Dw_795</v>
      </c>
      <c r="E805" s="4">
        <v>535.27381393511109</v>
      </c>
      <c r="F805" s="195" t="s">
        <v>360</v>
      </c>
      <c r="G805" s="195">
        <v>17.5</v>
      </c>
      <c r="H805" s="3">
        <f t="shared" si="437"/>
        <v>44.850760260996964</v>
      </c>
      <c r="I805" s="196">
        <f t="shared" si="438"/>
        <v>170.65655005877773</v>
      </c>
      <c r="J805" s="1">
        <f t="shared" si="439"/>
        <v>0.3</v>
      </c>
      <c r="K805" s="280">
        <f t="shared" si="440"/>
        <v>0.63241240612939043</v>
      </c>
      <c r="L805" s="280">
        <f t="shared" si="441"/>
        <v>0.7075860052526084</v>
      </c>
      <c r="M805" s="225">
        <f t="shared" si="442"/>
        <v>1.141496035289175</v>
      </c>
      <c r="N805" s="15" t="s">
        <v>432</v>
      </c>
      <c r="O805" s="197">
        <f t="shared" si="443"/>
        <v>0.53068950393945624</v>
      </c>
      <c r="P805" s="198">
        <f t="shared" si="444"/>
        <v>0</v>
      </c>
      <c r="Q805" s="198">
        <f t="shared" si="445"/>
        <v>0</v>
      </c>
      <c r="R805" s="198">
        <f t="shared" si="446"/>
        <v>0.79978516153331658</v>
      </c>
      <c r="S805" s="77">
        <f t="shared" si="447"/>
        <v>0.74349507341133469</v>
      </c>
      <c r="T805" s="199"/>
      <c r="U805" s="3">
        <f t="shared" si="448"/>
        <v>1.5904701172177571</v>
      </c>
      <c r="V805" s="98">
        <f t="shared" si="449"/>
        <v>8.6006236587930651</v>
      </c>
      <c r="W805" s="49">
        <f t="shared" si="450"/>
        <v>5.2148265103011049</v>
      </c>
      <c r="X805" s="317">
        <f t="shared" si="451"/>
        <v>6.3557929290946974E-2</v>
      </c>
      <c r="Y805" s="318">
        <v>6.3557929290946988E-2</v>
      </c>
      <c r="Z805" s="200"/>
      <c r="AA805" s="66"/>
      <c r="AB805" s="66"/>
      <c r="AC805" s="66">
        <v>250</v>
      </c>
      <c r="AD805" s="66"/>
      <c r="AE805" s="66"/>
      <c r="AF805" s="66"/>
      <c r="AG805" s="66"/>
      <c r="AH805" s="195"/>
      <c r="AI805" s="34"/>
      <c r="AJ805" s="229">
        <v>180</v>
      </c>
      <c r="AK805" s="34"/>
      <c r="AL805" s="34"/>
      <c r="AM805" s="34"/>
      <c r="AN805" s="201"/>
      <c r="AO805" s="201"/>
      <c r="AP805" s="202">
        <v>240</v>
      </c>
      <c r="AQ805" s="18"/>
      <c r="AR805" s="18"/>
      <c r="AS805" s="18"/>
      <c r="AT805" s="51"/>
      <c r="AU805" s="17"/>
      <c r="AV805" s="18"/>
      <c r="AW805" s="112"/>
      <c r="AX805" s="103"/>
      <c r="AY805" s="18"/>
      <c r="AZ805" s="18"/>
      <c r="BA805" s="18"/>
      <c r="BB805" s="17"/>
      <c r="BC805" s="19"/>
      <c r="BD805" s="19"/>
      <c r="BE805" s="19"/>
      <c r="BF805" s="17"/>
      <c r="BG805" s="18"/>
      <c r="BH805" s="18"/>
      <c r="BI805" s="128"/>
      <c r="BJ805" s="331"/>
      <c r="BK805" s="332"/>
      <c r="BL805" s="332"/>
      <c r="BM805" s="332"/>
      <c r="BN805" s="333"/>
      <c r="BO805" s="203">
        <f t="shared" si="452"/>
        <v>6.9363999999999999</v>
      </c>
      <c r="BP805" s="285">
        <v>6.4659996916263429</v>
      </c>
      <c r="BQ805" s="204">
        <v>3.0201692010186632</v>
      </c>
      <c r="BR805" s="204"/>
      <c r="BS805" s="47"/>
      <c r="BT805" s="42"/>
      <c r="BU805" s="42"/>
      <c r="BV805" s="42"/>
      <c r="BW805" s="43"/>
      <c r="BX805" s="191"/>
      <c r="BY805" s="191"/>
      <c r="BZ805" s="205"/>
      <c r="CA805" s="191"/>
      <c r="CB805" s="206"/>
      <c r="CC805" s="191"/>
      <c r="CD805" s="207">
        <f t="shared" si="453"/>
        <v>51.196965017633318</v>
      </c>
      <c r="CE805" s="47" t="s">
        <v>356</v>
      </c>
      <c r="CF805" s="42">
        <v>31.8</v>
      </c>
      <c r="CG805" s="42" t="s">
        <v>353</v>
      </c>
      <c r="CH805" s="42">
        <v>175</v>
      </c>
      <c r="CI805" s="191"/>
      <c r="CJ805" s="192"/>
      <c r="CK805" s="191" t="s">
        <v>357</v>
      </c>
      <c r="CL805" s="191" t="s">
        <v>358</v>
      </c>
      <c r="CM805" s="208">
        <v>0.13</v>
      </c>
      <c r="CN805" s="191">
        <v>470</v>
      </c>
      <c r="CO805" s="205">
        <f t="shared" si="454"/>
        <v>70.983475685355955</v>
      </c>
      <c r="CP805" s="191">
        <f t="shared" si="455"/>
        <v>38.397723763224988</v>
      </c>
      <c r="CQ805" s="145" t="s">
        <v>353</v>
      </c>
      <c r="CR805" s="191">
        <v>175</v>
      </c>
      <c r="CS805" s="191"/>
      <c r="CT805" s="191"/>
      <c r="CU805" s="191"/>
      <c r="CV805" s="192"/>
      <c r="CW805" s="191" t="s">
        <v>357</v>
      </c>
      <c r="CX805" s="209" t="s">
        <v>358</v>
      </c>
      <c r="CY805" s="208">
        <v>0.13</v>
      </c>
      <c r="CZ805" s="191">
        <v>470</v>
      </c>
      <c r="DA805" s="191"/>
      <c r="DB805" s="191">
        <f t="shared" si="456"/>
        <v>44.850760260996964</v>
      </c>
      <c r="DC805" s="43">
        <f t="shared" si="457"/>
        <v>0</v>
      </c>
      <c r="DD805" s="191" t="s">
        <v>362</v>
      </c>
      <c r="DE805" s="191">
        <v>100</v>
      </c>
      <c r="DF805" s="191" t="s">
        <v>361</v>
      </c>
      <c r="DG805" s="191">
        <v>20</v>
      </c>
      <c r="DH805" s="191" t="s">
        <v>353</v>
      </c>
      <c r="DI805" s="192">
        <v>175</v>
      </c>
      <c r="DJ805" s="191"/>
      <c r="DK805" s="209"/>
      <c r="DL805" s="208"/>
      <c r="DM805" s="191"/>
      <c r="DN805" s="191">
        <f t="shared" si="458"/>
        <v>44.850760260996964</v>
      </c>
      <c r="DO805" s="192">
        <f t="shared" si="459"/>
        <v>0</v>
      </c>
      <c r="DP805" s="191">
        <v>1</v>
      </c>
      <c r="DQ805" s="191" t="s">
        <v>363</v>
      </c>
      <c r="DR805" s="191" t="s">
        <v>371</v>
      </c>
      <c r="DS805" s="208">
        <v>0.13400000000000001</v>
      </c>
      <c r="DT805" s="191">
        <v>580</v>
      </c>
      <c r="DU805" s="191">
        <f t="shared" si="460"/>
        <v>6.4659996916263429</v>
      </c>
      <c r="DV805" s="191">
        <v>0.375</v>
      </c>
      <c r="DW805" s="191">
        <v>0.45</v>
      </c>
      <c r="DX805" s="192">
        <f t="shared" si="461"/>
        <v>8.5328275029388863</v>
      </c>
      <c r="DY805" s="191">
        <v>1</v>
      </c>
      <c r="DZ805" s="191" t="s">
        <v>363</v>
      </c>
      <c r="EA805" s="191" t="s">
        <v>371</v>
      </c>
      <c r="EB805" s="208">
        <v>0.13400000000000001</v>
      </c>
      <c r="EC805" s="191">
        <v>580</v>
      </c>
      <c r="ED805" s="191">
        <f t="shared" si="462"/>
        <v>3.0201692010186632</v>
      </c>
      <c r="EE805" s="191">
        <v>0.47499999999999998</v>
      </c>
      <c r="EF805" s="191">
        <v>0.47499999999999998</v>
      </c>
      <c r="EG805" s="191">
        <f t="shared" si="463"/>
        <v>4.2664137514694431</v>
      </c>
      <c r="EH805" s="166">
        <f t="shared" si="464"/>
        <v>2</v>
      </c>
      <c r="EI805" s="205">
        <f t="shared" si="465"/>
        <v>2.7037991992701871</v>
      </c>
      <c r="EJ805" s="205">
        <f t="shared" si="466"/>
        <v>1.5904701172177571</v>
      </c>
      <c r="EK805" s="51">
        <f t="shared" si="477"/>
        <v>1.179699083800906</v>
      </c>
      <c r="EL805" s="220">
        <f t="shared" si="467"/>
        <v>0.38220040036490643</v>
      </c>
      <c r="EM805" s="221">
        <f t="shared" si="468"/>
        <v>4.3003118293965326</v>
      </c>
      <c r="EN805" s="191"/>
      <c r="EO805" s="313"/>
      <c r="EP805" s="192" t="s">
        <v>354</v>
      </c>
      <c r="EQ805" s="222">
        <f t="shared" si="469"/>
        <v>2.7037991992701871</v>
      </c>
      <c r="ER805" s="191">
        <f t="shared" si="470"/>
        <v>1.5904701172177571</v>
      </c>
      <c r="ES805" s="51">
        <f t="shared" si="471"/>
        <v>1.179699083800906</v>
      </c>
      <c r="ET805" s="191">
        <f t="shared" si="478"/>
        <v>3.8504004003649062</v>
      </c>
      <c r="EU805" s="191">
        <f t="shared" si="472"/>
        <v>4.3003118293965326</v>
      </c>
      <c r="EV805" s="191"/>
      <c r="EW805" s="191"/>
      <c r="EX805" s="192" t="str">
        <f t="shared" si="473"/>
        <v>Front</v>
      </c>
      <c r="EY805" s="145"/>
      <c r="EZ805" s="191"/>
      <c r="FA805" s="191"/>
      <c r="FB805" s="191"/>
      <c r="FC805" s="191"/>
      <c r="FD805" s="191"/>
      <c r="FE805" s="191"/>
      <c r="FF805" s="192"/>
      <c r="FG805" s="145"/>
      <c r="FH805" s="191"/>
      <c r="FI805" s="191"/>
      <c r="FJ805" s="191"/>
      <c r="FK805" s="191"/>
      <c r="FL805" s="191"/>
      <c r="FM805" s="191"/>
      <c r="FN805" s="192"/>
      <c r="FO805" s="145"/>
      <c r="FP805" s="191"/>
      <c r="FQ805" s="191"/>
      <c r="FR805" s="191"/>
      <c r="FS805" s="191"/>
      <c r="FT805" s="191"/>
      <c r="FU805" s="191"/>
      <c r="FV805" s="192"/>
      <c r="FW805" s="191"/>
      <c r="FX805" s="191"/>
      <c r="FY805" s="191"/>
      <c r="FZ805" s="191"/>
      <c r="GA805" s="191"/>
      <c r="GB805" s="191"/>
      <c r="GC805" s="191"/>
      <c r="GD805" s="210"/>
      <c r="GE805" s="145"/>
      <c r="GF805" s="191"/>
      <c r="GG805" s="191"/>
      <c r="GH805" s="191"/>
      <c r="GI805" s="191"/>
      <c r="GJ805" s="191"/>
      <c r="GK805" s="191"/>
      <c r="GL805" s="210"/>
      <c r="GM805" s="145"/>
      <c r="GN805" s="191"/>
      <c r="GO805" s="191"/>
      <c r="GP805" s="191"/>
      <c r="GQ805" s="191"/>
      <c r="GR805" s="191"/>
      <c r="GS805" s="191"/>
      <c r="GT805" s="210"/>
      <c r="GU805" s="145"/>
      <c r="GV805" s="191"/>
      <c r="GW805" s="191"/>
      <c r="GX805" s="191"/>
      <c r="GY805" s="191"/>
      <c r="GZ805" s="191"/>
      <c r="HA805" s="191"/>
      <c r="HB805" s="210"/>
      <c r="HC805" s="145"/>
      <c r="HD805" s="191"/>
      <c r="HE805" s="191"/>
      <c r="HF805" s="191"/>
      <c r="HG805" s="191"/>
      <c r="HH805" s="191"/>
      <c r="HI805" s="191"/>
      <c r="HJ805" s="210"/>
      <c r="HR805" s="310"/>
    </row>
    <row r="806" spans="1:226" s="309" customFormat="1" ht="14.45" customHeight="1" x14ac:dyDescent="0.25">
      <c r="A806" s="211" t="s">
        <v>431</v>
      </c>
      <c r="B806" s="194" t="s">
        <v>0</v>
      </c>
      <c r="C806" s="31">
        <f t="shared" si="479"/>
        <v>796</v>
      </c>
      <c r="D806" s="173" t="str">
        <f t="shared" si="436"/>
        <v>Dw_796</v>
      </c>
      <c r="E806" s="4">
        <v>488.56343003572402</v>
      </c>
      <c r="F806" s="195" t="s">
        <v>360</v>
      </c>
      <c r="G806" s="195">
        <v>17.5</v>
      </c>
      <c r="H806" s="3">
        <f t="shared" si="437"/>
        <v>52.365525828390147</v>
      </c>
      <c r="I806" s="196">
        <f t="shared" si="438"/>
        <v>188.95235653212512</v>
      </c>
      <c r="J806" s="1">
        <f t="shared" si="439"/>
        <v>0.30000000000000004</v>
      </c>
      <c r="K806" s="280">
        <f t="shared" si="440"/>
        <v>0.67305662199769434</v>
      </c>
      <c r="L806" s="280">
        <f t="shared" si="441"/>
        <v>0.77998317530626549</v>
      </c>
      <c r="M806" s="225">
        <f t="shared" si="442"/>
        <v>1.0825004821952002</v>
      </c>
      <c r="N806" s="15" t="s">
        <v>432</v>
      </c>
      <c r="O806" s="197">
        <f t="shared" si="443"/>
        <v>0.58498738147969909</v>
      </c>
      <c r="P806" s="198">
        <f t="shared" si="444"/>
        <v>0</v>
      </c>
      <c r="Q806" s="198">
        <f t="shared" si="445"/>
        <v>0</v>
      </c>
      <c r="R806" s="198">
        <f t="shared" si="446"/>
        <v>0.75845013582816023</v>
      </c>
      <c r="S806" s="77">
        <f t="shared" si="447"/>
        <v>0.85524129600524967</v>
      </c>
      <c r="T806" s="199"/>
      <c r="U806" s="3">
        <f t="shared" si="448"/>
        <v>1.8427723658048563</v>
      </c>
      <c r="V806" s="98">
        <f t="shared" si="449"/>
        <v>11.545753973391692</v>
      </c>
      <c r="W806" s="49">
        <f t="shared" si="450"/>
        <v>4.5354790989892537</v>
      </c>
      <c r="X806" s="317">
        <f t="shared" si="451"/>
        <v>8.2947983346852869E-2</v>
      </c>
      <c r="Y806" s="318">
        <v>8.2947983346852841E-2</v>
      </c>
      <c r="Z806" s="200"/>
      <c r="AA806" s="66"/>
      <c r="AB806" s="66"/>
      <c r="AC806" s="66">
        <v>250</v>
      </c>
      <c r="AD806" s="66"/>
      <c r="AE806" s="66"/>
      <c r="AF806" s="66"/>
      <c r="AG806" s="66"/>
      <c r="AH806" s="195"/>
      <c r="AI806" s="34"/>
      <c r="AJ806" s="229">
        <v>180</v>
      </c>
      <c r="AK806" s="34"/>
      <c r="AL806" s="34"/>
      <c r="AM806" s="34"/>
      <c r="AN806" s="201"/>
      <c r="AO806" s="201"/>
      <c r="AP806" s="202">
        <v>240</v>
      </c>
      <c r="AQ806" s="18"/>
      <c r="AR806" s="18"/>
      <c r="AS806" s="18"/>
      <c r="AT806" s="51"/>
      <c r="AU806" s="17"/>
      <c r="AV806" s="18"/>
      <c r="AW806" s="112"/>
      <c r="AX806" s="103"/>
      <c r="AY806" s="18"/>
      <c r="AZ806" s="18"/>
      <c r="BA806" s="18"/>
      <c r="BB806" s="17"/>
      <c r="BC806" s="19"/>
      <c r="BD806" s="19"/>
      <c r="BE806" s="19"/>
      <c r="BF806" s="17"/>
      <c r="BG806" s="18"/>
      <c r="BH806" s="18"/>
      <c r="BI806" s="128"/>
      <c r="BJ806" s="331"/>
      <c r="BK806" s="332"/>
      <c r="BL806" s="332"/>
      <c r="BM806" s="332"/>
      <c r="BN806" s="333"/>
      <c r="BO806" s="203">
        <f t="shared" si="452"/>
        <v>6.9363999999999999</v>
      </c>
      <c r="BP806" s="285">
        <v>7.5493809221483978</v>
      </c>
      <c r="BQ806" s="204">
        <v>2.9070336396767043</v>
      </c>
      <c r="BR806" s="204"/>
      <c r="BS806" s="47"/>
      <c r="BT806" s="42"/>
      <c r="BU806" s="42"/>
      <c r="BV806" s="42"/>
      <c r="BW806" s="43"/>
      <c r="BX806" s="191"/>
      <c r="BY806" s="191"/>
      <c r="BZ806" s="205"/>
      <c r="CA806" s="191"/>
      <c r="CB806" s="206"/>
      <c r="CC806" s="191"/>
      <c r="CD806" s="207">
        <f t="shared" si="453"/>
        <v>56.685706959637542</v>
      </c>
      <c r="CE806" s="47" t="s">
        <v>356</v>
      </c>
      <c r="CF806" s="42">
        <v>31.8</v>
      </c>
      <c r="CG806" s="42" t="s">
        <v>353</v>
      </c>
      <c r="CH806" s="42">
        <v>175</v>
      </c>
      <c r="CI806" s="191"/>
      <c r="CJ806" s="192"/>
      <c r="CK806" s="191" t="s">
        <v>357</v>
      </c>
      <c r="CL806" s="191" t="s">
        <v>358</v>
      </c>
      <c r="CM806" s="208">
        <v>0.13</v>
      </c>
      <c r="CN806" s="191">
        <v>470</v>
      </c>
      <c r="CO806" s="205">
        <f t="shared" si="454"/>
        <v>74.249751023916986</v>
      </c>
      <c r="CP806" s="191">
        <f t="shared" si="455"/>
        <v>42.514280219728157</v>
      </c>
      <c r="CQ806" s="145" t="s">
        <v>353</v>
      </c>
      <c r="CR806" s="191">
        <v>175</v>
      </c>
      <c r="CS806" s="191"/>
      <c r="CT806" s="191"/>
      <c r="CU806" s="191"/>
      <c r="CV806" s="192"/>
      <c r="CW806" s="191" t="s">
        <v>357</v>
      </c>
      <c r="CX806" s="209" t="s">
        <v>358</v>
      </c>
      <c r="CY806" s="208">
        <v>0.13</v>
      </c>
      <c r="CZ806" s="191">
        <v>470</v>
      </c>
      <c r="DA806" s="191"/>
      <c r="DB806" s="191">
        <f t="shared" si="456"/>
        <v>52.365525828390147</v>
      </c>
      <c r="DC806" s="43">
        <f t="shared" si="457"/>
        <v>0</v>
      </c>
      <c r="DD806" s="191" t="s">
        <v>362</v>
      </c>
      <c r="DE806" s="191">
        <v>100</v>
      </c>
      <c r="DF806" s="191" t="s">
        <v>361</v>
      </c>
      <c r="DG806" s="191">
        <v>20</v>
      </c>
      <c r="DH806" s="191" t="s">
        <v>353</v>
      </c>
      <c r="DI806" s="192">
        <v>175</v>
      </c>
      <c r="DJ806" s="191"/>
      <c r="DK806" s="209"/>
      <c r="DL806" s="208"/>
      <c r="DM806" s="191"/>
      <c r="DN806" s="191">
        <f t="shared" si="458"/>
        <v>52.365525828390147</v>
      </c>
      <c r="DO806" s="192">
        <f t="shared" si="459"/>
        <v>0</v>
      </c>
      <c r="DP806" s="191">
        <v>1</v>
      </c>
      <c r="DQ806" s="191" t="s">
        <v>363</v>
      </c>
      <c r="DR806" s="191" t="s">
        <v>371</v>
      </c>
      <c r="DS806" s="208">
        <v>0.13400000000000001</v>
      </c>
      <c r="DT806" s="191">
        <v>580</v>
      </c>
      <c r="DU806" s="191">
        <f t="shared" si="460"/>
        <v>7.5493809221483978</v>
      </c>
      <c r="DV806" s="191">
        <v>0.375</v>
      </c>
      <c r="DW806" s="191">
        <v>0.45</v>
      </c>
      <c r="DX806" s="192">
        <f t="shared" si="461"/>
        <v>9.4476178266062565</v>
      </c>
      <c r="DY806" s="191">
        <v>1</v>
      </c>
      <c r="DZ806" s="191" t="s">
        <v>363</v>
      </c>
      <c r="EA806" s="191" t="s">
        <v>371</v>
      </c>
      <c r="EB806" s="208">
        <v>0.13400000000000001</v>
      </c>
      <c r="EC806" s="191">
        <v>580</v>
      </c>
      <c r="ED806" s="191">
        <f t="shared" si="462"/>
        <v>2.9070336396767043</v>
      </c>
      <c r="EE806" s="191">
        <v>0.47499999999999998</v>
      </c>
      <c r="EF806" s="191">
        <v>0.47499999999999998</v>
      </c>
      <c r="EG806" s="191">
        <f t="shared" si="463"/>
        <v>4.7238089133031282</v>
      </c>
      <c r="EH806" s="166">
        <f t="shared" si="464"/>
        <v>2</v>
      </c>
      <c r="EI806" s="205">
        <f t="shared" si="465"/>
        <v>3.1327130218682555</v>
      </c>
      <c r="EJ806" s="205">
        <f t="shared" si="466"/>
        <v>1.8427723658048563</v>
      </c>
      <c r="EK806" s="51">
        <f t="shared" si="477"/>
        <v>0.81426127387184799</v>
      </c>
      <c r="EL806" s="220">
        <f t="shared" si="467"/>
        <v>0.16774348906587222</v>
      </c>
      <c r="EM806" s="221">
        <f t="shared" si="468"/>
        <v>5.772876986695846</v>
      </c>
      <c r="EN806" s="191"/>
      <c r="EO806" s="313"/>
      <c r="EP806" s="192" t="s">
        <v>354</v>
      </c>
      <c r="EQ806" s="222">
        <f t="shared" si="469"/>
        <v>3.1327130218682555</v>
      </c>
      <c r="ER806" s="191">
        <f t="shared" si="470"/>
        <v>1.8427723658048563</v>
      </c>
      <c r="ES806" s="51">
        <f t="shared" si="471"/>
        <v>0.81426127387184799</v>
      </c>
      <c r="ET806" s="191">
        <f t="shared" si="478"/>
        <v>3.6359434890658724</v>
      </c>
      <c r="EU806" s="191">
        <f t="shared" si="472"/>
        <v>5.772876986695846</v>
      </c>
      <c r="EV806" s="191"/>
      <c r="EW806" s="191"/>
      <c r="EX806" s="192" t="str">
        <f t="shared" si="473"/>
        <v>Front</v>
      </c>
      <c r="EY806" s="145"/>
      <c r="EZ806" s="191"/>
      <c r="FA806" s="191"/>
      <c r="FB806" s="191"/>
      <c r="FC806" s="191"/>
      <c r="FD806" s="191"/>
      <c r="FE806" s="191"/>
      <c r="FF806" s="192"/>
      <c r="FG806" s="145"/>
      <c r="FH806" s="191"/>
      <c r="FI806" s="191"/>
      <c r="FJ806" s="191"/>
      <c r="FK806" s="191"/>
      <c r="FL806" s="191"/>
      <c r="FM806" s="191"/>
      <c r="FN806" s="192"/>
      <c r="FO806" s="145"/>
      <c r="FP806" s="191"/>
      <c r="FQ806" s="191"/>
      <c r="FR806" s="191"/>
      <c r="FS806" s="191"/>
      <c r="FT806" s="191"/>
      <c r="FU806" s="191"/>
      <c r="FV806" s="192"/>
      <c r="FW806" s="191"/>
      <c r="FX806" s="191"/>
      <c r="FY806" s="191"/>
      <c r="FZ806" s="191"/>
      <c r="GA806" s="191"/>
      <c r="GB806" s="191"/>
      <c r="GC806" s="191"/>
      <c r="GD806" s="210"/>
      <c r="GE806" s="145"/>
      <c r="GF806" s="191"/>
      <c r="GG806" s="191"/>
      <c r="GH806" s="191"/>
      <c r="GI806" s="191"/>
      <c r="GJ806" s="191"/>
      <c r="GK806" s="191"/>
      <c r="GL806" s="210"/>
      <c r="GM806" s="145"/>
      <c r="GN806" s="191"/>
      <c r="GO806" s="191"/>
      <c r="GP806" s="191"/>
      <c r="GQ806" s="191"/>
      <c r="GR806" s="191"/>
      <c r="GS806" s="191"/>
      <c r="GT806" s="210"/>
      <c r="GU806" s="145"/>
      <c r="GV806" s="191"/>
      <c r="GW806" s="191"/>
      <c r="GX806" s="191"/>
      <c r="GY806" s="191"/>
      <c r="GZ806" s="191"/>
      <c r="HA806" s="191"/>
      <c r="HB806" s="210"/>
      <c r="HC806" s="145"/>
      <c r="HD806" s="191"/>
      <c r="HE806" s="191"/>
      <c r="HF806" s="191"/>
      <c r="HG806" s="191"/>
      <c r="HH806" s="191"/>
      <c r="HI806" s="191"/>
      <c r="HJ806" s="210"/>
      <c r="HR806" s="310"/>
    </row>
    <row r="807" spans="1:226" s="309" customFormat="1" ht="14.45" customHeight="1" x14ac:dyDescent="0.25">
      <c r="A807" s="211" t="s">
        <v>431</v>
      </c>
      <c r="B807" s="194" t="s">
        <v>0</v>
      </c>
      <c r="C807" s="31">
        <f t="shared" si="479"/>
        <v>797</v>
      </c>
      <c r="D807" s="173" t="str">
        <f t="shared" si="436"/>
        <v>Dw_797</v>
      </c>
      <c r="E807" s="4">
        <v>539.79586753166245</v>
      </c>
      <c r="F807" s="195" t="s">
        <v>360</v>
      </c>
      <c r="G807" s="195">
        <v>17.5</v>
      </c>
      <c r="H807" s="3">
        <f t="shared" si="437"/>
        <v>50.0560696982078</v>
      </c>
      <c r="I807" s="196">
        <f t="shared" si="438"/>
        <v>187.9900913656021</v>
      </c>
      <c r="J807" s="1">
        <f t="shared" si="439"/>
        <v>0.3</v>
      </c>
      <c r="K807" s="280">
        <f t="shared" si="440"/>
        <v>0.64176538194080435</v>
      </c>
      <c r="L807" s="280">
        <f t="shared" si="441"/>
        <v>0.72069175747645819</v>
      </c>
      <c r="M807" s="225">
        <f t="shared" si="442"/>
        <v>1.1266770992949104</v>
      </c>
      <c r="N807" s="15" t="s">
        <v>432</v>
      </c>
      <c r="O807" s="197">
        <f t="shared" si="443"/>
        <v>0.54051881810734359</v>
      </c>
      <c r="P807" s="198">
        <f t="shared" si="444"/>
        <v>0</v>
      </c>
      <c r="Q807" s="198">
        <f t="shared" si="445"/>
        <v>0</v>
      </c>
      <c r="R807" s="198">
        <f t="shared" si="446"/>
        <v>0.7894023264191129</v>
      </c>
      <c r="S807" s="77">
        <f t="shared" si="447"/>
        <v>0.79673672199953716</v>
      </c>
      <c r="T807" s="199"/>
      <c r="U807" s="3">
        <f t="shared" si="448"/>
        <v>1.6824292383474524</v>
      </c>
      <c r="V807" s="98">
        <f t="shared" si="449"/>
        <v>9.6239316829577213</v>
      </c>
      <c r="W807" s="49">
        <f t="shared" si="450"/>
        <v>5.2012079207553228</v>
      </c>
      <c r="X807" s="317">
        <f t="shared" si="451"/>
        <v>6.6402736314012986E-2</v>
      </c>
      <c r="Y807" s="318">
        <v>6.6402736314013E-2</v>
      </c>
      <c r="Z807" s="200"/>
      <c r="AA807" s="66"/>
      <c r="AB807" s="66"/>
      <c r="AC807" s="66">
        <v>250</v>
      </c>
      <c r="AD807" s="66"/>
      <c r="AE807" s="66"/>
      <c r="AF807" s="66"/>
      <c r="AG807" s="66"/>
      <c r="AH807" s="195"/>
      <c r="AI807" s="34"/>
      <c r="AJ807" s="229">
        <v>180</v>
      </c>
      <c r="AK807" s="34"/>
      <c r="AL807" s="34"/>
      <c r="AM807" s="34"/>
      <c r="AN807" s="201"/>
      <c r="AO807" s="201"/>
      <c r="AP807" s="202">
        <v>240</v>
      </c>
      <c r="AQ807" s="18"/>
      <c r="AR807" s="18"/>
      <c r="AS807" s="18"/>
      <c r="AT807" s="51"/>
      <c r="AU807" s="17"/>
      <c r="AV807" s="18"/>
      <c r="AW807" s="112"/>
      <c r="AX807" s="103"/>
      <c r="AY807" s="18"/>
      <c r="AZ807" s="18"/>
      <c r="BA807" s="18"/>
      <c r="BB807" s="17"/>
      <c r="BC807" s="19"/>
      <c r="BD807" s="19"/>
      <c r="BE807" s="19"/>
      <c r="BF807" s="17"/>
      <c r="BG807" s="18"/>
      <c r="BH807" s="18"/>
      <c r="BI807" s="128"/>
      <c r="BJ807" s="331"/>
      <c r="BK807" s="332"/>
      <c r="BL807" s="332"/>
      <c r="BM807" s="332"/>
      <c r="BN807" s="333"/>
      <c r="BO807" s="203">
        <f t="shared" si="452"/>
        <v>6.9363999999999999</v>
      </c>
      <c r="BP807" s="285">
        <v>7.2164335531699155</v>
      </c>
      <c r="BQ807" s="204">
        <v>3.1046062839304649</v>
      </c>
      <c r="BR807" s="204"/>
      <c r="BS807" s="47"/>
      <c r="BT807" s="42"/>
      <c r="BU807" s="42"/>
      <c r="BV807" s="42"/>
      <c r="BW807" s="43"/>
      <c r="BX807" s="191"/>
      <c r="BY807" s="191"/>
      <c r="BZ807" s="205"/>
      <c r="CA807" s="191"/>
      <c r="CB807" s="206"/>
      <c r="CC807" s="191"/>
      <c r="CD807" s="207">
        <f t="shared" si="453"/>
        <v>56.397027409680632</v>
      </c>
      <c r="CE807" s="47" t="s">
        <v>356</v>
      </c>
      <c r="CF807" s="42">
        <v>31.8</v>
      </c>
      <c r="CG807" s="42" t="s">
        <v>353</v>
      </c>
      <c r="CH807" s="42">
        <v>175</v>
      </c>
      <c r="CI807" s="191"/>
      <c r="CJ807" s="192"/>
      <c r="CK807" s="191" t="s">
        <v>357</v>
      </c>
      <c r="CL807" s="191" t="s">
        <v>358</v>
      </c>
      <c r="CM807" s="208">
        <v>0.13</v>
      </c>
      <c r="CN807" s="191">
        <v>470</v>
      </c>
      <c r="CO807" s="205">
        <f t="shared" si="454"/>
        <v>77.906398117758641</v>
      </c>
      <c r="CP807" s="191">
        <f t="shared" si="455"/>
        <v>42.297770557260471</v>
      </c>
      <c r="CQ807" s="145" t="s">
        <v>353</v>
      </c>
      <c r="CR807" s="191">
        <v>175</v>
      </c>
      <c r="CS807" s="191"/>
      <c r="CT807" s="191"/>
      <c r="CU807" s="191"/>
      <c r="CV807" s="192"/>
      <c r="CW807" s="191" t="s">
        <v>357</v>
      </c>
      <c r="CX807" s="209" t="s">
        <v>358</v>
      </c>
      <c r="CY807" s="208">
        <v>0.13</v>
      </c>
      <c r="CZ807" s="191">
        <v>470</v>
      </c>
      <c r="DA807" s="191"/>
      <c r="DB807" s="191">
        <f t="shared" si="456"/>
        <v>50.0560696982078</v>
      </c>
      <c r="DC807" s="43">
        <f t="shared" si="457"/>
        <v>0</v>
      </c>
      <c r="DD807" s="191" t="s">
        <v>362</v>
      </c>
      <c r="DE807" s="191">
        <v>100</v>
      </c>
      <c r="DF807" s="191" t="s">
        <v>361</v>
      </c>
      <c r="DG807" s="191">
        <v>20</v>
      </c>
      <c r="DH807" s="191" t="s">
        <v>353</v>
      </c>
      <c r="DI807" s="192">
        <v>175</v>
      </c>
      <c r="DJ807" s="191"/>
      <c r="DK807" s="209"/>
      <c r="DL807" s="208"/>
      <c r="DM807" s="191"/>
      <c r="DN807" s="191">
        <f t="shared" si="458"/>
        <v>50.0560696982078</v>
      </c>
      <c r="DO807" s="192">
        <f t="shared" si="459"/>
        <v>0</v>
      </c>
      <c r="DP807" s="191">
        <v>1</v>
      </c>
      <c r="DQ807" s="191" t="s">
        <v>363</v>
      </c>
      <c r="DR807" s="191" t="s">
        <v>371</v>
      </c>
      <c r="DS807" s="208">
        <v>0.13400000000000001</v>
      </c>
      <c r="DT807" s="191">
        <v>580</v>
      </c>
      <c r="DU807" s="191">
        <f t="shared" si="460"/>
        <v>7.2164335531699155</v>
      </c>
      <c r="DV807" s="191">
        <v>0.375</v>
      </c>
      <c r="DW807" s="191">
        <v>0.45</v>
      </c>
      <c r="DX807" s="192">
        <f t="shared" si="461"/>
        <v>9.3995045682801059</v>
      </c>
      <c r="DY807" s="191">
        <v>1</v>
      </c>
      <c r="DZ807" s="191" t="s">
        <v>363</v>
      </c>
      <c r="EA807" s="191" t="s">
        <v>371</v>
      </c>
      <c r="EB807" s="208">
        <v>0.13400000000000001</v>
      </c>
      <c r="EC807" s="191">
        <v>580</v>
      </c>
      <c r="ED807" s="191">
        <f t="shared" si="462"/>
        <v>3.1046062839304649</v>
      </c>
      <c r="EE807" s="191">
        <v>0.47499999999999998</v>
      </c>
      <c r="EF807" s="191">
        <v>0.47499999999999998</v>
      </c>
      <c r="EG807" s="191">
        <f t="shared" si="463"/>
        <v>4.699752284140053</v>
      </c>
      <c r="EH807" s="166">
        <f t="shared" si="464"/>
        <v>2</v>
      </c>
      <c r="EI807" s="205">
        <f t="shared" si="465"/>
        <v>2.8601297051906691</v>
      </c>
      <c r="EJ807" s="205">
        <f t="shared" si="466"/>
        <v>1.6824292383474524</v>
      </c>
      <c r="EK807" s="51">
        <f t="shared" si="477"/>
        <v>1.1721770455830125</v>
      </c>
      <c r="EL807" s="220">
        <f t="shared" si="467"/>
        <v>0.30403514740466542</v>
      </c>
      <c r="EM807" s="221">
        <f t="shared" si="468"/>
        <v>4.8119658414788606</v>
      </c>
      <c r="EN807" s="191"/>
      <c r="EO807" s="313"/>
      <c r="EP807" s="192" t="s">
        <v>354</v>
      </c>
      <c r="EQ807" s="222">
        <f t="shared" si="469"/>
        <v>2.8601297051906691</v>
      </c>
      <c r="ER807" s="191">
        <f t="shared" si="470"/>
        <v>1.6824292383474524</v>
      </c>
      <c r="ES807" s="51">
        <f t="shared" si="471"/>
        <v>1.1721770455830125</v>
      </c>
      <c r="ET807" s="191">
        <f t="shared" si="478"/>
        <v>3.7722351474046656</v>
      </c>
      <c r="EU807" s="191">
        <f t="shared" si="472"/>
        <v>4.8119658414788606</v>
      </c>
      <c r="EV807" s="191"/>
      <c r="EW807" s="191"/>
      <c r="EX807" s="192" t="str">
        <f t="shared" si="473"/>
        <v>Front</v>
      </c>
      <c r="EY807" s="145"/>
      <c r="EZ807" s="191"/>
      <c r="FA807" s="191"/>
      <c r="FB807" s="191"/>
      <c r="FC807" s="191"/>
      <c r="FD807" s="191"/>
      <c r="FE807" s="191"/>
      <c r="FF807" s="192"/>
      <c r="FG807" s="145"/>
      <c r="FH807" s="191"/>
      <c r="FI807" s="191"/>
      <c r="FJ807" s="191"/>
      <c r="FK807" s="191"/>
      <c r="FL807" s="191"/>
      <c r="FM807" s="191"/>
      <c r="FN807" s="192"/>
      <c r="FO807" s="145"/>
      <c r="FP807" s="191"/>
      <c r="FQ807" s="191"/>
      <c r="FR807" s="191"/>
      <c r="FS807" s="191"/>
      <c r="FT807" s="191"/>
      <c r="FU807" s="191"/>
      <c r="FV807" s="192"/>
      <c r="FW807" s="191"/>
      <c r="FX807" s="191"/>
      <c r="FY807" s="191"/>
      <c r="FZ807" s="191"/>
      <c r="GA807" s="191"/>
      <c r="GB807" s="191"/>
      <c r="GC807" s="191"/>
      <c r="GD807" s="210"/>
      <c r="GE807" s="145"/>
      <c r="GF807" s="191"/>
      <c r="GG807" s="191"/>
      <c r="GH807" s="191"/>
      <c r="GI807" s="191"/>
      <c r="GJ807" s="191"/>
      <c r="GK807" s="191"/>
      <c r="GL807" s="210"/>
      <c r="GM807" s="145"/>
      <c r="GN807" s="191"/>
      <c r="GO807" s="191"/>
      <c r="GP807" s="191"/>
      <c r="GQ807" s="191"/>
      <c r="GR807" s="191"/>
      <c r="GS807" s="191"/>
      <c r="GT807" s="210"/>
      <c r="GU807" s="145"/>
      <c r="GV807" s="191"/>
      <c r="GW807" s="191"/>
      <c r="GX807" s="191"/>
      <c r="GY807" s="191"/>
      <c r="GZ807" s="191"/>
      <c r="HA807" s="191"/>
      <c r="HB807" s="210"/>
      <c r="HC807" s="145"/>
      <c r="HD807" s="191"/>
      <c r="HE807" s="191"/>
      <c r="HF807" s="191"/>
      <c r="HG807" s="191"/>
      <c r="HH807" s="191"/>
      <c r="HI807" s="191"/>
      <c r="HJ807" s="210"/>
      <c r="HR807" s="310"/>
    </row>
    <row r="808" spans="1:226" s="309" customFormat="1" ht="14.45" customHeight="1" x14ac:dyDescent="0.25">
      <c r="A808" s="211" t="s">
        <v>431</v>
      </c>
      <c r="B808" s="194" t="s">
        <v>0</v>
      </c>
      <c r="C808" s="31">
        <f t="shared" si="479"/>
        <v>798</v>
      </c>
      <c r="D808" s="173" t="str">
        <f t="shared" si="436"/>
        <v>Dw_798</v>
      </c>
      <c r="E808" s="4">
        <v>434.96502617754902</v>
      </c>
      <c r="F808" s="195" t="s">
        <v>360</v>
      </c>
      <c r="G808" s="195">
        <v>17.5</v>
      </c>
      <c r="H808" s="3">
        <f t="shared" si="437"/>
        <v>42.112265146679576</v>
      </c>
      <c r="I808" s="196">
        <f t="shared" si="438"/>
        <v>163.59664495431213</v>
      </c>
      <c r="J808" s="1">
        <f t="shared" si="439"/>
        <v>0.30000000000000004</v>
      </c>
      <c r="K808" s="280">
        <f t="shared" si="440"/>
        <v>0.61834050530139129</v>
      </c>
      <c r="L808" s="280">
        <f t="shared" si="441"/>
        <v>0.69045993124502181</v>
      </c>
      <c r="M808" s="225">
        <f t="shared" si="442"/>
        <v>1.1654322871341289</v>
      </c>
      <c r="N808" s="15" t="s">
        <v>432</v>
      </c>
      <c r="O808" s="197">
        <f t="shared" si="443"/>
        <v>0.51784494843376627</v>
      </c>
      <c r="P808" s="198">
        <f t="shared" si="444"/>
        <v>0</v>
      </c>
      <c r="Q808" s="198">
        <f t="shared" si="445"/>
        <v>0</v>
      </c>
      <c r="R808" s="198">
        <f t="shared" si="446"/>
        <v>0.81655601176537085</v>
      </c>
      <c r="S808" s="77">
        <f t="shared" si="447"/>
        <v>0.70553731353948412</v>
      </c>
      <c r="T808" s="199"/>
      <c r="U808" s="3">
        <f t="shared" si="448"/>
        <v>1.5615338651864825</v>
      </c>
      <c r="V808" s="98">
        <f t="shared" si="449"/>
        <v>8.2905192412224018</v>
      </c>
      <c r="W808" s="49">
        <f t="shared" si="450"/>
        <v>5.0795690741886874</v>
      </c>
      <c r="X808" s="317">
        <f t="shared" si="451"/>
        <v>6.332614373173219E-2</v>
      </c>
      <c r="Y808" s="318">
        <v>6.3326143731732176E-2</v>
      </c>
      <c r="Z808" s="200"/>
      <c r="AA808" s="66"/>
      <c r="AB808" s="66"/>
      <c r="AC808" s="66">
        <v>250</v>
      </c>
      <c r="AD808" s="66"/>
      <c r="AE808" s="66"/>
      <c r="AF808" s="66"/>
      <c r="AG808" s="66"/>
      <c r="AH808" s="195"/>
      <c r="AI808" s="34"/>
      <c r="AJ808" s="229">
        <v>180</v>
      </c>
      <c r="AK808" s="34"/>
      <c r="AL808" s="34"/>
      <c r="AM808" s="34"/>
      <c r="AN808" s="201"/>
      <c r="AO808" s="201"/>
      <c r="AP808" s="202">
        <v>240</v>
      </c>
      <c r="AQ808" s="18"/>
      <c r="AR808" s="18"/>
      <c r="AS808" s="18"/>
      <c r="AT808" s="51"/>
      <c r="AU808" s="17"/>
      <c r="AV808" s="18"/>
      <c r="AW808" s="112"/>
      <c r="AX808" s="103"/>
      <c r="AY808" s="18"/>
      <c r="AZ808" s="18"/>
      <c r="BA808" s="18"/>
      <c r="BB808" s="17"/>
      <c r="BC808" s="19"/>
      <c r="BD808" s="19"/>
      <c r="BE808" s="19"/>
      <c r="BF808" s="17"/>
      <c r="BG808" s="18"/>
      <c r="BH808" s="18"/>
      <c r="BI808" s="128"/>
      <c r="BJ808" s="331"/>
      <c r="BK808" s="332"/>
      <c r="BL808" s="332"/>
      <c r="BM808" s="332"/>
      <c r="BN808" s="333"/>
      <c r="BO808" s="203">
        <f t="shared" si="452"/>
        <v>6.9363999999999999</v>
      </c>
      <c r="BP808" s="285">
        <v>6.0711990581107749</v>
      </c>
      <c r="BQ808" s="204">
        <v>3.0509902060465648</v>
      </c>
      <c r="BR808" s="204"/>
      <c r="BS808" s="47"/>
      <c r="BT808" s="42"/>
      <c r="BU808" s="42"/>
      <c r="BV808" s="42"/>
      <c r="BW808" s="43"/>
      <c r="BX808" s="191"/>
      <c r="BY808" s="191"/>
      <c r="BZ808" s="205"/>
      <c r="CA808" s="191"/>
      <c r="CB808" s="206"/>
      <c r="CC808" s="191"/>
      <c r="CD808" s="207">
        <f t="shared" si="453"/>
        <v>49.078993486293641</v>
      </c>
      <c r="CE808" s="47" t="s">
        <v>356</v>
      </c>
      <c r="CF808" s="42">
        <v>31.8</v>
      </c>
      <c r="CG808" s="42" t="s">
        <v>353</v>
      </c>
      <c r="CH808" s="42">
        <v>175</v>
      </c>
      <c r="CI808" s="191"/>
      <c r="CJ808" s="192"/>
      <c r="CK808" s="191" t="s">
        <v>357</v>
      </c>
      <c r="CL808" s="191" t="s">
        <v>358</v>
      </c>
      <c r="CM808" s="208">
        <v>0.13</v>
      </c>
      <c r="CN808" s="191">
        <v>470</v>
      </c>
      <c r="CO808" s="205">
        <f t="shared" si="454"/>
        <v>69.400560809525132</v>
      </c>
      <c r="CP808" s="191">
        <f t="shared" si="455"/>
        <v>36.809245114720227</v>
      </c>
      <c r="CQ808" s="145" t="s">
        <v>353</v>
      </c>
      <c r="CR808" s="191">
        <v>175</v>
      </c>
      <c r="CS808" s="191"/>
      <c r="CT808" s="191"/>
      <c r="CU808" s="191"/>
      <c r="CV808" s="192"/>
      <c r="CW808" s="191" t="s">
        <v>357</v>
      </c>
      <c r="CX808" s="209" t="s">
        <v>358</v>
      </c>
      <c r="CY808" s="208">
        <v>0.13</v>
      </c>
      <c r="CZ808" s="191">
        <v>470</v>
      </c>
      <c r="DA808" s="191"/>
      <c r="DB808" s="191">
        <f t="shared" si="456"/>
        <v>42.112265146679576</v>
      </c>
      <c r="DC808" s="43">
        <f t="shared" si="457"/>
        <v>0</v>
      </c>
      <c r="DD808" s="191" t="s">
        <v>362</v>
      </c>
      <c r="DE808" s="191">
        <v>100</v>
      </c>
      <c r="DF808" s="191" t="s">
        <v>361</v>
      </c>
      <c r="DG808" s="191">
        <v>20</v>
      </c>
      <c r="DH808" s="191" t="s">
        <v>353</v>
      </c>
      <c r="DI808" s="192">
        <v>175</v>
      </c>
      <c r="DJ808" s="191"/>
      <c r="DK808" s="209"/>
      <c r="DL808" s="208"/>
      <c r="DM808" s="191"/>
      <c r="DN808" s="191">
        <f t="shared" si="458"/>
        <v>42.112265146679576</v>
      </c>
      <c r="DO808" s="192">
        <f t="shared" si="459"/>
        <v>0</v>
      </c>
      <c r="DP808" s="191">
        <v>1</v>
      </c>
      <c r="DQ808" s="191" t="s">
        <v>363</v>
      </c>
      <c r="DR808" s="191" t="s">
        <v>371</v>
      </c>
      <c r="DS808" s="208">
        <v>0.13400000000000001</v>
      </c>
      <c r="DT808" s="191">
        <v>580</v>
      </c>
      <c r="DU808" s="191">
        <f t="shared" si="460"/>
        <v>6.0711990581107749</v>
      </c>
      <c r="DV808" s="191">
        <v>0.375</v>
      </c>
      <c r="DW808" s="191">
        <v>0.45</v>
      </c>
      <c r="DX808" s="192">
        <f t="shared" si="461"/>
        <v>8.1798322477156074</v>
      </c>
      <c r="DY808" s="191">
        <v>1</v>
      </c>
      <c r="DZ808" s="191" t="s">
        <v>363</v>
      </c>
      <c r="EA808" s="191" t="s">
        <v>371</v>
      </c>
      <c r="EB808" s="208">
        <v>0.13400000000000001</v>
      </c>
      <c r="EC808" s="191">
        <v>580</v>
      </c>
      <c r="ED808" s="191">
        <f t="shared" si="462"/>
        <v>3.0509902060465648</v>
      </c>
      <c r="EE808" s="191">
        <v>0.47499999999999998</v>
      </c>
      <c r="EF808" s="191">
        <v>0.47499999999999998</v>
      </c>
      <c r="EG808" s="191">
        <f t="shared" si="463"/>
        <v>4.0899161238578037</v>
      </c>
      <c r="EH808" s="166">
        <f t="shared" si="464"/>
        <v>2</v>
      </c>
      <c r="EI808" s="205">
        <f t="shared" si="465"/>
        <v>2.6546075708170203</v>
      </c>
      <c r="EJ808" s="205">
        <f t="shared" si="466"/>
        <v>1.5615338651864825</v>
      </c>
      <c r="EK808" s="51">
        <f t="shared" si="477"/>
        <v>1.2394563408600823</v>
      </c>
      <c r="EL808" s="220">
        <f t="shared" si="467"/>
        <v>0.40679621459148985</v>
      </c>
      <c r="EM808" s="221">
        <f t="shared" si="468"/>
        <v>4.1452596206112009</v>
      </c>
      <c r="EN808" s="191"/>
      <c r="EO808" s="313"/>
      <c r="EP808" s="192" t="s">
        <v>354</v>
      </c>
      <c r="EQ808" s="222">
        <f t="shared" si="469"/>
        <v>2.6546075708170203</v>
      </c>
      <c r="ER808" s="191">
        <f t="shared" si="470"/>
        <v>1.5615338651864825</v>
      </c>
      <c r="ES808" s="51">
        <f t="shared" si="471"/>
        <v>1.2394563408600823</v>
      </c>
      <c r="ET808" s="191">
        <f t="shared" si="478"/>
        <v>3.8749962145914898</v>
      </c>
      <c r="EU808" s="191">
        <f t="shared" si="472"/>
        <v>4.1452596206112009</v>
      </c>
      <c r="EV808" s="191"/>
      <c r="EW808" s="191"/>
      <c r="EX808" s="192" t="str">
        <f t="shared" si="473"/>
        <v>Front</v>
      </c>
      <c r="EY808" s="145"/>
      <c r="EZ808" s="191"/>
      <c r="FA808" s="191"/>
      <c r="FB808" s="191"/>
      <c r="FC808" s="191"/>
      <c r="FD808" s="191"/>
      <c r="FE808" s="191"/>
      <c r="FF808" s="192"/>
      <c r="FG808" s="145"/>
      <c r="FH808" s="191"/>
      <c r="FI808" s="191"/>
      <c r="FJ808" s="191"/>
      <c r="FK808" s="191"/>
      <c r="FL808" s="191"/>
      <c r="FM808" s="191"/>
      <c r="FN808" s="192"/>
      <c r="FO808" s="145"/>
      <c r="FP808" s="191"/>
      <c r="FQ808" s="191"/>
      <c r="FR808" s="191"/>
      <c r="FS808" s="191"/>
      <c r="FT808" s="191"/>
      <c r="FU808" s="191"/>
      <c r="FV808" s="192"/>
      <c r="FW808" s="191"/>
      <c r="FX808" s="191"/>
      <c r="FY808" s="191"/>
      <c r="FZ808" s="191"/>
      <c r="GA808" s="191"/>
      <c r="GB808" s="191"/>
      <c r="GC808" s="191"/>
      <c r="GD808" s="210"/>
      <c r="GE808" s="145"/>
      <c r="GF808" s="191"/>
      <c r="GG808" s="191"/>
      <c r="GH808" s="191"/>
      <c r="GI808" s="191"/>
      <c r="GJ808" s="191"/>
      <c r="GK808" s="191"/>
      <c r="GL808" s="210"/>
      <c r="GM808" s="145"/>
      <c r="GN808" s="191"/>
      <c r="GO808" s="191"/>
      <c r="GP808" s="191"/>
      <c r="GQ808" s="191"/>
      <c r="GR808" s="191"/>
      <c r="GS808" s="191"/>
      <c r="GT808" s="210"/>
      <c r="GU808" s="145"/>
      <c r="GV808" s="191"/>
      <c r="GW808" s="191"/>
      <c r="GX808" s="191"/>
      <c r="GY808" s="191"/>
      <c r="GZ808" s="191"/>
      <c r="HA808" s="191"/>
      <c r="HB808" s="210"/>
      <c r="HC808" s="145"/>
      <c r="HD808" s="191"/>
      <c r="HE808" s="191"/>
      <c r="HF808" s="191"/>
      <c r="HG808" s="191"/>
      <c r="HH808" s="191"/>
      <c r="HI808" s="191"/>
      <c r="HJ808" s="210"/>
      <c r="HR808" s="310"/>
    </row>
    <row r="809" spans="1:226" s="309" customFormat="1" ht="14.45" customHeight="1" x14ac:dyDescent="0.25">
      <c r="A809" s="211" t="s">
        <v>431</v>
      </c>
      <c r="B809" s="194" t="s">
        <v>0</v>
      </c>
      <c r="C809" s="31">
        <f t="shared" si="479"/>
        <v>799</v>
      </c>
      <c r="D809" s="173" t="str">
        <f t="shared" si="436"/>
        <v>Dw_799</v>
      </c>
      <c r="E809" s="4">
        <v>512.85291775582584</v>
      </c>
      <c r="F809" s="195" t="s">
        <v>360</v>
      </c>
      <c r="G809" s="195">
        <v>17.5</v>
      </c>
      <c r="H809" s="3">
        <f t="shared" si="437"/>
        <v>47.606410951869762</v>
      </c>
      <c r="I809" s="196">
        <f t="shared" si="438"/>
        <v>174.54584397843485</v>
      </c>
      <c r="J809" s="1">
        <f t="shared" si="439"/>
        <v>0.3</v>
      </c>
      <c r="K809" s="280">
        <f t="shared" si="440"/>
        <v>0.66004989882054177</v>
      </c>
      <c r="L809" s="280">
        <f t="shared" si="441"/>
        <v>0.83194035370086927</v>
      </c>
      <c r="M809" s="225">
        <f t="shared" si="442"/>
        <v>1.0999307056873155</v>
      </c>
      <c r="N809" s="15" t="s">
        <v>432</v>
      </c>
      <c r="O809" s="197">
        <f t="shared" si="443"/>
        <v>0.62395526527565193</v>
      </c>
      <c r="P809" s="198">
        <f t="shared" si="444"/>
        <v>0</v>
      </c>
      <c r="Q809" s="198">
        <f t="shared" si="445"/>
        <v>0</v>
      </c>
      <c r="R809" s="198">
        <f t="shared" si="446"/>
        <v>0.77066256029590874</v>
      </c>
      <c r="S809" s="77">
        <f t="shared" si="447"/>
        <v>0.7989888735919215</v>
      </c>
      <c r="T809" s="199"/>
      <c r="U809" s="3">
        <f t="shared" si="448"/>
        <v>2.195671303544708</v>
      </c>
      <c r="V809" s="98">
        <f t="shared" si="449"/>
        <v>16.391306408913039</v>
      </c>
      <c r="W809" s="49">
        <f t="shared" si="450"/>
        <v>2.904369533717154</v>
      </c>
      <c r="X809" s="317">
        <f t="shared" si="451"/>
        <v>0.13915144457015763</v>
      </c>
      <c r="Y809" s="318">
        <v>0.1391514445701576</v>
      </c>
      <c r="Z809" s="200"/>
      <c r="AA809" s="66"/>
      <c r="AB809" s="66"/>
      <c r="AC809" s="66">
        <v>250</v>
      </c>
      <c r="AD809" s="66"/>
      <c r="AE809" s="66"/>
      <c r="AF809" s="66"/>
      <c r="AG809" s="66"/>
      <c r="AH809" s="195"/>
      <c r="AI809" s="34"/>
      <c r="AJ809" s="229">
        <v>180</v>
      </c>
      <c r="AK809" s="34"/>
      <c r="AL809" s="34"/>
      <c r="AM809" s="34"/>
      <c r="AN809" s="201"/>
      <c r="AO809" s="201"/>
      <c r="AP809" s="202">
        <v>240</v>
      </c>
      <c r="AQ809" s="18"/>
      <c r="AR809" s="18"/>
      <c r="AS809" s="18"/>
      <c r="AT809" s="51"/>
      <c r="AU809" s="17"/>
      <c r="AV809" s="18"/>
      <c r="AW809" s="112"/>
      <c r="AX809" s="103"/>
      <c r="AY809" s="18"/>
      <c r="AZ809" s="18"/>
      <c r="BA809" s="18"/>
      <c r="BB809" s="17"/>
      <c r="BC809" s="19"/>
      <c r="BD809" s="19"/>
      <c r="BE809" s="19"/>
      <c r="BF809" s="17"/>
      <c r="BG809" s="18"/>
      <c r="BH809" s="18"/>
      <c r="BI809" s="128"/>
      <c r="BJ809" s="331"/>
      <c r="BK809" s="332"/>
      <c r="BL809" s="332"/>
      <c r="BM809" s="332"/>
      <c r="BN809" s="333"/>
      <c r="BO809" s="203">
        <f t="shared" si="452"/>
        <v>6.9363999999999999</v>
      </c>
      <c r="BP809" s="285">
        <v>6.8632735931996081</v>
      </c>
      <c r="BQ809" s="204">
        <v>2.8744528462539192</v>
      </c>
      <c r="BR809" s="204"/>
      <c r="BS809" s="47"/>
      <c r="BT809" s="42"/>
      <c r="BU809" s="42"/>
      <c r="BV809" s="42"/>
      <c r="BW809" s="43"/>
      <c r="BX809" s="191"/>
      <c r="BY809" s="191"/>
      <c r="BZ809" s="205"/>
      <c r="CA809" s="191"/>
      <c r="CB809" s="206"/>
      <c r="CC809" s="191"/>
      <c r="CD809" s="207">
        <f t="shared" si="453"/>
        <v>52.363753193530457</v>
      </c>
      <c r="CE809" s="47" t="s">
        <v>356</v>
      </c>
      <c r="CF809" s="42">
        <v>31.8</v>
      </c>
      <c r="CG809" s="42" t="s">
        <v>353</v>
      </c>
      <c r="CH809" s="42">
        <v>175</v>
      </c>
      <c r="CI809" s="191"/>
      <c r="CJ809" s="192"/>
      <c r="CK809" s="191" t="s">
        <v>357</v>
      </c>
      <c r="CL809" s="191" t="s">
        <v>358</v>
      </c>
      <c r="CM809" s="208">
        <v>0.13</v>
      </c>
      <c r="CN809" s="191">
        <v>470</v>
      </c>
      <c r="CO809" s="205">
        <f t="shared" si="454"/>
        <v>69.361468223267451</v>
      </c>
      <c r="CP809" s="191">
        <f t="shared" si="455"/>
        <v>39.272814895147839</v>
      </c>
      <c r="CQ809" s="145" t="s">
        <v>353</v>
      </c>
      <c r="CR809" s="191">
        <v>175</v>
      </c>
      <c r="CS809" s="191"/>
      <c r="CT809" s="191"/>
      <c r="CU809" s="191"/>
      <c r="CV809" s="192"/>
      <c r="CW809" s="191" t="s">
        <v>357</v>
      </c>
      <c r="CX809" s="209" t="s">
        <v>358</v>
      </c>
      <c r="CY809" s="208">
        <v>0.13</v>
      </c>
      <c r="CZ809" s="191">
        <v>470</v>
      </c>
      <c r="DA809" s="191"/>
      <c r="DB809" s="191">
        <f t="shared" si="456"/>
        <v>47.606410951869762</v>
      </c>
      <c r="DC809" s="43">
        <f t="shared" si="457"/>
        <v>0</v>
      </c>
      <c r="DD809" s="191" t="s">
        <v>362</v>
      </c>
      <c r="DE809" s="191">
        <v>100</v>
      </c>
      <c r="DF809" s="191" t="s">
        <v>361</v>
      </c>
      <c r="DG809" s="191">
        <v>20</v>
      </c>
      <c r="DH809" s="191" t="s">
        <v>353</v>
      </c>
      <c r="DI809" s="192">
        <v>175</v>
      </c>
      <c r="DJ809" s="191"/>
      <c r="DK809" s="209"/>
      <c r="DL809" s="208"/>
      <c r="DM809" s="191"/>
      <c r="DN809" s="191">
        <f t="shared" si="458"/>
        <v>47.606410951869762</v>
      </c>
      <c r="DO809" s="192">
        <f t="shared" si="459"/>
        <v>0</v>
      </c>
      <c r="DP809" s="191">
        <v>1</v>
      </c>
      <c r="DQ809" s="191" t="s">
        <v>363</v>
      </c>
      <c r="DR809" s="191" t="s">
        <v>371</v>
      </c>
      <c r="DS809" s="208">
        <v>0.13400000000000001</v>
      </c>
      <c r="DT809" s="191">
        <v>580</v>
      </c>
      <c r="DU809" s="191">
        <f t="shared" si="460"/>
        <v>6.8632735931996081</v>
      </c>
      <c r="DV809" s="191">
        <v>0.375</v>
      </c>
      <c r="DW809" s="191">
        <v>0.45</v>
      </c>
      <c r="DX809" s="192">
        <f t="shared" si="461"/>
        <v>8.7272921989217433</v>
      </c>
      <c r="DY809" s="191">
        <v>1</v>
      </c>
      <c r="DZ809" s="191" t="s">
        <v>363</v>
      </c>
      <c r="EA809" s="191" t="s">
        <v>371</v>
      </c>
      <c r="EB809" s="208">
        <v>0.13400000000000001</v>
      </c>
      <c r="EC809" s="191">
        <v>580</v>
      </c>
      <c r="ED809" s="191">
        <f t="shared" si="462"/>
        <v>2.8744528462539192</v>
      </c>
      <c r="EE809" s="191">
        <v>0.47499999999999998</v>
      </c>
      <c r="EF809" s="191">
        <v>0.47499999999999998</v>
      </c>
      <c r="EG809" s="191">
        <f t="shared" si="463"/>
        <v>4.3636460994608717</v>
      </c>
      <c r="EH809" s="166">
        <f t="shared" si="464"/>
        <v>2</v>
      </c>
      <c r="EI809" s="205">
        <f t="shared" si="465"/>
        <v>3.7326412160260034</v>
      </c>
      <c r="EJ809" s="205">
        <f t="shared" si="466"/>
        <v>2.195671303544708</v>
      </c>
      <c r="EK809" s="51">
        <f t="shared" si="477"/>
        <v>0.42878154270921121</v>
      </c>
      <c r="EL809" s="220">
        <f t="shared" si="467"/>
        <v>1.6018793919869982</v>
      </c>
      <c r="EM809" s="221">
        <f t="shared" si="468"/>
        <v>8.1956532044565193</v>
      </c>
      <c r="EN809" s="191"/>
      <c r="EO809" s="313"/>
      <c r="EP809" s="192" t="s">
        <v>354</v>
      </c>
      <c r="EQ809" s="222">
        <f t="shared" si="469"/>
        <v>3.7326412160260034</v>
      </c>
      <c r="ER809" s="191">
        <f t="shared" si="470"/>
        <v>2.195671303544708</v>
      </c>
      <c r="ES809" s="51">
        <f t="shared" si="471"/>
        <v>0.42878154270921121</v>
      </c>
      <c r="ET809" s="191">
        <f t="shared" si="478"/>
        <v>1.6018793919869982</v>
      </c>
      <c r="EU809" s="191">
        <f t="shared" si="472"/>
        <v>8.1956532044565193</v>
      </c>
      <c r="EV809" s="191"/>
      <c r="EW809" s="191"/>
      <c r="EX809" s="192" t="str">
        <f t="shared" si="473"/>
        <v>Rear</v>
      </c>
      <c r="EY809" s="145"/>
      <c r="EZ809" s="191"/>
      <c r="FA809" s="191"/>
      <c r="FB809" s="191"/>
      <c r="FC809" s="191"/>
      <c r="FD809" s="191"/>
      <c r="FE809" s="191"/>
      <c r="FF809" s="192"/>
      <c r="FG809" s="145"/>
      <c r="FH809" s="191"/>
      <c r="FI809" s="191"/>
      <c r="FJ809" s="191"/>
      <c r="FK809" s="191"/>
      <c r="FL809" s="191"/>
      <c r="FM809" s="191"/>
      <c r="FN809" s="192"/>
      <c r="FO809" s="145"/>
      <c r="FP809" s="191"/>
      <c r="FQ809" s="191"/>
      <c r="FR809" s="191"/>
      <c r="FS809" s="191"/>
      <c r="FT809" s="191"/>
      <c r="FU809" s="191"/>
      <c r="FV809" s="192"/>
      <c r="FW809" s="191"/>
      <c r="FX809" s="191"/>
      <c r="FY809" s="191"/>
      <c r="FZ809" s="191"/>
      <c r="GA809" s="191"/>
      <c r="GB809" s="191"/>
      <c r="GC809" s="191"/>
      <c r="GD809" s="210"/>
      <c r="GE809" s="145"/>
      <c r="GF809" s="191"/>
      <c r="GG809" s="191"/>
      <c r="GH809" s="191"/>
      <c r="GI809" s="191"/>
      <c r="GJ809" s="191"/>
      <c r="GK809" s="191"/>
      <c r="GL809" s="210"/>
      <c r="GM809" s="145"/>
      <c r="GN809" s="191"/>
      <c r="GO809" s="191"/>
      <c r="GP809" s="191"/>
      <c r="GQ809" s="191"/>
      <c r="GR809" s="191"/>
      <c r="GS809" s="191"/>
      <c r="GT809" s="210"/>
      <c r="GU809" s="145"/>
      <c r="GV809" s="191"/>
      <c r="GW809" s="191"/>
      <c r="GX809" s="191"/>
      <c r="GY809" s="191"/>
      <c r="GZ809" s="191"/>
      <c r="HA809" s="191"/>
      <c r="HB809" s="210"/>
      <c r="HC809" s="145"/>
      <c r="HD809" s="191"/>
      <c r="HE809" s="191"/>
      <c r="HF809" s="191"/>
      <c r="HG809" s="191"/>
      <c r="HH809" s="191"/>
      <c r="HI809" s="191"/>
      <c r="HJ809" s="210"/>
      <c r="HR809" s="310"/>
    </row>
    <row r="810" spans="1:226" s="309" customFormat="1" ht="14.45" customHeight="1" x14ac:dyDescent="0.25">
      <c r="A810" s="211" t="s">
        <v>431</v>
      </c>
      <c r="B810" s="194" t="s">
        <v>0</v>
      </c>
      <c r="C810" s="31">
        <f t="shared" si="479"/>
        <v>800</v>
      </c>
      <c r="D810" s="173" t="str">
        <f t="shared" si="436"/>
        <v>Dw_800</v>
      </c>
      <c r="E810" s="4">
        <v>420.87577930994371</v>
      </c>
      <c r="F810" s="195" t="s">
        <v>360</v>
      </c>
      <c r="G810" s="195">
        <v>17.5</v>
      </c>
      <c r="H810" s="3">
        <f t="shared" si="437"/>
        <v>49.395137224497986</v>
      </c>
      <c r="I810" s="196">
        <f t="shared" si="438"/>
        <v>182.06897845849866</v>
      </c>
      <c r="J810" s="1">
        <f t="shared" si="439"/>
        <v>0.3</v>
      </c>
      <c r="K810" s="280">
        <f t="shared" si="440"/>
        <v>0.65587828469709364</v>
      </c>
      <c r="L810" s="280">
        <f t="shared" si="441"/>
        <v>0.76699770163265946</v>
      </c>
      <c r="M810" s="225">
        <f t="shared" si="442"/>
        <v>1.1057909058801025</v>
      </c>
      <c r="N810" s="15" t="s">
        <v>432</v>
      </c>
      <c r="O810" s="197">
        <f t="shared" si="443"/>
        <v>0.57524827622449459</v>
      </c>
      <c r="P810" s="198">
        <f t="shared" si="444"/>
        <v>0</v>
      </c>
      <c r="Q810" s="198">
        <f t="shared" si="445"/>
        <v>0</v>
      </c>
      <c r="R810" s="198">
        <f t="shared" si="446"/>
        <v>0.77476848884310534</v>
      </c>
      <c r="S810" s="77">
        <f t="shared" si="447"/>
        <v>0.80877553149658321</v>
      </c>
      <c r="T810" s="199"/>
      <c r="U810" s="3">
        <f t="shared" si="448"/>
        <v>1.8837595461889989</v>
      </c>
      <c r="V810" s="98">
        <f t="shared" si="449"/>
        <v>12.065070094717822</v>
      </c>
      <c r="W810" s="49">
        <f t="shared" si="450"/>
        <v>4.0940613553603429</v>
      </c>
      <c r="X810" s="317">
        <f t="shared" si="451"/>
        <v>9.0950821677037372E-2</v>
      </c>
      <c r="Y810" s="318">
        <v>9.0950821677037372E-2</v>
      </c>
      <c r="Z810" s="200"/>
      <c r="AA810" s="66"/>
      <c r="AB810" s="66"/>
      <c r="AC810" s="66">
        <v>250</v>
      </c>
      <c r="AD810" s="66"/>
      <c r="AE810" s="66"/>
      <c r="AF810" s="66"/>
      <c r="AG810" s="66"/>
      <c r="AH810" s="195"/>
      <c r="AI810" s="34"/>
      <c r="AJ810" s="229">
        <v>180</v>
      </c>
      <c r="AK810" s="34"/>
      <c r="AL810" s="34"/>
      <c r="AM810" s="34"/>
      <c r="AN810" s="201"/>
      <c r="AO810" s="201"/>
      <c r="AP810" s="202">
        <v>240</v>
      </c>
      <c r="AQ810" s="18"/>
      <c r="AR810" s="18"/>
      <c r="AS810" s="18"/>
      <c r="AT810" s="51"/>
      <c r="AU810" s="17"/>
      <c r="AV810" s="18"/>
      <c r="AW810" s="112"/>
      <c r="AX810" s="103"/>
      <c r="AY810" s="18"/>
      <c r="AZ810" s="18"/>
      <c r="BA810" s="18"/>
      <c r="BB810" s="17"/>
      <c r="BC810" s="19"/>
      <c r="BD810" s="19"/>
      <c r="BE810" s="19"/>
      <c r="BF810" s="17"/>
      <c r="BG810" s="18"/>
      <c r="BH810" s="18"/>
      <c r="BI810" s="128"/>
      <c r="BJ810" s="331"/>
      <c r="BK810" s="332"/>
      <c r="BL810" s="332"/>
      <c r="BM810" s="332"/>
      <c r="BN810" s="333"/>
      <c r="BO810" s="203">
        <f t="shared" si="452"/>
        <v>6.9363999999999999</v>
      </c>
      <c r="BP810" s="285">
        <v>7.1211488992125576</v>
      </c>
      <c r="BQ810" s="204">
        <v>2.962063465209344</v>
      </c>
      <c r="BR810" s="204"/>
      <c r="BS810" s="47"/>
      <c r="BT810" s="42"/>
      <c r="BU810" s="42"/>
      <c r="BV810" s="42"/>
      <c r="BW810" s="43"/>
      <c r="BX810" s="191"/>
      <c r="BY810" s="191"/>
      <c r="BZ810" s="205"/>
      <c r="CA810" s="191"/>
      <c r="CB810" s="206"/>
      <c r="CC810" s="191"/>
      <c r="CD810" s="207">
        <f t="shared" si="453"/>
        <v>54.620693537549599</v>
      </c>
      <c r="CE810" s="47" t="s">
        <v>356</v>
      </c>
      <c r="CF810" s="42">
        <v>31.8</v>
      </c>
      <c r="CG810" s="42" t="s">
        <v>353</v>
      </c>
      <c r="CH810" s="42">
        <v>175</v>
      </c>
      <c r="CI810" s="191"/>
      <c r="CJ810" s="192"/>
      <c r="CK810" s="191" t="s">
        <v>357</v>
      </c>
      <c r="CL810" s="191" t="s">
        <v>358</v>
      </c>
      <c r="CM810" s="208">
        <v>0.13</v>
      </c>
      <c r="CN810" s="191">
        <v>470</v>
      </c>
      <c r="CO810" s="205">
        <f t="shared" si="454"/>
        <v>73.307150158074819</v>
      </c>
      <c r="CP810" s="191">
        <f t="shared" si="455"/>
        <v>40.965520153162203</v>
      </c>
      <c r="CQ810" s="145" t="s">
        <v>353</v>
      </c>
      <c r="CR810" s="191">
        <v>175</v>
      </c>
      <c r="CS810" s="191"/>
      <c r="CT810" s="191"/>
      <c r="CU810" s="191"/>
      <c r="CV810" s="192"/>
      <c r="CW810" s="191" t="s">
        <v>357</v>
      </c>
      <c r="CX810" s="209" t="s">
        <v>358</v>
      </c>
      <c r="CY810" s="208">
        <v>0.13</v>
      </c>
      <c r="CZ810" s="191">
        <v>470</v>
      </c>
      <c r="DA810" s="191"/>
      <c r="DB810" s="191">
        <f t="shared" si="456"/>
        <v>49.395137224497986</v>
      </c>
      <c r="DC810" s="43">
        <f t="shared" si="457"/>
        <v>0</v>
      </c>
      <c r="DD810" s="191" t="s">
        <v>362</v>
      </c>
      <c r="DE810" s="191">
        <v>100</v>
      </c>
      <c r="DF810" s="191" t="s">
        <v>361</v>
      </c>
      <c r="DG810" s="191">
        <v>20</v>
      </c>
      <c r="DH810" s="191" t="s">
        <v>353</v>
      </c>
      <c r="DI810" s="192">
        <v>175</v>
      </c>
      <c r="DJ810" s="191"/>
      <c r="DK810" s="209"/>
      <c r="DL810" s="208"/>
      <c r="DM810" s="191"/>
      <c r="DN810" s="191">
        <f t="shared" si="458"/>
        <v>49.395137224497986</v>
      </c>
      <c r="DO810" s="192">
        <f t="shared" si="459"/>
        <v>0</v>
      </c>
      <c r="DP810" s="191">
        <v>1</v>
      </c>
      <c r="DQ810" s="191" t="s">
        <v>363</v>
      </c>
      <c r="DR810" s="191" t="s">
        <v>371</v>
      </c>
      <c r="DS810" s="208">
        <v>0.13400000000000001</v>
      </c>
      <c r="DT810" s="191">
        <v>580</v>
      </c>
      <c r="DU810" s="191">
        <f t="shared" si="460"/>
        <v>7.1211488992125576</v>
      </c>
      <c r="DV810" s="191">
        <v>0.375</v>
      </c>
      <c r="DW810" s="191">
        <v>0.45</v>
      </c>
      <c r="DX810" s="192">
        <f t="shared" si="461"/>
        <v>9.1034489229249331</v>
      </c>
      <c r="DY810" s="191">
        <v>1</v>
      </c>
      <c r="DZ810" s="191" t="s">
        <v>363</v>
      </c>
      <c r="EA810" s="191" t="s">
        <v>371</v>
      </c>
      <c r="EB810" s="208">
        <v>0.13400000000000001</v>
      </c>
      <c r="EC810" s="191">
        <v>580</v>
      </c>
      <c r="ED810" s="191">
        <f t="shared" si="462"/>
        <v>2.962063465209344</v>
      </c>
      <c r="EE810" s="191">
        <v>0.47499999999999998</v>
      </c>
      <c r="EF810" s="191">
        <v>0.47499999999999998</v>
      </c>
      <c r="EG810" s="191">
        <f t="shared" si="463"/>
        <v>4.5517244614624666</v>
      </c>
      <c r="EH810" s="166">
        <f t="shared" si="464"/>
        <v>2</v>
      </c>
      <c r="EI810" s="205">
        <f t="shared" si="465"/>
        <v>3.2023912285212979</v>
      </c>
      <c r="EJ810" s="205">
        <f t="shared" si="466"/>
        <v>1.8837595461889989</v>
      </c>
      <c r="EK810" s="51">
        <f t="shared" si="477"/>
        <v>0.82830391902034517</v>
      </c>
      <c r="EL810" s="220">
        <f t="shared" si="467"/>
        <v>0.13290438573935104</v>
      </c>
      <c r="EM810" s="221">
        <f t="shared" si="468"/>
        <v>6.0325350473589108</v>
      </c>
      <c r="EN810" s="191"/>
      <c r="EO810" s="313"/>
      <c r="EP810" s="192" t="s">
        <v>354</v>
      </c>
      <c r="EQ810" s="222">
        <f t="shared" si="469"/>
        <v>3.2023912285212979</v>
      </c>
      <c r="ER810" s="191">
        <f t="shared" si="470"/>
        <v>1.8837595461889989</v>
      </c>
      <c r="ES810" s="51">
        <f t="shared" si="471"/>
        <v>0.82830391902034517</v>
      </c>
      <c r="ET810" s="191">
        <f t="shared" si="478"/>
        <v>3.601104385739351</v>
      </c>
      <c r="EU810" s="191">
        <f t="shared" si="472"/>
        <v>6.0325350473589108</v>
      </c>
      <c r="EV810" s="191"/>
      <c r="EW810" s="191"/>
      <c r="EX810" s="192" t="str">
        <f t="shared" si="473"/>
        <v>Front</v>
      </c>
      <c r="EY810" s="145"/>
      <c r="EZ810" s="191"/>
      <c r="FA810" s="191"/>
      <c r="FB810" s="191"/>
      <c r="FC810" s="191"/>
      <c r="FD810" s="191"/>
      <c r="FE810" s="191"/>
      <c r="FF810" s="192"/>
      <c r="FG810" s="145"/>
      <c r="FH810" s="191"/>
      <c r="FI810" s="191"/>
      <c r="FJ810" s="191"/>
      <c r="FK810" s="191"/>
      <c r="FL810" s="191"/>
      <c r="FM810" s="191"/>
      <c r="FN810" s="192"/>
      <c r="FO810" s="145"/>
      <c r="FP810" s="191"/>
      <c r="FQ810" s="191"/>
      <c r="FR810" s="191"/>
      <c r="FS810" s="191"/>
      <c r="FT810" s="191"/>
      <c r="FU810" s="191"/>
      <c r="FV810" s="192"/>
      <c r="FW810" s="191"/>
      <c r="FX810" s="191"/>
      <c r="FY810" s="191"/>
      <c r="FZ810" s="191"/>
      <c r="GA810" s="191"/>
      <c r="GB810" s="191"/>
      <c r="GC810" s="191"/>
      <c r="GD810" s="210"/>
      <c r="GE810" s="145"/>
      <c r="GF810" s="191"/>
      <c r="GG810" s="191"/>
      <c r="GH810" s="191"/>
      <c r="GI810" s="191"/>
      <c r="GJ810" s="191"/>
      <c r="GK810" s="191"/>
      <c r="GL810" s="210"/>
      <c r="GM810" s="145"/>
      <c r="GN810" s="191"/>
      <c r="GO810" s="191"/>
      <c r="GP810" s="191"/>
      <c r="GQ810" s="191"/>
      <c r="GR810" s="191"/>
      <c r="GS810" s="191"/>
      <c r="GT810" s="210"/>
      <c r="GU810" s="145"/>
      <c r="GV810" s="191"/>
      <c r="GW810" s="191"/>
      <c r="GX810" s="191"/>
      <c r="GY810" s="191"/>
      <c r="GZ810" s="191"/>
      <c r="HA810" s="191"/>
      <c r="HB810" s="210"/>
      <c r="HC810" s="145"/>
      <c r="HD810" s="191"/>
      <c r="HE810" s="191"/>
      <c r="HF810" s="191"/>
      <c r="HG810" s="191"/>
      <c r="HH810" s="191"/>
      <c r="HI810" s="191"/>
      <c r="HJ810" s="210"/>
      <c r="HR810" s="310"/>
    </row>
    <row r="811" spans="1:226" s="309" customFormat="1" ht="14.45" customHeight="1" x14ac:dyDescent="0.25">
      <c r="A811" s="211" t="s">
        <v>431</v>
      </c>
      <c r="B811" s="194" t="s">
        <v>0</v>
      </c>
      <c r="C811" s="31">
        <f t="shared" si="479"/>
        <v>801</v>
      </c>
      <c r="D811" s="173" t="str">
        <f t="shared" si="436"/>
        <v>Dw_801</v>
      </c>
      <c r="E811" s="4">
        <v>388.10982156812543</v>
      </c>
      <c r="F811" s="195" t="s">
        <v>360</v>
      </c>
      <c r="G811" s="195">
        <v>17.5</v>
      </c>
      <c r="H811" s="3">
        <f t="shared" si="437"/>
        <v>57.987186017026694</v>
      </c>
      <c r="I811" s="196">
        <f t="shared" si="438"/>
        <v>203.43194056537601</v>
      </c>
      <c r="J811" s="1">
        <f t="shared" si="439"/>
        <v>0.30000000000000004</v>
      </c>
      <c r="K811" s="280">
        <f t="shared" si="440"/>
        <v>0.69781933335769875</v>
      </c>
      <c r="L811" s="280">
        <f t="shared" si="441"/>
        <v>0.79905030073515304</v>
      </c>
      <c r="M811" s="225">
        <f t="shared" si="442"/>
        <v>1.052466697585442</v>
      </c>
      <c r="N811" s="15" t="s">
        <v>432</v>
      </c>
      <c r="O811" s="197">
        <f t="shared" si="443"/>
        <v>0.59928772555136478</v>
      </c>
      <c r="P811" s="198">
        <f t="shared" si="444"/>
        <v>0</v>
      </c>
      <c r="Q811" s="198">
        <f t="shared" si="445"/>
        <v>0</v>
      </c>
      <c r="R811" s="198">
        <f t="shared" si="446"/>
        <v>0.7374070708213798</v>
      </c>
      <c r="S811" s="77">
        <f t="shared" si="447"/>
        <v>0.93631677007597147</v>
      </c>
      <c r="T811" s="199"/>
      <c r="U811" s="3">
        <f t="shared" si="448"/>
        <v>1.8052147562284109</v>
      </c>
      <c r="V811" s="98">
        <f t="shared" si="449"/>
        <v>11.079921074756319</v>
      </c>
      <c r="W811" s="49">
        <f t="shared" si="450"/>
        <v>5.233537822678219</v>
      </c>
      <c r="X811" s="317">
        <f t="shared" si="451"/>
        <v>7.3178240373962519E-2</v>
      </c>
      <c r="Y811" s="318">
        <v>7.3178240373962505E-2</v>
      </c>
      <c r="Z811" s="200"/>
      <c r="AA811" s="66"/>
      <c r="AB811" s="66"/>
      <c r="AC811" s="66">
        <v>250</v>
      </c>
      <c r="AD811" s="66"/>
      <c r="AE811" s="66"/>
      <c r="AF811" s="66"/>
      <c r="AG811" s="66"/>
      <c r="AH811" s="195"/>
      <c r="AI811" s="34"/>
      <c r="AJ811" s="229">
        <v>180</v>
      </c>
      <c r="AK811" s="34"/>
      <c r="AL811" s="34"/>
      <c r="AM811" s="34"/>
      <c r="AN811" s="201"/>
      <c r="AO811" s="201"/>
      <c r="AP811" s="202">
        <v>240</v>
      </c>
      <c r="AQ811" s="18"/>
      <c r="AR811" s="18"/>
      <c r="AS811" s="18"/>
      <c r="AT811" s="51"/>
      <c r="AU811" s="17"/>
      <c r="AV811" s="18"/>
      <c r="AW811" s="112"/>
      <c r="AX811" s="103"/>
      <c r="AY811" s="18"/>
      <c r="AZ811" s="18"/>
      <c r="BA811" s="18"/>
      <c r="BB811" s="17"/>
      <c r="BC811" s="19"/>
      <c r="BD811" s="19"/>
      <c r="BE811" s="19"/>
      <c r="BF811" s="17"/>
      <c r="BG811" s="18"/>
      <c r="BH811" s="18"/>
      <c r="BI811" s="128"/>
      <c r="BJ811" s="331"/>
      <c r="BK811" s="332"/>
      <c r="BL811" s="332"/>
      <c r="BM811" s="332"/>
      <c r="BN811" s="333"/>
      <c r="BO811" s="203">
        <f t="shared" si="452"/>
        <v>6.9363999999999999</v>
      </c>
      <c r="BP811" s="285">
        <v>8.359838823745271</v>
      </c>
      <c r="BQ811" s="204">
        <v>2.8587932477739884</v>
      </c>
      <c r="BR811" s="204"/>
      <c r="BS811" s="47"/>
      <c r="BT811" s="42"/>
      <c r="BU811" s="42"/>
      <c r="BV811" s="42"/>
      <c r="BW811" s="43"/>
      <c r="BX811" s="191"/>
      <c r="BY811" s="191"/>
      <c r="BZ811" s="205"/>
      <c r="CA811" s="191"/>
      <c r="CB811" s="206"/>
      <c r="CC811" s="191"/>
      <c r="CD811" s="207">
        <f t="shared" si="453"/>
        <v>61.029582169612809</v>
      </c>
      <c r="CE811" s="47" t="s">
        <v>356</v>
      </c>
      <c r="CF811" s="42">
        <v>31.8</v>
      </c>
      <c r="CG811" s="42" t="s">
        <v>353</v>
      </c>
      <c r="CH811" s="42">
        <v>175</v>
      </c>
      <c r="CI811" s="191"/>
      <c r="CJ811" s="192"/>
      <c r="CK811" s="191" t="s">
        <v>357</v>
      </c>
      <c r="CL811" s="191" t="s">
        <v>358</v>
      </c>
      <c r="CM811" s="208">
        <v>0.13</v>
      </c>
      <c r="CN811" s="191">
        <v>470</v>
      </c>
      <c r="CO811" s="205">
        <f t="shared" si="454"/>
        <v>77.486014679894765</v>
      </c>
      <c r="CP811" s="191">
        <f t="shared" si="455"/>
        <v>45.772186627209607</v>
      </c>
      <c r="CQ811" s="145" t="s">
        <v>353</v>
      </c>
      <c r="CR811" s="191">
        <v>175</v>
      </c>
      <c r="CS811" s="191"/>
      <c r="CT811" s="191"/>
      <c r="CU811" s="191"/>
      <c r="CV811" s="192"/>
      <c r="CW811" s="191" t="s">
        <v>357</v>
      </c>
      <c r="CX811" s="209" t="s">
        <v>358</v>
      </c>
      <c r="CY811" s="208">
        <v>0.13</v>
      </c>
      <c r="CZ811" s="191">
        <v>470</v>
      </c>
      <c r="DA811" s="191"/>
      <c r="DB811" s="191">
        <f t="shared" si="456"/>
        <v>57.987186017026694</v>
      </c>
      <c r="DC811" s="43">
        <f t="shared" si="457"/>
        <v>0</v>
      </c>
      <c r="DD811" s="191" t="s">
        <v>362</v>
      </c>
      <c r="DE811" s="191">
        <v>100</v>
      </c>
      <c r="DF811" s="191" t="s">
        <v>361</v>
      </c>
      <c r="DG811" s="191">
        <v>20</v>
      </c>
      <c r="DH811" s="191" t="s">
        <v>353</v>
      </c>
      <c r="DI811" s="192">
        <v>175</v>
      </c>
      <c r="DJ811" s="191"/>
      <c r="DK811" s="209"/>
      <c r="DL811" s="208"/>
      <c r="DM811" s="191"/>
      <c r="DN811" s="191">
        <f t="shared" si="458"/>
        <v>57.987186017026694</v>
      </c>
      <c r="DO811" s="192">
        <f t="shared" si="459"/>
        <v>0</v>
      </c>
      <c r="DP811" s="191">
        <v>1</v>
      </c>
      <c r="DQ811" s="191" t="s">
        <v>363</v>
      </c>
      <c r="DR811" s="191" t="s">
        <v>371</v>
      </c>
      <c r="DS811" s="208">
        <v>0.13400000000000001</v>
      </c>
      <c r="DT811" s="191">
        <v>580</v>
      </c>
      <c r="DU811" s="191">
        <f t="shared" si="460"/>
        <v>8.359838823745271</v>
      </c>
      <c r="DV811" s="191">
        <v>0.375</v>
      </c>
      <c r="DW811" s="191">
        <v>0.45</v>
      </c>
      <c r="DX811" s="192">
        <f t="shared" si="461"/>
        <v>10.171597028268801</v>
      </c>
      <c r="DY811" s="191">
        <v>1</v>
      </c>
      <c r="DZ811" s="191" t="s">
        <v>363</v>
      </c>
      <c r="EA811" s="191" t="s">
        <v>371</v>
      </c>
      <c r="EB811" s="208">
        <v>0.13400000000000001</v>
      </c>
      <c r="EC811" s="191">
        <v>580</v>
      </c>
      <c r="ED811" s="191">
        <f t="shared" si="462"/>
        <v>2.8587932477739884</v>
      </c>
      <c r="EE811" s="191">
        <v>0.47499999999999998</v>
      </c>
      <c r="EF811" s="191">
        <v>0.47499999999999998</v>
      </c>
      <c r="EG811" s="191">
        <f t="shared" si="463"/>
        <v>5.0857985141344004</v>
      </c>
      <c r="EH811" s="166">
        <f t="shared" si="464"/>
        <v>2</v>
      </c>
      <c r="EI811" s="205">
        <f t="shared" si="465"/>
        <v>3.068865085588298</v>
      </c>
      <c r="EJ811" s="205">
        <f t="shared" si="466"/>
        <v>1.8052147562284107</v>
      </c>
      <c r="EK811" s="51">
        <f t="shared" si="477"/>
        <v>0.8035784915455777</v>
      </c>
      <c r="EL811" s="220">
        <f t="shared" si="467"/>
        <v>0.199667457205851</v>
      </c>
      <c r="EM811" s="221">
        <f t="shared" si="468"/>
        <v>5.5399605373781595</v>
      </c>
      <c r="EN811" s="191"/>
      <c r="EO811" s="313"/>
      <c r="EP811" s="192" t="s">
        <v>354</v>
      </c>
      <c r="EQ811" s="222">
        <f t="shared" si="469"/>
        <v>3.068865085588298</v>
      </c>
      <c r="ER811" s="191">
        <f t="shared" si="470"/>
        <v>1.8052147562284107</v>
      </c>
      <c r="ES811" s="51">
        <f t="shared" si="471"/>
        <v>0.8035784915455777</v>
      </c>
      <c r="ET811" s="191">
        <f t="shared" si="478"/>
        <v>3.6678674572058512</v>
      </c>
      <c r="EU811" s="191">
        <f t="shared" si="472"/>
        <v>5.5399605373781595</v>
      </c>
      <c r="EV811" s="191"/>
      <c r="EW811" s="191"/>
      <c r="EX811" s="192" t="str">
        <f t="shared" si="473"/>
        <v>Front</v>
      </c>
      <c r="EY811" s="145"/>
      <c r="EZ811" s="191"/>
      <c r="FA811" s="191"/>
      <c r="FB811" s="191"/>
      <c r="FC811" s="191"/>
      <c r="FD811" s="191"/>
      <c r="FE811" s="191"/>
      <c r="FF811" s="192"/>
      <c r="FG811" s="145"/>
      <c r="FH811" s="191"/>
      <c r="FI811" s="191"/>
      <c r="FJ811" s="191"/>
      <c r="FK811" s="191"/>
      <c r="FL811" s="191"/>
      <c r="FM811" s="191"/>
      <c r="FN811" s="192"/>
      <c r="FO811" s="145"/>
      <c r="FP811" s="191"/>
      <c r="FQ811" s="191"/>
      <c r="FR811" s="191"/>
      <c r="FS811" s="191"/>
      <c r="FT811" s="191"/>
      <c r="FU811" s="191"/>
      <c r="FV811" s="192"/>
      <c r="FW811" s="191"/>
      <c r="FX811" s="191"/>
      <c r="FY811" s="191"/>
      <c r="FZ811" s="191"/>
      <c r="GA811" s="191"/>
      <c r="GB811" s="191"/>
      <c r="GC811" s="191"/>
      <c r="GD811" s="210"/>
      <c r="GE811" s="145"/>
      <c r="GF811" s="191"/>
      <c r="GG811" s="191"/>
      <c r="GH811" s="191"/>
      <c r="GI811" s="191"/>
      <c r="GJ811" s="191"/>
      <c r="GK811" s="191"/>
      <c r="GL811" s="210"/>
      <c r="GM811" s="145"/>
      <c r="GN811" s="191"/>
      <c r="GO811" s="191"/>
      <c r="GP811" s="191"/>
      <c r="GQ811" s="191"/>
      <c r="GR811" s="191"/>
      <c r="GS811" s="191"/>
      <c r="GT811" s="210"/>
      <c r="GU811" s="145"/>
      <c r="GV811" s="191"/>
      <c r="GW811" s="191"/>
      <c r="GX811" s="191"/>
      <c r="GY811" s="191"/>
      <c r="GZ811" s="191"/>
      <c r="HA811" s="191"/>
      <c r="HB811" s="210"/>
      <c r="HC811" s="145"/>
      <c r="HD811" s="191"/>
      <c r="HE811" s="191"/>
      <c r="HF811" s="191"/>
      <c r="HG811" s="191"/>
      <c r="HH811" s="191"/>
      <c r="HI811" s="191"/>
      <c r="HJ811" s="210"/>
      <c r="HR811" s="310"/>
    </row>
    <row r="812" spans="1:226" s="309" customFormat="1" ht="14.45" customHeight="1" x14ac:dyDescent="0.25">
      <c r="A812" s="211" t="s">
        <v>431</v>
      </c>
      <c r="B812" s="194" t="s">
        <v>0</v>
      </c>
      <c r="C812" s="31">
        <f t="shared" si="479"/>
        <v>802</v>
      </c>
      <c r="D812" s="173" t="str">
        <f t="shared" si="436"/>
        <v>Dw_802</v>
      </c>
      <c r="E812" s="4">
        <v>421.56674977717688</v>
      </c>
      <c r="F812" s="195" t="s">
        <v>360</v>
      </c>
      <c r="G812" s="195">
        <v>17.5</v>
      </c>
      <c r="H812" s="3">
        <f t="shared" si="437"/>
        <v>55.677424338128624</v>
      </c>
      <c r="I812" s="196">
        <f t="shared" si="438"/>
        <v>197.55565621035112</v>
      </c>
      <c r="J812" s="1">
        <f t="shared" si="439"/>
        <v>0.3</v>
      </c>
      <c r="K812" s="280">
        <f t="shared" si="440"/>
        <v>0.68754224651160456</v>
      </c>
      <c r="L812" s="280">
        <f t="shared" si="441"/>
        <v>0.77873071894306212</v>
      </c>
      <c r="M812" s="225">
        <f t="shared" si="442"/>
        <v>1.0644654914921905</v>
      </c>
      <c r="N812" s="15" t="s">
        <v>432</v>
      </c>
      <c r="O812" s="197">
        <f t="shared" si="443"/>
        <v>0.58404803920729653</v>
      </c>
      <c r="P812" s="198">
        <f t="shared" si="444"/>
        <v>0</v>
      </c>
      <c r="Q812" s="198">
        <f t="shared" si="445"/>
        <v>0</v>
      </c>
      <c r="R812" s="198">
        <f t="shared" si="446"/>
        <v>0.74581398335216476</v>
      </c>
      <c r="S812" s="77">
        <f t="shared" si="447"/>
        <v>0.90244427506605107</v>
      </c>
      <c r="T812" s="199"/>
      <c r="U812" s="3">
        <f t="shared" si="448"/>
        <v>1.7230287558667114</v>
      </c>
      <c r="V812" s="98">
        <f t="shared" si="449"/>
        <v>10.094015518048193</v>
      </c>
      <c r="W812" s="49">
        <f t="shared" si="450"/>
        <v>5.5158845593784624</v>
      </c>
      <c r="X812" s="317">
        <f t="shared" si="451"/>
        <v>6.7068834958240731E-2</v>
      </c>
      <c r="Y812" s="318">
        <v>6.7068834958240731E-2</v>
      </c>
      <c r="Z812" s="200"/>
      <c r="AA812" s="66"/>
      <c r="AB812" s="66"/>
      <c r="AC812" s="66">
        <v>250</v>
      </c>
      <c r="AD812" s="66"/>
      <c r="AE812" s="66"/>
      <c r="AF812" s="66"/>
      <c r="AG812" s="66"/>
      <c r="AH812" s="195"/>
      <c r="AI812" s="34"/>
      <c r="AJ812" s="229">
        <v>180</v>
      </c>
      <c r="AK812" s="34"/>
      <c r="AL812" s="34"/>
      <c r="AM812" s="34"/>
      <c r="AN812" s="201"/>
      <c r="AO812" s="201"/>
      <c r="AP812" s="202">
        <v>240</v>
      </c>
      <c r="AQ812" s="18"/>
      <c r="AR812" s="18"/>
      <c r="AS812" s="18"/>
      <c r="AT812" s="51"/>
      <c r="AU812" s="17"/>
      <c r="AV812" s="18"/>
      <c r="AW812" s="112"/>
      <c r="AX812" s="103"/>
      <c r="AY812" s="18"/>
      <c r="AZ812" s="18"/>
      <c r="BA812" s="18"/>
      <c r="BB812" s="17"/>
      <c r="BC812" s="19"/>
      <c r="BD812" s="19"/>
      <c r="BE812" s="19"/>
      <c r="BF812" s="17"/>
      <c r="BG812" s="18"/>
      <c r="BH812" s="18"/>
      <c r="BI812" s="128"/>
      <c r="BJ812" s="331"/>
      <c r="BK812" s="332"/>
      <c r="BL812" s="332"/>
      <c r="BM812" s="332"/>
      <c r="BN812" s="333"/>
      <c r="BO812" s="203">
        <f t="shared" si="452"/>
        <v>6.9363999999999999</v>
      </c>
      <c r="BP812" s="285">
        <v>8.0268474047241547</v>
      </c>
      <c r="BQ812" s="204">
        <v>2.8804177730456688</v>
      </c>
      <c r="BR812" s="204"/>
      <c r="BS812" s="47"/>
      <c r="BT812" s="42"/>
      <c r="BU812" s="42"/>
      <c r="BV812" s="42"/>
      <c r="BW812" s="43"/>
      <c r="BX812" s="191"/>
      <c r="BY812" s="191"/>
      <c r="BZ812" s="205"/>
      <c r="CA812" s="191"/>
      <c r="CB812" s="206"/>
      <c r="CC812" s="191"/>
      <c r="CD812" s="207">
        <f t="shared" si="453"/>
        <v>59.266696863105338</v>
      </c>
      <c r="CE812" s="47" t="s">
        <v>356</v>
      </c>
      <c r="CF812" s="42">
        <v>31.8</v>
      </c>
      <c r="CG812" s="42" t="s">
        <v>353</v>
      </c>
      <c r="CH812" s="42">
        <v>175</v>
      </c>
      <c r="CI812" s="191"/>
      <c r="CJ812" s="192"/>
      <c r="CK812" s="191" t="s">
        <v>357</v>
      </c>
      <c r="CL812" s="191" t="s">
        <v>358</v>
      </c>
      <c r="CM812" s="208">
        <v>0.13</v>
      </c>
      <c r="CN812" s="191">
        <v>470</v>
      </c>
      <c r="CO812" s="205">
        <f t="shared" si="454"/>
        <v>76.229253682665984</v>
      </c>
      <c r="CP812" s="191">
        <f t="shared" si="455"/>
        <v>44.450022647329</v>
      </c>
      <c r="CQ812" s="145" t="s">
        <v>353</v>
      </c>
      <c r="CR812" s="191">
        <v>175</v>
      </c>
      <c r="CS812" s="191"/>
      <c r="CT812" s="191"/>
      <c r="CU812" s="191"/>
      <c r="CV812" s="192"/>
      <c r="CW812" s="191" t="s">
        <v>357</v>
      </c>
      <c r="CX812" s="209" t="s">
        <v>358</v>
      </c>
      <c r="CY812" s="208">
        <v>0.13</v>
      </c>
      <c r="CZ812" s="191">
        <v>470</v>
      </c>
      <c r="DA812" s="191"/>
      <c r="DB812" s="191">
        <f t="shared" si="456"/>
        <v>55.677424338128624</v>
      </c>
      <c r="DC812" s="43">
        <f t="shared" si="457"/>
        <v>0</v>
      </c>
      <c r="DD812" s="191" t="s">
        <v>362</v>
      </c>
      <c r="DE812" s="191">
        <v>100</v>
      </c>
      <c r="DF812" s="191" t="s">
        <v>361</v>
      </c>
      <c r="DG812" s="191">
        <v>20</v>
      </c>
      <c r="DH812" s="191" t="s">
        <v>353</v>
      </c>
      <c r="DI812" s="192">
        <v>175</v>
      </c>
      <c r="DJ812" s="191"/>
      <c r="DK812" s="209"/>
      <c r="DL812" s="208"/>
      <c r="DM812" s="191"/>
      <c r="DN812" s="191">
        <f t="shared" si="458"/>
        <v>55.677424338128624</v>
      </c>
      <c r="DO812" s="192">
        <f t="shared" si="459"/>
        <v>0</v>
      </c>
      <c r="DP812" s="191">
        <v>1</v>
      </c>
      <c r="DQ812" s="191" t="s">
        <v>363</v>
      </c>
      <c r="DR812" s="191" t="s">
        <v>371</v>
      </c>
      <c r="DS812" s="208">
        <v>0.13400000000000001</v>
      </c>
      <c r="DT812" s="191">
        <v>580</v>
      </c>
      <c r="DU812" s="191">
        <f t="shared" si="460"/>
        <v>8.0268474047241547</v>
      </c>
      <c r="DV812" s="191">
        <v>0.375</v>
      </c>
      <c r="DW812" s="191">
        <v>0.45</v>
      </c>
      <c r="DX812" s="192">
        <f t="shared" si="461"/>
        <v>9.8777828105175569</v>
      </c>
      <c r="DY812" s="191">
        <v>1</v>
      </c>
      <c r="DZ812" s="191" t="s">
        <v>363</v>
      </c>
      <c r="EA812" s="191" t="s">
        <v>371</v>
      </c>
      <c r="EB812" s="208">
        <v>0.13400000000000001</v>
      </c>
      <c r="EC812" s="191">
        <v>580</v>
      </c>
      <c r="ED812" s="191">
        <f t="shared" si="462"/>
        <v>2.8804177730456688</v>
      </c>
      <c r="EE812" s="191">
        <v>0.47499999999999998</v>
      </c>
      <c r="EF812" s="191">
        <v>0.47499999999999998</v>
      </c>
      <c r="EG812" s="191">
        <f t="shared" si="463"/>
        <v>4.9388914052587785</v>
      </c>
      <c r="EH812" s="166">
        <f t="shared" si="464"/>
        <v>2</v>
      </c>
      <c r="EI812" s="205">
        <f t="shared" si="465"/>
        <v>2.9291488849734089</v>
      </c>
      <c r="EJ812" s="205">
        <f t="shared" si="466"/>
        <v>1.7230287558667112</v>
      </c>
      <c r="EK812" s="51">
        <f t="shared" si="477"/>
        <v>0.90738901717895759</v>
      </c>
      <c r="EL812" s="220">
        <f t="shared" si="467"/>
        <v>0.26952555751329554</v>
      </c>
      <c r="EM812" s="221">
        <f t="shared" si="468"/>
        <v>5.0470077590240967</v>
      </c>
      <c r="EN812" s="191"/>
      <c r="EO812" s="313"/>
      <c r="EP812" s="192" t="s">
        <v>354</v>
      </c>
      <c r="EQ812" s="222">
        <f t="shared" si="469"/>
        <v>2.9291488849734089</v>
      </c>
      <c r="ER812" s="191">
        <f t="shared" si="470"/>
        <v>1.7230287558667112</v>
      </c>
      <c r="ES812" s="51">
        <f t="shared" si="471"/>
        <v>0.90738901717895759</v>
      </c>
      <c r="ET812" s="191">
        <f t="shared" si="478"/>
        <v>3.7377255575132953</v>
      </c>
      <c r="EU812" s="191">
        <f t="shared" si="472"/>
        <v>5.0470077590240967</v>
      </c>
      <c r="EV812" s="191"/>
      <c r="EW812" s="191"/>
      <c r="EX812" s="192" t="str">
        <f t="shared" si="473"/>
        <v>Front</v>
      </c>
      <c r="EY812" s="145"/>
      <c r="EZ812" s="191"/>
      <c r="FA812" s="191"/>
      <c r="FB812" s="191"/>
      <c r="FC812" s="191"/>
      <c r="FD812" s="191"/>
      <c r="FE812" s="191"/>
      <c r="FF812" s="192"/>
      <c r="FG812" s="145"/>
      <c r="FH812" s="191"/>
      <c r="FI812" s="191"/>
      <c r="FJ812" s="191"/>
      <c r="FK812" s="191"/>
      <c r="FL812" s="191"/>
      <c r="FM812" s="191"/>
      <c r="FN812" s="192"/>
      <c r="FO812" s="145"/>
      <c r="FP812" s="191"/>
      <c r="FQ812" s="191"/>
      <c r="FR812" s="191"/>
      <c r="FS812" s="191"/>
      <c r="FT812" s="191"/>
      <c r="FU812" s="191"/>
      <c r="FV812" s="192"/>
      <c r="FW812" s="191"/>
      <c r="FX812" s="191"/>
      <c r="FY812" s="191"/>
      <c r="FZ812" s="191"/>
      <c r="GA812" s="191"/>
      <c r="GB812" s="191"/>
      <c r="GC812" s="191"/>
      <c r="GD812" s="210"/>
      <c r="GE812" s="145"/>
      <c r="GF812" s="191"/>
      <c r="GG812" s="191"/>
      <c r="GH812" s="191"/>
      <c r="GI812" s="191"/>
      <c r="GJ812" s="191"/>
      <c r="GK812" s="191"/>
      <c r="GL812" s="210"/>
      <c r="GM812" s="145"/>
      <c r="GN812" s="191"/>
      <c r="GO812" s="191"/>
      <c r="GP812" s="191"/>
      <c r="GQ812" s="191"/>
      <c r="GR812" s="191"/>
      <c r="GS812" s="191"/>
      <c r="GT812" s="210"/>
      <c r="GU812" s="145"/>
      <c r="GV812" s="191"/>
      <c r="GW812" s="191"/>
      <c r="GX812" s="191"/>
      <c r="GY812" s="191"/>
      <c r="GZ812" s="191"/>
      <c r="HA812" s="191"/>
      <c r="HB812" s="210"/>
      <c r="HC812" s="145"/>
      <c r="HD812" s="191"/>
      <c r="HE812" s="191"/>
      <c r="HF812" s="191"/>
      <c r="HG812" s="191"/>
      <c r="HH812" s="191"/>
      <c r="HI812" s="191"/>
      <c r="HJ812" s="210"/>
      <c r="HR812" s="310"/>
    </row>
    <row r="813" spans="1:226" s="309" customFormat="1" ht="14.45" customHeight="1" x14ac:dyDescent="0.25">
      <c r="A813" s="211" t="s">
        <v>431</v>
      </c>
      <c r="B813" s="194" t="s">
        <v>0</v>
      </c>
      <c r="C813" s="31">
        <f t="shared" si="479"/>
        <v>803</v>
      </c>
      <c r="D813" s="173" t="str">
        <f t="shared" si="436"/>
        <v>Dw_803</v>
      </c>
      <c r="E813" s="4">
        <v>486.94847219109312</v>
      </c>
      <c r="F813" s="195" t="s">
        <v>360</v>
      </c>
      <c r="G813" s="195">
        <v>17.5</v>
      </c>
      <c r="H813" s="3">
        <f t="shared" si="437"/>
        <v>49.984125583083063</v>
      </c>
      <c r="I813" s="196">
        <f t="shared" si="438"/>
        <v>183.12215398703549</v>
      </c>
      <c r="J813" s="1">
        <f t="shared" si="439"/>
        <v>0.30000000000000004</v>
      </c>
      <c r="K813" s="280">
        <f t="shared" si="440"/>
        <v>0.66066226998936539</v>
      </c>
      <c r="L813" s="280">
        <f t="shared" si="441"/>
        <v>0.74032254087921945</v>
      </c>
      <c r="M813" s="225">
        <f t="shared" si="442"/>
        <v>1.0990818695986901</v>
      </c>
      <c r="N813" s="15" t="s">
        <v>432</v>
      </c>
      <c r="O813" s="197">
        <f t="shared" si="443"/>
        <v>0.55524190565941445</v>
      </c>
      <c r="P813" s="198">
        <f t="shared" si="444"/>
        <v>0</v>
      </c>
      <c r="Q813" s="198">
        <f t="shared" si="445"/>
        <v>0</v>
      </c>
      <c r="R813" s="198">
        <f t="shared" si="446"/>
        <v>0.77006782629134896</v>
      </c>
      <c r="S813" s="77">
        <f t="shared" si="447"/>
        <v>0.81959568196922472</v>
      </c>
      <c r="T813" s="199"/>
      <c r="U813" s="3">
        <f t="shared" si="448"/>
        <v>1.6222293829746155</v>
      </c>
      <c r="V813" s="98">
        <f t="shared" si="449"/>
        <v>8.9475357813530856</v>
      </c>
      <c r="W813" s="49">
        <f t="shared" si="450"/>
        <v>5.5863566019206514</v>
      </c>
      <c r="X813" s="317">
        <f t="shared" si="451"/>
        <v>6.223270629015111E-2</v>
      </c>
      <c r="Y813" s="318">
        <v>6.2232706290151117E-2</v>
      </c>
      <c r="Z813" s="200"/>
      <c r="AA813" s="66"/>
      <c r="AB813" s="66"/>
      <c r="AC813" s="66">
        <v>250</v>
      </c>
      <c r="AD813" s="66"/>
      <c r="AE813" s="66"/>
      <c r="AF813" s="66"/>
      <c r="AG813" s="66"/>
      <c r="AH813" s="195"/>
      <c r="AI813" s="34"/>
      <c r="AJ813" s="229">
        <v>180</v>
      </c>
      <c r="AK813" s="34"/>
      <c r="AL813" s="34"/>
      <c r="AM813" s="34"/>
      <c r="AN813" s="201"/>
      <c r="AO813" s="201"/>
      <c r="AP813" s="202">
        <v>240</v>
      </c>
      <c r="AQ813" s="18"/>
      <c r="AR813" s="18"/>
      <c r="AS813" s="18"/>
      <c r="AT813" s="51"/>
      <c r="AU813" s="17"/>
      <c r="AV813" s="18"/>
      <c r="AW813" s="112"/>
      <c r="AX813" s="103"/>
      <c r="AY813" s="18"/>
      <c r="AZ813" s="18"/>
      <c r="BA813" s="18"/>
      <c r="BB813" s="17"/>
      <c r="BC813" s="19"/>
      <c r="BD813" s="19"/>
      <c r="BE813" s="19"/>
      <c r="BF813" s="17"/>
      <c r="BG813" s="18"/>
      <c r="BH813" s="18"/>
      <c r="BI813" s="128"/>
      <c r="BJ813" s="331"/>
      <c r="BK813" s="332"/>
      <c r="BL813" s="332"/>
      <c r="BM813" s="332"/>
      <c r="BN813" s="333"/>
      <c r="BO813" s="203">
        <f t="shared" si="452"/>
        <v>6.9363999999999999</v>
      </c>
      <c r="BP813" s="285">
        <v>7.206061585704842</v>
      </c>
      <c r="BQ813" s="204">
        <v>2.9398666673742668</v>
      </c>
      <c r="BR813" s="204"/>
      <c r="BS813" s="47"/>
      <c r="BT813" s="42"/>
      <c r="BU813" s="42"/>
      <c r="BV813" s="42"/>
      <c r="BW813" s="43"/>
      <c r="BX813" s="191"/>
      <c r="BY813" s="191"/>
      <c r="BZ813" s="205"/>
      <c r="CA813" s="191"/>
      <c r="CB813" s="206"/>
      <c r="CC813" s="191"/>
      <c r="CD813" s="207">
        <f t="shared" si="453"/>
        <v>54.936646196110651</v>
      </c>
      <c r="CE813" s="47" t="s">
        <v>356</v>
      </c>
      <c r="CF813" s="42">
        <v>31.8</v>
      </c>
      <c r="CG813" s="42" t="s">
        <v>353</v>
      </c>
      <c r="CH813" s="42">
        <v>175</v>
      </c>
      <c r="CI813" s="191"/>
      <c r="CJ813" s="192"/>
      <c r="CK813" s="191" t="s">
        <v>357</v>
      </c>
      <c r="CL813" s="191" t="s">
        <v>358</v>
      </c>
      <c r="CM813" s="208">
        <v>0.13</v>
      </c>
      <c r="CN813" s="191">
        <v>470</v>
      </c>
      <c r="CO813" s="205">
        <f t="shared" si="454"/>
        <v>73.182348969441506</v>
      </c>
      <c r="CP813" s="191">
        <f t="shared" si="455"/>
        <v>41.202484647082983</v>
      </c>
      <c r="CQ813" s="145" t="s">
        <v>353</v>
      </c>
      <c r="CR813" s="191">
        <v>175</v>
      </c>
      <c r="CS813" s="191"/>
      <c r="CT813" s="191"/>
      <c r="CU813" s="191"/>
      <c r="CV813" s="192"/>
      <c r="CW813" s="191" t="s">
        <v>357</v>
      </c>
      <c r="CX813" s="209" t="s">
        <v>358</v>
      </c>
      <c r="CY813" s="208">
        <v>0.13</v>
      </c>
      <c r="CZ813" s="191">
        <v>470</v>
      </c>
      <c r="DA813" s="191"/>
      <c r="DB813" s="191">
        <f t="shared" si="456"/>
        <v>49.984125583083063</v>
      </c>
      <c r="DC813" s="43">
        <f t="shared" si="457"/>
        <v>0</v>
      </c>
      <c r="DD813" s="191" t="s">
        <v>362</v>
      </c>
      <c r="DE813" s="191">
        <v>100</v>
      </c>
      <c r="DF813" s="191" t="s">
        <v>361</v>
      </c>
      <c r="DG813" s="191">
        <v>20</v>
      </c>
      <c r="DH813" s="191" t="s">
        <v>353</v>
      </c>
      <c r="DI813" s="192">
        <v>175</v>
      </c>
      <c r="DJ813" s="191"/>
      <c r="DK813" s="209"/>
      <c r="DL813" s="208"/>
      <c r="DM813" s="191"/>
      <c r="DN813" s="191">
        <f t="shared" si="458"/>
        <v>49.984125583083063</v>
      </c>
      <c r="DO813" s="192">
        <f t="shared" si="459"/>
        <v>0</v>
      </c>
      <c r="DP813" s="191">
        <v>1</v>
      </c>
      <c r="DQ813" s="191" t="s">
        <v>363</v>
      </c>
      <c r="DR813" s="191" t="s">
        <v>371</v>
      </c>
      <c r="DS813" s="208">
        <v>0.13400000000000001</v>
      </c>
      <c r="DT813" s="191">
        <v>580</v>
      </c>
      <c r="DU813" s="191">
        <f t="shared" si="460"/>
        <v>7.206061585704842</v>
      </c>
      <c r="DV813" s="191">
        <v>0.375</v>
      </c>
      <c r="DW813" s="191">
        <v>0.45</v>
      </c>
      <c r="DX813" s="192">
        <f t="shared" si="461"/>
        <v>9.1561076993517752</v>
      </c>
      <c r="DY813" s="191">
        <v>1</v>
      </c>
      <c r="DZ813" s="191" t="s">
        <v>363</v>
      </c>
      <c r="EA813" s="191" t="s">
        <v>371</v>
      </c>
      <c r="EB813" s="208">
        <v>0.13400000000000001</v>
      </c>
      <c r="EC813" s="191">
        <v>580</v>
      </c>
      <c r="ED813" s="191">
        <f t="shared" si="462"/>
        <v>2.9398666673742668</v>
      </c>
      <c r="EE813" s="191">
        <v>0.47499999999999998</v>
      </c>
      <c r="EF813" s="191">
        <v>0.47499999999999998</v>
      </c>
      <c r="EG813" s="191">
        <f t="shared" si="463"/>
        <v>4.5780538496758876</v>
      </c>
      <c r="EH813" s="166">
        <f t="shared" si="464"/>
        <v>2</v>
      </c>
      <c r="EI813" s="205">
        <f t="shared" si="465"/>
        <v>2.7577899510568464</v>
      </c>
      <c r="EJ813" s="205">
        <f t="shared" si="466"/>
        <v>1.6222293829746155</v>
      </c>
      <c r="EK813" s="51">
        <f t="shared" si="477"/>
        <v>1.0676372843996513</v>
      </c>
      <c r="EL813" s="220">
        <f t="shared" si="467"/>
        <v>0.35520502447157676</v>
      </c>
      <c r="EM813" s="221">
        <f t="shared" si="468"/>
        <v>4.4737678906765428</v>
      </c>
      <c r="EN813" s="191"/>
      <c r="EO813" s="313"/>
      <c r="EP813" s="192" t="s">
        <v>354</v>
      </c>
      <c r="EQ813" s="222">
        <f t="shared" si="469"/>
        <v>2.7577899510568464</v>
      </c>
      <c r="ER813" s="191">
        <f t="shared" si="470"/>
        <v>1.6222293829746155</v>
      </c>
      <c r="ES813" s="51">
        <f t="shared" si="471"/>
        <v>1.0676372843996513</v>
      </c>
      <c r="ET813" s="191">
        <f t="shared" si="478"/>
        <v>3.8234050244715769</v>
      </c>
      <c r="EU813" s="191">
        <f t="shared" si="472"/>
        <v>4.4737678906765428</v>
      </c>
      <c r="EV813" s="191"/>
      <c r="EW813" s="191"/>
      <c r="EX813" s="192" t="str">
        <f t="shared" si="473"/>
        <v>Front</v>
      </c>
      <c r="EY813" s="145"/>
      <c r="EZ813" s="191"/>
      <c r="FA813" s="191"/>
      <c r="FB813" s="191"/>
      <c r="FC813" s="191"/>
      <c r="FD813" s="191"/>
      <c r="FE813" s="191"/>
      <c r="FF813" s="192"/>
      <c r="FG813" s="145"/>
      <c r="FH813" s="191"/>
      <c r="FI813" s="191"/>
      <c r="FJ813" s="191"/>
      <c r="FK813" s="191"/>
      <c r="FL813" s="191"/>
      <c r="FM813" s="191"/>
      <c r="FN813" s="192"/>
      <c r="FO813" s="145"/>
      <c r="FP813" s="191"/>
      <c r="FQ813" s="191"/>
      <c r="FR813" s="191"/>
      <c r="FS813" s="191"/>
      <c r="FT813" s="191"/>
      <c r="FU813" s="191"/>
      <c r="FV813" s="192"/>
      <c r="FW813" s="191"/>
      <c r="FX813" s="191"/>
      <c r="FY813" s="191"/>
      <c r="FZ813" s="191"/>
      <c r="GA813" s="191"/>
      <c r="GB813" s="191"/>
      <c r="GC813" s="191"/>
      <c r="GD813" s="210"/>
      <c r="GE813" s="145"/>
      <c r="GF813" s="191"/>
      <c r="GG813" s="191"/>
      <c r="GH813" s="191"/>
      <c r="GI813" s="191"/>
      <c r="GJ813" s="191"/>
      <c r="GK813" s="191"/>
      <c r="GL813" s="210"/>
      <c r="GM813" s="145"/>
      <c r="GN813" s="191"/>
      <c r="GO813" s="191"/>
      <c r="GP813" s="191"/>
      <c r="GQ813" s="191"/>
      <c r="GR813" s="191"/>
      <c r="GS813" s="191"/>
      <c r="GT813" s="210"/>
      <c r="GU813" s="145"/>
      <c r="GV813" s="191"/>
      <c r="GW813" s="191"/>
      <c r="GX813" s="191"/>
      <c r="GY813" s="191"/>
      <c r="GZ813" s="191"/>
      <c r="HA813" s="191"/>
      <c r="HB813" s="210"/>
      <c r="HC813" s="145"/>
      <c r="HD813" s="191"/>
      <c r="HE813" s="191"/>
      <c r="HF813" s="191"/>
      <c r="HG813" s="191"/>
      <c r="HH813" s="191"/>
      <c r="HI813" s="191"/>
      <c r="HJ813" s="210"/>
      <c r="HR813" s="310"/>
    </row>
    <row r="814" spans="1:226" s="309" customFormat="1" ht="14.45" customHeight="1" x14ac:dyDescent="0.25">
      <c r="A814" s="211" t="s">
        <v>431</v>
      </c>
      <c r="B814" s="194" t="s">
        <v>0</v>
      </c>
      <c r="C814" s="31">
        <f t="shared" si="479"/>
        <v>804</v>
      </c>
      <c r="D814" s="173" t="str">
        <f t="shared" si="436"/>
        <v>Dw_804</v>
      </c>
      <c r="E814" s="4">
        <v>956.23505904929425</v>
      </c>
      <c r="F814" s="195" t="s">
        <v>360</v>
      </c>
      <c r="G814" s="195">
        <v>17.5</v>
      </c>
      <c r="H814" s="3">
        <f t="shared" si="437"/>
        <v>49.782249638389743</v>
      </c>
      <c r="I814" s="196">
        <f t="shared" si="438"/>
        <v>178.57875632727675</v>
      </c>
      <c r="J814" s="1">
        <f t="shared" si="439"/>
        <v>0.30000000000000004</v>
      </c>
      <c r="K814" s="280">
        <f t="shared" si="440"/>
        <v>0.67802481347062005</v>
      </c>
      <c r="L814" s="280">
        <f t="shared" si="441"/>
        <v>0.80148581431099086</v>
      </c>
      <c r="M814" s="225">
        <f t="shared" si="442"/>
        <v>1.0761592191460458</v>
      </c>
      <c r="N814" s="15" t="s">
        <v>432</v>
      </c>
      <c r="O814" s="197">
        <f t="shared" si="443"/>
        <v>0.60111436073324309</v>
      </c>
      <c r="P814" s="198">
        <f t="shared" si="444"/>
        <v>0</v>
      </c>
      <c r="Q814" s="198">
        <f t="shared" si="445"/>
        <v>0</v>
      </c>
      <c r="R814" s="198">
        <f t="shared" si="446"/>
        <v>0.75400715229137694</v>
      </c>
      <c r="S814" s="77">
        <f t="shared" si="447"/>
        <v>0.83940410054728698</v>
      </c>
      <c r="T814" s="199"/>
      <c r="U814" s="3">
        <f t="shared" si="448"/>
        <v>1.8920397162010072</v>
      </c>
      <c r="V814" s="98">
        <f t="shared" si="449"/>
        <v>12.171368578118759</v>
      </c>
      <c r="W814" s="49">
        <f t="shared" si="450"/>
        <v>4.0901110930028404</v>
      </c>
      <c r="X814" s="317">
        <f t="shared" si="451"/>
        <v>9.3750748603230488E-2</v>
      </c>
      <c r="Y814" s="318">
        <v>9.3750748603230474E-2</v>
      </c>
      <c r="Z814" s="200"/>
      <c r="AA814" s="66"/>
      <c r="AB814" s="66"/>
      <c r="AC814" s="66">
        <v>250</v>
      </c>
      <c r="AD814" s="66"/>
      <c r="AE814" s="66"/>
      <c r="AF814" s="66"/>
      <c r="AG814" s="66"/>
      <c r="AH814" s="195"/>
      <c r="AI814" s="34"/>
      <c r="AJ814" s="229">
        <v>180</v>
      </c>
      <c r="AK814" s="34"/>
      <c r="AL814" s="34"/>
      <c r="AM814" s="34"/>
      <c r="AN814" s="201"/>
      <c r="AO814" s="201"/>
      <c r="AP814" s="202">
        <v>240</v>
      </c>
      <c r="AQ814" s="18"/>
      <c r="AR814" s="18"/>
      <c r="AS814" s="18"/>
      <c r="AT814" s="51"/>
      <c r="AU814" s="17"/>
      <c r="AV814" s="18"/>
      <c r="AW814" s="112"/>
      <c r="AX814" s="103"/>
      <c r="AY814" s="18"/>
      <c r="AZ814" s="18"/>
      <c r="BA814" s="18"/>
      <c r="BB814" s="17"/>
      <c r="BC814" s="19"/>
      <c r="BD814" s="19"/>
      <c r="BE814" s="19"/>
      <c r="BF814" s="17"/>
      <c r="BG814" s="18"/>
      <c r="BH814" s="18"/>
      <c r="BI814" s="128"/>
      <c r="BJ814" s="331"/>
      <c r="BK814" s="332"/>
      <c r="BL814" s="332"/>
      <c r="BM814" s="332"/>
      <c r="BN814" s="333"/>
      <c r="BO814" s="203">
        <f t="shared" si="452"/>
        <v>6.9363999999999999</v>
      </c>
      <c r="BP814" s="285">
        <v>7.1769577357692382</v>
      </c>
      <c r="BQ814" s="204">
        <v>2.7992720984547002</v>
      </c>
      <c r="BR814" s="204"/>
      <c r="BS814" s="47"/>
      <c r="BT814" s="42"/>
      <c r="BU814" s="42"/>
      <c r="BV814" s="42"/>
      <c r="BW814" s="43"/>
      <c r="BX814" s="191"/>
      <c r="BY814" s="191"/>
      <c r="BZ814" s="205"/>
      <c r="CA814" s="191"/>
      <c r="CB814" s="206"/>
      <c r="CC814" s="191"/>
      <c r="CD814" s="207">
        <f t="shared" si="453"/>
        <v>53.573626898183029</v>
      </c>
      <c r="CE814" s="47" t="s">
        <v>356</v>
      </c>
      <c r="CF814" s="42">
        <v>31.8</v>
      </c>
      <c r="CG814" s="42" t="s">
        <v>353</v>
      </c>
      <c r="CH814" s="42">
        <v>175</v>
      </c>
      <c r="CI814" s="191"/>
      <c r="CJ814" s="192"/>
      <c r="CK814" s="191" t="s">
        <v>357</v>
      </c>
      <c r="CL814" s="191" t="s">
        <v>358</v>
      </c>
      <c r="CM814" s="208">
        <v>0.13</v>
      </c>
      <c r="CN814" s="191">
        <v>470</v>
      </c>
      <c r="CO814" s="205">
        <f t="shared" si="454"/>
        <v>69.042703199069393</v>
      </c>
      <c r="CP814" s="191">
        <f t="shared" si="455"/>
        <v>40.180220173637267</v>
      </c>
      <c r="CQ814" s="145" t="s">
        <v>353</v>
      </c>
      <c r="CR814" s="191">
        <v>175</v>
      </c>
      <c r="CS814" s="191"/>
      <c r="CT814" s="191"/>
      <c r="CU814" s="191"/>
      <c r="CV814" s="192"/>
      <c r="CW814" s="191" t="s">
        <v>357</v>
      </c>
      <c r="CX814" s="209" t="s">
        <v>358</v>
      </c>
      <c r="CY814" s="208">
        <v>0.13</v>
      </c>
      <c r="CZ814" s="191">
        <v>470</v>
      </c>
      <c r="DA814" s="191"/>
      <c r="DB814" s="191">
        <f t="shared" si="456"/>
        <v>49.782249638389743</v>
      </c>
      <c r="DC814" s="43">
        <f t="shared" si="457"/>
        <v>0</v>
      </c>
      <c r="DD814" s="191" t="s">
        <v>362</v>
      </c>
      <c r="DE814" s="191">
        <v>100</v>
      </c>
      <c r="DF814" s="191" t="s">
        <v>361</v>
      </c>
      <c r="DG814" s="191">
        <v>20</v>
      </c>
      <c r="DH814" s="191" t="s">
        <v>353</v>
      </c>
      <c r="DI814" s="192">
        <v>175</v>
      </c>
      <c r="DJ814" s="191"/>
      <c r="DK814" s="209"/>
      <c r="DL814" s="208"/>
      <c r="DM814" s="191"/>
      <c r="DN814" s="191">
        <f t="shared" si="458"/>
        <v>49.782249638389743</v>
      </c>
      <c r="DO814" s="192">
        <f t="shared" si="459"/>
        <v>0</v>
      </c>
      <c r="DP814" s="191">
        <v>1</v>
      </c>
      <c r="DQ814" s="191" t="s">
        <v>363</v>
      </c>
      <c r="DR814" s="191" t="s">
        <v>371</v>
      </c>
      <c r="DS814" s="208">
        <v>0.13400000000000001</v>
      </c>
      <c r="DT814" s="191">
        <v>580</v>
      </c>
      <c r="DU814" s="191">
        <f t="shared" si="460"/>
        <v>7.1769577357692382</v>
      </c>
      <c r="DV814" s="191">
        <v>0.375</v>
      </c>
      <c r="DW814" s="191">
        <v>0.45</v>
      </c>
      <c r="DX814" s="192">
        <f t="shared" si="461"/>
        <v>8.9289378163638382</v>
      </c>
      <c r="DY814" s="191">
        <v>1</v>
      </c>
      <c r="DZ814" s="191" t="s">
        <v>363</v>
      </c>
      <c r="EA814" s="191" t="s">
        <v>371</v>
      </c>
      <c r="EB814" s="208">
        <v>0.13400000000000001</v>
      </c>
      <c r="EC814" s="191">
        <v>580</v>
      </c>
      <c r="ED814" s="191">
        <f t="shared" si="462"/>
        <v>2.7992720984547002</v>
      </c>
      <c r="EE814" s="191">
        <v>0.47499999999999998</v>
      </c>
      <c r="EF814" s="191">
        <v>0.47499999999999998</v>
      </c>
      <c r="EG814" s="191">
        <f t="shared" si="463"/>
        <v>4.4644689081819191</v>
      </c>
      <c r="EH814" s="166">
        <f t="shared" si="464"/>
        <v>2</v>
      </c>
      <c r="EI814" s="205">
        <f t="shared" si="465"/>
        <v>3.2164675175417123</v>
      </c>
      <c r="EJ814" s="205">
        <f t="shared" si="466"/>
        <v>1.8920397162010072</v>
      </c>
      <c r="EK814" s="51">
        <f t="shared" si="477"/>
        <v>0.65723238225369296</v>
      </c>
      <c r="EL814" s="220">
        <f t="shared" si="467"/>
        <v>0.1258662412291438</v>
      </c>
      <c r="EM814" s="221">
        <f t="shared" si="468"/>
        <v>6.0856842890593796</v>
      </c>
      <c r="EN814" s="191"/>
      <c r="EO814" s="313"/>
      <c r="EP814" s="192" t="s">
        <v>354</v>
      </c>
      <c r="EQ814" s="222">
        <f t="shared" si="469"/>
        <v>3.2164675175417123</v>
      </c>
      <c r="ER814" s="191">
        <f t="shared" si="470"/>
        <v>1.8920397162010072</v>
      </c>
      <c r="ES814" s="51">
        <f t="shared" si="471"/>
        <v>0.65723238225369296</v>
      </c>
      <c r="ET814" s="191">
        <f t="shared" si="478"/>
        <v>3.594066241229144</v>
      </c>
      <c r="EU814" s="191">
        <f t="shared" si="472"/>
        <v>6.0856842890593796</v>
      </c>
      <c r="EV814" s="191"/>
      <c r="EW814" s="191"/>
      <c r="EX814" s="192" t="str">
        <f t="shared" si="473"/>
        <v>Front</v>
      </c>
      <c r="EY814" s="145"/>
      <c r="EZ814" s="191"/>
      <c r="FA814" s="191"/>
      <c r="FB814" s="191"/>
      <c r="FC814" s="191"/>
      <c r="FD814" s="191"/>
      <c r="FE814" s="191"/>
      <c r="FF814" s="192"/>
      <c r="FG814" s="145"/>
      <c r="FH814" s="191"/>
      <c r="FI814" s="191"/>
      <c r="FJ814" s="191"/>
      <c r="FK814" s="191"/>
      <c r="FL814" s="191"/>
      <c r="FM814" s="191"/>
      <c r="FN814" s="192"/>
      <c r="FO814" s="145"/>
      <c r="FP814" s="191"/>
      <c r="FQ814" s="191"/>
      <c r="FR814" s="191"/>
      <c r="FS814" s="191"/>
      <c r="FT814" s="191"/>
      <c r="FU814" s="191"/>
      <c r="FV814" s="192"/>
      <c r="FW814" s="191"/>
      <c r="FX814" s="191"/>
      <c r="FY814" s="191"/>
      <c r="FZ814" s="191"/>
      <c r="GA814" s="191"/>
      <c r="GB814" s="191"/>
      <c r="GC814" s="191"/>
      <c r="GD814" s="210"/>
      <c r="GE814" s="145"/>
      <c r="GF814" s="191"/>
      <c r="GG814" s="191"/>
      <c r="GH814" s="191"/>
      <c r="GI814" s="191"/>
      <c r="GJ814" s="191"/>
      <c r="GK814" s="191"/>
      <c r="GL814" s="210"/>
      <c r="GM814" s="145"/>
      <c r="GN814" s="191"/>
      <c r="GO814" s="191"/>
      <c r="GP814" s="191"/>
      <c r="GQ814" s="191"/>
      <c r="GR814" s="191"/>
      <c r="GS814" s="191"/>
      <c r="GT814" s="210"/>
      <c r="GU814" s="145"/>
      <c r="GV814" s="191"/>
      <c r="GW814" s="191"/>
      <c r="GX814" s="191"/>
      <c r="GY814" s="191"/>
      <c r="GZ814" s="191"/>
      <c r="HA814" s="191"/>
      <c r="HB814" s="210"/>
      <c r="HC814" s="145"/>
      <c r="HD814" s="191"/>
      <c r="HE814" s="191"/>
      <c r="HF814" s="191"/>
      <c r="HG814" s="191"/>
      <c r="HH814" s="191"/>
      <c r="HI814" s="191"/>
      <c r="HJ814" s="210"/>
      <c r="HR814" s="310"/>
    </row>
    <row r="815" spans="1:226" s="309" customFormat="1" ht="14.45" customHeight="1" x14ac:dyDescent="0.25">
      <c r="A815" s="211" t="s">
        <v>431</v>
      </c>
      <c r="B815" s="194" t="s">
        <v>0</v>
      </c>
      <c r="C815" s="31">
        <f t="shared" si="479"/>
        <v>805</v>
      </c>
      <c r="D815" s="173" t="str">
        <f t="shared" si="436"/>
        <v>Dw_805</v>
      </c>
      <c r="E815" s="4">
        <v>533.52362745878531</v>
      </c>
      <c r="F815" s="195" t="s">
        <v>360</v>
      </c>
      <c r="G815" s="195">
        <v>17.5</v>
      </c>
      <c r="H815" s="3">
        <f t="shared" si="437"/>
        <v>31.710429940526584</v>
      </c>
      <c r="I815" s="196">
        <f t="shared" si="438"/>
        <v>129.56991965645841</v>
      </c>
      <c r="J815" s="1">
        <f t="shared" si="439"/>
        <v>0.3</v>
      </c>
      <c r="K815" s="280">
        <f t="shared" si="440"/>
        <v>0.58762703550005824</v>
      </c>
      <c r="L815" s="280">
        <f t="shared" si="441"/>
        <v>0.73844366265885808</v>
      </c>
      <c r="M815" s="225">
        <f t="shared" si="442"/>
        <v>1.225810434290568</v>
      </c>
      <c r="N815" s="15" t="s">
        <v>432</v>
      </c>
      <c r="O815" s="197">
        <f t="shared" si="443"/>
        <v>0.55383274699414353</v>
      </c>
      <c r="P815" s="198">
        <f t="shared" si="444"/>
        <v>0</v>
      </c>
      <c r="Q815" s="198">
        <f t="shared" si="445"/>
        <v>0</v>
      </c>
      <c r="R815" s="198">
        <f t="shared" si="446"/>
        <v>0.85885974711243407</v>
      </c>
      <c r="S815" s="77">
        <f t="shared" si="447"/>
        <v>0.5931939073422362</v>
      </c>
      <c r="T815" s="199"/>
      <c r="U815" s="3">
        <f t="shared" si="448"/>
        <v>1.9933717881036421</v>
      </c>
      <c r="V815" s="98">
        <f t="shared" si="449"/>
        <v>13.51000569106554</v>
      </c>
      <c r="W815" s="49">
        <f t="shared" si="450"/>
        <v>2.347181094194311</v>
      </c>
      <c r="X815" s="317">
        <f t="shared" si="451"/>
        <v>0.14721277394390023</v>
      </c>
      <c r="Y815" s="318">
        <v>0.1472127739439002</v>
      </c>
      <c r="Z815" s="200"/>
      <c r="AA815" s="66"/>
      <c r="AB815" s="66"/>
      <c r="AC815" s="66">
        <v>250</v>
      </c>
      <c r="AD815" s="66"/>
      <c r="AE815" s="66"/>
      <c r="AF815" s="66"/>
      <c r="AG815" s="66"/>
      <c r="AH815" s="195"/>
      <c r="AI815" s="34"/>
      <c r="AJ815" s="229">
        <v>180</v>
      </c>
      <c r="AK815" s="34"/>
      <c r="AL815" s="34"/>
      <c r="AM815" s="34"/>
      <c r="AN815" s="201"/>
      <c r="AO815" s="201"/>
      <c r="AP815" s="202">
        <v>240</v>
      </c>
      <c r="AQ815" s="18"/>
      <c r="AR815" s="18"/>
      <c r="AS815" s="18"/>
      <c r="AT815" s="51"/>
      <c r="AU815" s="17"/>
      <c r="AV815" s="18"/>
      <c r="AW815" s="112"/>
      <c r="AX815" s="103"/>
      <c r="AY815" s="18"/>
      <c r="AZ815" s="18"/>
      <c r="BA815" s="18"/>
      <c r="BB815" s="17"/>
      <c r="BC815" s="19"/>
      <c r="BD815" s="19"/>
      <c r="BE815" s="19"/>
      <c r="BF815" s="17"/>
      <c r="BG815" s="18"/>
      <c r="BH815" s="18"/>
      <c r="BI815" s="128"/>
      <c r="BJ815" s="331"/>
      <c r="BK815" s="332"/>
      <c r="BL815" s="332"/>
      <c r="BM815" s="332"/>
      <c r="BN815" s="333"/>
      <c r="BO815" s="203">
        <f t="shared" si="452"/>
        <v>6.9363999999999999</v>
      </c>
      <c r="BP815" s="285">
        <v>4.5715976501537661</v>
      </c>
      <c r="BQ815" s="204">
        <v>2.8740473271873399</v>
      </c>
      <c r="BR815" s="204"/>
      <c r="BS815" s="47"/>
      <c r="BT815" s="42"/>
      <c r="BU815" s="42"/>
      <c r="BV815" s="42"/>
      <c r="BW815" s="43"/>
      <c r="BX815" s="191"/>
      <c r="BY815" s="191"/>
      <c r="BZ815" s="205"/>
      <c r="CA815" s="191"/>
      <c r="CB815" s="206"/>
      <c r="CC815" s="191"/>
      <c r="CD815" s="207">
        <f t="shared" si="453"/>
        <v>38.870975896937523</v>
      </c>
      <c r="CE815" s="47" t="s">
        <v>356</v>
      </c>
      <c r="CF815" s="42">
        <v>31.8</v>
      </c>
      <c r="CG815" s="42" t="s">
        <v>353</v>
      </c>
      <c r="CH815" s="42">
        <v>175</v>
      </c>
      <c r="CI815" s="191"/>
      <c r="CJ815" s="192"/>
      <c r="CK815" s="191" t="s">
        <v>357</v>
      </c>
      <c r="CL815" s="191" t="s">
        <v>358</v>
      </c>
      <c r="CM815" s="208">
        <v>0.13</v>
      </c>
      <c r="CN815" s="191">
        <v>470</v>
      </c>
      <c r="CO815" s="205">
        <f t="shared" si="454"/>
        <v>56.177505923977371</v>
      </c>
      <c r="CP815" s="191">
        <f t="shared" si="455"/>
        <v>29.153231922703142</v>
      </c>
      <c r="CQ815" s="145" t="s">
        <v>353</v>
      </c>
      <c r="CR815" s="191">
        <v>175</v>
      </c>
      <c r="CS815" s="191"/>
      <c r="CT815" s="191"/>
      <c r="CU815" s="191"/>
      <c r="CV815" s="192"/>
      <c r="CW815" s="191" t="s">
        <v>357</v>
      </c>
      <c r="CX815" s="209" t="s">
        <v>358</v>
      </c>
      <c r="CY815" s="208">
        <v>0.13</v>
      </c>
      <c r="CZ815" s="191">
        <v>470</v>
      </c>
      <c r="DA815" s="191"/>
      <c r="DB815" s="191">
        <f t="shared" si="456"/>
        <v>31.710429940526584</v>
      </c>
      <c r="DC815" s="43">
        <f t="shared" si="457"/>
        <v>0</v>
      </c>
      <c r="DD815" s="191" t="s">
        <v>362</v>
      </c>
      <c r="DE815" s="191">
        <v>100</v>
      </c>
      <c r="DF815" s="191" t="s">
        <v>361</v>
      </c>
      <c r="DG815" s="191">
        <v>20</v>
      </c>
      <c r="DH815" s="191" t="s">
        <v>353</v>
      </c>
      <c r="DI815" s="192">
        <v>175</v>
      </c>
      <c r="DJ815" s="191"/>
      <c r="DK815" s="209"/>
      <c r="DL815" s="208"/>
      <c r="DM815" s="191"/>
      <c r="DN815" s="191">
        <f t="shared" si="458"/>
        <v>31.710429940526584</v>
      </c>
      <c r="DO815" s="192">
        <f t="shared" si="459"/>
        <v>0</v>
      </c>
      <c r="DP815" s="191">
        <v>1</v>
      </c>
      <c r="DQ815" s="191" t="s">
        <v>363</v>
      </c>
      <c r="DR815" s="191" t="s">
        <v>371</v>
      </c>
      <c r="DS815" s="208">
        <v>0.13400000000000001</v>
      </c>
      <c r="DT815" s="191">
        <v>580</v>
      </c>
      <c r="DU815" s="191">
        <f t="shared" si="460"/>
        <v>4.5715976501537661</v>
      </c>
      <c r="DV815" s="191">
        <v>0.375</v>
      </c>
      <c r="DW815" s="191">
        <v>0.45</v>
      </c>
      <c r="DX815" s="192">
        <f t="shared" si="461"/>
        <v>6.4784959828229205</v>
      </c>
      <c r="DY815" s="191">
        <v>1</v>
      </c>
      <c r="DZ815" s="191" t="s">
        <v>363</v>
      </c>
      <c r="EA815" s="191" t="s">
        <v>371</v>
      </c>
      <c r="EB815" s="208">
        <v>0.13400000000000001</v>
      </c>
      <c r="EC815" s="191">
        <v>580</v>
      </c>
      <c r="ED815" s="191">
        <f t="shared" si="462"/>
        <v>2.8740473271873399</v>
      </c>
      <c r="EE815" s="191">
        <v>0.47499999999999998</v>
      </c>
      <c r="EF815" s="191">
        <v>0.47499999999999998</v>
      </c>
      <c r="EG815" s="191">
        <f t="shared" si="463"/>
        <v>3.2392479914114602</v>
      </c>
      <c r="EH815" s="166">
        <f t="shared" si="464"/>
        <v>2</v>
      </c>
      <c r="EI815" s="205">
        <f t="shared" si="465"/>
        <v>3.3887320397761918</v>
      </c>
      <c r="EJ815" s="205">
        <f t="shared" si="466"/>
        <v>1.9933717881036421</v>
      </c>
      <c r="EK815" s="51">
        <f t="shared" si="477"/>
        <v>0.63067553908369778</v>
      </c>
      <c r="EL815" s="220">
        <f t="shared" si="467"/>
        <v>3.9733980111904099E-2</v>
      </c>
      <c r="EM815" s="221">
        <f t="shared" si="468"/>
        <v>6.7550028455327702</v>
      </c>
      <c r="EN815" s="191"/>
      <c r="EO815" s="313"/>
      <c r="EP815" s="192" t="s">
        <v>354</v>
      </c>
      <c r="EQ815" s="222">
        <f t="shared" si="469"/>
        <v>3.3887320397761918</v>
      </c>
      <c r="ER815" s="191">
        <f t="shared" si="470"/>
        <v>1.9933717881036421</v>
      </c>
      <c r="ES815" s="51">
        <f t="shared" si="471"/>
        <v>0.63067553908369778</v>
      </c>
      <c r="ET815" s="191">
        <f t="shared" si="478"/>
        <v>3.507933980111904</v>
      </c>
      <c r="EU815" s="191">
        <f t="shared" si="472"/>
        <v>6.7550028455327702</v>
      </c>
      <c r="EV815" s="191"/>
      <c r="EW815" s="191"/>
      <c r="EX815" s="192" t="str">
        <f t="shared" si="473"/>
        <v>Front</v>
      </c>
      <c r="EY815" s="145"/>
      <c r="EZ815" s="191"/>
      <c r="FA815" s="191"/>
      <c r="FB815" s="191"/>
      <c r="FC815" s="191"/>
      <c r="FD815" s="191"/>
      <c r="FE815" s="191"/>
      <c r="FF815" s="192"/>
      <c r="FG815" s="145"/>
      <c r="FH815" s="191"/>
      <c r="FI815" s="191"/>
      <c r="FJ815" s="191"/>
      <c r="FK815" s="191"/>
      <c r="FL815" s="191"/>
      <c r="FM815" s="191"/>
      <c r="FN815" s="192"/>
      <c r="FO815" s="145"/>
      <c r="FP815" s="191"/>
      <c r="FQ815" s="191"/>
      <c r="FR815" s="191"/>
      <c r="FS815" s="191"/>
      <c r="FT815" s="191"/>
      <c r="FU815" s="191"/>
      <c r="FV815" s="192"/>
      <c r="FW815" s="191"/>
      <c r="FX815" s="191"/>
      <c r="FY815" s="191"/>
      <c r="FZ815" s="191"/>
      <c r="GA815" s="191"/>
      <c r="GB815" s="191"/>
      <c r="GC815" s="191"/>
      <c r="GD815" s="210"/>
      <c r="GE815" s="145"/>
      <c r="GF815" s="191"/>
      <c r="GG815" s="191"/>
      <c r="GH815" s="191"/>
      <c r="GI815" s="191"/>
      <c r="GJ815" s="191"/>
      <c r="GK815" s="191"/>
      <c r="GL815" s="210"/>
      <c r="GM815" s="145"/>
      <c r="GN815" s="191"/>
      <c r="GO815" s="191"/>
      <c r="GP815" s="191"/>
      <c r="GQ815" s="191"/>
      <c r="GR815" s="191"/>
      <c r="GS815" s="191"/>
      <c r="GT815" s="210"/>
      <c r="GU815" s="145"/>
      <c r="GV815" s="191"/>
      <c r="GW815" s="191"/>
      <c r="GX815" s="191"/>
      <c r="GY815" s="191"/>
      <c r="GZ815" s="191"/>
      <c r="HA815" s="191"/>
      <c r="HB815" s="210"/>
      <c r="HC815" s="145"/>
      <c r="HD815" s="191"/>
      <c r="HE815" s="191"/>
      <c r="HF815" s="191"/>
      <c r="HG815" s="191"/>
      <c r="HH815" s="191"/>
      <c r="HI815" s="191"/>
      <c r="HJ815" s="210"/>
      <c r="HR815" s="310"/>
    </row>
    <row r="816" spans="1:226" s="309" customFormat="1" ht="14.45" customHeight="1" x14ac:dyDescent="0.25">
      <c r="A816" s="211" t="s">
        <v>431</v>
      </c>
      <c r="B816" s="194" t="s">
        <v>0</v>
      </c>
      <c r="C816" s="31">
        <f t="shared" si="479"/>
        <v>806</v>
      </c>
      <c r="D816" s="173" t="str">
        <f t="shared" si="436"/>
        <v>Dw_806</v>
      </c>
      <c r="E816" s="4">
        <v>429.60659230383612</v>
      </c>
      <c r="F816" s="195" t="s">
        <v>360</v>
      </c>
      <c r="G816" s="195">
        <v>17.5</v>
      </c>
      <c r="H816" s="3">
        <f t="shared" si="437"/>
        <v>56.179019427450463</v>
      </c>
      <c r="I816" s="196">
        <f t="shared" si="438"/>
        <v>197.62916323289562</v>
      </c>
      <c r="J816" s="1">
        <f t="shared" si="439"/>
        <v>0.30000000000000004</v>
      </c>
      <c r="K816" s="280">
        <f t="shared" si="440"/>
        <v>0.695296906219392</v>
      </c>
      <c r="L816" s="280">
        <f t="shared" si="441"/>
        <v>0.7986948883973094</v>
      </c>
      <c r="M816" s="225">
        <f t="shared" si="442"/>
        <v>1.0553539305974204</v>
      </c>
      <c r="N816" s="15" t="s">
        <v>432</v>
      </c>
      <c r="O816" s="197">
        <f t="shared" si="443"/>
        <v>0.59902116629798208</v>
      </c>
      <c r="P816" s="198">
        <f t="shared" si="444"/>
        <v>0</v>
      </c>
      <c r="Q816" s="198">
        <f t="shared" si="445"/>
        <v>0</v>
      </c>
      <c r="R816" s="198">
        <f t="shared" si="446"/>
        <v>0.739430000423833</v>
      </c>
      <c r="S816" s="77">
        <f t="shared" si="447"/>
        <v>0.91703324149606502</v>
      </c>
      <c r="T816" s="199"/>
      <c r="U816" s="3">
        <f t="shared" si="448"/>
        <v>1.801885189162497</v>
      </c>
      <c r="V816" s="98">
        <f t="shared" si="449"/>
        <v>11.039086798738765</v>
      </c>
      <c r="W816" s="49">
        <f t="shared" si="450"/>
        <v>5.0891002536431742</v>
      </c>
      <c r="X816" s="317">
        <f t="shared" si="451"/>
        <v>7.4980041091798288E-2</v>
      </c>
      <c r="Y816" s="318">
        <v>7.4980041091798288E-2</v>
      </c>
      <c r="Z816" s="200"/>
      <c r="AA816" s="66"/>
      <c r="AB816" s="66"/>
      <c r="AC816" s="66">
        <v>250</v>
      </c>
      <c r="AD816" s="66"/>
      <c r="AE816" s="66"/>
      <c r="AF816" s="66"/>
      <c r="AG816" s="66"/>
      <c r="AH816" s="195"/>
      <c r="AI816" s="34"/>
      <c r="AJ816" s="229">
        <v>180</v>
      </c>
      <c r="AK816" s="34"/>
      <c r="AL816" s="34"/>
      <c r="AM816" s="34"/>
      <c r="AN816" s="201"/>
      <c r="AO816" s="201"/>
      <c r="AP816" s="202">
        <v>240</v>
      </c>
      <c r="AQ816" s="18"/>
      <c r="AR816" s="18"/>
      <c r="AS816" s="18"/>
      <c r="AT816" s="51"/>
      <c r="AU816" s="17"/>
      <c r="AV816" s="18"/>
      <c r="AW816" s="112"/>
      <c r="AX816" s="103"/>
      <c r="AY816" s="18"/>
      <c r="AZ816" s="18"/>
      <c r="BA816" s="18"/>
      <c r="BB816" s="17"/>
      <c r="BC816" s="19"/>
      <c r="BD816" s="19"/>
      <c r="BE816" s="19"/>
      <c r="BF816" s="17"/>
      <c r="BG816" s="18"/>
      <c r="BH816" s="18"/>
      <c r="BI816" s="128"/>
      <c r="BJ816" s="331"/>
      <c r="BK816" s="332"/>
      <c r="BL816" s="332"/>
      <c r="BM816" s="332"/>
      <c r="BN816" s="333"/>
      <c r="BO816" s="203">
        <f t="shared" si="452"/>
        <v>6.9363999999999999</v>
      </c>
      <c r="BP816" s="285">
        <v>8.0991608654994618</v>
      </c>
      <c r="BQ816" s="204">
        <v>2.8356482721458525</v>
      </c>
      <c r="BR816" s="204"/>
      <c r="BS816" s="47"/>
      <c r="BT816" s="42"/>
      <c r="BU816" s="42"/>
      <c r="BV816" s="42"/>
      <c r="BW816" s="43"/>
      <c r="BX816" s="191"/>
      <c r="BY816" s="191"/>
      <c r="BZ816" s="205"/>
      <c r="CA816" s="191"/>
      <c r="CB816" s="206"/>
      <c r="CC816" s="191"/>
      <c r="CD816" s="207">
        <f t="shared" si="453"/>
        <v>59.288748969868692</v>
      </c>
      <c r="CE816" s="47" t="s">
        <v>356</v>
      </c>
      <c r="CF816" s="42">
        <v>31.8</v>
      </c>
      <c r="CG816" s="42" t="s">
        <v>353</v>
      </c>
      <c r="CH816" s="42">
        <v>175</v>
      </c>
      <c r="CI816" s="191"/>
      <c r="CJ816" s="192"/>
      <c r="CK816" s="191" t="s">
        <v>357</v>
      </c>
      <c r="CL816" s="191" t="s">
        <v>358</v>
      </c>
      <c r="CM816" s="208">
        <v>0.13</v>
      </c>
      <c r="CN816" s="191">
        <v>470</v>
      </c>
      <c r="CO816" s="205">
        <f t="shared" si="454"/>
        <v>75.299570526566839</v>
      </c>
      <c r="CP816" s="191">
        <f t="shared" si="455"/>
        <v>44.466561727401519</v>
      </c>
      <c r="CQ816" s="145" t="s">
        <v>353</v>
      </c>
      <c r="CR816" s="191">
        <v>175</v>
      </c>
      <c r="CS816" s="191"/>
      <c r="CT816" s="191"/>
      <c r="CU816" s="191"/>
      <c r="CV816" s="192"/>
      <c r="CW816" s="191" t="s">
        <v>357</v>
      </c>
      <c r="CX816" s="209" t="s">
        <v>358</v>
      </c>
      <c r="CY816" s="208">
        <v>0.13</v>
      </c>
      <c r="CZ816" s="191">
        <v>470</v>
      </c>
      <c r="DA816" s="191"/>
      <c r="DB816" s="191">
        <f t="shared" si="456"/>
        <v>56.179019427450463</v>
      </c>
      <c r="DC816" s="43">
        <f t="shared" si="457"/>
        <v>0</v>
      </c>
      <c r="DD816" s="191" t="s">
        <v>362</v>
      </c>
      <c r="DE816" s="191">
        <v>100</v>
      </c>
      <c r="DF816" s="191" t="s">
        <v>361</v>
      </c>
      <c r="DG816" s="191">
        <v>20</v>
      </c>
      <c r="DH816" s="191" t="s">
        <v>353</v>
      </c>
      <c r="DI816" s="192">
        <v>175</v>
      </c>
      <c r="DJ816" s="191"/>
      <c r="DK816" s="209"/>
      <c r="DL816" s="208"/>
      <c r="DM816" s="191"/>
      <c r="DN816" s="191">
        <f t="shared" si="458"/>
        <v>56.179019427450463</v>
      </c>
      <c r="DO816" s="192">
        <f t="shared" si="459"/>
        <v>0</v>
      </c>
      <c r="DP816" s="191">
        <v>1</v>
      </c>
      <c r="DQ816" s="191" t="s">
        <v>363</v>
      </c>
      <c r="DR816" s="191" t="s">
        <v>371</v>
      </c>
      <c r="DS816" s="208">
        <v>0.13400000000000001</v>
      </c>
      <c r="DT816" s="191">
        <v>580</v>
      </c>
      <c r="DU816" s="191">
        <f t="shared" si="460"/>
        <v>8.0991608654994618</v>
      </c>
      <c r="DV816" s="191">
        <v>0.375</v>
      </c>
      <c r="DW816" s="191">
        <v>0.45</v>
      </c>
      <c r="DX816" s="192">
        <f t="shared" si="461"/>
        <v>9.8814581616447814</v>
      </c>
      <c r="DY816" s="191">
        <v>1</v>
      </c>
      <c r="DZ816" s="191" t="s">
        <v>363</v>
      </c>
      <c r="EA816" s="191" t="s">
        <v>371</v>
      </c>
      <c r="EB816" s="208">
        <v>0.13400000000000001</v>
      </c>
      <c r="EC816" s="191">
        <v>580</v>
      </c>
      <c r="ED816" s="191">
        <f t="shared" si="462"/>
        <v>2.8356482721458525</v>
      </c>
      <c r="EE816" s="191">
        <v>0.47499999999999998</v>
      </c>
      <c r="EF816" s="191">
        <v>0.47499999999999998</v>
      </c>
      <c r="EG816" s="191">
        <f t="shared" si="463"/>
        <v>4.9407290808223907</v>
      </c>
      <c r="EH816" s="166">
        <f t="shared" si="464"/>
        <v>2</v>
      </c>
      <c r="EI816" s="205">
        <f t="shared" si="465"/>
        <v>3.0632048215762442</v>
      </c>
      <c r="EJ816" s="205">
        <f t="shared" si="466"/>
        <v>1.8018851891624967</v>
      </c>
      <c r="EK816" s="51">
        <f t="shared" si="477"/>
        <v>0.78376308298335573</v>
      </c>
      <c r="EL816" s="220">
        <f t="shared" si="467"/>
        <v>0.20249758921187788</v>
      </c>
      <c r="EM816" s="221">
        <f t="shared" si="468"/>
        <v>5.5195433993693825</v>
      </c>
      <c r="EN816" s="191"/>
      <c r="EO816" s="313"/>
      <c r="EP816" s="192" t="s">
        <v>354</v>
      </c>
      <c r="EQ816" s="222">
        <f t="shared" si="469"/>
        <v>3.0632048215762442</v>
      </c>
      <c r="ER816" s="191">
        <f t="shared" si="470"/>
        <v>1.8018851891624967</v>
      </c>
      <c r="ES816" s="51">
        <f t="shared" si="471"/>
        <v>0.78376308298335573</v>
      </c>
      <c r="ET816" s="191">
        <f t="shared" si="478"/>
        <v>3.6706975892118781</v>
      </c>
      <c r="EU816" s="191">
        <f t="shared" si="472"/>
        <v>5.5195433993693825</v>
      </c>
      <c r="EV816" s="191"/>
      <c r="EW816" s="191"/>
      <c r="EX816" s="192" t="str">
        <f t="shared" si="473"/>
        <v>Front</v>
      </c>
      <c r="EY816" s="145"/>
      <c r="EZ816" s="191"/>
      <c r="FA816" s="191"/>
      <c r="FB816" s="191"/>
      <c r="FC816" s="191"/>
      <c r="FD816" s="191"/>
      <c r="FE816" s="191"/>
      <c r="FF816" s="192"/>
      <c r="FG816" s="145"/>
      <c r="FH816" s="191"/>
      <c r="FI816" s="191"/>
      <c r="FJ816" s="191"/>
      <c r="FK816" s="191"/>
      <c r="FL816" s="191"/>
      <c r="FM816" s="191"/>
      <c r="FN816" s="192"/>
      <c r="FO816" s="145"/>
      <c r="FP816" s="191"/>
      <c r="FQ816" s="191"/>
      <c r="FR816" s="191"/>
      <c r="FS816" s="191"/>
      <c r="FT816" s="191"/>
      <c r="FU816" s="191"/>
      <c r="FV816" s="192"/>
      <c r="FW816" s="191"/>
      <c r="FX816" s="191"/>
      <c r="FY816" s="191"/>
      <c r="FZ816" s="191"/>
      <c r="GA816" s="191"/>
      <c r="GB816" s="191"/>
      <c r="GC816" s="191"/>
      <c r="GD816" s="210"/>
      <c r="GE816" s="145"/>
      <c r="GF816" s="191"/>
      <c r="GG816" s="191"/>
      <c r="GH816" s="191"/>
      <c r="GI816" s="191"/>
      <c r="GJ816" s="191"/>
      <c r="GK816" s="191"/>
      <c r="GL816" s="210"/>
      <c r="GM816" s="145"/>
      <c r="GN816" s="191"/>
      <c r="GO816" s="191"/>
      <c r="GP816" s="191"/>
      <c r="GQ816" s="191"/>
      <c r="GR816" s="191"/>
      <c r="GS816" s="191"/>
      <c r="GT816" s="210"/>
      <c r="GU816" s="145"/>
      <c r="GV816" s="191"/>
      <c r="GW816" s="191"/>
      <c r="GX816" s="191"/>
      <c r="GY816" s="191"/>
      <c r="GZ816" s="191"/>
      <c r="HA816" s="191"/>
      <c r="HB816" s="210"/>
      <c r="HC816" s="145"/>
      <c r="HD816" s="191"/>
      <c r="HE816" s="191"/>
      <c r="HF816" s="191"/>
      <c r="HG816" s="191"/>
      <c r="HH816" s="191"/>
      <c r="HI816" s="191"/>
      <c r="HJ816" s="210"/>
      <c r="HR816" s="310"/>
    </row>
    <row r="817" spans="1:226" s="309" customFormat="1" ht="14.45" customHeight="1" x14ac:dyDescent="0.25">
      <c r="A817" s="211" t="s">
        <v>431</v>
      </c>
      <c r="B817" s="194" t="s">
        <v>0</v>
      </c>
      <c r="C817" s="31">
        <f t="shared" si="479"/>
        <v>807</v>
      </c>
      <c r="D817" s="173" t="str">
        <f t="shared" si="436"/>
        <v>Dw_807</v>
      </c>
      <c r="E817" s="4">
        <v>546.57554337504757</v>
      </c>
      <c r="F817" s="195" t="s">
        <v>360</v>
      </c>
      <c r="G817" s="195">
        <v>17.5</v>
      </c>
      <c r="H817" s="3">
        <f t="shared" si="437"/>
        <v>47.556742326139869</v>
      </c>
      <c r="I817" s="196">
        <f t="shared" si="438"/>
        <v>169.32907638992185</v>
      </c>
      <c r="J817" s="1">
        <f t="shared" si="439"/>
        <v>0.30000000000000004</v>
      </c>
      <c r="K817" s="280">
        <f t="shared" si="440"/>
        <v>0.68447507764344184</v>
      </c>
      <c r="L817" s="280">
        <f t="shared" si="441"/>
        <v>0.79628490743933722</v>
      </c>
      <c r="M817" s="225">
        <f t="shared" si="442"/>
        <v>1.0681707878265394</v>
      </c>
      <c r="N817" s="15" t="s">
        <v>432</v>
      </c>
      <c r="O817" s="197">
        <f t="shared" si="443"/>
        <v>0.59721368057950286</v>
      </c>
      <c r="P817" s="198">
        <f t="shared" si="444"/>
        <v>0</v>
      </c>
      <c r="Q817" s="198">
        <f t="shared" si="445"/>
        <v>0</v>
      </c>
      <c r="R817" s="198">
        <f t="shared" si="446"/>
        <v>0.74841008612929383</v>
      </c>
      <c r="S817" s="77">
        <f t="shared" si="447"/>
        <v>0.82812556295771456</v>
      </c>
      <c r="T817" s="199"/>
      <c r="U817" s="3">
        <f t="shared" si="448"/>
        <v>1.7507086186918022</v>
      </c>
      <c r="V817" s="98">
        <f t="shared" si="449"/>
        <v>10.420934269709976</v>
      </c>
      <c r="W817" s="49">
        <f t="shared" si="450"/>
        <v>4.5635776116898406</v>
      </c>
      <c r="X817" s="317">
        <f t="shared" si="451"/>
        <v>8.1429553220537659E-2</v>
      </c>
      <c r="Y817" s="318">
        <v>8.1429553220537673E-2</v>
      </c>
      <c r="Z817" s="200"/>
      <c r="AA817" s="66"/>
      <c r="AB817" s="66"/>
      <c r="AC817" s="66">
        <v>250</v>
      </c>
      <c r="AD817" s="66"/>
      <c r="AE817" s="66"/>
      <c r="AF817" s="66"/>
      <c r="AG817" s="66"/>
      <c r="AH817" s="195"/>
      <c r="AI817" s="34"/>
      <c r="AJ817" s="229">
        <v>180</v>
      </c>
      <c r="AK817" s="34"/>
      <c r="AL817" s="34"/>
      <c r="AM817" s="34"/>
      <c r="AN817" s="201"/>
      <c r="AO817" s="201"/>
      <c r="AP817" s="202">
        <v>240</v>
      </c>
      <c r="AQ817" s="18"/>
      <c r="AR817" s="18"/>
      <c r="AS817" s="18"/>
      <c r="AT817" s="51"/>
      <c r="AU817" s="17"/>
      <c r="AV817" s="18"/>
      <c r="AW817" s="112"/>
      <c r="AX817" s="103"/>
      <c r="AY817" s="18"/>
      <c r="AZ817" s="18"/>
      <c r="BA817" s="18"/>
      <c r="BB817" s="17"/>
      <c r="BC817" s="19"/>
      <c r="BD817" s="19"/>
      <c r="BE817" s="19"/>
      <c r="BF817" s="17"/>
      <c r="BG817" s="18"/>
      <c r="BH817" s="18"/>
      <c r="BI817" s="128"/>
      <c r="BJ817" s="331"/>
      <c r="BK817" s="332"/>
      <c r="BL817" s="332"/>
      <c r="BM817" s="332"/>
      <c r="BN817" s="333"/>
      <c r="BO817" s="203">
        <f t="shared" si="452"/>
        <v>6.9363999999999999</v>
      </c>
      <c r="BP817" s="285">
        <v>6.8561130162822028</v>
      </c>
      <c r="BQ817" s="204">
        <v>2.6904303679115555</v>
      </c>
      <c r="BR817" s="204"/>
      <c r="BS817" s="47"/>
      <c r="BT817" s="42"/>
      <c r="BU817" s="42"/>
      <c r="BV817" s="42"/>
      <c r="BW817" s="43"/>
      <c r="BX817" s="191"/>
      <c r="BY817" s="191"/>
      <c r="BZ817" s="205"/>
      <c r="CA817" s="191"/>
      <c r="CB817" s="206"/>
      <c r="CC817" s="191"/>
      <c r="CD817" s="207">
        <f t="shared" si="453"/>
        <v>50.798722916976558</v>
      </c>
      <c r="CE817" s="47" t="s">
        <v>356</v>
      </c>
      <c r="CF817" s="42">
        <v>31.8</v>
      </c>
      <c r="CG817" s="42" t="s">
        <v>353</v>
      </c>
      <c r="CH817" s="42">
        <v>175</v>
      </c>
      <c r="CI817" s="191"/>
      <c r="CJ817" s="192"/>
      <c r="CK817" s="191" t="s">
        <v>357</v>
      </c>
      <c r="CL817" s="191" t="s">
        <v>358</v>
      </c>
      <c r="CM817" s="208">
        <v>0.13</v>
      </c>
      <c r="CN817" s="191">
        <v>470</v>
      </c>
      <c r="CO817" s="205">
        <f t="shared" si="454"/>
        <v>64.244037886214244</v>
      </c>
      <c r="CP817" s="191">
        <f t="shared" si="455"/>
        <v>38.099042187732415</v>
      </c>
      <c r="CQ817" s="145" t="s">
        <v>353</v>
      </c>
      <c r="CR817" s="191">
        <v>175</v>
      </c>
      <c r="CS817" s="191"/>
      <c r="CT817" s="191"/>
      <c r="CU817" s="191"/>
      <c r="CV817" s="192"/>
      <c r="CW817" s="191" t="s">
        <v>357</v>
      </c>
      <c r="CX817" s="209" t="s">
        <v>358</v>
      </c>
      <c r="CY817" s="208">
        <v>0.13</v>
      </c>
      <c r="CZ817" s="191">
        <v>470</v>
      </c>
      <c r="DA817" s="191"/>
      <c r="DB817" s="191">
        <f t="shared" si="456"/>
        <v>47.556742326139869</v>
      </c>
      <c r="DC817" s="43">
        <f t="shared" si="457"/>
        <v>0</v>
      </c>
      <c r="DD817" s="191" t="s">
        <v>362</v>
      </c>
      <c r="DE817" s="191">
        <v>100</v>
      </c>
      <c r="DF817" s="191" t="s">
        <v>361</v>
      </c>
      <c r="DG817" s="191">
        <v>20</v>
      </c>
      <c r="DH817" s="191" t="s">
        <v>353</v>
      </c>
      <c r="DI817" s="192">
        <v>175</v>
      </c>
      <c r="DJ817" s="191"/>
      <c r="DK817" s="209"/>
      <c r="DL817" s="208"/>
      <c r="DM817" s="191"/>
      <c r="DN817" s="191">
        <f t="shared" si="458"/>
        <v>47.556742326139869</v>
      </c>
      <c r="DO817" s="192">
        <f t="shared" si="459"/>
        <v>0</v>
      </c>
      <c r="DP817" s="191">
        <v>1</v>
      </c>
      <c r="DQ817" s="191" t="s">
        <v>363</v>
      </c>
      <c r="DR817" s="191" t="s">
        <v>371</v>
      </c>
      <c r="DS817" s="208">
        <v>0.13400000000000001</v>
      </c>
      <c r="DT817" s="191">
        <v>580</v>
      </c>
      <c r="DU817" s="191">
        <f t="shared" si="460"/>
        <v>6.8561130162822028</v>
      </c>
      <c r="DV817" s="191">
        <v>0.375</v>
      </c>
      <c r="DW817" s="191">
        <v>0.45</v>
      </c>
      <c r="DX817" s="192">
        <f t="shared" si="461"/>
        <v>8.4664538194960937</v>
      </c>
      <c r="DY817" s="191">
        <v>1</v>
      </c>
      <c r="DZ817" s="191" t="s">
        <v>363</v>
      </c>
      <c r="EA817" s="191" t="s">
        <v>371</v>
      </c>
      <c r="EB817" s="208">
        <v>0.13400000000000001</v>
      </c>
      <c r="EC817" s="191">
        <v>580</v>
      </c>
      <c r="ED817" s="191">
        <f t="shared" si="462"/>
        <v>2.6904303679115555</v>
      </c>
      <c r="EE817" s="191">
        <v>0.47499999999999998</v>
      </c>
      <c r="EF817" s="191">
        <v>0.47499999999999998</v>
      </c>
      <c r="EG817" s="191">
        <f t="shared" si="463"/>
        <v>4.2332269097480468</v>
      </c>
      <c r="EH817" s="166">
        <f t="shared" si="464"/>
        <v>2</v>
      </c>
      <c r="EI817" s="205">
        <f t="shared" si="465"/>
        <v>2.9762046517760634</v>
      </c>
      <c r="EJ817" s="205">
        <f t="shared" si="466"/>
        <v>1.7507086186918022</v>
      </c>
      <c r="EK817" s="51">
        <f t="shared" si="477"/>
        <v>0.68972174921975338</v>
      </c>
      <c r="EL817" s="220">
        <f t="shared" si="467"/>
        <v>0.24599767411196827</v>
      </c>
      <c r="EM817" s="221">
        <f t="shared" si="468"/>
        <v>5.210467134854988</v>
      </c>
      <c r="EN817" s="191"/>
      <c r="EO817" s="313"/>
      <c r="EP817" s="192" t="s">
        <v>354</v>
      </c>
      <c r="EQ817" s="222">
        <f t="shared" si="469"/>
        <v>2.9762046517760634</v>
      </c>
      <c r="ER817" s="191">
        <f t="shared" si="470"/>
        <v>1.7507086186918022</v>
      </c>
      <c r="ES817" s="51">
        <f t="shared" si="471"/>
        <v>0.68972174921975338</v>
      </c>
      <c r="ET817" s="191">
        <f t="shared" si="478"/>
        <v>3.7141976741119684</v>
      </c>
      <c r="EU817" s="191">
        <f t="shared" si="472"/>
        <v>5.210467134854988</v>
      </c>
      <c r="EV817" s="191"/>
      <c r="EW817" s="191"/>
      <c r="EX817" s="192" t="str">
        <f t="shared" si="473"/>
        <v>Front</v>
      </c>
      <c r="EY817" s="145"/>
      <c r="EZ817" s="191"/>
      <c r="FA817" s="191"/>
      <c r="FB817" s="191"/>
      <c r="FC817" s="191"/>
      <c r="FD817" s="191"/>
      <c r="FE817" s="191"/>
      <c r="FF817" s="192"/>
      <c r="FG817" s="145"/>
      <c r="FH817" s="191"/>
      <c r="FI817" s="191"/>
      <c r="FJ817" s="191"/>
      <c r="FK817" s="191"/>
      <c r="FL817" s="191"/>
      <c r="FM817" s="191"/>
      <c r="FN817" s="192"/>
      <c r="FO817" s="145"/>
      <c r="FP817" s="191"/>
      <c r="FQ817" s="191"/>
      <c r="FR817" s="191"/>
      <c r="FS817" s="191"/>
      <c r="FT817" s="191"/>
      <c r="FU817" s="191"/>
      <c r="FV817" s="192"/>
      <c r="FW817" s="191"/>
      <c r="FX817" s="191"/>
      <c r="FY817" s="191"/>
      <c r="FZ817" s="191"/>
      <c r="GA817" s="191"/>
      <c r="GB817" s="191"/>
      <c r="GC817" s="191"/>
      <c r="GD817" s="210"/>
      <c r="GE817" s="145"/>
      <c r="GF817" s="191"/>
      <c r="GG817" s="191"/>
      <c r="GH817" s="191"/>
      <c r="GI817" s="191"/>
      <c r="GJ817" s="191"/>
      <c r="GK817" s="191"/>
      <c r="GL817" s="210"/>
      <c r="GM817" s="145"/>
      <c r="GN817" s="191"/>
      <c r="GO817" s="191"/>
      <c r="GP817" s="191"/>
      <c r="GQ817" s="191"/>
      <c r="GR817" s="191"/>
      <c r="GS817" s="191"/>
      <c r="GT817" s="210"/>
      <c r="GU817" s="145"/>
      <c r="GV817" s="191"/>
      <c r="GW817" s="191"/>
      <c r="GX817" s="191"/>
      <c r="GY817" s="191"/>
      <c r="GZ817" s="191"/>
      <c r="HA817" s="191"/>
      <c r="HB817" s="210"/>
      <c r="HC817" s="145"/>
      <c r="HD817" s="191"/>
      <c r="HE817" s="191"/>
      <c r="HF817" s="191"/>
      <c r="HG817" s="191"/>
      <c r="HH817" s="191"/>
      <c r="HI817" s="191"/>
      <c r="HJ817" s="210"/>
      <c r="HR817" s="310"/>
    </row>
    <row r="818" spans="1:226" s="309" customFormat="1" ht="14.45" customHeight="1" x14ac:dyDescent="0.25">
      <c r="A818" s="211" t="s">
        <v>431</v>
      </c>
      <c r="B818" s="194" t="s">
        <v>0</v>
      </c>
      <c r="C818" s="31">
        <f t="shared" si="479"/>
        <v>808</v>
      </c>
      <c r="D818" s="173" t="str">
        <f t="shared" si="436"/>
        <v>Dw_808</v>
      </c>
      <c r="E818" s="4">
        <v>487.79202453967781</v>
      </c>
      <c r="F818" s="195" t="s">
        <v>360</v>
      </c>
      <c r="G818" s="195">
        <v>17.5</v>
      </c>
      <c r="H818" s="3">
        <f t="shared" si="437"/>
        <v>42.714826079102302</v>
      </c>
      <c r="I818" s="196">
        <f t="shared" si="438"/>
        <v>165.75792849177645</v>
      </c>
      <c r="J818" s="1">
        <f t="shared" si="439"/>
        <v>0.3</v>
      </c>
      <c r="K818" s="280">
        <f t="shared" si="440"/>
        <v>0.6190519804139033</v>
      </c>
      <c r="L818" s="280">
        <f t="shared" si="441"/>
        <v>0.77426585808320436</v>
      </c>
      <c r="M818" s="225">
        <f t="shared" si="442"/>
        <v>1.1641713922806169</v>
      </c>
      <c r="N818" s="15" t="s">
        <v>432</v>
      </c>
      <c r="O818" s="197">
        <f t="shared" si="443"/>
        <v>0.5806993935624033</v>
      </c>
      <c r="P818" s="198">
        <f t="shared" si="444"/>
        <v>0</v>
      </c>
      <c r="Q818" s="198">
        <f t="shared" si="445"/>
        <v>0</v>
      </c>
      <c r="R818" s="198">
        <f t="shared" si="446"/>
        <v>0.81567257024396689</v>
      </c>
      <c r="S818" s="77">
        <f t="shared" si="447"/>
        <v>0.71106637138638018</v>
      </c>
      <c r="T818" s="199"/>
      <c r="U818" s="3">
        <f t="shared" si="448"/>
        <v>2.1762810749285411</v>
      </c>
      <c r="V818" s="98">
        <f t="shared" si="449"/>
        <v>16.10307767811323</v>
      </c>
      <c r="W818" s="49">
        <f t="shared" si="450"/>
        <v>2.6525877185054432</v>
      </c>
      <c r="X818" s="317">
        <f t="shared" si="451"/>
        <v>0.1433151392407585</v>
      </c>
      <c r="Y818" s="318">
        <v>0.1433151392407585</v>
      </c>
      <c r="Z818" s="200"/>
      <c r="AA818" s="66"/>
      <c r="AB818" s="66"/>
      <c r="AC818" s="66">
        <v>250</v>
      </c>
      <c r="AD818" s="66"/>
      <c r="AE818" s="66"/>
      <c r="AF818" s="66"/>
      <c r="AG818" s="66"/>
      <c r="AH818" s="195"/>
      <c r="AI818" s="34"/>
      <c r="AJ818" s="229">
        <v>180</v>
      </c>
      <c r="AK818" s="34"/>
      <c r="AL818" s="34"/>
      <c r="AM818" s="34"/>
      <c r="AN818" s="201"/>
      <c r="AO818" s="201"/>
      <c r="AP818" s="202">
        <v>240</v>
      </c>
      <c r="AQ818" s="18"/>
      <c r="AR818" s="18"/>
      <c r="AS818" s="18"/>
      <c r="AT818" s="51"/>
      <c r="AU818" s="17"/>
      <c r="AV818" s="18"/>
      <c r="AW818" s="112"/>
      <c r="AX818" s="103"/>
      <c r="AY818" s="18"/>
      <c r="AZ818" s="18"/>
      <c r="BA818" s="18"/>
      <c r="BB818" s="17"/>
      <c r="BC818" s="19"/>
      <c r="BD818" s="19"/>
      <c r="BE818" s="19"/>
      <c r="BF818" s="17"/>
      <c r="BG818" s="18"/>
      <c r="BH818" s="18"/>
      <c r="BI818" s="128"/>
      <c r="BJ818" s="331"/>
      <c r="BK818" s="332"/>
      <c r="BL818" s="332"/>
      <c r="BM818" s="332"/>
      <c r="BN818" s="333"/>
      <c r="BO818" s="203">
        <f t="shared" si="452"/>
        <v>6.9363999999999999</v>
      </c>
      <c r="BP818" s="285">
        <v>6.1580684618969928</v>
      </c>
      <c r="BQ818" s="204">
        <v>3.0672599108285876</v>
      </c>
      <c r="BR818" s="204"/>
      <c r="BS818" s="47"/>
      <c r="BT818" s="42"/>
      <c r="BU818" s="42"/>
      <c r="BV818" s="42"/>
      <c r="BW818" s="43"/>
      <c r="BX818" s="191"/>
      <c r="BY818" s="191"/>
      <c r="BZ818" s="205"/>
      <c r="CA818" s="191"/>
      <c r="CB818" s="206"/>
      <c r="CC818" s="191"/>
      <c r="CD818" s="207">
        <f t="shared" si="453"/>
        <v>49.727378547532936</v>
      </c>
      <c r="CE818" s="47" t="s">
        <v>356</v>
      </c>
      <c r="CF818" s="42">
        <v>31.8</v>
      </c>
      <c r="CG818" s="42" t="s">
        <v>353</v>
      </c>
      <c r="CH818" s="42">
        <v>175</v>
      </c>
      <c r="CI818" s="191"/>
      <c r="CJ818" s="192"/>
      <c r="CK818" s="191" t="s">
        <v>357</v>
      </c>
      <c r="CL818" s="191" t="s">
        <v>358</v>
      </c>
      <c r="CM818" s="208">
        <v>0.13</v>
      </c>
      <c r="CN818" s="191">
        <v>470</v>
      </c>
      <c r="CO818" s="205">
        <f t="shared" si="454"/>
        <v>70.356722482143994</v>
      </c>
      <c r="CP818" s="191">
        <f t="shared" si="455"/>
        <v>37.295533910649702</v>
      </c>
      <c r="CQ818" s="145" t="s">
        <v>353</v>
      </c>
      <c r="CR818" s="191">
        <v>175</v>
      </c>
      <c r="CS818" s="191"/>
      <c r="CT818" s="191"/>
      <c r="CU818" s="191"/>
      <c r="CV818" s="192"/>
      <c r="CW818" s="191" t="s">
        <v>357</v>
      </c>
      <c r="CX818" s="209" t="s">
        <v>358</v>
      </c>
      <c r="CY818" s="208">
        <v>0.13</v>
      </c>
      <c r="CZ818" s="191">
        <v>470</v>
      </c>
      <c r="DA818" s="191"/>
      <c r="DB818" s="191">
        <f t="shared" si="456"/>
        <v>42.714826079102302</v>
      </c>
      <c r="DC818" s="43">
        <f t="shared" si="457"/>
        <v>0</v>
      </c>
      <c r="DD818" s="191" t="s">
        <v>362</v>
      </c>
      <c r="DE818" s="191">
        <v>100</v>
      </c>
      <c r="DF818" s="191" t="s">
        <v>361</v>
      </c>
      <c r="DG818" s="191">
        <v>20</v>
      </c>
      <c r="DH818" s="191" t="s">
        <v>353</v>
      </c>
      <c r="DI818" s="192">
        <v>175</v>
      </c>
      <c r="DJ818" s="191"/>
      <c r="DK818" s="209"/>
      <c r="DL818" s="208"/>
      <c r="DM818" s="191"/>
      <c r="DN818" s="191">
        <f t="shared" si="458"/>
        <v>42.714826079102302</v>
      </c>
      <c r="DO818" s="192">
        <f t="shared" si="459"/>
        <v>0</v>
      </c>
      <c r="DP818" s="191">
        <v>1</v>
      </c>
      <c r="DQ818" s="191" t="s">
        <v>363</v>
      </c>
      <c r="DR818" s="191" t="s">
        <v>371</v>
      </c>
      <c r="DS818" s="208">
        <v>0.13400000000000001</v>
      </c>
      <c r="DT818" s="191">
        <v>580</v>
      </c>
      <c r="DU818" s="191">
        <f t="shared" si="460"/>
        <v>6.1580684618969928</v>
      </c>
      <c r="DV818" s="191">
        <v>0.375</v>
      </c>
      <c r="DW818" s="191">
        <v>0.45</v>
      </c>
      <c r="DX818" s="192">
        <f t="shared" si="461"/>
        <v>8.2878964245888227</v>
      </c>
      <c r="DY818" s="191">
        <v>1</v>
      </c>
      <c r="DZ818" s="191" t="s">
        <v>363</v>
      </c>
      <c r="EA818" s="191" t="s">
        <v>371</v>
      </c>
      <c r="EB818" s="208">
        <v>0.13400000000000001</v>
      </c>
      <c r="EC818" s="191">
        <v>580</v>
      </c>
      <c r="ED818" s="191">
        <f t="shared" si="462"/>
        <v>3.0672599108285876</v>
      </c>
      <c r="EE818" s="191">
        <v>0.47499999999999998</v>
      </c>
      <c r="EF818" s="191">
        <v>0.47499999999999998</v>
      </c>
      <c r="EG818" s="191">
        <f t="shared" si="463"/>
        <v>4.1439482122944113</v>
      </c>
      <c r="EH818" s="166">
        <f t="shared" si="464"/>
        <v>2</v>
      </c>
      <c r="EI818" s="205">
        <f t="shared" si="465"/>
        <v>3.6996778273785198</v>
      </c>
      <c r="EJ818" s="205">
        <f t="shared" si="466"/>
        <v>2.1762810749285411</v>
      </c>
      <c r="EK818" s="51">
        <f t="shared" si="477"/>
        <v>0.64097883590004656</v>
      </c>
      <c r="EL818" s="220">
        <f t="shared" si="467"/>
        <v>1.61836108631074</v>
      </c>
      <c r="EM818" s="221">
        <f t="shared" si="468"/>
        <v>8.0515388390566152</v>
      </c>
      <c r="EN818" s="191"/>
      <c r="EO818" s="313"/>
      <c r="EP818" s="192" t="s">
        <v>354</v>
      </c>
      <c r="EQ818" s="222">
        <f t="shared" si="469"/>
        <v>3.6996778273785198</v>
      </c>
      <c r="ER818" s="191">
        <f t="shared" si="470"/>
        <v>2.1762810749285411</v>
      </c>
      <c r="ES818" s="51">
        <f t="shared" si="471"/>
        <v>0.64097883590004656</v>
      </c>
      <c r="ET818" s="191">
        <f t="shared" si="478"/>
        <v>1.61836108631074</v>
      </c>
      <c r="EU818" s="191">
        <f t="shared" si="472"/>
        <v>8.0515388390566152</v>
      </c>
      <c r="EV818" s="191"/>
      <c r="EW818" s="191"/>
      <c r="EX818" s="192" t="str">
        <f t="shared" si="473"/>
        <v>Rear</v>
      </c>
      <c r="EY818" s="145"/>
      <c r="EZ818" s="191"/>
      <c r="FA818" s="191"/>
      <c r="FB818" s="191"/>
      <c r="FC818" s="191"/>
      <c r="FD818" s="191"/>
      <c r="FE818" s="191"/>
      <c r="FF818" s="192"/>
      <c r="FG818" s="145"/>
      <c r="FH818" s="191"/>
      <c r="FI818" s="191"/>
      <c r="FJ818" s="191"/>
      <c r="FK818" s="191"/>
      <c r="FL818" s="191"/>
      <c r="FM818" s="191"/>
      <c r="FN818" s="192"/>
      <c r="FO818" s="145"/>
      <c r="FP818" s="191"/>
      <c r="FQ818" s="191"/>
      <c r="FR818" s="191"/>
      <c r="FS818" s="191"/>
      <c r="FT818" s="191"/>
      <c r="FU818" s="191"/>
      <c r="FV818" s="192"/>
      <c r="FW818" s="191"/>
      <c r="FX818" s="191"/>
      <c r="FY818" s="191"/>
      <c r="FZ818" s="191"/>
      <c r="GA818" s="191"/>
      <c r="GB818" s="191"/>
      <c r="GC818" s="191"/>
      <c r="GD818" s="210"/>
      <c r="GE818" s="145"/>
      <c r="GF818" s="191"/>
      <c r="GG818" s="191"/>
      <c r="GH818" s="191"/>
      <c r="GI818" s="191"/>
      <c r="GJ818" s="191"/>
      <c r="GK818" s="191"/>
      <c r="GL818" s="210"/>
      <c r="GM818" s="145"/>
      <c r="GN818" s="191"/>
      <c r="GO818" s="191"/>
      <c r="GP818" s="191"/>
      <c r="GQ818" s="191"/>
      <c r="GR818" s="191"/>
      <c r="GS818" s="191"/>
      <c r="GT818" s="210"/>
      <c r="GU818" s="145"/>
      <c r="GV818" s="191"/>
      <c r="GW818" s="191"/>
      <c r="GX818" s="191"/>
      <c r="GY818" s="191"/>
      <c r="GZ818" s="191"/>
      <c r="HA818" s="191"/>
      <c r="HB818" s="210"/>
      <c r="HC818" s="145"/>
      <c r="HD818" s="191"/>
      <c r="HE818" s="191"/>
      <c r="HF818" s="191"/>
      <c r="HG818" s="191"/>
      <c r="HH818" s="191"/>
      <c r="HI818" s="191"/>
      <c r="HJ818" s="210"/>
      <c r="HR818" s="310"/>
    </row>
    <row r="819" spans="1:226" s="309" customFormat="1" ht="14.45" customHeight="1" x14ac:dyDescent="0.25">
      <c r="A819" s="211" t="s">
        <v>431</v>
      </c>
      <c r="B819" s="194" t="s">
        <v>0</v>
      </c>
      <c r="C819" s="31">
        <f t="shared" si="479"/>
        <v>809</v>
      </c>
      <c r="D819" s="173" t="str">
        <f t="shared" si="436"/>
        <v>Dw_809</v>
      </c>
      <c r="E819" s="4">
        <v>618.28922443333408</v>
      </c>
      <c r="F819" s="195" t="s">
        <v>360</v>
      </c>
      <c r="G819" s="195">
        <v>17.5</v>
      </c>
      <c r="H819" s="3">
        <f t="shared" si="437"/>
        <v>54.055262674420042</v>
      </c>
      <c r="I819" s="196">
        <f t="shared" si="438"/>
        <v>196.16290733891344</v>
      </c>
      <c r="J819" s="1">
        <f t="shared" si="439"/>
        <v>0.30000000000000004</v>
      </c>
      <c r="K819" s="280">
        <f t="shared" si="440"/>
        <v>0.66833935518414944</v>
      </c>
      <c r="L819" s="280">
        <f t="shared" si="441"/>
        <v>0.76632774193850928</v>
      </c>
      <c r="M819" s="225">
        <f t="shared" si="442"/>
        <v>1.088679793420418</v>
      </c>
      <c r="N819" s="15" t="s">
        <v>432</v>
      </c>
      <c r="O819" s="197">
        <f t="shared" si="443"/>
        <v>0.57474580645388185</v>
      </c>
      <c r="P819" s="198">
        <f t="shared" si="444"/>
        <v>0</v>
      </c>
      <c r="Q819" s="198">
        <f t="shared" si="445"/>
        <v>0</v>
      </c>
      <c r="R819" s="198">
        <f t="shared" si="446"/>
        <v>0.76277964839205936</v>
      </c>
      <c r="S819" s="77">
        <f t="shared" si="447"/>
        <v>0.86352875611011648</v>
      </c>
      <c r="T819" s="199"/>
      <c r="U819" s="3">
        <f t="shared" si="448"/>
        <v>1.8197474769088025</v>
      </c>
      <c r="V819" s="98">
        <f t="shared" si="449"/>
        <v>11.259034991034236</v>
      </c>
      <c r="W819" s="49">
        <f t="shared" si="450"/>
        <v>4.8010564597645518</v>
      </c>
      <c r="X819" s="317">
        <f t="shared" si="451"/>
        <v>7.7426538227168815E-2</v>
      </c>
      <c r="Y819" s="318">
        <v>7.7426538227168801E-2</v>
      </c>
      <c r="Z819" s="200"/>
      <c r="AA819" s="66"/>
      <c r="AB819" s="66"/>
      <c r="AC819" s="66">
        <v>250</v>
      </c>
      <c r="AD819" s="66"/>
      <c r="AE819" s="66"/>
      <c r="AF819" s="66"/>
      <c r="AG819" s="66"/>
      <c r="AH819" s="195"/>
      <c r="AI819" s="34"/>
      <c r="AJ819" s="229">
        <v>180</v>
      </c>
      <c r="AK819" s="34"/>
      <c r="AL819" s="34"/>
      <c r="AM819" s="34"/>
      <c r="AN819" s="201"/>
      <c r="AO819" s="201"/>
      <c r="AP819" s="202">
        <v>240</v>
      </c>
      <c r="AQ819" s="18"/>
      <c r="AR819" s="18"/>
      <c r="AS819" s="18"/>
      <c r="AT819" s="51"/>
      <c r="AU819" s="17"/>
      <c r="AV819" s="18"/>
      <c r="AW819" s="112"/>
      <c r="AX819" s="103"/>
      <c r="AY819" s="18"/>
      <c r="AZ819" s="18"/>
      <c r="BA819" s="18"/>
      <c r="BB819" s="17"/>
      <c r="BC819" s="19"/>
      <c r="BD819" s="19"/>
      <c r="BE819" s="19"/>
      <c r="BF819" s="17"/>
      <c r="BG819" s="18"/>
      <c r="BH819" s="18"/>
      <c r="BI819" s="128"/>
      <c r="BJ819" s="331"/>
      <c r="BK819" s="332"/>
      <c r="BL819" s="332"/>
      <c r="BM819" s="332"/>
      <c r="BN819" s="333"/>
      <c r="BO819" s="203">
        <f t="shared" si="452"/>
        <v>6.9363999999999999</v>
      </c>
      <c r="BP819" s="285">
        <v>7.7929852191944011</v>
      </c>
      <c r="BQ819" s="204">
        <v>2.9890039767351957</v>
      </c>
      <c r="BR819" s="204"/>
      <c r="BS819" s="47"/>
      <c r="BT819" s="42"/>
      <c r="BU819" s="42"/>
      <c r="BV819" s="42"/>
      <c r="BW819" s="43"/>
      <c r="BX819" s="191"/>
      <c r="BY819" s="191"/>
      <c r="BZ819" s="205"/>
      <c r="CA819" s="191"/>
      <c r="CB819" s="206"/>
      <c r="CC819" s="191"/>
      <c r="CD819" s="207">
        <f t="shared" si="453"/>
        <v>58.848872201674041</v>
      </c>
      <c r="CE819" s="47" t="s">
        <v>356</v>
      </c>
      <c r="CF819" s="42">
        <v>31.8</v>
      </c>
      <c r="CG819" s="42" t="s">
        <v>353</v>
      </c>
      <c r="CH819" s="42">
        <v>175</v>
      </c>
      <c r="CI819" s="191"/>
      <c r="CJ819" s="192"/>
      <c r="CK819" s="191" t="s">
        <v>357</v>
      </c>
      <c r="CL819" s="191" t="s">
        <v>358</v>
      </c>
      <c r="CM819" s="208">
        <v>0.13</v>
      </c>
      <c r="CN819" s="191">
        <v>470</v>
      </c>
      <c r="CO819" s="205">
        <f t="shared" si="454"/>
        <v>78.080828138645501</v>
      </c>
      <c r="CP819" s="191">
        <f t="shared" si="455"/>
        <v>44.136654151255527</v>
      </c>
      <c r="CQ819" s="145" t="s">
        <v>353</v>
      </c>
      <c r="CR819" s="191">
        <v>175</v>
      </c>
      <c r="CS819" s="191"/>
      <c r="CT819" s="191"/>
      <c r="CU819" s="191"/>
      <c r="CV819" s="192"/>
      <c r="CW819" s="191" t="s">
        <v>357</v>
      </c>
      <c r="CX819" s="209" t="s">
        <v>358</v>
      </c>
      <c r="CY819" s="208">
        <v>0.13</v>
      </c>
      <c r="CZ819" s="191">
        <v>470</v>
      </c>
      <c r="DA819" s="191"/>
      <c r="DB819" s="191">
        <f t="shared" si="456"/>
        <v>54.055262674420042</v>
      </c>
      <c r="DC819" s="43">
        <f t="shared" si="457"/>
        <v>0</v>
      </c>
      <c r="DD819" s="191" t="s">
        <v>362</v>
      </c>
      <c r="DE819" s="191">
        <v>100</v>
      </c>
      <c r="DF819" s="191" t="s">
        <v>361</v>
      </c>
      <c r="DG819" s="191">
        <v>20</v>
      </c>
      <c r="DH819" s="191" t="s">
        <v>353</v>
      </c>
      <c r="DI819" s="192">
        <v>175</v>
      </c>
      <c r="DJ819" s="191"/>
      <c r="DK819" s="209"/>
      <c r="DL819" s="208"/>
      <c r="DM819" s="191"/>
      <c r="DN819" s="191">
        <f t="shared" si="458"/>
        <v>54.055262674420042</v>
      </c>
      <c r="DO819" s="192">
        <f t="shared" si="459"/>
        <v>0</v>
      </c>
      <c r="DP819" s="191">
        <v>1</v>
      </c>
      <c r="DQ819" s="191" t="s">
        <v>363</v>
      </c>
      <c r="DR819" s="191" t="s">
        <v>371</v>
      </c>
      <c r="DS819" s="208">
        <v>0.13400000000000001</v>
      </c>
      <c r="DT819" s="191">
        <v>580</v>
      </c>
      <c r="DU819" s="191">
        <f t="shared" si="460"/>
        <v>7.7929852191944011</v>
      </c>
      <c r="DV819" s="191">
        <v>0.375</v>
      </c>
      <c r="DW819" s="191">
        <v>0.45</v>
      </c>
      <c r="DX819" s="192">
        <f t="shared" si="461"/>
        <v>9.8081453669456735</v>
      </c>
      <c r="DY819" s="191">
        <v>1</v>
      </c>
      <c r="DZ819" s="191" t="s">
        <v>363</v>
      </c>
      <c r="EA819" s="191" t="s">
        <v>371</v>
      </c>
      <c r="EB819" s="208">
        <v>0.13400000000000001</v>
      </c>
      <c r="EC819" s="191">
        <v>580</v>
      </c>
      <c r="ED819" s="191">
        <f t="shared" si="462"/>
        <v>2.9890039767351957</v>
      </c>
      <c r="EE819" s="191">
        <v>0.47499999999999998</v>
      </c>
      <c r="EF819" s="191">
        <v>0.47499999999999998</v>
      </c>
      <c r="EG819" s="191">
        <f t="shared" si="463"/>
        <v>4.9040726834728368</v>
      </c>
      <c r="EH819" s="166">
        <f t="shared" si="464"/>
        <v>2</v>
      </c>
      <c r="EI819" s="205">
        <f t="shared" si="465"/>
        <v>3.0935707107449639</v>
      </c>
      <c r="EJ819" s="205">
        <f t="shared" si="466"/>
        <v>1.8197474769088022</v>
      </c>
      <c r="EK819" s="51">
        <f t="shared" si="477"/>
        <v>0.91925649982639346</v>
      </c>
      <c r="EL819" s="220">
        <f t="shared" si="467"/>
        <v>0.18731464462751801</v>
      </c>
      <c r="EM819" s="221">
        <f t="shared" si="468"/>
        <v>5.6295174955171179</v>
      </c>
      <c r="EN819" s="191"/>
      <c r="EO819" s="313"/>
      <c r="EP819" s="192" t="s">
        <v>354</v>
      </c>
      <c r="EQ819" s="222">
        <f t="shared" si="469"/>
        <v>3.0935707107449639</v>
      </c>
      <c r="ER819" s="191">
        <f t="shared" si="470"/>
        <v>1.8197474769088022</v>
      </c>
      <c r="ES819" s="51">
        <f t="shared" si="471"/>
        <v>0.91925649982639346</v>
      </c>
      <c r="ET819" s="191">
        <f t="shared" si="478"/>
        <v>3.6555146446275177</v>
      </c>
      <c r="EU819" s="191">
        <f t="shared" si="472"/>
        <v>5.6295174955171179</v>
      </c>
      <c r="EV819" s="191"/>
      <c r="EW819" s="191"/>
      <c r="EX819" s="192" t="str">
        <f t="shared" si="473"/>
        <v>Front</v>
      </c>
      <c r="EY819" s="145"/>
      <c r="EZ819" s="191"/>
      <c r="FA819" s="191"/>
      <c r="FB819" s="191"/>
      <c r="FC819" s="191"/>
      <c r="FD819" s="191"/>
      <c r="FE819" s="191"/>
      <c r="FF819" s="192"/>
      <c r="FG819" s="145"/>
      <c r="FH819" s="191"/>
      <c r="FI819" s="191"/>
      <c r="FJ819" s="191"/>
      <c r="FK819" s="191"/>
      <c r="FL819" s="191"/>
      <c r="FM819" s="191"/>
      <c r="FN819" s="192"/>
      <c r="FO819" s="145"/>
      <c r="FP819" s="191"/>
      <c r="FQ819" s="191"/>
      <c r="FR819" s="191"/>
      <c r="FS819" s="191"/>
      <c r="FT819" s="191"/>
      <c r="FU819" s="191"/>
      <c r="FV819" s="192"/>
      <c r="FW819" s="191"/>
      <c r="FX819" s="191"/>
      <c r="FY819" s="191"/>
      <c r="FZ819" s="191"/>
      <c r="GA819" s="191"/>
      <c r="GB819" s="191"/>
      <c r="GC819" s="191"/>
      <c r="GD819" s="210"/>
      <c r="GE819" s="145"/>
      <c r="GF819" s="191"/>
      <c r="GG819" s="191"/>
      <c r="GH819" s="191"/>
      <c r="GI819" s="191"/>
      <c r="GJ819" s="191"/>
      <c r="GK819" s="191"/>
      <c r="GL819" s="210"/>
      <c r="GM819" s="145"/>
      <c r="GN819" s="191"/>
      <c r="GO819" s="191"/>
      <c r="GP819" s="191"/>
      <c r="GQ819" s="191"/>
      <c r="GR819" s="191"/>
      <c r="GS819" s="191"/>
      <c r="GT819" s="210"/>
      <c r="GU819" s="145"/>
      <c r="GV819" s="191"/>
      <c r="GW819" s="191"/>
      <c r="GX819" s="191"/>
      <c r="GY819" s="191"/>
      <c r="GZ819" s="191"/>
      <c r="HA819" s="191"/>
      <c r="HB819" s="210"/>
      <c r="HC819" s="145"/>
      <c r="HD819" s="191"/>
      <c r="HE819" s="191"/>
      <c r="HF819" s="191"/>
      <c r="HG819" s="191"/>
      <c r="HH819" s="191"/>
      <c r="HI819" s="191"/>
      <c r="HJ819" s="210"/>
      <c r="HR819" s="310"/>
    </row>
    <row r="820" spans="1:226" s="309" customFormat="1" ht="14.45" customHeight="1" x14ac:dyDescent="0.25">
      <c r="A820" s="211" t="s">
        <v>431</v>
      </c>
      <c r="B820" s="194" t="s">
        <v>0</v>
      </c>
      <c r="C820" s="31">
        <f t="shared" si="479"/>
        <v>810</v>
      </c>
      <c r="D820" s="173" t="str">
        <f t="shared" si="436"/>
        <v>Dw_810</v>
      </c>
      <c r="E820" s="4">
        <v>476.19254401112079</v>
      </c>
      <c r="F820" s="195" t="s">
        <v>360</v>
      </c>
      <c r="G820" s="195">
        <v>17.5</v>
      </c>
      <c r="H820" s="3">
        <f t="shared" si="437"/>
        <v>48.415893493853822</v>
      </c>
      <c r="I820" s="196">
        <f t="shared" si="438"/>
        <v>173.49331959444592</v>
      </c>
      <c r="J820" s="1">
        <f t="shared" si="439"/>
        <v>0.3</v>
      </c>
      <c r="K820" s="280">
        <f t="shared" si="440"/>
        <v>0.67893236814520641</v>
      </c>
      <c r="L820" s="280">
        <f t="shared" si="441"/>
        <v>0.77190730196662172</v>
      </c>
      <c r="M820" s="225">
        <f t="shared" si="442"/>
        <v>1.0750188031734049</v>
      </c>
      <c r="N820" s="15" t="s">
        <v>432</v>
      </c>
      <c r="O820" s="197">
        <f t="shared" si="443"/>
        <v>0.57893047647496632</v>
      </c>
      <c r="P820" s="198">
        <f t="shared" si="444"/>
        <v>0</v>
      </c>
      <c r="Q820" s="198">
        <f t="shared" si="445"/>
        <v>0</v>
      </c>
      <c r="R820" s="198">
        <f t="shared" si="446"/>
        <v>0.75320812387191993</v>
      </c>
      <c r="S820" s="77">
        <f t="shared" si="447"/>
        <v>0.82879622245068174</v>
      </c>
      <c r="T820" s="199"/>
      <c r="U820" s="3">
        <f t="shared" si="448"/>
        <v>1.6479713397135085</v>
      </c>
      <c r="V820" s="98">
        <f t="shared" si="449"/>
        <v>9.2337524241582631</v>
      </c>
      <c r="W820" s="49">
        <f t="shared" si="450"/>
        <v>5.2433605829828549</v>
      </c>
      <c r="X820" s="317">
        <f t="shared" si="451"/>
        <v>6.8323529995697005E-2</v>
      </c>
      <c r="Y820" s="318">
        <v>6.8323529995696991E-2</v>
      </c>
      <c r="Z820" s="200"/>
      <c r="AA820" s="66"/>
      <c r="AB820" s="66"/>
      <c r="AC820" s="66">
        <v>250</v>
      </c>
      <c r="AD820" s="66"/>
      <c r="AE820" s="66"/>
      <c r="AF820" s="66"/>
      <c r="AG820" s="66"/>
      <c r="AH820" s="195"/>
      <c r="AI820" s="34"/>
      <c r="AJ820" s="229">
        <v>180</v>
      </c>
      <c r="AK820" s="34"/>
      <c r="AL820" s="34"/>
      <c r="AM820" s="34"/>
      <c r="AN820" s="201"/>
      <c r="AO820" s="201"/>
      <c r="AP820" s="202">
        <v>240</v>
      </c>
      <c r="AQ820" s="18"/>
      <c r="AR820" s="18"/>
      <c r="AS820" s="18"/>
      <c r="AT820" s="51"/>
      <c r="AU820" s="17"/>
      <c r="AV820" s="18"/>
      <c r="AW820" s="112"/>
      <c r="AX820" s="103"/>
      <c r="AY820" s="18"/>
      <c r="AZ820" s="18"/>
      <c r="BA820" s="18"/>
      <c r="BB820" s="17"/>
      <c r="BC820" s="19"/>
      <c r="BD820" s="19"/>
      <c r="BE820" s="19"/>
      <c r="BF820" s="17"/>
      <c r="BG820" s="18"/>
      <c r="BH820" s="18"/>
      <c r="BI820" s="128"/>
      <c r="BJ820" s="331"/>
      <c r="BK820" s="332"/>
      <c r="BL820" s="332"/>
      <c r="BM820" s="332"/>
      <c r="BN820" s="333"/>
      <c r="BO820" s="203">
        <f t="shared" si="452"/>
        <v>6.9363999999999999</v>
      </c>
      <c r="BP820" s="285">
        <v>6.9799742653038788</v>
      </c>
      <c r="BQ820" s="204">
        <v>2.7543644323316956</v>
      </c>
      <c r="BR820" s="204"/>
      <c r="BS820" s="47"/>
      <c r="BT820" s="42"/>
      <c r="BU820" s="42"/>
      <c r="BV820" s="42"/>
      <c r="BW820" s="43"/>
      <c r="BX820" s="191"/>
      <c r="BY820" s="191"/>
      <c r="BZ820" s="205"/>
      <c r="CA820" s="191"/>
      <c r="CB820" s="206"/>
      <c r="CC820" s="191"/>
      <c r="CD820" s="207">
        <f t="shared" si="453"/>
        <v>52.047995878333779</v>
      </c>
      <c r="CE820" s="47" t="s">
        <v>356</v>
      </c>
      <c r="CF820" s="42">
        <v>31.8</v>
      </c>
      <c r="CG820" s="42" t="s">
        <v>353</v>
      </c>
      <c r="CH820" s="42">
        <v>175</v>
      </c>
      <c r="CI820" s="191"/>
      <c r="CJ820" s="192"/>
      <c r="CK820" s="191" t="s">
        <v>357</v>
      </c>
      <c r="CL820" s="191" t="s">
        <v>358</v>
      </c>
      <c r="CM820" s="208">
        <v>0.13</v>
      </c>
      <c r="CN820" s="191">
        <v>470</v>
      </c>
      <c r="CO820" s="205">
        <f t="shared" si="454"/>
        <v>66.68997875531042</v>
      </c>
      <c r="CP820" s="191">
        <f t="shared" si="455"/>
        <v>39.035996908750334</v>
      </c>
      <c r="CQ820" s="145" t="s">
        <v>353</v>
      </c>
      <c r="CR820" s="191">
        <v>175</v>
      </c>
      <c r="CS820" s="191"/>
      <c r="CT820" s="191"/>
      <c r="CU820" s="191"/>
      <c r="CV820" s="192"/>
      <c r="CW820" s="191" t="s">
        <v>357</v>
      </c>
      <c r="CX820" s="209" t="s">
        <v>358</v>
      </c>
      <c r="CY820" s="208">
        <v>0.13</v>
      </c>
      <c r="CZ820" s="191">
        <v>470</v>
      </c>
      <c r="DA820" s="191"/>
      <c r="DB820" s="191">
        <f t="shared" si="456"/>
        <v>48.415893493853822</v>
      </c>
      <c r="DC820" s="43">
        <f t="shared" si="457"/>
        <v>0</v>
      </c>
      <c r="DD820" s="191" t="s">
        <v>362</v>
      </c>
      <c r="DE820" s="191">
        <v>100</v>
      </c>
      <c r="DF820" s="191" t="s">
        <v>361</v>
      </c>
      <c r="DG820" s="191">
        <v>20</v>
      </c>
      <c r="DH820" s="191" t="s">
        <v>353</v>
      </c>
      <c r="DI820" s="192">
        <v>175</v>
      </c>
      <c r="DJ820" s="191"/>
      <c r="DK820" s="209"/>
      <c r="DL820" s="208"/>
      <c r="DM820" s="191"/>
      <c r="DN820" s="191">
        <f t="shared" si="458"/>
        <v>48.415893493853822</v>
      </c>
      <c r="DO820" s="192">
        <f t="shared" si="459"/>
        <v>0</v>
      </c>
      <c r="DP820" s="191">
        <v>1</v>
      </c>
      <c r="DQ820" s="191" t="s">
        <v>363</v>
      </c>
      <c r="DR820" s="191" t="s">
        <v>371</v>
      </c>
      <c r="DS820" s="208">
        <v>0.13400000000000001</v>
      </c>
      <c r="DT820" s="191">
        <v>580</v>
      </c>
      <c r="DU820" s="191">
        <f t="shared" si="460"/>
        <v>6.9799742653038788</v>
      </c>
      <c r="DV820" s="191">
        <v>0.375</v>
      </c>
      <c r="DW820" s="191">
        <v>0.45</v>
      </c>
      <c r="DX820" s="192">
        <f t="shared" si="461"/>
        <v>8.6746659797222971</v>
      </c>
      <c r="DY820" s="191">
        <v>1</v>
      </c>
      <c r="DZ820" s="191" t="s">
        <v>363</v>
      </c>
      <c r="EA820" s="191" t="s">
        <v>371</v>
      </c>
      <c r="EB820" s="208">
        <v>0.13400000000000001</v>
      </c>
      <c r="EC820" s="191">
        <v>580</v>
      </c>
      <c r="ED820" s="191">
        <f t="shared" si="462"/>
        <v>2.7543644323316956</v>
      </c>
      <c r="EE820" s="191">
        <v>0.47499999999999998</v>
      </c>
      <c r="EF820" s="191">
        <v>0.47499999999999998</v>
      </c>
      <c r="EG820" s="191">
        <f t="shared" si="463"/>
        <v>4.3373329898611486</v>
      </c>
      <c r="EH820" s="166">
        <f t="shared" si="464"/>
        <v>2</v>
      </c>
      <c r="EI820" s="205">
        <f t="shared" si="465"/>
        <v>2.8015512775129645</v>
      </c>
      <c r="EJ820" s="205">
        <f t="shared" si="466"/>
        <v>1.6479713397135085</v>
      </c>
      <c r="EK820" s="51">
        <f t="shared" si="477"/>
        <v>0.85639309261818708</v>
      </c>
      <c r="EL820" s="220">
        <f t="shared" si="467"/>
        <v>0.33332436124351772</v>
      </c>
      <c r="EM820" s="221">
        <f t="shared" si="468"/>
        <v>4.6168762120791316</v>
      </c>
      <c r="EN820" s="191"/>
      <c r="EO820" s="313"/>
      <c r="EP820" s="192" t="s">
        <v>354</v>
      </c>
      <c r="EQ820" s="222">
        <f t="shared" si="469"/>
        <v>2.8015512775129645</v>
      </c>
      <c r="ER820" s="191">
        <f t="shared" si="470"/>
        <v>1.6479713397135085</v>
      </c>
      <c r="ES820" s="51">
        <f t="shared" si="471"/>
        <v>0.85639309261818708</v>
      </c>
      <c r="ET820" s="191">
        <f t="shared" si="478"/>
        <v>3.8015243612435174</v>
      </c>
      <c r="EU820" s="191">
        <f t="shared" si="472"/>
        <v>4.6168762120791316</v>
      </c>
      <c r="EV820" s="191"/>
      <c r="EW820" s="191"/>
      <c r="EX820" s="192" t="str">
        <f t="shared" si="473"/>
        <v>Front</v>
      </c>
      <c r="EY820" s="145"/>
      <c r="EZ820" s="191"/>
      <c r="FA820" s="191"/>
      <c r="FB820" s="191"/>
      <c r="FC820" s="191"/>
      <c r="FD820" s="191"/>
      <c r="FE820" s="191"/>
      <c r="FF820" s="192"/>
      <c r="FG820" s="145"/>
      <c r="FH820" s="191"/>
      <c r="FI820" s="191"/>
      <c r="FJ820" s="191"/>
      <c r="FK820" s="191"/>
      <c r="FL820" s="191"/>
      <c r="FM820" s="191"/>
      <c r="FN820" s="192"/>
      <c r="FO820" s="145"/>
      <c r="FP820" s="191"/>
      <c r="FQ820" s="191"/>
      <c r="FR820" s="191"/>
      <c r="FS820" s="191"/>
      <c r="FT820" s="191"/>
      <c r="FU820" s="191"/>
      <c r="FV820" s="192"/>
      <c r="FW820" s="191"/>
      <c r="FX820" s="191"/>
      <c r="FY820" s="191"/>
      <c r="FZ820" s="191"/>
      <c r="GA820" s="191"/>
      <c r="GB820" s="191"/>
      <c r="GC820" s="191"/>
      <c r="GD820" s="210"/>
      <c r="GE820" s="145"/>
      <c r="GF820" s="191"/>
      <c r="GG820" s="191"/>
      <c r="GH820" s="191"/>
      <c r="GI820" s="191"/>
      <c r="GJ820" s="191"/>
      <c r="GK820" s="191"/>
      <c r="GL820" s="210"/>
      <c r="GM820" s="145"/>
      <c r="GN820" s="191"/>
      <c r="GO820" s="191"/>
      <c r="GP820" s="191"/>
      <c r="GQ820" s="191"/>
      <c r="GR820" s="191"/>
      <c r="GS820" s="191"/>
      <c r="GT820" s="210"/>
      <c r="GU820" s="145"/>
      <c r="GV820" s="191"/>
      <c r="GW820" s="191"/>
      <c r="GX820" s="191"/>
      <c r="GY820" s="191"/>
      <c r="GZ820" s="191"/>
      <c r="HA820" s="191"/>
      <c r="HB820" s="210"/>
      <c r="HC820" s="145"/>
      <c r="HD820" s="191"/>
      <c r="HE820" s="191"/>
      <c r="HF820" s="191"/>
      <c r="HG820" s="191"/>
      <c r="HH820" s="191"/>
      <c r="HI820" s="191"/>
      <c r="HJ820" s="210"/>
      <c r="HR820" s="310"/>
    </row>
    <row r="821" spans="1:226" s="309" customFormat="1" ht="14.45" customHeight="1" x14ac:dyDescent="0.25">
      <c r="A821" s="211" t="s">
        <v>431</v>
      </c>
      <c r="B821" s="194" t="s">
        <v>0</v>
      </c>
      <c r="C821" s="31">
        <f t="shared" si="479"/>
        <v>811</v>
      </c>
      <c r="D821" s="173" t="str">
        <f t="shared" si="436"/>
        <v>Dw_811</v>
      </c>
      <c r="E821" s="4">
        <v>604.28990736096182</v>
      </c>
      <c r="F821" s="195" t="s">
        <v>360</v>
      </c>
      <c r="G821" s="195">
        <v>17.5</v>
      </c>
      <c r="H821" s="3">
        <f t="shared" si="437"/>
        <v>44.525003627568324</v>
      </c>
      <c r="I821" s="196">
        <f t="shared" si="438"/>
        <v>168.34007013094291</v>
      </c>
      <c r="J821" s="1">
        <f t="shared" si="439"/>
        <v>0.3</v>
      </c>
      <c r="K821" s="280">
        <f t="shared" si="440"/>
        <v>0.63692749390784675</v>
      </c>
      <c r="L821" s="280">
        <f t="shared" si="441"/>
        <v>0.73366074268369819</v>
      </c>
      <c r="M821" s="225">
        <f t="shared" si="442"/>
        <v>1.1342395715834099</v>
      </c>
      <c r="N821" s="15" t="s">
        <v>432</v>
      </c>
      <c r="O821" s="197">
        <f t="shared" si="443"/>
        <v>0.55024555701277356</v>
      </c>
      <c r="P821" s="198">
        <f t="shared" si="444"/>
        <v>0</v>
      </c>
      <c r="Q821" s="198">
        <f t="shared" si="445"/>
        <v>0</v>
      </c>
      <c r="R821" s="198">
        <f t="shared" si="446"/>
        <v>0.79470094589203688</v>
      </c>
      <c r="S821" s="77">
        <f t="shared" si="447"/>
        <v>0.74617935037702943</v>
      </c>
      <c r="T821" s="199"/>
      <c r="U821" s="3">
        <f t="shared" si="448"/>
        <v>1.753517760209093</v>
      </c>
      <c r="V821" s="98">
        <f t="shared" si="449"/>
        <v>10.454403420253625</v>
      </c>
      <c r="W821" s="49">
        <f t="shared" si="450"/>
        <v>4.2589712523728247</v>
      </c>
      <c r="X821" s="317">
        <f t="shared" si="451"/>
        <v>8.2236919837696584E-2</v>
      </c>
      <c r="Y821" s="318">
        <v>8.2236919837696598E-2</v>
      </c>
      <c r="Z821" s="200"/>
      <c r="AA821" s="66"/>
      <c r="AB821" s="66"/>
      <c r="AC821" s="66">
        <v>250</v>
      </c>
      <c r="AD821" s="66"/>
      <c r="AE821" s="66"/>
      <c r="AF821" s="66"/>
      <c r="AG821" s="66"/>
      <c r="AH821" s="195"/>
      <c r="AI821" s="34"/>
      <c r="AJ821" s="229">
        <v>180</v>
      </c>
      <c r="AK821" s="34"/>
      <c r="AL821" s="34"/>
      <c r="AM821" s="34"/>
      <c r="AN821" s="201"/>
      <c r="AO821" s="201"/>
      <c r="AP821" s="202">
        <v>240</v>
      </c>
      <c r="AQ821" s="18"/>
      <c r="AR821" s="18"/>
      <c r="AS821" s="18"/>
      <c r="AT821" s="51"/>
      <c r="AU821" s="17"/>
      <c r="AV821" s="18"/>
      <c r="AW821" s="112"/>
      <c r="AX821" s="103"/>
      <c r="AY821" s="18"/>
      <c r="AZ821" s="18"/>
      <c r="BA821" s="18"/>
      <c r="BB821" s="17"/>
      <c r="BC821" s="19"/>
      <c r="BD821" s="19"/>
      <c r="BE821" s="19"/>
      <c r="BF821" s="17"/>
      <c r="BG821" s="18"/>
      <c r="BH821" s="18"/>
      <c r="BI821" s="128"/>
      <c r="BJ821" s="331"/>
      <c r="BK821" s="332"/>
      <c r="BL821" s="332"/>
      <c r="BM821" s="332"/>
      <c r="BN821" s="333"/>
      <c r="BO821" s="203">
        <f t="shared" si="452"/>
        <v>6.9363999999999999</v>
      </c>
      <c r="BP821" s="285">
        <v>6.4190363340592134</v>
      </c>
      <c r="BQ821" s="204">
        <v>2.9684564731741361</v>
      </c>
      <c r="BR821" s="204"/>
      <c r="BS821" s="47"/>
      <c r="BT821" s="42"/>
      <c r="BU821" s="42"/>
      <c r="BV821" s="42"/>
      <c r="BW821" s="43"/>
      <c r="BX821" s="191"/>
      <c r="BY821" s="191"/>
      <c r="BZ821" s="205"/>
      <c r="CA821" s="191"/>
      <c r="CB821" s="206"/>
      <c r="CC821" s="191"/>
      <c r="CD821" s="207">
        <f t="shared" si="453"/>
        <v>50.502021039282873</v>
      </c>
      <c r="CE821" s="47" t="s">
        <v>356</v>
      </c>
      <c r="CF821" s="42">
        <v>31.8</v>
      </c>
      <c r="CG821" s="42" t="s">
        <v>353</v>
      </c>
      <c r="CH821" s="42">
        <v>175</v>
      </c>
      <c r="CI821" s="191"/>
      <c r="CJ821" s="192"/>
      <c r="CK821" s="191" t="s">
        <v>357</v>
      </c>
      <c r="CL821" s="191" t="s">
        <v>358</v>
      </c>
      <c r="CM821" s="208">
        <v>0.13</v>
      </c>
      <c r="CN821" s="191">
        <v>470</v>
      </c>
      <c r="CO821" s="205">
        <f t="shared" si="454"/>
        <v>69.318509024378386</v>
      </c>
      <c r="CP821" s="191">
        <f t="shared" si="455"/>
        <v>37.876515779462153</v>
      </c>
      <c r="CQ821" s="145" t="s">
        <v>353</v>
      </c>
      <c r="CR821" s="191">
        <v>175</v>
      </c>
      <c r="CS821" s="191"/>
      <c r="CT821" s="191"/>
      <c r="CU821" s="191"/>
      <c r="CV821" s="192"/>
      <c r="CW821" s="191" t="s">
        <v>357</v>
      </c>
      <c r="CX821" s="209" t="s">
        <v>358</v>
      </c>
      <c r="CY821" s="208">
        <v>0.13</v>
      </c>
      <c r="CZ821" s="191">
        <v>470</v>
      </c>
      <c r="DA821" s="191"/>
      <c r="DB821" s="191">
        <f t="shared" si="456"/>
        <v>44.525003627568324</v>
      </c>
      <c r="DC821" s="43">
        <f t="shared" si="457"/>
        <v>0</v>
      </c>
      <c r="DD821" s="191" t="s">
        <v>362</v>
      </c>
      <c r="DE821" s="191">
        <v>100</v>
      </c>
      <c r="DF821" s="191" t="s">
        <v>361</v>
      </c>
      <c r="DG821" s="191">
        <v>20</v>
      </c>
      <c r="DH821" s="191" t="s">
        <v>353</v>
      </c>
      <c r="DI821" s="192">
        <v>175</v>
      </c>
      <c r="DJ821" s="191"/>
      <c r="DK821" s="209"/>
      <c r="DL821" s="208"/>
      <c r="DM821" s="191"/>
      <c r="DN821" s="191">
        <f t="shared" si="458"/>
        <v>44.525003627568324</v>
      </c>
      <c r="DO821" s="192">
        <f t="shared" si="459"/>
        <v>0</v>
      </c>
      <c r="DP821" s="191">
        <v>1</v>
      </c>
      <c r="DQ821" s="191" t="s">
        <v>363</v>
      </c>
      <c r="DR821" s="191" t="s">
        <v>371</v>
      </c>
      <c r="DS821" s="208">
        <v>0.13400000000000001</v>
      </c>
      <c r="DT821" s="191">
        <v>580</v>
      </c>
      <c r="DU821" s="191">
        <f t="shared" si="460"/>
        <v>6.4190363340592134</v>
      </c>
      <c r="DV821" s="191">
        <v>0.375</v>
      </c>
      <c r="DW821" s="191">
        <v>0.45</v>
      </c>
      <c r="DX821" s="192">
        <f t="shared" si="461"/>
        <v>8.4170035065471449</v>
      </c>
      <c r="DY821" s="191">
        <v>1</v>
      </c>
      <c r="DZ821" s="191" t="s">
        <v>363</v>
      </c>
      <c r="EA821" s="191" t="s">
        <v>371</v>
      </c>
      <c r="EB821" s="208">
        <v>0.13400000000000001</v>
      </c>
      <c r="EC821" s="191">
        <v>580</v>
      </c>
      <c r="ED821" s="191">
        <f t="shared" si="462"/>
        <v>2.9684564731741361</v>
      </c>
      <c r="EE821" s="191">
        <v>0.47499999999999998</v>
      </c>
      <c r="EF821" s="191">
        <v>0.47499999999999998</v>
      </c>
      <c r="EG821" s="191">
        <f t="shared" si="463"/>
        <v>4.2085017532735725</v>
      </c>
      <c r="EH821" s="166">
        <f t="shared" si="464"/>
        <v>2</v>
      </c>
      <c r="EI821" s="205">
        <f t="shared" si="465"/>
        <v>2.9809801923554575</v>
      </c>
      <c r="EJ821" s="205">
        <f t="shared" si="466"/>
        <v>1.7535177602090928</v>
      </c>
      <c r="EK821" s="51">
        <f t="shared" si="477"/>
        <v>0.9649387129650433</v>
      </c>
      <c r="EL821" s="220">
        <f t="shared" si="467"/>
        <v>0.24360990382227121</v>
      </c>
      <c r="EM821" s="221">
        <f t="shared" si="468"/>
        <v>5.2272017101268125</v>
      </c>
      <c r="EN821" s="191"/>
      <c r="EO821" s="313"/>
      <c r="EP821" s="192" t="s">
        <v>354</v>
      </c>
      <c r="EQ821" s="222">
        <f t="shared" si="469"/>
        <v>2.9809801923554575</v>
      </c>
      <c r="ER821" s="191">
        <f t="shared" si="470"/>
        <v>1.7535177602090928</v>
      </c>
      <c r="ES821" s="51">
        <f t="shared" si="471"/>
        <v>0.9649387129650433</v>
      </c>
      <c r="ET821" s="191">
        <f t="shared" si="478"/>
        <v>3.7118099038222709</v>
      </c>
      <c r="EU821" s="191">
        <f t="shared" si="472"/>
        <v>5.2272017101268125</v>
      </c>
      <c r="EV821" s="191"/>
      <c r="EW821" s="191"/>
      <c r="EX821" s="192" t="str">
        <f t="shared" si="473"/>
        <v>Front</v>
      </c>
      <c r="EY821" s="145"/>
      <c r="EZ821" s="191"/>
      <c r="FA821" s="191"/>
      <c r="FB821" s="191"/>
      <c r="FC821" s="191"/>
      <c r="FD821" s="191"/>
      <c r="FE821" s="191"/>
      <c r="FF821" s="192"/>
      <c r="FG821" s="145"/>
      <c r="FH821" s="191"/>
      <c r="FI821" s="191"/>
      <c r="FJ821" s="191"/>
      <c r="FK821" s="191"/>
      <c r="FL821" s="191"/>
      <c r="FM821" s="191"/>
      <c r="FN821" s="192"/>
      <c r="FO821" s="145"/>
      <c r="FP821" s="191"/>
      <c r="FQ821" s="191"/>
      <c r="FR821" s="191"/>
      <c r="FS821" s="191"/>
      <c r="FT821" s="191"/>
      <c r="FU821" s="191"/>
      <c r="FV821" s="192"/>
      <c r="FW821" s="191"/>
      <c r="FX821" s="191"/>
      <c r="FY821" s="191"/>
      <c r="FZ821" s="191"/>
      <c r="GA821" s="191"/>
      <c r="GB821" s="191"/>
      <c r="GC821" s="191"/>
      <c r="GD821" s="210"/>
      <c r="GE821" s="145"/>
      <c r="GF821" s="191"/>
      <c r="GG821" s="191"/>
      <c r="GH821" s="191"/>
      <c r="GI821" s="191"/>
      <c r="GJ821" s="191"/>
      <c r="GK821" s="191"/>
      <c r="GL821" s="210"/>
      <c r="GM821" s="145"/>
      <c r="GN821" s="191"/>
      <c r="GO821" s="191"/>
      <c r="GP821" s="191"/>
      <c r="GQ821" s="191"/>
      <c r="GR821" s="191"/>
      <c r="GS821" s="191"/>
      <c r="GT821" s="210"/>
      <c r="GU821" s="145"/>
      <c r="GV821" s="191"/>
      <c r="GW821" s="191"/>
      <c r="GX821" s="191"/>
      <c r="GY821" s="191"/>
      <c r="GZ821" s="191"/>
      <c r="HA821" s="191"/>
      <c r="HB821" s="210"/>
      <c r="HC821" s="145"/>
      <c r="HD821" s="191"/>
      <c r="HE821" s="191"/>
      <c r="HF821" s="191"/>
      <c r="HG821" s="191"/>
      <c r="HH821" s="191"/>
      <c r="HI821" s="191"/>
      <c r="HJ821" s="210"/>
      <c r="HR821" s="310"/>
    </row>
    <row r="822" spans="1:226" s="309" customFormat="1" ht="14.45" customHeight="1" x14ac:dyDescent="0.25">
      <c r="A822" s="211" t="s">
        <v>431</v>
      </c>
      <c r="B822" s="194" t="s">
        <v>0</v>
      </c>
      <c r="C822" s="31">
        <f t="shared" si="479"/>
        <v>812</v>
      </c>
      <c r="D822" s="173" t="str">
        <f t="shared" si="436"/>
        <v>Dw_812</v>
      </c>
      <c r="E822" s="4">
        <v>614.08054408211353</v>
      </c>
      <c r="F822" s="195" t="s">
        <v>360</v>
      </c>
      <c r="G822" s="195">
        <v>17.5</v>
      </c>
      <c r="H822" s="3">
        <f t="shared" si="437"/>
        <v>51.926515013175433</v>
      </c>
      <c r="I822" s="196">
        <f t="shared" si="438"/>
        <v>185.06992656156046</v>
      </c>
      <c r="J822" s="1">
        <f t="shared" si="439"/>
        <v>0.30000000000000004</v>
      </c>
      <c r="K822" s="280">
        <f t="shared" si="440"/>
        <v>0.68361363628808924</v>
      </c>
      <c r="L822" s="280">
        <f t="shared" si="441"/>
        <v>0.76939306955992481</v>
      </c>
      <c r="M822" s="225">
        <f t="shared" si="442"/>
        <v>1.0692221104069988</v>
      </c>
      <c r="N822" s="15" t="s">
        <v>432</v>
      </c>
      <c r="O822" s="197">
        <f t="shared" si="443"/>
        <v>0.57704480216994358</v>
      </c>
      <c r="P822" s="198">
        <f t="shared" si="444"/>
        <v>0</v>
      </c>
      <c r="Q822" s="198">
        <f t="shared" si="445"/>
        <v>0</v>
      </c>
      <c r="R822" s="198">
        <f t="shared" si="446"/>
        <v>0.74914669157849556</v>
      </c>
      <c r="S822" s="77">
        <f t="shared" si="447"/>
        <v>0.86486060232094475</v>
      </c>
      <c r="T822" s="199"/>
      <c r="U822" s="3">
        <f t="shared" si="448"/>
        <v>1.6319287287219097</v>
      </c>
      <c r="V822" s="98">
        <f t="shared" si="449"/>
        <v>9.0548506771348887</v>
      </c>
      <c r="W822" s="49">
        <f t="shared" si="450"/>
        <v>5.7346627641579042</v>
      </c>
      <c r="X822" s="317">
        <f t="shared" si="451"/>
        <v>6.2502305038865127E-2</v>
      </c>
      <c r="Y822" s="318">
        <v>6.2502305038865127E-2</v>
      </c>
      <c r="Z822" s="200"/>
      <c r="AA822" s="66"/>
      <c r="AB822" s="66"/>
      <c r="AC822" s="66">
        <v>250</v>
      </c>
      <c r="AD822" s="66"/>
      <c r="AE822" s="66"/>
      <c r="AF822" s="66"/>
      <c r="AG822" s="66"/>
      <c r="AH822" s="195"/>
      <c r="AI822" s="34"/>
      <c r="AJ822" s="229">
        <v>180</v>
      </c>
      <c r="AK822" s="34"/>
      <c r="AL822" s="34"/>
      <c r="AM822" s="34"/>
      <c r="AN822" s="201"/>
      <c r="AO822" s="201"/>
      <c r="AP822" s="202">
        <v>240</v>
      </c>
      <c r="AQ822" s="18"/>
      <c r="AR822" s="18"/>
      <c r="AS822" s="18"/>
      <c r="AT822" s="51"/>
      <c r="AU822" s="17"/>
      <c r="AV822" s="18"/>
      <c r="AW822" s="112"/>
      <c r="AX822" s="103"/>
      <c r="AY822" s="18"/>
      <c r="AZ822" s="18"/>
      <c r="BA822" s="18"/>
      <c r="BB822" s="17"/>
      <c r="BC822" s="19"/>
      <c r="BD822" s="19"/>
      <c r="BE822" s="19"/>
      <c r="BF822" s="17"/>
      <c r="BG822" s="18"/>
      <c r="BH822" s="18"/>
      <c r="BI822" s="128"/>
      <c r="BJ822" s="331"/>
      <c r="BK822" s="332"/>
      <c r="BL822" s="332"/>
      <c r="BM822" s="332"/>
      <c r="BN822" s="333"/>
      <c r="BO822" s="203">
        <f t="shared" si="452"/>
        <v>6.9363999999999999</v>
      </c>
      <c r="BP822" s="285">
        <v>7.4860900486095714</v>
      </c>
      <c r="BQ822" s="204">
        <v>2.815633647916417</v>
      </c>
      <c r="BR822" s="204"/>
      <c r="BS822" s="47"/>
      <c r="BT822" s="42"/>
      <c r="BU822" s="42"/>
      <c r="BV822" s="42"/>
      <c r="BW822" s="43"/>
      <c r="BX822" s="191"/>
      <c r="BY822" s="191"/>
      <c r="BZ822" s="205"/>
      <c r="CA822" s="191"/>
      <c r="CB822" s="206"/>
      <c r="CC822" s="191"/>
      <c r="CD822" s="207">
        <f t="shared" si="453"/>
        <v>55.520977968468145</v>
      </c>
      <c r="CE822" s="47" t="s">
        <v>356</v>
      </c>
      <c r="CF822" s="42">
        <v>31.8</v>
      </c>
      <c r="CG822" s="42" t="s">
        <v>353</v>
      </c>
      <c r="CH822" s="42">
        <v>175</v>
      </c>
      <c r="CI822" s="191"/>
      <c r="CJ822" s="192"/>
      <c r="CK822" s="191" t="s">
        <v>357</v>
      </c>
      <c r="CL822" s="191" t="s">
        <v>358</v>
      </c>
      <c r="CM822" s="208">
        <v>0.13</v>
      </c>
      <c r="CN822" s="191">
        <v>470</v>
      </c>
      <c r="CO822" s="205">
        <f t="shared" si="454"/>
        <v>71.245342683781729</v>
      </c>
      <c r="CP822" s="191">
        <f t="shared" si="455"/>
        <v>41.640733476351109</v>
      </c>
      <c r="CQ822" s="145" t="s">
        <v>353</v>
      </c>
      <c r="CR822" s="191">
        <v>175</v>
      </c>
      <c r="CS822" s="191"/>
      <c r="CT822" s="191"/>
      <c r="CU822" s="191"/>
      <c r="CV822" s="192"/>
      <c r="CW822" s="191" t="s">
        <v>357</v>
      </c>
      <c r="CX822" s="209" t="s">
        <v>358</v>
      </c>
      <c r="CY822" s="208">
        <v>0.13</v>
      </c>
      <c r="CZ822" s="191">
        <v>470</v>
      </c>
      <c r="DA822" s="191"/>
      <c r="DB822" s="191">
        <f t="shared" si="456"/>
        <v>51.926515013175433</v>
      </c>
      <c r="DC822" s="43">
        <f t="shared" si="457"/>
        <v>0</v>
      </c>
      <c r="DD822" s="191" t="s">
        <v>362</v>
      </c>
      <c r="DE822" s="191">
        <v>100</v>
      </c>
      <c r="DF822" s="191" t="s">
        <v>361</v>
      </c>
      <c r="DG822" s="191">
        <v>20</v>
      </c>
      <c r="DH822" s="191" t="s">
        <v>353</v>
      </c>
      <c r="DI822" s="192">
        <v>175</v>
      </c>
      <c r="DJ822" s="191"/>
      <c r="DK822" s="209"/>
      <c r="DL822" s="208"/>
      <c r="DM822" s="191"/>
      <c r="DN822" s="191">
        <f t="shared" si="458"/>
        <v>51.926515013175433</v>
      </c>
      <c r="DO822" s="192">
        <f t="shared" si="459"/>
        <v>0</v>
      </c>
      <c r="DP822" s="191">
        <v>1</v>
      </c>
      <c r="DQ822" s="191" t="s">
        <v>363</v>
      </c>
      <c r="DR822" s="191" t="s">
        <v>371</v>
      </c>
      <c r="DS822" s="208">
        <v>0.13400000000000001</v>
      </c>
      <c r="DT822" s="191">
        <v>580</v>
      </c>
      <c r="DU822" s="191">
        <f t="shared" si="460"/>
        <v>7.4860900486095714</v>
      </c>
      <c r="DV822" s="191">
        <v>0.375</v>
      </c>
      <c r="DW822" s="191">
        <v>0.45</v>
      </c>
      <c r="DX822" s="192">
        <f t="shared" si="461"/>
        <v>9.2534963280780236</v>
      </c>
      <c r="DY822" s="191">
        <v>1</v>
      </c>
      <c r="DZ822" s="191" t="s">
        <v>363</v>
      </c>
      <c r="EA822" s="191" t="s">
        <v>371</v>
      </c>
      <c r="EB822" s="208">
        <v>0.13400000000000001</v>
      </c>
      <c r="EC822" s="191">
        <v>580</v>
      </c>
      <c r="ED822" s="191">
        <f t="shared" si="462"/>
        <v>2.815633647916417</v>
      </c>
      <c r="EE822" s="191">
        <v>0.47499999999999998</v>
      </c>
      <c r="EF822" s="191">
        <v>0.47499999999999998</v>
      </c>
      <c r="EG822" s="191">
        <f t="shared" si="463"/>
        <v>4.6267481640390118</v>
      </c>
      <c r="EH822" s="166">
        <f t="shared" si="464"/>
        <v>2</v>
      </c>
      <c r="EI822" s="205">
        <f t="shared" si="465"/>
        <v>2.7742788388272466</v>
      </c>
      <c r="EJ822" s="205">
        <f t="shared" si="466"/>
        <v>1.6319287287219097</v>
      </c>
      <c r="EK822" s="51">
        <f t="shared" si="477"/>
        <v>0.93370491919450727</v>
      </c>
      <c r="EL822" s="220">
        <f t="shared" si="467"/>
        <v>0.34696058058637669</v>
      </c>
      <c r="EM822" s="221">
        <f t="shared" si="468"/>
        <v>4.5274253385674443</v>
      </c>
      <c r="EN822" s="191"/>
      <c r="EO822" s="313"/>
      <c r="EP822" s="192" t="s">
        <v>354</v>
      </c>
      <c r="EQ822" s="222">
        <f t="shared" si="469"/>
        <v>2.7742788388272466</v>
      </c>
      <c r="ER822" s="191">
        <f t="shared" si="470"/>
        <v>1.6319287287219097</v>
      </c>
      <c r="ES822" s="51">
        <f t="shared" si="471"/>
        <v>0.93370491919450727</v>
      </c>
      <c r="ET822" s="191">
        <f t="shared" si="478"/>
        <v>3.8151605805863769</v>
      </c>
      <c r="EU822" s="191">
        <f t="shared" si="472"/>
        <v>4.5274253385674443</v>
      </c>
      <c r="EV822" s="191"/>
      <c r="EW822" s="191"/>
      <c r="EX822" s="192" t="str">
        <f t="shared" si="473"/>
        <v>Front</v>
      </c>
      <c r="EY822" s="145"/>
      <c r="EZ822" s="191"/>
      <c r="FA822" s="191"/>
      <c r="FB822" s="191"/>
      <c r="FC822" s="191"/>
      <c r="FD822" s="191"/>
      <c r="FE822" s="191"/>
      <c r="FF822" s="192"/>
      <c r="FG822" s="145"/>
      <c r="FH822" s="191"/>
      <c r="FI822" s="191"/>
      <c r="FJ822" s="191"/>
      <c r="FK822" s="191"/>
      <c r="FL822" s="191"/>
      <c r="FM822" s="191"/>
      <c r="FN822" s="192"/>
      <c r="FO822" s="145"/>
      <c r="FP822" s="191"/>
      <c r="FQ822" s="191"/>
      <c r="FR822" s="191"/>
      <c r="FS822" s="191"/>
      <c r="FT822" s="191"/>
      <c r="FU822" s="191"/>
      <c r="FV822" s="192"/>
      <c r="FW822" s="191"/>
      <c r="FX822" s="191"/>
      <c r="FY822" s="191"/>
      <c r="FZ822" s="191"/>
      <c r="GA822" s="191"/>
      <c r="GB822" s="191"/>
      <c r="GC822" s="191"/>
      <c r="GD822" s="210"/>
      <c r="GE822" s="145"/>
      <c r="GF822" s="191"/>
      <c r="GG822" s="191"/>
      <c r="GH822" s="191"/>
      <c r="GI822" s="191"/>
      <c r="GJ822" s="191"/>
      <c r="GK822" s="191"/>
      <c r="GL822" s="210"/>
      <c r="GM822" s="145"/>
      <c r="GN822" s="191"/>
      <c r="GO822" s="191"/>
      <c r="GP822" s="191"/>
      <c r="GQ822" s="191"/>
      <c r="GR822" s="191"/>
      <c r="GS822" s="191"/>
      <c r="GT822" s="210"/>
      <c r="GU822" s="145"/>
      <c r="GV822" s="191"/>
      <c r="GW822" s="191"/>
      <c r="GX822" s="191"/>
      <c r="GY822" s="191"/>
      <c r="GZ822" s="191"/>
      <c r="HA822" s="191"/>
      <c r="HB822" s="210"/>
      <c r="HC822" s="145"/>
      <c r="HD822" s="191"/>
      <c r="HE822" s="191"/>
      <c r="HF822" s="191"/>
      <c r="HG822" s="191"/>
      <c r="HH822" s="191"/>
      <c r="HI822" s="191"/>
      <c r="HJ822" s="210"/>
      <c r="HR822" s="310"/>
    </row>
    <row r="823" spans="1:226" s="309" customFormat="1" ht="14.45" customHeight="1" x14ac:dyDescent="0.25">
      <c r="A823" s="211" t="s">
        <v>431</v>
      </c>
      <c r="B823" s="194" t="s">
        <v>0</v>
      </c>
      <c r="C823" s="31">
        <f t="shared" si="479"/>
        <v>813</v>
      </c>
      <c r="D823" s="173" t="str">
        <f t="shared" si="436"/>
        <v>Dw_813</v>
      </c>
      <c r="E823" s="4">
        <v>477.91165322370222</v>
      </c>
      <c r="F823" s="195" t="s">
        <v>360</v>
      </c>
      <c r="G823" s="195">
        <v>17.5</v>
      </c>
      <c r="H823" s="3">
        <f t="shared" si="437"/>
        <v>61.037387709004747</v>
      </c>
      <c r="I823" s="196">
        <f t="shared" si="438"/>
        <v>211.87902401110148</v>
      </c>
      <c r="J823" s="1">
        <f t="shared" si="439"/>
        <v>0.30000000000000004</v>
      </c>
      <c r="K823" s="280">
        <f t="shared" si="440"/>
        <v>0.70780289573315325</v>
      </c>
      <c r="L823" s="280">
        <f t="shared" si="441"/>
        <v>0.82754852025677006</v>
      </c>
      <c r="M823" s="225">
        <f t="shared" si="442"/>
        <v>1.0413897053781187</v>
      </c>
      <c r="N823" s="15" t="s">
        <v>432</v>
      </c>
      <c r="O823" s="197">
        <f t="shared" si="443"/>
        <v>0.62066139019257749</v>
      </c>
      <c r="P823" s="198">
        <f t="shared" si="444"/>
        <v>0</v>
      </c>
      <c r="Q823" s="198">
        <f t="shared" si="445"/>
        <v>0</v>
      </c>
      <c r="R823" s="198">
        <f t="shared" si="446"/>
        <v>0.72964601539240226</v>
      </c>
      <c r="S823" s="77">
        <f t="shared" si="447"/>
        <v>0.97701493614901069</v>
      </c>
      <c r="T823" s="199"/>
      <c r="U823" s="3">
        <f t="shared" si="448"/>
        <v>1.9549789099004531</v>
      </c>
      <c r="V823" s="98">
        <f t="shared" si="449"/>
        <v>12.994604629728917</v>
      </c>
      <c r="W823" s="49">
        <f t="shared" si="450"/>
        <v>4.6971331139513142</v>
      </c>
      <c r="X823" s="317">
        <f t="shared" si="451"/>
        <v>8.575237258372953E-2</v>
      </c>
      <c r="Y823" s="318">
        <v>8.575237258372953E-2</v>
      </c>
      <c r="Z823" s="200"/>
      <c r="AA823" s="66"/>
      <c r="AB823" s="66"/>
      <c r="AC823" s="66">
        <v>250</v>
      </c>
      <c r="AD823" s="66"/>
      <c r="AE823" s="66"/>
      <c r="AF823" s="66"/>
      <c r="AG823" s="66"/>
      <c r="AH823" s="195"/>
      <c r="AI823" s="34"/>
      <c r="AJ823" s="229">
        <v>180</v>
      </c>
      <c r="AK823" s="34"/>
      <c r="AL823" s="34"/>
      <c r="AM823" s="34"/>
      <c r="AN823" s="201"/>
      <c r="AO823" s="201"/>
      <c r="AP823" s="202">
        <v>240</v>
      </c>
      <c r="AQ823" s="18"/>
      <c r="AR823" s="18"/>
      <c r="AS823" s="18"/>
      <c r="AT823" s="51"/>
      <c r="AU823" s="17"/>
      <c r="AV823" s="18"/>
      <c r="AW823" s="112"/>
      <c r="AX823" s="103"/>
      <c r="AY823" s="18"/>
      <c r="AZ823" s="18"/>
      <c r="BA823" s="18"/>
      <c r="BB823" s="17"/>
      <c r="BC823" s="19"/>
      <c r="BD823" s="19"/>
      <c r="BE823" s="19"/>
      <c r="BF823" s="17"/>
      <c r="BG823" s="18"/>
      <c r="BH823" s="18"/>
      <c r="BI823" s="128"/>
      <c r="BJ823" s="331"/>
      <c r="BK823" s="332"/>
      <c r="BL823" s="332"/>
      <c r="BM823" s="332"/>
      <c r="BN823" s="333"/>
      <c r="BO823" s="203">
        <f t="shared" si="452"/>
        <v>6.9363999999999999</v>
      </c>
      <c r="BP823" s="285">
        <v>8.7995772603951252</v>
      </c>
      <c r="BQ823" s="204">
        <v>2.8534690635043858</v>
      </c>
      <c r="BR823" s="204"/>
      <c r="BS823" s="47"/>
      <c r="BT823" s="42"/>
      <c r="BU823" s="42"/>
      <c r="BV823" s="42"/>
      <c r="BW823" s="43"/>
      <c r="BX823" s="191"/>
      <c r="BY823" s="191"/>
      <c r="BZ823" s="205"/>
      <c r="CA823" s="191"/>
      <c r="CB823" s="206"/>
      <c r="CC823" s="191"/>
      <c r="CD823" s="207">
        <f t="shared" si="453"/>
        <v>63.563707203330452</v>
      </c>
      <c r="CE823" s="47" t="s">
        <v>356</v>
      </c>
      <c r="CF823" s="42">
        <v>31.8</v>
      </c>
      <c r="CG823" s="42" t="s">
        <v>353</v>
      </c>
      <c r="CH823" s="42">
        <v>175</v>
      </c>
      <c r="CI823" s="191"/>
      <c r="CJ823" s="192"/>
      <c r="CK823" s="191" t="s">
        <v>357</v>
      </c>
      <c r="CL823" s="191" t="s">
        <v>358</v>
      </c>
      <c r="CM823" s="208">
        <v>0.13</v>
      </c>
      <c r="CN823" s="191">
        <v>470</v>
      </c>
      <c r="CO823" s="205">
        <f t="shared" si="454"/>
        <v>79.832694741664113</v>
      </c>
      <c r="CP823" s="191">
        <f t="shared" si="455"/>
        <v>47.672780402497835</v>
      </c>
      <c r="CQ823" s="145" t="s">
        <v>353</v>
      </c>
      <c r="CR823" s="191">
        <v>175</v>
      </c>
      <c r="CS823" s="191"/>
      <c r="CT823" s="191"/>
      <c r="CU823" s="191"/>
      <c r="CV823" s="192"/>
      <c r="CW823" s="191" t="s">
        <v>357</v>
      </c>
      <c r="CX823" s="209" t="s">
        <v>358</v>
      </c>
      <c r="CY823" s="208">
        <v>0.13</v>
      </c>
      <c r="CZ823" s="191">
        <v>470</v>
      </c>
      <c r="DA823" s="191"/>
      <c r="DB823" s="191">
        <f t="shared" si="456"/>
        <v>61.037387709004747</v>
      </c>
      <c r="DC823" s="43">
        <f t="shared" si="457"/>
        <v>0</v>
      </c>
      <c r="DD823" s="191" t="s">
        <v>362</v>
      </c>
      <c r="DE823" s="191">
        <v>100</v>
      </c>
      <c r="DF823" s="191" t="s">
        <v>361</v>
      </c>
      <c r="DG823" s="191">
        <v>20</v>
      </c>
      <c r="DH823" s="191" t="s">
        <v>353</v>
      </c>
      <c r="DI823" s="192">
        <v>175</v>
      </c>
      <c r="DJ823" s="191"/>
      <c r="DK823" s="209"/>
      <c r="DL823" s="208"/>
      <c r="DM823" s="191"/>
      <c r="DN823" s="191">
        <f t="shared" si="458"/>
        <v>61.037387709004747</v>
      </c>
      <c r="DO823" s="192">
        <f t="shared" si="459"/>
        <v>0</v>
      </c>
      <c r="DP823" s="191">
        <v>1</v>
      </c>
      <c r="DQ823" s="191" t="s">
        <v>363</v>
      </c>
      <c r="DR823" s="191" t="s">
        <v>371</v>
      </c>
      <c r="DS823" s="208">
        <v>0.13400000000000001</v>
      </c>
      <c r="DT823" s="191">
        <v>580</v>
      </c>
      <c r="DU823" s="191">
        <f t="shared" si="460"/>
        <v>8.7995772603951252</v>
      </c>
      <c r="DV823" s="191">
        <v>0.375</v>
      </c>
      <c r="DW823" s="191">
        <v>0.45</v>
      </c>
      <c r="DX823" s="192">
        <f t="shared" si="461"/>
        <v>10.593951200555075</v>
      </c>
      <c r="DY823" s="191">
        <v>1</v>
      </c>
      <c r="DZ823" s="191" t="s">
        <v>363</v>
      </c>
      <c r="EA823" s="191" t="s">
        <v>371</v>
      </c>
      <c r="EB823" s="208">
        <v>0.13400000000000001</v>
      </c>
      <c r="EC823" s="191">
        <v>580</v>
      </c>
      <c r="ED823" s="191">
        <f t="shared" si="462"/>
        <v>2.8534690635043858</v>
      </c>
      <c r="EE823" s="191">
        <v>0.47499999999999998</v>
      </c>
      <c r="EF823" s="191">
        <v>0.47499999999999998</v>
      </c>
      <c r="EG823" s="191">
        <f t="shared" si="463"/>
        <v>5.2969756002775377</v>
      </c>
      <c r="EH823" s="166">
        <f t="shared" si="464"/>
        <v>2</v>
      </c>
      <c r="EI823" s="205">
        <f t="shared" si="465"/>
        <v>3.3234641468307702</v>
      </c>
      <c r="EJ823" s="205">
        <f t="shared" si="466"/>
        <v>1.9549789099004531</v>
      </c>
      <c r="EK823" s="51">
        <f t="shared" si="477"/>
        <v>0.6484901536039327</v>
      </c>
      <c r="EL823" s="220">
        <f t="shared" si="467"/>
        <v>7.2367926584614883E-2</v>
      </c>
      <c r="EM823" s="221">
        <f t="shared" si="468"/>
        <v>6.4973023148644584</v>
      </c>
      <c r="EN823" s="191"/>
      <c r="EO823" s="313"/>
      <c r="EP823" s="192" t="s">
        <v>354</v>
      </c>
      <c r="EQ823" s="222">
        <f t="shared" si="469"/>
        <v>3.3234641468307702</v>
      </c>
      <c r="ER823" s="191">
        <f t="shared" si="470"/>
        <v>1.9549789099004531</v>
      </c>
      <c r="ES823" s="51">
        <f t="shared" si="471"/>
        <v>0.6484901536039327</v>
      </c>
      <c r="ET823" s="191">
        <f t="shared" si="478"/>
        <v>3.5405679265846146</v>
      </c>
      <c r="EU823" s="191">
        <f t="shared" si="472"/>
        <v>6.4973023148644584</v>
      </c>
      <c r="EV823" s="191"/>
      <c r="EW823" s="191"/>
      <c r="EX823" s="192" t="str">
        <f t="shared" si="473"/>
        <v>Front</v>
      </c>
      <c r="EY823" s="145"/>
      <c r="EZ823" s="191"/>
      <c r="FA823" s="191"/>
      <c r="FB823" s="191"/>
      <c r="FC823" s="191"/>
      <c r="FD823" s="191"/>
      <c r="FE823" s="191"/>
      <c r="FF823" s="192"/>
      <c r="FG823" s="145"/>
      <c r="FH823" s="191"/>
      <c r="FI823" s="191"/>
      <c r="FJ823" s="191"/>
      <c r="FK823" s="191"/>
      <c r="FL823" s="191"/>
      <c r="FM823" s="191"/>
      <c r="FN823" s="192"/>
      <c r="FO823" s="145"/>
      <c r="FP823" s="191"/>
      <c r="FQ823" s="191"/>
      <c r="FR823" s="191"/>
      <c r="FS823" s="191"/>
      <c r="FT823" s="191"/>
      <c r="FU823" s="191"/>
      <c r="FV823" s="192"/>
      <c r="FW823" s="191"/>
      <c r="FX823" s="191"/>
      <c r="FY823" s="191"/>
      <c r="FZ823" s="191"/>
      <c r="GA823" s="191"/>
      <c r="GB823" s="191"/>
      <c r="GC823" s="191"/>
      <c r="GD823" s="210"/>
      <c r="GE823" s="145"/>
      <c r="GF823" s="191"/>
      <c r="GG823" s="191"/>
      <c r="GH823" s="191"/>
      <c r="GI823" s="191"/>
      <c r="GJ823" s="191"/>
      <c r="GK823" s="191"/>
      <c r="GL823" s="210"/>
      <c r="GM823" s="145"/>
      <c r="GN823" s="191"/>
      <c r="GO823" s="191"/>
      <c r="GP823" s="191"/>
      <c r="GQ823" s="191"/>
      <c r="GR823" s="191"/>
      <c r="GS823" s="191"/>
      <c r="GT823" s="210"/>
      <c r="GU823" s="145"/>
      <c r="GV823" s="191"/>
      <c r="GW823" s="191"/>
      <c r="GX823" s="191"/>
      <c r="GY823" s="191"/>
      <c r="GZ823" s="191"/>
      <c r="HA823" s="191"/>
      <c r="HB823" s="210"/>
      <c r="HC823" s="145"/>
      <c r="HD823" s="191"/>
      <c r="HE823" s="191"/>
      <c r="HF823" s="191"/>
      <c r="HG823" s="191"/>
      <c r="HH823" s="191"/>
      <c r="HI823" s="191"/>
      <c r="HJ823" s="210"/>
      <c r="HR823" s="310"/>
    </row>
    <row r="824" spans="1:226" s="309" customFormat="1" ht="14.45" customHeight="1" x14ac:dyDescent="0.25">
      <c r="A824" s="211" t="s">
        <v>431</v>
      </c>
      <c r="B824" s="194" t="s">
        <v>0</v>
      </c>
      <c r="C824" s="31">
        <f t="shared" si="479"/>
        <v>814</v>
      </c>
      <c r="D824" s="173" t="str">
        <f t="shared" si="436"/>
        <v>Dw_814</v>
      </c>
      <c r="E824" s="4">
        <v>584.6110521866068</v>
      </c>
      <c r="F824" s="195" t="s">
        <v>360</v>
      </c>
      <c r="G824" s="195">
        <v>17.5</v>
      </c>
      <c r="H824" s="3">
        <f t="shared" si="437"/>
        <v>51.190456876619649</v>
      </c>
      <c r="I824" s="196">
        <f t="shared" si="438"/>
        <v>181.79121557504368</v>
      </c>
      <c r="J824" s="1">
        <f t="shared" si="439"/>
        <v>0.3</v>
      </c>
      <c r="K824" s="280">
        <f t="shared" si="440"/>
        <v>0.68677946590474115</v>
      </c>
      <c r="L824" s="280">
        <f t="shared" si="441"/>
        <v>0.77337817822727539</v>
      </c>
      <c r="M824" s="225">
        <f t="shared" si="442"/>
        <v>1.0653814792854897</v>
      </c>
      <c r="N824" s="15" t="s">
        <v>432</v>
      </c>
      <c r="O824" s="197">
        <f t="shared" si="443"/>
        <v>0.58003363367045646</v>
      </c>
      <c r="P824" s="198">
        <f t="shared" si="444"/>
        <v>0</v>
      </c>
      <c r="Q824" s="198">
        <f t="shared" si="445"/>
        <v>0</v>
      </c>
      <c r="R824" s="198">
        <f t="shared" si="446"/>
        <v>0.7464557669611992</v>
      </c>
      <c r="S824" s="77">
        <f t="shared" si="447"/>
        <v>0.8624730005744381</v>
      </c>
      <c r="T824" s="199"/>
      <c r="U824" s="3">
        <f t="shared" si="448"/>
        <v>1.6171813532395565</v>
      </c>
      <c r="V824" s="98">
        <f t="shared" si="449"/>
        <v>8.8919367995034584</v>
      </c>
      <c r="W824" s="49">
        <f t="shared" si="450"/>
        <v>5.7569523975337091</v>
      </c>
      <c r="X824" s="317">
        <f t="shared" si="451"/>
        <v>6.220178333441391E-2</v>
      </c>
      <c r="Y824" s="318">
        <v>6.2201783334413903E-2</v>
      </c>
      <c r="Z824" s="200"/>
      <c r="AA824" s="66"/>
      <c r="AB824" s="66"/>
      <c r="AC824" s="66">
        <v>250</v>
      </c>
      <c r="AD824" s="66"/>
      <c r="AE824" s="66"/>
      <c r="AF824" s="66"/>
      <c r="AG824" s="66"/>
      <c r="AH824" s="195"/>
      <c r="AI824" s="34"/>
      <c r="AJ824" s="229">
        <v>180</v>
      </c>
      <c r="AK824" s="34"/>
      <c r="AL824" s="34"/>
      <c r="AM824" s="34"/>
      <c r="AN824" s="201"/>
      <c r="AO824" s="201"/>
      <c r="AP824" s="202">
        <v>240</v>
      </c>
      <c r="AQ824" s="18"/>
      <c r="AR824" s="18"/>
      <c r="AS824" s="18"/>
      <c r="AT824" s="51"/>
      <c r="AU824" s="17"/>
      <c r="AV824" s="18"/>
      <c r="AW824" s="112"/>
      <c r="AX824" s="103"/>
      <c r="AY824" s="18"/>
      <c r="AZ824" s="18"/>
      <c r="BA824" s="18"/>
      <c r="BB824" s="17"/>
      <c r="BC824" s="19"/>
      <c r="BD824" s="19"/>
      <c r="BE824" s="19"/>
      <c r="BF824" s="17"/>
      <c r="BG824" s="18"/>
      <c r="BH824" s="18"/>
      <c r="BI824" s="128"/>
      <c r="BJ824" s="331"/>
      <c r="BK824" s="332"/>
      <c r="BL824" s="332"/>
      <c r="BM824" s="332"/>
      <c r="BN824" s="333"/>
      <c r="BO824" s="203">
        <f t="shared" si="452"/>
        <v>6.9363999999999999</v>
      </c>
      <c r="BP824" s="285">
        <v>7.3799747529870894</v>
      </c>
      <c r="BQ824" s="204">
        <v>2.7734081844021143</v>
      </c>
      <c r="BR824" s="204"/>
      <c r="BS824" s="47"/>
      <c r="BT824" s="42"/>
      <c r="BU824" s="42"/>
      <c r="BV824" s="42"/>
      <c r="BW824" s="43"/>
      <c r="BX824" s="191"/>
      <c r="BY824" s="191"/>
      <c r="BZ824" s="205"/>
      <c r="CA824" s="191"/>
      <c r="CB824" s="206"/>
      <c r="CC824" s="191"/>
      <c r="CD824" s="207">
        <f t="shared" si="453"/>
        <v>54.537364672513107</v>
      </c>
      <c r="CE824" s="47" t="s">
        <v>356</v>
      </c>
      <c r="CF824" s="42">
        <v>31.8</v>
      </c>
      <c r="CG824" s="42" t="s">
        <v>353</v>
      </c>
      <c r="CH824" s="42">
        <v>175</v>
      </c>
      <c r="CI824" s="191"/>
      <c r="CJ824" s="192"/>
      <c r="CK824" s="191" t="s">
        <v>357</v>
      </c>
      <c r="CL824" s="191" t="s">
        <v>358</v>
      </c>
      <c r="CM824" s="208">
        <v>0.13</v>
      </c>
      <c r="CN824" s="191">
        <v>470</v>
      </c>
      <c r="CO824" s="205">
        <f t="shared" si="454"/>
        <v>69.438747970376511</v>
      </c>
      <c r="CP824" s="191">
        <f t="shared" si="455"/>
        <v>40.903023504384826</v>
      </c>
      <c r="CQ824" s="145" t="s">
        <v>353</v>
      </c>
      <c r="CR824" s="191">
        <v>175</v>
      </c>
      <c r="CS824" s="191"/>
      <c r="CT824" s="191"/>
      <c r="CU824" s="191"/>
      <c r="CV824" s="192"/>
      <c r="CW824" s="191" t="s">
        <v>357</v>
      </c>
      <c r="CX824" s="209" t="s">
        <v>358</v>
      </c>
      <c r="CY824" s="208">
        <v>0.13</v>
      </c>
      <c r="CZ824" s="191">
        <v>470</v>
      </c>
      <c r="DA824" s="191"/>
      <c r="DB824" s="191">
        <f t="shared" si="456"/>
        <v>51.190456876619649</v>
      </c>
      <c r="DC824" s="43">
        <f t="shared" si="457"/>
        <v>0</v>
      </c>
      <c r="DD824" s="191" t="s">
        <v>362</v>
      </c>
      <c r="DE824" s="191">
        <v>100</v>
      </c>
      <c r="DF824" s="191" t="s">
        <v>361</v>
      </c>
      <c r="DG824" s="191">
        <v>20</v>
      </c>
      <c r="DH824" s="191" t="s">
        <v>353</v>
      </c>
      <c r="DI824" s="192">
        <v>175</v>
      </c>
      <c r="DJ824" s="191"/>
      <c r="DK824" s="209"/>
      <c r="DL824" s="208"/>
      <c r="DM824" s="191"/>
      <c r="DN824" s="191">
        <f t="shared" si="458"/>
        <v>51.190456876619649</v>
      </c>
      <c r="DO824" s="192">
        <f t="shared" si="459"/>
        <v>0</v>
      </c>
      <c r="DP824" s="191">
        <v>1</v>
      </c>
      <c r="DQ824" s="191" t="s">
        <v>363</v>
      </c>
      <c r="DR824" s="191" t="s">
        <v>371</v>
      </c>
      <c r="DS824" s="208">
        <v>0.13400000000000001</v>
      </c>
      <c r="DT824" s="191">
        <v>580</v>
      </c>
      <c r="DU824" s="191">
        <f t="shared" si="460"/>
        <v>7.3799747529870894</v>
      </c>
      <c r="DV824" s="191">
        <v>0.375</v>
      </c>
      <c r="DW824" s="191">
        <v>0.45</v>
      </c>
      <c r="DX824" s="192">
        <f t="shared" si="461"/>
        <v>9.089560778752185</v>
      </c>
      <c r="DY824" s="191">
        <v>1</v>
      </c>
      <c r="DZ824" s="191" t="s">
        <v>363</v>
      </c>
      <c r="EA824" s="191" t="s">
        <v>371</v>
      </c>
      <c r="EB824" s="208">
        <v>0.13400000000000001</v>
      </c>
      <c r="EC824" s="191">
        <v>580</v>
      </c>
      <c r="ED824" s="191">
        <f t="shared" si="462"/>
        <v>2.7734081844021143</v>
      </c>
      <c r="EE824" s="191">
        <v>0.47499999999999998</v>
      </c>
      <c r="EF824" s="191">
        <v>0.47499999999999998</v>
      </c>
      <c r="EG824" s="191">
        <f t="shared" si="463"/>
        <v>4.5447803893760925</v>
      </c>
      <c r="EH824" s="166">
        <f t="shared" si="464"/>
        <v>2</v>
      </c>
      <c r="EI824" s="205">
        <f t="shared" si="465"/>
        <v>2.7492083005072461</v>
      </c>
      <c r="EJ824" s="205">
        <f t="shared" si="466"/>
        <v>1.6171813532395565</v>
      </c>
      <c r="EK824" s="51">
        <f t="shared" si="477"/>
        <v>0.90622683116255787</v>
      </c>
      <c r="EL824" s="220">
        <f t="shared" si="467"/>
        <v>0.35949584974637694</v>
      </c>
      <c r="EM824" s="221">
        <f t="shared" si="468"/>
        <v>4.4459683997517292</v>
      </c>
      <c r="EN824" s="191"/>
      <c r="EO824" s="313"/>
      <c r="EP824" s="192" t="s">
        <v>354</v>
      </c>
      <c r="EQ824" s="222">
        <f t="shared" si="469"/>
        <v>2.7492083005072461</v>
      </c>
      <c r="ER824" s="191">
        <f t="shared" si="470"/>
        <v>1.6171813532395565</v>
      </c>
      <c r="ES824" s="51">
        <f t="shared" si="471"/>
        <v>0.90622683116255787</v>
      </c>
      <c r="ET824" s="191">
        <f t="shared" si="478"/>
        <v>3.8276958497463767</v>
      </c>
      <c r="EU824" s="191">
        <f t="shared" si="472"/>
        <v>4.4459683997517292</v>
      </c>
      <c r="EV824" s="191"/>
      <c r="EW824" s="191"/>
      <c r="EX824" s="192" t="str">
        <f t="shared" si="473"/>
        <v>Front</v>
      </c>
      <c r="EY824" s="145"/>
      <c r="EZ824" s="191"/>
      <c r="FA824" s="191"/>
      <c r="FB824" s="191"/>
      <c r="FC824" s="191"/>
      <c r="FD824" s="191"/>
      <c r="FE824" s="191"/>
      <c r="FF824" s="192"/>
      <c r="FG824" s="145"/>
      <c r="FH824" s="191"/>
      <c r="FI824" s="191"/>
      <c r="FJ824" s="191"/>
      <c r="FK824" s="191"/>
      <c r="FL824" s="191"/>
      <c r="FM824" s="191"/>
      <c r="FN824" s="192"/>
      <c r="FO824" s="145"/>
      <c r="FP824" s="191"/>
      <c r="FQ824" s="191"/>
      <c r="FR824" s="191"/>
      <c r="FS824" s="191"/>
      <c r="FT824" s="191"/>
      <c r="FU824" s="191"/>
      <c r="FV824" s="192"/>
      <c r="FW824" s="191"/>
      <c r="FX824" s="191"/>
      <c r="FY824" s="191"/>
      <c r="FZ824" s="191"/>
      <c r="GA824" s="191"/>
      <c r="GB824" s="191"/>
      <c r="GC824" s="191"/>
      <c r="GD824" s="210"/>
      <c r="GE824" s="145"/>
      <c r="GF824" s="191"/>
      <c r="GG824" s="191"/>
      <c r="GH824" s="191"/>
      <c r="GI824" s="191"/>
      <c r="GJ824" s="191"/>
      <c r="GK824" s="191"/>
      <c r="GL824" s="210"/>
      <c r="GM824" s="145"/>
      <c r="GN824" s="191"/>
      <c r="GO824" s="191"/>
      <c r="GP824" s="191"/>
      <c r="GQ824" s="191"/>
      <c r="GR824" s="191"/>
      <c r="GS824" s="191"/>
      <c r="GT824" s="210"/>
      <c r="GU824" s="145"/>
      <c r="GV824" s="191"/>
      <c r="GW824" s="191"/>
      <c r="GX824" s="191"/>
      <c r="GY824" s="191"/>
      <c r="GZ824" s="191"/>
      <c r="HA824" s="191"/>
      <c r="HB824" s="210"/>
      <c r="HC824" s="145"/>
      <c r="HD824" s="191"/>
      <c r="HE824" s="191"/>
      <c r="HF824" s="191"/>
      <c r="HG824" s="191"/>
      <c r="HH824" s="191"/>
      <c r="HI824" s="191"/>
      <c r="HJ824" s="210"/>
      <c r="HR824" s="310"/>
    </row>
    <row r="825" spans="1:226" s="309" customFormat="1" ht="14.45" customHeight="1" x14ac:dyDescent="0.25">
      <c r="A825" s="211" t="s">
        <v>431</v>
      </c>
      <c r="B825" s="194" t="s">
        <v>0</v>
      </c>
      <c r="C825" s="31">
        <f t="shared" si="479"/>
        <v>815</v>
      </c>
      <c r="D825" s="173" t="str">
        <f t="shared" si="436"/>
        <v>Dw_815</v>
      </c>
      <c r="E825" s="4">
        <v>416.03888311029277</v>
      </c>
      <c r="F825" s="195" t="s">
        <v>360</v>
      </c>
      <c r="G825" s="195">
        <v>17.5</v>
      </c>
      <c r="H825" s="3">
        <f t="shared" si="437"/>
        <v>55.963633314804781</v>
      </c>
      <c r="I825" s="196">
        <f t="shared" si="438"/>
        <v>200.87583880076096</v>
      </c>
      <c r="J825" s="1">
        <f t="shared" si="439"/>
        <v>0.3</v>
      </c>
      <c r="K825" s="280">
        <f t="shared" si="440"/>
        <v>0.67750105672604888</v>
      </c>
      <c r="L825" s="280">
        <f t="shared" si="441"/>
        <v>0.75781594844503508</v>
      </c>
      <c r="M825" s="225">
        <f t="shared" si="442"/>
        <v>1.0768198573034071</v>
      </c>
      <c r="N825" s="15" t="s">
        <v>432</v>
      </c>
      <c r="O825" s="197">
        <f t="shared" si="443"/>
        <v>0.56836196133377637</v>
      </c>
      <c r="P825" s="198">
        <f t="shared" si="444"/>
        <v>0</v>
      </c>
      <c r="Q825" s="198">
        <f t="shared" si="445"/>
        <v>0</v>
      </c>
      <c r="R825" s="198">
        <f t="shared" si="446"/>
        <v>0.75447002608074287</v>
      </c>
      <c r="S825" s="77">
        <f t="shared" si="447"/>
        <v>0.89171674588708361</v>
      </c>
      <c r="T825" s="199"/>
      <c r="U825" s="3">
        <f t="shared" si="448"/>
        <v>1.6651225436651007</v>
      </c>
      <c r="V825" s="98">
        <f t="shared" si="449"/>
        <v>9.4269524904338997</v>
      </c>
      <c r="W825" s="49">
        <f t="shared" si="450"/>
        <v>5.9365562064298585</v>
      </c>
      <c r="X825" s="317">
        <f t="shared" si="451"/>
        <v>6.0557329544467443E-2</v>
      </c>
      <c r="Y825" s="318">
        <v>6.0557329544467443E-2</v>
      </c>
      <c r="Z825" s="200"/>
      <c r="AA825" s="66"/>
      <c r="AB825" s="66"/>
      <c r="AC825" s="66">
        <v>250</v>
      </c>
      <c r="AD825" s="66"/>
      <c r="AE825" s="66"/>
      <c r="AF825" s="66"/>
      <c r="AG825" s="66"/>
      <c r="AH825" s="195"/>
      <c r="AI825" s="34"/>
      <c r="AJ825" s="229">
        <v>180</v>
      </c>
      <c r="AK825" s="34"/>
      <c r="AL825" s="34"/>
      <c r="AM825" s="34"/>
      <c r="AN825" s="201"/>
      <c r="AO825" s="201"/>
      <c r="AP825" s="202">
        <v>240</v>
      </c>
      <c r="AQ825" s="18"/>
      <c r="AR825" s="18"/>
      <c r="AS825" s="18"/>
      <c r="AT825" s="51"/>
      <c r="AU825" s="17"/>
      <c r="AV825" s="18"/>
      <c r="AW825" s="112"/>
      <c r="AX825" s="103"/>
      <c r="AY825" s="18"/>
      <c r="AZ825" s="18"/>
      <c r="BA825" s="18"/>
      <c r="BB825" s="17"/>
      <c r="BC825" s="19"/>
      <c r="BD825" s="19"/>
      <c r="BE825" s="19"/>
      <c r="BF825" s="17"/>
      <c r="BG825" s="18"/>
      <c r="BH825" s="18"/>
      <c r="BI825" s="128"/>
      <c r="BJ825" s="331"/>
      <c r="BK825" s="332"/>
      <c r="BL825" s="332"/>
      <c r="BM825" s="332"/>
      <c r="BN825" s="333"/>
      <c r="BO825" s="203">
        <f t="shared" si="452"/>
        <v>6.9363999999999999</v>
      </c>
      <c r="BP825" s="285">
        <v>8.0681092951393776</v>
      </c>
      <c r="BQ825" s="204">
        <v>2.9640613505423246</v>
      </c>
      <c r="BR825" s="204"/>
      <c r="BS825" s="47"/>
      <c r="BT825" s="42"/>
      <c r="BU825" s="42"/>
      <c r="BV825" s="42"/>
      <c r="BW825" s="43"/>
      <c r="BX825" s="191"/>
      <c r="BY825" s="191"/>
      <c r="BZ825" s="205"/>
      <c r="CA825" s="191"/>
      <c r="CB825" s="206"/>
      <c r="CC825" s="191"/>
      <c r="CD825" s="207">
        <f t="shared" si="453"/>
        <v>60.262751640228288</v>
      </c>
      <c r="CE825" s="47" t="s">
        <v>356</v>
      </c>
      <c r="CF825" s="42">
        <v>31.8</v>
      </c>
      <c r="CG825" s="42" t="s">
        <v>353</v>
      </c>
      <c r="CH825" s="42">
        <v>175</v>
      </c>
      <c r="CI825" s="191"/>
      <c r="CJ825" s="192"/>
      <c r="CK825" s="191" t="s">
        <v>357</v>
      </c>
      <c r="CL825" s="191" t="s">
        <v>358</v>
      </c>
      <c r="CM825" s="208">
        <v>0.13</v>
      </c>
      <c r="CN825" s="191">
        <v>470</v>
      </c>
      <c r="CO825" s="205">
        <f t="shared" si="454"/>
        <v>78.977018319723527</v>
      </c>
      <c r="CP825" s="191">
        <f t="shared" si="455"/>
        <v>45.197063730171216</v>
      </c>
      <c r="CQ825" s="145" t="s">
        <v>353</v>
      </c>
      <c r="CR825" s="191">
        <v>175</v>
      </c>
      <c r="CS825" s="191"/>
      <c r="CT825" s="191"/>
      <c r="CU825" s="191"/>
      <c r="CV825" s="192"/>
      <c r="CW825" s="191" t="s">
        <v>357</v>
      </c>
      <c r="CX825" s="209" t="s">
        <v>358</v>
      </c>
      <c r="CY825" s="208">
        <v>0.13</v>
      </c>
      <c r="CZ825" s="191">
        <v>470</v>
      </c>
      <c r="DA825" s="191"/>
      <c r="DB825" s="191">
        <f t="shared" si="456"/>
        <v>55.963633314804781</v>
      </c>
      <c r="DC825" s="43">
        <f t="shared" si="457"/>
        <v>0</v>
      </c>
      <c r="DD825" s="191" t="s">
        <v>362</v>
      </c>
      <c r="DE825" s="191">
        <v>100</v>
      </c>
      <c r="DF825" s="191" t="s">
        <v>361</v>
      </c>
      <c r="DG825" s="191">
        <v>20</v>
      </c>
      <c r="DH825" s="191" t="s">
        <v>353</v>
      </c>
      <c r="DI825" s="192">
        <v>175</v>
      </c>
      <c r="DJ825" s="191"/>
      <c r="DK825" s="209"/>
      <c r="DL825" s="208"/>
      <c r="DM825" s="191"/>
      <c r="DN825" s="191">
        <f t="shared" si="458"/>
        <v>55.963633314804781</v>
      </c>
      <c r="DO825" s="192">
        <f t="shared" si="459"/>
        <v>0</v>
      </c>
      <c r="DP825" s="191">
        <v>1</v>
      </c>
      <c r="DQ825" s="191" t="s">
        <v>363</v>
      </c>
      <c r="DR825" s="191" t="s">
        <v>371</v>
      </c>
      <c r="DS825" s="208">
        <v>0.13400000000000001</v>
      </c>
      <c r="DT825" s="191">
        <v>580</v>
      </c>
      <c r="DU825" s="191">
        <f t="shared" si="460"/>
        <v>8.0681092951393776</v>
      </c>
      <c r="DV825" s="191">
        <v>0.375</v>
      </c>
      <c r="DW825" s="191">
        <v>0.45</v>
      </c>
      <c r="DX825" s="192">
        <f t="shared" si="461"/>
        <v>10.043791940038048</v>
      </c>
      <c r="DY825" s="191">
        <v>1</v>
      </c>
      <c r="DZ825" s="191" t="s">
        <v>363</v>
      </c>
      <c r="EA825" s="191" t="s">
        <v>371</v>
      </c>
      <c r="EB825" s="208">
        <v>0.13400000000000001</v>
      </c>
      <c r="EC825" s="191">
        <v>580</v>
      </c>
      <c r="ED825" s="191">
        <f t="shared" si="462"/>
        <v>2.9640613505423246</v>
      </c>
      <c r="EE825" s="191">
        <v>0.47499999999999998</v>
      </c>
      <c r="EF825" s="191">
        <v>0.47499999999999998</v>
      </c>
      <c r="EG825" s="191">
        <f t="shared" si="463"/>
        <v>5.021895970019024</v>
      </c>
      <c r="EH825" s="166">
        <f t="shared" si="464"/>
        <v>2</v>
      </c>
      <c r="EI825" s="205">
        <f t="shared" si="465"/>
        <v>2.8307083242306712</v>
      </c>
      <c r="EJ825" s="205">
        <f t="shared" si="466"/>
        <v>1.6651225436651007</v>
      </c>
      <c r="EK825" s="51">
        <f t="shared" si="477"/>
        <v>1.0489388068772239</v>
      </c>
      <c r="EL825" s="220">
        <f t="shared" si="467"/>
        <v>0.31874583788466437</v>
      </c>
      <c r="EM825" s="221">
        <f t="shared" si="468"/>
        <v>4.7134762452169499</v>
      </c>
      <c r="EN825" s="191"/>
      <c r="EO825" s="313"/>
      <c r="EP825" s="192" t="s">
        <v>354</v>
      </c>
      <c r="EQ825" s="222">
        <f t="shared" si="469"/>
        <v>2.8307083242306712</v>
      </c>
      <c r="ER825" s="191">
        <f t="shared" si="470"/>
        <v>1.6651225436651007</v>
      </c>
      <c r="ES825" s="51">
        <f t="shared" si="471"/>
        <v>1.0489388068772239</v>
      </c>
      <c r="ET825" s="191">
        <f t="shared" si="478"/>
        <v>3.7869458378846641</v>
      </c>
      <c r="EU825" s="191">
        <f t="shared" si="472"/>
        <v>4.7134762452169499</v>
      </c>
      <c r="EV825" s="191"/>
      <c r="EW825" s="191"/>
      <c r="EX825" s="192" t="str">
        <f t="shared" si="473"/>
        <v>Front</v>
      </c>
      <c r="EY825" s="145"/>
      <c r="EZ825" s="191"/>
      <c r="FA825" s="191"/>
      <c r="FB825" s="191"/>
      <c r="FC825" s="191"/>
      <c r="FD825" s="191"/>
      <c r="FE825" s="191"/>
      <c r="FF825" s="192"/>
      <c r="FG825" s="145"/>
      <c r="FH825" s="191"/>
      <c r="FI825" s="191"/>
      <c r="FJ825" s="191"/>
      <c r="FK825" s="191"/>
      <c r="FL825" s="191"/>
      <c r="FM825" s="191"/>
      <c r="FN825" s="192"/>
      <c r="FO825" s="145"/>
      <c r="FP825" s="191"/>
      <c r="FQ825" s="191"/>
      <c r="FR825" s="191"/>
      <c r="FS825" s="191"/>
      <c r="FT825" s="191"/>
      <c r="FU825" s="191"/>
      <c r="FV825" s="192"/>
      <c r="FW825" s="191"/>
      <c r="FX825" s="191"/>
      <c r="FY825" s="191"/>
      <c r="FZ825" s="191"/>
      <c r="GA825" s="191"/>
      <c r="GB825" s="191"/>
      <c r="GC825" s="191"/>
      <c r="GD825" s="210"/>
      <c r="GE825" s="145"/>
      <c r="GF825" s="191"/>
      <c r="GG825" s="191"/>
      <c r="GH825" s="191"/>
      <c r="GI825" s="191"/>
      <c r="GJ825" s="191"/>
      <c r="GK825" s="191"/>
      <c r="GL825" s="210"/>
      <c r="GM825" s="145"/>
      <c r="GN825" s="191"/>
      <c r="GO825" s="191"/>
      <c r="GP825" s="191"/>
      <c r="GQ825" s="191"/>
      <c r="GR825" s="191"/>
      <c r="GS825" s="191"/>
      <c r="GT825" s="210"/>
      <c r="GU825" s="145"/>
      <c r="GV825" s="191"/>
      <c r="GW825" s="191"/>
      <c r="GX825" s="191"/>
      <c r="GY825" s="191"/>
      <c r="GZ825" s="191"/>
      <c r="HA825" s="191"/>
      <c r="HB825" s="210"/>
      <c r="HC825" s="145"/>
      <c r="HD825" s="191"/>
      <c r="HE825" s="191"/>
      <c r="HF825" s="191"/>
      <c r="HG825" s="191"/>
      <c r="HH825" s="191"/>
      <c r="HI825" s="191"/>
      <c r="HJ825" s="210"/>
      <c r="HR825" s="310"/>
    </row>
    <row r="826" spans="1:226" s="309" customFormat="1" ht="14.45" customHeight="1" x14ac:dyDescent="0.25">
      <c r="A826" s="211" t="s">
        <v>431</v>
      </c>
      <c r="B826" s="194" t="s">
        <v>0</v>
      </c>
      <c r="C826" s="31">
        <f t="shared" si="479"/>
        <v>816</v>
      </c>
      <c r="D826" s="173" t="str">
        <f t="shared" si="436"/>
        <v>Dw_816</v>
      </c>
      <c r="E826" s="4">
        <v>455.58252046003258</v>
      </c>
      <c r="F826" s="195" t="s">
        <v>360</v>
      </c>
      <c r="G826" s="195">
        <v>17.5</v>
      </c>
      <c r="H826" s="3">
        <f t="shared" si="437"/>
        <v>60.605461372529312</v>
      </c>
      <c r="I826" s="196">
        <f t="shared" si="438"/>
        <v>209.89979490681685</v>
      </c>
      <c r="J826" s="1">
        <f t="shared" si="439"/>
        <v>0.3</v>
      </c>
      <c r="K826" s="280">
        <f t="shared" si="440"/>
        <v>0.71000946271134413</v>
      </c>
      <c r="L826" s="280">
        <f t="shared" si="441"/>
        <v>0.90667911870438378</v>
      </c>
      <c r="M826" s="225">
        <f t="shared" si="442"/>
        <v>1.0390142578897601</v>
      </c>
      <c r="N826" s="15" t="s">
        <v>432</v>
      </c>
      <c r="O826" s="197">
        <f t="shared" si="443"/>
        <v>0.68000933902828775</v>
      </c>
      <c r="P826" s="198">
        <f t="shared" si="444"/>
        <v>0</v>
      </c>
      <c r="Q826" s="198">
        <f t="shared" si="445"/>
        <v>0</v>
      </c>
      <c r="R826" s="198">
        <f t="shared" si="446"/>
        <v>0.72798166650773055</v>
      </c>
      <c r="S826" s="77">
        <f t="shared" si="447"/>
        <v>0.97618252697967389</v>
      </c>
      <c r="T826" s="199"/>
      <c r="U826" s="3">
        <f t="shared" si="448"/>
        <v>2.3786852506916376</v>
      </c>
      <c r="V826" s="98">
        <f t="shared" si="449"/>
        <v>19.237687974316991</v>
      </c>
      <c r="W826" s="49">
        <f t="shared" si="450"/>
        <v>3.1503505750503802</v>
      </c>
      <c r="X826" s="317">
        <f t="shared" si="451"/>
        <v>0.14135440667792953</v>
      </c>
      <c r="Y826" s="318">
        <v>0.14135440667792951</v>
      </c>
      <c r="Z826" s="200"/>
      <c r="AA826" s="66"/>
      <c r="AB826" s="66"/>
      <c r="AC826" s="66">
        <v>250</v>
      </c>
      <c r="AD826" s="66"/>
      <c r="AE826" s="66"/>
      <c r="AF826" s="66"/>
      <c r="AG826" s="66"/>
      <c r="AH826" s="195"/>
      <c r="AI826" s="34"/>
      <c r="AJ826" s="229">
        <v>180</v>
      </c>
      <c r="AK826" s="34"/>
      <c r="AL826" s="34"/>
      <c r="AM826" s="34"/>
      <c r="AN826" s="201"/>
      <c r="AO826" s="201"/>
      <c r="AP826" s="202">
        <v>240</v>
      </c>
      <c r="AQ826" s="18"/>
      <c r="AR826" s="18"/>
      <c r="AS826" s="18"/>
      <c r="AT826" s="51"/>
      <c r="AU826" s="17"/>
      <c r="AV826" s="18"/>
      <c r="AW826" s="112"/>
      <c r="AX826" s="103"/>
      <c r="AY826" s="18"/>
      <c r="AZ826" s="18"/>
      <c r="BA826" s="18"/>
      <c r="BB826" s="17"/>
      <c r="BC826" s="19"/>
      <c r="BD826" s="19"/>
      <c r="BE826" s="19"/>
      <c r="BF826" s="17"/>
      <c r="BG826" s="18"/>
      <c r="BH826" s="18"/>
      <c r="BI826" s="128"/>
      <c r="BJ826" s="331"/>
      <c r="BK826" s="332"/>
      <c r="BL826" s="332"/>
      <c r="BM826" s="332"/>
      <c r="BN826" s="333"/>
      <c r="BO826" s="203">
        <f t="shared" si="452"/>
        <v>6.9363999999999999</v>
      </c>
      <c r="BP826" s="285">
        <v>8.7373077349243573</v>
      </c>
      <c r="BQ826" s="204">
        <v>2.829224382056728</v>
      </c>
      <c r="BR826" s="204"/>
      <c r="BS826" s="47"/>
      <c r="BT826" s="42"/>
      <c r="BU826" s="42"/>
      <c r="BV826" s="42"/>
      <c r="BW826" s="43"/>
      <c r="BX826" s="191"/>
      <c r="BY826" s="191"/>
      <c r="BZ826" s="205"/>
      <c r="CA826" s="191"/>
      <c r="CB826" s="206"/>
      <c r="CC826" s="191"/>
      <c r="CD826" s="207">
        <f t="shared" si="453"/>
        <v>62.969938472045058</v>
      </c>
      <c r="CE826" s="47" t="s">
        <v>356</v>
      </c>
      <c r="CF826" s="42">
        <v>31.8</v>
      </c>
      <c r="CG826" s="42" t="s">
        <v>353</v>
      </c>
      <c r="CH826" s="42">
        <v>175</v>
      </c>
      <c r="CI826" s="191"/>
      <c r="CJ826" s="192"/>
      <c r="CK826" s="191" t="s">
        <v>357</v>
      </c>
      <c r="CL826" s="191" t="s">
        <v>358</v>
      </c>
      <c r="CM826" s="208">
        <v>0.13</v>
      </c>
      <c r="CN826" s="191">
        <v>470</v>
      </c>
      <c r="CO826" s="205">
        <f t="shared" si="454"/>
        <v>78.71731831033037</v>
      </c>
      <c r="CP826" s="191">
        <f t="shared" si="455"/>
        <v>47.22745385403379</v>
      </c>
      <c r="CQ826" s="145" t="s">
        <v>353</v>
      </c>
      <c r="CR826" s="191">
        <v>175</v>
      </c>
      <c r="CS826" s="191"/>
      <c r="CT826" s="191"/>
      <c r="CU826" s="191"/>
      <c r="CV826" s="192"/>
      <c r="CW826" s="191" t="s">
        <v>357</v>
      </c>
      <c r="CX826" s="209" t="s">
        <v>358</v>
      </c>
      <c r="CY826" s="208">
        <v>0.13</v>
      </c>
      <c r="CZ826" s="191">
        <v>470</v>
      </c>
      <c r="DA826" s="191"/>
      <c r="DB826" s="191">
        <f t="shared" si="456"/>
        <v>60.605461372529312</v>
      </c>
      <c r="DC826" s="43">
        <f t="shared" si="457"/>
        <v>0</v>
      </c>
      <c r="DD826" s="191" t="s">
        <v>362</v>
      </c>
      <c r="DE826" s="191">
        <v>100</v>
      </c>
      <c r="DF826" s="191" t="s">
        <v>361</v>
      </c>
      <c r="DG826" s="191">
        <v>20</v>
      </c>
      <c r="DH826" s="191" t="s">
        <v>353</v>
      </c>
      <c r="DI826" s="192">
        <v>175</v>
      </c>
      <c r="DJ826" s="191"/>
      <c r="DK826" s="209"/>
      <c r="DL826" s="208"/>
      <c r="DM826" s="191"/>
      <c r="DN826" s="191">
        <f t="shared" si="458"/>
        <v>60.605461372529312</v>
      </c>
      <c r="DO826" s="192">
        <f t="shared" si="459"/>
        <v>0</v>
      </c>
      <c r="DP826" s="191">
        <v>1</v>
      </c>
      <c r="DQ826" s="191" t="s">
        <v>363</v>
      </c>
      <c r="DR826" s="191" t="s">
        <v>371</v>
      </c>
      <c r="DS826" s="208">
        <v>0.13400000000000001</v>
      </c>
      <c r="DT826" s="191">
        <v>580</v>
      </c>
      <c r="DU826" s="191">
        <f t="shared" si="460"/>
        <v>8.7373077349243573</v>
      </c>
      <c r="DV826" s="191">
        <v>0.375</v>
      </c>
      <c r="DW826" s="191">
        <v>0.45</v>
      </c>
      <c r="DX826" s="192">
        <f t="shared" si="461"/>
        <v>10.494989745340844</v>
      </c>
      <c r="DY826" s="191">
        <v>1</v>
      </c>
      <c r="DZ826" s="191" t="s">
        <v>363</v>
      </c>
      <c r="EA826" s="191" t="s">
        <v>371</v>
      </c>
      <c r="EB826" s="208">
        <v>0.13400000000000001</v>
      </c>
      <c r="EC826" s="191">
        <v>580</v>
      </c>
      <c r="ED826" s="191">
        <f t="shared" si="462"/>
        <v>2.829224382056728</v>
      </c>
      <c r="EE826" s="191">
        <v>0.47499999999999998</v>
      </c>
      <c r="EF826" s="191">
        <v>0.47499999999999998</v>
      </c>
      <c r="EG826" s="191">
        <f t="shared" si="463"/>
        <v>5.2474948726704218</v>
      </c>
      <c r="EH826" s="166">
        <f t="shared" si="464"/>
        <v>2</v>
      </c>
      <c r="EI826" s="205">
        <f t="shared" si="465"/>
        <v>4.0437649261757835</v>
      </c>
      <c r="EJ826" s="205">
        <f t="shared" si="466"/>
        <v>2.3786852506916376</v>
      </c>
      <c r="EK826" s="51">
        <f t="shared" si="477"/>
        <v>0.22526956568254519</v>
      </c>
      <c r="EL826" s="220">
        <f t="shared" si="467"/>
        <v>1.4463175369121082</v>
      </c>
      <c r="EM826" s="221">
        <f t="shared" si="468"/>
        <v>9.6188439871584954</v>
      </c>
      <c r="EN826" s="191"/>
      <c r="EO826" s="313"/>
      <c r="EP826" s="192" t="s">
        <v>354</v>
      </c>
      <c r="EQ826" s="222">
        <f t="shared" si="469"/>
        <v>4.0437649261757835</v>
      </c>
      <c r="ER826" s="191">
        <f t="shared" si="470"/>
        <v>2.3786852506916376</v>
      </c>
      <c r="ES826" s="51">
        <f t="shared" si="471"/>
        <v>0.22526956568254519</v>
      </c>
      <c r="ET826" s="191">
        <f t="shared" si="478"/>
        <v>1.4463175369121082</v>
      </c>
      <c r="EU826" s="191">
        <f t="shared" si="472"/>
        <v>9.6188439871584954</v>
      </c>
      <c r="EV826" s="191"/>
      <c r="EW826" s="191"/>
      <c r="EX826" s="192" t="str">
        <f t="shared" si="473"/>
        <v>Rear</v>
      </c>
      <c r="EY826" s="145"/>
      <c r="EZ826" s="191"/>
      <c r="FA826" s="191"/>
      <c r="FB826" s="191"/>
      <c r="FC826" s="191"/>
      <c r="FD826" s="191"/>
      <c r="FE826" s="191"/>
      <c r="FF826" s="192"/>
      <c r="FG826" s="145"/>
      <c r="FH826" s="191"/>
      <c r="FI826" s="191"/>
      <c r="FJ826" s="191"/>
      <c r="FK826" s="191"/>
      <c r="FL826" s="191"/>
      <c r="FM826" s="191"/>
      <c r="FN826" s="192"/>
      <c r="FO826" s="145"/>
      <c r="FP826" s="191"/>
      <c r="FQ826" s="191"/>
      <c r="FR826" s="191"/>
      <c r="FS826" s="191"/>
      <c r="FT826" s="191"/>
      <c r="FU826" s="191"/>
      <c r="FV826" s="192"/>
      <c r="FW826" s="191"/>
      <c r="FX826" s="191"/>
      <c r="FY826" s="191"/>
      <c r="FZ826" s="191"/>
      <c r="GA826" s="191"/>
      <c r="GB826" s="191"/>
      <c r="GC826" s="191"/>
      <c r="GD826" s="210"/>
      <c r="GE826" s="145"/>
      <c r="GF826" s="191"/>
      <c r="GG826" s="191"/>
      <c r="GH826" s="191"/>
      <c r="GI826" s="191"/>
      <c r="GJ826" s="191"/>
      <c r="GK826" s="191"/>
      <c r="GL826" s="210"/>
      <c r="GM826" s="145"/>
      <c r="GN826" s="191"/>
      <c r="GO826" s="191"/>
      <c r="GP826" s="191"/>
      <c r="GQ826" s="191"/>
      <c r="GR826" s="191"/>
      <c r="GS826" s="191"/>
      <c r="GT826" s="210"/>
      <c r="GU826" s="145"/>
      <c r="GV826" s="191"/>
      <c r="GW826" s="191"/>
      <c r="GX826" s="191"/>
      <c r="GY826" s="191"/>
      <c r="GZ826" s="191"/>
      <c r="HA826" s="191"/>
      <c r="HB826" s="210"/>
      <c r="HC826" s="145"/>
      <c r="HD826" s="191"/>
      <c r="HE826" s="191"/>
      <c r="HF826" s="191"/>
      <c r="HG826" s="191"/>
      <c r="HH826" s="191"/>
      <c r="HI826" s="191"/>
      <c r="HJ826" s="210"/>
      <c r="HR826" s="310"/>
    </row>
    <row r="827" spans="1:226" s="309" customFormat="1" ht="14.45" customHeight="1" x14ac:dyDescent="0.25">
      <c r="A827" s="211" t="s">
        <v>431</v>
      </c>
      <c r="B827" s="194" t="s">
        <v>0</v>
      </c>
      <c r="C827" s="31">
        <f t="shared" si="479"/>
        <v>817</v>
      </c>
      <c r="D827" s="173" t="str">
        <f t="shared" si="436"/>
        <v>Dw_817</v>
      </c>
      <c r="E827" s="4">
        <v>552.27247742236273</v>
      </c>
      <c r="F827" s="195" t="s">
        <v>360</v>
      </c>
      <c r="G827" s="195">
        <v>17.5</v>
      </c>
      <c r="H827" s="3">
        <f t="shared" si="437"/>
        <v>45.831857522577351</v>
      </c>
      <c r="I827" s="196">
        <f t="shared" si="438"/>
        <v>170.36257973322518</v>
      </c>
      <c r="J827" s="1">
        <f t="shared" si="439"/>
        <v>0.3</v>
      </c>
      <c r="K827" s="280">
        <f t="shared" si="440"/>
        <v>0.64942199766847264</v>
      </c>
      <c r="L827" s="280">
        <f t="shared" si="441"/>
        <v>0.7417725227336347</v>
      </c>
      <c r="M827" s="225">
        <f t="shared" si="442"/>
        <v>1.1151364287338938</v>
      </c>
      <c r="N827" s="15" t="s">
        <v>432</v>
      </c>
      <c r="O827" s="197">
        <f t="shared" si="443"/>
        <v>0.55632939205022602</v>
      </c>
      <c r="P827" s="198">
        <f t="shared" si="444"/>
        <v>0</v>
      </c>
      <c r="Q827" s="198">
        <f t="shared" si="445"/>
        <v>0</v>
      </c>
      <c r="R827" s="198">
        <f t="shared" si="446"/>
        <v>0.78131639639088701</v>
      </c>
      <c r="S827" s="77">
        <f t="shared" si="447"/>
        <v>0.77154987993928592</v>
      </c>
      <c r="T827" s="199"/>
      <c r="U827" s="3">
        <f t="shared" si="448"/>
        <v>1.6975754607951441</v>
      </c>
      <c r="V827" s="98">
        <f t="shared" si="449"/>
        <v>9.7979923133190745</v>
      </c>
      <c r="W827" s="49">
        <f t="shared" si="450"/>
        <v>4.6776784525820663</v>
      </c>
      <c r="X827" s="317">
        <f t="shared" si="451"/>
        <v>7.4933743768800382E-2</v>
      </c>
      <c r="Y827" s="318">
        <v>7.4933743768800354E-2</v>
      </c>
      <c r="Z827" s="200"/>
      <c r="AA827" s="66"/>
      <c r="AB827" s="66"/>
      <c r="AC827" s="66">
        <v>250</v>
      </c>
      <c r="AD827" s="66"/>
      <c r="AE827" s="66"/>
      <c r="AF827" s="66"/>
      <c r="AG827" s="66"/>
      <c r="AH827" s="195"/>
      <c r="AI827" s="34"/>
      <c r="AJ827" s="229">
        <v>180</v>
      </c>
      <c r="AK827" s="34"/>
      <c r="AL827" s="34"/>
      <c r="AM827" s="34"/>
      <c r="AN827" s="201"/>
      <c r="AO827" s="201"/>
      <c r="AP827" s="202">
        <v>240</v>
      </c>
      <c r="AQ827" s="18"/>
      <c r="AR827" s="18"/>
      <c r="AS827" s="18"/>
      <c r="AT827" s="51"/>
      <c r="AU827" s="17"/>
      <c r="AV827" s="18"/>
      <c r="AW827" s="112"/>
      <c r="AX827" s="103"/>
      <c r="AY827" s="18"/>
      <c r="AZ827" s="18"/>
      <c r="BA827" s="18"/>
      <c r="BB827" s="17"/>
      <c r="BC827" s="19"/>
      <c r="BD827" s="19"/>
      <c r="BE827" s="19"/>
      <c r="BF827" s="17"/>
      <c r="BG827" s="18"/>
      <c r="BH827" s="18"/>
      <c r="BI827" s="128"/>
      <c r="BJ827" s="331"/>
      <c r="BK827" s="332"/>
      <c r="BL827" s="332"/>
      <c r="BM827" s="332"/>
      <c r="BN827" s="333"/>
      <c r="BO827" s="203">
        <f t="shared" si="452"/>
        <v>6.9363999999999999</v>
      </c>
      <c r="BP827" s="285">
        <v>6.6074415435351694</v>
      </c>
      <c r="BQ827" s="204">
        <v>2.9053376191349312</v>
      </c>
      <c r="BR827" s="204"/>
      <c r="BS827" s="47"/>
      <c r="BT827" s="42"/>
      <c r="BU827" s="42"/>
      <c r="BV827" s="42"/>
      <c r="BW827" s="43"/>
      <c r="BX827" s="191"/>
      <c r="BY827" s="191"/>
      <c r="BZ827" s="205"/>
      <c r="CA827" s="191"/>
      <c r="CB827" s="206"/>
      <c r="CC827" s="191"/>
      <c r="CD827" s="207">
        <f t="shared" si="453"/>
        <v>51.108773919967554</v>
      </c>
      <c r="CE827" s="47" t="s">
        <v>356</v>
      </c>
      <c r="CF827" s="42">
        <v>31.8</v>
      </c>
      <c r="CG827" s="42" t="s">
        <v>353</v>
      </c>
      <c r="CH827" s="42">
        <v>175</v>
      </c>
      <c r="CI827" s="191"/>
      <c r="CJ827" s="192"/>
      <c r="CK827" s="191" t="s">
        <v>357</v>
      </c>
      <c r="CL827" s="191" t="s">
        <v>358</v>
      </c>
      <c r="CM827" s="208">
        <v>0.13</v>
      </c>
      <c r="CN827" s="191">
        <v>470</v>
      </c>
      <c r="CO827" s="205">
        <f t="shared" si="454"/>
        <v>68.72731083664263</v>
      </c>
      <c r="CP827" s="191">
        <f t="shared" si="455"/>
        <v>38.331580439975667</v>
      </c>
      <c r="CQ827" s="145" t="s">
        <v>353</v>
      </c>
      <c r="CR827" s="191">
        <v>175</v>
      </c>
      <c r="CS827" s="191"/>
      <c r="CT827" s="191"/>
      <c r="CU827" s="191"/>
      <c r="CV827" s="192"/>
      <c r="CW827" s="191" t="s">
        <v>357</v>
      </c>
      <c r="CX827" s="209" t="s">
        <v>358</v>
      </c>
      <c r="CY827" s="208">
        <v>0.13</v>
      </c>
      <c r="CZ827" s="191">
        <v>470</v>
      </c>
      <c r="DA827" s="191"/>
      <c r="DB827" s="191">
        <f t="shared" si="456"/>
        <v>45.831857522577351</v>
      </c>
      <c r="DC827" s="43">
        <f t="shared" si="457"/>
        <v>0</v>
      </c>
      <c r="DD827" s="191" t="s">
        <v>362</v>
      </c>
      <c r="DE827" s="191">
        <v>100</v>
      </c>
      <c r="DF827" s="191" t="s">
        <v>361</v>
      </c>
      <c r="DG827" s="191">
        <v>20</v>
      </c>
      <c r="DH827" s="191" t="s">
        <v>353</v>
      </c>
      <c r="DI827" s="192">
        <v>175</v>
      </c>
      <c r="DJ827" s="191"/>
      <c r="DK827" s="209"/>
      <c r="DL827" s="208"/>
      <c r="DM827" s="191"/>
      <c r="DN827" s="191">
        <f t="shared" si="458"/>
        <v>45.831857522577351</v>
      </c>
      <c r="DO827" s="192">
        <f t="shared" si="459"/>
        <v>0</v>
      </c>
      <c r="DP827" s="191">
        <v>1</v>
      </c>
      <c r="DQ827" s="191" t="s">
        <v>363</v>
      </c>
      <c r="DR827" s="191" t="s">
        <v>371</v>
      </c>
      <c r="DS827" s="208">
        <v>0.13400000000000001</v>
      </c>
      <c r="DT827" s="191">
        <v>580</v>
      </c>
      <c r="DU827" s="191">
        <f t="shared" si="460"/>
        <v>6.6074415435351694</v>
      </c>
      <c r="DV827" s="191">
        <v>0.375</v>
      </c>
      <c r="DW827" s="191">
        <v>0.45</v>
      </c>
      <c r="DX827" s="192">
        <f t="shared" si="461"/>
        <v>8.5181289866612584</v>
      </c>
      <c r="DY827" s="191">
        <v>1</v>
      </c>
      <c r="DZ827" s="191" t="s">
        <v>363</v>
      </c>
      <c r="EA827" s="191" t="s">
        <v>371</v>
      </c>
      <c r="EB827" s="208">
        <v>0.13400000000000001</v>
      </c>
      <c r="EC827" s="191">
        <v>580</v>
      </c>
      <c r="ED827" s="191">
        <f t="shared" si="462"/>
        <v>2.9053376191349312</v>
      </c>
      <c r="EE827" s="191">
        <v>0.47499999999999998</v>
      </c>
      <c r="EF827" s="191">
        <v>0.47499999999999998</v>
      </c>
      <c r="EG827" s="191">
        <f t="shared" si="463"/>
        <v>4.2590644933306292</v>
      </c>
      <c r="EH827" s="166">
        <f t="shared" si="464"/>
        <v>2</v>
      </c>
      <c r="EI827" s="205">
        <f t="shared" si="465"/>
        <v>2.8858782833517447</v>
      </c>
      <c r="EJ827" s="205">
        <f t="shared" si="466"/>
        <v>1.6975754607951441</v>
      </c>
      <c r="EK827" s="51">
        <f t="shared" si="477"/>
        <v>0.95776215833978706</v>
      </c>
      <c r="EL827" s="220">
        <f t="shared" si="467"/>
        <v>0.29116085832412764</v>
      </c>
      <c r="EM827" s="221">
        <f t="shared" si="468"/>
        <v>4.8989961566595372</v>
      </c>
      <c r="EN827" s="191"/>
      <c r="EO827" s="313"/>
      <c r="EP827" s="192" t="s">
        <v>354</v>
      </c>
      <c r="EQ827" s="222">
        <f t="shared" si="469"/>
        <v>2.8858782833517447</v>
      </c>
      <c r="ER827" s="191">
        <f t="shared" si="470"/>
        <v>1.6975754607951441</v>
      </c>
      <c r="ES827" s="51">
        <f t="shared" si="471"/>
        <v>0.95776215833978706</v>
      </c>
      <c r="ET827" s="191">
        <f t="shared" si="478"/>
        <v>3.7593608583241274</v>
      </c>
      <c r="EU827" s="191">
        <f t="shared" si="472"/>
        <v>4.8989961566595372</v>
      </c>
      <c r="EV827" s="191"/>
      <c r="EW827" s="191"/>
      <c r="EX827" s="192" t="str">
        <f t="shared" si="473"/>
        <v>Front</v>
      </c>
      <c r="EY827" s="145"/>
      <c r="EZ827" s="191"/>
      <c r="FA827" s="191"/>
      <c r="FB827" s="191"/>
      <c r="FC827" s="191"/>
      <c r="FD827" s="191"/>
      <c r="FE827" s="191"/>
      <c r="FF827" s="192"/>
      <c r="FG827" s="145"/>
      <c r="FH827" s="191"/>
      <c r="FI827" s="191"/>
      <c r="FJ827" s="191"/>
      <c r="FK827" s="191"/>
      <c r="FL827" s="191"/>
      <c r="FM827" s="191"/>
      <c r="FN827" s="192"/>
      <c r="FO827" s="145"/>
      <c r="FP827" s="191"/>
      <c r="FQ827" s="191"/>
      <c r="FR827" s="191"/>
      <c r="FS827" s="191"/>
      <c r="FT827" s="191"/>
      <c r="FU827" s="191"/>
      <c r="FV827" s="192"/>
      <c r="FW827" s="191"/>
      <c r="FX827" s="191"/>
      <c r="FY827" s="191"/>
      <c r="FZ827" s="191"/>
      <c r="GA827" s="191"/>
      <c r="GB827" s="191"/>
      <c r="GC827" s="191"/>
      <c r="GD827" s="210"/>
      <c r="GE827" s="145"/>
      <c r="GF827" s="191"/>
      <c r="GG827" s="191"/>
      <c r="GH827" s="191"/>
      <c r="GI827" s="191"/>
      <c r="GJ827" s="191"/>
      <c r="GK827" s="191"/>
      <c r="GL827" s="210"/>
      <c r="GM827" s="145"/>
      <c r="GN827" s="191"/>
      <c r="GO827" s="191"/>
      <c r="GP827" s="191"/>
      <c r="GQ827" s="191"/>
      <c r="GR827" s="191"/>
      <c r="GS827" s="191"/>
      <c r="GT827" s="210"/>
      <c r="GU827" s="145"/>
      <c r="GV827" s="191"/>
      <c r="GW827" s="191"/>
      <c r="GX827" s="191"/>
      <c r="GY827" s="191"/>
      <c r="GZ827" s="191"/>
      <c r="HA827" s="191"/>
      <c r="HB827" s="210"/>
      <c r="HC827" s="145"/>
      <c r="HD827" s="191"/>
      <c r="HE827" s="191"/>
      <c r="HF827" s="191"/>
      <c r="HG827" s="191"/>
      <c r="HH827" s="191"/>
      <c r="HI827" s="191"/>
      <c r="HJ827" s="210"/>
      <c r="HR827" s="310"/>
    </row>
    <row r="828" spans="1:226" s="309" customFormat="1" ht="14.45" customHeight="1" x14ac:dyDescent="0.25">
      <c r="A828" s="211" t="s">
        <v>431</v>
      </c>
      <c r="B828" s="194" t="s">
        <v>0</v>
      </c>
      <c r="C828" s="31">
        <f t="shared" si="479"/>
        <v>818</v>
      </c>
      <c r="D828" s="173" t="str">
        <f t="shared" si="436"/>
        <v>Dw_818</v>
      </c>
      <c r="E828" s="4">
        <v>389.76339687807462</v>
      </c>
      <c r="F828" s="195" t="s">
        <v>360</v>
      </c>
      <c r="G828" s="195">
        <v>17.5</v>
      </c>
      <c r="H828" s="3">
        <f t="shared" si="437"/>
        <v>50.016287742802675</v>
      </c>
      <c r="I828" s="196">
        <f t="shared" si="438"/>
        <v>188.68495648042781</v>
      </c>
      <c r="J828" s="1">
        <f t="shared" si="439"/>
        <v>0.3</v>
      </c>
      <c r="K828" s="280">
        <f t="shared" si="440"/>
        <v>0.63851062215051224</v>
      </c>
      <c r="L828" s="280">
        <f t="shared" si="441"/>
        <v>0.7482231840214697</v>
      </c>
      <c r="M828" s="225">
        <f t="shared" si="442"/>
        <v>1.1317410687336318</v>
      </c>
      <c r="N828" s="15" t="s">
        <v>432</v>
      </c>
      <c r="O828" s="197">
        <f t="shared" si="443"/>
        <v>0.56116738801610233</v>
      </c>
      <c r="P828" s="198">
        <f t="shared" si="444"/>
        <v>0</v>
      </c>
      <c r="Q828" s="198">
        <f t="shared" si="445"/>
        <v>0</v>
      </c>
      <c r="R828" s="198">
        <f t="shared" si="446"/>
        <v>0.79295037870343055</v>
      </c>
      <c r="S828" s="77">
        <f t="shared" si="447"/>
        <v>0.79237478440272924</v>
      </c>
      <c r="T828" s="199"/>
      <c r="U828" s="3">
        <f t="shared" si="448"/>
        <v>1.9553222458055364</v>
      </c>
      <c r="V828" s="98">
        <f t="shared" si="449"/>
        <v>12.999169288802822</v>
      </c>
      <c r="W828" s="49">
        <f t="shared" si="450"/>
        <v>3.8476526177627002</v>
      </c>
      <c r="X828" s="317">
        <f t="shared" si="451"/>
        <v>9.6335752536291147E-2</v>
      </c>
      <c r="Y828" s="318">
        <v>9.6335752536291119E-2</v>
      </c>
      <c r="Z828" s="200"/>
      <c r="AA828" s="66"/>
      <c r="AB828" s="66"/>
      <c r="AC828" s="66">
        <v>250</v>
      </c>
      <c r="AD828" s="66"/>
      <c r="AE828" s="66"/>
      <c r="AF828" s="66"/>
      <c r="AG828" s="66"/>
      <c r="AH828" s="195"/>
      <c r="AI828" s="34"/>
      <c r="AJ828" s="229">
        <v>180</v>
      </c>
      <c r="AK828" s="34"/>
      <c r="AL828" s="34"/>
      <c r="AM828" s="34"/>
      <c r="AN828" s="201"/>
      <c r="AO828" s="201"/>
      <c r="AP828" s="202">
        <v>240</v>
      </c>
      <c r="AQ828" s="18"/>
      <c r="AR828" s="18"/>
      <c r="AS828" s="18"/>
      <c r="AT828" s="51"/>
      <c r="AU828" s="17"/>
      <c r="AV828" s="18"/>
      <c r="AW828" s="112"/>
      <c r="AX828" s="103"/>
      <c r="AY828" s="18"/>
      <c r="AZ828" s="18"/>
      <c r="BA828" s="18"/>
      <c r="BB828" s="17"/>
      <c r="BC828" s="19"/>
      <c r="BD828" s="19"/>
      <c r="BE828" s="19"/>
      <c r="BF828" s="17"/>
      <c r="BG828" s="18"/>
      <c r="BH828" s="18"/>
      <c r="BI828" s="128"/>
      <c r="BJ828" s="331"/>
      <c r="BK828" s="332"/>
      <c r="BL828" s="332"/>
      <c r="BM828" s="332"/>
      <c r="BN828" s="333"/>
      <c r="BO828" s="203">
        <f t="shared" si="452"/>
        <v>6.9363999999999999</v>
      </c>
      <c r="BP828" s="285">
        <v>7.2106983078834377</v>
      </c>
      <c r="BQ828" s="204">
        <v>3.1332354899032948</v>
      </c>
      <c r="BR828" s="204"/>
      <c r="BS828" s="47"/>
      <c r="BT828" s="42"/>
      <c r="BU828" s="42"/>
      <c r="BV828" s="42"/>
      <c r="BW828" s="43"/>
      <c r="BX828" s="191"/>
      <c r="BY828" s="191"/>
      <c r="BZ828" s="205"/>
      <c r="CA828" s="191"/>
      <c r="CB828" s="206"/>
      <c r="CC828" s="191"/>
      <c r="CD828" s="207">
        <f t="shared" si="453"/>
        <v>56.605486944128344</v>
      </c>
      <c r="CE828" s="47" t="s">
        <v>356</v>
      </c>
      <c r="CF828" s="42">
        <v>31.8</v>
      </c>
      <c r="CG828" s="42" t="s">
        <v>353</v>
      </c>
      <c r="CH828" s="42">
        <v>175</v>
      </c>
      <c r="CI828" s="191"/>
      <c r="CJ828" s="192"/>
      <c r="CK828" s="191" t="s">
        <v>357</v>
      </c>
      <c r="CL828" s="191" t="s">
        <v>358</v>
      </c>
      <c r="CM828" s="208">
        <v>0.13</v>
      </c>
      <c r="CN828" s="191">
        <v>470</v>
      </c>
      <c r="CO828" s="205">
        <f t="shared" si="454"/>
        <v>78.680827143394595</v>
      </c>
      <c r="CP828" s="191">
        <f t="shared" si="455"/>
        <v>42.454115208096262</v>
      </c>
      <c r="CQ828" s="145" t="s">
        <v>353</v>
      </c>
      <c r="CR828" s="191">
        <v>175</v>
      </c>
      <c r="CS828" s="191"/>
      <c r="CT828" s="191"/>
      <c r="CU828" s="191"/>
      <c r="CV828" s="192"/>
      <c r="CW828" s="191" t="s">
        <v>357</v>
      </c>
      <c r="CX828" s="209" t="s">
        <v>358</v>
      </c>
      <c r="CY828" s="208">
        <v>0.13</v>
      </c>
      <c r="CZ828" s="191">
        <v>470</v>
      </c>
      <c r="DA828" s="191"/>
      <c r="DB828" s="191">
        <f t="shared" si="456"/>
        <v>50.016287742802675</v>
      </c>
      <c r="DC828" s="43">
        <f t="shared" si="457"/>
        <v>0</v>
      </c>
      <c r="DD828" s="191" t="s">
        <v>362</v>
      </c>
      <c r="DE828" s="191">
        <v>100</v>
      </c>
      <c r="DF828" s="191" t="s">
        <v>361</v>
      </c>
      <c r="DG828" s="191">
        <v>20</v>
      </c>
      <c r="DH828" s="191" t="s">
        <v>353</v>
      </c>
      <c r="DI828" s="192">
        <v>175</v>
      </c>
      <c r="DJ828" s="191"/>
      <c r="DK828" s="209"/>
      <c r="DL828" s="208"/>
      <c r="DM828" s="191"/>
      <c r="DN828" s="191">
        <f t="shared" si="458"/>
        <v>50.016287742802675</v>
      </c>
      <c r="DO828" s="192">
        <f t="shared" si="459"/>
        <v>0</v>
      </c>
      <c r="DP828" s="191">
        <v>1</v>
      </c>
      <c r="DQ828" s="191" t="s">
        <v>363</v>
      </c>
      <c r="DR828" s="191" t="s">
        <v>371</v>
      </c>
      <c r="DS828" s="208">
        <v>0.13400000000000001</v>
      </c>
      <c r="DT828" s="191">
        <v>580</v>
      </c>
      <c r="DU828" s="191">
        <f t="shared" si="460"/>
        <v>7.2106983078834377</v>
      </c>
      <c r="DV828" s="191">
        <v>0.375</v>
      </c>
      <c r="DW828" s="191">
        <v>0.45</v>
      </c>
      <c r="DX828" s="192">
        <f t="shared" si="461"/>
        <v>9.4342478240213907</v>
      </c>
      <c r="DY828" s="191">
        <v>1</v>
      </c>
      <c r="DZ828" s="191" t="s">
        <v>363</v>
      </c>
      <c r="EA828" s="191" t="s">
        <v>371</v>
      </c>
      <c r="EB828" s="208">
        <v>0.13400000000000001</v>
      </c>
      <c r="EC828" s="191">
        <v>580</v>
      </c>
      <c r="ED828" s="191">
        <f t="shared" si="462"/>
        <v>3.1332354899032948</v>
      </c>
      <c r="EE828" s="191">
        <v>0.47499999999999998</v>
      </c>
      <c r="EF828" s="191">
        <v>0.47499999999999998</v>
      </c>
      <c r="EG828" s="191">
        <f t="shared" si="463"/>
        <v>4.7171239120106954</v>
      </c>
      <c r="EH828" s="166">
        <f t="shared" si="464"/>
        <v>2</v>
      </c>
      <c r="EI828" s="205">
        <f t="shared" si="465"/>
        <v>3.3240478178694119</v>
      </c>
      <c r="EJ828" s="205">
        <f t="shared" si="466"/>
        <v>1.9553222458055364</v>
      </c>
      <c r="EK828" s="51">
        <f t="shared" si="477"/>
        <v>0.92791324409775844</v>
      </c>
      <c r="EL828" s="220">
        <f t="shared" si="467"/>
        <v>7.2076091065294001E-2</v>
      </c>
      <c r="EM828" s="221">
        <f t="shared" si="468"/>
        <v>6.4995846444014109</v>
      </c>
      <c r="EN828" s="191"/>
      <c r="EO828" s="313"/>
      <c r="EP828" s="192" t="s">
        <v>354</v>
      </c>
      <c r="EQ828" s="222">
        <f t="shared" si="469"/>
        <v>3.3240478178694119</v>
      </c>
      <c r="ER828" s="191">
        <f t="shared" si="470"/>
        <v>1.9553222458055364</v>
      </c>
      <c r="ES828" s="51">
        <f t="shared" si="471"/>
        <v>0.92791324409775844</v>
      </c>
      <c r="ET828" s="191">
        <f t="shared" si="478"/>
        <v>3.540276091065294</v>
      </c>
      <c r="EU828" s="191">
        <f t="shared" si="472"/>
        <v>6.4995846444014109</v>
      </c>
      <c r="EV828" s="191"/>
      <c r="EW828" s="191"/>
      <c r="EX828" s="192" t="str">
        <f t="shared" si="473"/>
        <v>Front</v>
      </c>
      <c r="EY828" s="145"/>
      <c r="EZ828" s="191"/>
      <c r="FA828" s="191"/>
      <c r="FB828" s="191"/>
      <c r="FC828" s="191"/>
      <c r="FD828" s="191"/>
      <c r="FE828" s="191"/>
      <c r="FF828" s="192"/>
      <c r="FG828" s="145"/>
      <c r="FH828" s="191"/>
      <c r="FI828" s="191"/>
      <c r="FJ828" s="191"/>
      <c r="FK828" s="191"/>
      <c r="FL828" s="191"/>
      <c r="FM828" s="191"/>
      <c r="FN828" s="192"/>
      <c r="FO828" s="145"/>
      <c r="FP828" s="191"/>
      <c r="FQ828" s="191"/>
      <c r="FR828" s="191"/>
      <c r="FS828" s="191"/>
      <c r="FT828" s="191"/>
      <c r="FU828" s="191"/>
      <c r="FV828" s="192"/>
      <c r="FW828" s="191"/>
      <c r="FX828" s="191"/>
      <c r="FY828" s="191"/>
      <c r="FZ828" s="191"/>
      <c r="GA828" s="191"/>
      <c r="GB828" s="191"/>
      <c r="GC828" s="191"/>
      <c r="GD828" s="210"/>
      <c r="GE828" s="145"/>
      <c r="GF828" s="191"/>
      <c r="GG828" s="191"/>
      <c r="GH828" s="191"/>
      <c r="GI828" s="191"/>
      <c r="GJ828" s="191"/>
      <c r="GK828" s="191"/>
      <c r="GL828" s="210"/>
      <c r="GM828" s="145"/>
      <c r="GN828" s="191"/>
      <c r="GO828" s="191"/>
      <c r="GP828" s="191"/>
      <c r="GQ828" s="191"/>
      <c r="GR828" s="191"/>
      <c r="GS828" s="191"/>
      <c r="GT828" s="210"/>
      <c r="GU828" s="145"/>
      <c r="GV828" s="191"/>
      <c r="GW828" s="191"/>
      <c r="GX828" s="191"/>
      <c r="GY828" s="191"/>
      <c r="GZ828" s="191"/>
      <c r="HA828" s="191"/>
      <c r="HB828" s="210"/>
      <c r="HC828" s="145"/>
      <c r="HD828" s="191"/>
      <c r="HE828" s="191"/>
      <c r="HF828" s="191"/>
      <c r="HG828" s="191"/>
      <c r="HH828" s="191"/>
      <c r="HI828" s="191"/>
      <c r="HJ828" s="210"/>
      <c r="HR828" s="310"/>
    </row>
    <row r="829" spans="1:226" s="309" customFormat="1" ht="14.45" customHeight="1" x14ac:dyDescent="0.25">
      <c r="A829" s="211" t="s">
        <v>431</v>
      </c>
      <c r="B829" s="194" t="s">
        <v>0</v>
      </c>
      <c r="C829" s="31">
        <f t="shared" si="479"/>
        <v>819</v>
      </c>
      <c r="D829" s="173" t="str">
        <f t="shared" si="436"/>
        <v>Dw_819</v>
      </c>
      <c r="E829" s="4">
        <v>588.95919975503045</v>
      </c>
      <c r="F829" s="195" t="s">
        <v>360</v>
      </c>
      <c r="G829" s="195">
        <v>17.5</v>
      </c>
      <c r="H829" s="3">
        <f t="shared" si="437"/>
        <v>46.058367781433205</v>
      </c>
      <c r="I829" s="196">
        <f t="shared" si="438"/>
        <v>174.76695336501794</v>
      </c>
      <c r="J829" s="1">
        <f t="shared" si="439"/>
        <v>0.3</v>
      </c>
      <c r="K829" s="280">
        <f t="shared" si="440"/>
        <v>0.63436113544204764</v>
      </c>
      <c r="L829" s="280">
        <f t="shared" si="441"/>
        <v>0.72783997192095085</v>
      </c>
      <c r="M829" s="225">
        <f t="shared" si="442"/>
        <v>1.1383400787954259</v>
      </c>
      <c r="N829" s="15" t="s">
        <v>432</v>
      </c>
      <c r="O829" s="197">
        <f t="shared" si="443"/>
        <v>0.54587997894071316</v>
      </c>
      <c r="P829" s="198">
        <f t="shared" si="444"/>
        <v>0</v>
      </c>
      <c r="Q829" s="198">
        <f t="shared" si="445"/>
        <v>0</v>
      </c>
      <c r="R829" s="198">
        <f t="shared" si="446"/>
        <v>0.7975739517733933</v>
      </c>
      <c r="S829" s="77">
        <f t="shared" si="447"/>
        <v>0.75547385581375626</v>
      </c>
      <c r="T829" s="199"/>
      <c r="U829" s="3">
        <f t="shared" si="448"/>
        <v>1.7669377132989974</v>
      </c>
      <c r="V829" s="98">
        <f t="shared" si="449"/>
        <v>10.615034201106189</v>
      </c>
      <c r="W829" s="49">
        <f t="shared" si="450"/>
        <v>4.3389749772670045</v>
      </c>
      <c r="X829" s="317">
        <f t="shared" si="451"/>
        <v>8.073701757332484E-2</v>
      </c>
      <c r="Y829" s="318">
        <v>8.0737017573324826E-2</v>
      </c>
      <c r="Z829" s="200"/>
      <c r="AA829" s="66"/>
      <c r="AB829" s="66"/>
      <c r="AC829" s="66">
        <v>250</v>
      </c>
      <c r="AD829" s="66"/>
      <c r="AE829" s="66"/>
      <c r="AF829" s="66"/>
      <c r="AG829" s="66"/>
      <c r="AH829" s="195"/>
      <c r="AI829" s="34"/>
      <c r="AJ829" s="229">
        <v>180</v>
      </c>
      <c r="AK829" s="34"/>
      <c r="AL829" s="34"/>
      <c r="AM829" s="34"/>
      <c r="AN829" s="201"/>
      <c r="AO829" s="201"/>
      <c r="AP829" s="202">
        <v>240</v>
      </c>
      <c r="AQ829" s="18"/>
      <c r="AR829" s="18"/>
      <c r="AS829" s="18"/>
      <c r="AT829" s="51"/>
      <c r="AU829" s="17"/>
      <c r="AV829" s="18"/>
      <c r="AW829" s="112"/>
      <c r="AX829" s="103"/>
      <c r="AY829" s="18"/>
      <c r="AZ829" s="18"/>
      <c r="BA829" s="18"/>
      <c r="BB829" s="17"/>
      <c r="BC829" s="19"/>
      <c r="BD829" s="19"/>
      <c r="BE829" s="19"/>
      <c r="BF829" s="17"/>
      <c r="BG829" s="18"/>
      <c r="BH829" s="18"/>
      <c r="BI829" s="128"/>
      <c r="BJ829" s="331"/>
      <c r="BK829" s="332"/>
      <c r="BL829" s="332"/>
      <c r="BM829" s="332"/>
      <c r="BN829" s="333"/>
      <c r="BO829" s="203">
        <f t="shared" si="452"/>
        <v>6.9363999999999999</v>
      </c>
      <c r="BP829" s="285">
        <v>6.6400968487159338</v>
      </c>
      <c r="BQ829" s="204">
        <v>3.0438712844384668</v>
      </c>
      <c r="BR829" s="204"/>
      <c r="BS829" s="47"/>
      <c r="BT829" s="42"/>
      <c r="BU829" s="42"/>
      <c r="BV829" s="42"/>
      <c r="BW829" s="43"/>
      <c r="BX829" s="191"/>
      <c r="BY829" s="191"/>
      <c r="BZ829" s="205"/>
      <c r="CA829" s="191"/>
      <c r="CB829" s="206"/>
      <c r="CC829" s="191"/>
      <c r="CD829" s="207">
        <f t="shared" si="453"/>
        <v>52.430086009505381</v>
      </c>
      <c r="CE829" s="47" t="s">
        <v>356</v>
      </c>
      <c r="CF829" s="42">
        <v>31.8</v>
      </c>
      <c r="CG829" s="42" t="s">
        <v>353</v>
      </c>
      <c r="CH829" s="42">
        <v>175</v>
      </c>
      <c r="CI829" s="191"/>
      <c r="CJ829" s="192"/>
      <c r="CK829" s="191" t="s">
        <v>357</v>
      </c>
      <c r="CL829" s="191" t="s">
        <v>358</v>
      </c>
      <c r="CM829" s="208">
        <v>0.13</v>
      </c>
      <c r="CN829" s="191">
        <v>470</v>
      </c>
      <c r="CO829" s="205">
        <f t="shared" si="454"/>
        <v>72.67866395072366</v>
      </c>
      <c r="CP829" s="191">
        <f t="shared" si="455"/>
        <v>39.322564507129037</v>
      </c>
      <c r="CQ829" s="145" t="s">
        <v>353</v>
      </c>
      <c r="CR829" s="191">
        <v>175</v>
      </c>
      <c r="CS829" s="191"/>
      <c r="CT829" s="191"/>
      <c r="CU829" s="191"/>
      <c r="CV829" s="192"/>
      <c r="CW829" s="191" t="s">
        <v>357</v>
      </c>
      <c r="CX829" s="209" t="s">
        <v>358</v>
      </c>
      <c r="CY829" s="208">
        <v>0.13</v>
      </c>
      <c r="CZ829" s="191">
        <v>470</v>
      </c>
      <c r="DA829" s="191"/>
      <c r="DB829" s="191">
        <f t="shared" si="456"/>
        <v>46.058367781433205</v>
      </c>
      <c r="DC829" s="43">
        <f t="shared" si="457"/>
        <v>0</v>
      </c>
      <c r="DD829" s="191" t="s">
        <v>362</v>
      </c>
      <c r="DE829" s="191">
        <v>100</v>
      </c>
      <c r="DF829" s="191" t="s">
        <v>361</v>
      </c>
      <c r="DG829" s="191">
        <v>20</v>
      </c>
      <c r="DH829" s="191" t="s">
        <v>353</v>
      </c>
      <c r="DI829" s="192">
        <v>175</v>
      </c>
      <c r="DJ829" s="191"/>
      <c r="DK829" s="209"/>
      <c r="DL829" s="208"/>
      <c r="DM829" s="191"/>
      <c r="DN829" s="191">
        <f t="shared" si="458"/>
        <v>46.058367781433205</v>
      </c>
      <c r="DO829" s="192">
        <f t="shared" si="459"/>
        <v>0</v>
      </c>
      <c r="DP829" s="191">
        <v>1</v>
      </c>
      <c r="DQ829" s="191" t="s">
        <v>363</v>
      </c>
      <c r="DR829" s="191" t="s">
        <v>371</v>
      </c>
      <c r="DS829" s="208">
        <v>0.13400000000000001</v>
      </c>
      <c r="DT829" s="191">
        <v>580</v>
      </c>
      <c r="DU829" s="191">
        <f t="shared" si="460"/>
        <v>6.6400968487159338</v>
      </c>
      <c r="DV829" s="191">
        <v>0.375</v>
      </c>
      <c r="DW829" s="191">
        <v>0.45</v>
      </c>
      <c r="DX829" s="192">
        <f t="shared" si="461"/>
        <v>8.7383476682508974</v>
      </c>
      <c r="DY829" s="191">
        <v>1</v>
      </c>
      <c r="DZ829" s="191" t="s">
        <v>363</v>
      </c>
      <c r="EA829" s="191" t="s">
        <v>371</v>
      </c>
      <c r="EB829" s="208">
        <v>0.13400000000000001</v>
      </c>
      <c r="EC829" s="191">
        <v>580</v>
      </c>
      <c r="ED829" s="191">
        <f t="shared" si="462"/>
        <v>3.0438712844384668</v>
      </c>
      <c r="EE829" s="191">
        <v>0.47499999999999998</v>
      </c>
      <c r="EF829" s="191">
        <v>0.47499999999999998</v>
      </c>
      <c r="EG829" s="191">
        <f t="shared" si="463"/>
        <v>4.3691738341254487</v>
      </c>
      <c r="EH829" s="166">
        <f t="shared" si="464"/>
        <v>2</v>
      </c>
      <c r="EI829" s="205">
        <f t="shared" si="465"/>
        <v>3.0037941126082961</v>
      </c>
      <c r="EJ829" s="205">
        <f t="shared" si="466"/>
        <v>1.7669377132989976</v>
      </c>
      <c r="EK829" s="51">
        <f t="shared" si="477"/>
        <v>1.0269335711394691</v>
      </c>
      <c r="EL829" s="220">
        <f t="shared" si="467"/>
        <v>0.23220294369585193</v>
      </c>
      <c r="EM829" s="221">
        <f t="shared" si="468"/>
        <v>5.3075171005530946</v>
      </c>
      <c r="EN829" s="191"/>
      <c r="EO829" s="313"/>
      <c r="EP829" s="192" t="s">
        <v>354</v>
      </c>
      <c r="EQ829" s="222">
        <f t="shared" si="469"/>
        <v>3.0037941126082961</v>
      </c>
      <c r="ER829" s="191">
        <f t="shared" si="470"/>
        <v>1.7669377132989976</v>
      </c>
      <c r="ES829" s="51">
        <f t="shared" si="471"/>
        <v>1.0269335711394691</v>
      </c>
      <c r="ET829" s="191">
        <f t="shared" si="478"/>
        <v>3.7004029436958517</v>
      </c>
      <c r="EU829" s="191">
        <f t="shared" si="472"/>
        <v>5.3075171005530946</v>
      </c>
      <c r="EV829" s="191"/>
      <c r="EW829" s="191"/>
      <c r="EX829" s="192" t="str">
        <f t="shared" si="473"/>
        <v>Front</v>
      </c>
      <c r="EY829" s="145"/>
      <c r="EZ829" s="191"/>
      <c r="FA829" s="191"/>
      <c r="FB829" s="191"/>
      <c r="FC829" s="191"/>
      <c r="FD829" s="191"/>
      <c r="FE829" s="191"/>
      <c r="FF829" s="192"/>
      <c r="FG829" s="145"/>
      <c r="FH829" s="191"/>
      <c r="FI829" s="191"/>
      <c r="FJ829" s="191"/>
      <c r="FK829" s="191"/>
      <c r="FL829" s="191"/>
      <c r="FM829" s="191"/>
      <c r="FN829" s="192"/>
      <c r="FO829" s="145"/>
      <c r="FP829" s="191"/>
      <c r="FQ829" s="191"/>
      <c r="FR829" s="191"/>
      <c r="FS829" s="191"/>
      <c r="FT829" s="191"/>
      <c r="FU829" s="191"/>
      <c r="FV829" s="192"/>
      <c r="FW829" s="191"/>
      <c r="FX829" s="191"/>
      <c r="FY829" s="191"/>
      <c r="FZ829" s="191"/>
      <c r="GA829" s="191"/>
      <c r="GB829" s="191"/>
      <c r="GC829" s="191"/>
      <c r="GD829" s="210"/>
      <c r="GE829" s="145"/>
      <c r="GF829" s="191"/>
      <c r="GG829" s="191"/>
      <c r="GH829" s="191"/>
      <c r="GI829" s="191"/>
      <c r="GJ829" s="191"/>
      <c r="GK829" s="191"/>
      <c r="GL829" s="210"/>
      <c r="GM829" s="145"/>
      <c r="GN829" s="191"/>
      <c r="GO829" s="191"/>
      <c r="GP829" s="191"/>
      <c r="GQ829" s="191"/>
      <c r="GR829" s="191"/>
      <c r="GS829" s="191"/>
      <c r="GT829" s="210"/>
      <c r="GU829" s="145"/>
      <c r="GV829" s="191"/>
      <c r="GW829" s="191"/>
      <c r="GX829" s="191"/>
      <c r="GY829" s="191"/>
      <c r="GZ829" s="191"/>
      <c r="HA829" s="191"/>
      <c r="HB829" s="210"/>
      <c r="HC829" s="145"/>
      <c r="HD829" s="191"/>
      <c r="HE829" s="191"/>
      <c r="HF829" s="191"/>
      <c r="HG829" s="191"/>
      <c r="HH829" s="191"/>
      <c r="HI829" s="191"/>
      <c r="HJ829" s="210"/>
      <c r="HR829" s="310"/>
    </row>
    <row r="830" spans="1:226" s="309" customFormat="1" ht="14.45" customHeight="1" x14ac:dyDescent="0.25">
      <c r="A830" s="211" t="s">
        <v>431</v>
      </c>
      <c r="B830" s="194" t="s">
        <v>0</v>
      </c>
      <c r="C830" s="31">
        <f t="shared" si="479"/>
        <v>820</v>
      </c>
      <c r="D830" s="173" t="str">
        <f t="shared" si="436"/>
        <v>Dw_820</v>
      </c>
      <c r="E830" s="4">
        <v>452.10478065693877</v>
      </c>
      <c r="F830" s="195" t="s">
        <v>360</v>
      </c>
      <c r="G830" s="195">
        <v>17.5</v>
      </c>
      <c r="H830" s="3">
        <f t="shared" si="437"/>
        <v>54.578077085105839</v>
      </c>
      <c r="I830" s="196">
        <f t="shared" si="438"/>
        <v>195.62505008050175</v>
      </c>
      <c r="J830" s="1">
        <f t="shared" si="439"/>
        <v>0.3</v>
      </c>
      <c r="K830" s="280">
        <f t="shared" si="440"/>
        <v>0.67871243649320745</v>
      </c>
      <c r="L830" s="280">
        <f t="shared" si="441"/>
        <v>0.80026615710223115</v>
      </c>
      <c r="M830" s="225">
        <f t="shared" si="442"/>
        <v>1.0752946633249221</v>
      </c>
      <c r="N830" s="15" t="s">
        <v>432</v>
      </c>
      <c r="O830" s="197">
        <f t="shared" si="443"/>
        <v>0.6001996178266733</v>
      </c>
      <c r="P830" s="198">
        <f t="shared" si="444"/>
        <v>0</v>
      </c>
      <c r="Q830" s="198">
        <f t="shared" si="445"/>
        <v>0</v>
      </c>
      <c r="R830" s="198">
        <f t="shared" si="446"/>
        <v>0.75340140431181724</v>
      </c>
      <c r="S830" s="77">
        <f t="shared" si="447"/>
        <v>0.88141870545261125</v>
      </c>
      <c r="T830" s="199"/>
      <c r="U830" s="3">
        <f t="shared" si="448"/>
        <v>1.9654291865876159</v>
      </c>
      <c r="V830" s="98">
        <f t="shared" si="449"/>
        <v>13.133900417467554</v>
      </c>
      <c r="W830" s="49">
        <f t="shared" si="450"/>
        <v>4.1555117177924705</v>
      </c>
      <c r="X830" s="317">
        <f t="shared" si="451"/>
        <v>9.4123475166910275E-2</v>
      </c>
      <c r="Y830" s="318">
        <v>9.4123475166910289E-2</v>
      </c>
      <c r="Z830" s="200"/>
      <c r="AA830" s="66"/>
      <c r="AB830" s="66"/>
      <c r="AC830" s="66">
        <v>250</v>
      </c>
      <c r="AD830" s="66"/>
      <c r="AE830" s="66"/>
      <c r="AF830" s="66"/>
      <c r="AG830" s="66"/>
      <c r="AH830" s="195"/>
      <c r="AI830" s="34"/>
      <c r="AJ830" s="229">
        <v>180</v>
      </c>
      <c r="AK830" s="34"/>
      <c r="AL830" s="34"/>
      <c r="AM830" s="34"/>
      <c r="AN830" s="201"/>
      <c r="AO830" s="201"/>
      <c r="AP830" s="202">
        <v>240</v>
      </c>
      <c r="AQ830" s="18"/>
      <c r="AR830" s="18"/>
      <c r="AS830" s="18"/>
      <c r="AT830" s="51"/>
      <c r="AU830" s="17"/>
      <c r="AV830" s="18"/>
      <c r="AW830" s="112"/>
      <c r="AX830" s="103"/>
      <c r="AY830" s="18"/>
      <c r="AZ830" s="18"/>
      <c r="BA830" s="18"/>
      <c r="BB830" s="17"/>
      <c r="BC830" s="19"/>
      <c r="BD830" s="19"/>
      <c r="BE830" s="19"/>
      <c r="BF830" s="17"/>
      <c r="BG830" s="18"/>
      <c r="BH830" s="18"/>
      <c r="BI830" s="128"/>
      <c r="BJ830" s="331"/>
      <c r="BK830" s="332"/>
      <c r="BL830" s="332"/>
      <c r="BM830" s="332"/>
      <c r="BN830" s="333"/>
      <c r="BO830" s="203">
        <f t="shared" si="452"/>
        <v>6.9363999999999999</v>
      </c>
      <c r="BP830" s="285">
        <v>7.8683578059376389</v>
      </c>
      <c r="BQ830" s="204">
        <v>2.9203076822915204</v>
      </c>
      <c r="BR830" s="204"/>
      <c r="BS830" s="47"/>
      <c r="BT830" s="42"/>
      <c r="BU830" s="42"/>
      <c r="BV830" s="42"/>
      <c r="BW830" s="43"/>
      <c r="BX830" s="191"/>
      <c r="BY830" s="191"/>
      <c r="BZ830" s="205"/>
      <c r="CA830" s="191"/>
      <c r="CB830" s="206"/>
      <c r="CC830" s="191"/>
      <c r="CD830" s="207">
        <f t="shared" si="453"/>
        <v>58.687515024150528</v>
      </c>
      <c r="CE830" s="47" t="s">
        <v>356</v>
      </c>
      <c r="CF830" s="42">
        <v>31.8</v>
      </c>
      <c r="CG830" s="42" t="s">
        <v>353</v>
      </c>
      <c r="CH830" s="42">
        <v>175</v>
      </c>
      <c r="CI830" s="191"/>
      <c r="CJ830" s="192"/>
      <c r="CK830" s="191" t="s">
        <v>357</v>
      </c>
      <c r="CL830" s="191" t="s">
        <v>358</v>
      </c>
      <c r="CM830" s="208">
        <v>0.13</v>
      </c>
      <c r="CN830" s="191">
        <v>470</v>
      </c>
      <c r="CO830" s="205">
        <f t="shared" si="454"/>
        <v>76.497342058862216</v>
      </c>
      <c r="CP830" s="191">
        <f t="shared" si="455"/>
        <v>44.015636268112893</v>
      </c>
      <c r="CQ830" s="145" t="s">
        <v>353</v>
      </c>
      <c r="CR830" s="191">
        <v>175</v>
      </c>
      <c r="CS830" s="191"/>
      <c r="CT830" s="191"/>
      <c r="CU830" s="191"/>
      <c r="CV830" s="192"/>
      <c r="CW830" s="191" t="s">
        <v>357</v>
      </c>
      <c r="CX830" s="209" t="s">
        <v>358</v>
      </c>
      <c r="CY830" s="208">
        <v>0.13</v>
      </c>
      <c r="CZ830" s="191">
        <v>470</v>
      </c>
      <c r="DA830" s="191"/>
      <c r="DB830" s="191">
        <f t="shared" si="456"/>
        <v>54.578077085105839</v>
      </c>
      <c r="DC830" s="43">
        <f t="shared" si="457"/>
        <v>0</v>
      </c>
      <c r="DD830" s="191" t="s">
        <v>362</v>
      </c>
      <c r="DE830" s="191">
        <v>100</v>
      </c>
      <c r="DF830" s="191" t="s">
        <v>361</v>
      </c>
      <c r="DG830" s="191">
        <v>20</v>
      </c>
      <c r="DH830" s="191" t="s">
        <v>353</v>
      </c>
      <c r="DI830" s="192">
        <v>175</v>
      </c>
      <c r="DJ830" s="191"/>
      <c r="DK830" s="209"/>
      <c r="DL830" s="208"/>
      <c r="DM830" s="191"/>
      <c r="DN830" s="191">
        <f t="shared" si="458"/>
        <v>54.578077085105839</v>
      </c>
      <c r="DO830" s="192">
        <f t="shared" si="459"/>
        <v>0</v>
      </c>
      <c r="DP830" s="191">
        <v>1</v>
      </c>
      <c r="DQ830" s="191" t="s">
        <v>363</v>
      </c>
      <c r="DR830" s="191" t="s">
        <v>371</v>
      </c>
      <c r="DS830" s="208">
        <v>0.13400000000000001</v>
      </c>
      <c r="DT830" s="191">
        <v>580</v>
      </c>
      <c r="DU830" s="191">
        <f t="shared" si="460"/>
        <v>7.8683578059376389</v>
      </c>
      <c r="DV830" s="191">
        <v>0.375</v>
      </c>
      <c r="DW830" s="191">
        <v>0.45</v>
      </c>
      <c r="DX830" s="192">
        <f t="shared" si="461"/>
        <v>9.7812525040250886</v>
      </c>
      <c r="DY830" s="191">
        <v>1</v>
      </c>
      <c r="DZ830" s="191" t="s">
        <v>363</v>
      </c>
      <c r="EA830" s="191" t="s">
        <v>371</v>
      </c>
      <c r="EB830" s="208">
        <v>0.13400000000000001</v>
      </c>
      <c r="EC830" s="191">
        <v>580</v>
      </c>
      <c r="ED830" s="191">
        <f t="shared" si="462"/>
        <v>2.9203076822915204</v>
      </c>
      <c r="EE830" s="191">
        <v>0.47499999999999998</v>
      </c>
      <c r="EF830" s="191">
        <v>0.47499999999999998</v>
      </c>
      <c r="EG830" s="191">
        <f t="shared" si="463"/>
        <v>4.8906262520125443</v>
      </c>
      <c r="EH830" s="166">
        <f t="shared" si="464"/>
        <v>2</v>
      </c>
      <c r="EI830" s="205">
        <f t="shared" si="465"/>
        <v>3.3412296171989468</v>
      </c>
      <c r="EJ830" s="205">
        <f t="shared" si="466"/>
        <v>1.9654291865876159</v>
      </c>
      <c r="EK830" s="51">
        <f t="shared" si="477"/>
        <v>0.70487849570390448</v>
      </c>
      <c r="EL830" s="220">
        <f t="shared" si="467"/>
        <v>6.3485191400526553E-2</v>
      </c>
      <c r="EM830" s="221">
        <f t="shared" si="468"/>
        <v>6.5669502087337772</v>
      </c>
      <c r="EN830" s="191"/>
      <c r="EO830" s="313"/>
      <c r="EP830" s="192" t="s">
        <v>354</v>
      </c>
      <c r="EQ830" s="222">
        <f t="shared" si="469"/>
        <v>3.3412296171989468</v>
      </c>
      <c r="ER830" s="191">
        <f t="shared" si="470"/>
        <v>1.9654291865876159</v>
      </c>
      <c r="ES830" s="51">
        <f t="shared" si="471"/>
        <v>0.70487849570390448</v>
      </c>
      <c r="ET830" s="191">
        <f t="shared" si="478"/>
        <v>3.5316851914005265</v>
      </c>
      <c r="EU830" s="191">
        <f t="shared" si="472"/>
        <v>6.5669502087337772</v>
      </c>
      <c r="EV830" s="191"/>
      <c r="EW830" s="191"/>
      <c r="EX830" s="192" t="str">
        <f t="shared" si="473"/>
        <v>Front</v>
      </c>
      <c r="EY830" s="145"/>
      <c r="EZ830" s="191"/>
      <c r="FA830" s="191"/>
      <c r="FB830" s="191"/>
      <c r="FC830" s="191"/>
      <c r="FD830" s="191"/>
      <c r="FE830" s="191"/>
      <c r="FF830" s="192"/>
      <c r="FG830" s="145"/>
      <c r="FH830" s="191"/>
      <c r="FI830" s="191"/>
      <c r="FJ830" s="191"/>
      <c r="FK830" s="191"/>
      <c r="FL830" s="191"/>
      <c r="FM830" s="191"/>
      <c r="FN830" s="192"/>
      <c r="FO830" s="145"/>
      <c r="FP830" s="191"/>
      <c r="FQ830" s="191"/>
      <c r="FR830" s="191"/>
      <c r="FS830" s="191"/>
      <c r="FT830" s="191"/>
      <c r="FU830" s="191"/>
      <c r="FV830" s="192"/>
      <c r="FW830" s="191"/>
      <c r="FX830" s="191"/>
      <c r="FY830" s="191"/>
      <c r="FZ830" s="191"/>
      <c r="GA830" s="191"/>
      <c r="GB830" s="191"/>
      <c r="GC830" s="191"/>
      <c r="GD830" s="210"/>
      <c r="GE830" s="145"/>
      <c r="GF830" s="191"/>
      <c r="GG830" s="191"/>
      <c r="GH830" s="191"/>
      <c r="GI830" s="191"/>
      <c r="GJ830" s="191"/>
      <c r="GK830" s="191"/>
      <c r="GL830" s="210"/>
      <c r="GM830" s="145"/>
      <c r="GN830" s="191"/>
      <c r="GO830" s="191"/>
      <c r="GP830" s="191"/>
      <c r="GQ830" s="191"/>
      <c r="GR830" s="191"/>
      <c r="GS830" s="191"/>
      <c r="GT830" s="210"/>
      <c r="GU830" s="145"/>
      <c r="GV830" s="191"/>
      <c r="GW830" s="191"/>
      <c r="GX830" s="191"/>
      <c r="GY830" s="191"/>
      <c r="GZ830" s="191"/>
      <c r="HA830" s="191"/>
      <c r="HB830" s="210"/>
      <c r="HC830" s="145"/>
      <c r="HD830" s="191"/>
      <c r="HE830" s="191"/>
      <c r="HF830" s="191"/>
      <c r="HG830" s="191"/>
      <c r="HH830" s="191"/>
      <c r="HI830" s="191"/>
      <c r="HJ830" s="210"/>
      <c r="HR830" s="310"/>
    </row>
    <row r="831" spans="1:226" s="309" customFormat="1" ht="14.45" customHeight="1" x14ac:dyDescent="0.25">
      <c r="A831" s="211" t="s">
        <v>431</v>
      </c>
      <c r="B831" s="194" t="s">
        <v>0</v>
      </c>
      <c r="C831" s="31">
        <f t="shared" si="479"/>
        <v>821</v>
      </c>
      <c r="D831" s="173" t="str">
        <f t="shared" si="436"/>
        <v>Dw_821</v>
      </c>
      <c r="E831" s="4">
        <v>477.46173235418649</v>
      </c>
      <c r="F831" s="195" t="s">
        <v>360</v>
      </c>
      <c r="G831" s="195">
        <v>17.5</v>
      </c>
      <c r="H831" s="3">
        <f t="shared" si="437"/>
        <v>51.51403349944848</v>
      </c>
      <c r="I831" s="196">
        <f t="shared" si="438"/>
        <v>185.26623521482173</v>
      </c>
      <c r="J831" s="1">
        <f t="shared" si="439"/>
        <v>0.3</v>
      </c>
      <c r="K831" s="280">
        <f t="shared" si="440"/>
        <v>0.6758403277966486</v>
      </c>
      <c r="L831" s="280">
        <f t="shared" si="441"/>
        <v>0.8117298227615185</v>
      </c>
      <c r="M831" s="225">
        <f t="shared" si="442"/>
        <v>1.0789267853592084</v>
      </c>
      <c r="N831" s="15" t="s">
        <v>432</v>
      </c>
      <c r="O831" s="197">
        <f t="shared" si="443"/>
        <v>0.60879736707113885</v>
      </c>
      <c r="P831" s="198">
        <f t="shared" si="444"/>
        <v>0</v>
      </c>
      <c r="Q831" s="198">
        <f t="shared" si="445"/>
        <v>0</v>
      </c>
      <c r="R831" s="198">
        <f t="shared" si="446"/>
        <v>0.75594623777430447</v>
      </c>
      <c r="S831" s="77">
        <f t="shared" si="447"/>
        <v>0.85150094122909159</v>
      </c>
      <c r="T831" s="199"/>
      <c r="U831" s="3">
        <f t="shared" si="448"/>
        <v>2.0122616332883534</v>
      </c>
      <c r="V831" s="98">
        <f t="shared" si="449"/>
        <v>13.76726939473466</v>
      </c>
      <c r="W831" s="49">
        <f t="shared" si="450"/>
        <v>3.7417756580800403</v>
      </c>
      <c r="X831" s="317">
        <f t="shared" si="451"/>
        <v>0.10541289913506478</v>
      </c>
      <c r="Y831" s="318">
        <v>0.1054128991350648</v>
      </c>
      <c r="Z831" s="200"/>
      <c r="AA831" s="66"/>
      <c r="AB831" s="66"/>
      <c r="AC831" s="66">
        <v>250</v>
      </c>
      <c r="AD831" s="66"/>
      <c r="AE831" s="66"/>
      <c r="AF831" s="66"/>
      <c r="AG831" s="66"/>
      <c r="AH831" s="195"/>
      <c r="AI831" s="34"/>
      <c r="AJ831" s="229">
        <v>180</v>
      </c>
      <c r="AK831" s="34"/>
      <c r="AL831" s="34"/>
      <c r="AM831" s="34"/>
      <c r="AN831" s="201"/>
      <c r="AO831" s="201"/>
      <c r="AP831" s="202">
        <v>240</v>
      </c>
      <c r="AQ831" s="18"/>
      <c r="AR831" s="18"/>
      <c r="AS831" s="18"/>
      <c r="AT831" s="51"/>
      <c r="AU831" s="17"/>
      <c r="AV831" s="18"/>
      <c r="AW831" s="112"/>
      <c r="AX831" s="103"/>
      <c r="AY831" s="18"/>
      <c r="AZ831" s="18"/>
      <c r="BA831" s="18"/>
      <c r="BB831" s="17"/>
      <c r="BC831" s="19"/>
      <c r="BD831" s="19"/>
      <c r="BE831" s="19"/>
      <c r="BF831" s="17"/>
      <c r="BG831" s="18"/>
      <c r="BH831" s="18"/>
      <c r="BI831" s="128"/>
      <c r="BJ831" s="331"/>
      <c r="BK831" s="332"/>
      <c r="BL831" s="332"/>
      <c r="BM831" s="332"/>
      <c r="BN831" s="333"/>
      <c r="BO831" s="203">
        <f t="shared" si="452"/>
        <v>6.9363999999999999</v>
      </c>
      <c r="BP831" s="285">
        <v>7.4266238249594139</v>
      </c>
      <c r="BQ831" s="204">
        <v>2.8628431317162826</v>
      </c>
      <c r="BR831" s="204"/>
      <c r="BS831" s="47"/>
      <c r="BT831" s="42"/>
      <c r="BU831" s="42"/>
      <c r="BV831" s="42"/>
      <c r="BW831" s="43"/>
      <c r="BX831" s="191"/>
      <c r="BY831" s="191"/>
      <c r="BZ831" s="205"/>
      <c r="CA831" s="191"/>
      <c r="CB831" s="206"/>
      <c r="CC831" s="191"/>
      <c r="CD831" s="207">
        <f t="shared" si="453"/>
        <v>55.579870564446523</v>
      </c>
      <c r="CE831" s="47" t="s">
        <v>356</v>
      </c>
      <c r="CF831" s="42">
        <v>31.8</v>
      </c>
      <c r="CG831" s="42" t="s">
        <v>353</v>
      </c>
      <c r="CH831" s="42">
        <v>175</v>
      </c>
      <c r="CI831" s="191"/>
      <c r="CJ831" s="192"/>
      <c r="CK831" s="191" t="s">
        <v>357</v>
      </c>
      <c r="CL831" s="191" t="s">
        <v>358</v>
      </c>
      <c r="CM831" s="208">
        <v>0.13</v>
      </c>
      <c r="CN831" s="191">
        <v>470</v>
      </c>
      <c r="CO831" s="205">
        <f t="shared" si="454"/>
        <v>72.266614364496917</v>
      </c>
      <c r="CP831" s="191">
        <f t="shared" si="455"/>
        <v>41.684902923334889</v>
      </c>
      <c r="CQ831" s="145" t="s">
        <v>353</v>
      </c>
      <c r="CR831" s="191">
        <v>175</v>
      </c>
      <c r="CS831" s="191"/>
      <c r="CT831" s="191"/>
      <c r="CU831" s="191"/>
      <c r="CV831" s="192"/>
      <c r="CW831" s="191" t="s">
        <v>357</v>
      </c>
      <c r="CX831" s="209" t="s">
        <v>358</v>
      </c>
      <c r="CY831" s="208">
        <v>0.13</v>
      </c>
      <c r="CZ831" s="191">
        <v>470</v>
      </c>
      <c r="DA831" s="191"/>
      <c r="DB831" s="191">
        <f t="shared" si="456"/>
        <v>51.51403349944848</v>
      </c>
      <c r="DC831" s="43">
        <f t="shared" si="457"/>
        <v>0</v>
      </c>
      <c r="DD831" s="191" t="s">
        <v>362</v>
      </c>
      <c r="DE831" s="191">
        <v>100</v>
      </c>
      <c r="DF831" s="191" t="s">
        <v>361</v>
      </c>
      <c r="DG831" s="191">
        <v>20</v>
      </c>
      <c r="DH831" s="191" t="s">
        <v>353</v>
      </c>
      <c r="DI831" s="192">
        <v>175</v>
      </c>
      <c r="DJ831" s="191"/>
      <c r="DK831" s="209"/>
      <c r="DL831" s="208"/>
      <c r="DM831" s="191"/>
      <c r="DN831" s="191">
        <f t="shared" si="458"/>
        <v>51.51403349944848</v>
      </c>
      <c r="DO831" s="192">
        <f t="shared" si="459"/>
        <v>0</v>
      </c>
      <c r="DP831" s="191">
        <v>1</v>
      </c>
      <c r="DQ831" s="191" t="s">
        <v>363</v>
      </c>
      <c r="DR831" s="191" t="s">
        <v>371</v>
      </c>
      <c r="DS831" s="208">
        <v>0.13400000000000001</v>
      </c>
      <c r="DT831" s="191">
        <v>580</v>
      </c>
      <c r="DU831" s="191">
        <f t="shared" si="460"/>
        <v>7.4266238249594139</v>
      </c>
      <c r="DV831" s="191">
        <v>0.375</v>
      </c>
      <c r="DW831" s="191">
        <v>0.45</v>
      </c>
      <c r="DX831" s="192">
        <f t="shared" si="461"/>
        <v>9.2633117607410878</v>
      </c>
      <c r="DY831" s="191">
        <v>1</v>
      </c>
      <c r="DZ831" s="191" t="s">
        <v>363</v>
      </c>
      <c r="EA831" s="191" t="s">
        <v>371</v>
      </c>
      <c r="EB831" s="208">
        <v>0.13400000000000001</v>
      </c>
      <c r="EC831" s="191">
        <v>580</v>
      </c>
      <c r="ED831" s="191">
        <f t="shared" si="462"/>
        <v>2.8628431317162826</v>
      </c>
      <c r="EE831" s="191">
        <v>0.47499999999999998</v>
      </c>
      <c r="EF831" s="191">
        <v>0.47499999999999998</v>
      </c>
      <c r="EG831" s="191">
        <f t="shared" si="463"/>
        <v>4.6316558803705439</v>
      </c>
      <c r="EH831" s="166">
        <f t="shared" si="464"/>
        <v>2</v>
      </c>
      <c r="EI831" s="205">
        <f t="shared" si="465"/>
        <v>3.4208447765902008</v>
      </c>
      <c r="EJ831" s="205">
        <f t="shared" si="466"/>
        <v>2.0122616332883534</v>
      </c>
      <c r="EK831" s="51">
        <f t="shared" si="477"/>
        <v>0.60058149842792918</v>
      </c>
      <c r="EL831" s="220">
        <f t="shared" si="467"/>
        <v>2.367761170489957E-2</v>
      </c>
      <c r="EM831" s="221">
        <f t="shared" si="468"/>
        <v>6.8836346973673299</v>
      </c>
      <c r="EN831" s="191"/>
      <c r="EO831" s="313"/>
      <c r="EP831" s="192" t="s">
        <v>354</v>
      </c>
      <c r="EQ831" s="222">
        <f t="shared" si="469"/>
        <v>3.4208447765902008</v>
      </c>
      <c r="ER831" s="191">
        <f t="shared" si="470"/>
        <v>2.0122616332883534</v>
      </c>
      <c r="ES831" s="51">
        <f t="shared" si="471"/>
        <v>0.60058149842792918</v>
      </c>
      <c r="ET831" s="191">
        <f t="shared" si="478"/>
        <v>3.4918776117048997</v>
      </c>
      <c r="EU831" s="191">
        <f t="shared" si="472"/>
        <v>6.8836346973673299</v>
      </c>
      <c r="EV831" s="191"/>
      <c r="EW831" s="191"/>
      <c r="EX831" s="192" t="str">
        <f t="shared" si="473"/>
        <v>Front</v>
      </c>
      <c r="EY831" s="145"/>
      <c r="EZ831" s="191"/>
      <c r="FA831" s="191"/>
      <c r="FB831" s="191"/>
      <c r="FC831" s="191"/>
      <c r="FD831" s="191"/>
      <c r="FE831" s="191"/>
      <c r="FF831" s="192"/>
      <c r="FG831" s="145"/>
      <c r="FH831" s="191"/>
      <c r="FI831" s="191"/>
      <c r="FJ831" s="191"/>
      <c r="FK831" s="191"/>
      <c r="FL831" s="191"/>
      <c r="FM831" s="191"/>
      <c r="FN831" s="192"/>
      <c r="FO831" s="145"/>
      <c r="FP831" s="191"/>
      <c r="FQ831" s="191"/>
      <c r="FR831" s="191"/>
      <c r="FS831" s="191"/>
      <c r="FT831" s="191"/>
      <c r="FU831" s="191"/>
      <c r="FV831" s="192"/>
      <c r="FW831" s="191"/>
      <c r="FX831" s="191"/>
      <c r="FY831" s="191"/>
      <c r="FZ831" s="191"/>
      <c r="GA831" s="191"/>
      <c r="GB831" s="191"/>
      <c r="GC831" s="191"/>
      <c r="GD831" s="210"/>
      <c r="GE831" s="145"/>
      <c r="GF831" s="191"/>
      <c r="GG831" s="191"/>
      <c r="GH831" s="191"/>
      <c r="GI831" s="191"/>
      <c r="GJ831" s="191"/>
      <c r="GK831" s="191"/>
      <c r="GL831" s="210"/>
      <c r="GM831" s="145"/>
      <c r="GN831" s="191"/>
      <c r="GO831" s="191"/>
      <c r="GP831" s="191"/>
      <c r="GQ831" s="191"/>
      <c r="GR831" s="191"/>
      <c r="GS831" s="191"/>
      <c r="GT831" s="210"/>
      <c r="GU831" s="145"/>
      <c r="GV831" s="191"/>
      <c r="GW831" s="191"/>
      <c r="GX831" s="191"/>
      <c r="GY831" s="191"/>
      <c r="GZ831" s="191"/>
      <c r="HA831" s="191"/>
      <c r="HB831" s="210"/>
      <c r="HC831" s="145"/>
      <c r="HD831" s="191"/>
      <c r="HE831" s="191"/>
      <c r="HF831" s="191"/>
      <c r="HG831" s="191"/>
      <c r="HH831" s="191"/>
      <c r="HI831" s="191"/>
      <c r="HJ831" s="210"/>
      <c r="HR831" s="310"/>
    </row>
    <row r="832" spans="1:226" s="309" customFormat="1" ht="14.45" customHeight="1" x14ac:dyDescent="0.25">
      <c r="A832" s="211" t="s">
        <v>431</v>
      </c>
      <c r="B832" s="194" t="s">
        <v>0</v>
      </c>
      <c r="C832" s="31">
        <f t="shared" si="479"/>
        <v>822</v>
      </c>
      <c r="D832" s="173" t="str">
        <f t="shared" si="436"/>
        <v>Dw_822</v>
      </c>
      <c r="E832" s="4">
        <v>483.17362975418149</v>
      </c>
      <c r="F832" s="195" t="s">
        <v>360</v>
      </c>
      <c r="G832" s="195">
        <v>17.5</v>
      </c>
      <c r="H832" s="3">
        <f t="shared" si="437"/>
        <v>59.276126964276756</v>
      </c>
      <c r="I832" s="196">
        <f t="shared" si="438"/>
        <v>209.02122092581942</v>
      </c>
      <c r="J832" s="1">
        <f t="shared" si="439"/>
        <v>0.3</v>
      </c>
      <c r="K832" s="280">
        <f t="shared" si="440"/>
        <v>0.69312570220505432</v>
      </c>
      <c r="L832" s="280">
        <f t="shared" si="441"/>
        <v>0.83166715568473193</v>
      </c>
      <c r="M832" s="225">
        <f t="shared" si="442"/>
        <v>1.0578688164889103</v>
      </c>
      <c r="N832" s="15" t="s">
        <v>432</v>
      </c>
      <c r="O832" s="197">
        <f t="shared" si="443"/>
        <v>0.62375036676354889</v>
      </c>
      <c r="P832" s="198">
        <f t="shared" si="444"/>
        <v>0</v>
      </c>
      <c r="Q832" s="198">
        <f t="shared" si="445"/>
        <v>0</v>
      </c>
      <c r="R832" s="198">
        <f t="shared" si="446"/>
        <v>0.74119204633269475</v>
      </c>
      <c r="S832" s="77">
        <f t="shared" si="447"/>
        <v>0.94131708792081537</v>
      </c>
      <c r="T832" s="199"/>
      <c r="U832" s="3">
        <f t="shared" si="448"/>
        <v>2.1053555606677605</v>
      </c>
      <c r="V832" s="98">
        <f t="shared" si="449"/>
        <v>15.070574925237846</v>
      </c>
      <c r="W832" s="49">
        <f t="shared" si="450"/>
        <v>3.9332359421146137</v>
      </c>
      <c r="X832" s="317">
        <f t="shared" si="451"/>
        <v>0.10461697689967832</v>
      </c>
      <c r="Y832" s="318">
        <v>0.1046169768996783</v>
      </c>
      <c r="Z832" s="200"/>
      <c r="AA832" s="66"/>
      <c r="AB832" s="66"/>
      <c r="AC832" s="66">
        <v>250</v>
      </c>
      <c r="AD832" s="66"/>
      <c r="AE832" s="66"/>
      <c r="AF832" s="66"/>
      <c r="AG832" s="66"/>
      <c r="AH832" s="195"/>
      <c r="AI832" s="34"/>
      <c r="AJ832" s="229">
        <v>180</v>
      </c>
      <c r="AK832" s="34"/>
      <c r="AL832" s="34"/>
      <c r="AM832" s="34"/>
      <c r="AN832" s="201"/>
      <c r="AO832" s="201"/>
      <c r="AP832" s="202">
        <v>240</v>
      </c>
      <c r="AQ832" s="18"/>
      <c r="AR832" s="18"/>
      <c r="AS832" s="18"/>
      <c r="AT832" s="51"/>
      <c r="AU832" s="17"/>
      <c r="AV832" s="18"/>
      <c r="AW832" s="112"/>
      <c r="AX832" s="103"/>
      <c r="AY832" s="18"/>
      <c r="AZ832" s="18"/>
      <c r="BA832" s="18"/>
      <c r="BB832" s="17"/>
      <c r="BC832" s="19"/>
      <c r="BD832" s="19"/>
      <c r="BE832" s="19"/>
      <c r="BF832" s="17"/>
      <c r="BG832" s="18"/>
      <c r="BH832" s="18"/>
      <c r="BI832" s="128"/>
      <c r="BJ832" s="331"/>
      <c r="BK832" s="332"/>
      <c r="BL832" s="332"/>
      <c r="BM832" s="332"/>
      <c r="BN832" s="333"/>
      <c r="BO832" s="203">
        <f t="shared" si="452"/>
        <v>6.9363999999999999</v>
      </c>
      <c r="BP832" s="285">
        <v>8.5456615772269124</v>
      </c>
      <c r="BQ832" s="204">
        <v>2.9217351496114636</v>
      </c>
      <c r="BR832" s="204"/>
      <c r="BS832" s="47"/>
      <c r="BT832" s="42"/>
      <c r="BU832" s="42"/>
      <c r="BV832" s="42"/>
      <c r="BW832" s="43"/>
      <c r="BX832" s="191"/>
      <c r="BY832" s="191"/>
      <c r="BZ832" s="205"/>
      <c r="CA832" s="191"/>
      <c r="CB832" s="206"/>
      <c r="CC832" s="191"/>
      <c r="CD832" s="207">
        <f t="shared" si="453"/>
        <v>62.706366277745829</v>
      </c>
      <c r="CE832" s="47" t="s">
        <v>356</v>
      </c>
      <c r="CF832" s="42">
        <v>31.8</v>
      </c>
      <c r="CG832" s="42" t="s">
        <v>353</v>
      </c>
      <c r="CH832" s="42">
        <v>175</v>
      </c>
      <c r="CI832" s="191"/>
      <c r="CJ832" s="192"/>
      <c r="CK832" s="191" t="s">
        <v>357</v>
      </c>
      <c r="CL832" s="191" t="s">
        <v>358</v>
      </c>
      <c r="CM832" s="208">
        <v>0.13</v>
      </c>
      <c r="CN832" s="191">
        <v>470</v>
      </c>
      <c r="CO832" s="205">
        <f t="shared" si="454"/>
        <v>80.497413145838067</v>
      </c>
      <c r="CP832" s="191">
        <f t="shared" si="455"/>
        <v>47.029774708309368</v>
      </c>
      <c r="CQ832" s="145" t="s">
        <v>353</v>
      </c>
      <c r="CR832" s="191">
        <v>175</v>
      </c>
      <c r="CS832" s="191"/>
      <c r="CT832" s="191"/>
      <c r="CU832" s="191"/>
      <c r="CV832" s="192"/>
      <c r="CW832" s="191" t="s">
        <v>357</v>
      </c>
      <c r="CX832" s="209" t="s">
        <v>358</v>
      </c>
      <c r="CY832" s="208">
        <v>0.13</v>
      </c>
      <c r="CZ832" s="191">
        <v>470</v>
      </c>
      <c r="DA832" s="191"/>
      <c r="DB832" s="191">
        <f t="shared" si="456"/>
        <v>59.276126964276756</v>
      </c>
      <c r="DC832" s="43">
        <f t="shared" si="457"/>
        <v>0</v>
      </c>
      <c r="DD832" s="191" t="s">
        <v>362</v>
      </c>
      <c r="DE832" s="191">
        <v>100</v>
      </c>
      <c r="DF832" s="191" t="s">
        <v>361</v>
      </c>
      <c r="DG832" s="191">
        <v>20</v>
      </c>
      <c r="DH832" s="191" t="s">
        <v>353</v>
      </c>
      <c r="DI832" s="192">
        <v>175</v>
      </c>
      <c r="DJ832" s="191"/>
      <c r="DK832" s="209"/>
      <c r="DL832" s="208"/>
      <c r="DM832" s="191"/>
      <c r="DN832" s="191">
        <f t="shared" si="458"/>
        <v>59.276126964276756</v>
      </c>
      <c r="DO832" s="192">
        <f t="shared" si="459"/>
        <v>0</v>
      </c>
      <c r="DP832" s="191">
        <v>1</v>
      </c>
      <c r="DQ832" s="191" t="s">
        <v>363</v>
      </c>
      <c r="DR832" s="191" t="s">
        <v>371</v>
      </c>
      <c r="DS832" s="208">
        <v>0.13400000000000001</v>
      </c>
      <c r="DT832" s="191">
        <v>580</v>
      </c>
      <c r="DU832" s="191">
        <f t="shared" si="460"/>
        <v>8.5456615772269124</v>
      </c>
      <c r="DV832" s="191">
        <v>0.375</v>
      </c>
      <c r="DW832" s="191">
        <v>0.45</v>
      </c>
      <c r="DX832" s="192">
        <f t="shared" si="461"/>
        <v>10.451061046290972</v>
      </c>
      <c r="DY832" s="191">
        <v>1</v>
      </c>
      <c r="DZ832" s="191" t="s">
        <v>363</v>
      </c>
      <c r="EA832" s="191" t="s">
        <v>371</v>
      </c>
      <c r="EB832" s="208">
        <v>0.13400000000000001</v>
      </c>
      <c r="EC832" s="191">
        <v>580</v>
      </c>
      <c r="ED832" s="191">
        <f t="shared" si="462"/>
        <v>2.9217351496114636</v>
      </c>
      <c r="EE832" s="191">
        <v>0.47499999999999998</v>
      </c>
      <c r="EF832" s="191">
        <v>0.47499999999999998</v>
      </c>
      <c r="EG832" s="191">
        <f t="shared" si="463"/>
        <v>5.2255305231454861</v>
      </c>
      <c r="EH832" s="166">
        <f t="shared" si="464"/>
        <v>2</v>
      </c>
      <c r="EI832" s="205">
        <f t="shared" si="465"/>
        <v>3.579104453135193</v>
      </c>
      <c r="EJ832" s="205">
        <f t="shared" si="466"/>
        <v>2.1053555606677605</v>
      </c>
      <c r="EK832" s="51">
        <f t="shared" si="477"/>
        <v>0.56637958894370311</v>
      </c>
      <c r="EL832" s="220">
        <f t="shared" si="467"/>
        <v>1.6786477734324035</v>
      </c>
      <c r="EM832" s="221">
        <f t="shared" si="468"/>
        <v>7.535287462618923</v>
      </c>
      <c r="EN832" s="191"/>
      <c r="EO832" s="313"/>
      <c r="EP832" s="192" t="s">
        <v>354</v>
      </c>
      <c r="EQ832" s="222">
        <f t="shared" si="469"/>
        <v>3.579104453135193</v>
      </c>
      <c r="ER832" s="191">
        <f t="shared" si="470"/>
        <v>2.1053555606677605</v>
      </c>
      <c r="ES832" s="51">
        <f t="shared" si="471"/>
        <v>0.56637958894370311</v>
      </c>
      <c r="ET832" s="191">
        <f t="shared" si="478"/>
        <v>1.6786477734324035</v>
      </c>
      <c r="EU832" s="191">
        <f t="shared" si="472"/>
        <v>7.535287462618923</v>
      </c>
      <c r="EV832" s="191"/>
      <c r="EW832" s="191"/>
      <c r="EX832" s="192" t="str">
        <f t="shared" si="473"/>
        <v>Rear</v>
      </c>
      <c r="EY832" s="145"/>
      <c r="EZ832" s="191"/>
      <c r="FA832" s="191"/>
      <c r="FB832" s="191"/>
      <c r="FC832" s="191"/>
      <c r="FD832" s="191"/>
      <c r="FE832" s="191"/>
      <c r="FF832" s="192"/>
      <c r="FG832" s="145"/>
      <c r="FH832" s="191"/>
      <c r="FI832" s="191"/>
      <c r="FJ832" s="191"/>
      <c r="FK832" s="191"/>
      <c r="FL832" s="191"/>
      <c r="FM832" s="191"/>
      <c r="FN832" s="192"/>
      <c r="FO832" s="145"/>
      <c r="FP832" s="191"/>
      <c r="FQ832" s="191"/>
      <c r="FR832" s="191"/>
      <c r="FS832" s="191"/>
      <c r="FT832" s="191"/>
      <c r="FU832" s="191"/>
      <c r="FV832" s="192"/>
      <c r="FW832" s="191"/>
      <c r="FX832" s="191"/>
      <c r="FY832" s="191"/>
      <c r="FZ832" s="191"/>
      <c r="GA832" s="191"/>
      <c r="GB832" s="191"/>
      <c r="GC832" s="191"/>
      <c r="GD832" s="210"/>
      <c r="GE832" s="145"/>
      <c r="GF832" s="191"/>
      <c r="GG832" s="191"/>
      <c r="GH832" s="191"/>
      <c r="GI832" s="191"/>
      <c r="GJ832" s="191"/>
      <c r="GK832" s="191"/>
      <c r="GL832" s="210"/>
      <c r="GM832" s="145"/>
      <c r="GN832" s="191"/>
      <c r="GO832" s="191"/>
      <c r="GP832" s="191"/>
      <c r="GQ832" s="191"/>
      <c r="GR832" s="191"/>
      <c r="GS832" s="191"/>
      <c r="GT832" s="210"/>
      <c r="GU832" s="145"/>
      <c r="GV832" s="191"/>
      <c r="GW832" s="191"/>
      <c r="GX832" s="191"/>
      <c r="GY832" s="191"/>
      <c r="GZ832" s="191"/>
      <c r="HA832" s="191"/>
      <c r="HB832" s="210"/>
      <c r="HC832" s="145"/>
      <c r="HD832" s="191"/>
      <c r="HE832" s="191"/>
      <c r="HF832" s="191"/>
      <c r="HG832" s="191"/>
      <c r="HH832" s="191"/>
      <c r="HI832" s="191"/>
      <c r="HJ832" s="210"/>
      <c r="HR832" s="310"/>
    </row>
    <row r="833" spans="1:226" s="309" customFormat="1" ht="14.45" customHeight="1" x14ac:dyDescent="0.25">
      <c r="A833" s="211" t="s">
        <v>431</v>
      </c>
      <c r="B833" s="194" t="s">
        <v>0</v>
      </c>
      <c r="C833" s="31">
        <f t="shared" si="479"/>
        <v>823</v>
      </c>
      <c r="D833" s="173" t="str">
        <f t="shared" si="436"/>
        <v>Dw_823</v>
      </c>
      <c r="E833" s="4">
        <v>517.48078903452245</v>
      </c>
      <c r="F833" s="195" t="s">
        <v>360</v>
      </c>
      <c r="G833" s="195">
        <v>17.5</v>
      </c>
      <c r="H833" s="3">
        <f t="shared" si="437"/>
        <v>51.026430807657903</v>
      </c>
      <c r="I833" s="196">
        <f t="shared" si="438"/>
        <v>182.88882919838633</v>
      </c>
      <c r="J833" s="1">
        <f t="shared" si="439"/>
        <v>0.30000000000000004</v>
      </c>
      <c r="K833" s="280">
        <f t="shared" si="440"/>
        <v>0.67874054582364673</v>
      </c>
      <c r="L833" s="280">
        <f t="shared" si="441"/>
        <v>0.86217563280870912</v>
      </c>
      <c r="M833" s="225">
        <f t="shared" si="442"/>
        <v>1.0752593879500125</v>
      </c>
      <c r="N833" s="15" t="s">
        <v>432</v>
      </c>
      <c r="O833" s="197">
        <f t="shared" si="443"/>
        <v>0.64663172460653173</v>
      </c>
      <c r="P833" s="198">
        <f t="shared" si="444"/>
        <v>0</v>
      </c>
      <c r="Q833" s="198">
        <f t="shared" si="445"/>
        <v>0</v>
      </c>
      <c r="R833" s="198">
        <f t="shared" si="446"/>
        <v>0.75337668874509778</v>
      </c>
      <c r="S833" s="77">
        <f t="shared" si="447"/>
        <v>0.8509696260300077</v>
      </c>
      <c r="T833" s="199"/>
      <c r="U833" s="3">
        <f t="shared" si="448"/>
        <v>2.249086686565815</v>
      </c>
      <c r="V833" s="98">
        <f t="shared" si="449"/>
        <v>17.198529140537829</v>
      </c>
      <c r="W833" s="49">
        <f t="shared" si="450"/>
        <v>2.9669066692096329</v>
      </c>
      <c r="X833" s="317">
        <f t="shared" si="451"/>
        <v>0.14102860961954339</v>
      </c>
      <c r="Y833" s="318">
        <v>0.14102860961954339</v>
      </c>
      <c r="Z833" s="200"/>
      <c r="AA833" s="66"/>
      <c r="AB833" s="66"/>
      <c r="AC833" s="66">
        <v>250</v>
      </c>
      <c r="AD833" s="66"/>
      <c r="AE833" s="66"/>
      <c r="AF833" s="66"/>
      <c r="AG833" s="66"/>
      <c r="AH833" s="195"/>
      <c r="AI833" s="34"/>
      <c r="AJ833" s="229">
        <v>180</v>
      </c>
      <c r="AK833" s="34"/>
      <c r="AL833" s="34"/>
      <c r="AM833" s="34"/>
      <c r="AN833" s="201"/>
      <c r="AO833" s="201"/>
      <c r="AP833" s="202">
        <v>240</v>
      </c>
      <c r="AQ833" s="18"/>
      <c r="AR833" s="18"/>
      <c r="AS833" s="18"/>
      <c r="AT833" s="51"/>
      <c r="AU833" s="17"/>
      <c r="AV833" s="18"/>
      <c r="AW833" s="112"/>
      <c r="AX833" s="103"/>
      <c r="AY833" s="18"/>
      <c r="AZ833" s="18"/>
      <c r="BA833" s="18"/>
      <c r="BB833" s="17"/>
      <c r="BC833" s="19"/>
      <c r="BD833" s="19"/>
      <c r="BE833" s="19"/>
      <c r="BF833" s="17"/>
      <c r="BG833" s="18"/>
      <c r="BH833" s="18"/>
      <c r="BI833" s="128"/>
      <c r="BJ833" s="331"/>
      <c r="BK833" s="332"/>
      <c r="BL833" s="332"/>
      <c r="BM833" s="332"/>
      <c r="BN833" s="333"/>
      <c r="BO833" s="203">
        <f t="shared" si="452"/>
        <v>6.9363999999999999</v>
      </c>
      <c r="BP833" s="285">
        <v>7.356327606201762</v>
      </c>
      <c r="BQ833" s="204">
        <v>2.827870572024159</v>
      </c>
      <c r="BR833" s="204"/>
      <c r="BS833" s="47"/>
      <c r="BT833" s="42"/>
      <c r="BU833" s="42"/>
      <c r="BV833" s="42"/>
      <c r="BW833" s="43"/>
      <c r="BX833" s="191"/>
      <c r="BY833" s="191"/>
      <c r="BZ833" s="205"/>
      <c r="CA833" s="191"/>
      <c r="CB833" s="206"/>
      <c r="CC833" s="191"/>
      <c r="CD833" s="207">
        <f t="shared" si="453"/>
        <v>54.866648759515904</v>
      </c>
      <c r="CE833" s="47" t="s">
        <v>356</v>
      </c>
      <c r="CF833" s="42">
        <v>31.8</v>
      </c>
      <c r="CG833" s="42" t="s">
        <v>353</v>
      </c>
      <c r="CH833" s="42">
        <v>175</v>
      </c>
      <c r="CI833" s="191"/>
      <c r="CJ833" s="192"/>
      <c r="CK833" s="191" t="s">
        <v>357</v>
      </c>
      <c r="CL833" s="191" t="s">
        <v>358</v>
      </c>
      <c r="CM833" s="208">
        <v>0.13</v>
      </c>
      <c r="CN833" s="191">
        <v>470</v>
      </c>
      <c r="CO833" s="205">
        <f t="shared" si="454"/>
        <v>70.864413731642657</v>
      </c>
      <c r="CP833" s="191">
        <f t="shared" si="455"/>
        <v>41.149986569636923</v>
      </c>
      <c r="CQ833" s="145" t="s">
        <v>353</v>
      </c>
      <c r="CR833" s="191">
        <v>175</v>
      </c>
      <c r="CS833" s="191"/>
      <c r="CT833" s="191"/>
      <c r="CU833" s="191"/>
      <c r="CV833" s="192"/>
      <c r="CW833" s="191" t="s">
        <v>357</v>
      </c>
      <c r="CX833" s="209" t="s">
        <v>358</v>
      </c>
      <c r="CY833" s="208">
        <v>0.13</v>
      </c>
      <c r="CZ833" s="191">
        <v>470</v>
      </c>
      <c r="DA833" s="191"/>
      <c r="DB833" s="191">
        <f t="shared" si="456"/>
        <v>51.026430807657903</v>
      </c>
      <c r="DC833" s="43">
        <f t="shared" si="457"/>
        <v>0</v>
      </c>
      <c r="DD833" s="191" t="s">
        <v>362</v>
      </c>
      <c r="DE833" s="191">
        <v>100</v>
      </c>
      <c r="DF833" s="191" t="s">
        <v>361</v>
      </c>
      <c r="DG833" s="191">
        <v>20</v>
      </c>
      <c r="DH833" s="191" t="s">
        <v>353</v>
      </c>
      <c r="DI833" s="192">
        <v>175</v>
      </c>
      <c r="DJ833" s="191"/>
      <c r="DK833" s="209"/>
      <c r="DL833" s="208"/>
      <c r="DM833" s="191"/>
      <c r="DN833" s="191">
        <f t="shared" si="458"/>
        <v>51.026430807657903</v>
      </c>
      <c r="DO833" s="192">
        <f t="shared" si="459"/>
        <v>0</v>
      </c>
      <c r="DP833" s="191">
        <v>1</v>
      </c>
      <c r="DQ833" s="191" t="s">
        <v>363</v>
      </c>
      <c r="DR833" s="191" t="s">
        <v>371</v>
      </c>
      <c r="DS833" s="208">
        <v>0.13400000000000001</v>
      </c>
      <c r="DT833" s="191">
        <v>580</v>
      </c>
      <c r="DU833" s="191">
        <f t="shared" si="460"/>
        <v>7.356327606201762</v>
      </c>
      <c r="DV833" s="191">
        <v>0.375</v>
      </c>
      <c r="DW833" s="191">
        <v>0.45</v>
      </c>
      <c r="DX833" s="192">
        <f t="shared" si="461"/>
        <v>9.1444414599193173</v>
      </c>
      <c r="DY833" s="191">
        <v>1</v>
      </c>
      <c r="DZ833" s="191" t="s">
        <v>363</v>
      </c>
      <c r="EA833" s="191" t="s">
        <v>371</v>
      </c>
      <c r="EB833" s="208">
        <v>0.13400000000000001</v>
      </c>
      <c r="EC833" s="191">
        <v>580</v>
      </c>
      <c r="ED833" s="191">
        <f t="shared" si="462"/>
        <v>2.827870572024159</v>
      </c>
      <c r="EE833" s="191">
        <v>0.47499999999999998</v>
      </c>
      <c r="EF833" s="191">
        <v>0.47499999999999998</v>
      </c>
      <c r="EG833" s="191">
        <f t="shared" si="463"/>
        <v>4.5722207299596587</v>
      </c>
      <c r="EH833" s="166">
        <f t="shared" si="464"/>
        <v>2</v>
      </c>
      <c r="EI833" s="205">
        <f t="shared" si="465"/>
        <v>3.8234473671618856</v>
      </c>
      <c r="EJ833" s="205">
        <f t="shared" si="466"/>
        <v>2.249086686565815</v>
      </c>
      <c r="EK833" s="51">
        <f t="shared" si="477"/>
        <v>0.32878388545834403</v>
      </c>
      <c r="EL833" s="220">
        <f t="shared" si="467"/>
        <v>1.5564763164190571</v>
      </c>
      <c r="EM833" s="221">
        <f t="shared" si="468"/>
        <v>8.5992645702689146</v>
      </c>
      <c r="EN833" s="191"/>
      <c r="EO833" s="313"/>
      <c r="EP833" s="192" t="s">
        <v>354</v>
      </c>
      <c r="EQ833" s="222">
        <f t="shared" si="469"/>
        <v>3.8234473671618856</v>
      </c>
      <c r="ER833" s="191">
        <f t="shared" si="470"/>
        <v>2.249086686565815</v>
      </c>
      <c r="ES833" s="51">
        <f t="shared" si="471"/>
        <v>0.32878388545834403</v>
      </c>
      <c r="ET833" s="191">
        <f t="shared" si="478"/>
        <v>1.5564763164190571</v>
      </c>
      <c r="EU833" s="191">
        <f t="shared" si="472"/>
        <v>8.5992645702689146</v>
      </c>
      <c r="EV833" s="191"/>
      <c r="EW833" s="191"/>
      <c r="EX833" s="192" t="str">
        <f t="shared" si="473"/>
        <v>Rear</v>
      </c>
      <c r="EY833" s="145"/>
      <c r="EZ833" s="191"/>
      <c r="FA833" s="191"/>
      <c r="FB833" s="191"/>
      <c r="FC833" s="191"/>
      <c r="FD833" s="191"/>
      <c r="FE833" s="191"/>
      <c r="FF833" s="192"/>
      <c r="FG833" s="145"/>
      <c r="FH833" s="191"/>
      <c r="FI833" s="191"/>
      <c r="FJ833" s="191"/>
      <c r="FK833" s="191"/>
      <c r="FL833" s="191"/>
      <c r="FM833" s="191"/>
      <c r="FN833" s="192"/>
      <c r="FO833" s="145"/>
      <c r="FP833" s="191"/>
      <c r="FQ833" s="191"/>
      <c r="FR833" s="191"/>
      <c r="FS833" s="191"/>
      <c r="FT833" s="191"/>
      <c r="FU833" s="191"/>
      <c r="FV833" s="192"/>
      <c r="FW833" s="191"/>
      <c r="FX833" s="191"/>
      <c r="FY833" s="191"/>
      <c r="FZ833" s="191"/>
      <c r="GA833" s="191"/>
      <c r="GB833" s="191"/>
      <c r="GC833" s="191"/>
      <c r="GD833" s="210"/>
      <c r="GE833" s="145"/>
      <c r="GF833" s="191"/>
      <c r="GG833" s="191"/>
      <c r="GH833" s="191"/>
      <c r="GI833" s="191"/>
      <c r="GJ833" s="191"/>
      <c r="GK833" s="191"/>
      <c r="GL833" s="210"/>
      <c r="GM833" s="145"/>
      <c r="GN833" s="191"/>
      <c r="GO833" s="191"/>
      <c r="GP833" s="191"/>
      <c r="GQ833" s="191"/>
      <c r="GR833" s="191"/>
      <c r="GS833" s="191"/>
      <c r="GT833" s="210"/>
      <c r="GU833" s="145"/>
      <c r="GV833" s="191"/>
      <c r="GW833" s="191"/>
      <c r="GX833" s="191"/>
      <c r="GY833" s="191"/>
      <c r="GZ833" s="191"/>
      <c r="HA833" s="191"/>
      <c r="HB833" s="210"/>
      <c r="HC833" s="145"/>
      <c r="HD833" s="191"/>
      <c r="HE833" s="191"/>
      <c r="HF833" s="191"/>
      <c r="HG833" s="191"/>
      <c r="HH833" s="191"/>
      <c r="HI833" s="191"/>
      <c r="HJ833" s="210"/>
      <c r="HR833" s="310"/>
    </row>
    <row r="834" spans="1:226" s="309" customFormat="1" ht="14.45" customHeight="1" x14ac:dyDescent="0.25">
      <c r="A834" s="211" t="s">
        <v>431</v>
      </c>
      <c r="B834" s="194" t="s">
        <v>0</v>
      </c>
      <c r="C834" s="31">
        <f t="shared" si="479"/>
        <v>824</v>
      </c>
      <c r="D834" s="173" t="str">
        <f t="shared" si="436"/>
        <v>Dw_824</v>
      </c>
      <c r="E834" s="4">
        <v>562.09228432975669</v>
      </c>
      <c r="F834" s="195" t="s">
        <v>360</v>
      </c>
      <c r="G834" s="195">
        <v>17.5</v>
      </c>
      <c r="H834" s="3">
        <f t="shared" si="437"/>
        <v>42.702463055677534</v>
      </c>
      <c r="I834" s="196">
        <f t="shared" si="438"/>
        <v>158.92982102502754</v>
      </c>
      <c r="J834" s="1">
        <f t="shared" si="439"/>
        <v>0.3</v>
      </c>
      <c r="K834" s="280">
        <f t="shared" si="440"/>
        <v>0.6484735049739192</v>
      </c>
      <c r="L834" s="280">
        <f t="shared" si="441"/>
        <v>0.79053525047767204</v>
      </c>
      <c r="M834" s="225">
        <f t="shared" si="442"/>
        <v>1.1165385529481555</v>
      </c>
      <c r="N834" s="15" t="s">
        <v>432</v>
      </c>
      <c r="O834" s="197">
        <f t="shared" si="443"/>
        <v>0.59290143785825411</v>
      </c>
      <c r="P834" s="198">
        <f t="shared" si="444"/>
        <v>0</v>
      </c>
      <c r="Q834" s="198">
        <f t="shared" si="445"/>
        <v>0</v>
      </c>
      <c r="R834" s="198">
        <f t="shared" si="446"/>
        <v>0.78229878976460476</v>
      </c>
      <c r="S834" s="77">
        <f t="shared" si="447"/>
        <v>0.74475965429532254</v>
      </c>
      <c r="T834" s="199"/>
      <c r="U834" s="3">
        <f t="shared" si="448"/>
        <v>1.9713135218534525</v>
      </c>
      <c r="V834" s="98">
        <f t="shared" si="449"/>
        <v>13.212661804903691</v>
      </c>
      <c r="W834" s="49">
        <f t="shared" si="450"/>
        <v>3.2319349186572781</v>
      </c>
      <c r="X834" s="317">
        <f t="shared" si="451"/>
        <v>0.11672470229042722</v>
      </c>
      <c r="Y834" s="318">
        <v>0.1167247022904272</v>
      </c>
      <c r="Z834" s="200"/>
      <c r="AA834" s="66"/>
      <c r="AB834" s="66"/>
      <c r="AC834" s="66">
        <v>250</v>
      </c>
      <c r="AD834" s="66"/>
      <c r="AE834" s="66"/>
      <c r="AF834" s="66"/>
      <c r="AG834" s="66"/>
      <c r="AH834" s="195"/>
      <c r="AI834" s="34"/>
      <c r="AJ834" s="229">
        <v>180</v>
      </c>
      <c r="AK834" s="34"/>
      <c r="AL834" s="34"/>
      <c r="AM834" s="34"/>
      <c r="AN834" s="201"/>
      <c r="AO834" s="201"/>
      <c r="AP834" s="202">
        <v>240</v>
      </c>
      <c r="AQ834" s="18"/>
      <c r="AR834" s="18"/>
      <c r="AS834" s="18"/>
      <c r="AT834" s="51"/>
      <c r="AU834" s="17"/>
      <c r="AV834" s="18"/>
      <c r="AW834" s="112"/>
      <c r="AX834" s="103"/>
      <c r="AY834" s="18"/>
      <c r="AZ834" s="18"/>
      <c r="BA834" s="18"/>
      <c r="BB834" s="17"/>
      <c r="BC834" s="19"/>
      <c r="BD834" s="19"/>
      <c r="BE834" s="19"/>
      <c r="BF834" s="17"/>
      <c r="BG834" s="18"/>
      <c r="BH834" s="18"/>
      <c r="BI834" s="128"/>
      <c r="BJ834" s="331"/>
      <c r="BK834" s="332"/>
      <c r="BL834" s="332"/>
      <c r="BM834" s="332"/>
      <c r="BN834" s="333"/>
      <c r="BO834" s="203">
        <f t="shared" si="452"/>
        <v>6.9363999999999999</v>
      </c>
      <c r="BP834" s="285">
        <v>6.1562861218611289</v>
      </c>
      <c r="BQ834" s="204">
        <v>2.8078613597444462</v>
      </c>
      <c r="BR834" s="204"/>
      <c r="BS834" s="47"/>
      <c r="BT834" s="42"/>
      <c r="BU834" s="42"/>
      <c r="BV834" s="42"/>
      <c r="BW834" s="43"/>
      <c r="BX834" s="191"/>
      <c r="BY834" s="191"/>
      <c r="BZ834" s="205"/>
      <c r="CA834" s="191"/>
      <c r="CB834" s="206"/>
      <c r="CC834" s="191"/>
      <c r="CD834" s="207">
        <f t="shared" si="453"/>
        <v>47.678946307508262</v>
      </c>
      <c r="CE834" s="47" t="s">
        <v>356</v>
      </c>
      <c r="CF834" s="42">
        <v>31.8</v>
      </c>
      <c r="CG834" s="42" t="s">
        <v>353</v>
      </c>
      <c r="CH834" s="42">
        <v>175</v>
      </c>
      <c r="CI834" s="191"/>
      <c r="CJ834" s="192"/>
      <c r="CK834" s="191" t="s">
        <v>357</v>
      </c>
      <c r="CL834" s="191" t="s">
        <v>358</v>
      </c>
      <c r="CM834" s="208">
        <v>0.13</v>
      </c>
      <c r="CN834" s="191">
        <v>470</v>
      </c>
      <c r="CO834" s="205">
        <f t="shared" si="454"/>
        <v>63.553341062244591</v>
      </c>
      <c r="CP834" s="191">
        <f t="shared" si="455"/>
        <v>35.759209730631198</v>
      </c>
      <c r="CQ834" s="145" t="s">
        <v>353</v>
      </c>
      <c r="CR834" s="191">
        <v>175</v>
      </c>
      <c r="CS834" s="191"/>
      <c r="CT834" s="191"/>
      <c r="CU834" s="191"/>
      <c r="CV834" s="192"/>
      <c r="CW834" s="191" t="s">
        <v>357</v>
      </c>
      <c r="CX834" s="209" t="s">
        <v>358</v>
      </c>
      <c r="CY834" s="208">
        <v>0.13</v>
      </c>
      <c r="CZ834" s="191">
        <v>470</v>
      </c>
      <c r="DA834" s="191"/>
      <c r="DB834" s="191">
        <f t="shared" si="456"/>
        <v>42.702463055677534</v>
      </c>
      <c r="DC834" s="43">
        <f t="shared" si="457"/>
        <v>0</v>
      </c>
      <c r="DD834" s="191" t="s">
        <v>362</v>
      </c>
      <c r="DE834" s="191">
        <v>100</v>
      </c>
      <c r="DF834" s="191" t="s">
        <v>361</v>
      </c>
      <c r="DG834" s="191">
        <v>20</v>
      </c>
      <c r="DH834" s="191" t="s">
        <v>353</v>
      </c>
      <c r="DI834" s="192">
        <v>175</v>
      </c>
      <c r="DJ834" s="191"/>
      <c r="DK834" s="209"/>
      <c r="DL834" s="208"/>
      <c r="DM834" s="191"/>
      <c r="DN834" s="191">
        <f t="shared" si="458"/>
        <v>42.702463055677534</v>
      </c>
      <c r="DO834" s="192">
        <f t="shared" si="459"/>
        <v>0</v>
      </c>
      <c r="DP834" s="191">
        <v>1</v>
      </c>
      <c r="DQ834" s="191" t="s">
        <v>363</v>
      </c>
      <c r="DR834" s="191" t="s">
        <v>371</v>
      </c>
      <c r="DS834" s="208">
        <v>0.13400000000000001</v>
      </c>
      <c r="DT834" s="191">
        <v>580</v>
      </c>
      <c r="DU834" s="191">
        <f t="shared" si="460"/>
        <v>6.1562861218611289</v>
      </c>
      <c r="DV834" s="191">
        <v>0.375</v>
      </c>
      <c r="DW834" s="191">
        <v>0.45</v>
      </c>
      <c r="DX834" s="192">
        <f t="shared" si="461"/>
        <v>7.9464910512513773</v>
      </c>
      <c r="DY834" s="191">
        <v>1</v>
      </c>
      <c r="DZ834" s="191" t="s">
        <v>363</v>
      </c>
      <c r="EA834" s="191" t="s">
        <v>371</v>
      </c>
      <c r="EB834" s="208">
        <v>0.13400000000000001</v>
      </c>
      <c r="EC834" s="191">
        <v>580</v>
      </c>
      <c r="ED834" s="191">
        <f t="shared" si="462"/>
        <v>2.8078613597444462</v>
      </c>
      <c r="EE834" s="191">
        <v>0.47499999999999998</v>
      </c>
      <c r="EF834" s="191">
        <v>0.47499999999999998</v>
      </c>
      <c r="EG834" s="191">
        <f t="shared" si="463"/>
        <v>3.9732455256256887</v>
      </c>
      <c r="EH834" s="166">
        <f t="shared" si="464"/>
        <v>2</v>
      </c>
      <c r="EI834" s="205">
        <f t="shared" si="465"/>
        <v>3.351232987150869</v>
      </c>
      <c r="EJ834" s="205">
        <f t="shared" si="466"/>
        <v>1.9713135218534525</v>
      </c>
      <c r="EK834" s="51">
        <f t="shared" si="477"/>
        <v>0.58654783789099363</v>
      </c>
      <c r="EL834" s="220">
        <f t="shared" si="467"/>
        <v>5.8483506424565457E-2</v>
      </c>
      <c r="EM834" s="221">
        <f t="shared" si="468"/>
        <v>6.6063309024518455</v>
      </c>
      <c r="EN834" s="191"/>
      <c r="EO834" s="313"/>
      <c r="EP834" s="192" t="s">
        <v>354</v>
      </c>
      <c r="EQ834" s="222">
        <f t="shared" si="469"/>
        <v>3.351232987150869</v>
      </c>
      <c r="ER834" s="191">
        <f t="shared" si="470"/>
        <v>1.9713135218534525</v>
      </c>
      <c r="ES834" s="51">
        <f t="shared" si="471"/>
        <v>0.58654783789099363</v>
      </c>
      <c r="ET834" s="191">
        <f t="shared" si="478"/>
        <v>3.5266835064245656</v>
      </c>
      <c r="EU834" s="191">
        <f t="shared" si="472"/>
        <v>6.6063309024518455</v>
      </c>
      <c r="EV834" s="191"/>
      <c r="EW834" s="191"/>
      <c r="EX834" s="192" t="str">
        <f t="shared" si="473"/>
        <v>Front</v>
      </c>
      <c r="EY834" s="145"/>
      <c r="EZ834" s="191"/>
      <c r="FA834" s="191"/>
      <c r="FB834" s="191"/>
      <c r="FC834" s="191"/>
      <c r="FD834" s="191"/>
      <c r="FE834" s="191"/>
      <c r="FF834" s="192"/>
      <c r="FG834" s="145"/>
      <c r="FH834" s="191"/>
      <c r="FI834" s="191"/>
      <c r="FJ834" s="191"/>
      <c r="FK834" s="191"/>
      <c r="FL834" s="191"/>
      <c r="FM834" s="191"/>
      <c r="FN834" s="192"/>
      <c r="FO834" s="145"/>
      <c r="FP834" s="191"/>
      <c r="FQ834" s="191"/>
      <c r="FR834" s="191"/>
      <c r="FS834" s="191"/>
      <c r="FT834" s="191"/>
      <c r="FU834" s="191"/>
      <c r="FV834" s="192"/>
      <c r="FW834" s="191"/>
      <c r="FX834" s="191"/>
      <c r="FY834" s="191"/>
      <c r="FZ834" s="191"/>
      <c r="GA834" s="191"/>
      <c r="GB834" s="191"/>
      <c r="GC834" s="191"/>
      <c r="GD834" s="210"/>
      <c r="GE834" s="145"/>
      <c r="GF834" s="191"/>
      <c r="GG834" s="191"/>
      <c r="GH834" s="191"/>
      <c r="GI834" s="191"/>
      <c r="GJ834" s="191"/>
      <c r="GK834" s="191"/>
      <c r="GL834" s="210"/>
      <c r="GM834" s="145"/>
      <c r="GN834" s="191"/>
      <c r="GO834" s="191"/>
      <c r="GP834" s="191"/>
      <c r="GQ834" s="191"/>
      <c r="GR834" s="191"/>
      <c r="GS834" s="191"/>
      <c r="GT834" s="210"/>
      <c r="GU834" s="145"/>
      <c r="GV834" s="191"/>
      <c r="GW834" s="191"/>
      <c r="GX834" s="191"/>
      <c r="GY834" s="191"/>
      <c r="GZ834" s="191"/>
      <c r="HA834" s="191"/>
      <c r="HB834" s="210"/>
      <c r="HC834" s="145"/>
      <c r="HD834" s="191"/>
      <c r="HE834" s="191"/>
      <c r="HF834" s="191"/>
      <c r="HG834" s="191"/>
      <c r="HH834" s="191"/>
      <c r="HI834" s="191"/>
      <c r="HJ834" s="210"/>
      <c r="HR834" s="310"/>
    </row>
    <row r="835" spans="1:226" s="309" customFormat="1" ht="14.45" customHeight="1" x14ac:dyDescent="0.25">
      <c r="A835" s="211" t="s">
        <v>431</v>
      </c>
      <c r="B835" s="194" t="s">
        <v>0</v>
      </c>
      <c r="C835" s="31">
        <f t="shared" si="479"/>
        <v>825</v>
      </c>
      <c r="D835" s="173" t="str">
        <f t="shared" si="436"/>
        <v>Dw_825</v>
      </c>
      <c r="E835" s="4">
        <v>635.09657417910284</v>
      </c>
      <c r="F835" s="195" t="s">
        <v>360</v>
      </c>
      <c r="G835" s="195">
        <v>17.5</v>
      </c>
      <c r="H835" s="3">
        <f t="shared" si="437"/>
        <v>36.219644155152011</v>
      </c>
      <c r="I835" s="196">
        <f t="shared" si="438"/>
        <v>146.96670793013647</v>
      </c>
      <c r="J835" s="1">
        <f t="shared" si="439"/>
        <v>0.30000000000000004</v>
      </c>
      <c r="K835" s="280">
        <f t="shared" si="440"/>
        <v>0.59159451117382023</v>
      </c>
      <c r="L835" s="280">
        <f t="shared" si="441"/>
        <v>0.65932404750692175</v>
      </c>
      <c r="M835" s="225">
        <f t="shared" si="442"/>
        <v>1.2172955700551635</v>
      </c>
      <c r="N835" s="15" t="s">
        <v>432</v>
      </c>
      <c r="O835" s="197">
        <f t="shared" si="443"/>
        <v>0.49449303563019131</v>
      </c>
      <c r="P835" s="198">
        <f t="shared" si="444"/>
        <v>0</v>
      </c>
      <c r="Q835" s="198">
        <f t="shared" si="445"/>
        <v>0</v>
      </c>
      <c r="R835" s="198">
        <f t="shared" si="446"/>
        <v>0.8528938375889531</v>
      </c>
      <c r="S835" s="77">
        <f t="shared" si="447"/>
        <v>0.63093438112088585</v>
      </c>
      <c r="T835" s="199"/>
      <c r="U835" s="3">
        <f t="shared" si="448"/>
        <v>1.5005766253468262</v>
      </c>
      <c r="V835" s="98">
        <f t="shared" si="449"/>
        <v>7.6558827090267147</v>
      </c>
      <c r="W835" s="49">
        <f t="shared" si="450"/>
        <v>4.7309559892351825</v>
      </c>
      <c r="X835" s="317">
        <f t="shared" si="451"/>
        <v>6.3812446273604578E-2</v>
      </c>
      <c r="Y835" s="318">
        <v>6.3812446273604578E-2</v>
      </c>
      <c r="Z835" s="200"/>
      <c r="AA835" s="66"/>
      <c r="AB835" s="66"/>
      <c r="AC835" s="66">
        <v>250</v>
      </c>
      <c r="AD835" s="66"/>
      <c r="AE835" s="66"/>
      <c r="AF835" s="66"/>
      <c r="AG835" s="66"/>
      <c r="AH835" s="195"/>
      <c r="AI835" s="34"/>
      <c r="AJ835" s="229">
        <v>180</v>
      </c>
      <c r="AK835" s="34"/>
      <c r="AL835" s="34"/>
      <c r="AM835" s="34"/>
      <c r="AN835" s="201"/>
      <c r="AO835" s="201"/>
      <c r="AP835" s="202">
        <v>240</v>
      </c>
      <c r="AQ835" s="18"/>
      <c r="AR835" s="18"/>
      <c r="AS835" s="18"/>
      <c r="AT835" s="51"/>
      <c r="AU835" s="17"/>
      <c r="AV835" s="18"/>
      <c r="AW835" s="112"/>
      <c r="AX835" s="103"/>
      <c r="AY835" s="18"/>
      <c r="AZ835" s="18"/>
      <c r="BA835" s="18"/>
      <c r="BB835" s="17"/>
      <c r="BC835" s="19"/>
      <c r="BD835" s="19"/>
      <c r="BE835" s="19"/>
      <c r="BF835" s="17"/>
      <c r="BG835" s="18"/>
      <c r="BH835" s="18"/>
      <c r="BI835" s="128"/>
      <c r="BJ835" s="331"/>
      <c r="BK835" s="332"/>
      <c r="BL835" s="332"/>
      <c r="BM835" s="332"/>
      <c r="BN835" s="333"/>
      <c r="BO835" s="203">
        <f t="shared" si="452"/>
        <v>6.9363999999999999</v>
      </c>
      <c r="BP835" s="285">
        <v>5.2216775496153645</v>
      </c>
      <c r="BQ835" s="204">
        <v>3.0649343745216613</v>
      </c>
      <c r="BR835" s="204"/>
      <c r="BS835" s="47"/>
      <c r="BT835" s="42"/>
      <c r="BU835" s="42"/>
      <c r="BV835" s="42"/>
      <c r="BW835" s="43"/>
      <c r="BX835" s="191"/>
      <c r="BY835" s="191"/>
      <c r="BZ835" s="205"/>
      <c r="CA835" s="191"/>
      <c r="CB835" s="206"/>
      <c r="CC835" s="191"/>
      <c r="CD835" s="207">
        <f t="shared" si="453"/>
        <v>44.090012379040942</v>
      </c>
      <c r="CE835" s="47" t="s">
        <v>356</v>
      </c>
      <c r="CF835" s="42">
        <v>31.8</v>
      </c>
      <c r="CG835" s="42" t="s">
        <v>353</v>
      </c>
      <c r="CH835" s="42">
        <v>175</v>
      </c>
      <c r="CI835" s="191"/>
      <c r="CJ835" s="192"/>
      <c r="CK835" s="191" t="s">
        <v>357</v>
      </c>
      <c r="CL835" s="191" t="s">
        <v>358</v>
      </c>
      <c r="CM835" s="208">
        <v>0.13</v>
      </c>
      <c r="CN835" s="191">
        <v>470</v>
      </c>
      <c r="CO835" s="205">
        <f t="shared" si="454"/>
        <v>64.555865768404573</v>
      </c>
      <c r="CP835" s="191">
        <f t="shared" si="455"/>
        <v>33.067509284280703</v>
      </c>
      <c r="CQ835" s="145" t="s">
        <v>353</v>
      </c>
      <c r="CR835" s="191">
        <v>175</v>
      </c>
      <c r="CS835" s="191"/>
      <c r="CT835" s="191"/>
      <c r="CU835" s="191"/>
      <c r="CV835" s="192"/>
      <c r="CW835" s="191" t="s">
        <v>357</v>
      </c>
      <c r="CX835" s="209" t="s">
        <v>358</v>
      </c>
      <c r="CY835" s="208">
        <v>0.13</v>
      </c>
      <c r="CZ835" s="191">
        <v>470</v>
      </c>
      <c r="DA835" s="191"/>
      <c r="DB835" s="191">
        <f t="shared" si="456"/>
        <v>36.219644155152011</v>
      </c>
      <c r="DC835" s="43">
        <f t="shared" si="457"/>
        <v>0</v>
      </c>
      <c r="DD835" s="191" t="s">
        <v>362</v>
      </c>
      <c r="DE835" s="191">
        <v>100</v>
      </c>
      <c r="DF835" s="191" t="s">
        <v>361</v>
      </c>
      <c r="DG835" s="191">
        <v>20</v>
      </c>
      <c r="DH835" s="191" t="s">
        <v>353</v>
      </c>
      <c r="DI835" s="192">
        <v>175</v>
      </c>
      <c r="DJ835" s="191"/>
      <c r="DK835" s="209"/>
      <c r="DL835" s="208"/>
      <c r="DM835" s="191"/>
      <c r="DN835" s="191">
        <f t="shared" si="458"/>
        <v>36.219644155152011</v>
      </c>
      <c r="DO835" s="192">
        <f t="shared" si="459"/>
        <v>0</v>
      </c>
      <c r="DP835" s="191">
        <v>1</v>
      </c>
      <c r="DQ835" s="191" t="s">
        <v>363</v>
      </c>
      <c r="DR835" s="191" t="s">
        <v>371</v>
      </c>
      <c r="DS835" s="208">
        <v>0.13400000000000001</v>
      </c>
      <c r="DT835" s="191">
        <v>580</v>
      </c>
      <c r="DU835" s="191">
        <f t="shared" si="460"/>
        <v>5.2216775496153645</v>
      </c>
      <c r="DV835" s="191">
        <v>0.375</v>
      </c>
      <c r="DW835" s="191">
        <v>0.45</v>
      </c>
      <c r="DX835" s="192">
        <f t="shared" si="461"/>
        <v>7.3483353965068234</v>
      </c>
      <c r="DY835" s="191">
        <v>1</v>
      </c>
      <c r="DZ835" s="191" t="s">
        <v>363</v>
      </c>
      <c r="EA835" s="191" t="s">
        <v>371</v>
      </c>
      <c r="EB835" s="208">
        <v>0.13400000000000001</v>
      </c>
      <c r="EC835" s="191">
        <v>580</v>
      </c>
      <c r="ED835" s="191">
        <f t="shared" si="462"/>
        <v>3.0649343745216613</v>
      </c>
      <c r="EE835" s="191">
        <v>0.47499999999999998</v>
      </c>
      <c r="EF835" s="191">
        <v>0.47499999999999998</v>
      </c>
      <c r="EG835" s="191">
        <f t="shared" si="463"/>
        <v>3.6741676982534117</v>
      </c>
      <c r="EH835" s="166">
        <f t="shared" si="464"/>
        <v>2</v>
      </c>
      <c r="EI835" s="205">
        <f t="shared" si="465"/>
        <v>2.5509802630896043</v>
      </c>
      <c r="EJ835" s="205">
        <f t="shared" si="466"/>
        <v>1.5005766253468262</v>
      </c>
      <c r="EK835" s="51">
        <f t="shared" si="477"/>
        <v>1.3143577491748351</v>
      </c>
      <c r="EL835" s="220">
        <f t="shared" si="467"/>
        <v>0.4586098684551978</v>
      </c>
      <c r="EM835" s="221">
        <f t="shared" si="468"/>
        <v>3.8279413545133574</v>
      </c>
      <c r="EN835" s="191"/>
      <c r="EO835" s="313"/>
      <c r="EP835" s="192" t="s">
        <v>354</v>
      </c>
      <c r="EQ835" s="222">
        <f t="shared" si="469"/>
        <v>2.5509802630896043</v>
      </c>
      <c r="ER835" s="191">
        <f t="shared" si="470"/>
        <v>1.5005766253468262</v>
      </c>
      <c r="ES835" s="51">
        <f t="shared" si="471"/>
        <v>1.3143577491748351</v>
      </c>
      <c r="ET835" s="191">
        <f t="shared" si="478"/>
        <v>3.926809868455198</v>
      </c>
      <c r="EU835" s="191">
        <f t="shared" si="472"/>
        <v>3.8279413545133574</v>
      </c>
      <c r="EV835" s="191"/>
      <c r="EW835" s="191"/>
      <c r="EX835" s="192" t="str">
        <f t="shared" si="473"/>
        <v>Front</v>
      </c>
      <c r="EY835" s="145"/>
      <c r="EZ835" s="191"/>
      <c r="FA835" s="191"/>
      <c r="FB835" s="191"/>
      <c r="FC835" s="191"/>
      <c r="FD835" s="191"/>
      <c r="FE835" s="191"/>
      <c r="FF835" s="192"/>
      <c r="FG835" s="145"/>
      <c r="FH835" s="191"/>
      <c r="FI835" s="191"/>
      <c r="FJ835" s="191"/>
      <c r="FK835" s="191"/>
      <c r="FL835" s="191"/>
      <c r="FM835" s="191"/>
      <c r="FN835" s="192"/>
      <c r="FO835" s="145"/>
      <c r="FP835" s="191"/>
      <c r="FQ835" s="191"/>
      <c r="FR835" s="191"/>
      <c r="FS835" s="191"/>
      <c r="FT835" s="191"/>
      <c r="FU835" s="191"/>
      <c r="FV835" s="192"/>
      <c r="FW835" s="191"/>
      <c r="FX835" s="191"/>
      <c r="FY835" s="191"/>
      <c r="FZ835" s="191"/>
      <c r="GA835" s="191"/>
      <c r="GB835" s="191"/>
      <c r="GC835" s="191"/>
      <c r="GD835" s="210"/>
      <c r="GE835" s="145"/>
      <c r="GF835" s="191"/>
      <c r="GG835" s="191"/>
      <c r="GH835" s="191"/>
      <c r="GI835" s="191"/>
      <c r="GJ835" s="191"/>
      <c r="GK835" s="191"/>
      <c r="GL835" s="210"/>
      <c r="GM835" s="145"/>
      <c r="GN835" s="191"/>
      <c r="GO835" s="191"/>
      <c r="GP835" s="191"/>
      <c r="GQ835" s="191"/>
      <c r="GR835" s="191"/>
      <c r="GS835" s="191"/>
      <c r="GT835" s="210"/>
      <c r="GU835" s="145"/>
      <c r="GV835" s="191"/>
      <c r="GW835" s="191"/>
      <c r="GX835" s="191"/>
      <c r="GY835" s="191"/>
      <c r="GZ835" s="191"/>
      <c r="HA835" s="191"/>
      <c r="HB835" s="210"/>
      <c r="HC835" s="145"/>
      <c r="HD835" s="191"/>
      <c r="HE835" s="191"/>
      <c r="HF835" s="191"/>
      <c r="HG835" s="191"/>
      <c r="HH835" s="191"/>
      <c r="HI835" s="191"/>
      <c r="HJ835" s="210"/>
      <c r="HR835" s="310"/>
    </row>
    <row r="836" spans="1:226" s="309" customFormat="1" ht="14.45" customHeight="1" x14ac:dyDescent="0.25">
      <c r="A836" s="211" t="s">
        <v>431</v>
      </c>
      <c r="B836" s="194" t="s">
        <v>0</v>
      </c>
      <c r="C836" s="31">
        <f t="shared" si="479"/>
        <v>826</v>
      </c>
      <c r="D836" s="173" t="str">
        <f t="shared" si="436"/>
        <v>Dw_826</v>
      </c>
      <c r="E836" s="4">
        <v>605.3355951419785</v>
      </c>
      <c r="F836" s="195" t="s">
        <v>360</v>
      </c>
      <c r="G836" s="195">
        <v>17.5</v>
      </c>
      <c r="H836" s="3">
        <f t="shared" si="437"/>
        <v>45.719572678784658</v>
      </c>
      <c r="I836" s="196">
        <f t="shared" si="438"/>
        <v>169.03262055107231</v>
      </c>
      <c r="J836" s="1">
        <f t="shared" si="439"/>
        <v>0.3</v>
      </c>
      <c r="K836" s="280">
        <f t="shared" si="440"/>
        <v>0.65353157644842397</v>
      </c>
      <c r="L836" s="280">
        <f t="shared" si="441"/>
        <v>0.86685773577590031</v>
      </c>
      <c r="M836" s="225">
        <f t="shared" si="442"/>
        <v>1.1091482967611519</v>
      </c>
      <c r="N836" s="15" t="s">
        <v>432</v>
      </c>
      <c r="O836" s="197">
        <f t="shared" si="443"/>
        <v>0.65014330183192515</v>
      </c>
      <c r="P836" s="198">
        <f t="shared" si="444"/>
        <v>0</v>
      </c>
      <c r="Q836" s="198">
        <f t="shared" si="445"/>
        <v>0</v>
      </c>
      <c r="R836" s="198">
        <f t="shared" si="446"/>
        <v>0.77712083289434875</v>
      </c>
      <c r="S836" s="77">
        <f t="shared" si="447"/>
        <v>0.77550428917957104</v>
      </c>
      <c r="T836" s="199"/>
      <c r="U836" s="3">
        <f t="shared" si="448"/>
        <v>2.3698523331569192</v>
      </c>
      <c r="V836" s="98">
        <f t="shared" si="449"/>
        <v>19.095080275295601</v>
      </c>
      <c r="W836" s="49">
        <f t="shared" si="450"/>
        <v>2.3943116247557592</v>
      </c>
      <c r="X836" s="317">
        <f t="shared" si="451"/>
        <v>0.17390481505115629</v>
      </c>
      <c r="Y836" s="318">
        <v>0.17390481505115621</v>
      </c>
      <c r="Z836" s="200"/>
      <c r="AA836" s="66"/>
      <c r="AB836" s="66"/>
      <c r="AC836" s="66">
        <v>250</v>
      </c>
      <c r="AD836" s="66"/>
      <c r="AE836" s="66"/>
      <c r="AF836" s="66"/>
      <c r="AG836" s="66"/>
      <c r="AH836" s="195"/>
      <c r="AI836" s="34"/>
      <c r="AJ836" s="229">
        <v>180</v>
      </c>
      <c r="AK836" s="34"/>
      <c r="AL836" s="34"/>
      <c r="AM836" s="34"/>
      <c r="AN836" s="201"/>
      <c r="AO836" s="201"/>
      <c r="AP836" s="202">
        <v>240</v>
      </c>
      <c r="AQ836" s="18"/>
      <c r="AR836" s="18"/>
      <c r="AS836" s="18"/>
      <c r="AT836" s="51"/>
      <c r="AU836" s="17"/>
      <c r="AV836" s="18"/>
      <c r="AW836" s="112"/>
      <c r="AX836" s="103"/>
      <c r="AY836" s="18"/>
      <c r="AZ836" s="18"/>
      <c r="BA836" s="18"/>
      <c r="BB836" s="17"/>
      <c r="BC836" s="19"/>
      <c r="BD836" s="19"/>
      <c r="BE836" s="19"/>
      <c r="BF836" s="17"/>
      <c r="BG836" s="18"/>
      <c r="BH836" s="18"/>
      <c r="BI836" s="128"/>
      <c r="BJ836" s="331"/>
      <c r="BK836" s="332"/>
      <c r="BL836" s="332"/>
      <c r="BM836" s="332"/>
      <c r="BN836" s="333"/>
      <c r="BO836" s="203">
        <f t="shared" si="452"/>
        <v>6.9363999999999999</v>
      </c>
      <c r="BP836" s="285">
        <v>6.5912537741169279</v>
      </c>
      <c r="BQ836" s="204">
        <v>2.8679576107264846</v>
      </c>
      <c r="BR836" s="204"/>
      <c r="BS836" s="47"/>
      <c r="BT836" s="42"/>
      <c r="BU836" s="42"/>
      <c r="BV836" s="42"/>
      <c r="BW836" s="43"/>
      <c r="BX836" s="191"/>
      <c r="BY836" s="191"/>
      <c r="BZ836" s="205"/>
      <c r="CA836" s="191"/>
      <c r="CB836" s="206"/>
      <c r="CC836" s="191"/>
      <c r="CD836" s="207">
        <f t="shared" si="453"/>
        <v>50.709786165321695</v>
      </c>
      <c r="CE836" s="47" t="s">
        <v>356</v>
      </c>
      <c r="CF836" s="42">
        <v>31.8</v>
      </c>
      <c r="CG836" s="42" t="s">
        <v>353</v>
      </c>
      <c r="CH836" s="42">
        <v>175</v>
      </c>
      <c r="CI836" s="191"/>
      <c r="CJ836" s="192"/>
      <c r="CK836" s="191" t="s">
        <v>357</v>
      </c>
      <c r="CL836" s="191" t="s">
        <v>358</v>
      </c>
      <c r="CM836" s="208">
        <v>0.13</v>
      </c>
      <c r="CN836" s="191">
        <v>470</v>
      </c>
      <c r="CO836" s="205">
        <f t="shared" si="454"/>
        <v>67.621921342075126</v>
      </c>
      <c r="CP836" s="191">
        <f t="shared" si="455"/>
        <v>38.03233962399127</v>
      </c>
      <c r="CQ836" s="145" t="s">
        <v>353</v>
      </c>
      <c r="CR836" s="191">
        <v>175</v>
      </c>
      <c r="CS836" s="191"/>
      <c r="CT836" s="191"/>
      <c r="CU836" s="191"/>
      <c r="CV836" s="192"/>
      <c r="CW836" s="191" t="s">
        <v>357</v>
      </c>
      <c r="CX836" s="209" t="s">
        <v>358</v>
      </c>
      <c r="CY836" s="208">
        <v>0.13</v>
      </c>
      <c r="CZ836" s="191">
        <v>470</v>
      </c>
      <c r="DA836" s="191"/>
      <c r="DB836" s="191">
        <f t="shared" si="456"/>
        <v>45.719572678784658</v>
      </c>
      <c r="DC836" s="43">
        <f t="shared" si="457"/>
        <v>0</v>
      </c>
      <c r="DD836" s="191" t="s">
        <v>362</v>
      </c>
      <c r="DE836" s="191">
        <v>100</v>
      </c>
      <c r="DF836" s="191" t="s">
        <v>361</v>
      </c>
      <c r="DG836" s="191">
        <v>20</v>
      </c>
      <c r="DH836" s="191" t="s">
        <v>353</v>
      </c>
      <c r="DI836" s="192">
        <v>175</v>
      </c>
      <c r="DJ836" s="191"/>
      <c r="DK836" s="209"/>
      <c r="DL836" s="208"/>
      <c r="DM836" s="191"/>
      <c r="DN836" s="191">
        <f t="shared" si="458"/>
        <v>45.719572678784658</v>
      </c>
      <c r="DO836" s="192">
        <f t="shared" si="459"/>
        <v>0</v>
      </c>
      <c r="DP836" s="191">
        <v>1</v>
      </c>
      <c r="DQ836" s="191" t="s">
        <v>363</v>
      </c>
      <c r="DR836" s="191" t="s">
        <v>371</v>
      </c>
      <c r="DS836" s="208">
        <v>0.13400000000000001</v>
      </c>
      <c r="DT836" s="191">
        <v>580</v>
      </c>
      <c r="DU836" s="191">
        <f t="shared" si="460"/>
        <v>6.5912537741169279</v>
      </c>
      <c r="DV836" s="191">
        <v>0.375</v>
      </c>
      <c r="DW836" s="191">
        <v>0.45</v>
      </c>
      <c r="DX836" s="192">
        <f t="shared" si="461"/>
        <v>8.4516310275536153</v>
      </c>
      <c r="DY836" s="191">
        <v>1</v>
      </c>
      <c r="DZ836" s="191" t="s">
        <v>363</v>
      </c>
      <c r="EA836" s="191" t="s">
        <v>371</v>
      </c>
      <c r="EB836" s="208">
        <v>0.13400000000000001</v>
      </c>
      <c r="EC836" s="191">
        <v>580</v>
      </c>
      <c r="ED836" s="191">
        <f t="shared" si="462"/>
        <v>2.8679576107264846</v>
      </c>
      <c r="EE836" s="191">
        <v>0.47499999999999998</v>
      </c>
      <c r="EF836" s="191">
        <v>0.47499999999999998</v>
      </c>
      <c r="EG836" s="191">
        <f t="shared" si="463"/>
        <v>4.2258155137768076</v>
      </c>
      <c r="EH836" s="166">
        <f t="shared" si="464"/>
        <v>2</v>
      </c>
      <c r="EI836" s="205">
        <f t="shared" si="465"/>
        <v>4.0287489663667628</v>
      </c>
      <c r="EJ836" s="205">
        <f t="shared" si="466"/>
        <v>2.3698523331569192</v>
      </c>
      <c r="EK836" s="51">
        <f t="shared" si="477"/>
        <v>0.24905263878478268</v>
      </c>
      <c r="EL836" s="220">
        <f t="shared" si="467"/>
        <v>1.4538255168166185</v>
      </c>
      <c r="EM836" s="221">
        <f t="shared" si="468"/>
        <v>9.5475401376478004</v>
      </c>
      <c r="EN836" s="191"/>
      <c r="EO836" s="313"/>
      <c r="EP836" s="192" t="s">
        <v>354</v>
      </c>
      <c r="EQ836" s="222">
        <f t="shared" si="469"/>
        <v>4.0287489663667628</v>
      </c>
      <c r="ER836" s="191">
        <f t="shared" si="470"/>
        <v>2.3698523331569192</v>
      </c>
      <c r="ES836" s="51">
        <f t="shared" si="471"/>
        <v>0.24905263878478268</v>
      </c>
      <c r="ET836" s="191">
        <f t="shared" si="478"/>
        <v>1.4538255168166185</v>
      </c>
      <c r="EU836" s="191">
        <f t="shared" si="472"/>
        <v>9.5475401376478004</v>
      </c>
      <c r="EV836" s="191"/>
      <c r="EW836" s="191"/>
      <c r="EX836" s="192" t="str">
        <f t="shared" si="473"/>
        <v>Rear</v>
      </c>
      <c r="EY836" s="145"/>
      <c r="EZ836" s="191"/>
      <c r="FA836" s="191"/>
      <c r="FB836" s="191"/>
      <c r="FC836" s="191"/>
      <c r="FD836" s="191"/>
      <c r="FE836" s="191"/>
      <c r="FF836" s="192"/>
      <c r="FG836" s="145"/>
      <c r="FH836" s="191"/>
      <c r="FI836" s="191"/>
      <c r="FJ836" s="191"/>
      <c r="FK836" s="191"/>
      <c r="FL836" s="191"/>
      <c r="FM836" s="191"/>
      <c r="FN836" s="192"/>
      <c r="FO836" s="145"/>
      <c r="FP836" s="191"/>
      <c r="FQ836" s="191"/>
      <c r="FR836" s="191"/>
      <c r="FS836" s="191"/>
      <c r="FT836" s="191"/>
      <c r="FU836" s="191"/>
      <c r="FV836" s="192"/>
      <c r="FW836" s="191"/>
      <c r="FX836" s="191"/>
      <c r="FY836" s="191"/>
      <c r="FZ836" s="191"/>
      <c r="GA836" s="191"/>
      <c r="GB836" s="191"/>
      <c r="GC836" s="191"/>
      <c r="GD836" s="210"/>
      <c r="GE836" s="145"/>
      <c r="GF836" s="191"/>
      <c r="GG836" s="191"/>
      <c r="GH836" s="191"/>
      <c r="GI836" s="191"/>
      <c r="GJ836" s="191"/>
      <c r="GK836" s="191"/>
      <c r="GL836" s="210"/>
      <c r="GM836" s="145"/>
      <c r="GN836" s="191"/>
      <c r="GO836" s="191"/>
      <c r="GP836" s="191"/>
      <c r="GQ836" s="191"/>
      <c r="GR836" s="191"/>
      <c r="GS836" s="191"/>
      <c r="GT836" s="210"/>
      <c r="GU836" s="145"/>
      <c r="GV836" s="191"/>
      <c r="GW836" s="191"/>
      <c r="GX836" s="191"/>
      <c r="GY836" s="191"/>
      <c r="GZ836" s="191"/>
      <c r="HA836" s="191"/>
      <c r="HB836" s="210"/>
      <c r="HC836" s="145"/>
      <c r="HD836" s="191"/>
      <c r="HE836" s="191"/>
      <c r="HF836" s="191"/>
      <c r="HG836" s="191"/>
      <c r="HH836" s="191"/>
      <c r="HI836" s="191"/>
      <c r="HJ836" s="210"/>
      <c r="HR836" s="310"/>
    </row>
    <row r="837" spans="1:226" s="309" customFormat="1" ht="14.45" customHeight="1" x14ac:dyDescent="0.25">
      <c r="A837" s="211" t="s">
        <v>431</v>
      </c>
      <c r="B837" s="194" t="s">
        <v>0</v>
      </c>
      <c r="C837" s="31">
        <f t="shared" si="479"/>
        <v>827</v>
      </c>
      <c r="D837" s="173" t="str">
        <f t="shared" si="436"/>
        <v>Dw_827</v>
      </c>
      <c r="E837" s="4">
        <v>550.10086378584742</v>
      </c>
      <c r="F837" s="195" t="s">
        <v>360</v>
      </c>
      <c r="G837" s="195">
        <v>17.5</v>
      </c>
      <c r="H837" s="3">
        <f t="shared" si="437"/>
        <v>58.756537107278497</v>
      </c>
      <c r="I837" s="196">
        <f t="shared" si="438"/>
        <v>205.84874487800511</v>
      </c>
      <c r="J837" s="1">
        <f t="shared" si="439"/>
        <v>0.3</v>
      </c>
      <c r="K837" s="280">
        <f t="shared" si="440"/>
        <v>0.69909044669714171</v>
      </c>
      <c r="L837" s="280">
        <f t="shared" si="441"/>
        <v>0.82410892081301101</v>
      </c>
      <c r="M837" s="225">
        <f t="shared" si="442"/>
        <v>1.0510255795138008</v>
      </c>
      <c r="N837" s="15" t="s">
        <v>432</v>
      </c>
      <c r="O837" s="197">
        <f t="shared" si="443"/>
        <v>0.61808169060975837</v>
      </c>
      <c r="P837" s="198">
        <f t="shared" si="444"/>
        <v>0</v>
      </c>
      <c r="Q837" s="198">
        <f t="shared" si="445"/>
        <v>0</v>
      </c>
      <c r="R837" s="198">
        <f t="shared" si="446"/>
        <v>0.73639735653934646</v>
      </c>
      <c r="S837" s="77">
        <f t="shared" si="447"/>
        <v>0.9448240418966839</v>
      </c>
      <c r="T837" s="199"/>
      <c r="U837" s="3">
        <f t="shared" si="448"/>
        <v>1.9852873992690083</v>
      </c>
      <c r="V837" s="98">
        <f t="shared" si="449"/>
        <v>13.40064459616743</v>
      </c>
      <c r="W837" s="49">
        <f t="shared" si="450"/>
        <v>4.3846052841430332</v>
      </c>
      <c r="X837" s="317">
        <f t="shared" si="451"/>
        <v>9.1725303829685106E-2</v>
      </c>
      <c r="Y837" s="318">
        <v>9.1725303829685106E-2</v>
      </c>
      <c r="Z837" s="200"/>
      <c r="AA837" s="66"/>
      <c r="AB837" s="66"/>
      <c r="AC837" s="66">
        <v>250</v>
      </c>
      <c r="AD837" s="66"/>
      <c r="AE837" s="66"/>
      <c r="AF837" s="66"/>
      <c r="AG837" s="66"/>
      <c r="AH837" s="195"/>
      <c r="AI837" s="34"/>
      <c r="AJ837" s="229">
        <v>180</v>
      </c>
      <c r="AK837" s="34"/>
      <c r="AL837" s="34"/>
      <c r="AM837" s="34"/>
      <c r="AN837" s="201"/>
      <c r="AO837" s="201"/>
      <c r="AP837" s="202">
        <v>240</v>
      </c>
      <c r="AQ837" s="18"/>
      <c r="AR837" s="18"/>
      <c r="AS837" s="18"/>
      <c r="AT837" s="51"/>
      <c r="AU837" s="17"/>
      <c r="AV837" s="18"/>
      <c r="AW837" s="112"/>
      <c r="AX837" s="103"/>
      <c r="AY837" s="18"/>
      <c r="AZ837" s="18"/>
      <c r="BA837" s="18"/>
      <c r="BB837" s="17"/>
      <c r="BC837" s="19"/>
      <c r="BD837" s="19"/>
      <c r="BE837" s="19"/>
      <c r="BF837" s="17"/>
      <c r="BG837" s="18"/>
      <c r="BH837" s="18"/>
      <c r="BI837" s="128"/>
      <c r="BJ837" s="331"/>
      <c r="BK837" s="332"/>
      <c r="BL837" s="332"/>
      <c r="BM837" s="332"/>
      <c r="BN837" s="333"/>
      <c r="BO837" s="203">
        <f t="shared" si="452"/>
        <v>6.9363999999999999</v>
      </c>
      <c r="BP837" s="285">
        <v>8.4707538647250011</v>
      </c>
      <c r="BQ837" s="204">
        <v>2.8667095635909257</v>
      </c>
      <c r="BR837" s="204"/>
      <c r="BS837" s="47"/>
      <c r="BT837" s="42"/>
      <c r="BU837" s="42"/>
      <c r="BV837" s="42"/>
      <c r="BW837" s="43"/>
      <c r="BX837" s="191"/>
      <c r="BY837" s="191"/>
      <c r="BZ837" s="205"/>
      <c r="CA837" s="191"/>
      <c r="CB837" s="206"/>
      <c r="CC837" s="191"/>
      <c r="CD837" s="207">
        <f t="shared" si="453"/>
        <v>61.754623463401529</v>
      </c>
      <c r="CE837" s="47" t="s">
        <v>356</v>
      </c>
      <c r="CF837" s="42">
        <v>31.8</v>
      </c>
      <c r="CG837" s="42" t="s">
        <v>353</v>
      </c>
      <c r="CH837" s="42">
        <v>175</v>
      </c>
      <c r="CI837" s="191"/>
      <c r="CJ837" s="192"/>
      <c r="CK837" s="191" t="s">
        <v>357</v>
      </c>
      <c r="CL837" s="191" t="s">
        <v>358</v>
      </c>
      <c r="CM837" s="208">
        <v>0.13</v>
      </c>
      <c r="CN837" s="191">
        <v>470</v>
      </c>
      <c r="CO837" s="205">
        <f t="shared" si="454"/>
        <v>78.364116812020228</v>
      </c>
      <c r="CP837" s="191">
        <f t="shared" si="455"/>
        <v>46.31596759755115</v>
      </c>
      <c r="CQ837" s="145" t="s">
        <v>353</v>
      </c>
      <c r="CR837" s="191">
        <v>175</v>
      </c>
      <c r="CS837" s="191"/>
      <c r="CT837" s="191"/>
      <c r="CU837" s="191"/>
      <c r="CV837" s="192"/>
      <c r="CW837" s="191" t="s">
        <v>357</v>
      </c>
      <c r="CX837" s="209" t="s">
        <v>358</v>
      </c>
      <c r="CY837" s="208">
        <v>0.13</v>
      </c>
      <c r="CZ837" s="191">
        <v>470</v>
      </c>
      <c r="DA837" s="191"/>
      <c r="DB837" s="191">
        <f t="shared" si="456"/>
        <v>58.756537107278497</v>
      </c>
      <c r="DC837" s="43">
        <f t="shared" si="457"/>
        <v>0</v>
      </c>
      <c r="DD837" s="191" t="s">
        <v>362</v>
      </c>
      <c r="DE837" s="191">
        <v>100</v>
      </c>
      <c r="DF837" s="191" t="s">
        <v>361</v>
      </c>
      <c r="DG837" s="191">
        <v>20</v>
      </c>
      <c r="DH837" s="191" t="s">
        <v>353</v>
      </c>
      <c r="DI837" s="192">
        <v>175</v>
      </c>
      <c r="DJ837" s="191"/>
      <c r="DK837" s="209"/>
      <c r="DL837" s="208"/>
      <c r="DM837" s="191"/>
      <c r="DN837" s="191">
        <f t="shared" si="458"/>
        <v>58.756537107278497</v>
      </c>
      <c r="DO837" s="192">
        <f t="shared" si="459"/>
        <v>0</v>
      </c>
      <c r="DP837" s="191">
        <v>1</v>
      </c>
      <c r="DQ837" s="191" t="s">
        <v>363</v>
      </c>
      <c r="DR837" s="191" t="s">
        <v>371</v>
      </c>
      <c r="DS837" s="208">
        <v>0.13400000000000001</v>
      </c>
      <c r="DT837" s="191">
        <v>580</v>
      </c>
      <c r="DU837" s="191">
        <f t="shared" si="460"/>
        <v>8.4707538647250011</v>
      </c>
      <c r="DV837" s="191">
        <v>0.375</v>
      </c>
      <c r="DW837" s="191">
        <v>0.45</v>
      </c>
      <c r="DX837" s="192">
        <f t="shared" si="461"/>
        <v>10.292437243900256</v>
      </c>
      <c r="DY837" s="191">
        <v>1</v>
      </c>
      <c r="DZ837" s="191" t="s">
        <v>363</v>
      </c>
      <c r="EA837" s="191" t="s">
        <v>371</v>
      </c>
      <c r="EB837" s="208">
        <v>0.13400000000000001</v>
      </c>
      <c r="EC837" s="191">
        <v>580</v>
      </c>
      <c r="ED837" s="191">
        <f t="shared" si="462"/>
        <v>2.8667095635909257</v>
      </c>
      <c r="EE837" s="191">
        <v>0.47499999999999998</v>
      </c>
      <c r="EF837" s="191">
        <v>0.47499999999999998</v>
      </c>
      <c r="EG837" s="191">
        <f t="shared" si="463"/>
        <v>5.146218621950128</v>
      </c>
      <c r="EH837" s="166">
        <f t="shared" si="464"/>
        <v>2</v>
      </c>
      <c r="EI837" s="205">
        <f t="shared" si="465"/>
        <v>3.3749885787573142</v>
      </c>
      <c r="EJ837" s="205">
        <f t="shared" si="466"/>
        <v>1.9852873992690083</v>
      </c>
      <c r="EK837" s="51">
        <f t="shared" si="477"/>
        <v>0.63142216432191733</v>
      </c>
      <c r="EL837" s="220">
        <f t="shared" si="467"/>
        <v>4.6605710621342888E-2</v>
      </c>
      <c r="EM837" s="221">
        <f t="shared" si="468"/>
        <v>6.7003222980837149</v>
      </c>
      <c r="EN837" s="191"/>
      <c r="EO837" s="313"/>
      <c r="EP837" s="192" t="s">
        <v>354</v>
      </c>
      <c r="EQ837" s="222">
        <f t="shared" si="469"/>
        <v>3.3749885787573142</v>
      </c>
      <c r="ER837" s="191">
        <f t="shared" si="470"/>
        <v>1.9852873992690083</v>
      </c>
      <c r="ES837" s="51">
        <f t="shared" si="471"/>
        <v>0.63142216432191733</v>
      </c>
      <c r="ET837" s="191">
        <f t="shared" si="478"/>
        <v>3.5148057106213431</v>
      </c>
      <c r="EU837" s="191">
        <f t="shared" si="472"/>
        <v>6.7003222980837149</v>
      </c>
      <c r="EV837" s="191"/>
      <c r="EW837" s="191"/>
      <c r="EX837" s="192" t="str">
        <f t="shared" si="473"/>
        <v>Front</v>
      </c>
      <c r="EY837" s="145"/>
      <c r="EZ837" s="191"/>
      <c r="FA837" s="191"/>
      <c r="FB837" s="191"/>
      <c r="FC837" s="191"/>
      <c r="FD837" s="191"/>
      <c r="FE837" s="191"/>
      <c r="FF837" s="192"/>
      <c r="FG837" s="145"/>
      <c r="FH837" s="191"/>
      <c r="FI837" s="191"/>
      <c r="FJ837" s="191"/>
      <c r="FK837" s="191"/>
      <c r="FL837" s="191"/>
      <c r="FM837" s="191"/>
      <c r="FN837" s="192"/>
      <c r="FO837" s="145"/>
      <c r="FP837" s="191"/>
      <c r="FQ837" s="191"/>
      <c r="FR837" s="191"/>
      <c r="FS837" s="191"/>
      <c r="FT837" s="191"/>
      <c r="FU837" s="191"/>
      <c r="FV837" s="192"/>
      <c r="FW837" s="191"/>
      <c r="FX837" s="191"/>
      <c r="FY837" s="191"/>
      <c r="FZ837" s="191"/>
      <c r="GA837" s="191"/>
      <c r="GB837" s="191"/>
      <c r="GC837" s="191"/>
      <c r="GD837" s="210"/>
      <c r="GE837" s="145"/>
      <c r="GF837" s="191"/>
      <c r="GG837" s="191"/>
      <c r="GH837" s="191"/>
      <c r="GI837" s="191"/>
      <c r="GJ837" s="191"/>
      <c r="GK837" s="191"/>
      <c r="GL837" s="210"/>
      <c r="GM837" s="145"/>
      <c r="GN837" s="191"/>
      <c r="GO837" s="191"/>
      <c r="GP837" s="191"/>
      <c r="GQ837" s="191"/>
      <c r="GR837" s="191"/>
      <c r="GS837" s="191"/>
      <c r="GT837" s="210"/>
      <c r="GU837" s="145"/>
      <c r="GV837" s="191"/>
      <c r="GW837" s="191"/>
      <c r="GX837" s="191"/>
      <c r="GY837" s="191"/>
      <c r="GZ837" s="191"/>
      <c r="HA837" s="191"/>
      <c r="HB837" s="210"/>
      <c r="HC837" s="145"/>
      <c r="HD837" s="191"/>
      <c r="HE837" s="191"/>
      <c r="HF837" s="191"/>
      <c r="HG837" s="191"/>
      <c r="HH837" s="191"/>
      <c r="HI837" s="191"/>
      <c r="HJ837" s="210"/>
      <c r="HR837" s="310"/>
    </row>
    <row r="838" spans="1:226" s="309" customFormat="1" ht="14.45" customHeight="1" x14ac:dyDescent="0.25">
      <c r="A838" s="211" t="s">
        <v>431</v>
      </c>
      <c r="B838" s="194" t="s">
        <v>0</v>
      </c>
      <c r="C838" s="31">
        <f t="shared" si="479"/>
        <v>828</v>
      </c>
      <c r="D838" s="173" t="str">
        <f t="shared" si="436"/>
        <v>Dw_828</v>
      </c>
      <c r="E838" s="4">
        <v>626.30609676346012</v>
      </c>
      <c r="F838" s="195" t="s">
        <v>360</v>
      </c>
      <c r="G838" s="195">
        <v>17.5</v>
      </c>
      <c r="H838" s="3">
        <f t="shared" si="437"/>
        <v>47.805243589398223</v>
      </c>
      <c r="I838" s="196">
        <f t="shared" si="438"/>
        <v>174.74479997570543</v>
      </c>
      <c r="J838" s="1">
        <f t="shared" si="439"/>
        <v>0.3</v>
      </c>
      <c r="K838" s="280">
        <f t="shared" si="440"/>
        <v>0.66246155605409274</v>
      </c>
      <c r="L838" s="280">
        <f t="shared" si="441"/>
        <v>0.77979567158015972</v>
      </c>
      <c r="M838" s="225">
        <f t="shared" si="442"/>
        <v>1.0966043901581035</v>
      </c>
      <c r="N838" s="15" t="s">
        <v>432</v>
      </c>
      <c r="O838" s="197">
        <f t="shared" si="443"/>
        <v>0.58484675368511985</v>
      </c>
      <c r="P838" s="198">
        <f t="shared" si="444"/>
        <v>0</v>
      </c>
      <c r="Q838" s="198">
        <f t="shared" si="445"/>
        <v>0</v>
      </c>
      <c r="R838" s="198">
        <f t="shared" si="446"/>
        <v>0.76833198908006772</v>
      </c>
      <c r="S838" s="77">
        <f t="shared" si="447"/>
        <v>0.80357392736478706</v>
      </c>
      <c r="T838" s="199"/>
      <c r="U838" s="3">
        <f t="shared" si="448"/>
        <v>1.8713917087262841</v>
      </c>
      <c r="V838" s="98">
        <f t="shared" si="449"/>
        <v>11.907163553464235</v>
      </c>
      <c r="W838" s="49">
        <f t="shared" si="450"/>
        <v>4.014830515659618</v>
      </c>
      <c r="X838" s="317">
        <f t="shared" si="451"/>
        <v>9.3215129778360842E-2</v>
      </c>
      <c r="Y838" s="318">
        <v>9.3215129778360842E-2</v>
      </c>
      <c r="Z838" s="200"/>
      <c r="AA838" s="66"/>
      <c r="AB838" s="66"/>
      <c r="AC838" s="66">
        <v>250</v>
      </c>
      <c r="AD838" s="66"/>
      <c r="AE838" s="66"/>
      <c r="AF838" s="66"/>
      <c r="AG838" s="66"/>
      <c r="AH838" s="195"/>
      <c r="AI838" s="34"/>
      <c r="AJ838" s="229">
        <v>180</v>
      </c>
      <c r="AK838" s="34"/>
      <c r="AL838" s="34"/>
      <c r="AM838" s="34"/>
      <c r="AN838" s="201"/>
      <c r="AO838" s="201"/>
      <c r="AP838" s="202">
        <v>240</v>
      </c>
      <c r="AQ838" s="18"/>
      <c r="AR838" s="18"/>
      <c r="AS838" s="18"/>
      <c r="AT838" s="51"/>
      <c r="AU838" s="17"/>
      <c r="AV838" s="18"/>
      <c r="AW838" s="112"/>
      <c r="AX838" s="103"/>
      <c r="AY838" s="18"/>
      <c r="AZ838" s="18"/>
      <c r="BA838" s="18"/>
      <c r="BB838" s="17"/>
      <c r="BC838" s="19"/>
      <c r="BD838" s="19"/>
      <c r="BE838" s="19"/>
      <c r="BF838" s="17"/>
      <c r="BG838" s="18"/>
      <c r="BH838" s="18"/>
      <c r="BI838" s="128"/>
      <c r="BJ838" s="331"/>
      <c r="BK838" s="332"/>
      <c r="BL838" s="332"/>
      <c r="BM838" s="332"/>
      <c r="BN838" s="333"/>
      <c r="BO838" s="203">
        <f t="shared" si="452"/>
        <v>6.9363999999999999</v>
      </c>
      <c r="BP838" s="285">
        <v>6.8919386986618738</v>
      </c>
      <c r="BQ838" s="204">
        <v>2.8613094646201636</v>
      </c>
      <c r="BR838" s="204"/>
      <c r="BS838" s="47"/>
      <c r="BT838" s="42"/>
      <c r="BU838" s="42"/>
      <c r="BV838" s="42"/>
      <c r="BW838" s="43"/>
      <c r="BX838" s="191"/>
      <c r="BY838" s="191"/>
      <c r="BZ838" s="205"/>
      <c r="CA838" s="191"/>
      <c r="CB838" s="206"/>
      <c r="CC838" s="191"/>
      <c r="CD838" s="207">
        <f t="shared" si="453"/>
        <v>52.423439992711629</v>
      </c>
      <c r="CE838" s="47" t="s">
        <v>356</v>
      </c>
      <c r="CF838" s="42">
        <v>31.8</v>
      </c>
      <c r="CG838" s="42" t="s">
        <v>353</v>
      </c>
      <c r="CH838" s="42">
        <v>175</v>
      </c>
      <c r="CI838" s="191"/>
      <c r="CJ838" s="192"/>
      <c r="CK838" s="191" t="s">
        <v>357</v>
      </c>
      <c r="CL838" s="191" t="s">
        <v>358</v>
      </c>
      <c r="CM838" s="208">
        <v>0.13</v>
      </c>
      <c r="CN838" s="191">
        <v>470</v>
      </c>
      <c r="CO838" s="205">
        <f t="shared" si="454"/>
        <v>69.16275894548113</v>
      </c>
      <c r="CP838" s="191">
        <f t="shared" si="455"/>
        <v>39.317579994533723</v>
      </c>
      <c r="CQ838" s="145" t="s">
        <v>353</v>
      </c>
      <c r="CR838" s="191">
        <v>175</v>
      </c>
      <c r="CS838" s="191"/>
      <c r="CT838" s="191"/>
      <c r="CU838" s="191"/>
      <c r="CV838" s="192"/>
      <c r="CW838" s="191" t="s">
        <v>357</v>
      </c>
      <c r="CX838" s="209" t="s">
        <v>358</v>
      </c>
      <c r="CY838" s="208">
        <v>0.13</v>
      </c>
      <c r="CZ838" s="191">
        <v>470</v>
      </c>
      <c r="DA838" s="191"/>
      <c r="DB838" s="191">
        <f t="shared" si="456"/>
        <v>47.805243589398223</v>
      </c>
      <c r="DC838" s="43">
        <f t="shared" si="457"/>
        <v>0</v>
      </c>
      <c r="DD838" s="191" t="s">
        <v>362</v>
      </c>
      <c r="DE838" s="191">
        <v>100</v>
      </c>
      <c r="DF838" s="191" t="s">
        <v>361</v>
      </c>
      <c r="DG838" s="191">
        <v>20</v>
      </c>
      <c r="DH838" s="191" t="s">
        <v>353</v>
      </c>
      <c r="DI838" s="192">
        <v>175</v>
      </c>
      <c r="DJ838" s="191"/>
      <c r="DK838" s="209"/>
      <c r="DL838" s="208"/>
      <c r="DM838" s="191"/>
      <c r="DN838" s="191">
        <f t="shared" si="458"/>
        <v>47.805243589398223</v>
      </c>
      <c r="DO838" s="192">
        <f t="shared" si="459"/>
        <v>0</v>
      </c>
      <c r="DP838" s="191">
        <v>1</v>
      </c>
      <c r="DQ838" s="191" t="s">
        <v>363</v>
      </c>
      <c r="DR838" s="191" t="s">
        <v>371</v>
      </c>
      <c r="DS838" s="208">
        <v>0.13400000000000001</v>
      </c>
      <c r="DT838" s="191">
        <v>580</v>
      </c>
      <c r="DU838" s="191">
        <f t="shared" si="460"/>
        <v>6.8919386986618738</v>
      </c>
      <c r="DV838" s="191">
        <v>0.375</v>
      </c>
      <c r="DW838" s="191">
        <v>0.45</v>
      </c>
      <c r="DX838" s="192">
        <f t="shared" si="461"/>
        <v>8.737239998785272</v>
      </c>
      <c r="DY838" s="191">
        <v>1</v>
      </c>
      <c r="DZ838" s="191" t="s">
        <v>363</v>
      </c>
      <c r="EA838" s="191" t="s">
        <v>371</v>
      </c>
      <c r="EB838" s="208">
        <v>0.13400000000000001</v>
      </c>
      <c r="EC838" s="191">
        <v>580</v>
      </c>
      <c r="ED838" s="191">
        <f t="shared" si="462"/>
        <v>2.8613094646201636</v>
      </c>
      <c r="EE838" s="191">
        <v>0.47499999999999998</v>
      </c>
      <c r="EF838" s="191">
        <v>0.47499999999999998</v>
      </c>
      <c r="EG838" s="191">
        <f t="shared" si="463"/>
        <v>4.368619999392636</v>
      </c>
      <c r="EH838" s="166">
        <f t="shared" si="464"/>
        <v>2</v>
      </c>
      <c r="EI838" s="205">
        <f t="shared" si="465"/>
        <v>3.1813659048346827</v>
      </c>
      <c r="EJ838" s="205">
        <f t="shared" si="466"/>
        <v>1.8713917087262841</v>
      </c>
      <c r="EK838" s="51">
        <f t="shared" si="477"/>
        <v>0.73991775589387943</v>
      </c>
      <c r="EL838" s="220">
        <f t="shared" si="467"/>
        <v>0.14341704758265861</v>
      </c>
      <c r="EM838" s="221">
        <f t="shared" si="468"/>
        <v>5.9535817767321175</v>
      </c>
      <c r="EN838" s="191"/>
      <c r="EO838" s="313"/>
      <c r="EP838" s="192" t="s">
        <v>354</v>
      </c>
      <c r="EQ838" s="222">
        <f t="shared" si="469"/>
        <v>3.1813659048346827</v>
      </c>
      <c r="ER838" s="191">
        <f t="shared" si="470"/>
        <v>1.8713917087262841</v>
      </c>
      <c r="ES838" s="51">
        <f t="shared" si="471"/>
        <v>0.73991775589387943</v>
      </c>
      <c r="ET838" s="191">
        <f t="shared" si="478"/>
        <v>3.6116170475826586</v>
      </c>
      <c r="EU838" s="191">
        <f t="shared" si="472"/>
        <v>5.9535817767321175</v>
      </c>
      <c r="EV838" s="191"/>
      <c r="EW838" s="191"/>
      <c r="EX838" s="192" t="str">
        <f t="shared" si="473"/>
        <v>Front</v>
      </c>
      <c r="EY838" s="145"/>
      <c r="EZ838" s="191"/>
      <c r="FA838" s="191"/>
      <c r="FB838" s="191"/>
      <c r="FC838" s="191"/>
      <c r="FD838" s="191"/>
      <c r="FE838" s="191"/>
      <c r="FF838" s="192"/>
      <c r="FG838" s="145"/>
      <c r="FH838" s="191"/>
      <c r="FI838" s="191"/>
      <c r="FJ838" s="191"/>
      <c r="FK838" s="191"/>
      <c r="FL838" s="191"/>
      <c r="FM838" s="191"/>
      <c r="FN838" s="192"/>
      <c r="FO838" s="145"/>
      <c r="FP838" s="191"/>
      <c r="FQ838" s="191"/>
      <c r="FR838" s="191"/>
      <c r="FS838" s="191"/>
      <c r="FT838" s="191"/>
      <c r="FU838" s="191"/>
      <c r="FV838" s="192"/>
      <c r="FW838" s="191"/>
      <c r="FX838" s="191"/>
      <c r="FY838" s="191"/>
      <c r="FZ838" s="191"/>
      <c r="GA838" s="191"/>
      <c r="GB838" s="191"/>
      <c r="GC838" s="191"/>
      <c r="GD838" s="210"/>
      <c r="GE838" s="145"/>
      <c r="GF838" s="191"/>
      <c r="GG838" s="191"/>
      <c r="GH838" s="191"/>
      <c r="GI838" s="191"/>
      <c r="GJ838" s="191"/>
      <c r="GK838" s="191"/>
      <c r="GL838" s="210"/>
      <c r="GM838" s="145"/>
      <c r="GN838" s="191"/>
      <c r="GO838" s="191"/>
      <c r="GP838" s="191"/>
      <c r="GQ838" s="191"/>
      <c r="GR838" s="191"/>
      <c r="GS838" s="191"/>
      <c r="GT838" s="210"/>
      <c r="GU838" s="145"/>
      <c r="GV838" s="191"/>
      <c r="GW838" s="191"/>
      <c r="GX838" s="191"/>
      <c r="GY838" s="191"/>
      <c r="GZ838" s="191"/>
      <c r="HA838" s="191"/>
      <c r="HB838" s="210"/>
      <c r="HC838" s="145"/>
      <c r="HD838" s="191"/>
      <c r="HE838" s="191"/>
      <c r="HF838" s="191"/>
      <c r="HG838" s="191"/>
      <c r="HH838" s="191"/>
      <c r="HI838" s="191"/>
      <c r="HJ838" s="210"/>
      <c r="HR838" s="310"/>
    </row>
    <row r="839" spans="1:226" s="309" customFormat="1" ht="14.45" customHeight="1" x14ac:dyDescent="0.25">
      <c r="A839" s="211" t="s">
        <v>431</v>
      </c>
      <c r="B839" s="194" t="s">
        <v>0</v>
      </c>
      <c r="C839" s="31">
        <f t="shared" si="479"/>
        <v>829</v>
      </c>
      <c r="D839" s="173" t="str">
        <f t="shared" si="436"/>
        <v>Dw_829</v>
      </c>
      <c r="E839" s="4">
        <v>472.08369909267759</v>
      </c>
      <c r="F839" s="195" t="s">
        <v>360</v>
      </c>
      <c r="G839" s="195">
        <v>17.5</v>
      </c>
      <c r="H839" s="3">
        <f t="shared" si="437"/>
        <v>49.410806387185097</v>
      </c>
      <c r="I839" s="196">
        <f t="shared" si="438"/>
        <v>175.88029136660694</v>
      </c>
      <c r="J839" s="1">
        <f t="shared" si="439"/>
        <v>0.3</v>
      </c>
      <c r="K839" s="280">
        <f t="shared" si="440"/>
        <v>0.68472608632686549</v>
      </c>
      <c r="L839" s="280">
        <f t="shared" si="441"/>
        <v>1.0137435279640874</v>
      </c>
      <c r="M839" s="225">
        <f t="shared" si="442"/>
        <v>1.0678653369167979</v>
      </c>
      <c r="N839" s="15" t="s">
        <v>432</v>
      </c>
      <c r="O839" s="197">
        <f t="shared" si="443"/>
        <v>0.76030764597306566</v>
      </c>
      <c r="P839" s="198">
        <f t="shared" si="444"/>
        <v>0</v>
      </c>
      <c r="Q839" s="198">
        <f t="shared" si="445"/>
        <v>0</v>
      </c>
      <c r="R839" s="198">
        <f t="shared" si="446"/>
        <v>0.74819607302926028</v>
      </c>
      <c r="S839" s="77">
        <f t="shared" si="447"/>
        <v>0.84448396675929849</v>
      </c>
      <c r="T839" s="199"/>
      <c r="U839" s="3">
        <f t="shared" si="448"/>
        <v>2.7121689110511746</v>
      </c>
      <c r="V839" s="98">
        <f t="shared" si="449"/>
        <v>25.009924687046546</v>
      </c>
      <c r="W839" s="49">
        <f t="shared" si="450"/>
        <v>1.9756479479834885</v>
      </c>
      <c r="X839" s="317">
        <f t="shared" si="451"/>
        <v>0.23418203425729525</v>
      </c>
      <c r="Y839" s="318">
        <v>0.2341820342572952</v>
      </c>
      <c r="Z839" s="200"/>
      <c r="AA839" s="66"/>
      <c r="AB839" s="66"/>
      <c r="AC839" s="66">
        <v>250</v>
      </c>
      <c r="AD839" s="66"/>
      <c r="AE839" s="66"/>
      <c r="AF839" s="66"/>
      <c r="AG839" s="66"/>
      <c r="AH839" s="195"/>
      <c r="AI839" s="34"/>
      <c r="AJ839" s="229">
        <v>180</v>
      </c>
      <c r="AK839" s="34"/>
      <c r="AL839" s="34"/>
      <c r="AM839" s="34"/>
      <c r="AN839" s="201"/>
      <c r="AO839" s="201"/>
      <c r="AP839" s="202">
        <v>240</v>
      </c>
      <c r="AQ839" s="18"/>
      <c r="AR839" s="18"/>
      <c r="AS839" s="18"/>
      <c r="AT839" s="51"/>
      <c r="AU839" s="17"/>
      <c r="AV839" s="18"/>
      <c r="AW839" s="112"/>
      <c r="AX839" s="103"/>
      <c r="AY839" s="18"/>
      <c r="AZ839" s="18"/>
      <c r="BA839" s="18"/>
      <c r="BB839" s="17"/>
      <c r="BC839" s="19"/>
      <c r="BD839" s="19"/>
      <c r="BE839" s="19"/>
      <c r="BF839" s="17"/>
      <c r="BG839" s="18"/>
      <c r="BH839" s="18"/>
      <c r="BI839" s="128"/>
      <c r="BJ839" s="331"/>
      <c r="BK839" s="332"/>
      <c r="BL839" s="332"/>
      <c r="BM839" s="332"/>
      <c r="BN839" s="333"/>
      <c r="BO839" s="203">
        <f t="shared" si="452"/>
        <v>6.9363999999999999</v>
      </c>
      <c r="BP839" s="285">
        <v>7.1234078754375609</v>
      </c>
      <c r="BQ839" s="204">
        <v>2.7403887476605573</v>
      </c>
      <c r="BR839" s="204"/>
      <c r="BS839" s="47"/>
      <c r="BT839" s="42"/>
      <c r="BU839" s="42"/>
      <c r="BV839" s="42"/>
      <c r="BW839" s="43"/>
      <c r="BX839" s="191"/>
      <c r="BY839" s="191"/>
      <c r="BZ839" s="205"/>
      <c r="CA839" s="191"/>
      <c r="CB839" s="206"/>
      <c r="CC839" s="191"/>
      <c r="CD839" s="207">
        <f t="shared" si="453"/>
        <v>52.764087409982082</v>
      </c>
      <c r="CE839" s="47" t="s">
        <v>356</v>
      </c>
      <c r="CF839" s="42">
        <v>31.8</v>
      </c>
      <c r="CG839" s="42" t="s">
        <v>353</v>
      </c>
      <c r="CH839" s="42">
        <v>175</v>
      </c>
      <c r="CI839" s="191"/>
      <c r="CJ839" s="192"/>
      <c r="CK839" s="191" t="s">
        <v>357</v>
      </c>
      <c r="CL839" s="191" t="s">
        <v>358</v>
      </c>
      <c r="CM839" s="208">
        <v>0.13</v>
      </c>
      <c r="CN839" s="191">
        <v>470</v>
      </c>
      <c r="CO839" s="205">
        <f t="shared" si="454"/>
        <v>67.087124740808889</v>
      </c>
      <c r="CP839" s="191">
        <f t="shared" si="455"/>
        <v>39.573065557486565</v>
      </c>
      <c r="CQ839" s="145" t="s">
        <v>353</v>
      </c>
      <c r="CR839" s="191">
        <v>175</v>
      </c>
      <c r="CS839" s="191"/>
      <c r="CT839" s="191"/>
      <c r="CU839" s="191"/>
      <c r="CV839" s="192"/>
      <c r="CW839" s="191" t="s">
        <v>357</v>
      </c>
      <c r="CX839" s="209" t="s">
        <v>358</v>
      </c>
      <c r="CY839" s="208">
        <v>0.13</v>
      </c>
      <c r="CZ839" s="191">
        <v>470</v>
      </c>
      <c r="DA839" s="191"/>
      <c r="DB839" s="191">
        <f t="shared" si="456"/>
        <v>49.410806387185097</v>
      </c>
      <c r="DC839" s="43">
        <f t="shared" si="457"/>
        <v>0</v>
      </c>
      <c r="DD839" s="191" t="s">
        <v>362</v>
      </c>
      <c r="DE839" s="191">
        <v>100</v>
      </c>
      <c r="DF839" s="191" t="s">
        <v>361</v>
      </c>
      <c r="DG839" s="191">
        <v>20</v>
      </c>
      <c r="DH839" s="191" t="s">
        <v>353</v>
      </c>
      <c r="DI839" s="192">
        <v>175</v>
      </c>
      <c r="DJ839" s="191"/>
      <c r="DK839" s="209"/>
      <c r="DL839" s="208"/>
      <c r="DM839" s="191"/>
      <c r="DN839" s="191">
        <f t="shared" si="458"/>
        <v>49.410806387185097</v>
      </c>
      <c r="DO839" s="192">
        <f t="shared" si="459"/>
        <v>0</v>
      </c>
      <c r="DP839" s="191">
        <v>1</v>
      </c>
      <c r="DQ839" s="191" t="s">
        <v>363</v>
      </c>
      <c r="DR839" s="191" t="s">
        <v>371</v>
      </c>
      <c r="DS839" s="208">
        <v>0.13400000000000001</v>
      </c>
      <c r="DT839" s="191">
        <v>580</v>
      </c>
      <c r="DU839" s="191">
        <f t="shared" si="460"/>
        <v>7.1234078754375609</v>
      </c>
      <c r="DV839" s="191">
        <v>0.375</v>
      </c>
      <c r="DW839" s="191">
        <v>0.45</v>
      </c>
      <c r="DX839" s="192">
        <f t="shared" si="461"/>
        <v>8.794014568330347</v>
      </c>
      <c r="DY839" s="191">
        <v>1</v>
      </c>
      <c r="DZ839" s="191" t="s">
        <v>363</v>
      </c>
      <c r="EA839" s="191" t="s">
        <v>371</v>
      </c>
      <c r="EB839" s="208">
        <v>0.13400000000000001</v>
      </c>
      <c r="EC839" s="191">
        <v>580</v>
      </c>
      <c r="ED839" s="191">
        <f t="shared" si="462"/>
        <v>2.7403887476605573</v>
      </c>
      <c r="EE839" s="191">
        <v>0.47499999999999998</v>
      </c>
      <c r="EF839" s="191">
        <v>0.47499999999999998</v>
      </c>
      <c r="EG839" s="191">
        <f t="shared" si="463"/>
        <v>4.3970072841651735</v>
      </c>
      <c r="EH839" s="166">
        <f t="shared" si="464"/>
        <v>2</v>
      </c>
      <c r="EI839" s="205">
        <f t="shared" si="465"/>
        <v>4.6106871487869965</v>
      </c>
      <c r="EJ839" s="205">
        <f t="shared" si="466"/>
        <v>2.7121689110511746</v>
      </c>
      <c r="EK839" s="51">
        <f t="shared" si="477"/>
        <v>1.4109918304691327E-2</v>
      </c>
      <c r="EL839" s="220">
        <f t="shared" si="467"/>
        <v>1.1628564256065017</v>
      </c>
      <c r="EM839" s="221">
        <f t="shared" si="468"/>
        <v>12.504962343523273</v>
      </c>
      <c r="EN839" s="191"/>
      <c r="EO839" s="313"/>
      <c r="EP839" s="192" t="s">
        <v>354</v>
      </c>
      <c r="EQ839" s="222">
        <f t="shared" si="469"/>
        <v>4.6106871487869965</v>
      </c>
      <c r="ER839" s="191">
        <f t="shared" si="470"/>
        <v>2.7121689110511746</v>
      </c>
      <c r="ES839" s="51">
        <f t="shared" si="471"/>
        <v>1.4109918304691327E-2</v>
      </c>
      <c r="ET839" s="191">
        <f t="shared" si="478"/>
        <v>1.1628564256065017</v>
      </c>
      <c r="EU839" s="191">
        <f t="shared" si="472"/>
        <v>12.504962343523273</v>
      </c>
      <c r="EV839" s="191"/>
      <c r="EW839" s="191"/>
      <c r="EX839" s="192" t="str">
        <f t="shared" si="473"/>
        <v>Rear</v>
      </c>
      <c r="EY839" s="145"/>
      <c r="EZ839" s="191"/>
      <c r="FA839" s="191"/>
      <c r="FB839" s="191"/>
      <c r="FC839" s="191"/>
      <c r="FD839" s="191"/>
      <c r="FE839" s="191"/>
      <c r="FF839" s="192"/>
      <c r="FG839" s="145"/>
      <c r="FH839" s="191"/>
      <c r="FI839" s="191"/>
      <c r="FJ839" s="191"/>
      <c r="FK839" s="191"/>
      <c r="FL839" s="191"/>
      <c r="FM839" s="191"/>
      <c r="FN839" s="192"/>
      <c r="FO839" s="145"/>
      <c r="FP839" s="191"/>
      <c r="FQ839" s="191"/>
      <c r="FR839" s="191"/>
      <c r="FS839" s="191"/>
      <c r="FT839" s="191"/>
      <c r="FU839" s="191"/>
      <c r="FV839" s="192"/>
      <c r="FW839" s="191"/>
      <c r="FX839" s="191"/>
      <c r="FY839" s="191"/>
      <c r="FZ839" s="191"/>
      <c r="GA839" s="191"/>
      <c r="GB839" s="191"/>
      <c r="GC839" s="191"/>
      <c r="GD839" s="210"/>
      <c r="GE839" s="145"/>
      <c r="GF839" s="191"/>
      <c r="GG839" s="191"/>
      <c r="GH839" s="191"/>
      <c r="GI839" s="191"/>
      <c r="GJ839" s="191"/>
      <c r="GK839" s="191"/>
      <c r="GL839" s="210"/>
      <c r="GM839" s="145"/>
      <c r="GN839" s="191"/>
      <c r="GO839" s="191"/>
      <c r="GP839" s="191"/>
      <c r="GQ839" s="191"/>
      <c r="GR839" s="191"/>
      <c r="GS839" s="191"/>
      <c r="GT839" s="210"/>
      <c r="GU839" s="145"/>
      <c r="GV839" s="191"/>
      <c r="GW839" s="191"/>
      <c r="GX839" s="191"/>
      <c r="GY839" s="191"/>
      <c r="GZ839" s="191"/>
      <c r="HA839" s="191"/>
      <c r="HB839" s="210"/>
      <c r="HC839" s="145"/>
      <c r="HD839" s="191"/>
      <c r="HE839" s="191"/>
      <c r="HF839" s="191"/>
      <c r="HG839" s="191"/>
      <c r="HH839" s="191"/>
      <c r="HI839" s="191"/>
      <c r="HJ839" s="210"/>
      <c r="HR839" s="310"/>
    </row>
    <row r="840" spans="1:226" s="309" customFormat="1" ht="14.45" customHeight="1" x14ac:dyDescent="0.25">
      <c r="A840" s="211" t="s">
        <v>431</v>
      </c>
      <c r="B840" s="194" t="s">
        <v>0</v>
      </c>
      <c r="C840" s="31">
        <f t="shared" si="479"/>
        <v>830</v>
      </c>
      <c r="D840" s="173" t="str">
        <f t="shared" si="436"/>
        <v>Dw_830</v>
      </c>
      <c r="E840" s="4">
        <v>658.04933189719998</v>
      </c>
      <c r="F840" s="195" t="s">
        <v>360</v>
      </c>
      <c r="G840" s="195">
        <v>17.5</v>
      </c>
      <c r="H840" s="3">
        <f t="shared" si="437"/>
        <v>56.908258334399754</v>
      </c>
      <c r="I840" s="196">
        <f t="shared" si="438"/>
        <v>200.29944367337151</v>
      </c>
      <c r="J840" s="1">
        <f t="shared" si="439"/>
        <v>0.3</v>
      </c>
      <c r="K840" s="280">
        <f t="shared" si="440"/>
        <v>0.69481729149656035</v>
      </c>
      <c r="L840" s="280">
        <f t="shared" si="441"/>
        <v>0.82906751799743372</v>
      </c>
      <c r="M840" s="225">
        <f t="shared" si="442"/>
        <v>1.0559070837999713</v>
      </c>
      <c r="N840" s="15" t="s">
        <v>432</v>
      </c>
      <c r="O840" s="197">
        <f t="shared" si="443"/>
        <v>0.62180063849807532</v>
      </c>
      <c r="P840" s="198">
        <f t="shared" si="444"/>
        <v>0</v>
      </c>
      <c r="Q840" s="198">
        <f t="shared" si="445"/>
        <v>0</v>
      </c>
      <c r="R840" s="198">
        <f t="shared" si="446"/>
        <v>0.73981756525960818</v>
      </c>
      <c r="S840" s="77">
        <f t="shared" si="447"/>
        <v>0.92280836303715519</v>
      </c>
      <c r="T840" s="199"/>
      <c r="U840" s="3">
        <f t="shared" si="448"/>
        <v>2.0294964445076871</v>
      </c>
      <c r="V840" s="98">
        <f t="shared" si="449"/>
        <v>14.004109782115767</v>
      </c>
      <c r="W840" s="49">
        <f t="shared" si="450"/>
        <v>4.0636826774291359</v>
      </c>
      <c r="X840" s="317">
        <f t="shared" si="451"/>
        <v>9.9602424720504582E-2</v>
      </c>
      <c r="Y840" s="318">
        <v>9.9602424720504568E-2</v>
      </c>
      <c r="Z840" s="200"/>
      <c r="AA840" s="66"/>
      <c r="AB840" s="66"/>
      <c r="AC840" s="66">
        <v>250</v>
      </c>
      <c r="AD840" s="66"/>
      <c r="AE840" s="66"/>
      <c r="AF840" s="66"/>
      <c r="AG840" s="66"/>
      <c r="AH840" s="195"/>
      <c r="AI840" s="34"/>
      <c r="AJ840" s="229">
        <v>180</v>
      </c>
      <c r="AK840" s="34"/>
      <c r="AL840" s="34"/>
      <c r="AM840" s="34"/>
      <c r="AN840" s="201"/>
      <c r="AO840" s="201"/>
      <c r="AP840" s="202">
        <v>240</v>
      </c>
      <c r="AQ840" s="18"/>
      <c r="AR840" s="18"/>
      <c r="AS840" s="18"/>
      <c r="AT840" s="51"/>
      <c r="AU840" s="17"/>
      <c r="AV840" s="18"/>
      <c r="AW840" s="112"/>
      <c r="AX840" s="103"/>
      <c r="AY840" s="18"/>
      <c r="AZ840" s="18"/>
      <c r="BA840" s="18"/>
      <c r="BB840" s="17"/>
      <c r="BC840" s="19"/>
      <c r="BD840" s="19"/>
      <c r="BE840" s="19"/>
      <c r="BF840" s="17"/>
      <c r="BG840" s="18"/>
      <c r="BH840" s="18"/>
      <c r="BI840" s="128"/>
      <c r="BJ840" s="331"/>
      <c r="BK840" s="332"/>
      <c r="BL840" s="332"/>
      <c r="BM840" s="332"/>
      <c r="BN840" s="333"/>
      <c r="BO840" s="203">
        <f t="shared" si="452"/>
        <v>6.9363999999999999</v>
      </c>
      <c r="BP840" s="285">
        <v>8.2042930532264222</v>
      </c>
      <c r="BQ840" s="204">
        <v>2.8559764966024073</v>
      </c>
      <c r="BR840" s="204"/>
      <c r="BS840" s="47"/>
      <c r="BT840" s="42"/>
      <c r="BU840" s="42"/>
      <c r="BV840" s="42"/>
      <c r="BW840" s="43"/>
      <c r="BX840" s="191"/>
      <c r="BY840" s="191"/>
      <c r="BZ840" s="205"/>
      <c r="CA840" s="191"/>
      <c r="CB840" s="206"/>
      <c r="CC840" s="191"/>
      <c r="CD840" s="207">
        <f t="shared" si="453"/>
        <v>60.089833102011454</v>
      </c>
      <c r="CE840" s="47" t="s">
        <v>356</v>
      </c>
      <c r="CF840" s="42">
        <v>31.8</v>
      </c>
      <c r="CG840" s="42" t="s">
        <v>353</v>
      </c>
      <c r="CH840" s="42">
        <v>175</v>
      </c>
      <c r="CI840" s="191"/>
      <c r="CJ840" s="192"/>
      <c r="CK840" s="191" t="s">
        <v>357</v>
      </c>
      <c r="CL840" s="191" t="s">
        <v>358</v>
      </c>
      <c r="CM840" s="208">
        <v>0.13</v>
      </c>
      <c r="CN840" s="191">
        <v>470</v>
      </c>
      <c r="CO840" s="205">
        <f t="shared" si="454"/>
        <v>76.511373153144149</v>
      </c>
      <c r="CP840" s="191">
        <f t="shared" si="455"/>
        <v>45.067374826508591</v>
      </c>
      <c r="CQ840" s="145" t="s">
        <v>353</v>
      </c>
      <c r="CR840" s="191">
        <v>175</v>
      </c>
      <c r="CS840" s="191"/>
      <c r="CT840" s="191"/>
      <c r="CU840" s="191"/>
      <c r="CV840" s="192"/>
      <c r="CW840" s="191" t="s">
        <v>357</v>
      </c>
      <c r="CX840" s="209" t="s">
        <v>358</v>
      </c>
      <c r="CY840" s="208">
        <v>0.13</v>
      </c>
      <c r="CZ840" s="191">
        <v>470</v>
      </c>
      <c r="DA840" s="191"/>
      <c r="DB840" s="191">
        <f t="shared" si="456"/>
        <v>56.908258334399754</v>
      </c>
      <c r="DC840" s="43">
        <f t="shared" si="457"/>
        <v>0</v>
      </c>
      <c r="DD840" s="191" t="s">
        <v>362</v>
      </c>
      <c r="DE840" s="191">
        <v>100</v>
      </c>
      <c r="DF840" s="191" t="s">
        <v>361</v>
      </c>
      <c r="DG840" s="191">
        <v>20</v>
      </c>
      <c r="DH840" s="191" t="s">
        <v>353</v>
      </c>
      <c r="DI840" s="192">
        <v>175</v>
      </c>
      <c r="DJ840" s="191"/>
      <c r="DK840" s="209"/>
      <c r="DL840" s="208"/>
      <c r="DM840" s="191"/>
      <c r="DN840" s="191">
        <f t="shared" si="458"/>
        <v>56.908258334399754</v>
      </c>
      <c r="DO840" s="192">
        <f t="shared" si="459"/>
        <v>0</v>
      </c>
      <c r="DP840" s="191">
        <v>1</v>
      </c>
      <c r="DQ840" s="191" t="s">
        <v>363</v>
      </c>
      <c r="DR840" s="191" t="s">
        <v>371</v>
      </c>
      <c r="DS840" s="208">
        <v>0.13400000000000001</v>
      </c>
      <c r="DT840" s="191">
        <v>580</v>
      </c>
      <c r="DU840" s="191">
        <f t="shared" si="460"/>
        <v>8.2042930532264222</v>
      </c>
      <c r="DV840" s="191">
        <v>0.375</v>
      </c>
      <c r="DW840" s="191">
        <v>0.45</v>
      </c>
      <c r="DX840" s="192">
        <f t="shared" si="461"/>
        <v>10.014972183668576</v>
      </c>
      <c r="DY840" s="191">
        <v>1</v>
      </c>
      <c r="DZ840" s="191" t="s">
        <v>363</v>
      </c>
      <c r="EA840" s="191" t="s">
        <v>371</v>
      </c>
      <c r="EB840" s="208">
        <v>0.13400000000000001</v>
      </c>
      <c r="EC840" s="191">
        <v>580</v>
      </c>
      <c r="ED840" s="191">
        <f t="shared" si="462"/>
        <v>2.8559764966024073</v>
      </c>
      <c r="EE840" s="191">
        <v>0.47499999999999998</v>
      </c>
      <c r="EF840" s="191">
        <v>0.47499999999999998</v>
      </c>
      <c r="EG840" s="191">
        <f t="shared" si="463"/>
        <v>5.0074860918342878</v>
      </c>
      <c r="EH840" s="166">
        <f t="shared" si="464"/>
        <v>2</v>
      </c>
      <c r="EI840" s="205">
        <f t="shared" si="465"/>
        <v>3.450143955663068</v>
      </c>
      <c r="EJ840" s="205">
        <f t="shared" si="466"/>
        <v>2.0294964445076871</v>
      </c>
      <c r="EK840" s="51">
        <f t="shared" si="477"/>
        <v>0.5764800520947202</v>
      </c>
      <c r="EL840" s="220">
        <f t="shared" si="467"/>
        <v>9.0280221684659878E-3</v>
      </c>
      <c r="EM840" s="221">
        <f t="shared" si="468"/>
        <v>7.0020548910578837</v>
      </c>
      <c r="EN840" s="191"/>
      <c r="EO840" s="313"/>
      <c r="EP840" s="192" t="s">
        <v>354</v>
      </c>
      <c r="EQ840" s="222">
        <f t="shared" si="469"/>
        <v>3.450143955663068</v>
      </c>
      <c r="ER840" s="191">
        <f t="shared" si="470"/>
        <v>2.0294964445076871</v>
      </c>
      <c r="ES840" s="51">
        <f t="shared" si="471"/>
        <v>0.5764800520947202</v>
      </c>
      <c r="ET840" s="191">
        <f t="shared" si="478"/>
        <v>3.4772280221684659</v>
      </c>
      <c r="EU840" s="191">
        <f t="shared" si="472"/>
        <v>7.0020548910578837</v>
      </c>
      <c r="EV840" s="191"/>
      <c r="EW840" s="191"/>
      <c r="EX840" s="192" t="str">
        <f t="shared" si="473"/>
        <v>Front</v>
      </c>
      <c r="EY840" s="145"/>
      <c r="EZ840" s="191"/>
      <c r="FA840" s="191"/>
      <c r="FB840" s="191"/>
      <c r="FC840" s="191"/>
      <c r="FD840" s="191"/>
      <c r="FE840" s="191"/>
      <c r="FF840" s="192"/>
      <c r="FG840" s="145"/>
      <c r="FH840" s="191"/>
      <c r="FI840" s="191"/>
      <c r="FJ840" s="191"/>
      <c r="FK840" s="191"/>
      <c r="FL840" s="191"/>
      <c r="FM840" s="191"/>
      <c r="FN840" s="192"/>
      <c r="FO840" s="145"/>
      <c r="FP840" s="191"/>
      <c r="FQ840" s="191"/>
      <c r="FR840" s="191"/>
      <c r="FS840" s="191"/>
      <c r="FT840" s="191"/>
      <c r="FU840" s="191"/>
      <c r="FV840" s="192"/>
      <c r="FW840" s="191"/>
      <c r="FX840" s="191"/>
      <c r="FY840" s="191"/>
      <c r="FZ840" s="191"/>
      <c r="GA840" s="191"/>
      <c r="GB840" s="191"/>
      <c r="GC840" s="191"/>
      <c r="GD840" s="210"/>
      <c r="GE840" s="145"/>
      <c r="GF840" s="191"/>
      <c r="GG840" s="191"/>
      <c r="GH840" s="191"/>
      <c r="GI840" s="191"/>
      <c r="GJ840" s="191"/>
      <c r="GK840" s="191"/>
      <c r="GL840" s="210"/>
      <c r="GM840" s="145"/>
      <c r="GN840" s="191"/>
      <c r="GO840" s="191"/>
      <c r="GP840" s="191"/>
      <c r="GQ840" s="191"/>
      <c r="GR840" s="191"/>
      <c r="GS840" s="191"/>
      <c r="GT840" s="210"/>
      <c r="GU840" s="145"/>
      <c r="GV840" s="191"/>
      <c r="GW840" s="191"/>
      <c r="GX840" s="191"/>
      <c r="GY840" s="191"/>
      <c r="GZ840" s="191"/>
      <c r="HA840" s="191"/>
      <c r="HB840" s="210"/>
      <c r="HC840" s="145"/>
      <c r="HD840" s="191"/>
      <c r="HE840" s="191"/>
      <c r="HF840" s="191"/>
      <c r="HG840" s="191"/>
      <c r="HH840" s="191"/>
      <c r="HI840" s="191"/>
      <c r="HJ840" s="210"/>
      <c r="HR840" s="310"/>
    </row>
    <row r="841" spans="1:226" s="309" customFormat="1" ht="14.45" customHeight="1" x14ac:dyDescent="0.25">
      <c r="A841" s="211" t="s">
        <v>431</v>
      </c>
      <c r="B841" s="194" t="s">
        <v>0</v>
      </c>
      <c r="C841" s="31">
        <f t="shared" si="479"/>
        <v>831</v>
      </c>
      <c r="D841" s="173" t="str">
        <f t="shared" si="436"/>
        <v>Dw_831</v>
      </c>
      <c r="E841" s="4">
        <v>410.95234398523752</v>
      </c>
      <c r="F841" s="195" t="s">
        <v>360</v>
      </c>
      <c r="G841" s="195">
        <v>17.5</v>
      </c>
      <c r="H841" s="3">
        <f t="shared" si="437"/>
        <v>45.965351297612969</v>
      </c>
      <c r="I841" s="196">
        <f t="shared" si="438"/>
        <v>169.50159569259051</v>
      </c>
      <c r="J841" s="1">
        <f t="shared" si="439"/>
        <v>0.30000000000000004</v>
      </c>
      <c r="K841" s="280">
        <f t="shared" si="440"/>
        <v>0.65553555821448684</v>
      </c>
      <c r="L841" s="280">
        <f t="shared" si="441"/>
        <v>0.79987342534001959</v>
      </c>
      <c r="M841" s="225">
        <f t="shared" si="442"/>
        <v>1.10627847437811</v>
      </c>
      <c r="N841" s="15" t="s">
        <v>432</v>
      </c>
      <c r="O841" s="197">
        <f t="shared" si="443"/>
        <v>0.59990506900501461</v>
      </c>
      <c r="P841" s="198">
        <f t="shared" si="444"/>
        <v>0</v>
      </c>
      <c r="Q841" s="198">
        <f t="shared" si="445"/>
        <v>0</v>
      </c>
      <c r="R841" s="198">
        <f t="shared" si="446"/>
        <v>0.77511010198750729</v>
      </c>
      <c r="S841" s="77">
        <f t="shared" si="447"/>
        <v>0.77991980429699792</v>
      </c>
      <c r="T841" s="199"/>
      <c r="U841" s="3">
        <f t="shared" si="448"/>
        <v>2.0290345628240192</v>
      </c>
      <c r="V841" s="98">
        <f t="shared" si="449"/>
        <v>13.997736274257159</v>
      </c>
      <c r="W841" s="49">
        <f t="shared" si="450"/>
        <v>3.2837703466485895</v>
      </c>
      <c r="X841" s="317">
        <f t="shared" si="451"/>
        <v>0.11763288226664101</v>
      </c>
      <c r="Y841" s="318">
        <v>0.117632882266641</v>
      </c>
      <c r="Z841" s="200"/>
      <c r="AA841" s="66"/>
      <c r="AB841" s="66"/>
      <c r="AC841" s="66">
        <v>250</v>
      </c>
      <c r="AD841" s="66"/>
      <c r="AE841" s="66"/>
      <c r="AF841" s="66"/>
      <c r="AG841" s="66"/>
      <c r="AH841" s="195"/>
      <c r="AI841" s="34"/>
      <c r="AJ841" s="229">
        <v>180</v>
      </c>
      <c r="AK841" s="34"/>
      <c r="AL841" s="34"/>
      <c r="AM841" s="34"/>
      <c r="AN841" s="201"/>
      <c r="AO841" s="201"/>
      <c r="AP841" s="202">
        <v>240</v>
      </c>
      <c r="AQ841" s="18"/>
      <c r="AR841" s="18"/>
      <c r="AS841" s="18"/>
      <c r="AT841" s="51"/>
      <c r="AU841" s="17"/>
      <c r="AV841" s="18"/>
      <c r="AW841" s="112"/>
      <c r="AX841" s="103"/>
      <c r="AY841" s="18"/>
      <c r="AZ841" s="18"/>
      <c r="BA841" s="18"/>
      <c r="BB841" s="17"/>
      <c r="BC841" s="19"/>
      <c r="BD841" s="19"/>
      <c r="BE841" s="19"/>
      <c r="BF841" s="17"/>
      <c r="BG841" s="18"/>
      <c r="BH841" s="18"/>
      <c r="BI841" s="128"/>
      <c r="BJ841" s="331"/>
      <c r="BK841" s="332"/>
      <c r="BL841" s="332"/>
      <c r="BM841" s="332"/>
      <c r="BN841" s="333"/>
      <c r="BO841" s="203">
        <f t="shared" si="452"/>
        <v>6.9363999999999999</v>
      </c>
      <c r="BP841" s="285">
        <v>6.6266869410087326</v>
      </c>
      <c r="BQ841" s="204">
        <v>2.8596326719260619</v>
      </c>
      <c r="BR841" s="204"/>
      <c r="BS841" s="47"/>
      <c r="BT841" s="42"/>
      <c r="BU841" s="42"/>
      <c r="BV841" s="42"/>
      <c r="BW841" s="43"/>
      <c r="BX841" s="191"/>
      <c r="BY841" s="191"/>
      <c r="BZ841" s="205"/>
      <c r="CA841" s="191"/>
      <c r="CB841" s="206"/>
      <c r="CC841" s="191"/>
      <c r="CD841" s="207">
        <f t="shared" si="453"/>
        <v>50.850478707777157</v>
      </c>
      <c r="CE841" s="47" t="s">
        <v>356</v>
      </c>
      <c r="CF841" s="42">
        <v>31.8</v>
      </c>
      <c r="CG841" s="42" t="s">
        <v>353</v>
      </c>
      <c r="CH841" s="42">
        <v>175</v>
      </c>
      <c r="CI841" s="191"/>
      <c r="CJ841" s="192"/>
      <c r="CK841" s="191" t="s">
        <v>357</v>
      </c>
      <c r="CL841" s="191" t="s">
        <v>358</v>
      </c>
      <c r="CM841" s="208">
        <v>0.13</v>
      </c>
      <c r="CN841" s="191">
        <v>470</v>
      </c>
      <c r="CO841" s="205">
        <f t="shared" si="454"/>
        <v>67.599339245936704</v>
      </c>
      <c r="CP841" s="191">
        <f t="shared" si="455"/>
        <v>38.137859030832864</v>
      </c>
      <c r="CQ841" s="145" t="s">
        <v>353</v>
      </c>
      <c r="CR841" s="191">
        <v>175</v>
      </c>
      <c r="CS841" s="191"/>
      <c r="CT841" s="191"/>
      <c r="CU841" s="191"/>
      <c r="CV841" s="192"/>
      <c r="CW841" s="191" t="s">
        <v>357</v>
      </c>
      <c r="CX841" s="209" t="s">
        <v>358</v>
      </c>
      <c r="CY841" s="208">
        <v>0.13</v>
      </c>
      <c r="CZ841" s="191">
        <v>470</v>
      </c>
      <c r="DA841" s="191"/>
      <c r="DB841" s="191">
        <f t="shared" si="456"/>
        <v>45.965351297612969</v>
      </c>
      <c r="DC841" s="43">
        <f t="shared" si="457"/>
        <v>0</v>
      </c>
      <c r="DD841" s="191" t="s">
        <v>362</v>
      </c>
      <c r="DE841" s="191">
        <v>100</v>
      </c>
      <c r="DF841" s="191" t="s">
        <v>361</v>
      </c>
      <c r="DG841" s="191">
        <v>20</v>
      </c>
      <c r="DH841" s="191" t="s">
        <v>353</v>
      </c>
      <c r="DI841" s="192">
        <v>175</v>
      </c>
      <c r="DJ841" s="191"/>
      <c r="DK841" s="209"/>
      <c r="DL841" s="208"/>
      <c r="DM841" s="191"/>
      <c r="DN841" s="191">
        <f t="shared" si="458"/>
        <v>45.965351297612969</v>
      </c>
      <c r="DO841" s="192">
        <f t="shared" si="459"/>
        <v>0</v>
      </c>
      <c r="DP841" s="191">
        <v>1</v>
      </c>
      <c r="DQ841" s="191" t="s">
        <v>363</v>
      </c>
      <c r="DR841" s="191" t="s">
        <v>371</v>
      </c>
      <c r="DS841" s="208">
        <v>0.13400000000000001</v>
      </c>
      <c r="DT841" s="191">
        <v>580</v>
      </c>
      <c r="DU841" s="191">
        <f t="shared" si="460"/>
        <v>6.6266869410087326</v>
      </c>
      <c r="DV841" s="191">
        <v>0.375</v>
      </c>
      <c r="DW841" s="191">
        <v>0.45</v>
      </c>
      <c r="DX841" s="192">
        <f t="shared" si="461"/>
        <v>8.4750797846295267</v>
      </c>
      <c r="DY841" s="191">
        <v>1</v>
      </c>
      <c r="DZ841" s="191" t="s">
        <v>363</v>
      </c>
      <c r="EA841" s="191" t="s">
        <v>371</v>
      </c>
      <c r="EB841" s="208">
        <v>0.13400000000000001</v>
      </c>
      <c r="EC841" s="191">
        <v>580</v>
      </c>
      <c r="ED841" s="191">
        <f t="shared" si="462"/>
        <v>2.8596326719260619</v>
      </c>
      <c r="EE841" s="191">
        <v>0.47499999999999998</v>
      </c>
      <c r="EF841" s="191">
        <v>0.47499999999999998</v>
      </c>
      <c r="EG841" s="191">
        <f t="shared" si="463"/>
        <v>4.2375398923147634</v>
      </c>
      <c r="EH841" s="166">
        <f t="shared" si="464"/>
        <v>2</v>
      </c>
      <c r="EI841" s="205">
        <f t="shared" si="465"/>
        <v>3.4493587568008324</v>
      </c>
      <c r="EJ841" s="205">
        <f t="shared" si="466"/>
        <v>2.0290345628240192</v>
      </c>
      <c r="EK841" s="51">
        <f t="shared" si="477"/>
        <v>0.58059810910204268</v>
      </c>
      <c r="EL841" s="220">
        <f t="shared" si="467"/>
        <v>9.4206215995837894E-3</v>
      </c>
      <c r="EM841" s="221">
        <f t="shared" si="468"/>
        <v>6.9988681371285795</v>
      </c>
      <c r="EN841" s="191"/>
      <c r="EO841" s="313"/>
      <c r="EP841" s="192" t="s">
        <v>354</v>
      </c>
      <c r="EQ841" s="222">
        <f t="shared" si="469"/>
        <v>3.4493587568008324</v>
      </c>
      <c r="ER841" s="191">
        <f t="shared" si="470"/>
        <v>2.0290345628240192</v>
      </c>
      <c r="ES841" s="51">
        <f t="shared" si="471"/>
        <v>0.58059810910204268</v>
      </c>
      <c r="ET841" s="191">
        <f t="shared" si="478"/>
        <v>3.4776206215995837</v>
      </c>
      <c r="EU841" s="191">
        <f t="shared" si="472"/>
        <v>6.9988681371285795</v>
      </c>
      <c r="EV841" s="191"/>
      <c r="EW841" s="191"/>
      <c r="EX841" s="192" t="str">
        <f t="shared" si="473"/>
        <v>Front</v>
      </c>
      <c r="EY841" s="145"/>
      <c r="EZ841" s="191"/>
      <c r="FA841" s="191"/>
      <c r="FB841" s="191"/>
      <c r="FC841" s="191"/>
      <c r="FD841" s="191"/>
      <c r="FE841" s="191"/>
      <c r="FF841" s="192"/>
      <c r="FG841" s="145"/>
      <c r="FH841" s="191"/>
      <c r="FI841" s="191"/>
      <c r="FJ841" s="191"/>
      <c r="FK841" s="191"/>
      <c r="FL841" s="191"/>
      <c r="FM841" s="191"/>
      <c r="FN841" s="192"/>
      <c r="FO841" s="145"/>
      <c r="FP841" s="191"/>
      <c r="FQ841" s="191"/>
      <c r="FR841" s="191"/>
      <c r="FS841" s="191"/>
      <c r="FT841" s="191"/>
      <c r="FU841" s="191"/>
      <c r="FV841" s="192"/>
      <c r="FW841" s="191"/>
      <c r="FX841" s="191"/>
      <c r="FY841" s="191"/>
      <c r="FZ841" s="191"/>
      <c r="GA841" s="191"/>
      <c r="GB841" s="191"/>
      <c r="GC841" s="191"/>
      <c r="GD841" s="210"/>
      <c r="GE841" s="145"/>
      <c r="GF841" s="191"/>
      <c r="GG841" s="191"/>
      <c r="GH841" s="191"/>
      <c r="GI841" s="191"/>
      <c r="GJ841" s="191"/>
      <c r="GK841" s="191"/>
      <c r="GL841" s="210"/>
      <c r="GM841" s="145"/>
      <c r="GN841" s="191"/>
      <c r="GO841" s="191"/>
      <c r="GP841" s="191"/>
      <c r="GQ841" s="191"/>
      <c r="GR841" s="191"/>
      <c r="GS841" s="191"/>
      <c r="GT841" s="210"/>
      <c r="GU841" s="145"/>
      <c r="GV841" s="191"/>
      <c r="GW841" s="191"/>
      <c r="GX841" s="191"/>
      <c r="GY841" s="191"/>
      <c r="GZ841" s="191"/>
      <c r="HA841" s="191"/>
      <c r="HB841" s="210"/>
      <c r="HC841" s="145"/>
      <c r="HD841" s="191"/>
      <c r="HE841" s="191"/>
      <c r="HF841" s="191"/>
      <c r="HG841" s="191"/>
      <c r="HH841" s="191"/>
      <c r="HI841" s="191"/>
      <c r="HJ841" s="210"/>
      <c r="HR841" s="310"/>
    </row>
    <row r="842" spans="1:226" s="309" customFormat="1" ht="14.45" customHeight="1" x14ac:dyDescent="0.25">
      <c r="A842" s="211" t="s">
        <v>431</v>
      </c>
      <c r="B842" s="194" t="s">
        <v>0</v>
      </c>
      <c r="C842" s="31">
        <f t="shared" si="479"/>
        <v>832</v>
      </c>
      <c r="D842" s="173" t="str">
        <f t="shared" si="436"/>
        <v>Dw_832</v>
      </c>
      <c r="E842" s="4">
        <v>482.37643750417578</v>
      </c>
      <c r="F842" s="195" t="s">
        <v>360</v>
      </c>
      <c r="G842" s="195">
        <v>17.5</v>
      </c>
      <c r="H842" s="3">
        <f t="shared" si="437"/>
        <v>49.795604893818144</v>
      </c>
      <c r="I842" s="196">
        <f t="shared" si="438"/>
        <v>181.90105841621005</v>
      </c>
      <c r="J842" s="1">
        <f t="shared" si="439"/>
        <v>0.3</v>
      </c>
      <c r="K842" s="280">
        <f t="shared" si="440"/>
        <v>0.66298648866569521</v>
      </c>
      <c r="L842" s="280">
        <f t="shared" si="441"/>
        <v>0.75422100372447387</v>
      </c>
      <c r="M842" s="225">
        <f t="shared" si="442"/>
        <v>1.0958862261283149</v>
      </c>
      <c r="N842" s="15" t="s">
        <v>432</v>
      </c>
      <c r="O842" s="197">
        <f t="shared" si="443"/>
        <v>0.5656657527933554</v>
      </c>
      <c r="P842" s="198">
        <f t="shared" si="444"/>
        <v>0</v>
      </c>
      <c r="Q842" s="198">
        <f t="shared" si="445"/>
        <v>0</v>
      </c>
      <c r="R842" s="198">
        <f t="shared" si="446"/>
        <v>0.76782880999156</v>
      </c>
      <c r="S842" s="77">
        <f t="shared" si="447"/>
        <v>0.82089842054267392</v>
      </c>
      <c r="T842" s="199"/>
      <c r="U842" s="3">
        <f t="shared" si="448"/>
        <v>1.7112628239052547</v>
      </c>
      <c r="V842" s="98">
        <f t="shared" si="449"/>
        <v>9.9566295384326331</v>
      </c>
      <c r="W842" s="49">
        <f t="shared" si="450"/>
        <v>5.0012511464453802</v>
      </c>
      <c r="X842" s="317">
        <f t="shared" si="451"/>
        <v>7.1603702613742534E-2</v>
      </c>
      <c r="Y842" s="318">
        <v>7.1603702613742534E-2</v>
      </c>
      <c r="Z842" s="200"/>
      <c r="AA842" s="66"/>
      <c r="AB842" s="66"/>
      <c r="AC842" s="66">
        <v>250</v>
      </c>
      <c r="AD842" s="66"/>
      <c r="AE842" s="66"/>
      <c r="AF842" s="66"/>
      <c r="AG842" s="66"/>
      <c r="AH842" s="195"/>
      <c r="AI842" s="34"/>
      <c r="AJ842" s="229">
        <v>180</v>
      </c>
      <c r="AK842" s="34"/>
      <c r="AL842" s="34"/>
      <c r="AM842" s="34"/>
      <c r="AN842" s="201"/>
      <c r="AO842" s="201"/>
      <c r="AP842" s="202">
        <v>240</v>
      </c>
      <c r="AQ842" s="18"/>
      <c r="AR842" s="18"/>
      <c r="AS842" s="18"/>
      <c r="AT842" s="51"/>
      <c r="AU842" s="17"/>
      <c r="AV842" s="18"/>
      <c r="AW842" s="112"/>
      <c r="AX842" s="103"/>
      <c r="AY842" s="18"/>
      <c r="AZ842" s="18"/>
      <c r="BA842" s="18"/>
      <c r="BB842" s="17"/>
      <c r="BC842" s="19"/>
      <c r="BD842" s="19"/>
      <c r="BE842" s="19"/>
      <c r="BF842" s="17"/>
      <c r="BG842" s="18"/>
      <c r="BH842" s="18"/>
      <c r="BI842" s="128"/>
      <c r="BJ842" s="331"/>
      <c r="BK842" s="332"/>
      <c r="BL842" s="332"/>
      <c r="BM842" s="332"/>
      <c r="BN842" s="333"/>
      <c r="BO842" s="203">
        <f t="shared" si="452"/>
        <v>6.9363999999999999</v>
      </c>
      <c r="BP842" s="285">
        <v>7.1788831229194026</v>
      </c>
      <c r="BQ842" s="204">
        <v>2.9156286810473127</v>
      </c>
      <c r="BR842" s="204"/>
      <c r="BS842" s="47"/>
      <c r="BT842" s="42"/>
      <c r="BU842" s="42"/>
      <c r="BV842" s="42"/>
      <c r="BW842" s="43"/>
      <c r="BX842" s="191"/>
      <c r="BY842" s="191"/>
      <c r="BZ842" s="205"/>
      <c r="CA842" s="191"/>
      <c r="CB842" s="206"/>
      <c r="CC842" s="191"/>
      <c r="CD842" s="207">
        <f t="shared" si="453"/>
        <v>54.570317524863015</v>
      </c>
      <c r="CE842" s="47" t="s">
        <v>356</v>
      </c>
      <c r="CF842" s="42">
        <v>31.8</v>
      </c>
      <c r="CG842" s="42" t="s">
        <v>353</v>
      </c>
      <c r="CH842" s="42">
        <v>175</v>
      </c>
      <c r="CI842" s="191"/>
      <c r="CJ842" s="192"/>
      <c r="CK842" s="191" t="s">
        <v>357</v>
      </c>
      <c r="CL842" s="191" t="s">
        <v>358</v>
      </c>
      <c r="CM842" s="208">
        <v>0.13</v>
      </c>
      <c r="CN842" s="191">
        <v>470</v>
      </c>
      <c r="CO842" s="205">
        <f t="shared" si="454"/>
        <v>72.338294777145904</v>
      </c>
      <c r="CP842" s="191">
        <f t="shared" si="455"/>
        <v>40.927738143647261</v>
      </c>
      <c r="CQ842" s="145" t="s">
        <v>353</v>
      </c>
      <c r="CR842" s="191">
        <v>175</v>
      </c>
      <c r="CS842" s="191"/>
      <c r="CT842" s="191"/>
      <c r="CU842" s="191"/>
      <c r="CV842" s="192"/>
      <c r="CW842" s="191" t="s">
        <v>357</v>
      </c>
      <c r="CX842" s="209" t="s">
        <v>358</v>
      </c>
      <c r="CY842" s="208">
        <v>0.13</v>
      </c>
      <c r="CZ842" s="191">
        <v>470</v>
      </c>
      <c r="DA842" s="191"/>
      <c r="DB842" s="191">
        <f t="shared" si="456"/>
        <v>49.795604893818144</v>
      </c>
      <c r="DC842" s="43">
        <f t="shared" si="457"/>
        <v>0</v>
      </c>
      <c r="DD842" s="191" t="s">
        <v>362</v>
      </c>
      <c r="DE842" s="191">
        <v>100</v>
      </c>
      <c r="DF842" s="191" t="s">
        <v>361</v>
      </c>
      <c r="DG842" s="191">
        <v>20</v>
      </c>
      <c r="DH842" s="191" t="s">
        <v>353</v>
      </c>
      <c r="DI842" s="192">
        <v>175</v>
      </c>
      <c r="DJ842" s="191"/>
      <c r="DK842" s="209"/>
      <c r="DL842" s="208"/>
      <c r="DM842" s="191"/>
      <c r="DN842" s="191">
        <f t="shared" si="458"/>
        <v>49.795604893818144</v>
      </c>
      <c r="DO842" s="192">
        <f t="shared" si="459"/>
        <v>0</v>
      </c>
      <c r="DP842" s="191">
        <v>1</v>
      </c>
      <c r="DQ842" s="191" t="s">
        <v>363</v>
      </c>
      <c r="DR842" s="191" t="s">
        <v>371</v>
      </c>
      <c r="DS842" s="208">
        <v>0.13400000000000001</v>
      </c>
      <c r="DT842" s="191">
        <v>580</v>
      </c>
      <c r="DU842" s="191">
        <f t="shared" si="460"/>
        <v>7.1788831229194026</v>
      </c>
      <c r="DV842" s="191">
        <v>0.375</v>
      </c>
      <c r="DW842" s="191">
        <v>0.45</v>
      </c>
      <c r="DX842" s="192">
        <f t="shared" si="461"/>
        <v>9.0950529208105024</v>
      </c>
      <c r="DY842" s="191">
        <v>1</v>
      </c>
      <c r="DZ842" s="191" t="s">
        <v>363</v>
      </c>
      <c r="EA842" s="191" t="s">
        <v>371</v>
      </c>
      <c r="EB842" s="208">
        <v>0.13400000000000001</v>
      </c>
      <c r="EC842" s="191">
        <v>580</v>
      </c>
      <c r="ED842" s="191">
        <f t="shared" si="462"/>
        <v>2.9156286810473127</v>
      </c>
      <c r="EE842" s="191">
        <v>0.47499999999999998</v>
      </c>
      <c r="EF842" s="191">
        <v>0.47499999999999998</v>
      </c>
      <c r="EG842" s="191">
        <f t="shared" si="463"/>
        <v>4.5475264604052512</v>
      </c>
      <c r="EH842" s="166">
        <f t="shared" si="464"/>
        <v>2</v>
      </c>
      <c r="EI842" s="205">
        <f t="shared" si="465"/>
        <v>2.9091468006389327</v>
      </c>
      <c r="EJ842" s="205">
        <f t="shared" si="466"/>
        <v>1.7112628239052545</v>
      </c>
      <c r="EK842" s="51">
        <f t="shared" si="477"/>
        <v>0.95436585714205813</v>
      </c>
      <c r="EL842" s="220">
        <f t="shared" si="467"/>
        <v>0.27952659968053362</v>
      </c>
      <c r="EM842" s="221">
        <f t="shared" si="468"/>
        <v>4.9783147692163165</v>
      </c>
      <c r="EN842" s="191"/>
      <c r="EO842" s="313"/>
      <c r="EP842" s="192" t="s">
        <v>354</v>
      </c>
      <c r="EQ842" s="222">
        <f t="shared" si="469"/>
        <v>2.9091468006389327</v>
      </c>
      <c r="ER842" s="191">
        <f t="shared" si="470"/>
        <v>1.7112628239052545</v>
      </c>
      <c r="ES842" s="51">
        <f t="shared" si="471"/>
        <v>0.95436585714205813</v>
      </c>
      <c r="ET842" s="191">
        <f t="shared" si="478"/>
        <v>3.7477265996805338</v>
      </c>
      <c r="EU842" s="191">
        <f t="shared" si="472"/>
        <v>4.9783147692163165</v>
      </c>
      <c r="EV842" s="191"/>
      <c r="EW842" s="191"/>
      <c r="EX842" s="192" t="str">
        <f t="shared" si="473"/>
        <v>Front</v>
      </c>
      <c r="EY842" s="145"/>
      <c r="EZ842" s="191"/>
      <c r="FA842" s="191"/>
      <c r="FB842" s="191"/>
      <c r="FC842" s="191"/>
      <c r="FD842" s="191"/>
      <c r="FE842" s="191"/>
      <c r="FF842" s="192"/>
      <c r="FG842" s="145"/>
      <c r="FH842" s="191"/>
      <c r="FI842" s="191"/>
      <c r="FJ842" s="191"/>
      <c r="FK842" s="191"/>
      <c r="FL842" s="191"/>
      <c r="FM842" s="191"/>
      <c r="FN842" s="192"/>
      <c r="FO842" s="145"/>
      <c r="FP842" s="191"/>
      <c r="FQ842" s="191"/>
      <c r="FR842" s="191"/>
      <c r="FS842" s="191"/>
      <c r="FT842" s="191"/>
      <c r="FU842" s="191"/>
      <c r="FV842" s="192"/>
      <c r="FW842" s="191"/>
      <c r="FX842" s="191"/>
      <c r="FY842" s="191"/>
      <c r="FZ842" s="191"/>
      <c r="GA842" s="191"/>
      <c r="GB842" s="191"/>
      <c r="GC842" s="191"/>
      <c r="GD842" s="210"/>
      <c r="GE842" s="145"/>
      <c r="GF842" s="191"/>
      <c r="GG842" s="191"/>
      <c r="GH842" s="191"/>
      <c r="GI842" s="191"/>
      <c r="GJ842" s="191"/>
      <c r="GK842" s="191"/>
      <c r="GL842" s="210"/>
      <c r="GM842" s="145"/>
      <c r="GN842" s="191"/>
      <c r="GO842" s="191"/>
      <c r="GP842" s="191"/>
      <c r="GQ842" s="191"/>
      <c r="GR842" s="191"/>
      <c r="GS842" s="191"/>
      <c r="GT842" s="210"/>
      <c r="GU842" s="145"/>
      <c r="GV842" s="191"/>
      <c r="GW842" s="191"/>
      <c r="GX842" s="191"/>
      <c r="GY842" s="191"/>
      <c r="GZ842" s="191"/>
      <c r="HA842" s="191"/>
      <c r="HB842" s="210"/>
      <c r="HC842" s="145"/>
      <c r="HD842" s="191"/>
      <c r="HE842" s="191"/>
      <c r="HF842" s="191"/>
      <c r="HG842" s="191"/>
      <c r="HH842" s="191"/>
      <c r="HI842" s="191"/>
      <c r="HJ842" s="210"/>
      <c r="HR842" s="310"/>
    </row>
    <row r="843" spans="1:226" s="309" customFormat="1" ht="14.45" customHeight="1" x14ac:dyDescent="0.25">
      <c r="A843" s="211" t="s">
        <v>431</v>
      </c>
      <c r="B843" s="194" t="s">
        <v>0</v>
      </c>
      <c r="C843" s="31">
        <f t="shared" si="479"/>
        <v>833</v>
      </c>
      <c r="D843" s="173" t="str">
        <f t="shared" si="436"/>
        <v>Dw_833</v>
      </c>
      <c r="E843" s="4">
        <v>494.7379950726995</v>
      </c>
      <c r="F843" s="195" t="s">
        <v>360</v>
      </c>
      <c r="G843" s="195">
        <v>17.5</v>
      </c>
      <c r="H843" s="3">
        <f t="shared" si="437"/>
        <v>46.209177039173497</v>
      </c>
      <c r="I843" s="196">
        <f t="shared" si="438"/>
        <v>171.74533609276463</v>
      </c>
      <c r="J843" s="1">
        <f t="shared" si="439"/>
        <v>0.3</v>
      </c>
      <c r="K843" s="280">
        <f t="shared" si="440"/>
        <v>0.64950915211251836</v>
      </c>
      <c r="L843" s="280">
        <f t="shared" si="441"/>
        <v>0.75460168579596754</v>
      </c>
      <c r="M843" s="225">
        <f t="shared" si="442"/>
        <v>1.1150079730731979</v>
      </c>
      <c r="N843" s="15" t="s">
        <v>432</v>
      </c>
      <c r="O843" s="197">
        <f t="shared" si="443"/>
        <v>0.56595126434697562</v>
      </c>
      <c r="P843" s="198">
        <f t="shared" si="444"/>
        <v>0</v>
      </c>
      <c r="Q843" s="198">
        <f t="shared" si="445"/>
        <v>0</v>
      </c>
      <c r="R843" s="198">
        <f t="shared" si="446"/>
        <v>0.78122639438635633</v>
      </c>
      <c r="S843" s="77">
        <f t="shared" si="447"/>
        <v>0.77475266685614719</v>
      </c>
      <c r="T843" s="199"/>
      <c r="U843" s="3">
        <f t="shared" si="448"/>
        <v>1.8025945479910261</v>
      </c>
      <c r="V843" s="98">
        <f t="shared" si="449"/>
        <v>11.047780155119701</v>
      </c>
      <c r="W843" s="49">
        <f t="shared" si="450"/>
        <v>4.1826662361451401</v>
      </c>
      <c r="X843" s="317">
        <f t="shared" si="451"/>
        <v>8.6365262589812059E-2</v>
      </c>
      <c r="Y843" s="318">
        <v>8.6365262589812059E-2</v>
      </c>
      <c r="Z843" s="200"/>
      <c r="AA843" s="66"/>
      <c r="AB843" s="66"/>
      <c r="AC843" s="66">
        <v>250</v>
      </c>
      <c r="AD843" s="66"/>
      <c r="AE843" s="66"/>
      <c r="AF843" s="66"/>
      <c r="AG843" s="66"/>
      <c r="AH843" s="195"/>
      <c r="AI843" s="34"/>
      <c r="AJ843" s="229">
        <v>180</v>
      </c>
      <c r="AK843" s="34"/>
      <c r="AL843" s="34"/>
      <c r="AM843" s="34"/>
      <c r="AN843" s="201"/>
      <c r="AO843" s="201"/>
      <c r="AP843" s="202">
        <v>240</v>
      </c>
      <c r="AQ843" s="18"/>
      <c r="AR843" s="18"/>
      <c r="AS843" s="18"/>
      <c r="AT843" s="51"/>
      <c r="AU843" s="17"/>
      <c r="AV843" s="18"/>
      <c r="AW843" s="112"/>
      <c r="AX843" s="103"/>
      <c r="AY843" s="18"/>
      <c r="AZ843" s="18"/>
      <c r="BA843" s="18"/>
      <c r="BB843" s="17"/>
      <c r="BC843" s="19"/>
      <c r="BD843" s="19"/>
      <c r="BE843" s="19"/>
      <c r="BF843" s="17"/>
      <c r="BG843" s="18"/>
      <c r="BH843" s="18"/>
      <c r="BI843" s="128"/>
      <c r="BJ843" s="331"/>
      <c r="BK843" s="332"/>
      <c r="BL843" s="332"/>
      <c r="BM843" s="332"/>
      <c r="BN843" s="333"/>
      <c r="BO843" s="203">
        <f t="shared" si="452"/>
        <v>6.9363999999999999</v>
      </c>
      <c r="BP843" s="285">
        <v>6.6618385674375036</v>
      </c>
      <c r="BQ843" s="204">
        <v>2.9168109391893937</v>
      </c>
      <c r="BR843" s="204"/>
      <c r="BS843" s="47"/>
      <c r="BT843" s="42"/>
      <c r="BU843" s="42"/>
      <c r="BV843" s="42"/>
      <c r="BW843" s="43"/>
      <c r="BX843" s="191"/>
      <c r="BY843" s="191"/>
      <c r="BZ843" s="205"/>
      <c r="CA843" s="191"/>
      <c r="CB843" s="206"/>
      <c r="CC843" s="191"/>
      <c r="CD843" s="207">
        <f t="shared" si="453"/>
        <v>51.523600827829391</v>
      </c>
      <c r="CE843" s="47" t="s">
        <v>356</v>
      </c>
      <c r="CF843" s="42">
        <v>31.8</v>
      </c>
      <c r="CG843" s="42" t="s">
        <v>353</v>
      </c>
      <c r="CH843" s="42">
        <v>175</v>
      </c>
      <c r="CI843" s="191"/>
      <c r="CJ843" s="192"/>
      <c r="CK843" s="191" t="s">
        <v>357</v>
      </c>
      <c r="CL843" s="191" t="s">
        <v>358</v>
      </c>
      <c r="CM843" s="208">
        <v>0.13</v>
      </c>
      <c r="CN843" s="191">
        <v>470</v>
      </c>
      <c r="CO843" s="205">
        <f t="shared" si="454"/>
        <v>69.355428162989767</v>
      </c>
      <c r="CP843" s="191">
        <f t="shared" si="455"/>
        <v>38.642700620872041</v>
      </c>
      <c r="CQ843" s="145" t="s">
        <v>353</v>
      </c>
      <c r="CR843" s="191">
        <v>175</v>
      </c>
      <c r="CS843" s="191"/>
      <c r="CT843" s="191"/>
      <c r="CU843" s="191"/>
      <c r="CV843" s="192"/>
      <c r="CW843" s="191" t="s">
        <v>357</v>
      </c>
      <c r="CX843" s="209" t="s">
        <v>358</v>
      </c>
      <c r="CY843" s="208">
        <v>0.13</v>
      </c>
      <c r="CZ843" s="191">
        <v>470</v>
      </c>
      <c r="DA843" s="191"/>
      <c r="DB843" s="191">
        <f t="shared" si="456"/>
        <v>46.209177039173497</v>
      </c>
      <c r="DC843" s="43">
        <f t="shared" si="457"/>
        <v>0</v>
      </c>
      <c r="DD843" s="191" t="s">
        <v>362</v>
      </c>
      <c r="DE843" s="191">
        <v>100</v>
      </c>
      <c r="DF843" s="191" t="s">
        <v>361</v>
      </c>
      <c r="DG843" s="191">
        <v>20</v>
      </c>
      <c r="DH843" s="191" t="s">
        <v>353</v>
      </c>
      <c r="DI843" s="192">
        <v>175</v>
      </c>
      <c r="DJ843" s="191"/>
      <c r="DK843" s="209"/>
      <c r="DL843" s="208"/>
      <c r="DM843" s="191"/>
      <c r="DN843" s="191">
        <f t="shared" si="458"/>
        <v>46.209177039173497</v>
      </c>
      <c r="DO843" s="192">
        <f t="shared" si="459"/>
        <v>0</v>
      </c>
      <c r="DP843" s="191">
        <v>1</v>
      </c>
      <c r="DQ843" s="191" t="s">
        <v>363</v>
      </c>
      <c r="DR843" s="191" t="s">
        <v>371</v>
      </c>
      <c r="DS843" s="208">
        <v>0.13400000000000001</v>
      </c>
      <c r="DT843" s="191">
        <v>580</v>
      </c>
      <c r="DU843" s="191">
        <f t="shared" si="460"/>
        <v>6.6618385674375036</v>
      </c>
      <c r="DV843" s="191">
        <v>0.375</v>
      </c>
      <c r="DW843" s="191">
        <v>0.45</v>
      </c>
      <c r="DX843" s="192">
        <f t="shared" si="461"/>
        <v>8.5872668046382312</v>
      </c>
      <c r="DY843" s="191">
        <v>1</v>
      </c>
      <c r="DZ843" s="191" t="s">
        <v>363</v>
      </c>
      <c r="EA843" s="191" t="s">
        <v>371</v>
      </c>
      <c r="EB843" s="208">
        <v>0.13400000000000001</v>
      </c>
      <c r="EC843" s="191">
        <v>580</v>
      </c>
      <c r="ED843" s="191">
        <f t="shared" si="462"/>
        <v>2.9168109391893937</v>
      </c>
      <c r="EE843" s="191">
        <v>0.47499999999999998</v>
      </c>
      <c r="EF843" s="191">
        <v>0.47499999999999998</v>
      </c>
      <c r="EG843" s="191">
        <f t="shared" si="463"/>
        <v>4.2936334023191156</v>
      </c>
      <c r="EH843" s="166">
        <f t="shared" si="464"/>
        <v>2</v>
      </c>
      <c r="EI843" s="205">
        <f t="shared" si="465"/>
        <v>3.064410731584744</v>
      </c>
      <c r="EJ843" s="205">
        <f t="shared" si="466"/>
        <v>1.8025945479910259</v>
      </c>
      <c r="EK843" s="51">
        <f t="shared" si="477"/>
        <v>0.86421639119836779</v>
      </c>
      <c r="EL843" s="220">
        <f t="shared" si="467"/>
        <v>0.20189463420762799</v>
      </c>
      <c r="EM843" s="221">
        <f t="shared" si="468"/>
        <v>5.5238900775598507</v>
      </c>
      <c r="EN843" s="191"/>
      <c r="EO843" s="313"/>
      <c r="EP843" s="192" t="s">
        <v>354</v>
      </c>
      <c r="EQ843" s="222">
        <f t="shared" si="469"/>
        <v>3.064410731584744</v>
      </c>
      <c r="ER843" s="191">
        <f t="shared" si="470"/>
        <v>1.8025945479910259</v>
      </c>
      <c r="ES843" s="51">
        <f t="shared" si="471"/>
        <v>0.86421639119836779</v>
      </c>
      <c r="ET843" s="191">
        <f t="shared" si="478"/>
        <v>3.6700946342076279</v>
      </c>
      <c r="EU843" s="191">
        <f t="shared" si="472"/>
        <v>5.5238900775598507</v>
      </c>
      <c r="EV843" s="191"/>
      <c r="EW843" s="191"/>
      <c r="EX843" s="192" t="str">
        <f t="shared" si="473"/>
        <v>Front</v>
      </c>
      <c r="EY843" s="145"/>
      <c r="EZ843" s="191"/>
      <c r="FA843" s="191"/>
      <c r="FB843" s="191"/>
      <c r="FC843" s="191"/>
      <c r="FD843" s="191"/>
      <c r="FE843" s="191"/>
      <c r="FF843" s="192"/>
      <c r="FG843" s="145"/>
      <c r="FH843" s="191"/>
      <c r="FI843" s="191"/>
      <c r="FJ843" s="191"/>
      <c r="FK843" s="191"/>
      <c r="FL843" s="191"/>
      <c r="FM843" s="191"/>
      <c r="FN843" s="192"/>
      <c r="FO843" s="145"/>
      <c r="FP843" s="191"/>
      <c r="FQ843" s="191"/>
      <c r="FR843" s="191"/>
      <c r="FS843" s="191"/>
      <c r="FT843" s="191"/>
      <c r="FU843" s="191"/>
      <c r="FV843" s="192"/>
      <c r="FW843" s="191"/>
      <c r="FX843" s="191"/>
      <c r="FY843" s="191"/>
      <c r="FZ843" s="191"/>
      <c r="GA843" s="191"/>
      <c r="GB843" s="191"/>
      <c r="GC843" s="191"/>
      <c r="GD843" s="210"/>
      <c r="GE843" s="145"/>
      <c r="GF843" s="191"/>
      <c r="GG843" s="191"/>
      <c r="GH843" s="191"/>
      <c r="GI843" s="191"/>
      <c r="GJ843" s="191"/>
      <c r="GK843" s="191"/>
      <c r="GL843" s="210"/>
      <c r="GM843" s="145"/>
      <c r="GN843" s="191"/>
      <c r="GO843" s="191"/>
      <c r="GP843" s="191"/>
      <c r="GQ843" s="191"/>
      <c r="GR843" s="191"/>
      <c r="GS843" s="191"/>
      <c r="GT843" s="210"/>
      <c r="GU843" s="145"/>
      <c r="GV843" s="191"/>
      <c r="GW843" s="191"/>
      <c r="GX843" s="191"/>
      <c r="GY843" s="191"/>
      <c r="GZ843" s="191"/>
      <c r="HA843" s="191"/>
      <c r="HB843" s="210"/>
      <c r="HC843" s="145"/>
      <c r="HD843" s="191"/>
      <c r="HE843" s="191"/>
      <c r="HF843" s="191"/>
      <c r="HG843" s="191"/>
      <c r="HH843" s="191"/>
      <c r="HI843" s="191"/>
      <c r="HJ843" s="210"/>
      <c r="HR843" s="310"/>
    </row>
    <row r="844" spans="1:226" s="309" customFormat="1" ht="14.45" customHeight="1" x14ac:dyDescent="0.25">
      <c r="A844" s="211" t="s">
        <v>431</v>
      </c>
      <c r="B844" s="194" t="s">
        <v>0</v>
      </c>
      <c r="C844" s="31">
        <f t="shared" si="479"/>
        <v>834</v>
      </c>
      <c r="D844" s="173" t="str">
        <f t="shared" si="436"/>
        <v>Dw_834</v>
      </c>
      <c r="E844" s="4">
        <v>623.45521489369128</v>
      </c>
      <c r="F844" s="195" t="s">
        <v>360</v>
      </c>
      <c r="G844" s="195">
        <v>17.5</v>
      </c>
      <c r="H844" s="3">
        <f t="shared" si="437"/>
        <v>59.18403088638108</v>
      </c>
      <c r="I844" s="196">
        <f t="shared" si="438"/>
        <v>210.94473117264741</v>
      </c>
      <c r="J844" s="1">
        <f t="shared" si="439"/>
        <v>0.3</v>
      </c>
      <c r="K844" s="280">
        <f t="shared" si="440"/>
        <v>0.683578484320291</v>
      </c>
      <c r="L844" s="280">
        <f t="shared" si="441"/>
        <v>0.8031201901147571</v>
      </c>
      <c r="M844" s="225">
        <f t="shared" si="442"/>
        <v>1.069265110943237</v>
      </c>
      <c r="N844" s="15" t="s">
        <v>432</v>
      </c>
      <c r="O844" s="197">
        <f t="shared" si="443"/>
        <v>0.60234014258606783</v>
      </c>
      <c r="P844" s="198">
        <f t="shared" si="444"/>
        <v>0</v>
      </c>
      <c r="Q844" s="198">
        <f t="shared" si="445"/>
        <v>0</v>
      </c>
      <c r="R844" s="198">
        <f t="shared" si="446"/>
        <v>0.74917681975218875</v>
      </c>
      <c r="S844" s="77">
        <f t="shared" si="447"/>
        <v>0.92755510247692929</v>
      </c>
      <c r="T844" s="199"/>
      <c r="U844" s="3">
        <f t="shared" si="448"/>
        <v>2.0131714831886356</v>
      </c>
      <c r="V844" s="98">
        <f t="shared" si="449"/>
        <v>13.779722030461365</v>
      </c>
      <c r="W844" s="49">
        <f t="shared" si="450"/>
        <v>4.295009054286381</v>
      </c>
      <c r="X844" s="317">
        <f t="shared" si="451"/>
        <v>9.2685577344583298E-2</v>
      </c>
      <c r="Y844" s="318">
        <v>9.2685577344583298E-2</v>
      </c>
      <c r="Z844" s="200"/>
      <c r="AA844" s="66"/>
      <c r="AB844" s="66"/>
      <c r="AC844" s="66">
        <v>250</v>
      </c>
      <c r="AD844" s="66"/>
      <c r="AE844" s="66"/>
      <c r="AF844" s="66"/>
      <c r="AG844" s="66"/>
      <c r="AH844" s="195"/>
      <c r="AI844" s="34"/>
      <c r="AJ844" s="229">
        <v>180</v>
      </c>
      <c r="AK844" s="34"/>
      <c r="AL844" s="34"/>
      <c r="AM844" s="34"/>
      <c r="AN844" s="201"/>
      <c r="AO844" s="201"/>
      <c r="AP844" s="202">
        <v>240</v>
      </c>
      <c r="AQ844" s="18"/>
      <c r="AR844" s="18"/>
      <c r="AS844" s="18"/>
      <c r="AT844" s="51"/>
      <c r="AU844" s="17"/>
      <c r="AV844" s="18"/>
      <c r="AW844" s="112"/>
      <c r="AX844" s="103"/>
      <c r="AY844" s="18"/>
      <c r="AZ844" s="18"/>
      <c r="BA844" s="18"/>
      <c r="BB844" s="17"/>
      <c r="BC844" s="19"/>
      <c r="BD844" s="19"/>
      <c r="BE844" s="19"/>
      <c r="BF844" s="17"/>
      <c r="BG844" s="18"/>
      <c r="BH844" s="18"/>
      <c r="BI844" s="128"/>
      <c r="BJ844" s="331"/>
      <c r="BK844" s="332"/>
      <c r="BL844" s="332"/>
      <c r="BM844" s="332"/>
      <c r="BN844" s="333"/>
      <c r="BO844" s="203">
        <f t="shared" si="452"/>
        <v>6.9363999999999999</v>
      </c>
      <c r="BP844" s="285">
        <v>8.5323843616834498</v>
      </c>
      <c r="BQ844" s="204">
        <v>2.9923705455872756</v>
      </c>
      <c r="BR844" s="204"/>
      <c r="BS844" s="47"/>
      <c r="BT844" s="42"/>
      <c r="BU844" s="42"/>
      <c r="BV844" s="42"/>
      <c r="BW844" s="43"/>
      <c r="BX844" s="191"/>
      <c r="BY844" s="191"/>
      <c r="BZ844" s="205"/>
      <c r="CA844" s="191"/>
      <c r="CB844" s="206"/>
      <c r="CC844" s="191"/>
      <c r="CD844" s="207">
        <f t="shared" si="453"/>
        <v>63.283419351794223</v>
      </c>
      <c r="CE844" s="47" t="s">
        <v>356</v>
      </c>
      <c r="CF844" s="42">
        <v>31.8</v>
      </c>
      <c r="CG844" s="42" t="s">
        <v>353</v>
      </c>
      <c r="CH844" s="42">
        <v>175</v>
      </c>
      <c r="CI844" s="191"/>
      <c r="CJ844" s="192"/>
      <c r="CK844" s="191" t="s">
        <v>357</v>
      </c>
      <c r="CL844" s="191" t="s">
        <v>358</v>
      </c>
      <c r="CM844" s="208">
        <v>0.13</v>
      </c>
      <c r="CN844" s="191">
        <v>470</v>
      </c>
      <c r="CO844" s="205">
        <f t="shared" si="454"/>
        <v>82.605115548457377</v>
      </c>
      <c r="CP844" s="191">
        <f t="shared" si="455"/>
        <v>47.46256451384567</v>
      </c>
      <c r="CQ844" s="145" t="s">
        <v>353</v>
      </c>
      <c r="CR844" s="191">
        <v>175</v>
      </c>
      <c r="CS844" s="191"/>
      <c r="CT844" s="191"/>
      <c r="CU844" s="191"/>
      <c r="CV844" s="192"/>
      <c r="CW844" s="191" t="s">
        <v>357</v>
      </c>
      <c r="CX844" s="209" t="s">
        <v>358</v>
      </c>
      <c r="CY844" s="208">
        <v>0.13</v>
      </c>
      <c r="CZ844" s="191">
        <v>470</v>
      </c>
      <c r="DA844" s="191"/>
      <c r="DB844" s="191">
        <f t="shared" si="456"/>
        <v>59.18403088638108</v>
      </c>
      <c r="DC844" s="43">
        <f t="shared" si="457"/>
        <v>0</v>
      </c>
      <c r="DD844" s="191" t="s">
        <v>362</v>
      </c>
      <c r="DE844" s="191">
        <v>100</v>
      </c>
      <c r="DF844" s="191" t="s">
        <v>361</v>
      </c>
      <c r="DG844" s="191">
        <v>20</v>
      </c>
      <c r="DH844" s="191" t="s">
        <v>353</v>
      </c>
      <c r="DI844" s="192">
        <v>175</v>
      </c>
      <c r="DJ844" s="191"/>
      <c r="DK844" s="209"/>
      <c r="DL844" s="208"/>
      <c r="DM844" s="191"/>
      <c r="DN844" s="191">
        <f t="shared" si="458"/>
        <v>59.18403088638108</v>
      </c>
      <c r="DO844" s="192">
        <f t="shared" si="459"/>
        <v>0</v>
      </c>
      <c r="DP844" s="191">
        <v>1</v>
      </c>
      <c r="DQ844" s="191" t="s">
        <v>363</v>
      </c>
      <c r="DR844" s="191" t="s">
        <v>371</v>
      </c>
      <c r="DS844" s="208">
        <v>0.13400000000000001</v>
      </c>
      <c r="DT844" s="191">
        <v>580</v>
      </c>
      <c r="DU844" s="191">
        <f t="shared" si="460"/>
        <v>8.5323843616834498</v>
      </c>
      <c r="DV844" s="191">
        <v>0.375</v>
      </c>
      <c r="DW844" s="191">
        <v>0.45</v>
      </c>
      <c r="DX844" s="192">
        <f t="shared" si="461"/>
        <v>10.54723655863237</v>
      </c>
      <c r="DY844" s="191">
        <v>1</v>
      </c>
      <c r="DZ844" s="191" t="s">
        <v>363</v>
      </c>
      <c r="EA844" s="191" t="s">
        <v>371</v>
      </c>
      <c r="EB844" s="208">
        <v>0.13400000000000001</v>
      </c>
      <c r="EC844" s="191">
        <v>580</v>
      </c>
      <c r="ED844" s="191">
        <f t="shared" si="462"/>
        <v>2.9923705455872756</v>
      </c>
      <c r="EE844" s="191">
        <v>0.47499999999999998</v>
      </c>
      <c r="EF844" s="191">
        <v>0.47499999999999998</v>
      </c>
      <c r="EG844" s="191">
        <f t="shared" si="463"/>
        <v>5.2736182793161852</v>
      </c>
      <c r="EH844" s="166">
        <f t="shared" si="464"/>
        <v>2</v>
      </c>
      <c r="EI844" s="205">
        <f t="shared" si="465"/>
        <v>3.4223915214206806</v>
      </c>
      <c r="EJ844" s="205">
        <f t="shared" si="466"/>
        <v>2.0131714831886356</v>
      </c>
      <c r="EK844" s="51">
        <f t="shared" ref="EK844:EK907" si="480">IF((BQ844-EJ844)/2&gt;$EK$2,$EK$2,MAX(BQ844-EJ844-$EL$2,(BQ844-EJ844)/2))</f>
        <v>0.72919906239863996</v>
      </c>
      <c r="EL844" s="220">
        <f t="shared" si="467"/>
        <v>2.2904239289659678E-2</v>
      </c>
      <c r="EM844" s="221">
        <f t="shared" si="468"/>
        <v>6.8898610152306823</v>
      </c>
      <c r="EN844" s="191"/>
      <c r="EO844" s="313"/>
      <c r="EP844" s="192" t="s">
        <v>354</v>
      </c>
      <c r="EQ844" s="222">
        <f t="shared" si="469"/>
        <v>3.4223915214206806</v>
      </c>
      <c r="ER844" s="191">
        <f t="shared" si="470"/>
        <v>2.0131714831886356</v>
      </c>
      <c r="ES844" s="51">
        <f t="shared" si="471"/>
        <v>0.72919906239863996</v>
      </c>
      <c r="ET844" s="191">
        <f t="shared" ref="ET844:ET907" si="481">IF((BO844/2-($EI$2*POWER(Y844*I844/(EH844*$EI$2),2/5)))/2&gt;0,BO844/2+EL844,EL844)</f>
        <v>3.4911042392896596</v>
      </c>
      <c r="EU844" s="191">
        <f t="shared" si="472"/>
        <v>6.8898610152306823</v>
      </c>
      <c r="EV844" s="191"/>
      <c r="EW844" s="191"/>
      <c r="EX844" s="192" t="str">
        <f t="shared" si="473"/>
        <v>Front</v>
      </c>
      <c r="EY844" s="145"/>
      <c r="EZ844" s="191"/>
      <c r="FA844" s="191"/>
      <c r="FB844" s="191"/>
      <c r="FC844" s="191"/>
      <c r="FD844" s="191"/>
      <c r="FE844" s="191"/>
      <c r="FF844" s="192"/>
      <c r="FG844" s="145"/>
      <c r="FH844" s="191"/>
      <c r="FI844" s="191"/>
      <c r="FJ844" s="191"/>
      <c r="FK844" s="191"/>
      <c r="FL844" s="191"/>
      <c r="FM844" s="191"/>
      <c r="FN844" s="192"/>
      <c r="FO844" s="145"/>
      <c r="FP844" s="191"/>
      <c r="FQ844" s="191"/>
      <c r="FR844" s="191"/>
      <c r="FS844" s="191"/>
      <c r="FT844" s="191"/>
      <c r="FU844" s="191"/>
      <c r="FV844" s="192"/>
      <c r="FW844" s="191"/>
      <c r="FX844" s="191"/>
      <c r="FY844" s="191"/>
      <c r="FZ844" s="191"/>
      <c r="GA844" s="191"/>
      <c r="GB844" s="191"/>
      <c r="GC844" s="191"/>
      <c r="GD844" s="210"/>
      <c r="GE844" s="145"/>
      <c r="GF844" s="191"/>
      <c r="GG844" s="191"/>
      <c r="GH844" s="191"/>
      <c r="GI844" s="191"/>
      <c r="GJ844" s="191"/>
      <c r="GK844" s="191"/>
      <c r="GL844" s="210"/>
      <c r="GM844" s="145"/>
      <c r="GN844" s="191"/>
      <c r="GO844" s="191"/>
      <c r="GP844" s="191"/>
      <c r="GQ844" s="191"/>
      <c r="GR844" s="191"/>
      <c r="GS844" s="191"/>
      <c r="GT844" s="210"/>
      <c r="GU844" s="145"/>
      <c r="GV844" s="191"/>
      <c r="GW844" s="191"/>
      <c r="GX844" s="191"/>
      <c r="GY844" s="191"/>
      <c r="GZ844" s="191"/>
      <c r="HA844" s="191"/>
      <c r="HB844" s="210"/>
      <c r="HC844" s="145"/>
      <c r="HD844" s="191"/>
      <c r="HE844" s="191"/>
      <c r="HF844" s="191"/>
      <c r="HG844" s="191"/>
      <c r="HH844" s="191"/>
      <c r="HI844" s="191"/>
      <c r="HJ844" s="210"/>
      <c r="HR844" s="310"/>
    </row>
    <row r="845" spans="1:226" s="309" customFormat="1" ht="14.45" customHeight="1" x14ac:dyDescent="0.25">
      <c r="A845" s="211" t="s">
        <v>431</v>
      </c>
      <c r="B845" s="194" t="s">
        <v>0</v>
      </c>
      <c r="C845" s="31">
        <f t="shared" ref="C845:C908" si="482">C844+1</f>
        <v>835</v>
      </c>
      <c r="D845" s="173" t="str">
        <f t="shared" si="436"/>
        <v>Dw_835</v>
      </c>
      <c r="E845" s="4">
        <v>550.92645390569396</v>
      </c>
      <c r="F845" s="195" t="s">
        <v>360</v>
      </c>
      <c r="G845" s="195">
        <v>17.5</v>
      </c>
      <c r="H845" s="3">
        <f t="shared" si="437"/>
        <v>60.663624064300429</v>
      </c>
      <c r="I845" s="196">
        <f t="shared" si="438"/>
        <v>212.51455936536067</v>
      </c>
      <c r="J845" s="1">
        <f t="shared" si="439"/>
        <v>0.30000000000000004</v>
      </c>
      <c r="K845" s="280">
        <f t="shared" si="440"/>
        <v>0.69915832526386934</v>
      </c>
      <c r="L845" s="280">
        <f t="shared" si="441"/>
        <v>0.79499396396896149</v>
      </c>
      <c r="M845" s="225">
        <f t="shared" si="442"/>
        <v>1.0509488807004299</v>
      </c>
      <c r="N845" s="15" t="s">
        <v>432</v>
      </c>
      <c r="O845" s="197">
        <f t="shared" si="443"/>
        <v>0.59624547297672104</v>
      </c>
      <c r="P845" s="198">
        <f t="shared" si="444"/>
        <v>0</v>
      </c>
      <c r="Q845" s="198">
        <f t="shared" si="445"/>
        <v>0</v>
      </c>
      <c r="R845" s="198">
        <f t="shared" si="446"/>
        <v>0.73634361778691548</v>
      </c>
      <c r="S845" s="77">
        <f t="shared" si="447"/>
        <v>0.96177770102959592</v>
      </c>
      <c r="T845" s="199"/>
      <c r="U845" s="3">
        <f t="shared" si="448"/>
        <v>1.7980814132183534</v>
      </c>
      <c r="V845" s="98">
        <f t="shared" si="449"/>
        <v>10.992529013108452</v>
      </c>
      <c r="W845" s="49">
        <f t="shared" si="450"/>
        <v>5.5186230568015624</v>
      </c>
      <c r="X845" s="317">
        <f t="shared" si="451"/>
        <v>6.9360722367813168E-2</v>
      </c>
      <c r="Y845" s="318">
        <v>6.9360722367813168E-2</v>
      </c>
      <c r="Z845" s="200"/>
      <c r="AA845" s="66"/>
      <c r="AB845" s="66"/>
      <c r="AC845" s="66">
        <v>250</v>
      </c>
      <c r="AD845" s="66"/>
      <c r="AE845" s="66"/>
      <c r="AF845" s="66"/>
      <c r="AG845" s="66"/>
      <c r="AH845" s="195"/>
      <c r="AI845" s="34"/>
      <c r="AJ845" s="229">
        <v>180</v>
      </c>
      <c r="AK845" s="34"/>
      <c r="AL845" s="34"/>
      <c r="AM845" s="34"/>
      <c r="AN845" s="201"/>
      <c r="AO845" s="201"/>
      <c r="AP845" s="202">
        <v>240</v>
      </c>
      <c r="AQ845" s="18"/>
      <c r="AR845" s="18"/>
      <c r="AS845" s="18"/>
      <c r="AT845" s="51"/>
      <c r="AU845" s="17"/>
      <c r="AV845" s="18"/>
      <c r="AW845" s="112"/>
      <c r="AX845" s="103"/>
      <c r="AY845" s="18"/>
      <c r="AZ845" s="18"/>
      <c r="BA845" s="18"/>
      <c r="BB845" s="17"/>
      <c r="BC845" s="19"/>
      <c r="BD845" s="19"/>
      <c r="BE845" s="19"/>
      <c r="BF845" s="17"/>
      <c r="BG845" s="18"/>
      <c r="BH845" s="18"/>
      <c r="BI845" s="128"/>
      <c r="BJ845" s="331"/>
      <c r="BK845" s="332"/>
      <c r="BL845" s="332"/>
      <c r="BM845" s="332"/>
      <c r="BN845" s="333"/>
      <c r="BO845" s="203">
        <f t="shared" si="452"/>
        <v>6.9363999999999999</v>
      </c>
      <c r="BP845" s="285">
        <v>8.7456928758866894</v>
      </c>
      <c r="BQ845" s="204">
        <v>2.9073705900878983</v>
      </c>
      <c r="BR845" s="204"/>
      <c r="BS845" s="47"/>
      <c r="BT845" s="42"/>
      <c r="BU845" s="42"/>
      <c r="BV845" s="42"/>
      <c r="BW845" s="43"/>
      <c r="BX845" s="191"/>
      <c r="BY845" s="191"/>
      <c r="BZ845" s="205"/>
      <c r="CA845" s="191"/>
      <c r="CB845" s="206"/>
      <c r="CC845" s="191"/>
      <c r="CD845" s="207">
        <f t="shared" si="453"/>
        <v>63.754367809608205</v>
      </c>
      <c r="CE845" s="47" t="s">
        <v>356</v>
      </c>
      <c r="CF845" s="42">
        <v>31.8</v>
      </c>
      <c r="CG845" s="42" t="s">
        <v>353</v>
      </c>
      <c r="CH845" s="42">
        <v>175</v>
      </c>
      <c r="CI845" s="191"/>
      <c r="CJ845" s="192"/>
      <c r="CK845" s="191" t="s">
        <v>357</v>
      </c>
      <c r="CL845" s="191" t="s">
        <v>358</v>
      </c>
      <c r="CM845" s="208">
        <v>0.13</v>
      </c>
      <c r="CN845" s="191">
        <v>470</v>
      </c>
      <c r="CO845" s="205">
        <f t="shared" si="454"/>
        <v>81.215757385331955</v>
      </c>
      <c r="CP845" s="191">
        <f t="shared" si="455"/>
        <v>47.815775857206148</v>
      </c>
      <c r="CQ845" s="145" t="s">
        <v>353</v>
      </c>
      <c r="CR845" s="191">
        <v>175</v>
      </c>
      <c r="CS845" s="191"/>
      <c r="CT845" s="191"/>
      <c r="CU845" s="191"/>
      <c r="CV845" s="192"/>
      <c r="CW845" s="191" t="s">
        <v>357</v>
      </c>
      <c r="CX845" s="209" t="s">
        <v>358</v>
      </c>
      <c r="CY845" s="208">
        <v>0.13</v>
      </c>
      <c r="CZ845" s="191">
        <v>470</v>
      </c>
      <c r="DA845" s="191"/>
      <c r="DB845" s="191">
        <f t="shared" si="456"/>
        <v>60.663624064300429</v>
      </c>
      <c r="DC845" s="43">
        <f t="shared" si="457"/>
        <v>0</v>
      </c>
      <c r="DD845" s="191" t="s">
        <v>362</v>
      </c>
      <c r="DE845" s="191">
        <v>100</v>
      </c>
      <c r="DF845" s="191" t="s">
        <v>361</v>
      </c>
      <c r="DG845" s="191">
        <v>20</v>
      </c>
      <c r="DH845" s="191" t="s">
        <v>353</v>
      </c>
      <c r="DI845" s="192">
        <v>175</v>
      </c>
      <c r="DJ845" s="191"/>
      <c r="DK845" s="209"/>
      <c r="DL845" s="208"/>
      <c r="DM845" s="191"/>
      <c r="DN845" s="191">
        <f t="shared" si="458"/>
        <v>60.663624064300429</v>
      </c>
      <c r="DO845" s="192">
        <f t="shared" si="459"/>
        <v>0</v>
      </c>
      <c r="DP845" s="191">
        <v>1</v>
      </c>
      <c r="DQ845" s="191" t="s">
        <v>363</v>
      </c>
      <c r="DR845" s="191" t="s">
        <v>371</v>
      </c>
      <c r="DS845" s="208">
        <v>0.13400000000000001</v>
      </c>
      <c r="DT845" s="191">
        <v>580</v>
      </c>
      <c r="DU845" s="191">
        <f t="shared" si="460"/>
        <v>8.7456928758866894</v>
      </c>
      <c r="DV845" s="191">
        <v>0.375</v>
      </c>
      <c r="DW845" s="191">
        <v>0.45</v>
      </c>
      <c r="DX845" s="192">
        <f t="shared" si="461"/>
        <v>10.625727968268034</v>
      </c>
      <c r="DY845" s="191">
        <v>1</v>
      </c>
      <c r="DZ845" s="191" t="s">
        <v>363</v>
      </c>
      <c r="EA845" s="191" t="s">
        <v>371</v>
      </c>
      <c r="EB845" s="208">
        <v>0.13400000000000001</v>
      </c>
      <c r="EC845" s="191">
        <v>580</v>
      </c>
      <c r="ED845" s="191">
        <f t="shared" si="462"/>
        <v>2.9073705900878983</v>
      </c>
      <c r="EE845" s="191">
        <v>0.47499999999999998</v>
      </c>
      <c r="EF845" s="191">
        <v>0.47499999999999998</v>
      </c>
      <c r="EG845" s="191">
        <f t="shared" si="463"/>
        <v>5.3128639841340171</v>
      </c>
      <c r="EH845" s="166">
        <f t="shared" si="464"/>
        <v>2</v>
      </c>
      <c r="EI845" s="205">
        <f t="shared" si="465"/>
        <v>3.0567384024712001</v>
      </c>
      <c r="EJ845" s="205">
        <f t="shared" si="466"/>
        <v>1.7980814132183531</v>
      </c>
      <c r="EK845" s="51">
        <f t="shared" si="480"/>
        <v>0.8592891768695452</v>
      </c>
      <c r="EL845" s="220">
        <f t="shared" si="467"/>
        <v>0.20573079876439992</v>
      </c>
      <c r="EM845" s="221">
        <f t="shared" si="468"/>
        <v>5.4962645065542262</v>
      </c>
      <c r="EN845" s="191"/>
      <c r="EO845" s="313"/>
      <c r="EP845" s="192" t="s">
        <v>354</v>
      </c>
      <c r="EQ845" s="222">
        <f t="shared" si="469"/>
        <v>3.0567384024712001</v>
      </c>
      <c r="ER845" s="191">
        <f t="shared" si="470"/>
        <v>1.7980814132183531</v>
      </c>
      <c r="ES845" s="51">
        <f t="shared" si="471"/>
        <v>0.8592891768695452</v>
      </c>
      <c r="ET845" s="191">
        <f t="shared" si="481"/>
        <v>3.6739307987643999</v>
      </c>
      <c r="EU845" s="191">
        <f t="shared" si="472"/>
        <v>5.4962645065542262</v>
      </c>
      <c r="EV845" s="191"/>
      <c r="EW845" s="191"/>
      <c r="EX845" s="192" t="str">
        <f t="shared" si="473"/>
        <v>Front</v>
      </c>
      <c r="EY845" s="145"/>
      <c r="EZ845" s="191"/>
      <c r="FA845" s="191"/>
      <c r="FB845" s="191"/>
      <c r="FC845" s="191"/>
      <c r="FD845" s="191"/>
      <c r="FE845" s="191"/>
      <c r="FF845" s="192"/>
      <c r="FG845" s="145"/>
      <c r="FH845" s="191"/>
      <c r="FI845" s="191"/>
      <c r="FJ845" s="191"/>
      <c r="FK845" s="191"/>
      <c r="FL845" s="191"/>
      <c r="FM845" s="191"/>
      <c r="FN845" s="192"/>
      <c r="FO845" s="145"/>
      <c r="FP845" s="191"/>
      <c r="FQ845" s="191"/>
      <c r="FR845" s="191"/>
      <c r="FS845" s="191"/>
      <c r="FT845" s="191"/>
      <c r="FU845" s="191"/>
      <c r="FV845" s="192"/>
      <c r="FW845" s="191"/>
      <c r="FX845" s="191"/>
      <c r="FY845" s="191"/>
      <c r="FZ845" s="191"/>
      <c r="GA845" s="191"/>
      <c r="GB845" s="191"/>
      <c r="GC845" s="191"/>
      <c r="GD845" s="210"/>
      <c r="GE845" s="145"/>
      <c r="GF845" s="191"/>
      <c r="GG845" s="191"/>
      <c r="GH845" s="191"/>
      <c r="GI845" s="191"/>
      <c r="GJ845" s="191"/>
      <c r="GK845" s="191"/>
      <c r="GL845" s="210"/>
      <c r="GM845" s="145"/>
      <c r="GN845" s="191"/>
      <c r="GO845" s="191"/>
      <c r="GP845" s="191"/>
      <c r="GQ845" s="191"/>
      <c r="GR845" s="191"/>
      <c r="GS845" s="191"/>
      <c r="GT845" s="210"/>
      <c r="GU845" s="145"/>
      <c r="GV845" s="191"/>
      <c r="GW845" s="191"/>
      <c r="GX845" s="191"/>
      <c r="GY845" s="191"/>
      <c r="GZ845" s="191"/>
      <c r="HA845" s="191"/>
      <c r="HB845" s="210"/>
      <c r="HC845" s="145"/>
      <c r="HD845" s="191"/>
      <c r="HE845" s="191"/>
      <c r="HF845" s="191"/>
      <c r="HG845" s="191"/>
      <c r="HH845" s="191"/>
      <c r="HI845" s="191"/>
      <c r="HJ845" s="210"/>
      <c r="HR845" s="310"/>
    </row>
    <row r="846" spans="1:226" s="309" customFormat="1" ht="14.45" customHeight="1" x14ac:dyDescent="0.25">
      <c r="A846" s="211" t="s">
        <v>431</v>
      </c>
      <c r="B846" s="194" t="s">
        <v>0</v>
      </c>
      <c r="C846" s="31">
        <f t="shared" si="482"/>
        <v>836</v>
      </c>
      <c r="D846" s="173" t="str">
        <f t="shared" si="436"/>
        <v>Dw_836</v>
      </c>
      <c r="E846" s="4">
        <v>500.41875772622677</v>
      </c>
      <c r="F846" s="195" t="s">
        <v>360</v>
      </c>
      <c r="G846" s="195">
        <v>17.5</v>
      </c>
      <c r="H846" s="3">
        <f t="shared" si="437"/>
        <v>58.296939550799166</v>
      </c>
      <c r="I846" s="196">
        <f t="shared" si="438"/>
        <v>207.56819163927253</v>
      </c>
      <c r="J846" s="1">
        <f t="shared" si="439"/>
        <v>0.30000000000000004</v>
      </c>
      <c r="K846" s="280">
        <f t="shared" si="440"/>
        <v>0.68448395766655978</v>
      </c>
      <c r="L846" s="280">
        <f t="shared" si="441"/>
        <v>0.79099018288693068</v>
      </c>
      <c r="M846" s="225">
        <f t="shared" si="442"/>
        <v>1.0681599749763901</v>
      </c>
      <c r="N846" s="15" t="s">
        <v>432</v>
      </c>
      <c r="O846" s="197">
        <f t="shared" si="443"/>
        <v>0.59324263716519798</v>
      </c>
      <c r="P846" s="198">
        <f t="shared" si="444"/>
        <v>0</v>
      </c>
      <c r="Q846" s="198">
        <f t="shared" si="445"/>
        <v>0</v>
      </c>
      <c r="R846" s="198">
        <f t="shared" si="446"/>
        <v>0.74840251014406389</v>
      </c>
      <c r="S846" s="77">
        <f t="shared" si="447"/>
        <v>0.92110496196980374</v>
      </c>
      <c r="T846" s="199"/>
      <c r="U846" s="3">
        <f t="shared" si="448"/>
        <v>1.8981122077663339</v>
      </c>
      <c r="V846" s="98">
        <f t="shared" si="449"/>
        <v>12.249621841123393</v>
      </c>
      <c r="W846" s="49">
        <f t="shared" si="450"/>
        <v>4.759080754239255</v>
      </c>
      <c r="X846" s="317">
        <f t="shared" si="451"/>
        <v>8.1306042232126702E-2</v>
      </c>
      <c r="Y846" s="318">
        <v>8.1306042232126702E-2</v>
      </c>
      <c r="Z846" s="200"/>
      <c r="AA846" s="66"/>
      <c r="AB846" s="66"/>
      <c r="AC846" s="66">
        <v>250</v>
      </c>
      <c r="AD846" s="66"/>
      <c r="AE846" s="66"/>
      <c r="AF846" s="66"/>
      <c r="AG846" s="66"/>
      <c r="AH846" s="195"/>
      <c r="AI846" s="34"/>
      <c r="AJ846" s="229">
        <v>180</v>
      </c>
      <c r="AK846" s="34"/>
      <c r="AL846" s="34"/>
      <c r="AM846" s="34"/>
      <c r="AN846" s="201"/>
      <c r="AO846" s="201"/>
      <c r="AP846" s="202">
        <v>240</v>
      </c>
      <c r="AQ846" s="18"/>
      <c r="AR846" s="18"/>
      <c r="AS846" s="18"/>
      <c r="AT846" s="51"/>
      <c r="AU846" s="17"/>
      <c r="AV846" s="18"/>
      <c r="AW846" s="112"/>
      <c r="AX846" s="103"/>
      <c r="AY846" s="18"/>
      <c r="AZ846" s="18"/>
      <c r="BA846" s="18"/>
      <c r="BB846" s="17"/>
      <c r="BC846" s="19"/>
      <c r="BD846" s="19"/>
      <c r="BE846" s="19"/>
      <c r="BF846" s="17"/>
      <c r="BG846" s="18"/>
      <c r="BH846" s="18"/>
      <c r="BI846" s="128"/>
      <c r="BJ846" s="331"/>
      <c r="BK846" s="332"/>
      <c r="BL846" s="332"/>
      <c r="BM846" s="332"/>
      <c r="BN846" s="333"/>
      <c r="BO846" s="203">
        <f t="shared" si="452"/>
        <v>6.9363999999999999</v>
      </c>
      <c r="BP846" s="285">
        <v>8.4044950623953589</v>
      </c>
      <c r="BQ846" s="204">
        <v>2.9650914163632014</v>
      </c>
      <c r="BR846" s="204"/>
      <c r="BS846" s="47"/>
      <c r="BT846" s="42"/>
      <c r="BU846" s="42"/>
      <c r="BV846" s="42"/>
      <c r="BW846" s="43"/>
      <c r="BX846" s="191"/>
      <c r="BY846" s="191"/>
      <c r="BZ846" s="205"/>
      <c r="CA846" s="191"/>
      <c r="CB846" s="206"/>
      <c r="CC846" s="191"/>
      <c r="CD846" s="207">
        <f t="shared" si="453"/>
        <v>62.270457491781762</v>
      </c>
      <c r="CE846" s="47" t="s">
        <v>356</v>
      </c>
      <c r="CF846" s="42">
        <v>31.8</v>
      </c>
      <c r="CG846" s="42" t="s">
        <v>353</v>
      </c>
      <c r="CH846" s="42">
        <v>175</v>
      </c>
      <c r="CI846" s="191"/>
      <c r="CJ846" s="192"/>
      <c r="CK846" s="191" t="s">
        <v>357</v>
      </c>
      <c r="CL846" s="191" t="s">
        <v>358</v>
      </c>
      <c r="CM846" s="208">
        <v>0.13</v>
      </c>
      <c r="CN846" s="191">
        <v>470</v>
      </c>
      <c r="CO846" s="205">
        <f t="shared" si="454"/>
        <v>81.002758686246324</v>
      </c>
      <c r="CP846" s="191">
        <f t="shared" si="455"/>
        <v>46.70284311883632</v>
      </c>
      <c r="CQ846" s="145" t="s">
        <v>353</v>
      </c>
      <c r="CR846" s="191">
        <v>175</v>
      </c>
      <c r="CS846" s="191"/>
      <c r="CT846" s="191"/>
      <c r="CU846" s="191"/>
      <c r="CV846" s="192"/>
      <c r="CW846" s="191" t="s">
        <v>357</v>
      </c>
      <c r="CX846" s="209" t="s">
        <v>358</v>
      </c>
      <c r="CY846" s="208">
        <v>0.13</v>
      </c>
      <c r="CZ846" s="191">
        <v>470</v>
      </c>
      <c r="DA846" s="191"/>
      <c r="DB846" s="191">
        <f t="shared" si="456"/>
        <v>58.296939550799166</v>
      </c>
      <c r="DC846" s="43">
        <f t="shared" si="457"/>
        <v>0</v>
      </c>
      <c r="DD846" s="191" t="s">
        <v>362</v>
      </c>
      <c r="DE846" s="191">
        <v>100</v>
      </c>
      <c r="DF846" s="191" t="s">
        <v>361</v>
      </c>
      <c r="DG846" s="191">
        <v>20</v>
      </c>
      <c r="DH846" s="191" t="s">
        <v>353</v>
      </c>
      <c r="DI846" s="192">
        <v>175</v>
      </c>
      <c r="DJ846" s="191"/>
      <c r="DK846" s="209"/>
      <c r="DL846" s="208"/>
      <c r="DM846" s="191"/>
      <c r="DN846" s="191">
        <f t="shared" si="458"/>
        <v>58.296939550799166</v>
      </c>
      <c r="DO846" s="192">
        <f t="shared" si="459"/>
        <v>0</v>
      </c>
      <c r="DP846" s="191">
        <v>1</v>
      </c>
      <c r="DQ846" s="191" t="s">
        <v>363</v>
      </c>
      <c r="DR846" s="191" t="s">
        <v>371</v>
      </c>
      <c r="DS846" s="208">
        <v>0.13400000000000001</v>
      </c>
      <c r="DT846" s="191">
        <v>580</v>
      </c>
      <c r="DU846" s="191">
        <f t="shared" si="460"/>
        <v>8.4044950623953589</v>
      </c>
      <c r="DV846" s="191">
        <v>0.375</v>
      </c>
      <c r="DW846" s="191">
        <v>0.45</v>
      </c>
      <c r="DX846" s="192">
        <f t="shared" si="461"/>
        <v>10.378409581963627</v>
      </c>
      <c r="DY846" s="191">
        <v>1</v>
      </c>
      <c r="DZ846" s="191" t="s">
        <v>363</v>
      </c>
      <c r="EA846" s="191" t="s">
        <v>371</v>
      </c>
      <c r="EB846" s="208">
        <v>0.13400000000000001</v>
      </c>
      <c r="EC846" s="191">
        <v>580</v>
      </c>
      <c r="ED846" s="191">
        <f t="shared" si="462"/>
        <v>2.9650914163632014</v>
      </c>
      <c r="EE846" s="191">
        <v>0.47499999999999998</v>
      </c>
      <c r="EF846" s="191">
        <v>0.47499999999999998</v>
      </c>
      <c r="EG846" s="191">
        <f t="shared" si="463"/>
        <v>5.1892047909818135</v>
      </c>
      <c r="EH846" s="166">
        <f t="shared" si="464"/>
        <v>2</v>
      </c>
      <c r="EI846" s="205">
        <f t="shared" si="465"/>
        <v>3.2267907532027675</v>
      </c>
      <c r="EJ846" s="205">
        <f t="shared" si="466"/>
        <v>1.8981122077663339</v>
      </c>
      <c r="EK846" s="51">
        <f t="shared" si="480"/>
        <v>0.81697920859686746</v>
      </c>
      <c r="EL846" s="220">
        <f t="shared" si="467"/>
        <v>0.12070462339861621</v>
      </c>
      <c r="EM846" s="221">
        <f t="shared" si="468"/>
        <v>6.1248109205616963</v>
      </c>
      <c r="EN846" s="191"/>
      <c r="EO846" s="313"/>
      <c r="EP846" s="192" t="s">
        <v>354</v>
      </c>
      <c r="EQ846" s="222">
        <f t="shared" si="469"/>
        <v>3.2267907532027675</v>
      </c>
      <c r="ER846" s="191">
        <f t="shared" si="470"/>
        <v>1.8981122077663339</v>
      </c>
      <c r="ES846" s="51">
        <f t="shared" si="471"/>
        <v>0.81697920859686746</v>
      </c>
      <c r="ET846" s="191">
        <f t="shared" si="481"/>
        <v>3.5889046233986162</v>
      </c>
      <c r="EU846" s="191">
        <f t="shared" si="472"/>
        <v>6.1248109205616963</v>
      </c>
      <c r="EV846" s="191"/>
      <c r="EW846" s="191"/>
      <c r="EX846" s="192" t="str">
        <f t="shared" si="473"/>
        <v>Front</v>
      </c>
      <c r="EY846" s="145"/>
      <c r="EZ846" s="191"/>
      <c r="FA846" s="191"/>
      <c r="FB846" s="191"/>
      <c r="FC846" s="191"/>
      <c r="FD846" s="191"/>
      <c r="FE846" s="191"/>
      <c r="FF846" s="192"/>
      <c r="FG846" s="145"/>
      <c r="FH846" s="191"/>
      <c r="FI846" s="191"/>
      <c r="FJ846" s="191"/>
      <c r="FK846" s="191"/>
      <c r="FL846" s="191"/>
      <c r="FM846" s="191"/>
      <c r="FN846" s="192"/>
      <c r="FO846" s="145"/>
      <c r="FP846" s="191"/>
      <c r="FQ846" s="191"/>
      <c r="FR846" s="191"/>
      <c r="FS846" s="191"/>
      <c r="FT846" s="191"/>
      <c r="FU846" s="191"/>
      <c r="FV846" s="192"/>
      <c r="FW846" s="191"/>
      <c r="FX846" s="191"/>
      <c r="FY846" s="191"/>
      <c r="FZ846" s="191"/>
      <c r="GA846" s="191"/>
      <c r="GB846" s="191"/>
      <c r="GC846" s="191"/>
      <c r="GD846" s="210"/>
      <c r="GE846" s="145"/>
      <c r="GF846" s="191"/>
      <c r="GG846" s="191"/>
      <c r="GH846" s="191"/>
      <c r="GI846" s="191"/>
      <c r="GJ846" s="191"/>
      <c r="GK846" s="191"/>
      <c r="GL846" s="210"/>
      <c r="GM846" s="145"/>
      <c r="GN846" s="191"/>
      <c r="GO846" s="191"/>
      <c r="GP846" s="191"/>
      <c r="GQ846" s="191"/>
      <c r="GR846" s="191"/>
      <c r="GS846" s="191"/>
      <c r="GT846" s="210"/>
      <c r="GU846" s="145"/>
      <c r="GV846" s="191"/>
      <c r="GW846" s="191"/>
      <c r="GX846" s="191"/>
      <c r="GY846" s="191"/>
      <c r="GZ846" s="191"/>
      <c r="HA846" s="191"/>
      <c r="HB846" s="210"/>
      <c r="HC846" s="145"/>
      <c r="HD846" s="191"/>
      <c r="HE846" s="191"/>
      <c r="HF846" s="191"/>
      <c r="HG846" s="191"/>
      <c r="HH846" s="191"/>
      <c r="HI846" s="191"/>
      <c r="HJ846" s="210"/>
      <c r="HR846" s="310"/>
    </row>
    <row r="847" spans="1:226" s="309" customFormat="1" ht="14.45" customHeight="1" x14ac:dyDescent="0.25">
      <c r="A847" s="211" t="s">
        <v>431</v>
      </c>
      <c r="B847" s="194" t="s">
        <v>0</v>
      </c>
      <c r="C847" s="31">
        <f t="shared" si="482"/>
        <v>837</v>
      </c>
      <c r="D847" s="173" t="str">
        <f t="shared" si="436"/>
        <v>Dw_837</v>
      </c>
      <c r="E847" s="4">
        <v>423.06779209545681</v>
      </c>
      <c r="F847" s="195" t="s">
        <v>360</v>
      </c>
      <c r="G847" s="195">
        <v>17.5</v>
      </c>
      <c r="H847" s="3">
        <f t="shared" si="437"/>
        <v>51.737269388978795</v>
      </c>
      <c r="I847" s="196">
        <f t="shared" si="438"/>
        <v>182.61542120459529</v>
      </c>
      <c r="J847" s="1">
        <f t="shared" si="439"/>
        <v>0.3</v>
      </c>
      <c r="K847" s="280">
        <f t="shared" si="440"/>
        <v>0.69224179313596901</v>
      </c>
      <c r="L847" s="280">
        <f t="shared" si="441"/>
        <v>0.97148610521558754</v>
      </c>
      <c r="M847" s="225">
        <f t="shared" si="442"/>
        <v>1.058900614748117</v>
      </c>
      <c r="N847" s="15" t="s">
        <v>432</v>
      </c>
      <c r="O847" s="197">
        <f t="shared" si="443"/>
        <v>0.72861457891169079</v>
      </c>
      <c r="P847" s="198">
        <f t="shared" si="444"/>
        <v>0</v>
      </c>
      <c r="Q847" s="198">
        <f t="shared" si="445"/>
        <v>0</v>
      </c>
      <c r="R847" s="198">
        <f t="shared" si="446"/>
        <v>0.74191497213523638</v>
      </c>
      <c r="S847" s="77">
        <f t="shared" si="447"/>
        <v>0.87411964539979736</v>
      </c>
      <c r="T847" s="199"/>
      <c r="U847" s="3">
        <f t="shared" si="448"/>
        <v>2.5866332552791453</v>
      </c>
      <c r="V847" s="98">
        <f t="shared" si="449"/>
        <v>22.748283430874359</v>
      </c>
      <c r="W847" s="49">
        <f t="shared" si="450"/>
        <v>2.2743372943366835</v>
      </c>
      <c r="X847" s="317">
        <f t="shared" si="451"/>
        <v>0.20034504683363652</v>
      </c>
      <c r="Y847" s="318">
        <v>0.20034504683363649</v>
      </c>
      <c r="Z847" s="200"/>
      <c r="AA847" s="66"/>
      <c r="AB847" s="66"/>
      <c r="AC847" s="66">
        <v>250</v>
      </c>
      <c r="AD847" s="66"/>
      <c r="AE847" s="66"/>
      <c r="AF847" s="66"/>
      <c r="AG847" s="66"/>
      <c r="AH847" s="195"/>
      <c r="AI847" s="34"/>
      <c r="AJ847" s="229">
        <v>180</v>
      </c>
      <c r="AK847" s="34"/>
      <c r="AL847" s="34"/>
      <c r="AM847" s="34"/>
      <c r="AN847" s="201"/>
      <c r="AO847" s="201"/>
      <c r="AP847" s="202">
        <v>240</v>
      </c>
      <c r="AQ847" s="18"/>
      <c r="AR847" s="18"/>
      <c r="AS847" s="18"/>
      <c r="AT847" s="51"/>
      <c r="AU847" s="17"/>
      <c r="AV847" s="18"/>
      <c r="AW847" s="112"/>
      <c r="AX847" s="103"/>
      <c r="AY847" s="18"/>
      <c r="AZ847" s="18"/>
      <c r="BA847" s="18"/>
      <c r="BB847" s="17"/>
      <c r="BC847" s="19"/>
      <c r="BD847" s="19"/>
      <c r="BE847" s="19"/>
      <c r="BF847" s="17"/>
      <c r="BG847" s="18"/>
      <c r="BH847" s="18"/>
      <c r="BI847" s="128"/>
      <c r="BJ847" s="331"/>
      <c r="BK847" s="332"/>
      <c r="BL847" s="332"/>
      <c r="BM847" s="332"/>
      <c r="BN847" s="333"/>
      <c r="BO847" s="203">
        <f t="shared" si="452"/>
        <v>6.9363999999999999</v>
      </c>
      <c r="BP847" s="285">
        <v>7.4588070741276162</v>
      </c>
      <c r="BQ847" s="204">
        <v>2.7488622434920349</v>
      </c>
      <c r="BR847" s="204"/>
      <c r="BS847" s="47"/>
      <c r="BT847" s="42"/>
      <c r="BU847" s="42"/>
      <c r="BV847" s="42"/>
      <c r="BW847" s="43"/>
      <c r="BX847" s="191"/>
      <c r="BY847" s="191"/>
      <c r="BZ847" s="205"/>
      <c r="CA847" s="191"/>
      <c r="CB847" s="206"/>
      <c r="CC847" s="191"/>
      <c r="CD847" s="207">
        <f t="shared" si="453"/>
        <v>54.784626361378585</v>
      </c>
      <c r="CE847" s="47" t="s">
        <v>356</v>
      </c>
      <c r="CF847" s="42">
        <v>31.8</v>
      </c>
      <c r="CG847" s="42" t="s">
        <v>353</v>
      </c>
      <c r="CH847" s="42">
        <v>175</v>
      </c>
      <c r="CI847" s="191"/>
      <c r="CJ847" s="192"/>
      <c r="CK847" s="191" t="s">
        <v>357</v>
      </c>
      <c r="CL847" s="191" t="s">
        <v>358</v>
      </c>
      <c r="CM847" s="208">
        <v>0.13</v>
      </c>
      <c r="CN847" s="191">
        <v>470</v>
      </c>
      <c r="CO847" s="205">
        <f t="shared" si="454"/>
        <v>69.169328575209846</v>
      </c>
      <c r="CP847" s="191">
        <f t="shared" si="455"/>
        <v>41.088469771033942</v>
      </c>
      <c r="CQ847" s="145" t="s">
        <v>353</v>
      </c>
      <c r="CR847" s="191">
        <v>175</v>
      </c>
      <c r="CS847" s="191"/>
      <c r="CT847" s="191"/>
      <c r="CU847" s="191"/>
      <c r="CV847" s="192"/>
      <c r="CW847" s="191" t="s">
        <v>357</v>
      </c>
      <c r="CX847" s="209" t="s">
        <v>358</v>
      </c>
      <c r="CY847" s="208">
        <v>0.13</v>
      </c>
      <c r="CZ847" s="191">
        <v>470</v>
      </c>
      <c r="DA847" s="191"/>
      <c r="DB847" s="191">
        <f t="shared" si="456"/>
        <v>51.737269388978795</v>
      </c>
      <c r="DC847" s="43">
        <f t="shared" si="457"/>
        <v>0</v>
      </c>
      <c r="DD847" s="191" t="s">
        <v>362</v>
      </c>
      <c r="DE847" s="191">
        <v>100</v>
      </c>
      <c r="DF847" s="191" t="s">
        <v>361</v>
      </c>
      <c r="DG847" s="191">
        <v>20</v>
      </c>
      <c r="DH847" s="191" t="s">
        <v>353</v>
      </c>
      <c r="DI847" s="192">
        <v>175</v>
      </c>
      <c r="DJ847" s="191"/>
      <c r="DK847" s="209"/>
      <c r="DL847" s="208"/>
      <c r="DM847" s="191"/>
      <c r="DN847" s="191">
        <f t="shared" si="458"/>
        <v>51.737269388978795</v>
      </c>
      <c r="DO847" s="192">
        <f t="shared" si="459"/>
        <v>0</v>
      </c>
      <c r="DP847" s="191">
        <v>1</v>
      </c>
      <c r="DQ847" s="191" t="s">
        <v>363</v>
      </c>
      <c r="DR847" s="191" t="s">
        <v>371</v>
      </c>
      <c r="DS847" s="208">
        <v>0.13400000000000001</v>
      </c>
      <c r="DT847" s="191">
        <v>580</v>
      </c>
      <c r="DU847" s="191">
        <f t="shared" si="460"/>
        <v>7.4588070741276162</v>
      </c>
      <c r="DV847" s="191">
        <v>0.375</v>
      </c>
      <c r="DW847" s="191">
        <v>0.45</v>
      </c>
      <c r="DX847" s="192">
        <f t="shared" si="461"/>
        <v>9.1307710602297654</v>
      </c>
      <c r="DY847" s="191">
        <v>1</v>
      </c>
      <c r="DZ847" s="191" t="s">
        <v>363</v>
      </c>
      <c r="EA847" s="191" t="s">
        <v>371</v>
      </c>
      <c r="EB847" s="208">
        <v>0.13400000000000001</v>
      </c>
      <c r="EC847" s="191">
        <v>580</v>
      </c>
      <c r="ED847" s="191">
        <f t="shared" si="462"/>
        <v>2.7488622434920349</v>
      </c>
      <c r="EE847" s="191">
        <v>0.47499999999999998</v>
      </c>
      <c r="EF847" s="191">
        <v>0.47499999999999998</v>
      </c>
      <c r="EG847" s="191">
        <f t="shared" si="463"/>
        <v>4.5653855301148827</v>
      </c>
      <c r="EH847" s="166">
        <f t="shared" si="464"/>
        <v>2</v>
      </c>
      <c r="EI847" s="205">
        <f t="shared" si="465"/>
        <v>4.397276533974547</v>
      </c>
      <c r="EJ847" s="205">
        <f t="shared" si="466"/>
        <v>2.5866332552791453</v>
      </c>
      <c r="EK847" s="51">
        <f t="shared" si="480"/>
        <v>8.1114494106444779E-2</v>
      </c>
      <c r="EL847" s="220">
        <f t="shared" si="467"/>
        <v>1.2695617330127265</v>
      </c>
      <c r="EM847" s="221">
        <f t="shared" si="468"/>
        <v>11.37414171543718</v>
      </c>
      <c r="EN847" s="191"/>
      <c r="EO847" s="313"/>
      <c r="EP847" s="192" t="s">
        <v>354</v>
      </c>
      <c r="EQ847" s="222">
        <f t="shared" si="469"/>
        <v>4.397276533974547</v>
      </c>
      <c r="ER847" s="191">
        <f t="shared" si="470"/>
        <v>2.5866332552791453</v>
      </c>
      <c r="ES847" s="51">
        <f t="shared" si="471"/>
        <v>8.1114494106444779E-2</v>
      </c>
      <c r="ET847" s="191">
        <f t="shared" si="481"/>
        <v>1.2695617330127265</v>
      </c>
      <c r="EU847" s="191">
        <f t="shared" si="472"/>
        <v>11.37414171543718</v>
      </c>
      <c r="EV847" s="191"/>
      <c r="EW847" s="191"/>
      <c r="EX847" s="192" t="str">
        <f t="shared" si="473"/>
        <v>Rear</v>
      </c>
      <c r="EY847" s="145"/>
      <c r="EZ847" s="191"/>
      <c r="FA847" s="191"/>
      <c r="FB847" s="191"/>
      <c r="FC847" s="191"/>
      <c r="FD847" s="191"/>
      <c r="FE847" s="191"/>
      <c r="FF847" s="192"/>
      <c r="FG847" s="145"/>
      <c r="FH847" s="191"/>
      <c r="FI847" s="191"/>
      <c r="FJ847" s="191"/>
      <c r="FK847" s="191"/>
      <c r="FL847" s="191"/>
      <c r="FM847" s="191"/>
      <c r="FN847" s="192"/>
      <c r="FO847" s="145"/>
      <c r="FP847" s="191"/>
      <c r="FQ847" s="191"/>
      <c r="FR847" s="191"/>
      <c r="FS847" s="191"/>
      <c r="FT847" s="191"/>
      <c r="FU847" s="191"/>
      <c r="FV847" s="192"/>
      <c r="FW847" s="191"/>
      <c r="FX847" s="191"/>
      <c r="FY847" s="191"/>
      <c r="FZ847" s="191"/>
      <c r="GA847" s="191"/>
      <c r="GB847" s="191"/>
      <c r="GC847" s="191"/>
      <c r="GD847" s="210"/>
      <c r="GE847" s="145"/>
      <c r="GF847" s="191"/>
      <c r="GG847" s="191"/>
      <c r="GH847" s="191"/>
      <c r="GI847" s="191"/>
      <c r="GJ847" s="191"/>
      <c r="GK847" s="191"/>
      <c r="GL847" s="210"/>
      <c r="GM847" s="145"/>
      <c r="GN847" s="191"/>
      <c r="GO847" s="191"/>
      <c r="GP847" s="191"/>
      <c r="GQ847" s="191"/>
      <c r="GR847" s="191"/>
      <c r="GS847" s="191"/>
      <c r="GT847" s="210"/>
      <c r="GU847" s="145"/>
      <c r="GV847" s="191"/>
      <c r="GW847" s="191"/>
      <c r="GX847" s="191"/>
      <c r="GY847" s="191"/>
      <c r="GZ847" s="191"/>
      <c r="HA847" s="191"/>
      <c r="HB847" s="210"/>
      <c r="HC847" s="145"/>
      <c r="HD847" s="191"/>
      <c r="HE847" s="191"/>
      <c r="HF847" s="191"/>
      <c r="HG847" s="191"/>
      <c r="HH847" s="191"/>
      <c r="HI847" s="191"/>
      <c r="HJ847" s="210"/>
      <c r="HR847" s="310"/>
    </row>
    <row r="848" spans="1:226" s="309" customFormat="1" ht="14.45" customHeight="1" x14ac:dyDescent="0.25">
      <c r="A848" s="211" t="s">
        <v>431</v>
      </c>
      <c r="B848" s="194" t="s">
        <v>0</v>
      </c>
      <c r="C848" s="31">
        <f t="shared" si="482"/>
        <v>838</v>
      </c>
      <c r="D848" s="173" t="str">
        <f t="shared" si="436"/>
        <v>Dw_838</v>
      </c>
      <c r="E848" s="4">
        <v>550.55611984969255</v>
      </c>
      <c r="F848" s="195" t="s">
        <v>360</v>
      </c>
      <c r="G848" s="195">
        <v>17.5</v>
      </c>
      <c r="H848" s="3">
        <f t="shared" si="437"/>
        <v>42.964836706678426</v>
      </c>
      <c r="I848" s="196">
        <f t="shared" si="438"/>
        <v>157.19148102121954</v>
      </c>
      <c r="J848" s="1">
        <f t="shared" si="439"/>
        <v>0.3</v>
      </c>
      <c r="K848" s="280">
        <f t="shared" si="440"/>
        <v>0.66174920184262531</v>
      </c>
      <c r="L848" s="280">
        <f t="shared" si="441"/>
        <v>0.78140057437602894</v>
      </c>
      <c r="M848" s="225">
        <f t="shared" si="442"/>
        <v>1.0975823003427299</v>
      </c>
      <c r="N848" s="15" t="s">
        <v>432</v>
      </c>
      <c r="O848" s="197">
        <f t="shared" si="443"/>
        <v>0.58605043078202179</v>
      </c>
      <c r="P848" s="198">
        <f t="shared" si="444"/>
        <v>0</v>
      </c>
      <c r="Q848" s="198">
        <f t="shared" si="445"/>
        <v>0</v>
      </c>
      <c r="R848" s="198">
        <f t="shared" si="446"/>
        <v>0.76901715839366791</v>
      </c>
      <c r="S848" s="77">
        <f t="shared" si="447"/>
        <v>0.76220225148343601</v>
      </c>
      <c r="T848" s="199"/>
      <c r="U848" s="3">
        <f t="shared" si="448"/>
        <v>1.7914757673734583</v>
      </c>
      <c r="V848" s="98">
        <f t="shared" si="449"/>
        <v>10.911910445293488</v>
      </c>
      <c r="W848" s="49">
        <f t="shared" si="450"/>
        <v>3.9374257076321557</v>
      </c>
      <c r="X848" s="317">
        <f t="shared" si="451"/>
        <v>9.2913165448087892E-2</v>
      </c>
      <c r="Y848" s="318">
        <v>9.2913165448087892E-2</v>
      </c>
      <c r="Z848" s="200"/>
      <c r="AA848" s="66"/>
      <c r="AB848" s="66"/>
      <c r="AC848" s="66">
        <v>250</v>
      </c>
      <c r="AD848" s="66"/>
      <c r="AE848" s="66"/>
      <c r="AF848" s="66"/>
      <c r="AG848" s="66"/>
      <c r="AH848" s="195"/>
      <c r="AI848" s="34"/>
      <c r="AJ848" s="229">
        <v>180</v>
      </c>
      <c r="AK848" s="34"/>
      <c r="AL848" s="34"/>
      <c r="AM848" s="34"/>
      <c r="AN848" s="201"/>
      <c r="AO848" s="201"/>
      <c r="AP848" s="202">
        <v>240</v>
      </c>
      <c r="AQ848" s="18"/>
      <c r="AR848" s="18"/>
      <c r="AS848" s="18"/>
      <c r="AT848" s="51"/>
      <c r="AU848" s="17"/>
      <c r="AV848" s="18"/>
      <c r="AW848" s="112"/>
      <c r="AX848" s="103"/>
      <c r="AY848" s="18"/>
      <c r="AZ848" s="18"/>
      <c r="BA848" s="18"/>
      <c r="BB848" s="17"/>
      <c r="BC848" s="19"/>
      <c r="BD848" s="19"/>
      <c r="BE848" s="19"/>
      <c r="BF848" s="17"/>
      <c r="BG848" s="18"/>
      <c r="BH848" s="18"/>
      <c r="BI848" s="128"/>
      <c r="BJ848" s="331"/>
      <c r="BK848" s="332"/>
      <c r="BL848" s="332"/>
      <c r="BM848" s="332"/>
      <c r="BN848" s="333"/>
      <c r="BO848" s="203">
        <f t="shared" si="452"/>
        <v>6.9363999999999999</v>
      </c>
      <c r="BP848" s="285">
        <v>6.1941117448068779</v>
      </c>
      <c r="BQ848" s="204">
        <v>2.7135959737459112</v>
      </c>
      <c r="BR848" s="204"/>
      <c r="BS848" s="47"/>
      <c r="BT848" s="42"/>
      <c r="BU848" s="42"/>
      <c r="BV848" s="42"/>
      <c r="BW848" s="43"/>
      <c r="BX848" s="191"/>
      <c r="BY848" s="191"/>
      <c r="BZ848" s="205"/>
      <c r="CA848" s="191"/>
      <c r="CB848" s="206"/>
      <c r="CC848" s="191"/>
      <c r="CD848" s="207">
        <f t="shared" si="453"/>
        <v>47.157444306365861</v>
      </c>
      <c r="CE848" s="47" t="s">
        <v>356</v>
      </c>
      <c r="CF848" s="42">
        <v>31.8</v>
      </c>
      <c r="CG848" s="42" t="s">
        <v>353</v>
      </c>
      <c r="CH848" s="42">
        <v>175</v>
      </c>
      <c r="CI848" s="191"/>
      <c r="CJ848" s="192"/>
      <c r="CK848" s="191" t="s">
        <v>357</v>
      </c>
      <c r="CL848" s="191" t="s">
        <v>358</v>
      </c>
      <c r="CM848" s="208">
        <v>0.13</v>
      </c>
      <c r="CN848" s="191">
        <v>470</v>
      </c>
      <c r="CO848" s="205">
        <f t="shared" si="454"/>
        <v>61.290253756434829</v>
      </c>
      <c r="CP848" s="191">
        <f t="shared" si="455"/>
        <v>35.368083229774399</v>
      </c>
      <c r="CQ848" s="145" t="s">
        <v>353</v>
      </c>
      <c r="CR848" s="191">
        <v>175</v>
      </c>
      <c r="CS848" s="191"/>
      <c r="CT848" s="191"/>
      <c r="CU848" s="191"/>
      <c r="CV848" s="192"/>
      <c r="CW848" s="191" t="s">
        <v>357</v>
      </c>
      <c r="CX848" s="209" t="s">
        <v>358</v>
      </c>
      <c r="CY848" s="208">
        <v>0.13</v>
      </c>
      <c r="CZ848" s="191">
        <v>470</v>
      </c>
      <c r="DA848" s="191"/>
      <c r="DB848" s="191">
        <f t="shared" si="456"/>
        <v>42.964836706678426</v>
      </c>
      <c r="DC848" s="43">
        <f t="shared" si="457"/>
        <v>0</v>
      </c>
      <c r="DD848" s="191" t="s">
        <v>362</v>
      </c>
      <c r="DE848" s="191">
        <v>100</v>
      </c>
      <c r="DF848" s="191" t="s">
        <v>361</v>
      </c>
      <c r="DG848" s="191">
        <v>20</v>
      </c>
      <c r="DH848" s="191" t="s">
        <v>353</v>
      </c>
      <c r="DI848" s="192">
        <v>175</v>
      </c>
      <c r="DJ848" s="191"/>
      <c r="DK848" s="209"/>
      <c r="DL848" s="208"/>
      <c r="DM848" s="191"/>
      <c r="DN848" s="191">
        <f t="shared" si="458"/>
        <v>42.964836706678426</v>
      </c>
      <c r="DO848" s="192">
        <f t="shared" si="459"/>
        <v>0</v>
      </c>
      <c r="DP848" s="191">
        <v>1</v>
      </c>
      <c r="DQ848" s="191" t="s">
        <v>363</v>
      </c>
      <c r="DR848" s="191" t="s">
        <v>371</v>
      </c>
      <c r="DS848" s="208">
        <v>0.13400000000000001</v>
      </c>
      <c r="DT848" s="191">
        <v>580</v>
      </c>
      <c r="DU848" s="191">
        <f t="shared" si="460"/>
        <v>6.1941117448068779</v>
      </c>
      <c r="DV848" s="191">
        <v>0.375</v>
      </c>
      <c r="DW848" s="191">
        <v>0.45</v>
      </c>
      <c r="DX848" s="192">
        <f t="shared" si="461"/>
        <v>7.859574051060978</v>
      </c>
      <c r="DY848" s="191">
        <v>1</v>
      </c>
      <c r="DZ848" s="191" t="s">
        <v>363</v>
      </c>
      <c r="EA848" s="191" t="s">
        <v>371</v>
      </c>
      <c r="EB848" s="208">
        <v>0.13400000000000001</v>
      </c>
      <c r="EC848" s="191">
        <v>580</v>
      </c>
      <c r="ED848" s="191">
        <f t="shared" si="462"/>
        <v>2.7135959737459112</v>
      </c>
      <c r="EE848" s="191">
        <v>0.47499999999999998</v>
      </c>
      <c r="EF848" s="191">
        <v>0.47499999999999998</v>
      </c>
      <c r="EG848" s="191">
        <f t="shared" si="463"/>
        <v>3.929787025530489</v>
      </c>
      <c r="EH848" s="166">
        <f t="shared" si="464"/>
        <v>2</v>
      </c>
      <c r="EI848" s="205">
        <f t="shared" si="465"/>
        <v>3.0455088045348786</v>
      </c>
      <c r="EJ848" s="205">
        <f t="shared" si="466"/>
        <v>1.791475767373458</v>
      </c>
      <c r="EK848" s="51">
        <f t="shared" si="480"/>
        <v>0.67212020637245318</v>
      </c>
      <c r="EL848" s="220">
        <f t="shared" si="467"/>
        <v>0.21134559773256067</v>
      </c>
      <c r="EM848" s="221">
        <f t="shared" si="468"/>
        <v>5.455955222646744</v>
      </c>
      <c r="EN848" s="191"/>
      <c r="EO848" s="313"/>
      <c r="EP848" s="192" t="s">
        <v>354</v>
      </c>
      <c r="EQ848" s="222">
        <f t="shared" si="469"/>
        <v>3.0455088045348786</v>
      </c>
      <c r="ER848" s="191">
        <f t="shared" si="470"/>
        <v>1.791475767373458</v>
      </c>
      <c r="ES848" s="51">
        <f t="shared" si="471"/>
        <v>0.67212020637245318</v>
      </c>
      <c r="ET848" s="191">
        <f t="shared" si="481"/>
        <v>3.6795455977325604</v>
      </c>
      <c r="EU848" s="191">
        <f t="shared" si="472"/>
        <v>5.455955222646744</v>
      </c>
      <c r="EV848" s="191"/>
      <c r="EW848" s="191"/>
      <c r="EX848" s="192" t="str">
        <f t="shared" si="473"/>
        <v>Front</v>
      </c>
      <c r="EY848" s="145"/>
      <c r="EZ848" s="191"/>
      <c r="FA848" s="191"/>
      <c r="FB848" s="191"/>
      <c r="FC848" s="191"/>
      <c r="FD848" s="191"/>
      <c r="FE848" s="191"/>
      <c r="FF848" s="192"/>
      <c r="FG848" s="145"/>
      <c r="FH848" s="191"/>
      <c r="FI848" s="191"/>
      <c r="FJ848" s="191"/>
      <c r="FK848" s="191"/>
      <c r="FL848" s="191"/>
      <c r="FM848" s="191"/>
      <c r="FN848" s="192"/>
      <c r="FO848" s="145"/>
      <c r="FP848" s="191"/>
      <c r="FQ848" s="191"/>
      <c r="FR848" s="191"/>
      <c r="FS848" s="191"/>
      <c r="FT848" s="191"/>
      <c r="FU848" s="191"/>
      <c r="FV848" s="192"/>
      <c r="FW848" s="191"/>
      <c r="FX848" s="191"/>
      <c r="FY848" s="191"/>
      <c r="FZ848" s="191"/>
      <c r="GA848" s="191"/>
      <c r="GB848" s="191"/>
      <c r="GC848" s="191"/>
      <c r="GD848" s="210"/>
      <c r="GE848" s="145"/>
      <c r="GF848" s="191"/>
      <c r="GG848" s="191"/>
      <c r="GH848" s="191"/>
      <c r="GI848" s="191"/>
      <c r="GJ848" s="191"/>
      <c r="GK848" s="191"/>
      <c r="GL848" s="210"/>
      <c r="GM848" s="145"/>
      <c r="GN848" s="191"/>
      <c r="GO848" s="191"/>
      <c r="GP848" s="191"/>
      <c r="GQ848" s="191"/>
      <c r="GR848" s="191"/>
      <c r="GS848" s="191"/>
      <c r="GT848" s="210"/>
      <c r="GU848" s="145"/>
      <c r="GV848" s="191"/>
      <c r="GW848" s="191"/>
      <c r="GX848" s="191"/>
      <c r="GY848" s="191"/>
      <c r="GZ848" s="191"/>
      <c r="HA848" s="191"/>
      <c r="HB848" s="210"/>
      <c r="HC848" s="145"/>
      <c r="HD848" s="191"/>
      <c r="HE848" s="191"/>
      <c r="HF848" s="191"/>
      <c r="HG848" s="191"/>
      <c r="HH848" s="191"/>
      <c r="HI848" s="191"/>
      <c r="HJ848" s="210"/>
      <c r="HR848" s="310"/>
    </row>
    <row r="849" spans="1:226" s="309" customFormat="1" ht="14.45" customHeight="1" x14ac:dyDescent="0.25">
      <c r="A849" s="211" t="s">
        <v>431</v>
      </c>
      <c r="B849" s="194" t="s">
        <v>0</v>
      </c>
      <c r="C849" s="31">
        <f t="shared" si="482"/>
        <v>839</v>
      </c>
      <c r="D849" s="173" t="str">
        <f t="shared" si="436"/>
        <v>Dw_839</v>
      </c>
      <c r="E849" s="4">
        <v>489.41397576622808</v>
      </c>
      <c r="F849" s="195" t="s">
        <v>360</v>
      </c>
      <c r="G849" s="195">
        <v>17.5</v>
      </c>
      <c r="H849" s="3">
        <f t="shared" si="437"/>
        <v>55.107845583069412</v>
      </c>
      <c r="I849" s="196">
        <f t="shared" si="438"/>
        <v>197.05744227146062</v>
      </c>
      <c r="J849" s="1">
        <f t="shared" si="439"/>
        <v>0.3</v>
      </c>
      <c r="K849" s="280">
        <f t="shared" si="440"/>
        <v>0.68074666769145076</v>
      </c>
      <c r="L849" s="280">
        <f t="shared" si="441"/>
        <v>0.77089126358938376</v>
      </c>
      <c r="M849" s="225">
        <f t="shared" si="442"/>
        <v>1.0727552865830152</v>
      </c>
      <c r="N849" s="15" t="s">
        <v>432</v>
      </c>
      <c r="O849" s="197">
        <f t="shared" si="443"/>
        <v>0.57816844769203779</v>
      </c>
      <c r="P849" s="198">
        <f t="shared" si="444"/>
        <v>0</v>
      </c>
      <c r="Q849" s="198">
        <f t="shared" si="445"/>
        <v>0</v>
      </c>
      <c r="R849" s="198">
        <f t="shared" si="446"/>
        <v>0.75162219897519478</v>
      </c>
      <c r="S849" s="77">
        <f t="shared" si="447"/>
        <v>0.88862119843423393</v>
      </c>
      <c r="T849" s="199"/>
      <c r="U849" s="3">
        <f t="shared" si="448"/>
        <v>1.7282163666417296</v>
      </c>
      <c r="V849" s="98">
        <f t="shared" si="449"/>
        <v>10.154888153756357</v>
      </c>
      <c r="W849" s="49">
        <f t="shared" si="450"/>
        <v>5.4267309249176394</v>
      </c>
      <c r="X849" s="317">
        <f t="shared" si="451"/>
        <v>6.7745641530386619E-2</v>
      </c>
      <c r="Y849" s="318">
        <v>6.7745641530386619E-2</v>
      </c>
      <c r="Z849" s="200"/>
      <c r="AA849" s="66"/>
      <c r="AB849" s="66"/>
      <c r="AC849" s="66">
        <v>250</v>
      </c>
      <c r="AD849" s="66"/>
      <c r="AE849" s="66"/>
      <c r="AF849" s="66"/>
      <c r="AG849" s="66"/>
      <c r="AH849" s="195"/>
      <c r="AI849" s="34"/>
      <c r="AJ849" s="229">
        <v>180</v>
      </c>
      <c r="AK849" s="34"/>
      <c r="AL849" s="34"/>
      <c r="AM849" s="34"/>
      <c r="AN849" s="201"/>
      <c r="AO849" s="201"/>
      <c r="AP849" s="202">
        <v>240</v>
      </c>
      <c r="AQ849" s="18"/>
      <c r="AR849" s="18"/>
      <c r="AS849" s="18"/>
      <c r="AT849" s="51"/>
      <c r="AU849" s="17"/>
      <c r="AV849" s="18"/>
      <c r="AW849" s="112"/>
      <c r="AX849" s="103"/>
      <c r="AY849" s="18"/>
      <c r="AZ849" s="18"/>
      <c r="BA849" s="18"/>
      <c r="BB849" s="17"/>
      <c r="BC849" s="19"/>
      <c r="BD849" s="19"/>
      <c r="BE849" s="19"/>
      <c r="BF849" s="17"/>
      <c r="BG849" s="18"/>
      <c r="BH849" s="18"/>
      <c r="BI849" s="128"/>
      <c r="BJ849" s="331"/>
      <c r="BK849" s="332"/>
      <c r="BL849" s="332"/>
      <c r="BM849" s="332"/>
      <c r="BN849" s="333"/>
      <c r="BO849" s="203">
        <f t="shared" si="452"/>
        <v>6.9363999999999999</v>
      </c>
      <c r="BP849" s="285">
        <v>7.9447329426027062</v>
      </c>
      <c r="BQ849" s="204">
        <v>2.9178474327282369</v>
      </c>
      <c r="BR849" s="204"/>
      <c r="BS849" s="47"/>
      <c r="BT849" s="42"/>
      <c r="BU849" s="42"/>
      <c r="BV849" s="42"/>
      <c r="BW849" s="43"/>
      <c r="BX849" s="191"/>
      <c r="BY849" s="191"/>
      <c r="BZ849" s="205"/>
      <c r="CA849" s="191"/>
      <c r="CB849" s="206"/>
      <c r="CC849" s="191"/>
      <c r="CD849" s="207">
        <f t="shared" si="453"/>
        <v>59.117232681438182</v>
      </c>
      <c r="CE849" s="47" t="s">
        <v>356</v>
      </c>
      <c r="CF849" s="42">
        <v>31.8</v>
      </c>
      <c r="CG849" s="42" t="s">
        <v>353</v>
      </c>
      <c r="CH849" s="42">
        <v>175</v>
      </c>
      <c r="CI849" s="191"/>
      <c r="CJ849" s="192"/>
      <c r="CK849" s="191" t="s">
        <v>357</v>
      </c>
      <c r="CL849" s="191" t="s">
        <v>358</v>
      </c>
      <c r="CM849" s="208">
        <v>0.13</v>
      </c>
      <c r="CN849" s="191">
        <v>470</v>
      </c>
      <c r="CO849" s="205">
        <f t="shared" si="454"/>
        <v>76.870197253893934</v>
      </c>
      <c r="CP849" s="191">
        <f t="shared" si="455"/>
        <v>44.33792451107864</v>
      </c>
      <c r="CQ849" s="145" t="s">
        <v>353</v>
      </c>
      <c r="CR849" s="191">
        <v>175</v>
      </c>
      <c r="CS849" s="191"/>
      <c r="CT849" s="191"/>
      <c r="CU849" s="191"/>
      <c r="CV849" s="192"/>
      <c r="CW849" s="191" t="s">
        <v>357</v>
      </c>
      <c r="CX849" s="209" t="s">
        <v>358</v>
      </c>
      <c r="CY849" s="208">
        <v>0.13</v>
      </c>
      <c r="CZ849" s="191">
        <v>470</v>
      </c>
      <c r="DA849" s="191"/>
      <c r="DB849" s="191">
        <f t="shared" si="456"/>
        <v>55.107845583069412</v>
      </c>
      <c r="DC849" s="43">
        <f t="shared" si="457"/>
        <v>0</v>
      </c>
      <c r="DD849" s="191" t="s">
        <v>362</v>
      </c>
      <c r="DE849" s="191">
        <v>100</v>
      </c>
      <c r="DF849" s="191" t="s">
        <v>361</v>
      </c>
      <c r="DG849" s="191">
        <v>20</v>
      </c>
      <c r="DH849" s="191" t="s">
        <v>353</v>
      </c>
      <c r="DI849" s="192">
        <v>175</v>
      </c>
      <c r="DJ849" s="191"/>
      <c r="DK849" s="209"/>
      <c r="DL849" s="208"/>
      <c r="DM849" s="191"/>
      <c r="DN849" s="191">
        <f t="shared" si="458"/>
        <v>55.107845583069412</v>
      </c>
      <c r="DO849" s="192">
        <f t="shared" si="459"/>
        <v>0</v>
      </c>
      <c r="DP849" s="191">
        <v>1</v>
      </c>
      <c r="DQ849" s="191" t="s">
        <v>363</v>
      </c>
      <c r="DR849" s="191" t="s">
        <v>371</v>
      </c>
      <c r="DS849" s="208">
        <v>0.13400000000000001</v>
      </c>
      <c r="DT849" s="191">
        <v>580</v>
      </c>
      <c r="DU849" s="191">
        <f t="shared" si="460"/>
        <v>7.9447329426027062</v>
      </c>
      <c r="DV849" s="191">
        <v>0.375</v>
      </c>
      <c r="DW849" s="191">
        <v>0.45</v>
      </c>
      <c r="DX849" s="192">
        <f t="shared" si="461"/>
        <v>9.8528721135730315</v>
      </c>
      <c r="DY849" s="191">
        <v>1</v>
      </c>
      <c r="DZ849" s="191" t="s">
        <v>363</v>
      </c>
      <c r="EA849" s="191" t="s">
        <v>371</v>
      </c>
      <c r="EB849" s="208">
        <v>0.13400000000000001</v>
      </c>
      <c r="EC849" s="191">
        <v>580</v>
      </c>
      <c r="ED849" s="191">
        <f t="shared" si="462"/>
        <v>2.9178474327282369</v>
      </c>
      <c r="EE849" s="191">
        <v>0.47499999999999998</v>
      </c>
      <c r="EF849" s="191">
        <v>0.47499999999999998</v>
      </c>
      <c r="EG849" s="191">
        <f t="shared" si="463"/>
        <v>4.9264360567865157</v>
      </c>
      <c r="EH849" s="166">
        <f t="shared" si="464"/>
        <v>2</v>
      </c>
      <c r="EI849" s="205">
        <f t="shared" si="465"/>
        <v>2.9379678232909399</v>
      </c>
      <c r="EJ849" s="205">
        <f t="shared" si="466"/>
        <v>1.7282163666417294</v>
      </c>
      <c r="EK849" s="51">
        <f t="shared" si="480"/>
        <v>0.93963106608650748</v>
      </c>
      <c r="EL849" s="220">
        <f t="shared" si="467"/>
        <v>0.26511608835453004</v>
      </c>
      <c r="EM849" s="221">
        <f t="shared" si="468"/>
        <v>5.0774440768781783</v>
      </c>
      <c r="EN849" s="191"/>
      <c r="EO849" s="313"/>
      <c r="EP849" s="192" t="s">
        <v>354</v>
      </c>
      <c r="EQ849" s="222">
        <f t="shared" si="469"/>
        <v>2.9379678232909399</v>
      </c>
      <c r="ER849" s="191">
        <f t="shared" si="470"/>
        <v>1.7282163666417294</v>
      </c>
      <c r="ES849" s="51">
        <f t="shared" si="471"/>
        <v>0.93963106608650748</v>
      </c>
      <c r="ET849" s="191">
        <f t="shared" si="481"/>
        <v>3.7333160883545302</v>
      </c>
      <c r="EU849" s="191">
        <f t="shared" si="472"/>
        <v>5.0774440768781783</v>
      </c>
      <c r="EV849" s="191"/>
      <c r="EW849" s="191"/>
      <c r="EX849" s="192" t="str">
        <f t="shared" si="473"/>
        <v>Front</v>
      </c>
      <c r="EY849" s="145"/>
      <c r="EZ849" s="191"/>
      <c r="FA849" s="191"/>
      <c r="FB849" s="191"/>
      <c r="FC849" s="191"/>
      <c r="FD849" s="191"/>
      <c r="FE849" s="191"/>
      <c r="FF849" s="192"/>
      <c r="FG849" s="145"/>
      <c r="FH849" s="191"/>
      <c r="FI849" s="191"/>
      <c r="FJ849" s="191"/>
      <c r="FK849" s="191"/>
      <c r="FL849" s="191"/>
      <c r="FM849" s="191"/>
      <c r="FN849" s="192"/>
      <c r="FO849" s="145"/>
      <c r="FP849" s="191"/>
      <c r="FQ849" s="191"/>
      <c r="FR849" s="191"/>
      <c r="FS849" s="191"/>
      <c r="FT849" s="191"/>
      <c r="FU849" s="191"/>
      <c r="FV849" s="192"/>
      <c r="FW849" s="191"/>
      <c r="FX849" s="191"/>
      <c r="FY849" s="191"/>
      <c r="FZ849" s="191"/>
      <c r="GA849" s="191"/>
      <c r="GB849" s="191"/>
      <c r="GC849" s="191"/>
      <c r="GD849" s="210"/>
      <c r="GE849" s="145"/>
      <c r="GF849" s="191"/>
      <c r="GG849" s="191"/>
      <c r="GH849" s="191"/>
      <c r="GI849" s="191"/>
      <c r="GJ849" s="191"/>
      <c r="GK849" s="191"/>
      <c r="GL849" s="210"/>
      <c r="GM849" s="145"/>
      <c r="GN849" s="191"/>
      <c r="GO849" s="191"/>
      <c r="GP849" s="191"/>
      <c r="GQ849" s="191"/>
      <c r="GR849" s="191"/>
      <c r="GS849" s="191"/>
      <c r="GT849" s="210"/>
      <c r="GU849" s="145"/>
      <c r="GV849" s="191"/>
      <c r="GW849" s="191"/>
      <c r="GX849" s="191"/>
      <c r="GY849" s="191"/>
      <c r="GZ849" s="191"/>
      <c r="HA849" s="191"/>
      <c r="HB849" s="210"/>
      <c r="HC849" s="145"/>
      <c r="HD849" s="191"/>
      <c r="HE849" s="191"/>
      <c r="HF849" s="191"/>
      <c r="HG849" s="191"/>
      <c r="HH849" s="191"/>
      <c r="HI849" s="191"/>
      <c r="HJ849" s="210"/>
      <c r="HR849" s="310"/>
    </row>
    <row r="850" spans="1:226" s="309" customFormat="1" ht="14.45" customHeight="1" x14ac:dyDescent="0.25">
      <c r="A850" s="211" t="s">
        <v>431</v>
      </c>
      <c r="B850" s="194" t="s">
        <v>0</v>
      </c>
      <c r="C850" s="31">
        <f t="shared" si="482"/>
        <v>840</v>
      </c>
      <c r="D850" s="173" t="str">
        <f t="shared" si="436"/>
        <v>Dw_840</v>
      </c>
      <c r="E850" s="4">
        <v>465.87224858208742</v>
      </c>
      <c r="F850" s="195" t="s">
        <v>360</v>
      </c>
      <c r="G850" s="195">
        <v>17.5</v>
      </c>
      <c r="H850" s="3">
        <f t="shared" si="437"/>
        <v>57.059390058864011</v>
      </c>
      <c r="I850" s="196">
        <f t="shared" si="438"/>
        <v>198.63654491759675</v>
      </c>
      <c r="J850" s="1">
        <f t="shared" si="439"/>
        <v>0.3</v>
      </c>
      <c r="K850" s="280">
        <f t="shared" si="440"/>
        <v>0.70507027269812017</v>
      </c>
      <c r="L850" s="280">
        <f t="shared" si="441"/>
        <v>0.8221178841627883</v>
      </c>
      <c r="M850" s="225">
        <f t="shared" si="442"/>
        <v>1.044367341007385</v>
      </c>
      <c r="N850" s="15" t="s">
        <v>432</v>
      </c>
      <c r="O850" s="197">
        <f t="shared" si="443"/>
        <v>0.61658841312209134</v>
      </c>
      <c r="P850" s="198">
        <f t="shared" si="444"/>
        <v>0</v>
      </c>
      <c r="Q850" s="198">
        <f t="shared" si="445"/>
        <v>0</v>
      </c>
      <c r="R850" s="198">
        <f t="shared" si="446"/>
        <v>0.7317322852690531</v>
      </c>
      <c r="S850" s="77">
        <f t="shared" si="447"/>
        <v>0.93777322784911166</v>
      </c>
      <c r="T850" s="199"/>
      <c r="U850" s="3">
        <f t="shared" si="448"/>
        <v>1.8812597894730441</v>
      </c>
      <c r="V850" s="98">
        <f t="shared" si="449"/>
        <v>12.033070544659751</v>
      </c>
      <c r="W850" s="49">
        <f t="shared" si="450"/>
        <v>4.7418811222865171</v>
      </c>
      <c r="X850" s="317">
        <f t="shared" si="451"/>
        <v>8.3088648850271354E-2</v>
      </c>
      <c r="Y850" s="318">
        <v>8.3088648850271313E-2</v>
      </c>
      <c r="Z850" s="200"/>
      <c r="AA850" s="66"/>
      <c r="AB850" s="66"/>
      <c r="AC850" s="66">
        <v>250</v>
      </c>
      <c r="AD850" s="66"/>
      <c r="AE850" s="66"/>
      <c r="AF850" s="66"/>
      <c r="AG850" s="66"/>
      <c r="AH850" s="195"/>
      <c r="AI850" s="34"/>
      <c r="AJ850" s="229">
        <v>180</v>
      </c>
      <c r="AK850" s="34"/>
      <c r="AL850" s="34"/>
      <c r="AM850" s="34"/>
      <c r="AN850" s="201"/>
      <c r="AO850" s="201"/>
      <c r="AP850" s="202">
        <v>240</v>
      </c>
      <c r="AQ850" s="18"/>
      <c r="AR850" s="18"/>
      <c r="AS850" s="18"/>
      <c r="AT850" s="51"/>
      <c r="AU850" s="17"/>
      <c r="AV850" s="18"/>
      <c r="AW850" s="112"/>
      <c r="AX850" s="103"/>
      <c r="AY850" s="18"/>
      <c r="AZ850" s="18"/>
      <c r="BA850" s="18"/>
      <c r="BB850" s="17"/>
      <c r="BC850" s="19"/>
      <c r="BD850" s="19"/>
      <c r="BE850" s="19"/>
      <c r="BF850" s="17"/>
      <c r="BG850" s="18"/>
      <c r="BH850" s="18"/>
      <c r="BI850" s="128"/>
      <c r="BJ850" s="331"/>
      <c r="BK850" s="332"/>
      <c r="BL850" s="332"/>
      <c r="BM850" s="332"/>
      <c r="BN850" s="333"/>
      <c r="BO850" s="203">
        <f t="shared" si="452"/>
        <v>6.9363999999999999</v>
      </c>
      <c r="BP850" s="285">
        <v>8.2260812610091705</v>
      </c>
      <c r="BQ850" s="204">
        <v>2.7870690602998138</v>
      </c>
      <c r="BR850" s="204"/>
      <c r="BS850" s="47"/>
      <c r="BT850" s="42"/>
      <c r="BU850" s="42"/>
      <c r="BV850" s="42"/>
      <c r="BW850" s="43"/>
      <c r="BX850" s="191"/>
      <c r="BY850" s="191"/>
      <c r="BZ850" s="205"/>
      <c r="CA850" s="191"/>
      <c r="CB850" s="206"/>
      <c r="CC850" s="191"/>
      <c r="CD850" s="207">
        <f t="shared" si="453"/>
        <v>59.590963475279025</v>
      </c>
      <c r="CE850" s="47" t="s">
        <v>356</v>
      </c>
      <c r="CF850" s="42">
        <v>31.8</v>
      </c>
      <c r="CG850" s="42" t="s">
        <v>353</v>
      </c>
      <c r="CH850" s="42">
        <v>175</v>
      </c>
      <c r="CI850" s="191"/>
      <c r="CJ850" s="192"/>
      <c r="CK850" s="191" t="s">
        <v>357</v>
      </c>
      <c r="CL850" s="191" t="s">
        <v>358</v>
      </c>
      <c r="CM850" s="208">
        <v>0.13</v>
      </c>
      <c r="CN850" s="191">
        <v>470</v>
      </c>
      <c r="CO850" s="205">
        <f t="shared" si="454"/>
        <v>74.546210948440859</v>
      </c>
      <c r="CP850" s="191">
        <f t="shared" si="455"/>
        <v>44.693222606459273</v>
      </c>
      <c r="CQ850" s="145" t="s">
        <v>353</v>
      </c>
      <c r="CR850" s="191">
        <v>175</v>
      </c>
      <c r="CS850" s="191"/>
      <c r="CT850" s="191"/>
      <c r="CU850" s="191"/>
      <c r="CV850" s="192"/>
      <c r="CW850" s="191" t="s">
        <v>357</v>
      </c>
      <c r="CX850" s="209" t="s">
        <v>358</v>
      </c>
      <c r="CY850" s="208">
        <v>0.13</v>
      </c>
      <c r="CZ850" s="191">
        <v>470</v>
      </c>
      <c r="DA850" s="191"/>
      <c r="DB850" s="191">
        <f t="shared" si="456"/>
        <v>57.059390058864011</v>
      </c>
      <c r="DC850" s="43">
        <f t="shared" si="457"/>
        <v>0</v>
      </c>
      <c r="DD850" s="191" t="s">
        <v>362</v>
      </c>
      <c r="DE850" s="191">
        <v>100</v>
      </c>
      <c r="DF850" s="191" t="s">
        <v>361</v>
      </c>
      <c r="DG850" s="191">
        <v>20</v>
      </c>
      <c r="DH850" s="191" t="s">
        <v>353</v>
      </c>
      <c r="DI850" s="192">
        <v>175</v>
      </c>
      <c r="DJ850" s="191"/>
      <c r="DK850" s="209"/>
      <c r="DL850" s="208"/>
      <c r="DM850" s="191"/>
      <c r="DN850" s="191">
        <f t="shared" si="458"/>
        <v>57.059390058864011</v>
      </c>
      <c r="DO850" s="192">
        <f t="shared" si="459"/>
        <v>0</v>
      </c>
      <c r="DP850" s="191">
        <v>1</v>
      </c>
      <c r="DQ850" s="191" t="s">
        <v>363</v>
      </c>
      <c r="DR850" s="191" t="s">
        <v>371</v>
      </c>
      <c r="DS850" s="208">
        <v>0.13400000000000001</v>
      </c>
      <c r="DT850" s="191">
        <v>580</v>
      </c>
      <c r="DU850" s="191">
        <f t="shared" si="460"/>
        <v>8.2260812610091705</v>
      </c>
      <c r="DV850" s="191">
        <v>0.375</v>
      </c>
      <c r="DW850" s="191">
        <v>0.45</v>
      </c>
      <c r="DX850" s="192">
        <f t="shared" si="461"/>
        <v>9.9318272458798376</v>
      </c>
      <c r="DY850" s="191">
        <v>1</v>
      </c>
      <c r="DZ850" s="191" t="s">
        <v>363</v>
      </c>
      <c r="EA850" s="191" t="s">
        <v>371</v>
      </c>
      <c r="EB850" s="208">
        <v>0.13400000000000001</v>
      </c>
      <c r="EC850" s="191">
        <v>580</v>
      </c>
      <c r="ED850" s="191">
        <f t="shared" si="462"/>
        <v>2.7870690602998138</v>
      </c>
      <c r="EE850" s="191">
        <v>0.47499999999999998</v>
      </c>
      <c r="EF850" s="191">
        <v>0.47499999999999998</v>
      </c>
      <c r="EG850" s="191">
        <f t="shared" si="463"/>
        <v>4.9659136229399188</v>
      </c>
      <c r="EH850" s="166">
        <f t="shared" si="464"/>
        <v>2</v>
      </c>
      <c r="EI850" s="205">
        <f t="shared" si="465"/>
        <v>3.1981416421041748</v>
      </c>
      <c r="EJ850" s="205">
        <f t="shared" si="466"/>
        <v>1.8812597894730441</v>
      </c>
      <c r="EK850" s="51">
        <f t="shared" si="480"/>
        <v>0.65580927082676976</v>
      </c>
      <c r="EL850" s="220">
        <f t="shared" si="467"/>
        <v>0.13502917894791255</v>
      </c>
      <c r="EM850" s="221">
        <f t="shared" si="468"/>
        <v>6.0165352723298753</v>
      </c>
      <c r="EN850" s="191"/>
      <c r="EO850" s="313"/>
      <c r="EP850" s="192" t="s">
        <v>354</v>
      </c>
      <c r="EQ850" s="222">
        <f t="shared" si="469"/>
        <v>3.1981416421041748</v>
      </c>
      <c r="ER850" s="191">
        <f t="shared" si="470"/>
        <v>1.8812597894730441</v>
      </c>
      <c r="ES850" s="51">
        <f t="shared" si="471"/>
        <v>0.65580927082676976</v>
      </c>
      <c r="ET850" s="191">
        <f t="shared" si="481"/>
        <v>3.6032291789479123</v>
      </c>
      <c r="EU850" s="191">
        <f t="shared" si="472"/>
        <v>6.0165352723298753</v>
      </c>
      <c r="EV850" s="191"/>
      <c r="EW850" s="191"/>
      <c r="EX850" s="192" t="str">
        <f t="shared" si="473"/>
        <v>Front</v>
      </c>
      <c r="EY850" s="145"/>
      <c r="EZ850" s="191"/>
      <c r="FA850" s="191"/>
      <c r="FB850" s="191"/>
      <c r="FC850" s="191"/>
      <c r="FD850" s="191"/>
      <c r="FE850" s="191"/>
      <c r="FF850" s="192"/>
      <c r="FG850" s="145"/>
      <c r="FH850" s="191"/>
      <c r="FI850" s="191"/>
      <c r="FJ850" s="191"/>
      <c r="FK850" s="191"/>
      <c r="FL850" s="191"/>
      <c r="FM850" s="191"/>
      <c r="FN850" s="192"/>
      <c r="FO850" s="145"/>
      <c r="FP850" s="191"/>
      <c r="FQ850" s="191"/>
      <c r="FR850" s="191"/>
      <c r="FS850" s="191"/>
      <c r="FT850" s="191"/>
      <c r="FU850" s="191"/>
      <c r="FV850" s="192"/>
      <c r="FW850" s="191"/>
      <c r="FX850" s="191"/>
      <c r="FY850" s="191"/>
      <c r="FZ850" s="191"/>
      <c r="GA850" s="191"/>
      <c r="GB850" s="191"/>
      <c r="GC850" s="191"/>
      <c r="GD850" s="210"/>
      <c r="GE850" s="145"/>
      <c r="GF850" s="191"/>
      <c r="GG850" s="191"/>
      <c r="GH850" s="191"/>
      <c r="GI850" s="191"/>
      <c r="GJ850" s="191"/>
      <c r="GK850" s="191"/>
      <c r="GL850" s="210"/>
      <c r="GM850" s="145"/>
      <c r="GN850" s="191"/>
      <c r="GO850" s="191"/>
      <c r="GP850" s="191"/>
      <c r="GQ850" s="191"/>
      <c r="GR850" s="191"/>
      <c r="GS850" s="191"/>
      <c r="GT850" s="210"/>
      <c r="GU850" s="145"/>
      <c r="GV850" s="191"/>
      <c r="GW850" s="191"/>
      <c r="GX850" s="191"/>
      <c r="GY850" s="191"/>
      <c r="GZ850" s="191"/>
      <c r="HA850" s="191"/>
      <c r="HB850" s="210"/>
      <c r="HC850" s="145"/>
      <c r="HD850" s="191"/>
      <c r="HE850" s="191"/>
      <c r="HF850" s="191"/>
      <c r="HG850" s="191"/>
      <c r="HH850" s="191"/>
      <c r="HI850" s="191"/>
      <c r="HJ850" s="210"/>
      <c r="HR850" s="310"/>
    </row>
    <row r="851" spans="1:226" s="309" customFormat="1" ht="14.45" customHeight="1" x14ac:dyDescent="0.25">
      <c r="A851" s="211" t="s">
        <v>431</v>
      </c>
      <c r="B851" s="194" t="s">
        <v>0</v>
      </c>
      <c r="C851" s="31">
        <f t="shared" si="482"/>
        <v>841</v>
      </c>
      <c r="D851" s="173" t="str">
        <f t="shared" si="436"/>
        <v>Dw_841</v>
      </c>
      <c r="E851" s="4">
        <v>457.0011460397173</v>
      </c>
      <c r="F851" s="195" t="s">
        <v>360</v>
      </c>
      <c r="G851" s="195">
        <v>17.5</v>
      </c>
      <c r="H851" s="3">
        <f t="shared" si="437"/>
        <v>41.580717763970135</v>
      </c>
      <c r="I851" s="196">
        <f t="shared" si="438"/>
        <v>156.4152439590176</v>
      </c>
      <c r="J851" s="1">
        <f t="shared" si="439"/>
        <v>0.30000000000000004</v>
      </c>
      <c r="K851" s="280">
        <f t="shared" si="440"/>
        <v>0.64057520274669999</v>
      </c>
      <c r="L851" s="280">
        <f t="shared" si="441"/>
        <v>0.71792129446589092</v>
      </c>
      <c r="M851" s="225">
        <f t="shared" si="442"/>
        <v>1.1285176329583619</v>
      </c>
      <c r="N851" s="15" t="s">
        <v>432</v>
      </c>
      <c r="O851" s="197">
        <f t="shared" si="443"/>
        <v>0.53844097084941811</v>
      </c>
      <c r="P851" s="198">
        <f t="shared" si="444"/>
        <v>0</v>
      </c>
      <c r="Q851" s="198">
        <f t="shared" si="445"/>
        <v>0</v>
      </c>
      <c r="R851" s="198">
        <f t="shared" si="446"/>
        <v>0.79069188982347294</v>
      </c>
      <c r="S851" s="77">
        <f t="shared" si="447"/>
        <v>0.72660150048944983</v>
      </c>
      <c r="T851" s="199"/>
      <c r="U851" s="3">
        <f t="shared" si="448"/>
        <v>1.5235489595890541</v>
      </c>
      <c r="V851" s="98">
        <f t="shared" si="449"/>
        <v>7.8920848697006232</v>
      </c>
      <c r="W851" s="49">
        <f t="shared" si="450"/>
        <v>5.2686607468714985</v>
      </c>
      <c r="X851" s="317">
        <f t="shared" si="451"/>
        <v>6.2278892078014771E-2</v>
      </c>
      <c r="Y851" s="318">
        <v>6.2278892078014778E-2</v>
      </c>
      <c r="Z851" s="200"/>
      <c r="AA851" s="66"/>
      <c r="AB851" s="66"/>
      <c r="AC851" s="66">
        <v>250</v>
      </c>
      <c r="AD851" s="66"/>
      <c r="AE851" s="66"/>
      <c r="AF851" s="66"/>
      <c r="AG851" s="66"/>
      <c r="AH851" s="195"/>
      <c r="AI851" s="34"/>
      <c r="AJ851" s="229">
        <v>180</v>
      </c>
      <c r="AK851" s="34"/>
      <c r="AL851" s="34"/>
      <c r="AM851" s="34"/>
      <c r="AN851" s="201"/>
      <c r="AO851" s="201"/>
      <c r="AP851" s="202">
        <v>240</v>
      </c>
      <c r="AQ851" s="18"/>
      <c r="AR851" s="18"/>
      <c r="AS851" s="18"/>
      <c r="AT851" s="51"/>
      <c r="AU851" s="17"/>
      <c r="AV851" s="18"/>
      <c r="AW851" s="112"/>
      <c r="AX851" s="103"/>
      <c r="AY851" s="18"/>
      <c r="AZ851" s="18"/>
      <c r="BA851" s="18"/>
      <c r="BB851" s="17"/>
      <c r="BC851" s="19"/>
      <c r="BD851" s="19"/>
      <c r="BE851" s="19"/>
      <c r="BF851" s="17"/>
      <c r="BG851" s="18"/>
      <c r="BH851" s="18"/>
      <c r="BI851" s="128"/>
      <c r="BJ851" s="331"/>
      <c r="BK851" s="332"/>
      <c r="BL851" s="332"/>
      <c r="BM851" s="332"/>
      <c r="BN851" s="333"/>
      <c r="BO851" s="203">
        <f t="shared" si="452"/>
        <v>6.9363999999999999</v>
      </c>
      <c r="BP851" s="285">
        <v>5.9945674649631124</v>
      </c>
      <c r="BQ851" s="204">
        <v>2.8324952726685364</v>
      </c>
      <c r="BR851" s="204"/>
      <c r="BS851" s="47"/>
      <c r="BT851" s="42"/>
      <c r="BU851" s="42"/>
      <c r="BV851" s="42"/>
      <c r="BW851" s="43"/>
      <c r="BX851" s="191"/>
      <c r="BY851" s="191"/>
      <c r="BZ851" s="205"/>
      <c r="CA851" s="191"/>
      <c r="CB851" s="206"/>
      <c r="CC851" s="191"/>
      <c r="CD851" s="207">
        <f t="shared" si="453"/>
        <v>46.924573187705285</v>
      </c>
      <c r="CE851" s="47" t="s">
        <v>356</v>
      </c>
      <c r="CF851" s="42">
        <v>31.8</v>
      </c>
      <c r="CG851" s="42" t="s">
        <v>353</v>
      </c>
      <c r="CH851" s="42">
        <v>175</v>
      </c>
      <c r="CI851" s="191"/>
      <c r="CJ851" s="192"/>
      <c r="CK851" s="191" t="s">
        <v>357</v>
      </c>
      <c r="CL851" s="191" t="s">
        <v>358</v>
      </c>
      <c r="CM851" s="208">
        <v>0.13</v>
      </c>
      <c r="CN851" s="191">
        <v>470</v>
      </c>
      <c r="CO851" s="205">
        <f t="shared" si="454"/>
        <v>63.282254579649468</v>
      </c>
      <c r="CP851" s="191">
        <f t="shared" si="455"/>
        <v>35.193429890778958</v>
      </c>
      <c r="CQ851" s="145" t="s">
        <v>353</v>
      </c>
      <c r="CR851" s="191">
        <v>175</v>
      </c>
      <c r="CS851" s="191"/>
      <c r="CT851" s="191"/>
      <c r="CU851" s="191"/>
      <c r="CV851" s="192"/>
      <c r="CW851" s="191" t="s">
        <v>357</v>
      </c>
      <c r="CX851" s="209" t="s">
        <v>358</v>
      </c>
      <c r="CY851" s="208">
        <v>0.13</v>
      </c>
      <c r="CZ851" s="191">
        <v>470</v>
      </c>
      <c r="DA851" s="191"/>
      <c r="DB851" s="191">
        <f t="shared" si="456"/>
        <v>41.580717763970135</v>
      </c>
      <c r="DC851" s="43">
        <f t="shared" si="457"/>
        <v>0</v>
      </c>
      <c r="DD851" s="191" t="s">
        <v>362</v>
      </c>
      <c r="DE851" s="191">
        <v>100</v>
      </c>
      <c r="DF851" s="191" t="s">
        <v>361</v>
      </c>
      <c r="DG851" s="191">
        <v>20</v>
      </c>
      <c r="DH851" s="191" t="s">
        <v>353</v>
      </c>
      <c r="DI851" s="192">
        <v>175</v>
      </c>
      <c r="DJ851" s="191"/>
      <c r="DK851" s="209"/>
      <c r="DL851" s="208"/>
      <c r="DM851" s="191"/>
      <c r="DN851" s="191">
        <f t="shared" si="458"/>
        <v>41.580717763970135</v>
      </c>
      <c r="DO851" s="192">
        <f t="shared" si="459"/>
        <v>0</v>
      </c>
      <c r="DP851" s="191">
        <v>1</v>
      </c>
      <c r="DQ851" s="191" t="s">
        <v>363</v>
      </c>
      <c r="DR851" s="191" t="s">
        <v>371</v>
      </c>
      <c r="DS851" s="208">
        <v>0.13400000000000001</v>
      </c>
      <c r="DT851" s="191">
        <v>580</v>
      </c>
      <c r="DU851" s="191">
        <f t="shared" si="460"/>
        <v>5.9945674649631124</v>
      </c>
      <c r="DV851" s="191">
        <v>0.375</v>
      </c>
      <c r="DW851" s="191">
        <v>0.45</v>
      </c>
      <c r="DX851" s="192">
        <f t="shared" si="461"/>
        <v>7.8207621979508808</v>
      </c>
      <c r="DY851" s="191">
        <v>1</v>
      </c>
      <c r="DZ851" s="191" t="s">
        <v>363</v>
      </c>
      <c r="EA851" s="191" t="s">
        <v>371</v>
      </c>
      <c r="EB851" s="208">
        <v>0.13400000000000001</v>
      </c>
      <c r="EC851" s="191">
        <v>580</v>
      </c>
      <c r="ED851" s="191">
        <f t="shared" si="462"/>
        <v>2.8324952726685364</v>
      </c>
      <c r="EE851" s="191">
        <v>0.47499999999999998</v>
      </c>
      <c r="EF851" s="191">
        <v>0.47499999999999998</v>
      </c>
      <c r="EG851" s="191">
        <f t="shared" si="463"/>
        <v>3.9103810989754404</v>
      </c>
      <c r="EH851" s="166">
        <f t="shared" si="464"/>
        <v>2</v>
      </c>
      <c r="EI851" s="205">
        <f t="shared" si="465"/>
        <v>2.5900332313013918</v>
      </c>
      <c r="EJ851" s="205">
        <f t="shared" si="466"/>
        <v>1.5235489595890541</v>
      </c>
      <c r="EK851" s="51">
        <f t="shared" si="480"/>
        <v>1.0589463130794823</v>
      </c>
      <c r="EL851" s="220">
        <f t="shared" si="467"/>
        <v>0.43908338434930405</v>
      </c>
      <c r="EM851" s="221">
        <f t="shared" si="468"/>
        <v>3.9460424348503116</v>
      </c>
      <c r="EN851" s="191"/>
      <c r="EO851" s="313"/>
      <c r="EP851" s="192" t="s">
        <v>354</v>
      </c>
      <c r="EQ851" s="222">
        <f t="shared" si="469"/>
        <v>2.5900332313013918</v>
      </c>
      <c r="ER851" s="191">
        <f t="shared" si="470"/>
        <v>1.5235489595890541</v>
      </c>
      <c r="ES851" s="51">
        <f t="shared" si="471"/>
        <v>1.0589463130794823</v>
      </c>
      <c r="ET851" s="191">
        <f t="shared" si="481"/>
        <v>3.907283384349304</v>
      </c>
      <c r="EU851" s="191">
        <f t="shared" si="472"/>
        <v>3.9460424348503116</v>
      </c>
      <c r="EV851" s="191"/>
      <c r="EW851" s="191"/>
      <c r="EX851" s="192" t="str">
        <f t="shared" si="473"/>
        <v>Front</v>
      </c>
      <c r="EY851" s="145"/>
      <c r="EZ851" s="191"/>
      <c r="FA851" s="191"/>
      <c r="FB851" s="191"/>
      <c r="FC851" s="191"/>
      <c r="FD851" s="191"/>
      <c r="FE851" s="191"/>
      <c r="FF851" s="192"/>
      <c r="FG851" s="145"/>
      <c r="FH851" s="191"/>
      <c r="FI851" s="191"/>
      <c r="FJ851" s="191"/>
      <c r="FK851" s="191"/>
      <c r="FL851" s="191"/>
      <c r="FM851" s="191"/>
      <c r="FN851" s="192"/>
      <c r="FO851" s="145"/>
      <c r="FP851" s="191"/>
      <c r="FQ851" s="191"/>
      <c r="FR851" s="191"/>
      <c r="FS851" s="191"/>
      <c r="FT851" s="191"/>
      <c r="FU851" s="191"/>
      <c r="FV851" s="192"/>
      <c r="FW851" s="191"/>
      <c r="FX851" s="191"/>
      <c r="FY851" s="191"/>
      <c r="FZ851" s="191"/>
      <c r="GA851" s="191"/>
      <c r="GB851" s="191"/>
      <c r="GC851" s="191"/>
      <c r="GD851" s="210"/>
      <c r="GE851" s="145"/>
      <c r="GF851" s="191"/>
      <c r="GG851" s="191"/>
      <c r="GH851" s="191"/>
      <c r="GI851" s="191"/>
      <c r="GJ851" s="191"/>
      <c r="GK851" s="191"/>
      <c r="GL851" s="210"/>
      <c r="GM851" s="145"/>
      <c r="GN851" s="191"/>
      <c r="GO851" s="191"/>
      <c r="GP851" s="191"/>
      <c r="GQ851" s="191"/>
      <c r="GR851" s="191"/>
      <c r="GS851" s="191"/>
      <c r="GT851" s="210"/>
      <c r="GU851" s="145"/>
      <c r="GV851" s="191"/>
      <c r="GW851" s="191"/>
      <c r="GX851" s="191"/>
      <c r="GY851" s="191"/>
      <c r="GZ851" s="191"/>
      <c r="HA851" s="191"/>
      <c r="HB851" s="210"/>
      <c r="HC851" s="145"/>
      <c r="HD851" s="191"/>
      <c r="HE851" s="191"/>
      <c r="HF851" s="191"/>
      <c r="HG851" s="191"/>
      <c r="HH851" s="191"/>
      <c r="HI851" s="191"/>
      <c r="HJ851" s="210"/>
      <c r="HR851" s="310"/>
    </row>
    <row r="852" spans="1:226" s="309" customFormat="1" ht="14.45" customHeight="1" x14ac:dyDescent="0.25">
      <c r="A852" s="211" t="s">
        <v>431</v>
      </c>
      <c r="B852" s="194" t="s">
        <v>0</v>
      </c>
      <c r="C852" s="31">
        <f t="shared" si="482"/>
        <v>842</v>
      </c>
      <c r="D852" s="173" t="str">
        <f t="shared" si="436"/>
        <v>Dw_842</v>
      </c>
      <c r="E852" s="4">
        <v>483.65490900375607</v>
      </c>
      <c r="F852" s="195" t="s">
        <v>360</v>
      </c>
      <c r="G852" s="195">
        <v>17.5</v>
      </c>
      <c r="H852" s="3">
        <f t="shared" si="437"/>
        <v>45.960909742258245</v>
      </c>
      <c r="I852" s="196">
        <f t="shared" si="438"/>
        <v>169.8529889234305</v>
      </c>
      <c r="J852" s="1">
        <f t="shared" si="439"/>
        <v>0.3</v>
      </c>
      <c r="K852" s="280">
        <f t="shared" si="440"/>
        <v>0.65385771885497879</v>
      </c>
      <c r="L852" s="280">
        <f t="shared" si="441"/>
        <v>0.74249434870153552</v>
      </c>
      <c r="M852" s="225">
        <f t="shared" si="442"/>
        <v>1.1086790266507349</v>
      </c>
      <c r="N852" s="15" t="s">
        <v>432</v>
      </c>
      <c r="O852" s="197">
        <f t="shared" si="443"/>
        <v>0.55687076152615167</v>
      </c>
      <c r="P852" s="198">
        <f t="shared" si="444"/>
        <v>0</v>
      </c>
      <c r="Q852" s="198">
        <f t="shared" si="445"/>
        <v>0</v>
      </c>
      <c r="R852" s="198">
        <f t="shared" si="446"/>
        <v>0.77679204045052097</v>
      </c>
      <c r="S852" s="77">
        <f t="shared" si="447"/>
        <v>0.77788687771598608</v>
      </c>
      <c r="T852" s="199"/>
      <c r="U852" s="3">
        <f t="shared" si="448"/>
        <v>1.6541549137092084</v>
      </c>
      <c r="V852" s="98">
        <f t="shared" si="449"/>
        <v>9.3031768270642843</v>
      </c>
      <c r="W852" s="49">
        <f t="shared" si="450"/>
        <v>4.9403457116445777</v>
      </c>
      <c r="X852" s="317">
        <f t="shared" si="451"/>
        <v>7.0444350912994141E-2</v>
      </c>
      <c r="Y852" s="318">
        <v>7.0444350912994141E-2</v>
      </c>
      <c r="Z852" s="200"/>
      <c r="AA852" s="66"/>
      <c r="AB852" s="66"/>
      <c r="AC852" s="66">
        <v>250</v>
      </c>
      <c r="AD852" s="66"/>
      <c r="AE852" s="66"/>
      <c r="AF852" s="66"/>
      <c r="AG852" s="66"/>
      <c r="AH852" s="195"/>
      <c r="AI852" s="34"/>
      <c r="AJ852" s="229">
        <v>180</v>
      </c>
      <c r="AK852" s="34"/>
      <c r="AL852" s="34"/>
      <c r="AM852" s="34"/>
      <c r="AN852" s="201"/>
      <c r="AO852" s="201"/>
      <c r="AP852" s="202">
        <v>240</v>
      </c>
      <c r="AQ852" s="18"/>
      <c r="AR852" s="18"/>
      <c r="AS852" s="18"/>
      <c r="AT852" s="51"/>
      <c r="AU852" s="17"/>
      <c r="AV852" s="18"/>
      <c r="AW852" s="112"/>
      <c r="AX852" s="103"/>
      <c r="AY852" s="18"/>
      <c r="AZ852" s="18"/>
      <c r="BA852" s="18"/>
      <c r="BB852" s="17"/>
      <c r="BC852" s="19"/>
      <c r="BD852" s="19"/>
      <c r="BE852" s="19"/>
      <c r="BF852" s="17"/>
      <c r="BG852" s="18"/>
      <c r="BH852" s="18"/>
      <c r="BI852" s="128"/>
      <c r="BJ852" s="331"/>
      <c r="BK852" s="332"/>
      <c r="BL852" s="332"/>
      <c r="BM852" s="332"/>
      <c r="BN852" s="333"/>
      <c r="BO852" s="203">
        <f t="shared" si="452"/>
        <v>6.9363999999999999</v>
      </c>
      <c r="BP852" s="285">
        <v>6.6260466152843325</v>
      </c>
      <c r="BQ852" s="204">
        <v>2.8730498135597715</v>
      </c>
      <c r="BR852" s="204"/>
      <c r="BS852" s="47"/>
      <c r="BT852" s="42"/>
      <c r="BU852" s="42"/>
      <c r="BV852" s="42"/>
      <c r="BW852" s="43"/>
      <c r="BX852" s="191"/>
      <c r="BY852" s="191"/>
      <c r="BZ852" s="205"/>
      <c r="CA852" s="191"/>
      <c r="CB852" s="206"/>
      <c r="CC852" s="191"/>
      <c r="CD852" s="207">
        <f t="shared" si="453"/>
        <v>50.955896677029152</v>
      </c>
      <c r="CE852" s="47" t="s">
        <v>356</v>
      </c>
      <c r="CF852" s="42">
        <v>31.8</v>
      </c>
      <c r="CG852" s="42" t="s">
        <v>353</v>
      </c>
      <c r="CH852" s="42">
        <v>175</v>
      </c>
      <c r="CI852" s="191"/>
      <c r="CJ852" s="192"/>
      <c r="CK852" s="191" t="s">
        <v>357</v>
      </c>
      <c r="CL852" s="191" t="s">
        <v>358</v>
      </c>
      <c r="CM852" s="208">
        <v>0.13</v>
      </c>
      <c r="CN852" s="191">
        <v>470</v>
      </c>
      <c r="CO852" s="205">
        <f t="shared" si="454"/>
        <v>67.959615587486155</v>
      </c>
      <c r="CP852" s="191">
        <f t="shared" si="455"/>
        <v>38.216922507771862</v>
      </c>
      <c r="CQ852" s="145" t="s">
        <v>353</v>
      </c>
      <c r="CR852" s="191">
        <v>175</v>
      </c>
      <c r="CS852" s="191"/>
      <c r="CT852" s="191"/>
      <c r="CU852" s="191"/>
      <c r="CV852" s="192"/>
      <c r="CW852" s="191" t="s">
        <v>357</v>
      </c>
      <c r="CX852" s="209" t="s">
        <v>358</v>
      </c>
      <c r="CY852" s="208">
        <v>0.13</v>
      </c>
      <c r="CZ852" s="191">
        <v>470</v>
      </c>
      <c r="DA852" s="191"/>
      <c r="DB852" s="191">
        <f t="shared" si="456"/>
        <v>45.960909742258245</v>
      </c>
      <c r="DC852" s="43">
        <f t="shared" si="457"/>
        <v>0</v>
      </c>
      <c r="DD852" s="191" t="s">
        <v>362</v>
      </c>
      <c r="DE852" s="191">
        <v>100</v>
      </c>
      <c r="DF852" s="191" t="s">
        <v>361</v>
      </c>
      <c r="DG852" s="191">
        <v>20</v>
      </c>
      <c r="DH852" s="191" t="s">
        <v>353</v>
      </c>
      <c r="DI852" s="192">
        <v>175</v>
      </c>
      <c r="DJ852" s="191"/>
      <c r="DK852" s="209"/>
      <c r="DL852" s="208"/>
      <c r="DM852" s="191"/>
      <c r="DN852" s="191">
        <f t="shared" si="458"/>
        <v>45.960909742258245</v>
      </c>
      <c r="DO852" s="192">
        <f t="shared" si="459"/>
        <v>0</v>
      </c>
      <c r="DP852" s="191">
        <v>1</v>
      </c>
      <c r="DQ852" s="191" t="s">
        <v>363</v>
      </c>
      <c r="DR852" s="191" t="s">
        <v>371</v>
      </c>
      <c r="DS852" s="208">
        <v>0.13400000000000001</v>
      </c>
      <c r="DT852" s="191">
        <v>580</v>
      </c>
      <c r="DU852" s="191">
        <f t="shared" si="460"/>
        <v>6.6260466152843325</v>
      </c>
      <c r="DV852" s="191">
        <v>0.375</v>
      </c>
      <c r="DW852" s="191">
        <v>0.45</v>
      </c>
      <c r="DX852" s="192">
        <f t="shared" si="461"/>
        <v>8.4926494461715247</v>
      </c>
      <c r="DY852" s="191">
        <v>1</v>
      </c>
      <c r="DZ852" s="191" t="s">
        <v>363</v>
      </c>
      <c r="EA852" s="191" t="s">
        <v>371</v>
      </c>
      <c r="EB852" s="208">
        <v>0.13400000000000001</v>
      </c>
      <c r="EC852" s="191">
        <v>580</v>
      </c>
      <c r="ED852" s="191">
        <f t="shared" si="462"/>
        <v>2.8730498135597715</v>
      </c>
      <c r="EE852" s="191">
        <v>0.47499999999999998</v>
      </c>
      <c r="EF852" s="191">
        <v>0.47499999999999998</v>
      </c>
      <c r="EG852" s="191">
        <f t="shared" si="463"/>
        <v>4.2463247230857624</v>
      </c>
      <c r="EH852" s="166">
        <f t="shared" si="464"/>
        <v>2</v>
      </c>
      <c r="EI852" s="205">
        <f t="shared" si="465"/>
        <v>2.8120633533056543</v>
      </c>
      <c r="EJ852" s="205">
        <f t="shared" si="466"/>
        <v>1.6541549137092084</v>
      </c>
      <c r="EK852" s="51">
        <f t="shared" si="480"/>
        <v>0.9688948998505631</v>
      </c>
      <c r="EL852" s="220">
        <f t="shared" si="467"/>
        <v>0.32806832334717284</v>
      </c>
      <c r="EM852" s="221">
        <f t="shared" si="468"/>
        <v>4.6515884135321421</v>
      </c>
      <c r="EN852" s="191"/>
      <c r="EO852" s="313"/>
      <c r="EP852" s="192" t="s">
        <v>354</v>
      </c>
      <c r="EQ852" s="222">
        <f t="shared" si="469"/>
        <v>2.8120633533056543</v>
      </c>
      <c r="ER852" s="191">
        <f t="shared" si="470"/>
        <v>1.6541549137092084</v>
      </c>
      <c r="ES852" s="51">
        <f t="shared" si="471"/>
        <v>0.9688948998505631</v>
      </c>
      <c r="ET852" s="191">
        <f t="shared" si="481"/>
        <v>3.7962683233471726</v>
      </c>
      <c r="EU852" s="191">
        <f t="shared" si="472"/>
        <v>4.6515884135321421</v>
      </c>
      <c r="EV852" s="191"/>
      <c r="EW852" s="191"/>
      <c r="EX852" s="192" t="str">
        <f t="shared" si="473"/>
        <v>Front</v>
      </c>
      <c r="EY852" s="145"/>
      <c r="EZ852" s="191"/>
      <c r="FA852" s="191"/>
      <c r="FB852" s="191"/>
      <c r="FC852" s="191"/>
      <c r="FD852" s="191"/>
      <c r="FE852" s="191"/>
      <c r="FF852" s="192"/>
      <c r="FG852" s="145"/>
      <c r="FH852" s="191"/>
      <c r="FI852" s="191"/>
      <c r="FJ852" s="191"/>
      <c r="FK852" s="191"/>
      <c r="FL852" s="191"/>
      <c r="FM852" s="191"/>
      <c r="FN852" s="192"/>
      <c r="FO852" s="145"/>
      <c r="FP852" s="191"/>
      <c r="FQ852" s="191"/>
      <c r="FR852" s="191"/>
      <c r="FS852" s="191"/>
      <c r="FT852" s="191"/>
      <c r="FU852" s="191"/>
      <c r="FV852" s="192"/>
      <c r="FW852" s="191"/>
      <c r="FX852" s="191"/>
      <c r="FY852" s="191"/>
      <c r="FZ852" s="191"/>
      <c r="GA852" s="191"/>
      <c r="GB852" s="191"/>
      <c r="GC852" s="191"/>
      <c r="GD852" s="210"/>
      <c r="GE852" s="145"/>
      <c r="GF852" s="191"/>
      <c r="GG852" s="191"/>
      <c r="GH852" s="191"/>
      <c r="GI852" s="191"/>
      <c r="GJ852" s="191"/>
      <c r="GK852" s="191"/>
      <c r="GL852" s="210"/>
      <c r="GM852" s="145"/>
      <c r="GN852" s="191"/>
      <c r="GO852" s="191"/>
      <c r="GP852" s="191"/>
      <c r="GQ852" s="191"/>
      <c r="GR852" s="191"/>
      <c r="GS852" s="191"/>
      <c r="GT852" s="210"/>
      <c r="GU852" s="145"/>
      <c r="GV852" s="191"/>
      <c r="GW852" s="191"/>
      <c r="GX852" s="191"/>
      <c r="GY852" s="191"/>
      <c r="GZ852" s="191"/>
      <c r="HA852" s="191"/>
      <c r="HB852" s="210"/>
      <c r="HC852" s="145"/>
      <c r="HD852" s="191"/>
      <c r="HE852" s="191"/>
      <c r="HF852" s="191"/>
      <c r="HG852" s="191"/>
      <c r="HH852" s="191"/>
      <c r="HI852" s="191"/>
      <c r="HJ852" s="210"/>
      <c r="HR852" s="310"/>
    </row>
    <row r="853" spans="1:226" s="309" customFormat="1" ht="14.45" customHeight="1" x14ac:dyDescent="0.25">
      <c r="A853" s="211" t="s">
        <v>431</v>
      </c>
      <c r="B853" s="194" t="s">
        <v>0</v>
      </c>
      <c r="C853" s="31">
        <f t="shared" si="482"/>
        <v>843</v>
      </c>
      <c r="D853" s="173" t="str">
        <f t="shared" si="436"/>
        <v>Dw_843</v>
      </c>
      <c r="E853" s="4">
        <v>476.56318254642099</v>
      </c>
      <c r="F853" s="195" t="s">
        <v>360</v>
      </c>
      <c r="G853" s="195">
        <v>17.5</v>
      </c>
      <c r="H853" s="3">
        <f t="shared" si="437"/>
        <v>43.07382964371542</v>
      </c>
      <c r="I853" s="196">
        <f t="shared" si="438"/>
        <v>162.50660486493783</v>
      </c>
      <c r="J853" s="1">
        <f t="shared" si="439"/>
        <v>0.3</v>
      </c>
      <c r="K853" s="280">
        <f t="shared" si="440"/>
        <v>0.6384580233627819</v>
      </c>
      <c r="L853" s="280">
        <f t="shared" si="441"/>
        <v>0.71689676743262176</v>
      </c>
      <c r="M853" s="225">
        <f t="shared" si="442"/>
        <v>1.1318237050834041</v>
      </c>
      <c r="N853" s="15" t="s">
        <v>432</v>
      </c>
      <c r="O853" s="197">
        <f t="shared" si="443"/>
        <v>0.53767257557446624</v>
      </c>
      <c r="P853" s="198">
        <f t="shared" si="444"/>
        <v>0</v>
      </c>
      <c r="Q853" s="198">
        <f t="shared" si="445"/>
        <v>0</v>
      </c>
      <c r="R853" s="198">
        <f t="shared" si="446"/>
        <v>0.7930082775697499</v>
      </c>
      <c r="S853" s="77">
        <f t="shared" si="447"/>
        <v>0.73625550731776546</v>
      </c>
      <c r="T853" s="199"/>
      <c r="U853" s="3">
        <f t="shared" si="448"/>
        <v>1.5675720358144729</v>
      </c>
      <c r="V853" s="98">
        <f t="shared" si="449"/>
        <v>8.3547590973896053</v>
      </c>
      <c r="W853" s="49">
        <f t="shared" si="450"/>
        <v>5.1556040265928891</v>
      </c>
      <c r="X853" s="317">
        <f t="shared" si="451"/>
        <v>6.4368986122680383E-2</v>
      </c>
      <c r="Y853" s="318">
        <v>6.4368986122680383E-2</v>
      </c>
      <c r="Z853" s="200"/>
      <c r="AA853" s="66"/>
      <c r="AB853" s="66"/>
      <c r="AC853" s="66">
        <v>250</v>
      </c>
      <c r="AD853" s="66"/>
      <c r="AE853" s="66"/>
      <c r="AF853" s="66"/>
      <c r="AG853" s="66"/>
      <c r="AH853" s="195"/>
      <c r="AI853" s="34"/>
      <c r="AJ853" s="229">
        <v>180</v>
      </c>
      <c r="AK853" s="34"/>
      <c r="AL853" s="34"/>
      <c r="AM853" s="34"/>
      <c r="AN853" s="201"/>
      <c r="AO853" s="201"/>
      <c r="AP853" s="202">
        <v>240</v>
      </c>
      <c r="AQ853" s="18"/>
      <c r="AR853" s="18"/>
      <c r="AS853" s="18"/>
      <c r="AT853" s="51"/>
      <c r="AU853" s="17"/>
      <c r="AV853" s="18"/>
      <c r="AW853" s="112"/>
      <c r="AX853" s="103"/>
      <c r="AY853" s="18"/>
      <c r="AZ853" s="18"/>
      <c r="BA853" s="18"/>
      <c r="BB853" s="17"/>
      <c r="BC853" s="19"/>
      <c r="BD853" s="19"/>
      <c r="BE853" s="19"/>
      <c r="BF853" s="17"/>
      <c r="BG853" s="18"/>
      <c r="BH853" s="18"/>
      <c r="BI853" s="128"/>
      <c r="BJ853" s="331"/>
      <c r="BK853" s="332"/>
      <c r="BL853" s="332"/>
      <c r="BM853" s="332"/>
      <c r="BN853" s="333"/>
      <c r="BO853" s="203">
        <f t="shared" si="452"/>
        <v>6.9363999999999999</v>
      </c>
      <c r="BP853" s="285">
        <v>6.2098249298938093</v>
      </c>
      <c r="BQ853" s="204">
        <v>2.9042156963201982</v>
      </c>
      <c r="BR853" s="204"/>
      <c r="BS853" s="47"/>
      <c r="BT853" s="42"/>
      <c r="BU853" s="42"/>
      <c r="BV853" s="42"/>
      <c r="BW853" s="43"/>
      <c r="BX853" s="191"/>
      <c r="BY853" s="191"/>
      <c r="BZ853" s="205"/>
      <c r="CA853" s="191"/>
      <c r="CB853" s="206"/>
      <c r="CC853" s="191"/>
      <c r="CD853" s="207">
        <f t="shared" si="453"/>
        <v>48.75198145948135</v>
      </c>
      <c r="CE853" s="47" t="s">
        <v>356</v>
      </c>
      <c r="CF853" s="42">
        <v>31.8</v>
      </c>
      <c r="CG853" s="42" t="s">
        <v>353</v>
      </c>
      <c r="CH853" s="42">
        <v>175</v>
      </c>
      <c r="CI853" s="191"/>
      <c r="CJ853" s="192"/>
      <c r="CK853" s="191" t="s">
        <v>357</v>
      </c>
      <c r="CL853" s="191" t="s">
        <v>358</v>
      </c>
      <c r="CM853" s="208">
        <v>0.13</v>
      </c>
      <c r="CN853" s="191">
        <v>470</v>
      </c>
      <c r="CO853" s="205">
        <f t="shared" si="454"/>
        <v>66.38739172607913</v>
      </c>
      <c r="CP853" s="191">
        <f t="shared" si="455"/>
        <v>36.56398609461101</v>
      </c>
      <c r="CQ853" s="145" t="s">
        <v>353</v>
      </c>
      <c r="CR853" s="191">
        <v>175</v>
      </c>
      <c r="CS853" s="191"/>
      <c r="CT853" s="191"/>
      <c r="CU853" s="191"/>
      <c r="CV853" s="192"/>
      <c r="CW853" s="191" t="s">
        <v>357</v>
      </c>
      <c r="CX853" s="209" t="s">
        <v>358</v>
      </c>
      <c r="CY853" s="208">
        <v>0.13</v>
      </c>
      <c r="CZ853" s="191">
        <v>470</v>
      </c>
      <c r="DA853" s="191"/>
      <c r="DB853" s="191">
        <f t="shared" si="456"/>
        <v>43.07382964371542</v>
      </c>
      <c r="DC853" s="43">
        <f t="shared" si="457"/>
        <v>0</v>
      </c>
      <c r="DD853" s="191" t="s">
        <v>362</v>
      </c>
      <c r="DE853" s="191">
        <v>100</v>
      </c>
      <c r="DF853" s="191" t="s">
        <v>361</v>
      </c>
      <c r="DG853" s="191">
        <v>20</v>
      </c>
      <c r="DH853" s="191" t="s">
        <v>353</v>
      </c>
      <c r="DI853" s="192">
        <v>175</v>
      </c>
      <c r="DJ853" s="191"/>
      <c r="DK853" s="209"/>
      <c r="DL853" s="208"/>
      <c r="DM853" s="191"/>
      <c r="DN853" s="191">
        <f t="shared" si="458"/>
        <v>43.07382964371542</v>
      </c>
      <c r="DO853" s="192">
        <f t="shared" si="459"/>
        <v>0</v>
      </c>
      <c r="DP853" s="191">
        <v>1</v>
      </c>
      <c r="DQ853" s="191" t="s">
        <v>363</v>
      </c>
      <c r="DR853" s="191" t="s">
        <v>371</v>
      </c>
      <c r="DS853" s="208">
        <v>0.13400000000000001</v>
      </c>
      <c r="DT853" s="191">
        <v>580</v>
      </c>
      <c r="DU853" s="191">
        <f t="shared" si="460"/>
        <v>6.2098249298938093</v>
      </c>
      <c r="DV853" s="191">
        <v>0.375</v>
      </c>
      <c r="DW853" s="191">
        <v>0.45</v>
      </c>
      <c r="DX853" s="192">
        <f t="shared" si="461"/>
        <v>8.125330243246891</v>
      </c>
      <c r="DY853" s="191">
        <v>1</v>
      </c>
      <c r="DZ853" s="191" t="s">
        <v>363</v>
      </c>
      <c r="EA853" s="191" t="s">
        <v>371</v>
      </c>
      <c r="EB853" s="208">
        <v>0.13400000000000001</v>
      </c>
      <c r="EC853" s="191">
        <v>580</v>
      </c>
      <c r="ED853" s="191">
        <f t="shared" si="462"/>
        <v>2.9042156963201982</v>
      </c>
      <c r="EE853" s="191">
        <v>0.47499999999999998</v>
      </c>
      <c r="EF853" s="191">
        <v>0.47499999999999998</v>
      </c>
      <c r="EG853" s="191">
        <f t="shared" si="463"/>
        <v>4.0626651216234455</v>
      </c>
      <c r="EH853" s="166">
        <f t="shared" si="464"/>
        <v>2</v>
      </c>
      <c r="EI853" s="205">
        <f t="shared" si="465"/>
        <v>2.6648724608846037</v>
      </c>
      <c r="EJ853" s="205">
        <f t="shared" si="466"/>
        <v>1.5675720358144729</v>
      </c>
      <c r="EK853" s="51">
        <f t="shared" si="480"/>
        <v>1.0866436605057253</v>
      </c>
      <c r="EL853" s="220">
        <f t="shared" si="467"/>
        <v>0.40166376955769811</v>
      </c>
      <c r="EM853" s="221">
        <f t="shared" si="468"/>
        <v>4.1773795486948027</v>
      </c>
      <c r="EN853" s="191"/>
      <c r="EO853" s="313"/>
      <c r="EP853" s="192" t="s">
        <v>354</v>
      </c>
      <c r="EQ853" s="222">
        <f t="shared" si="469"/>
        <v>2.6648724608846037</v>
      </c>
      <c r="ER853" s="191">
        <f t="shared" si="470"/>
        <v>1.5675720358144729</v>
      </c>
      <c r="ES853" s="51">
        <f t="shared" si="471"/>
        <v>1.0866436605057253</v>
      </c>
      <c r="ET853" s="191">
        <f t="shared" si="481"/>
        <v>3.8698637695576981</v>
      </c>
      <c r="EU853" s="191">
        <f t="shared" si="472"/>
        <v>4.1773795486948027</v>
      </c>
      <c r="EV853" s="191"/>
      <c r="EW853" s="191"/>
      <c r="EX853" s="192" t="str">
        <f t="shared" si="473"/>
        <v>Front</v>
      </c>
      <c r="EY853" s="145"/>
      <c r="EZ853" s="191"/>
      <c r="FA853" s="191"/>
      <c r="FB853" s="191"/>
      <c r="FC853" s="191"/>
      <c r="FD853" s="191"/>
      <c r="FE853" s="191"/>
      <c r="FF853" s="192"/>
      <c r="FG853" s="145"/>
      <c r="FH853" s="191"/>
      <c r="FI853" s="191"/>
      <c r="FJ853" s="191"/>
      <c r="FK853" s="191"/>
      <c r="FL853" s="191"/>
      <c r="FM853" s="191"/>
      <c r="FN853" s="192"/>
      <c r="FO853" s="145"/>
      <c r="FP853" s="191"/>
      <c r="FQ853" s="191"/>
      <c r="FR853" s="191"/>
      <c r="FS853" s="191"/>
      <c r="FT853" s="191"/>
      <c r="FU853" s="191"/>
      <c r="FV853" s="192"/>
      <c r="FW853" s="191"/>
      <c r="FX853" s="191"/>
      <c r="FY853" s="191"/>
      <c r="FZ853" s="191"/>
      <c r="GA853" s="191"/>
      <c r="GB853" s="191"/>
      <c r="GC853" s="191"/>
      <c r="GD853" s="210"/>
      <c r="GE853" s="145"/>
      <c r="GF853" s="191"/>
      <c r="GG853" s="191"/>
      <c r="GH853" s="191"/>
      <c r="GI853" s="191"/>
      <c r="GJ853" s="191"/>
      <c r="GK853" s="191"/>
      <c r="GL853" s="210"/>
      <c r="GM853" s="145"/>
      <c r="GN853" s="191"/>
      <c r="GO853" s="191"/>
      <c r="GP853" s="191"/>
      <c r="GQ853" s="191"/>
      <c r="GR853" s="191"/>
      <c r="GS853" s="191"/>
      <c r="GT853" s="210"/>
      <c r="GU853" s="145"/>
      <c r="GV853" s="191"/>
      <c r="GW853" s="191"/>
      <c r="GX853" s="191"/>
      <c r="GY853" s="191"/>
      <c r="GZ853" s="191"/>
      <c r="HA853" s="191"/>
      <c r="HB853" s="210"/>
      <c r="HC853" s="145"/>
      <c r="HD853" s="191"/>
      <c r="HE853" s="191"/>
      <c r="HF853" s="191"/>
      <c r="HG853" s="191"/>
      <c r="HH853" s="191"/>
      <c r="HI853" s="191"/>
      <c r="HJ853" s="210"/>
      <c r="HR853" s="310"/>
    </row>
    <row r="854" spans="1:226" s="309" customFormat="1" ht="14.45" customHeight="1" x14ac:dyDescent="0.25">
      <c r="A854" s="211" t="s">
        <v>431</v>
      </c>
      <c r="B854" s="194" t="s">
        <v>0</v>
      </c>
      <c r="C854" s="31">
        <f t="shared" si="482"/>
        <v>844</v>
      </c>
      <c r="D854" s="173" t="str">
        <f t="shared" si="436"/>
        <v>Dw_844</v>
      </c>
      <c r="E854" s="4">
        <v>431.24726585705008</v>
      </c>
      <c r="F854" s="195" t="s">
        <v>360</v>
      </c>
      <c r="G854" s="195">
        <v>17.5</v>
      </c>
      <c r="H854" s="3">
        <f t="shared" si="437"/>
        <v>47.583310294838832</v>
      </c>
      <c r="I854" s="196">
        <f t="shared" si="438"/>
        <v>175.59467158516077</v>
      </c>
      <c r="J854" s="1">
        <f t="shared" si="439"/>
        <v>0.30000000000000004</v>
      </c>
      <c r="K854" s="280">
        <f t="shared" si="440"/>
        <v>0.65497548210520085</v>
      </c>
      <c r="L854" s="280">
        <f t="shared" si="441"/>
        <v>0.74407547532368967</v>
      </c>
      <c r="M854" s="225">
        <f t="shared" si="442"/>
        <v>1.1070772745556974</v>
      </c>
      <c r="N854" s="15" t="s">
        <v>432</v>
      </c>
      <c r="O854" s="197">
        <f t="shared" si="443"/>
        <v>0.55805660649276723</v>
      </c>
      <c r="P854" s="198">
        <f t="shared" si="444"/>
        <v>0</v>
      </c>
      <c r="Q854" s="198">
        <f t="shared" si="445"/>
        <v>0</v>
      </c>
      <c r="R854" s="198">
        <f t="shared" si="446"/>
        <v>0.77566977850789298</v>
      </c>
      <c r="S854" s="77">
        <f t="shared" si="447"/>
        <v>0.79265496187463003</v>
      </c>
      <c r="T854" s="199"/>
      <c r="U854" s="3">
        <f t="shared" si="448"/>
        <v>1.6830408381750963</v>
      </c>
      <c r="V854" s="98">
        <f t="shared" si="449"/>
        <v>9.6309299740814431</v>
      </c>
      <c r="W854" s="49">
        <f t="shared" si="450"/>
        <v>4.9406765933190293</v>
      </c>
      <c r="X854" s="317">
        <f t="shared" si="451"/>
        <v>7.1154802746465476E-2</v>
      </c>
      <c r="Y854" s="318">
        <v>7.115480274646549E-2</v>
      </c>
      <c r="Z854" s="200"/>
      <c r="AA854" s="66"/>
      <c r="AB854" s="66"/>
      <c r="AC854" s="66">
        <v>250</v>
      </c>
      <c r="AD854" s="66"/>
      <c r="AE854" s="66"/>
      <c r="AF854" s="66"/>
      <c r="AG854" s="66"/>
      <c r="AH854" s="195"/>
      <c r="AI854" s="34"/>
      <c r="AJ854" s="229">
        <v>180</v>
      </c>
      <c r="AK854" s="34"/>
      <c r="AL854" s="34"/>
      <c r="AM854" s="34"/>
      <c r="AN854" s="201"/>
      <c r="AO854" s="201"/>
      <c r="AP854" s="202">
        <v>240</v>
      </c>
      <c r="AQ854" s="18"/>
      <c r="AR854" s="18"/>
      <c r="AS854" s="18"/>
      <c r="AT854" s="51"/>
      <c r="AU854" s="17"/>
      <c r="AV854" s="18"/>
      <c r="AW854" s="112"/>
      <c r="AX854" s="103"/>
      <c r="AY854" s="18"/>
      <c r="AZ854" s="18"/>
      <c r="BA854" s="18"/>
      <c r="BB854" s="17"/>
      <c r="BC854" s="19"/>
      <c r="BD854" s="19"/>
      <c r="BE854" s="19"/>
      <c r="BF854" s="17"/>
      <c r="BG854" s="18"/>
      <c r="BH854" s="18"/>
      <c r="BI854" s="128"/>
      <c r="BJ854" s="331"/>
      <c r="BK854" s="332"/>
      <c r="BL854" s="332"/>
      <c r="BM854" s="332"/>
      <c r="BN854" s="333"/>
      <c r="BO854" s="203">
        <f t="shared" si="452"/>
        <v>6.9363999999999999</v>
      </c>
      <c r="BP854" s="285">
        <v>6.8599432407068264</v>
      </c>
      <c r="BQ854" s="204">
        <v>2.9148321983674625</v>
      </c>
      <c r="BR854" s="204"/>
      <c r="BS854" s="47"/>
      <c r="BT854" s="42"/>
      <c r="BU854" s="42"/>
      <c r="BV854" s="42"/>
      <c r="BW854" s="43"/>
      <c r="BX854" s="191"/>
      <c r="BY854" s="191"/>
      <c r="BZ854" s="205"/>
      <c r="CA854" s="191"/>
      <c r="CB854" s="206"/>
      <c r="CC854" s="191"/>
      <c r="CD854" s="207">
        <f t="shared" si="453"/>
        <v>52.678401475548235</v>
      </c>
      <c r="CE854" s="47" t="s">
        <v>356</v>
      </c>
      <c r="CF854" s="42">
        <v>31.8</v>
      </c>
      <c r="CG854" s="42" t="s">
        <v>353</v>
      </c>
      <c r="CH854" s="42">
        <v>175</v>
      </c>
      <c r="CI854" s="191"/>
      <c r="CJ854" s="192"/>
      <c r="CK854" s="191" t="s">
        <v>357</v>
      </c>
      <c r="CL854" s="191" t="s">
        <v>358</v>
      </c>
      <c r="CM854" s="208">
        <v>0.13</v>
      </c>
      <c r="CN854" s="191">
        <v>470</v>
      </c>
      <c r="CO854" s="205">
        <f t="shared" si="454"/>
        <v>70.456497144055248</v>
      </c>
      <c r="CP854" s="191">
        <f t="shared" si="455"/>
        <v>39.508801106661174</v>
      </c>
      <c r="CQ854" s="145" t="s">
        <v>353</v>
      </c>
      <c r="CR854" s="191">
        <v>175</v>
      </c>
      <c r="CS854" s="191"/>
      <c r="CT854" s="191"/>
      <c r="CU854" s="191"/>
      <c r="CV854" s="192"/>
      <c r="CW854" s="191" t="s">
        <v>357</v>
      </c>
      <c r="CX854" s="209" t="s">
        <v>358</v>
      </c>
      <c r="CY854" s="208">
        <v>0.13</v>
      </c>
      <c r="CZ854" s="191">
        <v>470</v>
      </c>
      <c r="DA854" s="191"/>
      <c r="DB854" s="191">
        <f t="shared" si="456"/>
        <v>47.583310294838832</v>
      </c>
      <c r="DC854" s="43">
        <f t="shared" si="457"/>
        <v>0</v>
      </c>
      <c r="DD854" s="191" t="s">
        <v>362</v>
      </c>
      <c r="DE854" s="191">
        <v>100</v>
      </c>
      <c r="DF854" s="191" t="s">
        <v>361</v>
      </c>
      <c r="DG854" s="191">
        <v>20</v>
      </c>
      <c r="DH854" s="191" t="s">
        <v>353</v>
      </c>
      <c r="DI854" s="192">
        <v>175</v>
      </c>
      <c r="DJ854" s="191"/>
      <c r="DK854" s="209"/>
      <c r="DL854" s="208"/>
      <c r="DM854" s="191"/>
      <c r="DN854" s="191">
        <f t="shared" si="458"/>
        <v>47.583310294838832</v>
      </c>
      <c r="DO854" s="192">
        <f t="shared" si="459"/>
        <v>0</v>
      </c>
      <c r="DP854" s="191">
        <v>1</v>
      </c>
      <c r="DQ854" s="191" t="s">
        <v>363</v>
      </c>
      <c r="DR854" s="191" t="s">
        <v>371</v>
      </c>
      <c r="DS854" s="208">
        <v>0.13400000000000001</v>
      </c>
      <c r="DT854" s="191">
        <v>580</v>
      </c>
      <c r="DU854" s="191">
        <f t="shared" si="460"/>
        <v>6.8599432407068264</v>
      </c>
      <c r="DV854" s="191">
        <v>0.375</v>
      </c>
      <c r="DW854" s="191">
        <v>0.45</v>
      </c>
      <c r="DX854" s="192">
        <f t="shared" si="461"/>
        <v>8.7797335792580391</v>
      </c>
      <c r="DY854" s="191">
        <v>1</v>
      </c>
      <c r="DZ854" s="191" t="s">
        <v>363</v>
      </c>
      <c r="EA854" s="191" t="s">
        <v>371</v>
      </c>
      <c r="EB854" s="208">
        <v>0.13400000000000001</v>
      </c>
      <c r="EC854" s="191">
        <v>580</v>
      </c>
      <c r="ED854" s="191">
        <f t="shared" si="462"/>
        <v>2.9148321983674625</v>
      </c>
      <c r="EE854" s="191">
        <v>0.47499999999999998</v>
      </c>
      <c r="EF854" s="191">
        <v>0.47499999999999998</v>
      </c>
      <c r="EG854" s="191">
        <f t="shared" si="463"/>
        <v>4.3898667896290196</v>
      </c>
      <c r="EH854" s="166">
        <f t="shared" si="464"/>
        <v>2</v>
      </c>
      <c r="EI854" s="205">
        <f t="shared" si="465"/>
        <v>2.8611694248976636</v>
      </c>
      <c r="EJ854" s="205">
        <f t="shared" si="466"/>
        <v>1.6830408381750963</v>
      </c>
      <c r="EK854" s="51">
        <f t="shared" si="480"/>
        <v>0.98179136019236624</v>
      </c>
      <c r="EL854" s="220">
        <f t="shared" si="467"/>
        <v>0.30351528755116819</v>
      </c>
      <c r="EM854" s="221">
        <f t="shared" si="468"/>
        <v>4.8154649870407216</v>
      </c>
      <c r="EN854" s="191"/>
      <c r="EO854" s="313"/>
      <c r="EP854" s="192" t="s">
        <v>354</v>
      </c>
      <c r="EQ854" s="222">
        <f t="shared" si="469"/>
        <v>2.8611694248976636</v>
      </c>
      <c r="ER854" s="191">
        <f t="shared" si="470"/>
        <v>1.6830408381750963</v>
      </c>
      <c r="ES854" s="51">
        <f t="shared" si="471"/>
        <v>0.98179136019236624</v>
      </c>
      <c r="ET854" s="191">
        <f t="shared" si="481"/>
        <v>3.7717152875511681</v>
      </c>
      <c r="EU854" s="191">
        <f t="shared" si="472"/>
        <v>4.8154649870407216</v>
      </c>
      <c r="EV854" s="191"/>
      <c r="EW854" s="191"/>
      <c r="EX854" s="192" t="str">
        <f t="shared" si="473"/>
        <v>Front</v>
      </c>
      <c r="EY854" s="145"/>
      <c r="EZ854" s="191"/>
      <c r="FA854" s="191"/>
      <c r="FB854" s="191"/>
      <c r="FC854" s="191"/>
      <c r="FD854" s="191"/>
      <c r="FE854" s="191"/>
      <c r="FF854" s="192"/>
      <c r="FG854" s="145"/>
      <c r="FH854" s="191"/>
      <c r="FI854" s="191"/>
      <c r="FJ854" s="191"/>
      <c r="FK854" s="191"/>
      <c r="FL854" s="191"/>
      <c r="FM854" s="191"/>
      <c r="FN854" s="192"/>
      <c r="FO854" s="145"/>
      <c r="FP854" s="191"/>
      <c r="FQ854" s="191"/>
      <c r="FR854" s="191"/>
      <c r="FS854" s="191"/>
      <c r="FT854" s="191"/>
      <c r="FU854" s="191"/>
      <c r="FV854" s="192"/>
      <c r="FW854" s="191"/>
      <c r="FX854" s="191"/>
      <c r="FY854" s="191"/>
      <c r="FZ854" s="191"/>
      <c r="GA854" s="191"/>
      <c r="GB854" s="191"/>
      <c r="GC854" s="191"/>
      <c r="GD854" s="210"/>
      <c r="GE854" s="145"/>
      <c r="GF854" s="191"/>
      <c r="GG854" s="191"/>
      <c r="GH854" s="191"/>
      <c r="GI854" s="191"/>
      <c r="GJ854" s="191"/>
      <c r="GK854" s="191"/>
      <c r="GL854" s="210"/>
      <c r="GM854" s="145"/>
      <c r="GN854" s="191"/>
      <c r="GO854" s="191"/>
      <c r="GP854" s="191"/>
      <c r="GQ854" s="191"/>
      <c r="GR854" s="191"/>
      <c r="GS854" s="191"/>
      <c r="GT854" s="210"/>
      <c r="GU854" s="145"/>
      <c r="GV854" s="191"/>
      <c r="GW854" s="191"/>
      <c r="GX854" s="191"/>
      <c r="GY854" s="191"/>
      <c r="GZ854" s="191"/>
      <c r="HA854" s="191"/>
      <c r="HB854" s="210"/>
      <c r="HC854" s="145"/>
      <c r="HD854" s="191"/>
      <c r="HE854" s="191"/>
      <c r="HF854" s="191"/>
      <c r="HG854" s="191"/>
      <c r="HH854" s="191"/>
      <c r="HI854" s="191"/>
      <c r="HJ854" s="210"/>
      <c r="HR854" s="310"/>
    </row>
    <row r="855" spans="1:226" s="309" customFormat="1" ht="14.45" customHeight="1" x14ac:dyDescent="0.25">
      <c r="A855" s="211" t="s">
        <v>431</v>
      </c>
      <c r="B855" s="194" t="s">
        <v>0</v>
      </c>
      <c r="C855" s="31">
        <f t="shared" si="482"/>
        <v>845</v>
      </c>
      <c r="D855" s="173" t="str">
        <f t="shared" si="436"/>
        <v>Dw_845</v>
      </c>
      <c r="E855" s="4">
        <v>761.77960917806433</v>
      </c>
      <c r="F855" s="195" t="s">
        <v>360</v>
      </c>
      <c r="G855" s="195">
        <v>17.5</v>
      </c>
      <c r="H855" s="3">
        <f t="shared" si="437"/>
        <v>58.857244325510685</v>
      </c>
      <c r="I855" s="196">
        <f t="shared" si="438"/>
        <v>204.89073950919203</v>
      </c>
      <c r="J855" s="1">
        <f t="shared" si="439"/>
        <v>0.30000000000000004</v>
      </c>
      <c r="K855" s="280">
        <f t="shared" si="440"/>
        <v>0.70509136660121197</v>
      </c>
      <c r="L855" s="280">
        <f t="shared" si="441"/>
        <v>0.82283918960941049</v>
      </c>
      <c r="M855" s="225">
        <f t="shared" si="442"/>
        <v>1.0443442019271649</v>
      </c>
      <c r="N855" s="15" t="s">
        <v>432</v>
      </c>
      <c r="O855" s="197">
        <f t="shared" si="443"/>
        <v>0.61712939220705776</v>
      </c>
      <c r="P855" s="198">
        <f t="shared" si="444"/>
        <v>0</v>
      </c>
      <c r="Q855" s="198">
        <f t="shared" si="445"/>
        <v>0</v>
      </c>
      <c r="R855" s="198">
        <f t="shared" si="446"/>
        <v>0.73171607295430174</v>
      </c>
      <c r="S855" s="77">
        <f t="shared" si="447"/>
        <v>0.95383229422901594</v>
      </c>
      <c r="T855" s="199"/>
      <c r="U855" s="3">
        <f t="shared" si="448"/>
        <v>1.9154842906619982</v>
      </c>
      <c r="V855" s="98">
        <f t="shared" si="449"/>
        <v>12.474872230427854</v>
      </c>
      <c r="W855" s="49">
        <f t="shared" si="450"/>
        <v>4.7180638998410043</v>
      </c>
      <c r="X855" s="317">
        <f t="shared" si="451"/>
        <v>8.42661347636533E-2</v>
      </c>
      <c r="Y855" s="318">
        <v>8.4266134763653272E-2</v>
      </c>
      <c r="Z855" s="200"/>
      <c r="AA855" s="66"/>
      <c r="AB855" s="66"/>
      <c r="AC855" s="66">
        <v>250</v>
      </c>
      <c r="AD855" s="66"/>
      <c r="AE855" s="66"/>
      <c r="AF855" s="66"/>
      <c r="AG855" s="66"/>
      <c r="AH855" s="195"/>
      <c r="AI855" s="34"/>
      <c r="AJ855" s="229">
        <v>180</v>
      </c>
      <c r="AK855" s="34"/>
      <c r="AL855" s="34"/>
      <c r="AM855" s="34"/>
      <c r="AN855" s="201"/>
      <c r="AO855" s="201"/>
      <c r="AP855" s="202">
        <v>240</v>
      </c>
      <c r="AQ855" s="18"/>
      <c r="AR855" s="18"/>
      <c r="AS855" s="18"/>
      <c r="AT855" s="51"/>
      <c r="AU855" s="17"/>
      <c r="AV855" s="18"/>
      <c r="AW855" s="112"/>
      <c r="AX855" s="103"/>
      <c r="AY855" s="18"/>
      <c r="AZ855" s="18"/>
      <c r="BA855" s="18"/>
      <c r="BB855" s="17"/>
      <c r="BC855" s="19"/>
      <c r="BD855" s="19"/>
      <c r="BE855" s="19"/>
      <c r="BF855" s="17"/>
      <c r="BG855" s="18"/>
      <c r="BH855" s="18"/>
      <c r="BI855" s="128"/>
      <c r="BJ855" s="331"/>
      <c r="BK855" s="332"/>
      <c r="BL855" s="332"/>
      <c r="BM855" s="332"/>
      <c r="BN855" s="333"/>
      <c r="BO855" s="203">
        <f t="shared" si="452"/>
        <v>6.9363999999999999</v>
      </c>
      <c r="BP855" s="285">
        <v>8.485272522563676</v>
      </c>
      <c r="BQ855" s="204">
        <v>2.8264201152832742</v>
      </c>
      <c r="BR855" s="204"/>
      <c r="BS855" s="47"/>
      <c r="BT855" s="42"/>
      <c r="BU855" s="42"/>
      <c r="BV855" s="42"/>
      <c r="BW855" s="43"/>
      <c r="BX855" s="191"/>
      <c r="BY855" s="191"/>
      <c r="BZ855" s="205"/>
      <c r="CA855" s="191"/>
      <c r="CB855" s="206"/>
      <c r="CC855" s="191"/>
      <c r="CD855" s="207">
        <f t="shared" si="453"/>
        <v>61.467221852757618</v>
      </c>
      <c r="CE855" s="47" t="s">
        <v>356</v>
      </c>
      <c r="CF855" s="42">
        <v>31.8</v>
      </c>
      <c r="CG855" s="42" t="s">
        <v>353</v>
      </c>
      <c r="CH855" s="42">
        <v>175</v>
      </c>
      <c r="CI855" s="191"/>
      <c r="CJ855" s="192"/>
      <c r="CK855" s="191" t="s">
        <v>357</v>
      </c>
      <c r="CL855" s="191" t="s">
        <v>358</v>
      </c>
      <c r="CM855" s="208">
        <v>0.13</v>
      </c>
      <c r="CN855" s="191">
        <v>470</v>
      </c>
      <c r="CO855" s="205">
        <f t="shared" si="454"/>
        <v>77.204697006742776</v>
      </c>
      <c r="CP855" s="191">
        <f t="shared" si="455"/>
        <v>46.10041638956821</v>
      </c>
      <c r="CQ855" s="145" t="s">
        <v>353</v>
      </c>
      <c r="CR855" s="191">
        <v>175</v>
      </c>
      <c r="CS855" s="191"/>
      <c r="CT855" s="191"/>
      <c r="CU855" s="191"/>
      <c r="CV855" s="192"/>
      <c r="CW855" s="191" t="s">
        <v>357</v>
      </c>
      <c r="CX855" s="209" t="s">
        <v>358</v>
      </c>
      <c r="CY855" s="208">
        <v>0.13</v>
      </c>
      <c r="CZ855" s="191">
        <v>470</v>
      </c>
      <c r="DA855" s="191"/>
      <c r="DB855" s="191">
        <f t="shared" si="456"/>
        <v>58.857244325510685</v>
      </c>
      <c r="DC855" s="43">
        <f t="shared" si="457"/>
        <v>0</v>
      </c>
      <c r="DD855" s="191" t="s">
        <v>362</v>
      </c>
      <c r="DE855" s="191">
        <v>100</v>
      </c>
      <c r="DF855" s="191" t="s">
        <v>361</v>
      </c>
      <c r="DG855" s="191">
        <v>20</v>
      </c>
      <c r="DH855" s="191" t="s">
        <v>353</v>
      </c>
      <c r="DI855" s="192">
        <v>175</v>
      </c>
      <c r="DJ855" s="191"/>
      <c r="DK855" s="209"/>
      <c r="DL855" s="208"/>
      <c r="DM855" s="191"/>
      <c r="DN855" s="191">
        <f t="shared" si="458"/>
        <v>58.857244325510685</v>
      </c>
      <c r="DO855" s="192">
        <f t="shared" si="459"/>
        <v>0</v>
      </c>
      <c r="DP855" s="191">
        <v>1</v>
      </c>
      <c r="DQ855" s="191" t="s">
        <v>363</v>
      </c>
      <c r="DR855" s="191" t="s">
        <v>371</v>
      </c>
      <c r="DS855" s="208">
        <v>0.13400000000000001</v>
      </c>
      <c r="DT855" s="191">
        <v>580</v>
      </c>
      <c r="DU855" s="191">
        <f t="shared" si="460"/>
        <v>8.485272522563676</v>
      </c>
      <c r="DV855" s="191">
        <v>0.375</v>
      </c>
      <c r="DW855" s="191">
        <v>0.45</v>
      </c>
      <c r="DX855" s="192">
        <f t="shared" si="461"/>
        <v>10.244536975459603</v>
      </c>
      <c r="DY855" s="191">
        <v>1</v>
      </c>
      <c r="DZ855" s="191" t="s">
        <v>363</v>
      </c>
      <c r="EA855" s="191" t="s">
        <v>371</v>
      </c>
      <c r="EB855" s="208">
        <v>0.13400000000000001</v>
      </c>
      <c r="EC855" s="191">
        <v>580</v>
      </c>
      <c r="ED855" s="191">
        <f t="shared" si="462"/>
        <v>2.8264201152832742</v>
      </c>
      <c r="EE855" s="191">
        <v>0.47499999999999998</v>
      </c>
      <c r="EF855" s="191">
        <v>0.47499999999999998</v>
      </c>
      <c r="EG855" s="191">
        <f t="shared" si="463"/>
        <v>5.1222684877298015</v>
      </c>
      <c r="EH855" s="166">
        <f t="shared" si="464"/>
        <v>2</v>
      </c>
      <c r="EI855" s="205">
        <f t="shared" si="465"/>
        <v>3.256323294125397</v>
      </c>
      <c r="EJ855" s="205">
        <f t="shared" si="466"/>
        <v>1.9154842906619982</v>
      </c>
      <c r="EK855" s="51">
        <f t="shared" si="480"/>
        <v>0.66093582462127598</v>
      </c>
      <c r="EL855" s="220">
        <f t="shared" si="467"/>
        <v>0.10593835293730147</v>
      </c>
      <c r="EM855" s="221">
        <f t="shared" si="468"/>
        <v>6.237436115213927</v>
      </c>
      <c r="EN855" s="191"/>
      <c r="EO855" s="313"/>
      <c r="EP855" s="192" t="s">
        <v>354</v>
      </c>
      <c r="EQ855" s="222">
        <f t="shared" si="469"/>
        <v>3.256323294125397</v>
      </c>
      <c r="ER855" s="191">
        <f t="shared" si="470"/>
        <v>1.9154842906619982</v>
      </c>
      <c r="ES855" s="51">
        <f t="shared" si="471"/>
        <v>0.66093582462127598</v>
      </c>
      <c r="ET855" s="191">
        <f t="shared" si="481"/>
        <v>3.5741383529373012</v>
      </c>
      <c r="EU855" s="191">
        <f t="shared" si="472"/>
        <v>6.237436115213927</v>
      </c>
      <c r="EV855" s="191"/>
      <c r="EW855" s="191"/>
      <c r="EX855" s="192" t="str">
        <f t="shared" si="473"/>
        <v>Front</v>
      </c>
      <c r="EY855" s="145"/>
      <c r="EZ855" s="191"/>
      <c r="FA855" s="191"/>
      <c r="FB855" s="191"/>
      <c r="FC855" s="191"/>
      <c r="FD855" s="191"/>
      <c r="FE855" s="191"/>
      <c r="FF855" s="192"/>
      <c r="FG855" s="145"/>
      <c r="FH855" s="191"/>
      <c r="FI855" s="191"/>
      <c r="FJ855" s="191"/>
      <c r="FK855" s="191"/>
      <c r="FL855" s="191"/>
      <c r="FM855" s="191"/>
      <c r="FN855" s="192"/>
      <c r="FO855" s="145"/>
      <c r="FP855" s="191"/>
      <c r="FQ855" s="191"/>
      <c r="FR855" s="191"/>
      <c r="FS855" s="191"/>
      <c r="FT855" s="191"/>
      <c r="FU855" s="191"/>
      <c r="FV855" s="192"/>
      <c r="FW855" s="191"/>
      <c r="FX855" s="191"/>
      <c r="FY855" s="191"/>
      <c r="FZ855" s="191"/>
      <c r="GA855" s="191"/>
      <c r="GB855" s="191"/>
      <c r="GC855" s="191"/>
      <c r="GD855" s="210"/>
      <c r="GE855" s="145"/>
      <c r="GF855" s="191"/>
      <c r="GG855" s="191"/>
      <c r="GH855" s="191"/>
      <c r="GI855" s="191"/>
      <c r="GJ855" s="191"/>
      <c r="GK855" s="191"/>
      <c r="GL855" s="210"/>
      <c r="GM855" s="145"/>
      <c r="GN855" s="191"/>
      <c r="GO855" s="191"/>
      <c r="GP855" s="191"/>
      <c r="GQ855" s="191"/>
      <c r="GR855" s="191"/>
      <c r="GS855" s="191"/>
      <c r="GT855" s="210"/>
      <c r="GU855" s="145"/>
      <c r="GV855" s="191"/>
      <c r="GW855" s="191"/>
      <c r="GX855" s="191"/>
      <c r="GY855" s="191"/>
      <c r="GZ855" s="191"/>
      <c r="HA855" s="191"/>
      <c r="HB855" s="210"/>
      <c r="HC855" s="145"/>
      <c r="HD855" s="191"/>
      <c r="HE855" s="191"/>
      <c r="HF855" s="191"/>
      <c r="HG855" s="191"/>
      <c r="HH855" s="191"/>
      <c r="HI855" s="191"/>
      <c r="HJ855" s="210"/>
      <c r="HR855" s="310"/>
    </row>
    <row r="856" spans="1:226" s="309" customFormat="1" ht="14.45" customHeight="1" x14ac:dyDescent="0.25">
      <c r="A856" s="211" t="s">
        <v>431</v>
      </c>
      <c r="B856" s="194" t="s">
        <v>0</v>
      </c>
      <c r="C856" s="31">
        <f t="shared" si="482"/>
        <v>846</v>
      </c>
      <c r="D856" s="173" t="str">
        <f t="shared" si="436"/>
        <v>Dw_846</v>
      </c>
      <c r="E856" s="4">
        <v>593.72938918907028</v>
      </c>
      <c r="F856" s="195" t="s">
        <v>360</v>
      </c>
      <c r="G856" s="195">
        <v>17.5</v>
      </c>
      <c r="H856" s="3">
        <f t="shared" si="437"/>
        <v>44.672375612326199</v>
      </c>
      <c r="I856" s="196">
        <f t="shared" si="438"/>
        <v>168.09183123087502</v>
      </c>
      <c r="J856" s="1">
        <f t="shared" si="439"/>
        <v>0.30000000000000004</v>
      </c>
      <c r="K856" s="280">
        <f t="shared" si="440"/>
        <v>0.64037357785555615</v>
      </c>
      <c r="L856" s="280">
        <f t="shared" si="441"/>
        <v>0.72232560226876452</v>
      </c>
      <c r="M856" s="225">
        <f t="shared" si="442"/>
        <v>1.1288307075245023</v>
      </c>
      <c r="N856" s="15" t="s">
        <v>432</v>
      </c>
      <c r="O856" s="197">
        <f t="shared" si="443"/>
        <v>0.54174420170157334</v>
      </c>
      <c r="P856" s="198">
        <f t="shared" si="444"/>
        <v>0</v>
      </c>
      <c r="Q856" s="198">
        <f t="shared" si="445"/>
        <v>0</v>
      </c>
      <c r="R856" s="198">
        <f t="shared" si="446"/>
        <v>0.79091124441141003</v>
      </c>
      <c r="S856" s="77">
        <f t="shared" si="447"/>
        <v>0.75141000348125087</v>
      </c>
      <c r="T856" s="199"/>
      <c r="U856" s="3">
        <f t="shared" si="448"/>
        <v>1.6210302145949156</v>
      </c>
      <c r="V856" s="98">
        <f t="shared" si="449"/>
        <v>8.9343124525407696</v>
      </c>
      <c r="W856" s="49">
        <f t="shared" si="450"/>
        <v>5.0000910366216393</v>
      </c>
      <c r="X856" s="317">
        <f t="shared" si="451"/>
        <v>6.7672166893926522E-2</v>
      </c>
      <c r="Y856" s="318">
        <v>6.7672166893926522E-2</v>
      </c>
      <c r="Z856" s="200"/>
      <c r="AA856" s="66"/>
      <c r="AB856" s="66"/>
      <c r="AC856" s="66">
        <v>250</v>
      </c>
      <c r="AD856" s="66"/>
      <c r="AE856" s="66"/>
      <c r="AF856" s="66"/>
      <c r="AG856" s="66"/>
      <c r="AH856" s="195"/>
      <c r="AI856" s="34"/>
      <c r="AJ856" s="229">
        <v>180</v>
      </c>
      <c r="AK856" s="34"/>
      <c r="AL856" s="34"/>
      <c r="AM856" s="34"/>
      <c r="AN856" s="201"/>
      <c r="AO856" s="201"/>
      <c r="AP856" s="202">
        <v>240</v>
      </c>
      <c r="AQ856" s="18"/>
      <c r="AR856" s="18"/>
      <c r="AS856" s="18"/>
      <c r="AT856" s="51"/>
      <c r="AU856" s="17"/>
      <c r="AV856" s="18"/>
      <c r="AW856" s="112"/>
      <c r="AX856" s="103"/>
      <c r="AY856" s="18"/>
      <c r="AZ856" s="18"/>
      <c r="BA856" s="18"/>
      <c r="BB856" s="17"/>
      <c r="BC856" s="19"/>
      <c r="BD856" s="19"/>
      <c r="BE856" s="19"/>
      <c r="BF856" s="17"/>
      <c r="BG856" s="18"/>
      <c r="BH856" s="18"/>
      <c r="BI856" s="128"/>
      <c r="BJ856" s="331"/>
      <c r="BK856" s="332"/>
      <c r="BL856" s="332"/>
      <c r="BM856" s="332"/>
      <c r="BN856" s="333"/>
      <c r="BO856" s="203">
        <f t="shared" si="452"/>
        <v>6.9363999999999999</v>
      </c>
      <c r="BP856" s="285">
        <v>6.4402825114362203</v>
      </c>
      <c r="BQ856" s="204">
        <v>2.9434458035054218</v>
      </c>
      <c r="BR856" s="204"/>
      <c r="BS856" s="47"/>
      <c r="BT856" s="42"/>
      <c r="BU856" s="42"/>
      <c r="BV856" s="42"/>
      <c r="BW856" s="43"/>
      <c r="BX856" s="191"/>
      <c r="BY856" s="191"/>
      <c r="BZ856" s="205"/>
      <c r="CA856" s="191"/>
      <c r="CB856" s="206"/>
      <c r="CC856" s="191"/>
      <c r="CD856" s="207">
        <f t="shared" si="453"/>
        <v>50.427549369262508</v>
      </c>
      <c r="CE856" s="47" t="s">
        <v>356</v>
      </c>
      <c r="CF856" s="42">
        <v>31.8</v>
      </c>
      <c r="CG856" s="42" t="s">
        <v>353</v>
      </c>
      <c r="CH856" s="42">
        <v>175</v>
      </c>
      <c r="CI856" s="191"/>
      <c r="CJ856" s="192"/>
      <c r="CK856" s="191" t="s">
        <v>357</v>
      </c>
      <c r="CL856" s="191" t="s">
        <v>358</v>
      </c>
      <c r="CM856" s="208">
        <v>0.13</v>
      </c>
      <c r="CN856" s="191">
        <v>470</v>
      </c>
      <c r="CO856" s="205">
        <f t="shared" si="454"/>
        <v>68.775526154794761</v>
      </c>
      <c r="CP856" s="191">
        <f t="shared" si="455"/>
        <v>37.820662026946877</v>
      </c>
      <c r="CQ856" s="145" t="s">
        <v>353</v>
      </c>
      <c r="CR856" s="191">
        <v>175</v>
      </c>
      <c r="CS856" s="191"/>
      <c r="CT856" s="191"/>
      <c r="CU856" s="191"/>
      <c r="CV856" s="192"/>
      <c r="CW856" s="191" t="s">
        <v>357</v>
      </c>
      <c r="CX856" s="209" t="s">
        <v>358</v>
      </c>
      <c r="CY856" s="208">
        <v>0.13</v>
      </c>
      <c r="CZ856" s="191">
        <v>470</v>
      </c>
      <c r="DA856" s="191"/>
      <c r="DB856" s="191">
        <f t="shared" si="456"/>
        <v>44.672375612326199</v>
      </c>
      <c r="DC856" s="43">
        <f t="shared" si="457"/>
        <v>0</v>
      </c>
      <c r="DD856" s="191" t="s">
        <v>362</v>
      </c>
      <c r="DE856" s="191">
        <v>100</v>
      </c>
      <c r="DF856" s="191" t="s">
        <v>361</v>
      </c>
      <c r="DG856" s="191">
        <v>20</v>
      </c>
      <c r="DH856" s="191" t="s">
        <v>353</v>
      </c>
      <c r="DI856" s="192">
        <v>175</v>
      </c>
      <c r="DJ856" s="191"/>
      <c r="DK856" s="209"/>
      <c r="DL856" s="208"/>
      <c r="DM856" s="191"/>
      <c r="DN856" s="191">
        <f t="shared" si="458"/>
        <v>44.672375612326199</v>
      </c>
      <c r="DO856" s="192">
        <f t="shared" si="459"/>
        <v>0</v>
      </c>
      <c r="DP856" s="191">
        <v>1</v>
      </c>
      <c r="DQ856" s="191" t="s">
        <v>363</v>
      </c>
      <c r="DR856" s="191" t="s">
        <v>371</v>
      </c>
      <c r="DS856" s="208">
        <v>0.13400000000000001</v>
      </c>
      <c r="DT856" s="191">
        <v>580</v>
      </c>
      <c r="DU856" s="191">
        <f t="shared" si="460"/>
        <v>6.4402825114362203</v>
      </c>
      <c r="DV856" s="191">
        <v>0.375</v>
      </c>
      <c r="DW856" s="191">
        <v>0.45</v>
      </c>
      <c r="DX856" s="192">
        <f t="shared" si="461"/>
        <v>8.4045915615437519</v>
      </c>
      <c r="DY856" s="191">
        <v>1</v>
      </c>
      <c r="DZ856" s="191" t="s">
        <v>363</v>
      </c>
      <c r="EA856" s="191" t="s">
        <v>371</v>
      </c>
      <c r="EB856" s="208">
        <v>0.13400000000000001</v>
      </c>
      <c r="EC856" s="191">
        <v>580</v>
      </c>
      <c r="ED856" s="191">
        <f t="shared" si="462"/>
        <v>2.9434458035054218</v>
      </c>
      <c r="EE856" s="191">
        <v>0.47499999999999998</v>
      </c>
      <c r="EF856" s="191">
        <v>0.47499999999999998</v>
      </c>
      <c r="EG856" s="191">
        <f t="shared" si="463"/>
        <v>4.2022957807718759</v>
      </c>
      <c r="EH856" s="166">
        <f t="shared" si="464"/>
        <v>2</v>
      </c>
      <c r="EI856" s="205">
        <f t="shared" si="465"/>
        <v>2.7557513648113563</v>
      </c>
      <c r="EJ856" s="205">
        <f t="shared" si="466"/>
        <v>1.6210302145949156</v>
      </c>
      <c r="EK856" s="51">
        <f t="shared" si="480"/>
        <v>1.0724155889105063</v>
      </c>
      <c r="EL856" s="220">
        <f t="shared" si="467"/>
        <v>0.35622431759432183</v>
      </c>
      <c r="EM856" s="221">
        <f t="shared" si="468"/>
        <v>4.4671562262703848</v>
      </c>
      <c r="EN856" s="191"/>
      <c r="EO856" s="313"/>
      <c r="EP856" s="192" t="s">
        <v>354</v>
      </c>
      <c r="EQ856" s="222">
        <f t="shared" si="469"/>
        <v>2.7557513648113563</v>
      </c>
      <c r="ER856" s="191">
        <f t="shared" si="470"/>
        <v>1.6210302145949156</v>
      </c>
      <c r="ES856" s="51">
        <f t="shared" si="471"/>
        <v>1.0724155889105063</v>
      </c>
      <c r="ET856" s="191">
        <f t="shared" si="481"/>
        <v>3.824424317594322</v>
      </c>
      <c r="EU856" s="191">
        <f t="shared" si="472"/>
        <v>4.4671562262703848</v>
      </c>
      <c r="EV856" s="191"/>
      <c r="EW856" s="191"/>
      <c r="EX856" s="192" t="str">
        <f t="shared" si="473"/>
        <v>Front</v>
      </c>
      <c r="EY856" s="145"/>
      <c r="EZ856" s="191"/>
      <c r="FA856" s="191"/>
      <c r="FB856" s="191"/>
      <c r="FC856" s="191"/>
      <c r="FD856" s="191"/>
      <c r="FE856" s="191"/>
      <c r="FF856" s="192"/>
      <c r="FG856" s="145"/>
      <c r="FH856" s="191"/>
      <c r="FI856" s="191"/>
      <c r="FJ856" s="191"/>
      <c r="FK856" s="191"/>
      <c r="FL856" s="191"/>
      <c r="FM856" s="191"/>
      <c r="FN856" s="192"/>
      <c r="FO856" s="145"/>
      <c r="FP856" s="191"/>
      <c r="FQ856" s="191"/>
      <c r="FR856" s="191"/>
      <c r="FS856" s="191"/>
      <c r="FT856" s="191"/>
      <c r="FU856" s="191"/>
      <c r="FV856" s="192"/>
      <c r="FW856" s="191"/>
      <c r="FX856" s="191"/>
      <c r="FY856" s="191"/>
      <c r="FZ856" s="191"/>
      <c r="GA856" s="191"/>
      <c r="GB856" s="191"/>
      <c r="GC856" s="191"/>
      <c r="GD856" s="210"/>
      <c r="GE856" s="145"/>
      <c r="GF856" s="191"/>
      <c r="GG856" s="191"/>
      <c r="GH856" s="191"/>
      <c r="GI856" s="191"/>
      <c r="GJ856" s="191"/>
      <c r="GK856" s="191"/>
      <c r="GL856" s="210"/>
      <c r="GM856" s="145"/>
      <c r="GN856" s="191"/>
      <c r="GO856" s="191"/>
      <c r="GP856" s="191"/>
      <c r="GQ856" s="191"/>
      <c r="GR856" s="191"/>
      <c r="GS856" s="191"/>
      <c r="GT856" s="210"/>
      <c r="GU856" s="145"/>
      <c r="GV856" s="191"/>
      <c r="GW856" s="191"/>
      <c r="GX856" s="191"/>
      <c r="GY856" s="191"/>
      <c r="GZ856" s="191"/>
      <c r="HA856" s="191"/>
      <c r="HB856" s="210"/>
      <c r="HC856" s="145"/>
      <c r="HD856" s="191"/>
      <c r="HE856" s="191"/>
      <c r="HF856" s="191"/>
      <c r="HG856" s="191"/>
      <c r="HH856" s="191"/>
      <c r="HI856" s="191"/>
      <c r="HJ856" s="210"/>
      <c r="HR856" s="310"/>
    </row>
    <row r="857" spans="1:226" s="309" customFormat="1" ht="14.45" customHeight="1" x14ac:dyDescent="0.25">
      <c r="A857" s="211" t="s">
        <v>431</v>
      </c>
      <c r="B857" s="194" t="s">
        <v>0</v>
      </c>
      <c r="C857" s="31">
        <f t="shared" si="482"/>
        <v>847</v>
      </c>
      <c r="D857" s="173" t="str">
        <f t="shared" si="436"/>
        <v>Dw_847</v>
      </c>
      <c r="E857" s="4">
        <v>519.75796219732661</v>
      </c>
      <c r="F857" s="195" t="s">
        <v>360</v>
      </c>
      <c r="G857" s="195">
        <v>17.5</v>
      </c>
      <c r="H857" s="3">
        <f t="shared" si="437"/>
        <v>56.158490950235631</v>
      </c>
      <c r="I857" s="196">
        <f t="shared" si="438"/>
        <v>201.56400632336059</v>
      </c>
      <c r="J857" s="1">
        <f t="shared" si="439"/>
        <v>0.3</v>
      </c>
      <c r="K857" s="280">
        <f t="shared" si="440"/>
        <v>0.67754866101171152</v>
      </c>
      <c r="L857" s="280">
        <f t="shared" si="441"/>
        <v>0.92645685961609781</v>
      </c>
      <c r="M857" s="225">
        <f t="shared" si="442"/>
        <v>1.0767597361295276</v>
      </c>
      <c r="N857" s="15" t="s">
        <v>432</v>
      </c>
      <c r="O857" s="197">
        <f t="shared" si="443"/>
        <v>0.69484264471207335</v>
      </c>
      <c r="P857" s="198">
        <f t="shared" si="444"/>
        <v>0</v>
      </c>
      <c r="Q857" s="198">
        <f t="shared" si="445"/>
        <v>0</v>
      </c>
      <c r="R857" s="198">
        <f t="shared" si="446"/>
        <v>0.75442790239281354</v>
      </c>
      <c r="S857" s="77">
        <f t="shared" si="447"/>
        <v>0.89344902693357486</v>
      </c>
      <c r="T857" s="199"/>
      <c r="U857" s="3">
        <f t="shared" si="448"/>
        <v>2.6556107276400946</v>
      </c>
      <c r="V857" s="98">
        <f t="shared" si="449"/>
        <v>23.977712344974318</v>
      </c>
      <c r="W857" s="49">
        <f t="shared" si="450"/>
        <v>2.3421121307265302</v>
      </c>
      <c r="X857" s="317">
        <f t="shared" si="451"/>
        <v>0.19385498394824405</v>
      </c>
      <c r="Y857" s="318">
        <v>0.19385498394824399</v>
      </c>
      <c r="Z857" s="200"/>
      <c r="AA857" s="66"/>
      <c r="AB857" s="66"/>
      <c r="AC857" s="66">
        <v>250</v>
      </c>
      <c r="AD857" s="66"/>
      <c r="AE857" s="66"/>
      <c r="AF857" s="66"/>
      <c r="AG857" s="66"/>
      <c r="AH857" s="195"/>
      <c r="AI857" s="34"/>
      <c r="AJ857" s="229">
        <v>180</v>
      </c>
      <c r="AK857" s="34"/>
      <c r="AL857" s="34"/>
      <c r="AM857" s="34"/>
      <c r="AN857" s="201"/>
      <c r="AO857" s="201"/>
      <c r="AP857" s="202">
        <v>240</v>
      </c>
      <c r="AQ857" s="18"/>
      <c r="AR857" s="18"/>
      <c r="AS857" s="18"/>
      <c r="AT857" s="51"/>
      <c r="AU857" s="17"/>
      <c r="AV857" s="18"/>
      <c r="AW857" s="112"/>
      <c r="AX857" s="103"/>
      <c r="AY857" s="18"/>
      <c r="AZ857" s="18"/>
      <c r="BA857" s="18"/>
      <c r="BB857" s="17"/>
      <c r="BC857" s="19"/>
      <c r="BD857" s="19"/>
      <c r="BE857" s="19"/>
      <c r="BF857" s="17"/>
      <c r="BG857" s="18"/>
      <c r="BH857" s="18"/>
      <c r="BI857" s="128"/>
      <c r="BJ857" s="331"/>
      <c r="BK857" s="332"/>
      <c r="BL857" s="332"/>
      <c r="BM857" s="332"/>
      <c r="BN857" s="333"/>
      <c r="BO857" s="203">
        <f t="shared" si="452"/>
        <v>6.9363999999999999</v>
      </c>
      <c r="BP857" s="285">
        <v>8.0962013364620891</v>
      </c>
      <c r="BQ857" s="204">
        <v>2.9684491201937755</v>
      </c>
      <c r="BR857" s="204"/>
      <c r="BS857" s="47"/>
      <c r="BT857" s="42"/>
      <c r="BU857" s="42"/>
      <c r="BV857" s="42"/>
      <c r="BW857" s="43"/>
      <c r="BX857" s="191"/>
      <c r="BY857" s="191"/>
      <c r="BZ857" s="205"/>
      <c r="CA857" s="191"/>
      <c r="CB857" s="206"/>
      <c r="CC857" s="191"/>
      <c r="CD857" s="207">
        <f t="shared" si="453"/>
        <v>60.469201897008176</v>
      </c>
      <c r="CE857" s="47" t="s">
        <v>356</v>
      </c>
      <c r="CF857" s="42">
        <v>31.8</v>
      </c>
      <c r="CG857" s="42" t="s">
        <v>353</v>
      </c>
      <c r="CH857" s="42">
        <v>175</v>
      </c>
      <c r="CI857" s="191"/>
      <c r="CJ857" s="192"/>
      <c r="CK857" s="191" t="s">
        <v>357</v>
      </c>
      <c r="CL857" s="191" t="s">
        <v>358</v>
      </c>
      <c r="CM857" s="208">
        <v>0.13</v>
      </c>
      <c r="CN857" s="191">
        <v>470</v>
      </c>
      <c r="CO857" s="205">
        <f t="shared" si="454"/>
        <v>79.275470571461454</v>
      </c>
      <c r="CP857" s="191">
        <f t="shared" si="455"/>
        <v>45.351901422756136</v>
      </c>
      <c r="CQ857" s="145" t="s">
        <v>353</v>
      </c>
      <c r="CR857" s="191">
        <v>175</v>
      </c>
      <c r="CS857" s="191"/>
      <c r="CT857" s="191"/>
      <c r="CU857" s="191"/>
      <c r="CV857" s="192"/>
      <c r="CW857" s="191" t="s">
        <v>357</v>
      </c>
      <c r="CX857" s="209" t="s">
        <v>358</v>
      </c>
      <c r="CY857" s="208">
        <v>0.13</v>
      </c>
      <c r="CZ857" s="191">
        <v>470</v>
      </c>
      <c r="DA857" s="191"/>
      <c r="DB857" s="191">
        <f t="shared" si="456"/>
        <v>56.158490950235631</v>
      </c>
      <c r="DC857" s="43">
        <f t="shared" si="457"/>
        <v>0</v>
      </c>
      <c r="DD857" s="191" t="s">
        <v>362</v>
      </c>
      <c r="DE857" s="191">
        <v>100</v>
      </c>
      <c r="DF857" s="191" t="s">
        <v>361</v>
      </c>
      <c r="DG857" s="191">
        <v>20</v>
      </c>
      <c r="DH857" s="191" t="s">
        <v>353</v>
      </c>
      <c r="DI857" s="192">
        <v>175</v>
      </c>
      <c r="DJ857" s="191"/>
      <c r="DK857" s="209"/>
      <c r="DL857" s="208"/>
      <c r="DM857" s="191"/>
      <c r="DN857" s="191">
        <f t="shared" si="458"/>
        <v>56.158490950235631</v>
      </c>
      <c r="DO857" s="192">
        <f t="shared" si="459"/>
        <v>0</v>
      </c>
      <c r="DP857" s="191">
        <v>1</v>
      </c>
      <c r="DQ857" s="191" t="s">
        <v>363</v>
      </c>
      <c r="DR857" s="191" t="s">
        <v>371</v>
      </c>
      <c r="DS857" s="208">
        <v>0.13400000000000001</v>
      </c>
      <c r="DT857" s="191">
        <v>580</v>
      </c>
      <c r="DU857" s="191">
        <f t="shared" si="460"/>
        <v>8.0962013364620891</v>
      </c>
      <c r="DV857" s="191">
        <v>0.375</v>
      </c>
      <c r="DW857" s="191">
        <v>0.45</v>
      </c>
      <c r="DX857" s="192">
        <f t="shared" si="461"/>
        <v>10.078200316168029</v>
      </c>
      <c r="DY857" s="191">
        <v>1</v>
      </c>
      <c r="DZ857" s="191" t="s">
        <v>363</v>
      </c>
      <c r="EA857" s="191" t="s">
        <v>371</v>
      </c>
      <c r="EB857" s="208">
        <v>0.13400000000000001</v>
      </c>
      <c r="EC857" s="191">
        <v>580</v>
      </c>
      <c r="ED857" s="191">
        <f t="shared" si="462"/>
        <v>2.9684491201937755</v>
      </c>
      <c r="EE857" s="191">
        <v>0.47499999999999998</v>
      </c>
      <c r="EF857" s="191">
        <v>0.47499999999999998</v>
      </c>
      <c r="EG857" s="191">
        <f t="shared" si="463"/>
        <v>5.0391001580840147</v>
      </c>
      <c r="EH857" s="166">
        <f t="shared" si="464"/>
        <v>2</v>
      </c>
      <c r="EI857" s="205">
        <f t="shared" si="465"/>
        <v>4.5145382369881606</v>
      </c>
      <c r="EJ857" s="205">
        <f t="shared" si="466"/>
        <v>2.6556107276400946</v>
      </c>
      <c r="EK857" s="51">
        <f t="shared" si="480"/>
        <v>0.15641919627684042</v>
      </c>
      <c r="EL857" s="220">
        <f t="shared" si="467"/>
        <v>1.2109308815059197</v>
      </c>
      <c r="EM857" s="221">
        <f t="shared" si="468"/>
        <v>11.988856172487159</v>
      </c>
      <c r="EN857" s="191"/>
      <c r="EO857" s="313"/>
      <c r="EP857" s="192" t="s">
        <v>354</v>
      </c>
      <c r="EQ857" s="222">
        <f t="shared" si="469"/>
        <v>4.5145382369881606</v>
      </c>
      <c r="ER857" s="191">
        <f t="shared" si="470"/>
        <v>2.6556107276400946</v>
      </c>
      <c r="ES857" s="51">
        <f t="shared" si="471"/>
        <v>0.15641919627684042</v>
      </c>
      <c r="ET857" s="191">
        <f t="shared" si="481"/>
        <v>1.2109308815059197</v>
      </c>
      <c r="EU857" s="191">
        <f t="shared" si="472"/>
        <v>11.988856172487159</v>
      </c>
      <c r="EV857" s="191"/>
      <c r="EW857" s="191"/>
      <c r="EX857" s="192" t="str">
        <f t="shared" si="473"/>
        <v>Rear</v>
      </c>
      <c r="EY857" s="145"/>
      <c r="EZ857" s="191"/>
      <c r="FA857" s="191"/>
      <c r="FB857" s="191"/>
      <c r="FC857" s="191"/>
      <c r="FD857" s="191"/>
      <c r="FE857" s="191"/>
      <c r="FF857" s="192"/>
      <c r="FG857" s="145"/>
      <c r="FH857" s="191"/>
      <c r="FI857" s="191"/>
      <c r="FJ857" s="191"/>
      <c r="FK857" s="191"/>
      <c r="FL857" s="191"/>
      <c r="FM857" s="191"/>
      <c r="FN857" s="192"/>
      <c r="FO857" s="145"/>
      <c r="FP857" s="191"/>
      <c r="FQ857" s="191"/>
      <c r="FR857" s="191"/>
      <c r="FS857" s="191"/>
      <c r="FT857" s="191"/>
      <c r="FU857" s="191"/>
      <c r="FV857" s="192"/>
      <c r="FW857" s="191"/>
      <c r="FX857" s="191"/>
      <c r="FY857" s="191"/>
      <c r="FZ857" s="191"/>
      <c r="GA857" s="191"/>
      <c r="GB857" s="191"/>
      <c r="GC857" s="191"/>
      <c r="GD857" s="210"/>
      <c r="GE857" s="145"/>
      <c r="GF857" s="191"/>
      <c r="GG857" s="191"/>
      <c r="GH857" s="191"/>
      <c r="GI857" s="191"/>
      <c r="GJ857" s="191"/>
      <c r="GK857" s="191"/>
      <c r="GL857" s="210"/>
      <c r="GM857" s="145"/>
      <c r="GN857" s="191"/>
      <c r="GO857" s="191"/>
      <c r="GP857" s="191"/>
      <c r="GQ857" s="191"/>
      <c r="GR857" s="191"/>
      <c r="GS857" s="191"/>
      <c r="GT857" s="210"/>
      <c r="GU857" s="145"/>
      <c r="GV857" s="191"/>
      <c r="GW857" s="191"/>
      <c r="GX857" s="191"/>
      <c r="GY857" s="191"/>
      <c r="GZ857" s="191"/>
      <c r="HA857" s="191"/>
      <c r="HB857" s="210"/>
      <c r="HC857" s="145"/>
      <c r="HD857" s="191"/>
      <c r="HE857" s="191"/>
      <c r="HF857" s="191"/>
      <c r="HG857" s="191"/>
      <c r="HH857" s="191"/>
      <c r="HI857" s="191"/>
      <c r="HJ857" s="210"/>
      <c r="HR857" s="310"/>
    </row>
    <row r="858" spans="1:226" s="309" customFormat="1" ht="14.45" customHeight="1" x14ac:dyDescent="0.25">
      <c r="A858" s="211" t="s">
        <v>431</v>
      </c>
      <c r="B858" s="194" t="s">
        <v>0</v>
      </c>
      <c r="C858" s="31">
        <f t="shared" si="482"/>
        <v>848</v>
      </c>
      <c r="D858" s="173" t="str">
        <f t="shared" si="436"/>
        <v>Dw_848</v>
      </c>
      <c r="E858" s="4">
        <v>600.37276477024682</v>
      </c>
      <c r="F858" s="195" t="s">
        <v>360</v>
      </c>
      <c r="G858" s="195">
        <v>17.5</v>
      </c>
      <c r="H858" s="3">
        <f t="shared" si="437"/>
        <v>50.076069976940772</v>
      </c>
      <c r="I858" s="196">
        <f t="shared" si="438"/>
        <v>179.40795775279599</v>
      </c>
      <c r="J858" s="1">
        <f t="shared" si="439"/>
        <v>0.30000000000000004</v>
      </c>
      <c r="K858" s="280">
        <f t="shared" si="440"/>
        <v>0.67909699023477865</v>
      </c>
      <c r="L858" s="280">
        <f t="shared" si="441"/>
        <v>0.84272029102093671</v>
      </c>
      <c r="M858" s="225">
        <f t="shared" si="442"/>
        <v>1.0748125272335298</v>
      </c>
      <c r="N858" s="15" t="s">
        <v>432</v>
      </c>
      <c r="O858" s="197">
        <f t="shared" si="443"/>
        <v>0.63204021826570256</v>
      </c>
      <c r="P858" s="198">
        <f t="shared" si="444"/>
        <v>0</v>
      </c>
      <c r="Q858" s="198">
        <f t="shared" si="445"/>
        <v>0</v>
      </c>
      <c r="R858" s="198">
        <f t="shared" si="446"/>
        <v>0.75306359736390482</v>
      </c>
      <c r="S858" s="77">
        <f t="shared" si="447"/>
        <v>0.84325480386822027</v>
      </c>
      <c r="T858" s="199"/>
      <c r="U858" s="3">
        <f t="shared" si="448"/>
        <v>2.1274382656559854</v>
      </c>
      <c r="V858" s="98">
        <f t="shared" si="449"/>
        <v>15.388378152202979</v>
      </c>
      <c r="W858" s="49">
        <f t="shared" si="450"/>
        <v>3.2541486491720995</v>
      </c>
      <c r="X858" s="317">
        <f t="shared" si="451"/>
        <v>0.12510642983110909</v>
      </c>
      <c r="Y858" s="318">
        <v>0.12510642983110909</v>
      </c>
      <c r="Z858" s="200"/>
      <c r="AA858" s="66"/>
      <c r="AB858" s="66"/>
      <c r="AC858" s="66">
        <v>250</v>
      </c>
      <c r="AD858" s="66"/>
      <c r="AE858" s="66"/>
      <c r="AF858" s="66"/>
      <c r="AG858" s="66"/>
      <c r="AH858" s="195"/>
      <c r="AI858" s="34"/>
      <c r="AJ858" s="229">
        <v>180</v>
      </c>
      <c r="AK858" s="34"/>
      <c r="AL858" s="34"/>
      <c r="AM858" s="34"/>
      <c r="AN858" s="201"/>
      <c r="AO858" s="201"/>
      <c r="AP858" s="202">
        <v>240</v>
      </c>
      <c r="AQ858" s="18"/>
      <c r="AR858" s="18"/>
      <c r="AS858" s="18"/>
      <c r="AT858" s="51"/>
      <c r="AU858" s="17"/>
      <c r="AV858" s="18"/>
      <c r="AW858" s="112"/>
      <c r="AX858" s="103"/>
      <c r="AY858" s="18"/>
      <c r="AZ858" s="18"/>
      <c r="BA858" s="18"/>
      <c r="BB858" s="17"/>
      <c r="BC858" s="19"/>
      <c r="BD858" s="19"/>
      <c r="BE858" s="19"/>
      <c r="BF858" s="17"/>
      <c r="BG858" s="18"/>
      <c r="BH858" s="18"/>
      <c r="BI858" s="128"/>
      <c r="BJ858" s="331"/>
      <c r="BK858" s="332"/>
      <c r="BL858" s="332"/>
      <c r="BM858" s="332"/>
      <c r="BN858" s="333"/>
      <c r="BO858" s="203">
        <f t="shared" si="452"/>
        <v>6.9363999999999999</v>
      </c>
      <c r="BP858" s="285">
        <v>7.219316933415139</v>
      </c>
      <c r="BQ858" s="204">
        <v>2.7994278979903839</v>
      </c>
      <c r="BR858" s="204"/>
      <c r="BS858" s="47"/>
      <c r="BT858" s="42"/>
      <c r="BU858" s="42"/>
      <c r="BV858" s="42"/>
      <c r="BW858" s="43"/>
      <c r="BX858" s="191"/>
      <c r="BY858" s="191"/>
      <c r="BZ858" s="205"/>
      <c r="CA858" s="191"/>
      <c r="CB858" s="206"/>
      <c r="CC858" s="191"/>
      <c r="CD858" s="207">
        <f t="shared" si="453"/>
        <v>53.822387325838804</v>
      </c>
      <c r="CE858" s="47" t="s">
        <v>356</v>
      </c>
      <c r="CF858" s="42">
        <v>31.8</v>
      </c>
      <c r="CG858" s="42" t="s">
        <v>353</v>
      </c>
      <c r="CH858" s="42">
        <v>175</v>
      </c>
      <c r="CI858" s="191"/>
      <c r="CJ858" s="192"/>
      <c r="CK858" s="191" t="s">
        <v>357</v>
      </c>
      <c r="CL858" s="191" t="s">
        <v>358</v>
      </c>
      <c r="CM858" s="208">
        <v>0.13</v>
      </c>
      <c r="CN858" s="191">
        <v>470</v>
      </c>
      <c r="CO858" s="205">
        <f t="shared" si="454"/>
        <v>69.284263947486579</v>
      </c>
      <c r="CP858" s="191">
        <f t="shared" si="455"/>
        <v>40.366790494379103</v>
      </c>
      <c r="CQ858" s="145" t="s">
        <v>353</v>
      </c>
      <c r="CR858" s="191">
        <v>175</v>
      </c>
      <c r="CS858" s="191"/>
      <c r="CT858" s="191"/>
      <c r="CU858" s="191"/>
      <c r="CV858" s="192"/>
      <c r="CW858" s="191" t="s">
        <v>357</v>
      </c>
      <c r="CX858" s="209" t="s">
        <v>358</v>
      </c>
      <c r="CY858" s="208">
        <v>0.13</v>
      </c>
      <c r="CZ858" s="191">
        <v>470</v>
      </c>
      <c r="DA858" s="191"/>
      <c r="DB858" s="191">
        <f t="shared" si="456"/>
        <v>50.076069976940772</v>
      </c>
      <c r="DC858" s="43">
        <f t="shared" si="457"/>
        <v>0</v>
      </c>
      <c r="DD858" s="191" t="s">
        <v>362</v>
      </c>
      <c r="DE858" s="191">
        <v>100</v>
      </c>
      <c r="DF858" s="191" t="s">
        <v>361</v>
      </c>
      <c r="DG858" s="191">
        <v>20</v>
      </c>
      <c r="DH858" s="191" t="s">
        <v>353</v>
      </c>
      <c r="DI858" s="192">
        <v>175</v>
      </c>
      <c r="DJ858" s="191"/>
      <c r="DK858" s="209"/>
      <c r="DL858" s="208"/>
      <c r="DM858" s="191"/>
      <c r="DN858" s="191">
        <f t="shared" si="458"/>
        <v>50.076069976940772</v>
      </c>
      <c r="DO858" s="192">
        <f t="shared" si="459"/>
        <v>0</v>
      </c>
      <c r="DP858" s="191">
        <v>1</v>
      </c>
      <c r="DQ858" s="191" t="s">
        <v>363</v>
      </c>
      <c r="DR858" s="191" t="s">
        <v>371</v>
      </c>
      <c r="DS858" s="208">
        <v>0.13400000000000001</v>
      </c>
      <c r="DT858" s="191">
        <v>580</v>
      </c>
      <c r="DU858" s="191">
        <f t="shared" si="460"/>
        <v>7.219316933415139</v>
      </c>
      <c r="DV858" s="191">
        <v>0.375</v>
      </c>
      <c r="DW858" s="191">
        <v>0.45</v>
      </c>
      <c r="DX858" s="192">
        <f t="shared" si="461"/>
        <v>8.9703978876398001</v>
      </c>
      <c r="DY858" s="191">
        <v>1</v>
      </c>
      <c r="DZ858" s="191" t="s">
        <v>363</v>
      </c>
      <c r="EA858" s="191" t="s">
        <v>371</v>
      </c>
      <c r="EB858" s="208">
        <v>0.13400000000000001</v>
      </c>
      <c r="EC858" s="191">
        <v>580</v>
      </c>
      <c r="ED858" s="191">
        <f t="shared" si="462"/>
        <v>2.7994278979903839</v>
      </c>
      <c r="EE858" s="191">
        <v>0.47499999999999998</v>
      </c>
      <c r="EF858" s="191">
        <v>0.47499999999999998</v>
      </c>
      <c r="EG858" s="191">
        <f t="shared" si="463"/>
        <v>4.4851989438199</v>
      </c>
      <c r="EH858" s="166">
        <f t="shared" si="464"/>
        <v>2</v>
      </c>
      <c r="EI858" s="205">
        <f t="shared" si="465"/>
        <v>3.6166450516151749</v>
      </c>
      <c r="EJ858" s="205">
        <f t="shared" si="466"/>
        <v>2.1274382656559854</v>
      </c>
      <c r="EK858" s="51">
        <f t="shared" si="480"/>
        <v>0.42198963233439857</v>
      </c>
      <c r="EL858" s="220">
        <f t="shared" si="467"/>
        <v>1.6598774741924125</v>
      </c>
      <c r="EM858" s="221">
        <f t="shared" si="468"/>
        <v>7.6941890761014893</v>
      </c>
      <c r="EN858" s="191"/>
      <c r="EO858" s="313"/>
      <c r="EP858" s="192" t="s">
        <v>354</v>
      </c>
      <c r="EQ858" s="222">
        <f t="shared" si="469"/>
        <v>3.6166450516151749</v>
      </c>
      <c r="ER858" s="191">
        <f t="shared" si="470"/>
        <v>2.1274382656559854</v>
      </c>
      <c r="ES858" s="51">
        <f t="shared" si="471"/>
        <v>0.42198963233439857</v>
      </c>
      <c r="ET858" s="191">
        <f t="shared" si="481"/>
        <v>1.6598774741924125</v>
      </c>
      <c r="EU858" s="191">
        <f t="shared" si="472"/>
        <v>7.6941890761014893</v>
      </c>
      <c r="EV858" s="191"/>
      <c r="EW858" s="191"/>
      <c r="EX858" s="192" t="str">
        <f t="shared" si="473"/>
        <v>Rear</v>
      </c>
      <c r="EY858" s="145"/>
      <c r="EZ858" s="191"/>
      <c r="FA858" s="191"/>
      <c r="FB858" s="191"/>
      <c r="FC858" s="191"/>
      <c r="FD858" s="191"/>
      <c r="FE858" s="191"/>
      <c r="FF858" s="192"/>
      <c r="FG858" s="145"/>
      <c r="FH858" s="191"/>
      <c r="FI858" s="191"/>
      <c r="FJ858" s="191"/>
      <c r="FK858" s="191"/>
      <c r="FL858" s="191"/>
      <c r="FM858" s="191"/>
      <c r="FN858" s="192"/>
      <c r="FO858" s="145"/>
      <c r="FP858" s="191"/>
      <c r="FQ858" s="191"/>
      <c r="FR858" s="191"/>
      <c r="FS858" s="191"/>
      <c r="FT858" s="191"/>
      <c r="FU858" s="191"/>
      <c r="FV858" s="192"/>
      <c r="FW858" s="191"/>
      <c r="FX858" s="191"/>
      <c r="FY858" s="191"/>
      <c r="FZ858" s="191"/>
      <c r="GA858" s="191"/>
      <c r="GB858" s="191"/>
      <c r="GC858" s="191"/>
      <c r="GD858" s="210"/>
      <c r="GE858" s="145"/>
      <c r="GF858" s="191"/>
      <c r="GG858" s="191"/>
      <c r="GH858" s="191"/>
      <c r="GI858" s="191"/>
      <c r="GJ858" s="191"/>
      <c r="GK858" s="191"/>
      <c r="GL858" s="210"/>
      <c r="GM858" s="145"/>
      <c r="GN858" s="191"/>
      <c r="GO858" s="191"/>
      <c r="GP858" s="191"/>
      <c r="GQ858" s="191"/>
      <c r="GR858" s="191"/>
      <c r="GS858" s="191"/>
      <c r="GT858" s="210"/>
      <c r="GU858" s="145"/>
      <c r="GV858" s="191"/>
      <c r="GW858" s="191"/>
      <c r="GX858" s="191"/>
      <c r="GY858" s="191"/>
      <c r="GZ858" s="191"/>
      <c r="HA858" s="191"/>
      <c r="HB858" s="210"/>
      <c r="HC858" s="145"/>
      <c r="HD858" s="191"/>
      <c r="HE858" s="191"/>
      <c r="HF858" s="191"/>
      <c r="HG858" s="191"/>
      <c r="HH858" s="191"/>
      <c r="HI858" s="191"/>
      <c r="HJ858" s="210"/>
      <c r="HR858" s="310"/>
    </row>
    <row r="859" spans="1:226" s="309" customFormat="1" ht="14.45" customHeight="1" x14ac:dyDescent="0.25">
      <c r="A859" s="211" t="s">
        <v>431</v>
      </c>
      <c r="B859" s="194" t="s">
        <v>0</v>
      </c>
      <c r="C859" s="31">
        <f t="shared" si="482"/>
        <v>849</v>
      </c>
      <c r="D859" s="173" t="str">
        <f t="shared" si="436"/>
        <v>Dw_849</v>
      </c>
      <c r="E859" s="4">
        <v>483.3603235646288</v>
      </c>
      <c r="F859" s="195" t="s">
        <v>360</v>
      </c>
      <c r="G859" s="195">
        <v>17.5</v>
      </c>
      <c r="H859" s="3">
        <f t="shared" si="437"/>
        <v>42.976509293461767</v>
      </c>
      <c r="I859" s="196">
        <f t="shared" si="438"/>
        <v>162.95966551648775</v>
      </c>
      <c r="J859" s="1">
        <f t="shared" si="439"/>
        <v>0.3</v>
      </c>
      <c r="K859" s="280">
        <f t="shared" si="440"/>
        <v>0.63485298482951324</v>
      </c>
      <c r="L859" s="280">
        <f t="shared" si="441"/>
        <v>0.72152728558536972</v>
      </c>
      <c r="M859" s="225">
        <f t="shared" si="442"/>
        <v>1.1375493370371028</v>
      </c>
      <c r="N859" s="15" t="s">
        <v>432</v>
      </c>
      <c r="O859" s="197">
        <f t="shared" si="443"/>
        <v>0.54114546418902731</v>
      </c>
      <c r="P859" s="198">
        <f t="shared" si="444"/>
        <v>0</v>
      </c>
      <c r="Q859" s="198">
        <f t="shared" si="445"/>
        <v>0</v>
      </c>
      <c r="R859" s="198">
        <f t="shared" si="446"/>
        <v>0.79701992135597588</v>
      </c>
      <c r="S859" s="77">
        <f t="shared" si="447"/>
        <v>0.73131692151840455</v>
      </c>
      <c r="T859" s="199"/>
      <c r="U859" s="3">
        <f t="shared" si="448"/>
        <v>1.6494662809753982</v>
      </c>
      <c r="V859" s="98">
        <f t="shared" si="449"/>
        <v>9.2505126410543586</v>
      </c>
      <c r="W859" s="49">
        <f t="shared" si="450"/>
        <v>4.6458516366681462</v>
      </c>
      <c r="X859" s="317">
        <f t="shared" si="451"/>
        <v>7.2905013942768021E-2</v>
      </c>
      <c r="Y859" s="318">
        <v>7.2905013942768021E-2</v>
      </c>
      <c r="Z859" s="200"/>
      <c r="AA859" s="66"/>
      <c r="AB859" s="66"/>
      <c r="AC859" s="66">
        <v>250</v>
      </c>
      <c r="AD859" s="66"/>
      <c r="AE859" s="66"/>
      <c r="AF859" s="66"/>
      <c r="AG859" s="66"/>
      <c r="AH859" s="195"/>
      <c r="AI859" s="34"/>
      <c r="AJ859" s="229">
        <v>180</v>
      </c>
      <c r="AK859" s="34"/>
      <c r="AL859" s="34"/>
      <c r="AM859" s="34"/>
      <c r="AN859" s="201"/>
      <c r="AO859" s="201"/>
      <c r="AP859" s="202">
        <v>240</v>
      </c>
      <c r="AQ859" s="18"/>
      <c r="AR859" s="18"/>
      <c r="AS859" s="18"/>
      <c r="AT859" s="51"/>
      <c r="AU859" s="17"/>
      <c r="AV859" s="18"/>
      <c r="AW859" s="112"/>
      <c r="AX859" s="103"/>
      <c r="AY859" s="18"/>
      <c r="AZ859" s="18"/>
      <c r="BA859" s="18"/>
      <c r="BB859" s="17"/>
      <c r="BC859" s="19"/>
      <c r="BD859" s="19"/>
      <c r="BE859" s="19"/>
      <c r="BF859" s="17"/>
      <c r="BG859" s="18"/>
      <c r="BH859" s="18"/>
      <c r="BI859" s="128"/>
      <c r="BJ859" s="331"/>
      <c r="BK859" s="332"/>
      <c r="BL859" s="332"/>
      <c r="BM859" s="332"/>
      <c r="BN859" s="333"/>
      <c r="BO859" s="203">
        <f t="shared" si="452"/>
        <v>6.9363999999999999</v>
      </c>
      <c r="BP859" s="285">
        <v>6.1957945466613467</v>
      </c>
      <c r="BQ859" s="204">
        <v>2.9319793678026937</v>
      </c>
      <c r="BR859" s="204"/>
      <c r="BS859" s="47"/>
      <c r="BT859" s="42"/>
      <c r="BU859" s="42"/>
      <c r="BV859" s="42"/>
      <c r="BW859" s="43"/>
      <c r="BX859" s="191"/>
      <c r="BY859" s="191"/>
      <c r="BZ859" s="205"/>
      <c r="CA859" s="191"/>
      <c r="CB859" s="206"/>
      <c r="CC859" s="191"/>
      <c r="CD859" s="207">
        <f t="shared" si="453"/>
        <v>48.887899654946324</v>
      </c>
      <c r="CE859" s="47" t="s">
        <v>356</v>
      </c>
      <c r="CF859" s="42">
        <v>31.8</v>
      </c>
      <c r="CG859" s="42" t="s">
        <v>353</v>
      </c>
      <c r="CH859" s="42">
        <v>175</v>
      </c>
      <c r="CI859" s="191"/>
      <c r="CJ859" s="192"/>
      <c r="CK859" s="191" t="s">
        <v>357</v>
      </c>
      <c r="CL859" s="191" t="s">
        <v>358</v>
      </c>
      <c r="CM859" s="208">
        <v>0.13</v>
      </c>
      <c r="CN859" s="191">
        <v>470</v>
      </c>
      <c r="CO859" s="205">
        <f t="shared" si="454"/>
        <v>67.035093078136356</v>
      </c>
      <c r="CP859" s="191">
        <f t="shared" si="455"/>
        <v>36.665924741209743</v>
      </c>
      <c r="CQ859" s="145" t="s">
        <v>353</v>
      </c>
      <c r="CR859" s="191">
        <v>175</v>
      </c>
      <c r="CS859" s="191"/>
      <c r="CT859" s="191"/>
      <c r="CU859" s="191"/>
      <c r="CV859" s="192"/>
      <c r="CW859" s="191" t="s">
        <v>357</v>
      </c>
      <c r="CX859" s="209" t="s">
        <v>358</v>
      </c>
      <c r="CY859" s="208">
        <v>0.13</v>
      </c>
      <c r="CZ859" s="191">
        <v>470</v>
      </c>
      <c r="DA859" s="191"/>
      <c r="DB859" s="191">
        <f t="shared" si="456"/>
        <v>42.976509293461767</v>
      </c>
      <c r="DC859" s="43">
        <f t="shared" si="457"/>
        <v>0</v>
      </c>
      <c r="DD859" s="191" t="s">
        <v>362</v>
      </c>
      <c r="DE859" s="191">
        <v>100</v>
      </c>
      <c r="DF859" s="191" t="s">
        <v>361</v>
      </c>
      <c r="DG859" s="191">
        <v>20</v>
      </c>
      <c r="DH859" s="191" t="s">
        <v>353</v>
      </c>
      <c r="DI859" s="192">
        <v>175</v>
      </c>
      <c r="DJ859" s="191"/>
      <c r="DK859" s="209"/>
      <c r="DL859" s="208"/>
      <c r="DM859" s="191"/>
      <c r="DN859" s="191">
        <f t="shared" si="458"/>
        <v>42.976509293461767</v>
      </c>
      <c r="DO859" s="192">
        <f t="shared" si="459"/>
        <v>0</v>
      </c>
      <c r="DP859" s="191">
        <v>1</v>
      </c>
      <c r="DQ859" s="191" t="s">
        <v>363</v>
      </c>
      <c r="DR859" s="191" t="s">
        <v>371</v>
      </c>
      <c r="DS859" s="208">
        <v>0.13400000000000001</v>
      </c>
      <c r="DT859" s="191">
        <v>580</v>
      </c>
      <c r="DU859" s="191">
        <f t="shared" si="460"/>
        <v>6.1957945466613467</v>
      </c>
      <c r="DV859" s="191">
        <v>0.375</v>
      </c>
      <c r="DW859" s="191">
        <v>0.45</v>
      </c>
      <c r="DX859" s="192">
        <f t="shared" si="461"/>
        <v>8.1479832758243873</v>
      </c>
      <c r="DY859" s="191">
        <v>1</v>
      </c>
      <c r="DZ859" s="191" t="s">
        <v>363</v>
      </c>
      <c r="EA859" s="191" t="s">
        <v>371</v>
      </c>
      <c r="EB859" s="208">
        <v>0.13400000000000001</v>
      </c>
      <c r="EC859" s="191">
        <v>580</v>
      </c>
      <c r="ED859" s="191">
        <f t="shared" si="462"/>
        <v>2.9319793678026937</v>
      </c>
      <c r="EE859" s="191">
        <v>0.47499999999999998</v>
      </c>
      <c r="EF859" s="191">
        <v>0.47499999999999998</v>
      </c>
      <c r="EG859" s="191">
        <f t="shared" si="463"/>
        <v>4.0739916379121937</v>
      </c>
      <c r="EH859" s="166">
        <f t="shared" si="464"/>
        <v>2</v>
      </c>
      <c r="EI859" s="205">
        <f t="shared" si="465"/>
        <v>2.8040926776581769</v>
      </c>
      <c r="EJ859" s="205">
        <f t="shared" si="466"/>
        <v>1.6494662809753982</v>
      </c>
      <c r="EK859" s="51">
        <f t="shared" si="480"/>
        <v>1.0325130868272956</v>
      </c>
      <c r="EL859" s="220">
        <f t="shared" si="467"/>
        <v>0.33205366117091151</v>
      </c>
      <c r="EM859" s="221">
        <f t="shared" si="468"/>
        <v>4.6252563205271793</v>
      </c>
      <c r="EN859" s="191"/>
      <c r="EO859" s="313"/>
      <c r="EP859" s="192" t="s">
        <v>354</v>
      </c>
      <c r="EQ859" s="222">
        <f t="shared" si="469"/>
        <v>2.8040926776581769</v>
      </c>
      <c r="ER859" s="191">
        <f t="shared" si="470"/>
        <v>1.6494662809753982</v>
      </c>
      <c r="ES859" s="51">
        <f t="shared" si="471"/>
        <v>1.0325130868272956</v>
      </c>
      <c r="ET859" s="191">
        <f t="shared" si="481"/>
        <v>3.8002536611709115</v>
      </c>
      <c r="EU859" s="191">
        <f t="shared" si="472"/>
        <v>4.6252563205271793</v>
      </c>
      <c r="EV859" s="191"/>
      <c r="EW859" s="191"/>
      <c r="EX859" s="192" t="str">
        <f t="shared" si="473"/>
        <v>Front</v>
      </c>
      <c r="EY859" s="145"/>
      <c r="EZ859" s="191"/>
      <c r="FA859" s="191"/>
      <c r="FB859" s="191"/>
      <c r="FC859" s="191"/>
      <c r="FD859" s="191"/>
      <c r="FE859" s="191"/>
      <c r="FF859" s="192"/>
      <c r="FG859" s="145"/>
      <c r="FH859" s="191"/>
      <c r="FI859" s="191"/>
      <c r="FJ859" s="191"/>
      <c r="FK859" s="191"/>
      <c r="FL859" s="191"/>
      <c r="FM859" s="191"/>
      <c r="FN859" s="192"/>
      <c r="FO859" s="145"/>
      <c r="FP859" s="191"/>
      <c r="FQ859" s="191"/>
      <c r="FR859" s="191"/>
      <c r="FS859" s="191"/>
      <c r="FT859" s="191"/>
      <c r="FU859" s="191"/>
      <c r="FV859" s="192"/>
      <c r="FW859" s="191"/>
      <c r="FX859" s="191"/>
      <c r="FY859" s="191"/>
      <c r="FZ859" s="191"/>
      <c r="GA859" s="191"/>
      <c r="GB859" s="191"/>
      <c r="GC859" s="191"/>
      <c r="GD859" s="210"/>
      <c r="GE859" s="145"/>
      <c r="GF859" s="191"/>
      <c r="GG859" s="191"/>
      <c r="GH859" s="191"/>
      <c r="GI859" s="191"/>
      <c r="GJ859" s="191"/>
      <c r="GK859" s="191"/>
      <c r="GL859" s="210"/>
      <c r="GM859" s="145"/>
      <c r="GN859" s="191"/>
      <c r="GO859" s="191"/>
      <c r="GP859" s="191"/>
      <c r="GQ859" s="191"/>
      <c r="GR859" s="191"/>
      <c r="GS859" s="191"/>
      <c r="GT859" s="210"/>
      <c r="GU859" s="145"/>
      <c r="GV859" s="191"/>
      <c r="GW859" s="191"/>
      <c r="GX859" s="191"/>
      <c r="GY859" s="191"/>
      <c r="GZ859" s="191"/>
      <c r="HA859" s="191"/>
      <c r="HB859" s="210"/>
      <c r="HC859" s="145"/>
      <c r="HD859" s="191"/>
      <c r="HE859" s="191"/>
      <c r="HF859" s="191"/>
      <c r="HG859" s="191"/>
      <c r="HH859" s="191"/>
      <c r="HI859" s="191"/>
      <c r="HJ859" s="210"/>
      <c r="HR859" s="310"/>
    </row>
    <row r="860" spans="1:226" s="309" customFormat="1" ht="14.45" customHeight="1" x14ac:dyDescent="0.25">
      <c r="A860" s="211" t="s">
        <v>431</v>
      </c>
      <c r="B860" s="194" t="s">
        <v>0</v>
      </c>
      <c r="C860" s="31">
        <f t="shared" si="482"/>
        <v>850</v>
      </c>
      <c r="D860" s="173" t="str">
        <f t="shared" si="436"/>
        <v>Dw_850</v>
      </c>
      <c r="E860" s="4">
        <v>480.34819902785478</v>
      </c>
      <c r="F860" s="195" t="s">
        <v>360</v>
      </c>
      <c r="G860" s="195">
        <v>17.5</v>
      </c>
      <c r="H860" s="3">
        <f t="shared" si="437"/>
        <v>50.098112090194356</v>
      </c>
      <c r="I860" s="196">
        <f t="shared" si="438"/>
        <v>184.99290783775271</v>
      </c>
      <c r="J860" s="1">
        <f t="shared" si="439"/>
        <v>0.3</v>
      </c>
      <c r="K860" s="280">
        <f t="shared" si="440"/>
        <v>0.65448163722504504</v>
      </c>
      <c r="L860" s="280">
        <f t="shared" si="441"/>
        <v>0.74957351306392861</v>
      </c>
      <c r="M860" s="225">
        <f t="shared" si="442"/>
        <v>1.1077837075259438</v>
      </c>
      <c r="N860" s="15" t="s">
        <v>432</v>
      </c>
      <c r="O860" s="197">
        <f t="shared" si="443"/>
        <v>0.56218013479794648</v>
      </c>
      <c r="P860" s="198">
        <f t="shared" si="444"/>
        <v>0</v>
      </c>
      <c r="Q860" s="198">
        <f t="shared" si="445"/>
        <v>0</v>
      </c>
      <c r="R860" s="198">
        <f t="shared" si="446"/>
        <v>0.77616473827100585</v>
      </c>
      <c r="S860" s="77">
        <f t="shared" si="447"/>
        <v>0.81287162900821663</v>
      </c>
      <c r="T860" s="199"/>
      <c r="U860" s="3">
        <f t="shared" si="448"/>
        <v>1.7787485810504378</v>
      </c>
      <c r="V860" s="98">
        <f t="shared" si="449"/>
        <v>10.757418149602412</v>
      </c>
      <c r="W860" s="49">
        <f t="shared" si="450"/>
        <v>4.6570758330190927</v>
      </c>
      <c r="X860" s="317">
        <f t="shared" si="451"/>
        <v>7.7555080807934301E-2</v>
      </c>
      <c r="Y860" s="318">
        <v>7.7555080807934315E-2</v>
      </c>
      <c r="Z860" s="200"/>
      <c r="AA860" s="66"/>
      <c r="AB860" s="66"/>
      <c r="AC860" s="66">
        <v>250</v>
      </c>
      <c r="AD860" s="66"/>
      <c r="AE860" s="66"/>
      <c r="AF860" s="66"/>
      <c r="AG860" s="66"/>
      <c r="AH860" s="195"/>
      <c r="AI860" s="34"/>
      <c r="AJ860" s="229">
        <v>180</v>
      </c>
      <c r="AK860" s="34"/>
      <c r="AL860" s="34"/>
      <c r="AM860" s="34"/>
      <c r="AN860" s="201"/>
      <c r="AO860" s="201"/>
      <c r="AP860" s="202">
        <v>240</v>
      </c>
      <c r="AQ860" s="18"/>
      <c r="AR860" s="18"/>
      <c r="AS860" s="18"/>
      <c r="AT860" s="51"/>
      <c r="AU860" s="17"/>
      <c r="AV860" s="18"/>
      <c r="AW860" s="112"/>
      <c r="AX860" s="103"/>
      <c r="AY860" s="18"/>
      <c r="AZ860" s="18"/>
      <c r="BA860" s="18"/>
      <c r="BB860" s="17"/>
      <c r="BC860" s="19"/>
      <c r="BD860" s="19"/>
      <c r="BE860" s="19"/>
      <c r="BF860" s="17"/>
      <c r="BG860" s="18"/>
      <c r="BH860" s="18"/>
      <c r="BI860" s="128"/>
      <c r="BJ860" s="331"/>
      <c r="BK860" s="332"/>
      <c r="BL860" s="332"/>
      <c r="BM860" s="332"/>
      <c r="BN860" s="333"/>
      <c r="BO860" s="203">
        <f t="shared" si="452"/>
        <v>6.9363999999999999</v>
      </c>
      <c r="BP860" s="285">
        <v>7.2224946788239368</v>
      </c>
      <c r="BQ860" s="204">
        <v>2.9944669262984926</v>
      </c>
      <c r="BR860" s="204"/>
      <c r="BS860" s="47"/>
      <c r="BT860" s="42"/>
      <c r="BU860" s="42"/>
      <c r="BV860" s="42"/>
      <c r="BW860" s="43"/>
      <c r="BX860" s="191"/>
      <c r="BY860" s="191"/>
      <c r="BZ860" s="205"/>
      <c r="CA860" s="191"/>
      <c r="CB860" s="206"/>
      <c r="CC860" s="191"/>
      <c r="CD860" s="207">
        <f t="shared" si="453"/>
        <v>55.49787235132581</v>
      </c>
      <c r="CE860" s="47" t="s">
        <v>356</v>
      </c>
      <c r="CF860" s="42">
        <v>31.8</v>
      </c>
      <c r="CG860" s="42" t="s">
        <v>353</v>
      </c>
      <c r="CH860" s="42">
        <v>175</v>
      </c>
      <c r="CI860" s="191"/>
      <c r="CJ860" s="192"/>
      <c r="CK860" s="191" t="s">
        <v>357</v>
      </c>
      <c r="CL860" s="191" t="s">
        <v>358</v>
      </c>
      <c r="CM860" s="208">
        <v>0.13</v>
      </c>
      <c r="CN860" s="191">
        <v>470</v>
      </c>
      <c r="CO860" s="205">
        <f t="shared" si="454"/>
        <v>74.825129805936143</v>
      </c>
      <c r="CP860" s="191">
        <f t="shared" si="455"/>
        <v>41.623404263494358</v>
      </c>
      <c r="CQ860" s="145" t="s">
        <v>353</v>
      </c>
      <c r="CR860" s="191">
        <v>175</v>
      </c>
      <c r="CS860" s="191"/>
      <c r="CT860" s="191"/>
      <c r="CU860" s="191"/>
      <c r="CV860" s="192"/>
      <c r="CW860" s="191" t="s">
        <v>357</v>
      </c>
      <c r="CX860" s="209" t="s">
        <v>358</v>
      </c>
      <c r="CY860" s="208">
        <v>0.13</v>
      </c>
      <c r="CZ860" s="191">
        <v>470</v>
      </c>
      <c r="DA860" s="191"/>
      <c r="DB860" s="191">
        <f t="shared" si="456"/>
        <v>50.098112090194356</v>
      </c>
      <c r="DC860" s="43">
        <f t="shared" si="457"/>
        <v>0</v>
      </c>
      <c r="DD860" s="191" t="s">
        <v>362</v>
      </c>
      <c r="DE860" s="191">
        <v>100</v>
      </c>
      <c r="DF860" s="191" t="s">
        <v>361</v>
      </c>
      <c r="DG860" s="191">
        <v>20</v>
      </c>
      <c r="DH860" s="191" t="s">
        <v>353</v>
      </c>
      <c r="DI860" s="192">
        <v>175</v>
      </c>
      <c r="DJ860" s="191"/>
      <c r="DK860" s="209"/>
      <c r="DL860" s="208"/>
      <c r="DM860" s="191"/>
      <c r="DN860" s="191">
        <f t="shared" si="458"/>
        <v>50.098112090194356</v>
      </c>
      <c r="DO860" s="192">
        <f t="shared" si="459"/>
        <v>0</v>
      </c>
      <c r="DP860" s="191">
        <v>1</v>
      </c>
      <c r="DQ860" s="191" t="s">
        <v>363</v>
      </c>
      <c r="DR860" s="191" t="s">
        <v>371</v>
      </c>
      <c r="DS860" s="208">
        <v>0.13400000000000001</v>
      </c>
      <c r="DT860" s="191">
        <v>580</v>
      </c>
      <c r="DU860" s="191">
        <f t="shared" si="460"/>
        <v>7.2224946788239368</v>
      </c>
      <c r="DV860" s="191">
        <v>0.375</v>
      </c>
      <c r="DW860" s="191">
        <v>0.45</v>
      </c>
      <c r="DX860" s="192">
        <f t="shared" si="461"/>
        <v>9.2496453918876362</v>
      </c>
      <c r="DY860" s="191">
        <v>1</v>
      </c>
      <c r="DZ860" s="191" t="s">
        <v>363</v>
      </c>
      <c r="EA860" s="191" t="s">
        <v>371</v>
      </c>
      <c r="EB860" s="208">
        <v>0.13400000000000001</v>
      </c>
      <c r="EC860" s="191">
        <v>580</v>
      </c>
      <c r="ED860" s="191">
        <f t="shared" si="462"/>
        <v>2.9944669262984926</v>
      </c>
      <c r="EE860" s="191">
        <v>0.47499999999999998</v>
      </c>
      <c r="EF860" s="191">
        <v>0.47499999999999998</v>
      </c>
      <c r="EG860" s="191">
        <f t="shared" si="463"/>
        <v>4.6248226959438181</v>
      </c>
      <c r="EH860" s="166">
        <f t="shared" si="464"/>
        <v>2</v>
      </c>
      <c r="EI860" s="205">
        <f t="shared" si="465"/>
        <v>3.0238725877857435</v>
      </c>
      <c r="EJ860" s="205">
        <f t="shared" si="466"/>
        <v>1.7787485810504375</v>
      </c>
      <c r="EK860" s="51">
        <f t="shared" si="480"/>
        <v>0.96571834524805511</v>
      </c>
      <c r="EL860" s="220">
        <f t="shared" si="467"/>
        <v>0.22216370610712821</v>
      </c>
      <c r="EM860" s="221">
        <f t="shared" si="468"/>
        <v>5.3787090748012059</v>
      </c>
      <c r="EN860" s="191"/>
      <c r="EO860" s="313"/>
      <c r="EP860" s="192" t="s">
        <v>354</v>
      </c>
      <c r="EQ860" s="222">
        <f t="shared" si="469"/>
        <v>3.0238725877857435</v>
      </c>
      <c r="ER860" s="191">
        <f t="shared" si="470"/>
        <v>1.7787485810504375</v>
      </c>
      <c r="ES860" s="51">
        <f t="shared" si="471"/>
        <v>0.96571834524805511</v>
      </c>
      <c r="ET860" s="191">
        <f t="shared" si="481"/>
        <v>3.6903637061071279</v>
      </c>
      <c r="EU860" s="191">
        <f t="shared" si="472"/>
        <v>5.3787090748012059</v>
      </c>
      <c r="EV860" s="191"/>
      <c r="EW860" s="191"/>
      <c r="EX860" s="192" t="str">
        <f t="shared" si="473"/>
        <v>Front</v>
      </c>
      <c r="EY860" s="145"/>
      <c r="EZ860" s="191"/>
      <c r="FA860" s="191"/>
      <c r="FB860" s="191"/>
      <c r="FC860" s="191"/>
      <c r="FD860" s="191"/>
      <c r="FE860" s="191"/>
      <c r="FF860" s="192"/>
      <c r="FG860" s="145"/>
      <c r="FH860" s="191"/>
      <c r="FI860" s="191"/>
      <c r="FJ860" s="191"/>
      <c r="FK860" s="191"/>
      <c r="FL860" s="191"/>
      <c r="FM860" s="191"/>
      <c r="FN860" s="192"/>
      <c r="FO860" s="145"/>
      <c r="FP860" s="191"/>
      <c r="FQ860" s="191"/>
      <c r="FR860" s="191"/>
      <c r="FS860" s="191"/>
      <c r="FT860" s="191"/>
      <c r="FU860" s="191"/>
      <c r="FV860" s="192"/>
      <c r="FW860" s="191"/>
      <c r="FX860" s="191"/>
      <c r="FY860" s="191"/>
      <c r="FZ860" s="191"/>
      <c r="GA860" s="191"/>
      <c r="GB860" s="191"/>
      <c r="GC860" s="191"/>
      <c r="GD860" s="210"/>
      <c r="GE860" s="145"/>
      <c r="GF860" s="191"/>
      <c r="GG860" s="191"/>
      <c r="GH860" s="191"/>
      <c r="GI860" s="191"/>
      <c r="GJ860" s="191"/>
      <c r="GK860" s="191"/>
      <c r="GL860" s="210"/>
      <c r="GM860" s="145"/>
      <c r="GN860" s="191"/>
      <c r="GO860" s="191"/>
      <c r="GP860" s="191"/>
      <c r="GQ860" s="191"/>
      <c r="GR860" s="191"/>
      <c r="GS860" s="191"/>
      <c r="GT860" s="210"/>
      <c r="GU860" s="145"/>
      <c r="GV860" s="191"/>
      <c r="GW860" s="191"/>
      <c r="GX860" s="191"/>
      <c r="GY860" s="191"/>
      <c r="GZ860" s="191"/>
      <c r="HA860" s="191"/>
      <c r="HB860" s="210"/>
      <c r="HC860" s="145"/>
      <c r="HD860" s="191"/>
      <c r="HE860" s="191"/>
      <c r="HF860" s="191"/>
      <c r="HG860" s="191"/>
      <c r="HH860" s="191"/>
      <c r="HI860" s="191"/>
      <c r="HJ860" s="210"/>
      <c r="HR860" s="310"/>
    </row>
    <row r="861" spans="1:226" s="309" customFormat="1" ht="14.45" customHeight="1" x14ac:dyDescent="0.25">
      <c r="A861" s="211" t="s">
        <v>431</v>
      </c>
      <c r="B861" s="194" t="s">
        <v>0</v>
      </c>
      <c r="C861" s="31">
        <f t="shared" si="482"/>
        <v>851</v>
      </c>
      <c r="D861" s="173" t="str">
        <f t="shared" si="436"/>
        <v>Dw_851</v>
      </c>
      <c r="E861" s="4">
        <v>513.46980915888605</v>
      </c>
      <c r="F861" s="195" t="s">
        <v>360</v>
      </c>
      <c r="G861" s="195">
        <v>17.5</v>
      </c>
      <c r="H861" s="3">
        <f t="shared" si="437"/>
        <v>41.339072801676778</v>
      </c>
      <c r="I861" s="196">
        <f t="shared" si="438"/>
        <v>163.12145838566454</v>
      </c>
      <c r="J861" s="1">
        <f t="shared" si="439"/>
        <v>0.30000000000000004</v>
      </c>
      <c r="K861" s="280">
        <f t="shared" si="440"/>
        <v>0.60833443853968427</v>
      </c>
      <c r="L861" s="280">
        <f t="shared" si="441"/>
        <v>0.70327034409801048</v>
      </c>
      <c r="M861" s="225">
        <f t="shared" si="442"/>
        <v>1.1837816912457317</v>
      </c>
      <c r="N861" s="15" t="s">
        <v>432</v>
      </c>
      <c r="O861" s="197">
        <f t="shared" si="443"/>
        <v>0.52745275807350789</v>
      </c>
      <c r="P861" s="198">
        <f t="shared" si="444"/>
        <v>0</v>
      </c>
      <c r="Q861" s="198">
        <f t="shared" si="445"/>
        <v>0</v>
      </c>
      <c r="R861" s="198">
        <f t="shared" si="446"/>
        <v>0.82941245688453469</v>
      </c>
      <c r="S861" s="77">
        <f t="shared" si="447"/>
        <v>0.68817194261493753</v>
      </c>
      <c r="T861" s="199"/>
      <c r="U861" s="3">
        <f t="shared" si="448"/>
        <v>1.7871442643312556</v>
      </c>
      <c r="V861" s="98">
        <f t="shared" si="449"/>
        <v>10.859207713209157</v>
      </c>
      <c r="W861" s="49">
        <f t="shared" si="450"/>
        <v>3.8068221820079806</v>
      </c>
      <c r="X861" s="317">
        <f t="shared" si="451"/>
        <v>8.8995254746501593E-2</v>
      </c>
      <c r="Y861" s="318">
        <v>8.8995254746501565E-2</v>
      </c>
      <c r="Z861" s="200"/>
      <c r="AA861" s="66"/>
      <c r="AB861" s="66"/>
      <c r="AC861" s="66">
        <v>250</v>
      </c>
      <c r="AD861" s="66"/>
      <c r="AE861" s="66"/>
      <c r="AF861" s="66"/>
      <c r="AG861" s="66"/>
      <c r="AH861" s="195"/>
      <c r="AI861" s="34"/>
      <c r="AJ861" s="229">
        <v>180</v>
      </c>
      <c r="AK861" s="34"/>
      <c r="AL861" s="34"/>
      <c r="AM861" s="34"/>
      <c r="AN861" s="201"/>
      <c r="AO861" s="201"/>
      <c r="AP861" s="202">
        <v>240</v>
      </c>
      <c r="AQ861" s="18"/>
      <c r="AR861" s="18"/>
      <c r="AS861" s="18"/>
      <c r="AT861" s="51"/>
      <c r="AU861" s="17"/>
      <c r="AV861" s="18"/>
      <c r="AW861" s="112"/>
      <c r="AX861" s="103"/>
      <c r="AY861" s="18"/>
      <c r="AZ861" s="18"/>
      <c r="BA861" s="18"/>
      <c r="BB861" s="17"/>
      <c r="BC861" s="19"/>
      <c r="BD861" s="19"/>
      <c r="BE861" s="19"/>
      <c r="BF861" s="17"/>
      <c r="BG861" s="18"/>
      <c r="BH861" s="18"/>
      <c r="BI861" s="128"/>
      <c r="BJ861" s="331"/>
      <c r="BK861" s="332"/>
      <c r="BL861" s="332"/>
      <c r="BM861" s="332"/>
      <c r="BN861" s="333"/>
      <c r="BO861" s="203">
        <f t="shared" si="452"/>
        <v>6.9363999999999999</v>
      </c>
      <c r="BP861" s="285">
        <v>5.9597302349456172</v>
      </c>
      <c r="BQ861" s="204">
        <v>3.1188934710168983</v>
      </c>
      <c r="BR861" s="204"/>
      <c r="BS861" s="47"/>
      <c r="BT861" s="42"/>
      <c r="BU861" s="42"/>
      <c r="BV861" s="42"/>
      <c r="BW861" s="43"/>
      <c r="BX861" s="191"/>
      <c r="BY861" s="191"/>
      <c r="BZ861" s="205"/>
      <c r="CA861" s="191"/>
      <c r="CB861" s="206"/>
      <c r="CC861" s="191"/>
      <c r="CD861" s="207">
        <f t="shared" si="453"/>
        <v>48.936437515699367</v>
      </c>
      <c r="CE861" s="47" t="s">
        <v>356</v>
      </c>
      <c r="CF861" s="42">
        <v>31.8</v>
      </c>
      <c r="CG861" s="42" t="s">
        <v>353</v>
      </c>
      <c r="CH861" s="42">
        <v>175</v>
      </c>
      <c r="CI861" s="191"/>
      <c r="CJ861" s="192"/>
      <c r="CK861" s="191" t="s">
        <v>357</v>
      </c>
      <c r="CL861" s="191" t="s">
        <v>358</v>
      </c>
      <c r="CM861" s="208">
        <v>0.13</v>
      </c>
      <c r="CN861" s="191">
        <v>470</v>
      </c>
      <c r="CO861" s="205">
        <f t="shared" si="454"/>
        <v>70.471758930883141</v>
      </c>
      <c r="CP861" s="191">
        <f t="shared" si="455"/>
        <v>36.702328136774526</v>
      </c>
      <c r="CQ861" s="145" t="s">
        <v>353</v>
      </c>
      <c r="CR861" s="191">
        <v>175</v>
      </c>
      <c r="CS861" s="191"/>
      <c r="CT861" s="191"/>
      <c r="CU861" s="191"/>
      <c r="CV861" s="192"/>
      <c r="CW861" s="191" t="s">
        <v>357</v>
      </c>
      <c r="CX861" s="209" t="s">
        <v>358</v>
      </c>
      <c r="CY861" s="208">
        <v>0.13</v>
      </c>
      <c r="CZ861" s="191">
        <v>470</v>
      </c>
      <c r="DA861" s="191"/>
      <c r="DB861" s="191">
        <f t="shared" si="456"/>
        <v>41.339072801676778</v>
      </c>
      <c r="DC861" s="43">
        <f t="shared" si="457"/>
        <v>0</v>
      </c>
      <c r="DD861" s="191" t="s">
        <v>362</v>
      </c>
      <c r="DE861" s="191">
        <v>100</v>
      </c>
      <c r="DF861" s="191" t="s">
        <v>361</v>
      </c>
      <c r="DG861" s="191">
        <v>20</v>
      </c>
      <c r="DH861" s="191" t="s">
        <v>353</v>
      </c>
      <c r="DI861" s="192">
        <v>175</v>
      </c>
      <c r="DJ861" s="191"/>
      <c r="DK861" s="209"/>
      <c r="DL861" s="208"/>
      <c r="DM861" s="191"/>
      <c r="DN861" s="191">
        <f t="shared" si="458"/>
        <v>41.339072801676778</v>
      </c>
      <c r="DO861" s="192">
        <f t="shared" si="459"/>
        <v>0</v>
      </c>
      <c r="DP861" s="191">
        <v>1</v>
      </c>
      <c r="DQ861" s="191" t="s">
        <v>363</v>
      </c>
      <c r="DR861" s="191" t="s">
        <v>371</v>
      </c>
      <c r="DS861" s="208">
        <v>0.13400000000000001</v>
      </c>
      <c r="DT861" s="191">
        <v>580</v>
      </c>
      <c r="DU861" s="191">
        <f t="shared" si="460"/>
        <v>5.9597302349456172</v>
      </c>
      <c r="DV861" s="191">
        <v>0.375</v>
      </c>
      <c r="DW861" s="191">
        <v>0.45</v>
      </c>
      <c r="DX861" s="192">
        <f t="shared" si="461"/>
        <v>8.1560729192832273</v>
      </c>
      <c r="DY861" s="191">
        <v>1</v>
      </c>
      <c r="DZ861" s="191" t="s">
        <v>363</v>
      </c>
      <c r="EA861" s="191" t="s">
        <v>371</v>
      </c>
      <c r="EB861" s="208">
        <v>0.13400000000000001</v>
      </c>
      <c r="EC861" s="191">
        <v>580</v>
      </c>
      <c r="ED861" s="191">
        <f t="shared" si="462"/>
        <v>3.1188934710168983</v>
      </c>
      <c r="EE861" s="191">
        <v>0.47499999999999998</v>
      </c>
      <c r="EF861" s="191">
        <v>0.47499999999999998</v>
      </c>
      <c r="EG861" s="191">
        <f t="shared" si="463"/>
        <v>4.0780364596416137</v>
      </c>
      <c r="EH861" s="166">
        <f t="shared" si="464"/>
        <v>2</v>
      </c>
      <c r="EI861" s="205">
        <f t="shared" si="465"/>
        <v>3.0381452493631347</v>
      </c>
      <c r="EJ861" s="205">
        <f t="shared" si="466"/>
        <v>1.7871442643312556</v>
      </c>
      <c r="EK861" s="51">
        <f t="shared" si="480"/>
        <v>1.0817492066856427</v>
      </c>
      <c r="EL861" s="220">
        <f t="shared" si="467"/>
        <v>0.21502737531843263</v>
      </c>
      <c r="EM861" s="221">
        <f t="shared" si="468"/>
        <v>5.4296038566045786</v>
      </c>
      <c r="EN861" s="191"/>
      <c r="EO861" s="313"/>
      <c r="EP861" s="192" t="s">
        <v>354</v>
      </c>
      <c r="EQ861" s="222">
        <f t="shared" si="469"/>
        <v>3.0381452493631347</v>
      </c>
      <c r="ER861" s="191">
        <f t="shared" si="470"/>
        <v>1.7871442643312556</v>
      </c>
      <c r="ES861" s="51">
        <f t="shared" si="471"/>
        <v>1.0817492066856427</v>
      </c>
      <c r="ET861" s="191">
        <f t="shared" si="481"/>
        <v>3.6832273753184328</v>
      </c>
      <c r="EU861" s="191">
        <f t="shared" si="472"/>
        <v>5.4296038566045786</v>
      </c>
      <c r="EV861" s="191"/>
      <c r="EW861" s="191"/>
      <c r="EX861" s="192" t="str">
        <f t="shared" si="473"/>
        <v>Front</v>
      </c>
      <c r="EY861" s="145"/>
      <c r="EZ861" s="191"/>
      <c r="FA861" s="191"/>
      <c r="FB861" s="191"/>
      <c r="FC861" s="191"/>
      <c r="FD861" s="191"/>
      <c r="FE861" s="191"/>
      <c r="FF861" s="192"/>
      <c r="FG861" s="145"/>
      <c r="FH861" s="191"/>
      <c r="FI861" s="191"/>
      <c r="FJ861" s="191"/>
      <c r="FK861" s="191"/>
      <c r="FL861" s="191"/>
      <c r="FM861" s="191"/>
      <c r="FN861" s="192"/>
      <c r="FO861" s="145"/>
      <c r="FP861" s="191"/>
      <c r="FQ861" s="191"/>
      <c r="FR861" s="191"/>
      <c r="FS861" s="191"/>
      <c r="FT861" s="191"/>
      <c r="FU861" s="191"/>
      <c r="FV861" s="192"/>
      <c r="FW861" s="191"/>
      <c r="FX861" s="191"/>
      <c r="FY861" s="191"/>
      <c r="FZ861" s="191"/>
      <c r="GA861" s="191"/>
      <c r="GB861" s="191"/>
      <c r="GC861" s="191"/>
      <c r="GD861" s="210"/>
      <c r="GE861" s="145"/>
      <c r="GF861" s="191"/>
      <c r="GG861" s="191"/>
      <c r="GH861" s="191"/>
      <c r="GI861" s="191"/>
      <c r="GJ861" s="191"/>
      <c r="GK861" s="191"/>
      <c r="GL861" s="210"/>
      <c r="GM861" s="145"/>
      <c r="GN861" s="191"/>
      <c r="GO861" s="191"/>
      <c r="GP861" s="191"/>
      <c r="GQ861" s="191"/>
      <c r="GR861" s="191"/>
      <c r="GS861" s="191"/>
      <c r="GT861" s="210"/>
      <c r="GU861" s="145"/>
      <c r="GV861" s="191"/>
      <c r="GW861" s="191"/>
      <c r="GX861" s="191"/>
      <c r="GY861" s="191"/>
      <c r="GZ861" s="191"/>
      <c r="HA861" s="191"/>
      <c r="HB861" s="210"/>
      <c r="HC861" s="145"/>
      <c r="HD861" s="191"/>
      <c r="HE861" s="191"/>
      <c r="HF861" s="191"/>
      <c r="HG861" s="191"/>
      <c r="HH861" s="191"/>
      <c r="HI861" s="191"/>
      <c r="HJ861" s="210"/>
      <c r="HR861" s="310"/>
    </row>
    <row r="862" spans="1:226" s="309" customFormat="1" ht="14.45" customHeight="1" x14ac:dyDescent="0.25">
      <c r="A862" s="211" t="s">
        <v>431</v>
      </c>
      <c r="B862" s="194" t="s">
        <v>0</v>
      </c>
      <c r="C862" s="31">
        <f t="shared" si="482"/>
        <v>852</v>
      </c>
      <c r="D862" s="173" t="str">
        <f t="shared" si="436"/>
        <v>Dw_852</v>
      </c>
      <c r="E862" s="4">
        <v>900.35052044663053</v>
      </c>
      <c r="F862" s="195" t="s">
        <v>360</v>
      </c>
      <c r="G862" s="195">
        <v>17.5</v>
      </c>
      <c r="H862" s="3">
        <f t="shared" si="437"/>
        <v>51.759755902225777</v>
      </c>
      <c r="I862" s="196">
        <f t="shared" si="438"/>
        <v>180.80331195537349</v>
      </c>
      <c r="J862" s="1">
        <f t="shared" si="439"/>
        <v>0.3</v>
      </c>
      <c r="K862" s="280">
        <f t="shared" si="440"/>
        <v>0.70184169878666358</v>
      </c>
      <c r="L862" s="280">
        <f t="shared" si="441"/>
        <v>0.87059050443297004</v>
      </c>
      <c r="M862" s="225">
        <f t="shared" si="442"/>
        <v>1.0479375847342352</v>
      </c>
      <c r="N862" s="15" t="s">
        <v>432</v>
      </c>
      <c r="O862" s="197">
        <f t="shared" si="443"/>
        <v>0.65294287832472742</v>
      </c>
      <c r="P862" s="198">
        <f t="shared" si="444"/>
        <v>0</v>
      </c>
      <c r="Q862" s="198">
        <f t="shared" si="445"/>
        <v>0</v>
      </c>
      <c r="R862" s="198">
        <f t="shared" si="446"/>
        <v>0.73423376391419692</v>
      </c>
      <c r="S862" s="77">
        <f t="shared" si="447"/>
        <v>0.88644138833261477</v>
      </c>
      <c r="T862" s="199"/>
      <c r="U862" s="3">
        <f t="shared" si="448"/>
        <v>2.0990276850815497</v>
      </c>
      <c r="V862" s="98">
        <f t="shared" si="449"/>
        <v>14.98011855731195</v>
      </c>
      <c r="W862" s="49">
        <f t="shared" si="450"/>
        <v>3.4552300573723636</v>
      </c>
      <c r="X862" s="317">
        <f t="shared" si="451"/>
        <v>0.12003777927042412</v>
      </c>
      <c r="Y862" s="318">
        <v>0.1200377792704241</v>
      </c>
      <c r="Z862" s="200"/>
      <c r="AA862" s="66"/>
      <c r="AB862" s="66"/>
      <c r="AC862" s="66">
        <v>250</v>
      </c>
      <c r="AD862" s="66"/>
      <c r="AE862" s="66"/>
      <c r="AF862" s="66"/>
      <c r="AG862" s="66"/>
      <c r="AH862" s="195"/>
      <c r="AI862" s="34"/>
      <c r="AJ862" s="229">
        <v>180</v>
      </c>
      <c r="AK862" s="34"/>
      <c r="AL862" s="34"/>
      <c r="AM862" s="34"/>
      <c r="AN862" s="201"/>
      <c r="AO862" s="201"/>
      <c r="AP862" s="202">
        <v>240</v>
      </c>
      <c r="AQ862" s="18"/>
      <c r="AR862" s="18"/>
      <c r="AS862" s="18"/>
      <c r="AT862" s="51"/>
      <c r="AU862" s="17"/>
      <c r="AV862" s="18"/>
      <c r="AW862" s="112"/>
      <c r="AX862" s="103"/>
      <c r="AY862" s="18"/>
      <c r="AZ862" s="18"/>
      <c r="BA862" s="18"/>
      <c r="BB862" s="17"/>
      <c r="BC862" s="19"/>
      <c r="BD862" s="19"/>
      <c r="BE862" s="19"/>
      <c r="BF862" s="17"/>
      <c r="BG862" s="18"/>
      <c r="BH862" s="18"/>
      <c r="BI862" s="128"/>
      <c r="BJ862" s="331"/>
      <c r="BK862" s="332"/>
      <c r="BL862" s="332"/>
      <c r="BM862" s="332"/>
      <c r="BN862" s="333"/>
      <c r="BO862" s="203">
        <f t="shared" si="452"/>
        <v>6.9363999999999999</v>
      </c>
      <c r="BP862" s="285">
        <v>7.46204888735162</v>
      </c>
      <c r="BQ862" s="204">
        <v>2.683754366722523</v>
      </c>
      <c r="BR862" s="204"/>
      <c r="BS862" s="47"/>
      <c r="BT862" s="42"/>
      <c r="BU862" s="42"/>
      <c r="BV862" s="42"/>
      <c r="BW862" s="43"/>
      <c r="BX862" s="191"/>
      <c r="BY862" s="191"/>
      <c r="BZ862" s="205"/>
      <c r="CA862" s="191"/>
      <c r="CB862" s="206"/>
      <c r="CC862" s="191"/>
      <c r="CD862" s="207">
        <f t="shared" si="453"/>
        <v>54.240993586612049</v>
      </c>
      <c r="CE862" s="47" t="s">
        <v>356</v>
      </c>
      <c r="CF862" s="42">
        <v>31.8</v>
      </c>
      <c r="CG862" s="42" t="s">
        <v>353</v>
      </c>
      <c r="CH862" s="42">
        <v>175</v>
      </c>
      <c r="CI862" s="191"/>
      <c r="CJ862" s="192"/>
      <c r="CK862" s="191" t="s">
        <v>357</v>
      </c>
      <c r="CL862" s="191" t="s">
        <v>358</v>
      </c>
      <c r="CM862" s="208">
        <v>0.13</v>
      </c>
      <c r="CN862" s="191">
        <v>470</v>
      </c>
      <c r="CO862" s="205">
        <f t="shared" si="454"/>
        <v>67.312246299494063</v>
      </c>
      <c r="CP862" s="191">
        <f t="shared" si="455"/>
        <v>40.680745189959033</v>
      </c>
      <c r="CQ862" s="145" t="s">
        <v>353</v>
      </c>
      <c r="CR862" s="191">
        <v>175</v>
      </c>
      <c r="CS862" s="191"/>
      <c r="CT862" s="191"/>
      <c r="CU862" s="191"/>
      <c r="CV862" s="192"/>
      <c r="CW862" s="191" t="s">
        <v>357</v>
      </c>
      <c r="CX862" s="209" t="s">
        <v>358</v>
      </c>
      <c r="CY862" s="208">
        <v>0.13</v>
      </c>
      <c r="CZ862" s="191">
        <v>470</v>
      </c>
      <c r="DA862" s="191"/>
      <c r="DB862" s="191">
        <f t="shared" si="456"/>
        <v>51.759755902225777</v>
      </c>
      <c r="DC862" s="43">
        <f t="shared" si="457"/>
        <v>0</v>
      </c>
      <c r="DD862" s="191" t="s">
        <v>362</v>
      </c>
      <c r="DE862" s="191">
        <v>100</v>
      </c>
      <c r="DF862" s="191" t="s">
        <v>361</v>
      </c>
      <c r="DG862" s="191">
        <v>20</v>
      </c>
      <c r="DH862" s="191" t="s">
        <v>353</v>
      </c>
      <c r="DI862" s="192">
        <v>175</v>
      </c>
      <c r="DJ862" s="191"/>
      <c r="DK862" s="209"/>
      <c r="DL862" s="208"/>
      <c r="DM862" s="191"/>
      <c r="DN862" s="191">
        <f t="shared" si="458"/>
        <v>51.759755902225777</v>
      </c>
      <c r="DO862" s="192">
        <f t="shared" si="459"/>
        <v>0</v>
      </c>
      <c r="DP862" s="191">
        <v>1</v>
      </c>
      <c r="DQ862" s="191" t="s">
        <v>363</v>
      </c>
      <c r="DR862" s="191" t="s">
        <v>371</v>
      </c>
      <c r="DS862" s="208">
        <v>0.13400000000000001</v>
      </c>
      <c r="DT862" s="191">
        <v>580</v>
      </c>
      <c r="DU862" s="191">
        <f t="shared" si="460"/>
        <v>7.46204888735162</v>
      </c>
      <c r="DV862" s="191">
        <v>0.375</v>
      </c>
      <c r="DW862" s="191">
        <v>0.45</v>
      </c>
      <c r="DX862" s="192">
        <f t="shared" si="461"/>
        <v>9.0401655977686755</v>
      </c>
      <c r="DY862" s="191">
        <v>1</v>
      </c>
      <c r="DZ862" s="191" t="s">
        <v>363</v>
      </c>
      <c r="EA862" s="191" t="s">
        <v>371</v>
      </c>
      <c r="EB862" s="208">
        <v>0.13400000000000001</v>
      </c>
      <c r="EC862" s="191">
        <v>580</v>
      </c>
      <c r="ED862" s="191">
        <f t="shared" si="462"/>
        <v>2.683754366722523</v>
      </c>
      <c r="EE862" s="191">
        <v>0.47499999999999998</v>
      </c>
      <c r="EF862" s="191">
        <v>0.47499999999999998</v>
      </c>
      <c r="EG862" s="191">
        <f t="shared" si="463"/>
        <v>4.5200827988843377</v>
      </c>
      <c r="EH862" s="166">
        <f t="shared" si="464"/>
        <v>2</v>
      </c>
      <c r="EI862" s="205">
        <f t="shared" si="465"/>
        <v>3.5683470646386342</v>
      </c>
      <c r="EJ862" s="205">
        <f t="shared" si="466"/>
        <v>2.0990276850815497</v>
      </c>
      <c r="EK862" s="51">
        <f t="shared" si="480"/>
        <v>0.3347266816409733</v>
      </c>
      <c r="EL862" s="220">
        <f t="shared" si="467"/>
        <v>1.6840264676806829</v>
      </c>
      <c r="EM862" s="221">
        <f t="shared" si="468"/>
        <v>7.4900592786559752</v>
      </c>
      <c r="EN862" s="191"/>
      <c r="EO862" s="313"/>
      <c r="EP862" s="192" t="s">
        <v>354</v>
      </c>
      <c r="EQ862" s="222">
        <f t="shared" si="469"/>
        <v>3.5683470646386342</v>
      </c>
      <c r="ER862" s="191">
        <f t="shared" si="470"/>
        <v>2.0990276850815497</v>
      </c>
      <c r="ES862" s="51">
        <f t="shared" si="471"/>
        <v>0.3347266816409733</v>
      </c>
      <c r="ET862" s="191">
        <f t="shared" si="481"/>
        <v>1.6840264676806829</v>
      </c>
      <c r="EU862" s="191">
        <f t="shared" si="472"/>
        <v>7.4900592786559752</v>
      </c>
      <c r="EV862" s="191"/>
      <c r="EW862" s="191"/>
      <c r="EX862" s="192" t="str">
        <f t="shared" si="473"/>
        <v>Rear</v>
      </c>
      <c r="EY862" s="145"/>
      <c r="EZ862" s="191"/>
      <c r="FA862" s="191"/>
      <c r="FB862" s="191"/>
      <c r="FC862" s="191"/>
      <c r="FD862" s="191"/>
      <c r="FE862" s="191"/>
      <c r="FF862" s="192"/>
      <c r="FG862" s="145"/>
      <c r="FH862" s="191"/>
      <c r="FI862" s="191"/>
      <c r="FJ862" s="191"/>
      <c r="FK862" s="191"/>
      <c r="FL862" s="191"/>
      <c r="FM862" s="191"/>
      <c r="FN862" s="192"/>
      <c r="FO862" s="145"/>
      <c r="FP862" s="191"/>
      <c r="FQ862" s="191"/>
      <c r="FR862" s="191"/>
      <c r="FS862" s="191"/>
      <c r="FT862" s="191"/>
      <c r="FU862" s="191"/>
      <c r="FV862" s="192"/>
      <c r="FW862" s="191"/>
      <c r="FX862" s="191"/>
      <c r="FY862" s="191"/>
      <c r="FZ862" s="191"/>
      <c r="GA862" s="191"/>
      <c r="GB862" s="191"/>
      <c r="GC862" s="191"/>
      <c r="GD862" s="210"/>
      <c r="GE862" s="145"/>
      <c r="GF862" s="191"/>
      <c r="GG862" s="191"/>
      <c r="GH862" s="191"/>
      <c r="GI862" s="191"/>
      <c r="GJ862" s="191"/>
      <c r="GK862" s="191"/>
      <c r="GL862" s="210"/>
      <c r="GM862" s="145"/>
      <c r="GN862" s="191"/>
      <c r="GO862" s="191"/>
      <c r="GP862" s="191"/>
      <c r="GQ862" s="191"/>
      <c r="GR862" s="191"/>
      <c r="GS862" s="191"/>
      <c r="GT862" s="210"/>
      <c r="GU862" s="145"/>
      <c r="GV862" s="191"/>
      <c r="GW862" s="191"/>
      <c r="GX862" s="191"/>
      <c r="GY862" s="191"/>
      <c r="GZ862" s="191"/>
      <c r="HA862" s="191"/>
      <c r="HB862" s="210"/>
      <c r="HC862" s="145"/>
      <c r="HD862" s="191"/>
      <c r="HE862" s="191"/>
      <c r="HF862" s="191"/>
      <c r="HG862" s="191"/>
      <c r="HH862" s="191"/>
      <c r="HI862" s="191"/>
      <c r="HJ862" s="210"/>
      <c r="HR862" s="310"/>
    </row>
    <row r="863" spans="1:226" s="309" customFormat="1" ht="14.45" customHeight="1" x14ac:dyDescent="0.25">
      <c r="A863" s="211" t="s">
        <v>431</v>
      </c>
      <c r="B863" s="194" t="s">
        <v>0</v>
      </c>
      <c r="C863" s="31">
        <f t="shared" si="482"/>
        <v>853</v>
      </c>
      <c r="D863" s="173" t="str">
        <f t="shared" si="436"/>
        <v>Dw_853</v>
      </c>
      <c r="E863" s="4">
        <v>361.76556714083011</v>
      </c>
      <c r="F863" s="195" t="s">
        <v>360</v>
      </c>
      <c r="G863" s="195">
        <v>17.5</v>
      </c>
      <c r="H863" s="3">
        <f t="shared" si="437"/>
        <v>50.833145035103058</v>
      </c>
      <c r="I863" s="196">
        <f t="shared" si="438"/>
        <v>188.42701866209978</v>
      </c>
      <c r="J863" s="1">
        <f t="shared" si="439"/>
        <v>0.3</v>
      </c>
      <c r="K863" s="280">
        <f t="shared" si="440"/>
        <v>0.65154023618828316</v>
      </c>
      <c r="L863" s="280">
        <f t="shared" si="441"/>
        <v>0.81260815739397263</v>
      </c>
      <c r="M863" s="225">
        <f t="shared" si="442"/>
        <v>1.1120324260793661</v>
      </c>
      <c r="N863" s="15" t="s">
        <v>432</v>
      </c>
      <c r="O863" s="197">
        <f t="shared" si="443"/>
        <v>0.6094561180454795</v>
      </c>
      <c r="P863" s="198">
        <f t="shared" si="444"/>
        <v>0</v>
      </c>
      <c r="Q863" s="198">
        <f t="shared" si="445"/>
        <v>0</v>
      </c>
      <c r="R863" s="198">
        <f t="shared" si="446"/>
        <v>0.77914158790473897</v>
      </c>
      <c r="S863" s="77">
        <f t="shared" si="447"/>
        <v>0.81527470799203572</v>
      </c>
      <c r="T863" s="199"/>
      <c r="U863" s="3">
        <f t="shared" si="448"/>
        <v>2.2489824925705095</v>
      </c>
      <c r="V863" s="98">
        <f t="shared" si="449"/>
        <v>17.196935656421449</v>
      </c>
      <c r="W863" s="49">
        <f t="shared" si="450"/>
        <v>2.9559420382038604</v>
      </c>
      <c r="X863" s="317">
        <f t="shared" si="451"/>
        <v>0.13686768669507246</v>
      </c>
      <c r="Y863" s="318">
        <v>0.1368676866950724</v>
      </c>
      <c r="Z863" s="200"/>
      <c r="AA863" s="66"/>
      <c r="AB863" s="66"/>
      <c r="AC863" s="66">
        <v>250</v>
      </c>
      <c r="AD863" s="66"/>
      <c r="AE863" s="66"/>
      <c r="AF863" s="66"/>
      <c r="AG863" s="66"/>
      <c r="AH863" s="195"/>
      <c r="AI863" s="34"/>
      <c r="AJ863" s="229">
        <v>180</v>
      </c>
      <c r="AK863" s="34"/>
      <c r="AL863" s="34"/>
      <c r="AM863" s="34"/>
      <c r="AN863" s="201"/>
      <c r="AO863" s="201"/>
      <c r="AP863" s="202">
        <v>240</v>
      </c>
      <c r="AQ863" s="18"/>
      <c r="AR863" s="18"/>
      <c r="AS863" s="18"/>
      <c r="AT863" s="51"/>
      <c r="AU863" s="17"/>
      <c r="AV863" s="18"/>
      <c r="AW863" s="112"/>
      <c r="AX863" s="103"/>
      <c r="AY863" s="18"/>
      <c r="AZ863" s="18"/>
      <c r="BA863" s="18"/>
      <c r="BB863" s="17"/>
      <c r="BC863" s="19"/>
      <c r="BD863" s="19"/>
      <c r="BE863" s="19"/>
      <c r="BF863" s="17"/>
      <c r="BG863" s="18"/>
      <c r="BH863" s="18"/>
      <c r="BI863" s="128"/>
      <c r="BJ863" s="331"/>
      <c r="BK863" s="332"/>
      <c r="BL863" s="332"/>
      <c r="BM863" s="332"/>
      <c r="BN863" s="333"/>
      <c r="BO863" s="203">
        <f t="shared" si="452"/>
        <v>6.9363999999999999</v>
      </c>
      <c r="BP863" s="285">
        <v>7.3284621756391006</v>
      </c>
      <c r="BQ863" s="204">
        <v>3.0410643833650139</v>
      </c>
      <c r="BR863" s="204"/>
      <c r="BS863" s="47"/>
      <c r="BT863" s="42"/>
      <c r="BU863" s="42"/>
      <c r="BV863" s="42"/>
      <c r="BW863" s="43"/>
      <c r="BX863" s="191"/>
      <c r="BY863" s="191"/>
      <c r="BZ863" s="205"/>
      <c r="CA863" s="191"/>
      <c r="CB863" s="206"/>
      <c r="CC863" s="191"/>
      <c r="CD863" s="207">
        <f t="shared" si="453"/>
        <v>56.528105598629935</v>
      </c>
      <c r="CE863" s="47" t="s">
        <v>356</v>
      </c>
      <c r="CF863" s="42">
        <v>31.8</v>
      </c>
      <c r="CG863" s="42" t="s">
        <v>353</v>
      </c>
      <c r="CH863" s="42">
        <v>175</v>
      </c>
      <c r="CI863" s="191"/>
      <c r="CJ863" s="192"/>
      <c r="CK863" s="191" t="s">
        <v>357</v>
      </c>
      <c r="CL863" s="191" t="s">
        <v>358</v>
      </c>
      <c r="CM863" s="208">
        <v>0.13</v>
      </c>
      <c r="CN863" s="191">
        <v>470</v>
      </c>
      <c r="CO863" s="205">
        <f t="shared" si="454"/>
        <v>76.789174740465796</v>
      </c>
      <c r="CP863" s="191">
        <f t="shared" si="455"/>
        <v>42.396079198972451</v>
      </c>
      <c r="CQ863" s="145" t="s">
        <v>353</v>
      </c>
      <c r="CR863" s="191">
        <v>175</v>
      </c>
      <c r="CS863" s="191"/>
      <c r="CT863" s="191"/>
      <c r="CU863" s="191"/>
      <c r="CV863" s="192"/>
      <c r="CW863" s="191" t="s">
        <v>357</v>
      </c>
      <c r="CX863" s="209" t="s">
        <v>358</v>
      </c>
      <c r="CY863" s="208">
        <v>0.13</v>
      </c>
      <c r="CZ863" s="191">
        <v>470</v>
      </c>
      <c r="DA863" s="191"/>
      <c r="DB863" s="191">
        <f t="shared" si="456"/>
        <v>50.833145035103058</v>
      </c>
      <c r="DC863" s="43">
        <f t="shared" si="457"/>
        <v>0</v>
      </c>
      <c r="DD863" s="191" t="s">
        <v>362</v>
      </c>
      <c r="DE863" s="191">
        <v>100</v>
      </c>
      <c r="DF863" s="191" t="s">
        <v>361</v>
      </c>
      <c r="DG863" s="191">
        <v>20</v>
      </c>
      <c r="DH863" s="191" t="s">
        <v>353</v>
      </c>
      <c r="DI863" s="192">
        <v>175</v>
      </c>
      <c r="DJ863" s="191"/>
      <c r="DK863" s="209"/>
      <c r="DL863" s="208"/>
      <c r="DM863" s="191"/>
      <c r="DN863" s="191">
        <f t="shared" si="458"/>
        <v>50.833145035103058</v>
      </c>
      <c r="DO863" s="192">
        <f t="shared" si="459"/>
        <v>0</v>
      </c>
      <c r="DP863" s="191">
        <v>1</v>
      </c>
      <c r="DQ863" s="191" t="s">
        <v>363</v>
      </c>
      <c r="DR863" s="191" t="s">
        <v>371</v>
      </c>
      <c r="DS863" s="208">
        <v>0.13400000000000001</v>
      </c>
      <c r="DT863" s="191">
        <v>580</v>
      </c>
      <c r="DU863" s="191">
        <f t="shared" si="460"/>
        <v>7.3284621756391006</v>
      </c>
      <c r="DV863" s="191">
        <v>0.375</v>
      </c>
      <c r="DW863" s="191">
        <v>0.45</v>
      </c>
      <c r="DX863" s="192">
        <f t="shared" si="461"/>
        <v>9.4213509331049892</v>
      </c>
      <c r="DY863" s="191">
        <v>1</v>
      </c>
      <c r="DZ863" s="191" t="s">
        <v>363</v>
      </c>
      <c r="EA863" s="191" t="s">
        <v>371</v>
      </c>
      <c r="EB863" s="208">
        <v>0.13400000000000001</v>
      </c>
      <c r="EC863" s="191">
        <v>580</v>
      </c>
      <c r="ED863" s="191">
        <f t="shared" si="462"/>
        <v>3.0410643833650139</v>
      </c>
      <c r="EE863" s="191">
        <v>0.47499999999999998</v>
      </c>
      <c r="EF863" s="191">
        <v>0.47499999999999998</v>
      </c>
      <c r="EG863" s="191">
        <f t="shared" si="463"/>
        <v>4.7106754665524946</v>
      </c>
      <c r="EH863" s="166">
        <f t="shared" si="464"/>
        <v>2</v>
      </c>
      <c r="EI863" s="205">
        <f t="shared" si="465"/>
        <v>3.8232702373698659</v>
      </c>
      <c r="EJ863" s="205">
        <f t="shared" si="466"/>
        <v>2.2489824925705095</v>
      </c>
      <c r="EK863" s="51">
        <f t="shared" si="480"/>
        <v>0.54208189079450442</v>
      </c>
      <c r="EL863" s="220">
        <f t="shared" si="467"/>
        <v>1.556564881315067</v>
      </c>
      <c r="EM863" s="221">
        <f t="shared" si="468"/>
        <v>8.5984678282107243</v>
      </c>
      <c r="EN863" s="191"/>
      <c r="EO863" s="313"/>
      <c r="EP863" s="192" t="s">
        <v>354</v>
      </c>
      <c r="EQ863" s="222">
        <f t="shared" si="469"/>
        <v>3.8232702373698659</v>
      </c>
      <c r="ER863" s="191">
        <f t="shared" si="470"/>
        <v>2.2489824925705095</v>
      </c>
      <c r="ES863" s="51">
        <f t="shared" si="471"/>
        <v>0.54208189079450442</v>
      </c>
      <c r="ET863" s="191">
        <f t="shared" si="481"/>
        <v>1.556564881315067</v>
      </c>
      <c r="EU863" s="191">
        <f t="shared" si="472"/>
        <v>8.5984678282107243</v>
      </c>
      <c r="EV863" s="191"/>
      <c r="EW863" s="191"/>
      <c r="EX863" s="192" t="str">
        <f t="shared" si="473"/>
        <v>Rear</v>
      </c>
      <c r="EY863" s="145"/>
      <c r="EZ863" s="191"/>
      <c r="FA863" s="191"/>
      <c r="FB863" s="191"/>
      <c r="FC863" s="191"/>
      <c r="FD863" s="191"/>
      <c r="FE863" s="191"/>
      <c r="FF863" s="192"/>
      <c r="FG863" s="145"/>
      <c r="FH863" s="191"/>
      <c r="FI863" s="191"/>
      <c r="FJ863" s="191"/>
      <c r="FK863" s="191"/>
      <c r="FL863" s="191"/>
      <c r="FM863" s="191"/>
      <c r="FN863" s="192"/>
      <c r="FO863" s="145"/>
      <c r="FP863" s="191"/>
      <c r="FQ863" s="191"/>
      <c r="FR863" s="191"/>
      <c r="FS863" s="191"/>
      <c r="FT863" s="191"/>
      <c r="FU863" s="191"/>
      <c r="FV863" s="192"/>
      <c r="FW863" s="191"/>
      <c r="FX863" s="191"/>
      <c r="FY863" s="191"/>
      <c r="FZ863" s="191"/>
      <c r="GA863" s="191"/>
      <c r="GB863" s="191"/>
      <c r="GC863" s="191"/>
      <c r="GD863" s="210"/>
      <c r="GE863" s="145"/>
      <c r="GF863" s="191"/>
      <c r="GG863" s="191"/>
      <c r="GH863" s="191"/>
      <c r="GI863" s="191"/>
      <c r="GJ863" s="191"/>
      <c r="GK863" s="191"/>
      <c r="GL863" s="210"/>
      <c r="GM863" s="145"/>
      <c r="GN863" s="191"/>
      <c r="GO863" s="191"/>
      <c r="GP863" s="191"/>
      <c r="GQ863" s="191"/>
      <c r="GR863" s="191"/>
      <c r="GS863" s="191"/>
      <c r="GT863" s="210"/>
      <c r="GU863" s="145"/>
      <c r="GV863" s="191"/>
      <c r="GW863" s="191"/>
      <c r="GX863" s="191"/>
      <c r="GY863" s="191"/>
      <c r="GZ863" s="191"/>
      <c r="HA863" s="191"/>
      <c r="HB863" s="210"/>
      <c r="HC863" s="145"/>
      <c r="HD863" s="191"/>
      <c r="HE863" s="191"/>
      <c r="HF863" s="191"/>
      <c r="HG863" s="191"/>
      <c r="HH863" s="191"/>
      <c r="HI863" s="191"/>
      <c r="HJ863" s="210"/>
      <c r="HR863" s="310"/>
    </row>
    <row r="864" spans="1:226" s="309" customFormat="1" ht="14.45" customHeight="1" x14ac:dyDescent="0.25">
      <c r="A864" s="211" t="s">
        <v>431</v>
      </c>
      <c r="B864" s="194" t="s">
        <v>0</v>
      </c>
      <c r="C864" s="31">
        <f t="shared" si="482"/>
        <v>854</v>
      </c>
      <c r="D864" s="173" t="str">
        <f t="shared" si="436"/>
        <v>Dw_854</v>
      </c>
      <c r="E864" s="4">
        <v>413.02730469857522</v>
      </c>
      <c r="F864" s="195" t="s">
        <v>360</v>
      </c>
      <c r="G864" s="195">
        <v>17.5</v>
      </c>
      <c r="H864" s="3">
        <f t="shared" si="437"/>
        <v>39.831469498592313</v>
      </c>
      <c r="I864" s="196">
        <f t="shared" si="438"/>
        <v>147.78649989875288</v>
      </c>
      <c r="J864" s="1">
        <f t="shared" si="439"/>
        <v>0.3</v>
      </c>
      <c r="K864" s="280">
        <f t="shared" si="440"/>
        <v>0.65081668343331156</v>
      </c>
      <c r="L864" s="280">
        <f t="shared" si="441"/>
        <v>0.746045945038319</v>
      </c>
      <c r="M864" s="225">
        <f t="shared" si="442"/>
        <v>1.1130884832454586</v>
      </c>
      <c r="N864" s="15" t="s">
        <v>432</v>
      </c>
      <c r="O864" s="197">
        <f t="shared" si="443"/>
        <v>0.55953445877873931</v>
      </c>
      <c r="P864" s="198">
        <f t="shared" si="444"/>
        <v>0</v>
      </c>
      <c r="Q864" s="198">
        <f t="shared" si="445"/>
        <v>0</v>
      </c>
      <c r="R864" s="198">
        <f t="shared" si="446"/>
        <v>0.7798815106246263</v>
      </c>
      <c r="S864" s="77">
        <f t="shared" si="447"/>
        <v>0.72382139322111605</v>
      </c>
      <c r="T864" s="199"/>
      <c r="U864" s="3">
        <f t="shared" si="448"/>
        <v>1.5992325967365173</v>
      </c>
      <c r="V864" s="98">
        <f t="shared" si="449"/>
        <v>8.695652654779721</v>
      </c>
      <c r="W864" s="49">
        <f t="shared" si="450"/>
        <v>4.5806187390314212</v>
      </c>
      <c r="X864" s="317">
        <f t="shared" si="451"/>
        <v>7.4408617702474533E-2</v>
      </c>
      <c r="Y864" s="318">
        <v>7.4408617702474519E-2</v>
      </c>
      <c r="Z864" s="200"/>
      <c r="AA864" s="66"/>
      <c r="AB864" s="66"/>
      <c r="AC864" s="66">
        <v>250</v>
      </c>
      <c r="AD864" s="66"/>
      <c r="AE864" s="66"/>
      <c r="AF864" s="66"/>
      <c r="AG864" s="66"/>
      <c r="AH864" s="195"/>
      <c r="AI864" s="34"/>
      <c r="AJ864" s="229">
        <v>180</v>
      </c>
      <c r="AK864" s="34"/>
      <c r="AL864" s="34"/>
      <c r="AM864" s="34"/>
      <c r="AN864" s="201"/>
      <c r="AO864" s="201"/>
      <c r="AP864" s="202">
        <v>240</v>
      </c>
      <c r="AQ864" s="18"/>
      <c r="AR864" s="18"/>
      <c r="AS864" s="18"/>
      <c r="AT864" s="51"/>
      <c r="AU864" s="17"/>
      <c r="AV864" s="18"/>
      <c r="AW864" s="112"/>
      <c r="AX864" s="103"/>
      <c r="AY864" s="18"/>
      <c r="AZ864" s="18"/>
      <c r="BA864" s="18"/>
      <c r="BB864" s="17"/>
      <c r="BC864" s="19"/>
      <c r="BD864" s="19"/>
      <c r="BE864" s="19"/>
      <c r="BF864" s="17"/>
      <c r="BG864" s="18"/>
      <c r="BH864" s="18"/>
      <c r="BI864" s="128"/>
      <c r="BJ864" s="331"/>
      <c r="BK864" s="332"/>
      <c r="BL864" s="332"/>
      <c r="BM864" s="332"/>
      <c r="BN864" s="333"/>
      <c r="BO864" s="203">
        <f t="shared" si="452"/>
        <v>6.9363999999999999</v>
      </c>
      <c r="BP864" s="285">
        <v>5.7423835849420897</v>
      </c>
      <c r="BQ864" s="204">
        <v>2.6865180103900093</v>
      </c>
      <c r="BR864" s="204"/>
      <c r="BS864" s="47"/>
      <c r="BT864" s="42"/>
      <c r="BU864" s="42"/>
      <c r="BV864" s="42"/>
      <c r="BW864" s="43"/>
      <c r="BX864" s="191"/>
      <c r="BY864" s="191"/>
      <c r="BZ864" s="205"/>
      <c r="CA864" s="191"/>
      <c r="CB864" s="206"/>
      <c r="CC864" s="191"/>
      <c r="CD864" s="207">
        <f t="shared" si="453"/>
        <v>44.335949969625865</v>
      </c>
      <c r="CE864" s="47" t="s">
        <v>356</v>
      </c>
      <c r="CF864" s="42">
        <v>31.8</v>
      </c>
      <c r="CG864" s="42" t="s">
        <v>353</v>
      </c>
      <c r="CH864" s="42">
        <v>175</v>
      </c>
      <c r="CI864" s="191"/>
      <c r="CJ864" s="192"/>
      <c r="CK864" s="191" t="s">
        <v>357</v>
      </c>
      <c r="CL864" s="191" t="s">
        <v>358</v>
      </c>
      <c r="CM864" s="208">
        <v>0.13</v>
      </c>
      <c r="CN864" s="191">
        <v>470</v>
      </c>
      <c r="CO864" s="205">
        <f t="shared" si="454"/>
        <v>58.152007050140391</v>
      </c>
      <c r="CP864" s="191">
        <f t="shared" si="455"/>
        <v>33.251962477219401</v>
      </c>
      <c r="CQ864" s="145" t="s">
        <v>353</v>
      </c>
      <c r="CR864" s="191">
        <v>175</v>
      </c>
      <c r="CS864" s="191"/>
      <c r="CT864" s="191"/>
      <c r="CU864" s="191"/>
      <c r="CV864" s="192"/>
      <c r="CW864" s="191" t="s">
        <v>357</v>
      </c>
      <c r="CX864" s="209" t="s">
        <v>358</v>
      </c>
      <c r="CY864" s="208">
        <v>0.13</v>
      </c>
      <c r="CZ864" s="191">
        <v>470</v>
      </c>
      <c r="DA864" s="191"/>
      <c r="DB864" s="191">
        <f t="shared" si="456"/>
        <v>39.831469498592313</v>
      </c>
      <c r="DC864" s="43">
        <f t="shared" si="457"/>
        <v>0</v>
      </c>
      <c r="DD864" s="191" t="s">
        <v>362</v>
      </c>
      <c r="DE864" s="191">
        <v>100</v>
      </c>
      <c r="DF864" s="191" t="s">
        <v>361</v>
      </c>
      <c r="DG864" s="191">
        <v>20</v>
      </c>
      <c r="DH864" s="191" t="s">
        <v>353</v>
      </c>
      <c r="DI864" s="192">
        <v>175</v>
      </c>
      <c r="DJ864" s="191"/>
      <c r="DK864" s="209"/>
      <c r="DL864" s="208"/>
      <c r="DM864" s="191"/>
      <c r="DN864" s="191">
        <f t="shared" si="458"/>
        <v>39.831469498592313</v>
      </c>
      <c r="DO864" s="192">
        <f t="shared" si="459"/>
        <v>0</v>
      </c>
      <c r="DP864" s="191">
        <v>1</v>
      </c>
      <c r="DQ864" s="191" t="s">
        <v>363</v>
      </c>
      <c r="DR864" s="191" t="s">
        <v>371</v>
      </c>
      <c r="DS864" s="208">
        <v>0.13400000000000001</v>
      </c>
      <c r="DT864" s="191">
        <v>580</v>
      </c>
      <c r="DU864" s="191">
        <f t="shared" si="460"/>
        <v>5.7423835849420897</v>
      </c>
      <c r="DV864" s="191">
        <v>0.375</v>
      </c>
      <c r="DW864" s="191">
        <v>0.45</v>
      </c>
      <c r="DX864" s="192">
        <f t="shared" si="461"/>
        <v>7.3893249949376445</v>
      </c>
      <c r="DY864" s="191">
        <v>1</v>
      </c>
      <c r="DZ864" s="191" t="s">
        <v>363</v>
      </c>
      <c r="EA864" s="191" t="s">
        <v>371</v>
      </c>
      <c r="EB864" s="208">
        <v>0.13400000000000001</v>
      </c>
      <c r="EC864" s="191">
        <v>580</v>
      </c>
      <c r="ED864" s="191">
        <f t="shared" si="462"/>
        <v>2.6865180103900093</v>
      </c>
      <c r="EE864" s="191">
        <v>0.47499999999999998</v>
      </c>
      <c r="EF864" s="191">
        <v>0.47499999999999998</v>
      </c>
      <c r="EG864" s="191">
        <f t="shared" si="463"/>
        <v>3.6946624974688222</v>
      </c>
      <c r="EH864" s="166">
        <f t="shared" si="464"/>
        <v>2</v>
      </c>
      <c r="EI864" s="205">
        <f t="shared" si="465"/>
        <v>2.7186954144520792</v>
      </c>
      <c r="EJ864" s="205">
        <f t="shared" si="466"/>
        <v>1.5992325967365173</v>
      </c>
      <c r="EK864" s="51">
        <f t="shared" si="480"/>
        <v>0.83728541365349196</v>
      </c>
      <c r="EL864" s="220">
        <f t="shared" si="467"/>
        <v>0.37475229277396038</v>
      </c>
      <c r="EM864" s="221">
        <f t="shared" si="468"/>
        <v>4.3478263273898605</v>
      </c>
      <c r="EN864" s="191"/>
      <c r="EO864" s="313"/>
      <c r="EP864" s="192" t="s">
        <v>354</v>
      </c>
      <c r="EQ864" s="222">
        <f t="shared" si="469"/>
        <v>2.7186954144520792</v>
      </c>
      <c r="ER864" s="191">
        <f t="shared" si="470"/>
        <v>1.5992325967365173</v>
      </c>
      <c r="ES864" s="51">
        <f t="shared" si="471"/>
        <v>0.83728541365349196</v>
      </c>
      <c r="ET864" s="191">
        <f t="shared" si="481"/>
        <v>3.8429522927739601</v>
      </c>
      <c r="EU864" s="191">
        <f t="shared" si="472"/>
        <v>4.3478263273898605</v>
      </c>
      <c r="EV864" s="191"/>
      <c r="EW864" s="191"/>
      <c r="EX864" s="192" t="str">
        <f t="shared" si="473"/>
        <v>Front</v>
      </c>
      <c r="EY864" s="145"/>
      <c r="EZ864" s="191"/>
      <c r="FA864" s="191"/>
      <c r="FB864" s="191"/>
      <c r="FC864" s="191"/>
      <c r="FD864" s="191"/>
      <c r="FE864" s="191"/>
      <c r="FF864" s="192"/>
      <c r="FG864" s="145"/>
      <c r="FH864" s="191"/>
      <c r="FI864" s="191"/>
      <c r="FJ864" s="191"/>
      <c r="FK864" s="191"/>
      <c r="FL864" s="191"/>
      <c r="FM864" s="191"/>
      <c r="FN864" s="192"/>
      <c r="FO864" s="145"/>
      <c r="FP864" s="191"/>
      <c r="FQ864" s="191"/>
      <c r="FR864" s="191"/>
      <c r="FS864" s="191"/>
      <c r="FT864" s="191"/>
      <c r="FU864" s="191"/>
      <c r="FV864" s="192"/>
      <c r="FW864" s="191"/>
      <c r="FX864" s="191"/>
      <c r="FY864" s="191"/>
      <c r="FZ864" s="191"/>
      <c r="GA864" s="191"/>
      <c r="GB864" s="191"/>
      <c r="GC864" s="191"/>
      <c r="GD864" s="210"/>
      <c r="GE864" s="145"/>
      <c r="GF864" s="191"/>
      <c r="GG864" s="191"/>
      <c r="GH864" s="191"/>
      <c r="GI864" s="191"/>
      <c r="GJ864" s="191"/>
      <c r="GK864" s="191"/>
      <c r="GL864" s="210"/>
      <c r="GM864" s="145"/>
      <c r="GN864" s="191"/>
      <c r="GO864" s="191"/>
      <c r="GP864" s="191"/>
      <c r="GQ864" s="191"/>
      <c r="GR864" s="191"/>
      <c r="GS864" s="191"/>
      <c r="GT864" s="210"/>
      <c r="GU864" s="145"/>
      <c r="GV864" s="191"/>
      <c r="GW864" s="191"/>
      <c r="GX864" s="191"/>
      <c r="GY864" s="191"/>
      <c r="GZ864" s="191"/>
      <c r="HA864" s="191"/>
      <c r="HB864" s="210"/>
      <c r="HC864" s="145"/>
      <c r="HD864" s="191"/>
      <c r="HE864" s="191"/>
      <c r="HF864" s="191"/>
      <c r="HG864" s="191"/>
      <c r="HH864" s="191"/>
      <c r="HI864" s="191"/>
      <c r="HJ864" s="210"/>
      <c r="HR864" s="310"/>
    </row>
    <row r="865" spans="1:226" s="309" customFormat="1" ht="14.45" customHeight="1" x14ac:dyDescent="0.25">
      <c r="A865" s="211" t="s">
        <v>431</v>
      </c>
      <c r="B865" s="194" t="s">
        <v>0</v>
      </c>
      <c r="C865" s="31">
        <f t="shared" si="482"/>
        <v>855</v>
      </c>
      <c r="D865" s="173" t="str">
        <f t="shared" si="436"/>
        <v>Dw_855</v>
      </c>
      <c r="E865" s="4">
        <v>484.35870916142352</v>
      </c>
      <c r="F865" s="195" t="s">
        <v>360</v>
      </c>
      <c r="G865" s="195">
        <v>17.5</v>
      </c>
      <c r="H865" s="3">
        <f t="shared" si="437"/>
        <v>61.488979368419876</v>
      </c>
      <c r="I865" s="196">
        <f t="shared" si="438"/>
        <v>215.65886953619176</v>
      </c>
      <c r="J865" s="1">
        <f t="shared" si="439"/>
        <v>0.3</v>
      </c>
      <c r="K865" s="280">
        <f t="shared" si="440"/>
        <v>0.69806889361417312</v>
      </c>
      <c r="L865" s="280">
        <f t="shared" si="441"/>
        <v>0.80535174248445518</v>
      </c>
      <c r="M865" s="225">
        <f t="shared" si="442"/>
        <v>1.0521830338606271</v>
      </c>
      <c r="N865" s="15" t="s">
        <v>432</v>
      </c>
      <c r="O865" s="197">
        <f t="shared" si="443"/>
        <v>0.60401380686334138</v>
      </c>
      <c r="P865" s="198">
        <f t="shared" si="444"/>
        <v>0</v>
      </c>
      <c r="Q865" s="198">
        <f t="shared" si="445"/>
        <v>0</v>
      </c>
      <c r="R865" s="198">
        <f t="shared" si="446"/>
        <v>0.7372083228354398</v>
      </c>
      <c r="S865" s="77">
        <f t="shared" si="447"/>
        <v>0.96756524065456295</v>
      </c>
      <c r="T865" s="199"/>
      <c r="U865" s="3">
        <f t="shared" si="448"/>
        <v>1.9055837271288769</v>
      </c>
      <c r="V865" s="98">
        <f t="shared" si="449"/>
        <v>12.346247759734498</v>
      </c>
      <c r="W865" s="49">
        <f t="shared" si="450"/>
        <v>4.9803778901114635</v>
      </c>
      <c r="X865" s="317">
        <f t="shared" si="451"/>
        <v>7.9028125591314294E-2</v>
      </c>
      <c r="Y865" s="318">
        <v>7.9028125591314308E-2</v>
      </c>
      <c r="Z865" s="200"/>
      <c r="AA865" s="66"/>
      <c r="AB865" s="66"/>
      <c r="AC865" s="66">
        <v>250</v>
      </c>
      <c r="AD865" s="66"/>
      <c r="AE865" s="66"/>
      <c r="AF865" s="66"/>
      <c r="AG865" s="66"/>
      <c r="AH865" s="195"/>
      <c r="AI865" s="34"/>
      <c r="AJ865" s="229">
        <v>180</v>
      </c>
      <c r="AK865" s="34"/>
      <c r="AL865" s="34"/>
      <c r="AM865" s="34"/>
      <c r="AN865" s="201"/>
      <c r="AO865" s="201"/>
      <c r="AP865" s="202">
        <v>240</v>
      </c>
      <c r="AQ865" s="18"/>
      <c r="AR865" s="18"/>
      <c r="AS865" s="18"/>
      <c r="AT865" s="51"/>
      <c r="AU865" s="17"/>
      <c r="AV865" s="18"/>
      <c r="AW865" s="112"/>
      <c r="AX865" s="103"/>
      <c r="AY865" s="18"/>
      <c r="AZ865" s="18"/>
      <c r="BA865" s="18"/>
      <c r="BB865" s="17"/>
      <c r="BC865" s="19"/>
      <c r="BD865" s="19"/>
      <c r="BE865" s="19"/>
      <c r="BF865" s="17"/>
      <c r="BG865" s="18"/>
      <c r="BH865" s="18"/>
      <c r="BI865" s="128"/>
      <c r="BJ865" s="331"/>
      <c r="BK865" s="332"/>
      <c r="BL865" s="332"/>
      <c r="BM865" s="332"/>
      <c r="BN865" s="333"/>
      <c r="BO865" s="203">
        <f t="shared" si="452"/>
        <v>6.9363999999999999</v>
      </c>
      <c r="BP865" s="285">
        <v>8.8646818765382438</v>
      </c>
      <c r="BQ865" s="204">
        <v>2.9327394011218444</v>
      </c>
      <c r="BR865" s="204"/>
      <c r="BS865" s="47"/>
      <c r="BT865" s="42"/>
      <c r="BU865" s="42"/>
      <c r="BV865" s="42"/>
      <c r="BW865" s="43"/>
      <c r="BX865" s="191"/>
      <c r="BY865" s="191"/>
      <c r="BZ865" s="205"/>
      <c r="CA865" s="191"/>
      <c r="CB865" s="206"/>
      <c r="CC865" s="191"/>
      <c r="CD865" s="207">
        <f t="shared" si="453"/>
        <v>64.697660860857525</v>
      </c>
      <c r="CE865" s="47" t="s">
        <v>356</v>
      </c>
      <c r="CF865" s="42">
        <v>31.8</v>
      </c>
      <c r="CG865" s="42" t="s">
        <v>353</v>
      </c>
      <c r="CH865" s="42">
        <v>175</v>
      </c>
      <c r="CI865" s="191"/>
      <c r="CJ865" s="192"/>
      <c r="CK865" s="191" t="s">
        <v>357</v>
      </c>
      <c r="CL865" s="191" t="s">
        <v>358</v>
      </c>
      <c r="CM865" s="208">
        <v>0.13</v>
      </c>
      <c r="CN865" s="191">
        <v>470</v>
      </c>
      <c r="CO865" s="205">
        <f t="shared" si="454"/>
        <v>82.709356947924135</v>
      </c>
      <c r="CP865" s="191">
        <f t="shared" si="455"/>
        <v>48.523245645643144</v>
      </c>
      <c r="CQ865" s="145" t="s">
        <v>353</v>
      </c>
      <c r="CR865" s="191">
        <v>175</v>
      </c>
      <c r="CS865" s="191"/>
      <c r="CT865" s="191"/>
      <c r="CU865" s="191"/>
      <c r="CV865" s="192"/>
      <c r="CW865" s="191" t="s">
        <v>357</v>
      </c>
      <c r="CX865" s="209" t="s">
        <v>358</v>
      </c>
      <c r="CY865" s="208">
        <v>0.13</v>
      </c>
      <c r="CZ865" s="191">
        <v>470</v>
      </c>
      <c r="DA865" s="191"/>
      <c r="DB865" s="191">
        <f t="shared" si="456"/>
        <v>61.488979368419876</v>
      </c>
      <c r="DC865" s="43">
        <f t="shared" si="457"/>
        <v>0</v>
      </c>
      <c r="DD865" s="191" t="s">
        <v>362</v>
      </c>
      <c r="DE865" s="191">
        <v>100</v>
      </c>
      <c r="DF865" s="191" t="s">
        <v>361</v>
      </c>
      <c r="DG865" s="191">
        <v>20</v>
      </c>
      <c r="DH865" s="191" t="s">
        <v>353</v>
      </c>
      <c r="DI865" s="192">
        <v>175</v>
      </c>
      <c r="DJ865" s="191"/>
      <c r="DK865" s="209"/>
      <c r="DL865" s="208"/>
      <c r="DM865" s="191"/>
      <c r="DN865" s="191">
        <f t="shared" si="458"/>
        <v>61.488979368419876</v>
      </c>
      <c r="DO865" s="192">
        <f t="shared" si="459"/>
        <v>0</v>
      </c>
      <c r="DP865" s="191">
        <v>1</v>
      </c>
      <c r="DQ865" s="191" t="s">
        <v>363</v>
      </c>
      <c r="DR865" s="191" t="s">
        <v>371</v>
      </c>
      <c r="DS865" s="208">
        <v>0.13400000000000001</v>
      </c>
      <c r="DT865" s="191">
        <v>580</v>
      </c>
      <c r="DU865" s="191">
        <f t="shared" si="460"/>
        <v>8.8646818765382438</v>
      </c>
      <c r="DV865" s="191">
        <v>0.375</v>
      </c>
      <c r="DW865" s="191">
        <v>0.45</v>
      </c>
      <c r="DX865" s="192">
        <f t="shared" si="461"/>
        <v>10.782943476809589</v>
      </c>
      <c r="DY865" s="191">
        <v>1</v>
      </c>
      <c r="DZ865" s="191" t="s">
        <v>363</v>
      </c>
      <c r="EA865" s="191" t="s">
        <v>371</v>
      </c>
      <c r="EB865" s="208">
        <v>0.13400000000000001</v>
      </c>
      <c r="EC865" s="191">
        <v>580</v>
      </c>
      <c r="ED865" s="191">
        <f t="shared" si="462"/>
        <v>2.9327394011218444</v>
      </c>
      <c r="EE865" s="191">
        <v>0.47499999999999998</v>
      </c>
      <c r="EF865" s="191">
        <v>0.47499999999999998</v>
      </c>
      <c r="EG865" s="191">
        <f t="shared" si="463"/>
        <v>5.3914717384047943</v>
      </c>
      <c r="EH865" s="166">
        <f t="shared" si="464"/>
        <v>2</v>
      </c>
      <c r="EI865" s="205">
        <f t="shared" si="465"/>
        <v>3.2394923361190906</v>
      </c>
      <c r="EJ865" s="205">
        <f t="shared" si="466"/>
        <v>1.9055837271288769</v>
      </c>
      <c r="EK865" s="51">
        <f t="shared" si="480"/>
        <v>0.77715567399296748</v>
      </c>
      <c r="EL865" s="220">
        <f t="shared" si="467"/>
        <v>0.11435383194045468</v>
      </c>
      <c r="EM865" s="221">
        <f t="shared" si="468"/>
        <v>6.1731238798672488</v>
      </c>
      <c r="EN865" s="191"/>
      <c r="EO865" s="313"/>
      <c r="EP865" s="192" t="s">
        <v>354</v>
      </c>
      <c r="EQ865" s="222">
        <f t="shared" si="469"/>
        <v>3.2394923361190906</v>
      </c>
      <c r="ER865" s="191">
        <f t="shared" si="470"/>
        <v>1.9055837271288769</v>
      </c>
      <c r="ES865" s="51">
        <f t="shared" si="471"/>
        <v>0.77715567399296748</v>
      </c>
      <c r="ET865" s="191">
        <f t="shared" si="481"/>
        <v>3.5825538319404546</v>
      </c>
      <c r="EU865" s="191">
        <f t="shared" si="472"/>
        <v>6.1731238798672488</v>
      </c>
      <c r="EV865" s="191"/>
      <c r="EW865" s="191"/>
      <c r="EX865" s="192" t="str">
        <f t="shared" si="473"/>
        <v>Front</v>
      </c>
      <c r="EY865" s="145"/>
      <c r="EZ865" s="191"/>
      <c r="FA865" s="191"/>
      <c r="FB865" s="191"/>
      <c r="FC865" s="191"/>
      <c r="FD865" s="191"/>
      <c r="FE865" s="191"/>
      <c r="FF865" s="192"/>
      <c r="FG865" s="145"/>
      <c r="FH865" s="191"/>
      <c r="FI865" s="191"/>
      <c r="FJ865" s="191"/>
      <c r="FK865" s="191"/>
      <c r="FL865" s="191"/>
      <c r="FM865" s="191"/>
      <c r="FN865" s="192"/>
      <c r="FO865" s="145"/>
      <c r="FP865" s="191"/>
      <c r="FQ865" s="191"/>
      <c r="FR865" s="191"/>
      <c r="FS865" s="191"/>
      <c r="FT865" s="191"/>
      <c r="FU865" s="191"/>
      <c r="FV865" s="192"/>
      <c r="FW865" s="191"/>
      <c r="FX865" s="191"/>
      <c r="FY865" s="191"/>
      <c r="FZ865" s="191"/>
      <c r="GA865" s="191"/>
      <c r="GB865" s="191"/>
      <c r="GC865" s="191"/>
      <c r="GD865" s="210"/>
      <c r="GE865" s="145"/>
      <c r="GF865" s="191"/>
      <c r="GG865" s="191"/>
      <c r="GH865" s="191"/>
      <c r="GI865" s="191"/>
      <c r="GJ865" s="191"/>
      <c r="GK865" s="191"/>
      <c r="GL865" s="210"/>
      <c r="GM865" s="145"/>
      <c r="GN865" s="191"/>
      <c r="GO865" s="191"/>
      <c r="GP865" s="191"/>
      <c r="GQ865" s="191"/>
      <c r="GR865" s="191"/>
      <c r="GS865" s="191"/>
      <c r="GT865" s="210"/>
      <c r="GU865" s="145"/>
      <c r="GV865" s="191"/>
      <c r="GW865" s="191"/>
      <c r="GX865" s="191"/>
      <c r="GY865" s="191"/>
      <c r="GZ865" s="191"/>
      <c r="HA865" s="191"/>
      <c r="HB865" s="210"/>
      <c r="HC865" s="145"/>
      <c r="HD865" s="191"/>
      <c r="HE865" s="191"/>
      <c r="HF865" s="191"/>
      <c r="HG865" s="191"/>
      <c r="HH865" s="191"/>
      <c r="HI865" s="191"/>
      <c r="HJ865" s="210"/>
      <c r="HR865" s="310"/>
    </row>
    <row r="866" spans="1:226" s="309" customFormat="1" ht="14.45" customHeight="1" x14ac:dyDescent="0.25">
      <c r="A866" s="211" t="s">
        <v>431</v>
      </c>
      <c r="B866" s="194" t="s">
        <v>0</v>
      </c>
      <c r="C866" s="31">
        <f t="shared" si="482"/>
        <v>856</v>
      </c>
      <c r="D866" s="173" t="str">
        <f t="shared" si="436"/>
        <v>Dw_856</v>
      </c>
      <c r="E866" s="4">
        <v>559.48931182812169</v>
      </c>
      <c r="F866" s="195" t="s">
        <v>360</v>
      </c>
      <c r="G866" s="195">
        <v>17.5</v>
      </c>
      <c r="H866" s="3">
        <f t="shared" si="437"/>
        <v>57.625290613199304</v>
      </c>
      <c r="I866" s="196">
        <f t="shared" si="438"/>
        <v>200.09716794451288</v>
      </c>
      <c r="J866" s="1">
        <f t="shared" si="439"/>
        <v>0.3</v>
      </c>
      <c r="K866" s="280">
        <f t="shared" si="440"/>
        <v>0.70750224263927852</v>
      </c>
      <c r="L866" s="280">
        <f t="shared" si="441"/>
        <v>0.80351619120129425</v>
      </c>
      <c r="M866" s="225">
        <f t="shared" si="442"/>
        <v>1.0417153604706324</v>
      </c>
      <c r="N866" s="15" t="s">
        <v>432</v>
      </c>
      <c r="O866" s="197">
        <f t="shared" si="443"/>
        <v>0.60263714340097063</v>
      </c>
      <c r="P866" s="198">
        <f t="shared" si="444"/>
        <v>0</v>
      </c>
      <c r="Q866" s="198">
        <f t="shared" si="445"/>
        <v>0</v>
      </c>
      <c r="R866" s="198">
        <f t="shared" si="446"/>
        <v>0.72987418448166619</v>
      </c>
      <c r="S866" s="77">
        <f t="shared" si="447"/>
        <v>0.9460710957340821</v>
      </c>
      <c r="T866" s="199"/>
      <c r="U866" s="3">
        <f t="shared" si="448"/>
        <v>1.7268220213489311</v>
      </c>
      <c r="V866" s="98">
        <f t="shared" si="449"/>
        <v>10.138508597613068</v>
      </c>
      <c r="W866" s="49">
        <f t="shared" si="450"/>
        <v>5.6838034961834678</v>
      </c>
      <c r="X866" s="317">
        <f t="shared" si="451"/>
        <v>6.6582012973125146E-2</v>
      </c>
      <c r="Y866" s="318">
        <v>6.6582012973125146E-2</v>
      </c>
      <c r="Z866" s="200"/>
      <c r="AA866" s="66"/>
      <c r="AB866" s="66"/>
      <c r="AC866" s="66">
        <v>250</v>
      </c>
      <c r="AD866" s="66"/>
      <c r="AE866" s="66"/>
      <c r="AF866" s="66"/>
      <c r="AG866" s="66"/>
      <c r="AH866" s="195"/>
      <c r="AI866" s="34"/>
      <c r="AJ866" s="229">
        <v>180</v>
      </c>
      <c r="AK866" s="34"/>
      <c r="AL866" s="34"/>
      <c r="AM866" s="34"/>
      <c r="AN866" s="201"/>
      <c r="AO866" s="201"/>
      <c r="AP866" s="202">
        <v>240</v>
      </c>
      <c r="AQ866" s="18"/>
      <c r="AR866" s="18"/>
      <c r="AS866" s="18"/>
      <c r="AT866" s="51"/>
      <c r="AU866" s="17"/>
      <c r="AV866" s="18"/>
      <c r="AW866" s="112"/>
      <c r="AX866" s="103"/>
      <c r="AY866" s="18"/>
      <c r="AZ866" s="18"/>
      <c r="BA866" s="18"/>
      <c r="BB866" s="17"/>
      <c r="BC866" s="19"/>
      <c r="BD866" s="19"/>
      <c r="BE866" s="19"/>
      <c r="BF866" s="17"/>
      <c r="BG866" s="18"/>
      <c r="BH866" s="18"/>
      <c r="BI866" s="128"/>
      <c r="BJ866" s="331"/>
      <c r="BK866" s="332"/>
      <c r="BL866" s="332"/>
      <c r="BM866" s="332"/>
      <c r="BN866" s="333"/>
      <c r="BO866" s="203">
        <f t="shared" si="452"/>
        <v>6.9363999999999999</v>
      </c>
      <c r="BP866" s="285">
        <v>8.3076654479556122</v>
      </c>
      <c r="BQ866" s="204">
        <v>2.7829382853211597</v>
      </c>
      <c r="BR866" s="204"/>
      <c r="BS866" s="47"/>
      <c r="BT866" s="42"/>
      <c r="BU866" s="42"/>
      <c r="BV866" s="42"/>
      <c r="BW866" s="43"/>
      <c r="BX866" s="191"/>
      <c r="BY866" s="191"/>
      <c r="BZ866" s="205"/>
      <c r="CA866" s="191"/>
      <c r="CB866" s="206"/>
      <c r="CC866" s="191"/>
      <c r="CD866" s="207">
        <f t="shared" si="453"/>
        <v>60.029150383353866</v>
      </c>
      <c r="CE866" s="47" t="s">
        <v>356</v>
      </c>
      <c r="CF866" s="42">
        <v>31.8</v>
      </c>
      <c r="CG866" s="42" t="s">
        <v>353</v>
      </c>
      <c r="CH866" s="42">
        <v>175</v>
      </c>
      <c r="CI866" s="191"/>
      <c r="CJ866" s="192"/>
      <c r="CK866" s="191" t="s">
        <v>357</v>
      </c>
      <c r="CL866" s="191" t="s">
        <v>358</v>
      </c>
      <c r="CM866" s="208">
        <v>0.13</v>
      </c>
      <c r="CN866" s="191">
        <v>470</v>
      </c>
      <c r="CO866" s="205">
        <f t="shared" si="454"/>
        <v>74.875032866686411</v>
      </c>
      <c r="CP866" s="191">
        <f t="shared" si="455"/>
        <v>45.021862787515396</v>
      </c>
      <c r="CQ866" s="145" t="s">
        <v>353</v>
      </c>
      <c r="CR866" s="191">
        <v>175</v>
      </c>
      <c r="CS866" s="191"/>
      <c r="CT866" s="191"/>
      <c r="CU866" s="191"/>
      <c r="CV866" s="192"/>
      <c r="CW866" s="191" t="s">
        <v>357</v>
      </c>
      <c r="CX866" s="209" t="s">
        <v>358</v>
      </c>
      <c r="CY866" s="208">
        <v>0.13</v>
      </c>
      <c r="CZ866" s="191">
        <v>470</v>
      </c>
      <c r="DA866" s="191"/>
      <c r="DB866" s="191">
        <f t="shared" si="456"/>
        <v>57.625290613199304</v>
      </c>
      <c r="DC866" s="43">
        <f t="shared" si="457"/>
        <v>0</v>
      </c>
      <c r="DD866" s="191" t="s">
        <v>362</v>
      </c>
      <c r="DE866" s="191">
        <v>100</v>
      </c>
      <c r="DF866" s="191" t="s">
        <v>361</v>
      </c>
      <c r="DG866" s="191">
        <v>20</v>
      </c>
      <c r="DH866" s="191" t="s">
        <v>353</v>
      </c>
      <c r="DI866" s="192">
        <v>175</v>
      </c>
      <c r="DJ866" s="191"/>
      <c r="DK866" s="209"/>
      <c r="DL866" s="208"/>
      <c r="DM866" s="191"/>
      <c r="DN866" s="191">
        <f t="shared" si="458"/>
        <v>57.625290613199304</v>
      </c>
      <c r="DO866" s="192">
        <f t="shared" si="459"/>
        <v>0</v>
      </c>
      <c r="DP866" s="191">
        <v>1</v>
      </c>
      <c r="DQ866" s="191" t="s">
        <v>363</v>
      </c>
      <c r="DR866" s="191" t="s">
        <v>371</v>
      </c>
      <c r="DS866" s="208">
        <v>0.13400000000000001</v>
      </c>
      <c r="DT866" s="191">
        <v>580</v>
      </c>
      <c r="DU866" s="191">
        <f t="shared" si="460"/>
        <v>8.3076654479556122</v>
      </c>
      <c r="DV866" s="191">
        <v>0.375</v>
      </c>
      <c r="DW866" s="191">
        <v>0.45</v>
      </c>
      <c r="DX866" s="192">
        <f t="shared" si="461"/>
        <v>10.004858397225645</v>
      </c>
      <c r="DY866" s="191">
        <v>1</v>
      </c>
      <c r="DZ866" s="191" t="s">
        <v>363</v>
      </c>
      <c r="EA866" s="191" t="s">
        <v>371</v>
      </c>
      <c r="EB866" s="208">
        <v>0.13400000000000001</v>
      </c>
      <c r="EC866" s="191">
        <v>580</v>
      </c>
      <c r="ED866" s="191">
        <f t="shared" si="462"/>
        <v>2.7829382853211597</v>
      </c>
      <c r="EE866" s="191">
        <v>0.47499999999999998</v>
      </c>
      <c r="EF866" s="191">
        <v>0.47499999999999998</v>
      </c>
      <c r="EG866" s="191">
        <f t="shared" si="463"/>
        <v>5.0024291986128224</v>
      </c>
      <c r="EH866" s="166">
        <f t="shared" si="464"/>
        <v>2</v>
      </c>
      <c r="EI866" s="205">
        <f t="shared" si="465"/>
        <v>2.9355974362931829</v>
      </c>
      <c r="EJ866" s="205">
        <f t="shared" si="466"/>
        <v>1.7268220213489311</v>
      </c>
      <c r="EK866" s="51">
        <f t="shared" si="480"/>
        <v>0.80611626397222857</v>
      </c>
      <c r="EL866" s="220">
        <f t="shared" si="467"/>
        <v>0.26630128185340851</v>
      </c>
      <c r="EM866" s="221">
        <f t="shared" si="468"/>
        <v>5.0692542988065341</v>
      </c>
      <c r="EN866" s="191"/>
      <c r="EO866" s="313"/>
      <c r="EP866" s="192" t="s">
        <v>354</v>
      </c>
      <c r="EQ866" s="222">
        <f t="shared" si="469"/>
        <v>2.9355974362931829</v>
      </c>
      <c r="ER866" s="191">
        <f t="shared" si="470"/>
        <v>1.7268220213489311</v>
      </c>
      <c r="ES866" s="51">
        <f t="shared" si="471"/>
        <v>0.80611626397222857</v>
      </c>
      <c r="ET866" s="191">
        <f t="shared" si="481"/>
        <v>3.7345012818534085</v>
      </c>
      <c r="EU866" s="191">
        <f t="shared" si="472"/>
        <v>5.0692542988065341</v>
      </c>
      <c r="EV866" s="191"/>
      <c r="EW866" s="191"/>
      <c r="EX866" s="192" t="str">
        <f t="shared" si="473"/>
        <v>Front</v>
      </c>
      <c r="EY866" s="145"/>
      <c r="EZ866" s="191"/>
      <c r="FA866" s="191"/>
      <c r="FB866" s="191"/>
      <c r="FC866" s="191"/>
      <c r="FD866" s="191"/>
      <c r="FE866" s="191"/>
      <c r="FF866" s="192"/>
      <c r="FG866" s="145"/>
      <c r="FH866" s="191"/>
      <c r="FI866" s="191"/>
      <c r="FJ866" s="191"/>
      <c r="FK866" s="191"/>
      <c r="FL866" s="191"/>
      <c r="FM866" s="191"/>
      <c r="FN866" s="192"/>
      <c r="FO866" s="145"/>
      <c r="FP866" s="191"/>
      <c r="FQ866" s="191"/>
      <c r="FR866" s="191"/>
      <c r="FS866" s="191"/>
      <c r="FT866" s="191"/>
      <c r="FU866" s="191"/>
      <c r="FV866" s="192"/>
      <c r="FW866" s="191"/>
      <c r="FX866" s="191"/>
      <c r="FY866" s="191"/>
      <c r="FZ866" s="191"/>
      <c r="GA866" s="191"/>
      <c r="GB866" s="191"/>
      <c r="GC866" s="191"/>
      <c r="GD866" s="210"/>
      <c r="GE866" s="145"/>
      <c r="GF866" s="191"/>
      <c r="GG866" s="191"/>
      <c r="GH866" s="191"/>
      <c r="GI866" s="191"/>
      <c r="GJ866" s="191"/>
      <c r="GK866" s="191"/>
      <c r="GL866" s="210"/>
      <c r="GM866" s="145"/>
      <c r="GN866" s="191"/>
      <c r="GO866" s="191"/>
      <c r="GP866" s="191"/>
      <c r="GQ866" s="191"/>
      <c r="GR866" s="191"/>
      <c r="GS866" s="191"/>
      <c r="GT866" s="210"/>
      <c r="GU866" s="145"/>
      <c r="GV866" s="191"/>
      <c r="GW866" s="191"/>
      <c r="GX866" s="191"/>
      <c r="GY866" s="191"/>
      <c r="GZ866" s="191"/>
      <c r="HA866" s="191"/>
      <c r="HB866" s="210"/>
      <c r="HC866" s="145"/>
      <c r="HD866" s="191"/>
      <c r="HE866" s="191"/>
      <c r="HF866" s="191"/>
      <c r="HG866" s="191"/>
      <c r="HH866" s="191"/>
      <c r="HI866" s="191"/>
      <c r="HJ866" s="210"/>
      <c r="HR866" s="310"/>
    </row>
    <row r="867" spans="1:226" s="309" customFormat="1" ht="14.45" customHeight="1" x14ac:dyDescent="0.25">
      <c r="A867" s="211" t="s">
        <v>431</v>
      </c>
      <c r="B867" s="194" t="s">
        <v>0</v>
      </c>
      <c r="C867" s="31">
        <f t="shared" si="482"/>
        <v>857</v>
      </c>
      <c r="D867" s="173" t="str">
        <f t="shared" si="436"/>
        <v>Dw_857</v>
      </c>
      <c r="E867" s="4">
        <v>477.64285317871122</v>
      </c>
      <c r="F867" s="195" t="s">
        <v>360</v>
      </c>
      <c r="G867" s="195">
        <v>17.5</v>
      </c>
      <c r="H867" s="3">
        <f t="shared" si="437"/>
        <v>47.556996210115308</v>
      </c>
      <c r="I867" s="196">
        <f t="shared" si="438"/>
        <v>178.53483910577239</v>
      </c>
      <c r="J867" s="1">
        <f t="shared" si="439"/>
        <v>0.3</v>
      </c>
      <c r="K867" s="280">
        <f t="shared" si="440"/>
        <v>0.64205116418477481</v>
      </c>
      <c r="L867" s="280">
        <f t="shared" si="441"/>
        <v>0.73951012035657737</v>
      </c>
      <c r="M867" s="225">
        <f t="shared" si="442"/>
        <v>1.1262370628937974</v>
      </c>
      <c r="N867" s="15" t="s">
        <v>432</v>
      </c>
      <c r="O867" s="197">
        <f t="shared" si="443"/>
        <v>0.55463259026743306</v>
      </c>
      <c r="P867" s="198">
        <f t="shared" si="444"/>
        <v>0</v>
      </c>
      <c r="Q867" s="198">
        <f t="shared" si="445"/>
        <v>0</v>
      </c>
      <c r="R867" s="198">
        <f t="shared" si="446"/>
        <v>0.78909401647035726</v>
      </c>
      <c r="S867" s="77">
        <f t="shared" si="447"/>
        <v>0.77680022274530869</v>
      </c>
      <c r="T867" s="199"/>
      <c r="U867" s="3">
        <f t="shared" si="448"/>
        <v>1.798194459036047</v>
      </c>
      <c r="V867" s="98">
        <f t="shared" si="449"/>
        <v>10.993911262527002</v>
      </c>
      <c r="W867" s="49">
        <f t="shared" si="450"/>
        <v>4.325757692097663</v>
      </c>
      <c r="X867" s="317">
        <f t="shared" si="451"/>
        <v>8.2574809087797976E-2</v>
      </c>
      <c r="Y867" s="318">
        <v>8.2574809087797976E-2</v>
      </c>
      <c r="Z867" s="200"/>
      <c r="AA867" s="66"/>
      <c r="AB867" s="66"/>
      <c r="AC867" s="66">
        <v>250</v>
      </c>
      <c r="AD867" s="66"/>
      <c r="AE867" s="66"/>
      <c r="AF867" s="66"/>
      <c r="AG867" s="66"/>
      <c r="AH867" s="195"/>
      <c r="AI867" s="34"/>
      <c r="AJ867" s="229">
        <v>180</v>
      </c>
      <c r="AK867" s="34"/>
      <c r="AL867" s="34"/>
      <c r="AM867" s="34"/>
      <c r="AN867" s="201"/>
      <c r="AO867" s="201"/>
      <c r="AP867" s="202">
        <v>240</v>
      </c>
      <c r="AQ867" s="18"/>
      <c r="AR867" s="18"/>
      <c r="AS867" s="18"/>
      <c r="AT867" s="51"/>
      <c r="AU867" s="17"/>
      <c r="AV867" s="18"/>
      <c r="AW867" s="112"/>
      <c r="AX867" s="103"/>
      <c r="AY867" s="18"/>
      <c r="AZ867" s="18"/>
      <c r="BA867" s="18"/>
      <c r="BB867" s="17"/>
      <c r="BC867" s="19"/>
      <c r="BD867" s="19"/>
      <c r="BE867" s="19"/>
      <c r="BF867" s="17"/>
      <c r="BG867" s="18"/>
      <c r="BH867" s="18"/>
      <c r="BI867" s="128"/>
      <c r="BJ867" s="331"/>
      <c r="BK867" s="332"/>
      <c r="BL867" s="332"/>
      <c r="BM867" s="332"/>
      <c r="BN867" s="333"/>
      <c r="BO867" s="203">
        <f t="shared" si="452"/>
        <v>6.9363999999999999</v>
      </c>
      <c r="BP867" s="285">
        <v>6.856149617974066</v>
      </c>
      <c r="BQ867" s="204">
        <v>3.0241271192104349</v>
      </c>
      <c r="BR867" s="204"/>
      <c r="BS867" s="47"/>
      <c r="BT867" s="42"/>
      <c r="BU867" s="42"/>
      <c r="BV867" s="42"/>
      <c r="BW867" s="43"/>
      <c r="BX867" s="191"/>
      <c r="BY867" s="191"/>
      <c r="BZ867" s="205"/>
      <c r="CA867" s="191"/>
      <c r="CB867" s="206"/>
      <c r="CC867" s="191"/>
      <c r="CD867" s="207">
        <f t="shared" si="453"/>
        <v>53.560451731731717</v>
      </c>
      <c r="CE867" s="47" t="s">
        <v>356</v>
      </c>
      <c r="CF867" s="42">
        <v>31.8</v>
      </c>
      <c r="CG867" s="42" t="s">
        <v>353</v>
      </c>
      <c r="CH867" s="42">
        <v>175</v>
      </c>
      <c r="CI867" s="191"/>
      <c r="CJ867" s="192"/>
      <c r="CK867" s="191" t="s">
        <v>357</v>
      </c>
      <c r="CL867" s="191" t="s">
        <v>358</v>
      </c>
      <c r="CM867" s="208">
        <v>0.13</v>
      </c>
      <c r="CN867" s="191">
        <v>470</v>
      </c>
      <c r="CO867" s="205">
        <f t="shared" si="454"/>
        <v>73.449292834113919</v>
      </c>
      <c r="CP867" s="191">
        <f t="shared" si="455"/>
        <v>40.170338798798788</v>
      </c>
      <c r="CQ867" s="145" t="s">
        <v>353</v>
      </c>
      <c r="CR867" s="191">
        <v>175</v>
      </c>
      <c r="CS867" s="191"/>
      <c r="CT867" s="191"/>
      <c r="CU867" s="191"/>
      <c r="CV867" s="192"/>
      <c r="CW867" s="191" t="s">
        <v>357</v>
      </c>
      <c r="CX867" s="209" t="s">
        <v>358</v>
      </c>
      <c r="CY867" s="208">
        <v>0.13</v>
      </c>
      <c r="CZ867" s="191">
        <v>470</v>
      </c>
      <c r="DA867" s="191"/>
      <c r="DB867" s="191">
        <f t="shared" si="456"/>
        <v>47.556996210115308</v>
      </c>
      <c r="DC867" s="43">
        <f t="shared" si="457"/>
        <v>0</v>
      </c>
      <c r="DD867" s="191" t="s">
        <v>362</v>
      </c>
      <c r="DE867" s="191">
        <v>100</v>
      </c>
      <c r="DF867" s="191" t="s">
        <v>361</v>
      </c>
      <c r="DG867" s="191">
        <v>20</v>
      </c>
      <c r="DH867" s="191" t="s">
        <v>353</v>
      </c>
      <c r="DI867" s="192">
        <v>175</v>
      </c>
      <c r="DJ867" s="191"/>
      <c r="DK867" s="209"/>
      <c r="DL867" s="208"/>
      <c r="DM867" s="191"/>
      <c r="DN867" s="191">
        <f t="shared" si="458"/>
        <v>47.556996210115308</v>
      </c>
      <c r="DO867" s="192">
        <f t="shared" si="459"/>
        <v>0</v>
      </c>
      <c r="DP867" s="191">
        <v>1</v>
      </c>
      <c r="DQ867" s="191" t="s">
        <v>363</v>
      </c>
      <c r="DR867" s="191" t="s">
        <v>371</v>
      </c>
      <c r="DS867" s="208">
        <v>0.13400000000000001</v>
      </c>
      <c r="DT867" s="191">
        <v>580</v>
      </c>
      <c r="DU867" s="191">
        <f t="shared" si="460"/>
        <v>6.856149617974066</v>
      </c>
      <c r="DV867" s="191">
        <v>0.375</v>
      </c>
      <c r="DW867" s="191">
        <v>0.45</v>
      </c>
      <c r="DX867" s="192">
        <f t="shared" si="461"/>
        <v>8.9267419552886196</v>
      </c>
      <c r="DY867" s="191">
        <v>1</v>
      </c>
      <c r="DZ867" s="191" t="s">
        <v>363</v>
      </c>
      <c r="EA867" s="191" t="s">
        <v>371</v>
      </c>
      <c r="EB867" s="208">
        <v>0.13400000000000001</v>
      </c>
      <c r="EC867" s="191">
        <v>580</v>
      </c>
      <c r="ED867" s="191">
        <f t="shared" si="462"/>
        <v>3.0241271192104349</v>
      </c>
      <c r="EE867" s="191">
        <v>0.47499999999999998</v>
      </c>
      <c r="EF867" s="191">
        <v>0.47499999999999998</v>
      </c>
      <c r="EG867" s="191">
        <f t="shared" si="463"/>
        <v>4.4633709776443098</v>
      </c>
      <c r="EH867" s="166">
        <f t="shared" si="464"/>
        <v>2</v>
      </c>
      <c r="EI867" s="205">
        <f t="shared" si="465"/>
        <v>3.0569305803612798</v>
      </c>
      <c r="EJ867" s="205">
        <f t="shared" si="466"/>
        <v>1.798194459036047</v>
      </c>
      <c r="EK867" s="51">
        <f t="shared" si="480"/>
        <v>0.97593266017438784</v>
      </c>
      <c r="EL867" s="220">
        <f t="shared" si="467"/>
        <v>0.20563470981936005</v>
      </c>
      <c r="EM867" s="221">
        <f t="shared" si="468"/>
        <v>5.4969556312635008</v>
      </c>
      <c r="EN867" s="191"/>
      <c r="EO867" s="313"/>
      <c r="EP867" s="192" t="s">
        <v>354</v>
      </c>
      <c r="EQ867" s="222">
        <f t="shared" si="469"/>
        <v>3.0569305803612798</v>
      </c>
      <c r="ER867" s="191">
        <f t="shared" si="470"/>
        <v>1.798194459036047</v>
      </c>
      <c r="ES867" s="51">
        <f t="shared" si="471"/>
        <v>0.97593266017438784</v>
      </c>
      <c r="ET867" s="191">
        <f t="shared" si="481"/>
        <v>3.67383470981936</v>
      </c>
      <c r="EU867" s="191">
        <f t="shared" si="472"/>
        <v>5.4969556312635008</v>
      </c>
      <c r="EV867" s="191"/>
      <c r="EW867" s="191"/>
      <c r="EX867" s="192" t="str">
        <f t="shared" si="473"/>
        <v>Front</v>
      </c>
      <c r="EY867" s="145"/>
      <c r="EZ867" s="191"/>
      <c r="FA867" s="191"/>
      <c r="FB867" s="191"/>
      <c r="FC867" s="191"/>
      <c r="FD867" s="191"/>
      <c r="FE867" s="191"/>
      <c r="FF867" s="192"/>
      <c r="FG867" s="145"/>
      <c r="FH867" s="191"/>
      <c r="FI867" s="191"/>
      <c r="FJ867" s="191"/>
      <c r="FK867" s="191"/>
      <c r="FL867" s="191"/>
      <c r="FM867" s="191"/>
      <c r="FN867" s="192"/>
      <c r="FO867" s="145"/>
      <c r="FP867" s="191"/>
      <c r="FQ867" s="191"/>
      <c r="FR867" s="191"/>
      <c r="FS867" s="191"/>
      <c r="FT867" s="191"/>
      <c r="FU867" s="191"/>
      <c r="FV867" s="192"/>
      <c r="FW867" s="191"/>
      <c r="FX867" s="191"/>
      <c r="FY867" s="191"/>
      <c r="FZ867" s="191"/>
      <c r="GA867" s="191"/>
      <c r="GB867" s="191"/>
      <c r="GC867" s="191"/>
      <c r="GD867" s="210"/>
      <c r="GE867" s="145"/>
      <c r="GF867" s="191"/>
      <c r="GG867" s="191"/>
      <c r="GH867" s="191"/>
      <c r="GI867" s="191"/>
      <c r="GJ867" s="191"/>
      <c r="GK867" s="191"/>
      <c r="GL867" s="210"/>
      <c r="GM867" s="145"/>
      <c r="GN867" s="191"/>
      <c r="GO867" s="191"/>
      <c r="GP867" s="191"/>
      <c r="GQ867" s="191"/>
      <c r="GR867" s="191"/>
      <c r="GS867" s="191"/>
      <c r="GT867" s="210"/>
      <c r="GU867" s="145"/>
      <c r="GV867" s="191"/>
      <c r="GW867" s="191"/>
      <c r="GX867" s="191"/>
      <c r="GY867" s="191"/>
      <c r="GZ867" s="191"/>
      <c r="HA867" s="191"/>
      <c r="HB867" s="210"/>
      <c r="HC867" s="145"/>
      <c r="HD867" s="191"/>
      <c r="HE867" s="191"/>
      <c r="HF867" s="191"/>
      <c r="HG867" s="191"/>
      <c r="HH867" s="191"/>
      <c r="HI867" s="191"/>
      <c r="HJ867" s="210"/>
      <c r="HR867" s="310"/>
    </row>
    <row r="868" spans="1:226" s="309" customFormat="1" ht="14.45" customHeight="1" x14ac:dyDescent="0.25">
      <c r="A868" s="211" t="s">
        <v>431</v>
      </c>
      <c r="B868" s="194" t="s">
        <v>0</v>
      </c>
      <c r="C868" s="31">
        <f t="shared" si="482"/>
        <v>858</v>
      </c>
      <c r="D868" s="173" t="str">
        <f t="shared" si="436"/>
        <v>Dw_858</v>
      </c>
      <c r="E868" s="4">
        <v>582.48006466503136</v>
      </c>
      <c r="F868" s="195" t="s">
        <v>360</v>
      </c>
      <c r="G868" s="195">
        <v>17.5</v>
      </c>
      <c r="H868" s="3">
        <f t="shared" si="437"/>
        <v>38.73828412088227</v>
      </c>
      <c r="I868" s="196">
        <f t="shared" si="438"/>
        <v>152.27284719623447</v>
      </c>
      <c r="J868" s="1">
        <f t="shared" si="439"/>
        <v>0.30000000000000004</v>
      </c>
      <c r="K868" s="280">
        <f t="shared" si="440"/>
        <v>0.61075035813850909</v>
      </c>
      <c r="L868" s="280">
        <f t="shared" si="441"/>
        <v>0.72240528895038481</v>
      </c>
      <c r="M868" s="225">
        <f t="shared" si="442"/>
        <v>1.1792430975084174</v>
      </c>
      <c r="N868" s="15" t="s">
        <v>432</v>
      </c>
      <c r="O868" s="197">
        <f t="shared" si="443"/>
        <v>0.54180396671278863</v>
      </c>
      <c r="P868" s="198">
        <f t="shared" si="444"/>
        <v>0</v>
      </c>
      <c r="Q868" s="198">
        <f t="shared" si="445"/>
        <v>0</v>
      </c>
      <c r="R868" s="198">
        <f t="shared" si="446"/>
        <v>0.82623250722801878</v>
      </c>
      <c r="S868" s="77">
        <f t="shared" si="447"/>
        <v>0.67081724468996562</v>
      </c>
      <c r="T868" s="199"/>
      <c r="U868" s="3">
        <f t="shared" si="448"/>
        <v>1.8439495417002825</v>
      </c>
      <c r="V868" s="98">
        <f t="shared" si="449"/>
        <v>11.560509701944717</v>
      </c>
      <c r="W868" s="49">
        <f t="shared" si="450"/>
        <v>3.3509148921319349</v>
      </c>
      <c r="X868" s="317">
        <f t="shared" si="451"/>
        <v>0.1030929650780868</v>
      </c>
      <c r="Y868" s="318">
        <v>0.1030929650780868</v>
      </c>
      <c r="Z868" s="200"/>
      <c r="AA868" s="66"/>
      <c r="AB868" s="66"/>
      <c r="AC868" s="66">
        <v>250</v>
      </c>
      <c r="AD868" s="66"/>
      <c r="AE868" s="66"/>
      <c r="AF868" s="66"/>
      <c r="AG868" s="66"/>
      <c r="AH868" s="195"/>
      <c r="AI868" s="34"/>
      <c r="AJ868" s="229">
        <v>180</v>
      </c>
      <c r="AK868" s="34"/>
      <c r="AL868" s="34"/>
      <c r="AM868" s="34"/>
      <c r="AN868" s="201"/>
      <c r="AO868" s="201"/>
      <c r="AP868" s="202">
        <v>240</v>
      </c>
      <c r="AQ868" s="18"/>
      <c r="AR868" s="18"/>
      <c r="AS868" s="18"/>
      <c r="AT868" s="51"/>
      <c r="AU868" s="17"/>
      <c r="AV868" s="18"/>
      <c r="AW868" s="112"/>
      <c r="AX868" s="103"/>
      <c r="AY868" s="18"/>
      <c r="AZ868" s="18"/>
      <c r="BA868" s="18"/>
      <c r="BB868" s="17"/>
      <c r="BC868" s="19"/>
      <c r="BD868" s="19"/>
      <c r="BE868" s="19"/>
      <c r="BF868" s="17"/>
      <c r="BG868" s="18"/>
      <c r="BH868" s="18"/>
      <c r="BI868" s="128"/>
      <c r="BJ868" s="331"/>
      <c r="BK868" s="332"/>
      <c r="BL868" s="332"/>
      <c r="BM868" s="332"/>
      <c r="BN868" s="333"/>
      <c r="BO868" s="203">
        <f t="shared" si="452"/>
        <v>6.9363999999999999</v>
      </c>
      <c r="BP868" s="285">
        <v>5.5847823252526192</v>
      </c>
      <c r="BQ868" s="204">
        <v>2.9867897859622015</v>
      </c>
      <c r="BR868" s="204"/>
      <c r="BS868" s="47"/>
      <c r="BT868" s="42"/>
      <c r="BU868" s="42"/>
      <c r="BV868" s="42"/>
      <c r="BW868" s="43"/>
      <c r="BX868" s="191"/>
      <c r="BY868" s="191"/>
      <c r="BZ868" s="205"/>
      <c r="CA868" s="191"/>
      <c r="CB868" s="206"/>
      <c r="CC868" s="191"/>
      <c r="CD868" s="207">
        <f t="shared" si="453"/>
        <v>45.681854158870344</v>
      </c>
      <c r="CE868" s="47" t="s">
        <v>356</v>
      </c>
      <c r="CF868" s="42">
        <v>31.8</v>
      </c>
      <c r="CG868" s="42" t="s">
        <v>353</v>
      </c>
      <c r="CH868" s="42">
        <v>175</v>
      </c>
      <c r="CI868" s="191"/>
      <c r="CJ868" s="192"/>
      <c r="CK868" s="191" t="s">
        <v>357</v>
      </c>
      <c r="CL868" s="191" t="s">
        <v>358</v>
      </c>
      <c r="CM868" s="208">
        <v>0.13</v>
      </c>
      <c r="CN868" s="191">
        <v>470</v>
      </c>
      <c r="CO868" s="205">
        <f t="shared" si="454"/>
        <v>64.824725103042084</v>
      </c>
      <c r="CP868" s="191">
        <f t="shared" si="455"/>
        <v>34.261390619152756</v>
      </c>
      <c r="CQ868" s="145" t="s">
        <v>353</v>
      </c>
      <c r="CR868" s="191">
        <v>175</v>
      </c>
      <c r="CS868" s="191"/>
      <c r="CT868" s="191"/>
      <c r="CU868" s="191"/>
      <c r="CV868" s="192"/>
      <c r="CW868" s="191" t="s">
        <v>357</v>
      </c>
      <c r="CX868" s="209" t="s">
        <v>358</v>
      </c>
      <c r="CY868" s="208">
        <v>0.13</v>
      </c>
      <c r="CZ868" s="191">
        <v>470</v>
      </c>
      <c r="DA868" s="191"/>
      <c r="DB868" s="191">
        <f t="shared" si="456"/>
        <v>38.73828412088227</v>
      </c>
      <c r="DC868" s="43">
        <f t="shared" si="457"/>
        <v>0</v>
      </c>
      <c r="DD868" s="191" t="s">
        <v>362</v>
      </c>
      <c r="DE868" s="191">
        <v>100</v>
      </c>
      <c r="DF868" s="191" t="s">
        <v>361</v>
      </c>
      <c r="DG868" s="191">
        <v>20</v>
      </c>
      <c r="DH868" s="191" t="s">
        <v>353</v>
      </c>
      <c r="DI868" s="192">
        <v>175</v>
      </c>
      <c r="DJ868" s="191"/>
      <c r="DK868" s="209"/>
      <c r="DL868" s="208"/>
      <c r="DM868" s="191"/>
      <c r="DN868" s="191">
        <f t="shared" si="458"/>
        <v>38.73828412088227</v>
      </c>
      <c r="DO868" s="192">
        <f t="shared" si="459"/>
        <v>0</v>
      </c>
      <c r="DP868" s="191">
        <v>1</v>
      </c>
      <c r="DQ868" s="191" t="s">
        <v>363</v>
      </c>
      <c r="DR868" s="191" t="s">
        <v>371</v>
      </c>
      <c r="DS868" s="208">
        <v>0.13400000000000001</v>
      </c>
      <c r="DT868" s="191">
        <v>580</v>
      </c>
      <c r="DU868" s="191">
        <f t="shared" si="460"/>
        <v>5.5847823252526192</v>
      </c>
      <c r="DV868" s="191">
        <v>0.375</v>
      </c>
      <c r="DW868" s="191">
        <v>0.45</v>
      </c>
      <c r="DX868" s="192">
        <f t="shared" si="461"/>
        <v>7.613642359811724</v>
      </c>
      <c r="DY868" s="191">
        <v>1</v>
      </c>
      <c r="DZ868" s="191" t="s">
        <v>363</v>
      </c>
      <c r="EA868" s="191" t="s">
        <v>371</v>
      </c>
      <c r="EB868" s="208">
        <v>0.13400000000000001</v>
      </c>
      <c r="EC868" s="191">
        <v>580</v>
      </c>
      <c r="ED868" s="191">
        <f t="shared" si="462"/>
        <v>2.9867897859622015</v>
      </c>
      <c r="EE868" s="191">
        <v>0.47499999999999998</v>
      </c>
      <c r="EF868" s="191">
        <v>0.47499999999999998</v>
      </c>
      <c r="EG868" s="191">
        <f t="shared" si="463"/>
        <v>3.806821179905862</v>
      </c>
      <c r="EH868" s="166">
        <f t="shared" si="464"/>
        <v>2</v>
      </c>
      <c r="EI868" s="205">
        <f t="shared" si="465"/>
        <v>3.1347142208904799</v>
      </c>
      <c r="EJ868" s="205">
        <f t="shared" si="466"/>
        <v>1.8439495417002825</v>
      </c>
      <c r="EK868" s="51">
        <f t="shared" si="480"/>
        <v>0.89284024426191899</v>
      </c>
      <c r="EL868" s="220">
        <f t="shared" si="467"/>
        <v>0.16674288955476002</v>
      </c>
      <c r="EM868" s="221">
        <f t="shared" si="468"/>
        <v>5.7802548509723586</v>
      </c>
      <c r="EN868" s="191"/>
      <c r="EO868" s="313"/>
      <c r="EP868" s="192" t="s">
        <v>354</v>
      </c>
      <c r="EQ868" s="222">
        <f t="shared" si="469"/>
        <v>3.1347142208904799</v>
      </c>
      <c r="ER868" s="191">
        <f t="shared" si="470"/>
        <v>1.8439495417002825</v>
      </c>
      <c r="ES868" s="51">
        <f t="shared" si="471"/>
        <v>0.89284024426191899</v>
      </c>
      <c r="ET868" s="191">
        <f t="shared" si="481"/>
        <v>3.6349428895547602</v>
      </c>
      <c r="EU868" s="191">
        <f t="shared" si="472"/>
        <v>5.7802548509723586</v>
      </c>
      <c r="EV868" s="191"/>
      <c r="EW868" s="191"/>
      <c r="EX868" s="192" t="str">
        <f t="shared" si="473"/>
        <v>Front</v>
      </c>
      <c r="EY868" s="145"/>
      <c r="EZ868" s="191"/>
      <c r="FA868" s="191"/>
      <c r="FB868" s="191"/>
      <c r="FC868" s="191"/>
      <c r="FD868" s="191"/>
      <c r="FE868" s="191"/>
      <c r="FF868" s="192"/>
      <c r="FG868" s="145"/>
      <c r="FH868" s="191"/>
      <c r="FI868" s="191"/>
      <c r="FJ868" s="191"/>
      <c r="FK868" s="191"/>
      <c r="FL868" s="191"/>
      <c r="FM868" s="191"/>
      <c r="FN868" s="192"/>
      <c r="FO868" s="145"/>
      <c r="FP868" s="191"/>
      <c r="FQ868" s="191"/>
      <c r="FR868" s="191"/>
      <c r="FS868" s="191"/>
      <c r="FT868" s="191"/>
      <c r="FU868" s="191"/>
      <c r="FV868" s="192"/>
      <c r="FW868" s="191"/>
      <c r="FX868" s="191"/>
      <c r="FY868" s="191"/>
      <c r="FZ868" s="191"/>
      <c r="GA868" s="191"/>
      <c r="GB868" s="191"/>
      <c r="GC868" s="191"/>
      <c r="GD868" s="210"/>
      <c r="GE868" s="145"/>
      <c r="GF868" s="191"/>
      <c r="GG868" s="191"/>
      <c r="GH868" s="191"/>
      <c r="GI868" s="191"/>
      <c r="GJ868" s="191"/>
      <c r="GK868" s="191"/>
      <c r="GL868" s="210"/>
      <c r="GM868" s="145"/>
      <c r="GN868" s="191"/>
      <c r="GO868" s="191"/>
      <c r="GP868" s="191"/>
      <c r="GQ868" s="191"/>
      <c r="GR868" s="191"/>
      <c r="GS868" s="191"/>
      <c r="GT868" s="210"/>
      <c r="GU868" s="145"/>
      <c r="GV868" s="191"/>
      <c r="GW868" s="191"/>
      <c r="GX868" s="191"/>
      <c r="GY868" s="191"/>
      <c r="GZ868" s="191"/>
      <c r="HA868" s="191"/>
      <c r="HB868" s="210"/>
      <c r="HC868" s="145"/>
      <c r="HD868" s="191"/>
      <c r="HE868" s="191"/>
      <c r="HF868" s="191"/>
      <c r="HG868" s="191"/>
      <c r="HH868" s="191"/>
      <c r="HI868" s="191"/>
      <c r="HJ868" s="210"/>
      <c r="HR868" s="310"/>
    </row>
    <row r="869" spans="1:226" s="309" customFormat="1" ht="14.45" customHeight="1" x14ac:dyDescent="0.25">
      <c r="A869" s="211" t="s">
        <v>431</v>
      </c>
      <c r="B869" s="194" t="s">
        <v>0</v>
      </c>
      <c r="C869" s="31">
        <f t="shared" si="482"/>
        <v>859</v>
      </c>
      <c r="D869" s="173" t="str">
        <f t="shared" si="436"/>
        <v>Dw_859</v>
      </c>
      <c r="E869" s="4">
        <v>509.77736564949072</v>
      </c>
      <c r="F869" s="195" t="s">
        <v>360</v>
      </c>
      <c r="G869" s="195">
        <v>17.5</v>
      </c>
      <c r="H869" s="3">
        <f t="shared" si="437"/>
        <v>57.167028124442695</v>
      </c>
      <c r="I869" s="196">
        <f t="shared" si="438"/>
        <v>204.65232644636069</v>
      </c>
      <c r="J869" s="1">
        <f t="shared" si="439"/>
        <v>0.3</v>
      </c>
      <c r="K869" s="280">
        <f t="shared" si="440"/>
        <v>0.67977052483036193</v>
      </c>
      <c r="L869" s="280">
        <f t="shared" si="441"/>
        <v>0.78117220270051635</v>
      </c>
      <c r="M869" s="225">
        <f t="shared" si="442"/>
        <v>1.0739704327512081</v>
      </c>
      <c r="N869" s="15" t="s">
        <v>432</v>
      </c>
      <c r="O869" s="197">
        <f t="shared" si="443"/>
        <v>0.58587915202538721</v>
      </c>
      <c r="P869" s="198">
        <f t="shared" si="444"/>
        <v>0</v>
      </c>
      <c r="Q869" s="198">
        <f t="shared" si="445"/>
        <v>0</v>
      </c>
      <c r="R869" s="198">
        <f t="shared" si="446"/>
        <v>0.75247358684196786</v>
      </c>
      <c r="S869" s="77">
        <f t="shared" si="447"/>
        <v>0.90504880934628829</v>
      </c>
      <c r="T869" s="199"/>
      <c r="U869" s="3">
        <f t="shared" si="448"/>
        <v>1.8569385286320452</v>
      </c>
      <c r="V869" s="98">
        <f t="shared" si="449"/>
        <v>11.723950377001692</v>
      </c>
      <c r="W869" s="49">
        <f t="shared" si="450"/>
        <v>4.8760892264252922</v>
      </c>
      <c r="X869" s="317">
        <f t="shared" si="451"/>
        <v>7.8064943409287837E-2</v>
      </c>
      <c r="Y869" s="318">
        <v>7.8064943409287824E-2</v>
      </c>
      <c r="Z869" s="200"/>
      <c r="AA869" s="66"/>
      <c r="AB869" s="66"/>
      <c r="AC869" s="66">
        <v>250</v>
      </c>
      <c r="AD869" s="66"/>
      <c r="AE869" s="66"/>
      <c r="AF869" s="66"/>
      <c r="AG869" s="66"/>
      <c r="AH869" s="195"/>
      <c r="AI869" s="34"/>
      <c r="AJ869" s="229">
        <v>180</v>
      </c>
      <c r="AK869" s="34"/>
      <c r="AL869" s="34"/>
      <c r="AM869" s="34"/>
      <c r="AN869" s="201"/>
      <c r="AO869" s="201"/>
      <c r="AP869" s="202">
        <v>240</v>
      </c>
      <c r="AQ869" s="18"/>
      <c r="AR869" s="18"/>
      <c r="AS869" s="18"/>
      <c r="AT869" s="51"/>
      <c r="AU869" s="17"/>
      <c r="AV869" s="18"/>
      <c r="AW869" s="112"/>
      <c r="AX869" s="103"/>
      <c r="AY869" s="18"/>
      <c r="AZ869" s="18"/>
      <c r="BA869" s="18"/>
      <c r="BB869" s="17"/>
      <c r="BC869" s="19"/>
      <c r="BD869" s="19"/>
      <c r="BE869" s="19"/>
      <c r="BF869" s="17"/>
      <c r="BG869" s="18"/>
      <c r="BH869" s="18"/>
      <c r="BI869" s="128"/>
      <c r="BJ869" s="331"/>
      <c r="BK869" s="332"/>
      <c r="BL869" s="332"/>
      <c r="BM869" s="332"/>
      <c r="BN869" s="333"/>
      <c r="BO869" s="203">
        <f t="shared" si="452"/>
        <v>6.9363999999999999</v>
      </c>
      <c r="BP869" s="285">
        <v>8.2415991183384314</v>
      </c>
      <c r="BQ869" s="204">
        <v>2.9753022612957771</v>
      </c>
      <c r="BR869" s="204"/>
      <c r="BS869" s="47"/>
      <c r="BT869" s="42"/>
      <c r="BU869" s="42"/>
      <c r="BV869" s="42"/>
      <c r="BW869" s="43"/>
      <c r="BX869" s="191"/>
      <c r="BY869" s="191"/>
      <c r="BZ869" s="205"/>
      <c r="CA869" s="191"/>
      <c r="CB869" s="206"/>
      <c r="CC869" s="191"/>
      <c r="CD869" s="207">
        <f t="shared" si="453"/>
        <v>61.39569793390821</v>
      </c>
      <c r="CE869" s="47" t="s">
        <v>356</v>
      </c>
      <c r="CF869" s="42">
        <v>31.8</v>
      </c>
      <c r="CG869" s="42" t="s">
        <v>353</v>
      </c>
      <c r="CH869" s="42">
        <v>175</v>
      </c>
      <c r="CI869" s="191"/>
      <c r="CJ869" s="192"/>
      <c r="CK869" s="191" t="s">
        <v>357</v>
      </c>
      <c r="CL869" s="191" t="s">
        <v>358</v>
      </c>
      <c r="CM869" s="208">
        <v>0.13</v>
      </c>
      <c r="CN869" s="191">
        <v>470</v>
      </c>
      <c r="CO869" s="205">
        <f t="shared" si="454"/>
        <v>80.34671634604743</v>
      </c>
      <c r="CP869" s="191">
        <f t="shared" si="455"/>
        <v>46.046773450431154</v>
      </c>
      <c r="CQ869" s="145" t="s">
        <v>353</v>
      </c>
      <c r="CR869" s="191">
        <v>175</v>
      </c>
      <c r="CS869" s="191"/>
      <c r="CT869" s="191"/>
      <c r="CU869" s="191"/>
      <c r="CV869" s="192"/>
      <c r="CW869" s="191" t="s">
        <v>357</v>
      </c>
      <c r="CX869" s="209" t="s">
        <v>358</v>
      </c>
      <c r="CY869" s="208">
        <v>0.13</v>
      </c>
      <c r="CZ869" s="191">
        <v>470</v>
      </c>
      <c r="DA869" s="191"/>
      <c r="DB869" s="191">
        <f t="shared" si="456"/>
        <v>57.167028124442695</v>
      </c>
      <c r="DC869" s="43">
        <f t="shared" si="457"/>
        <v>0</v>
      </c>
      <c r="DD869" s="191" t="s">
        <v>362</v>
      </c>
      <c r="DE869" s="191">
        <v>100</v>
      </c>
      <c r="DF869" s="191" t="s">
        <v>361</v>
      </c>
      <c r="DG869" s="191">
        <v>20</v>
      </c>
      <c r="DH869" s="191" t="s">
        <v>353</v>
      </c>
      <c r="DI869" s="192">
        <v>175</v>
      </c>
      <c r="DJ869" s="191"/>
      <c r="DK869" s="209"/>
      <c r="DL869" s="208"/>
      <c r="DM869" s="191"/>
      <c r="DN869" s="191">
        <f t="shared" si="458"/>
        <v>57.167028124442695</v>
      </c>
      <c r="DO869" s="192">
        <f t="shared" si="459"/>
        <v>0</v>
      </c>
      <c r="DP869" s="191">
        <v>1</v>
      </c>
      <c r="DQ869" s="191" t="s">
        <v>363</v>
      </c>
      <c r="DR869" s="191" t="s">
        <v>371</v>
      </c>
      <c r="DS869" s="208">
        <v>0.13400000000000001</v>
      </c>
      <c r="DT869" s="191">
        <v>580</v>
      </c>
      <c r="DU869" s="191">
        <f t="shared" si="460"/>
        <v>8.2415991183384314</v>
      </c>
      <c r="DV869" s="191">
        <v>0.375</v>
      </c>
      <c r="DW869" s="191">
        <v>0.45</v>
      </c>
      <c r="DX869" s="192">
        <f t="shared" si="461"/>
        <v>10.232616322318036</v>
      </c>
      <c r="DY869" s="191">
        <v>1</v>
      </c>
      <c r="DZ869" s="191" t="s">
        <v>363</v>
      </c>
      <c r="EA869" s="191" t="s">
        <v>371</v>
      </c>
      <c r="EB869" s="208">
        <v>0.13400000000000001</v>
      </c>
      <c r="EC869" s="191">
        <v>580</v>
      </c>
      <c r="ED869" s="191">
        <f t="shared" si="462"/>
        <v>2.9753022612957771</v>
      </c>
      <c r="EE869" s="191">
        <v>0.47499999999999998</v>
      </c>
      <c r="EF869" s="191">
        <v>0.47499999999999998</v>
      </c>
      <c r="EG869" s="191">
        <f t="shared" si="463"/>
        <v>5.1163081611590178</v>
      </c>
      <c r="EH869" s="166">
        <f t="shared" si="464"/>
        <v>2</v>
      </c>
      <c r="EI869" s="205">
        <f t="shared" si="465"/>
        <v>3.1567954986744766</v>
      </c>
      <c r="EJ869" s="205">
        <f t="shared" si="466"/>
        <v>1.8569385286320452</v>
      </c>
      <c r="EK869" s="51">
        <f t="shared" si="480"/>
        <v>0.8683637326637319</v>
      </c>
      <c r="EL869" s="220">
        <f t="shared" si="467"/>
        <v>0.15570225066276167</v>
      </c>
      <c r="EM869" s="221">
        <f t="shared" si="468"/>
        <v>5.8619751885008462</v>
      </c>
      <c r="EN869" s="191"/>
      <c r="EO869" s="313"/>
      <c r="EP869" s="192" t="s">
        <v>354</v>
      </c>
      <c r="EQ869" s="222">
        <f t="shared" si="469"/>
        <v>3.1567954986744766</v>
      </c>
      <c r="ER869" s="191">
        <f t="shared" si="470"/>
        <v>1.8569385286320452</v>
      </c>
      <c r="ES869" s="51">
        <f t="shared" si="471"/>
        <v>0.8683637326637319</v>
      </c>
      <c r="ET869" s="191">
        <f t="shared" si="481"/>
        <v>3.6239022506627618</v>
      </c>
      <c r="EU869" s="191">
        <f t="shared" si="472"/>
        <v>5.8619751885008462</v>
      </c>
      <c r="EV869" s="191"/>
      <c r="EW869" s="191"/>
      <c r="EX869" s="192" t="str">
        <f t="shared" si="473"/>
        <v>Front</v>
      </c>
      <c r="EY869" s="145"/>
      <c r="EZ869" s="191"/>
      <c r="FA869" s="191"/>
      <c r="FB869" s="191"/>
      <c r="FC869" s="191"/>
      <c r="FD869" s="191"/>
      <c r="FE869" s="191"/>
      <c r="FF869" s="192"/>
      <c r="FG869" s="145"/>
      <c r="FH869" s="191"/>
      <c r="FI869" s="191"/>
      <c r="FJ869" s="191"/>
      <c r="FK869" s="191"/>
      <c r="FL869" s="191"/>
      <c r="FM869" s="191"/>
      <c r="FN869" s="192"/>
      <c r="FO869" s="145"/>
      <c r="FP869" s="191"/>
      <c r="FQ869" s="191"/>
      <c r="FR869" s="191"/>
      <c r="FS869" s="191"/>
      <c r="FT869" s="191"/>
      <c r="FU869" s="191"/>
      <c r="FV869" s="192"/>
      <c r="FW869" s="191"/>
      <c r="FX869" s="191"/>
      <c r="FY869" s="191"/>
      <c r="FZ869" s="191"/>
      <c r="GA869" s="191"/>
      <c r="GB869" s="191"/>
      <c r="GC869" s="191"/>
      <c r="GD869" s="210"/>
      <c r="GE869" s="145"/>
      <c r="GF869" s="191"/>
      <c r="GG869" s="191"/>
      <c r="GH869" s="191"/>
      <c r="GI869" s="191"/>
      <c r="GJ869" s="191"/>
      <c r="GK869" s="191"/>
      <c r="GL869" s="210"/>
      <c r="GM869" s="145"/>
      <c r="GN869" s="191"/>
      <c r="GO869" s="191"/>
      <c r="GP869" s="191"/>
      <c r="GQ869" s="191"/>
      <c r="GR869" s="191"/>
      <c r="GS869" s="191"/>
      <c r="GT869" s="210"/>
      <c r="GU869" s="145"/>
      <c r="GV869" s="191"/>
      <c r="GW869" s="191"/>
      <c r="GX869" s="191"/>
      <c r="GY869" s="191"/>
      <c r="GZ869" s="191"/>
      <c r="HA869" s="191"/>
      <c r="HB869" s="210"/>
      <c r="HC869" s="145"/>
      <c r="HD869" s="191"/>
      <c r="HE869" s="191"/>
      <c r="HF869" s="191"/>
      <c r="HG869" s="191"/>
      <c r="HH869" s="191"/>
      <c r="HI869" s="191"/>
      <c r="HJ869" s="210"/>
      <c r="HR869" s="310"/>
    </row>
    <row r="870" spans="1:226" s="309" customFormat="1" ht="14.45" customHeight="1" x14ac:dyDescent="0.25">
      <c r="A870" s="211" t="s">
        <v>431</v>
      </c>
      <c r="B870" s="194" t="s">
        <v>0</v>
      </c>
      <c r="C870" s="31">
        <f t="shared" si="482"/>
        <v>860</v>
      </c>
      <c r="D870" s="173" t="str">
        <f t="shared" si="436"/>
        <v>Dw_860</v>
      </c>
      <c r="E870" s="4">
        <v>484.6527534818195</v>
      </c>
      <c r="F870" s="195" t="s">
        <v>360</v>
      </c>
      <c r="G870" s="195">
        <v>17.5</v>
      </c>
      <c r="H870" s="3">
        <f t="shared" si="437"/>
        <v>39.835344670688706</v>
      </c>
      <c r="I870" s="196">
        <f t="shared" si="438"/>
        <v>153.0686855272051</v>
      </c>
      <c r="J870" s="1">
        <f t="shared" si="439"/>
        <v>0.30000000000000004</v>
      </c>
      <c r="K870" s="280">
        <f t="shared" si="440"/>
        <v>0.62563841037159384</v>
      </c>
      <c r="L870" s="280">
        <f t="shared" si="441"/>
        <v>0.7607047148402496</v>
      </c>
      <c r="M870" s="225">
        <f t="shared" si="442"/>
        <v>1.1527603448088257</v>
      </c>
      <c r="N870" s="15" t="s">
        <v>432</v>
      </c>
      <c r="O870" s="197">
        <f t="shared" si="443"/>
        <v>0.57052853613018706</v>
      </c>
      <c r="P870" s="198">
        <f t="shared" si="444"/>
        <v>0</v>
      </c>
      <c r="Q870" s="198">
        <f t="shared" si="445"/>
        <v>0</v>
      </c>
      <c r="R870" s="198">
        <f t="shared" si="446"/>
        <v>0.80767746017494346</v>
      </c>
      <c r="S870" s="77">
        <f t="shared" si="447"/>
        <v>0.69584943282085598</v>
      </c>
      <c r="T870" s="199"/>
      <c r="U870" s="3">
        <f t="shared" si="448"/>
        <v>1.9577989800658151</v>
      </c>
      <c r="V870" s="98">
        <f t="shared" si="449"/>
        <v>13.032121277578936</v>
      </c>
      <c r="W870" s="49">
        <f t="shared" si="450"/>
        <v>3.0567045703621001</v>
      </c>
      <c r="X870" s="317">
        <f t="shared" si="451"/>
        <v>0.11912771431477953</v>
      </c>
      <c r="Y870" s="318">
        <v>0.1191277143147795</v>
      </c>
      <c r="Z870" s="200"/>
      <c r="AA870" s="66"/>
      <c r="AB870" s="66"/>
      <c r="AC870" s="66">
        <v>250</v>
      </c>
      <c r="AD870" s="66"/>
      <c r="AE870" s="66"/>
      <c r="AF870" s="66"/>
      <c r="AG870" s="66"/>
      <c r="AH870" s="195"/>
      <c r="AI870" s="34"/>
      <c r="AJ870" s="229">
        <v>180</v>
      </c>
      <c r="AK870" s="34"/>
      <c r="AL870" s="34"/>
      <c r="AM870" s="34"/>
      <c r="AN870" s="201"/>
      <c r="AO870" s="201"/>
      <c r="AP870" s="202">
        <v>240</v>
      </c>
      <c r="AQ870" s="18"/>
      <c r="AR870" s="18"/>
      <c r="AS870" s="18"/>
      <c r="AT870" s="51"/>
      <c r="AU870" s="17"/>
      <c r="AV870" s="18"/>
      <c r="AW870" s="112"/>
      <c r="AX870" s="103"/>
      <c r="AY870" s="18"/>
      <c r="AZ870" s="18"/>
      <c r="BA870" s="18"/>
      <c r="BB870" s="17"/>
      <c r="BC870" s="19"/>
      <c r="BD870" s="19"/>
      <c r="BE870" s="19"/>
      <c r="BF870" s="17"/>
      <c r="BG870" s="18"/>
      <c r="BH870" s="18"/>
      <c r="BI870" s="128"/>
      <c r="BJ870" s="331"/>
      <c r="BK870" s="332"/>
      <c r="BL870" s="332"/>
      <c r="BM870" s="332"/>
      <c r="BN870" s="333"/>
      <c r="BO870" s="203">
        <f t="shared" si="452"/>
        <v>6.9363999999999999</v>
      </c>
      <c r="BP870" s="285">
        <v>5.7429422568895543</v>
      </c>
      <c r="BQ870" s="204">
        <v>2.8943928911590633</v>
      </c>
      <c r="BR870" s="204"/>
      <c r="BS870" s="47"/>
      <c r="BT870" s="42"/>
      <c r="BU870" s="42"/>
      <c r="BV870" s="42"/>
      <c r="BW870" s="43"/>
      <c r="BX870" s="191"/>
      <c r="BY870" s="191"/>
      <c r="BZ870" s="205"/>
      <c r="CA870" s="191"/>
      <c r="CB870" s="206"/>
      <c r="CC870" s="191"/>
      <c r="CD870" s="207">
        <f t="shared" si="453"/>
        <v>45.920605658161534</v>
      </c>
      <c r="CE870" s="47" t="s">
        <v>356</v>
      </c>
      <c r="CF870" s="42">
        <v>31.8</v>
      </c>
      <c r="CG870" s="42" t="s">
        <v>353</v>
      </c>
      <c r="CH870" s="42">
        <v>175</v>
      </c>
      <c r="CI870" s="191"/>
      <c r="CJ870" s="192"/>
      <c r="CK870" s="191" t="s">
        <v>357</v>
      </c>
      <c r="CL870" s="191" t="s">
        <v>358</v>
      </c>
      <c r="CM870" s="208">
        <v>0.13</v>
      </c>
      <c r="CN870" s="191">
        <v>470</v>
      </c>
      <c r="CO870" s="205">
        <f t="shared" si="454"/>
        <v>63.426442334399816</v>
      </c>
      <c r="CP870" s="191">
        <f t="shared" si="455"/>
        <v>34.440454243621147</v>
      </c>
      <c r="CQ870" s="145" t="s">
        <v>353</v>
      </c>
      <c r="CR870" s="191">
        <v>175</v>
      </c>
      <c r="CS870" s="191"/>
      <c r="CT870" s="191"/>
      <c r="CU870" s="191"/>
      <c r="CV870" s="192"/>
      <c r="CW870" s="191" t="s">
        <v>357</v>
      </c>
      <c r="CX870" s="209" t="s">
        <v>358</v>
      </c>
      <c r="CY870" s="208">
        <v>0.13</v>
      </c>
      <c r="CZ870" s="191">
        <v>470</v>
      </c>
      <c r="DA870" s="191"/>
      <c r="DB870" s="191">
        <f t="shared" si="456"/>
        <v>39.835344670688706</v>
      </c>
      <c r="DC870" s="43">
        <f t="shared" si="457"/>
        <v>0</v>
      </c>
      <c r="DD870" s="191" t="s">
        <v>362</v>
      </c>
      <c r="DE870" s="191">
        <v>100</v>
      </c>
      <c r="DF870" s="191" t="s">
        <v>361</v>
      </c>
      <c r="DG870" s="191">
        <v>20</v>
      </c>
      <c r="DH870" s="191" t="s">
        <v>353</v>
      </c>
      <c r="DI870" s="192">
        <v>175</v>
      </c>
      <c r="DJ870" s="191"/>
      <c r="DK870" s="209"/>
      <c r="DL870" s="208"/>
      <c r="DM870" s="191"/>
      <c r="DN870" s="191">
        <f t="shared" si="458"/>
        <v>39.835344670688706</v>
      </c>
      <c r="DO870" s="192">
        <f t="shared" si="459"/>
        <v>0</v>
      </c>
      <c r="DP870" s="191">
        <v>1</v>
      </c>
      <c r="DQ870" s="191" t="s">
        <v>363</v>
      </c>
      <c r="DR870" s="191" t="s">
        <v>371</v>
      </c>
      <c r="DS870" s="208">
        <v>0.13400000000000001</v>
      </c>
      <c r="DT870" s="191">
        <v>580</v>
      </c>
      <c r="DU870" s="191">
        <f t="shared" si="460"/>
        <v>5.7429422568895543</v>
      </c>
      <c r="DV870" s="191">
        <v>0.375</v>
      </c>
      <c r="DW870" s="191">
        <v>0.45</v>
      </c>
      <c r="DX870" s="192">
        <f t="shared" si="461"/>
        <v>7.6534342763602554</v>
      </c>
      <c r="DY870" s="191">
        <v>1</v>
      </c>
      <c r="DZ870" s="191" t="s">
        <v>363</v>
      </c>
      <c r="EA870" s="191" t="s">
        <v>371</v>
      </c>
      <c r="EB870" s="208">
        <v>0.13400000000000001</v>
      </c>
      <c r="EC870" s="191">
        <v>580</v>
      </c>
      <c r="ED870" s="191">
        <f t="shared" si="462"/>
        <v>2.8943928911590633</v>
      </c>
      <c r="EE870" s="191">
        <v>0.47499999999999998</v>
      </c>
      <c r="EF870" s="191">
        <v>0.47499999999999998</v>
      </c>
      <c r="EG870" s="191">
        <f t="shared" si="463"/>
        <v>3.8267171381801277</v>
      </c>
      <c r="EH870" s="166">
        <f t="shared" si="464"/>
        <v>2</v>
      </c>
      <c r="EI870" s="205">
        <f t="shared" si="465"/>
        <v>3.3282582661118858</v>
      </c>
      <c r="EJ870" s="205">
        <f t="shared" si="466"/>
        <v>1.9577989800658151</v>
      </c>
      <c r="EK870" s="51">
        <f t="shared" si="480"/>
        <v>0.68659391109324819</v>
      </c>
      <c r="EL870" s="220">
        <f t="shared" si="467"/>
        <v>6.9970866944057075E-2</v>
      </c>
      <c r="EM870" s="221">
        <f t="shared" si="468"/>
        <v>6.516060638789468</v>
      </c>
      <c r="EN870" s="191"/>
      <c r="EO870" s="313"/>
      <c r="EP870" s="192" t="s">
        <v>354</v>
      </c>
      <c r="EQ870" s="222">
        <f t="shared" si="469"/>
        <v>3.3282582661118858</v>
      </c>
      <c r="ER870" s="191">
        <f t="shared" si="470"/>
        <v>1.9577989800658151</v>
      </c>
      <c r="ES870" s="51">
        <f t="shared" si="471"/>
        <v>0.68659391109324819</v>
      </c>
      <c r="ET870" s="191">
        <f t="shared" si="481"/>
        <v>3.538170866944057</v>
      </c>
      <c r="EU870" s="191">
        <f t="shared" si="472"/>
        <v>6.516060638789468</v>
      </c>
      <c r="EV870" s="191"/>
      <c r="EW870" s="191"/>
      <c r="EX870" s="192" t="str">
        <f t="shared" si="473"/>
        <v>Front</v>
      </c>
      <c r="EY870" s="145"/>
      <c r="EZ870" s="191"/>
      <c r="FA870" s="191"/>
      <c r="FB870" s="191"/>
      <c r="FC870" s="191"/>
      <c r="FD870" s="191"/>
      <c r="FE870" s="191"/>
      <c r="FF870" s="192"/>
      <c r="FG870" s="145"/>
      <c r="FH870" s="191"/>
      <c r="FI870" s="191"/>
      <c r="FJ870" s="191"/>
      <c r="FK870" s="191"/>
      <c r="FL870" s="191"/>
      <c r="FM870" s="191"/>
      <c r="FN870" s="192"/>
      <c r="FO870" s="145"/>
      <c r="FP870" s="191"/>
      <c r="FQ870" s="191"/>
      <c r="FR870" s="191"/>
      <c r="FS870" s="191"/>
      <c r="FT870" s="191"/>
      <c r="FU870" s="191"/>
      <c r="FV870" s="192"/>
      <c r="FW870" s="191"/>
      <c r="FX870" s="191"/>
      <c r="FY870" s="191"/>
      <c r="FZ870" s="191"/>
      <c r="GA870" s="191"/>
      <c r="GB870" s="191"/>
      <c r="GC870" s="191"/>
      <c r="GD870" s="210"/>
      <c r="GE870" s="145"/>
      <c r="GF870" s="191"/>
      <c r="GG870" s="191"/>
      <c r="GH870" s="191"/>
      <c r="GI870" s="191"/>
      <c r="GJ870" s="191"/>
      <c r="GK870" s="191"/>
      <c r="GL870" s="210"/>
      <c r="GM870" s="145"/>
      <c r="GN870" s="191"/>
      <c r="GO870" s="191"/>
      <c r="GP870" s="191"/>
      <c r="GQ870" s="191"/>
      <c r="GR870" s="191"/>
      <c r="GS870" s="191"/>
      <c r="GT870" s="210"/>
      <c r="GU870" s="145"/>
      <c r="GV870" s="191"/>
      <c r="GW870" s="191"/>
      <c r="GX870" s="191"/>
      <c r="GY870" s="191"/>
      <c r="GZ870" s="191"/>
      <c r="HA870" s="191"/>
      <c r="HB870" s="210"/>
      <c r="HC870" s="145"/>
      <c r="HD870" s="191"/>
      <c r="HE870" s="191"/>
      <c r="HF870" s="191"/>
      <c r="HG870" s="191"/>
      <c r="HH870" s="191"/>
      <c r="HI870" s="191"/>
      <c r="HJ870" s="210"/>
      <c r="HR870" s="310"/>
    </row>
    <row r="871" spans="1:226" s="309" customFormat="1" ht="14.45" customHeight="1" x14ac:dyDescent="0.25">
      <c r="A871" s="211" t="s">
        <v>431</v>
      </c>
      <c r="B871" s="194" t="s">
        <v>0</v>
      </c>
      <c r="C871" s="31">
        <f t="shared" si="482"/>
        <v>861</v>
      </c>
      <c r="D871" s="173" t="str">
        <f t="shared" si="436"/>
        <v>Dw_861</v>
      </c>
      <c r="E871" s="4">
        <v>680.39885955792192</v>
      </c>
      <c r="F871" s="195" t="s">
        <v>360</v>
      </c>
      <c r="G871" s="195">
        <v>17.5</v>
      </c>
      <c r="H871" s="3">
        <f t="shared" si="437"/>
        <v>52.189044802424434</v>
      </c>
      <c r="I871" s="196">
        <f t="shared" si="438"/>
        <v>192.14359089602206</v>
      </c>
      <c r="J871" s="1">
        <f t="shared" si="439"/>
        <v>0.3</v>
      </c>
      <c r="K871" s="280">
        <f t="shared" si="440"/>
        <v>0.65678514246239417</v>
      </c>
      <c r="L871" s="280">
        <f t="shared" si="441"/>
        <v>0.74397718873514251</v>
      </c>
      <c r="M871" s="225">
        <f t="shared" si="442"/>
        <v>1.1045053130792082</v>
      </c>
      <c r="N871" s="15" t="s">
        <v>432</v>
      </c>
      <c r="O871" s="197">
        <f t="shared" si="443"/>
        <v>0.55798289155135683</v>
      </c>
      <c r="P871" s="198">
        <f t="shared" si="444"/>
        <v>0</v>
      </c>
      <c r="Q871" s="198">
        <f t="shared" si="445"/>
        <v>0</v>
      </c>
      <c r="R871" s="198">
        <f t="shared" si="446"/>
        <v>0.77386774279218384</v>
      </c>
      <c r="S871" s="77">
        <f t="shared" si="447"/>
        <v>0.83309958531721373</v>
      </c>
      <c r="T871" s="199"/>
      <c r="U871" s="3">
        <f t="shared" si="448"/>
        <v>1.7393263865769293</v>
      </c>
      <c r="V871" s="98">
        <f t="shared" si="449"/>
        <v>10.285871348745376</v>
      </c>
      <c r="W871" s="49">
        <f t="shared" si="450"/>
        <v>5.073857433458004</v>
      </c>
      <c r="X871" s="317">
        <f t="shared" si="451"/>
        <v>7.0600166943831241E-2</v>
      </c>
      <c r="Y871" s="318">
        <v>7.0600166943831241E-2</v>
      </c>
      <c r="Z871" s="200"/>
      <c r="AA871" s="66"/>
      <c r="AB871" s="66"/>
      <c r="AC871" s="66">
        <v>250</v>
      </c>
      <c r="AD871" s="66"/>
      <c r="AE871" s="66"/>
      <c r="AF871" s="66"/>
      <c r="AG871" s="66"/>
      <c r="AH871" s="195"/>
      <c r="AI871" s="34"/>
      <c r="AJ871" s="229">
        <v>180</v>
      </c>
      <c r="AK871" s="34"/>
      <c r="AL871" s="34"/>
      <c r="AM871" s="34"/>
      <c r="AN871" s="201"/>
      <c r="AO871" s="201"/>
      <c r="AP871" s="202">
        <v>240</v>
      </c>
      <c r="AQ871" s="18"/>
      <c r="AR871" s="18"/>
      <c r="AS871" s="18"/>
      <c r="AT871" s="51"/>
      <c r="AU871" s="17"/>
      <c r="AV871" s="18"/>
      <c r="AW871" s="112"/>
      <c r="AX871" s="103"/>
      <c r="AY871" s="18"/>
      <c r="AZ871" s="18"/>
      <c r="BA871" s="18"/>
      <c r="BB871" s="17"/>
      <c r="BC871" s="19"/>
      <c r="BD871" s="19"/>
      <c r="BE871" s="19"/>
      <c r="BF871" s="17"/>
      <c r="BG871" s="18"/>
      <c r="BH871" s="18"/>
      <c r="BI871" s="128"/>
      <c r="BJ871" s="331"/>
      <c r="BK871" s="332"/>
      <c r="BL871" s="332"/>
      <c r="BM871" s="332"/>
      <c r="BN871" s="333"/>
      <c r="BO871" s="203">
        <f t="shared" si="452"/>
        <v>6.9363999999999999</v>
      </c>
      <c r="BP871" s="285">
        <v>7.5239381815386128</v>
      </c>
      <c r="BQ871" s="204">
        <v>3.0346973974378635</v>
      </c>
      <c r="BR871" s="204"/>
      <c r="BS871" s="47"/>
      <c r="BT871" s="42"/>
      <c r="BU871" s="42"/>
      <c r="BV871" s="42"/>
      <c r="BW871" s="43"/>
      <c r="BX871" s="191"/>
      <c r="BY871" s="191"/>
      <c r="BZ871" s="205"/>
      <c r="CA871" s="191"/>
      <c r="CB871" s="206"/>
      <c r="CC871" s="191"/>
      <c r="CD871" s="207">
        <f t="shared" si="453"/>
        <v>57.643077268806621</v>
      </c>
      <c r="CE871" s="47" t="s">
        <v>356</v>
      </c>
      <c r="CF871" s="42">
        <v>31.8</v>
      </c>
      <c r="CG871" s="42" t="s">
        <v>353</v>
      </c>
      <c r="CH871" s="42">
        <v>175</v>
      </c>
      <c r="CI871" s="191"/>
      <c r="CJ871" s="192"/>
      <c r="CK871" s="191" t="s">
        <v>357</v>
      </c>
      <c r="CL871" s="191" t="s">
        <v>358</v>
      </c>
      <c r="CM871" s="208">
        <v>0.13</v>
      </c>
      <c r="CN871" s="191">
        <v>470</v>
      </c>
      <c r="CO871" s="205">
        <f t="shared" si="454"/>
        <v>77.793947439745324</v>
      </c>
      <c r="CP871" s="191">
        <f t="shared" si="455"/>
        <v>43.232307951604966</v>
      </c>
      <c r="CQ871" s="145" t="s">
        <v>353</v>
      </c>
      <c r="CR871" s="191">
        <v>175</v>
      </c>
      <c r="CS871" s="191"/>
      <c r="CT871" s="191"/>
      <c r="CU871" s="191"/>
      <c r="CV871" s="192"/>
      <c r="CW871" s="191" t="s">
        <v>357</v>
      </c>
      <c r="CX871" s="209" t="s">
        <v>358</v>
      </c>
      <c r="CY871" s="208">
        <v>0.13</v>
      </c>
      <c r="CZ871" s="191">
        <v>470</v>
      </c>
      <c r="DA871" s="191"/>
      <c r="DB871" s="191">
        <f t="shared" si="456"/>
        <v>52.189044802424434</v>
      </c>
      <c r="DC871" s="43">
        <f t="shared" si="457"/>
        <v>0</v>
      </c>
      <c r="DD871" s="191" t="s">
        <v>362</v>
      </c>
      <c r="DE871" s="191">
        <v>100</v>
      </c>
      <c r="DF871" s="191" t="s">
        <v>361</v>
      </c>
      <c r="DG871" s="191">
        <v>20</v>
      </c>
      <c r="DH871" s="191" t="s">
        <v>353</v>
      </c>
      <c r="DI871" s="192">
        <v>175</v>
      </c>
      <c r="DJ871" s="191"/>
      <c r="DK871" s="209"/>
      <c r="DL871" s="208"/>
      <c r="DM871" s="191"/>
      <c r="DN871" s="191">
        <f t="shared" si="458"/>
        <v>52.189044802424434</v>
      </c>
      <c r="DO871" s="192">
        <f t="shared" si="459"/>
        <v>0</v>
      </c>
      <c r="DP871" s="191">
        <v>1</v>
      </c>
      <c r="DQ871" s="191" t="s">
        <v>363</v>
      </c>
      <c r="DR871" s="191" t="s">
        <v>371</v>
      </c>
      <c r="DS871" s="208">
        <v>0.13400000000000001</v>
      </c>
      <c r="DT871" s="191">
        <v>580</v>
      </c>
      <c r="DU871" s="191">
        <f t="shared" si="460"/>
        <v>7.5239381815386128</v>
      </c>
      <c r="DV871" s="191">
        <v>0.375</v>
      </c>
      <c r="DW871" s="191">
        <v>0.45</v>
      </c>
      <c r="DX871" s="192">
        <f t="shared" si="461"/>
        <v>9.6071795448011041</v>
      </c>
      <c r="DY871" s="191">
        <v>1</v>
      </c>
      <c r="DZ871" s="191" t="s">
        <v>363</v>
      </c>
      <c r="EA871" s="191" t="s">
        <v>371</v>
      </c>
      <c r="EB871" s="208">
        <v>0.13400000000000001</v>
      </c>
      <c r="EC871" s="191">
        <v>580</v>
      </c>
      <c r="ED871" s="191">
        <f t="shared" si="462"/>
        <v>3.0346973974378635</v>
      </c>
      <c r="EE871" s="191">
        <v>0.47499999999999998</v>
      </c>
      <c r="EF871" s="191">
        <v>0.47499999999999998</v>
      </c>
      <c r="EG871" s="191">
        <f t="shared" si="463"/>
        <v>4.8035897724005521</v>
      </c>
      <c r="EH871" s="166">
        <f t="shared" si="464"/>
        <v>2</v>
      </c>
      <c r="EI871" s="205">
        <f t="shared" si="465"/>
        <v>2.9568548571807796</v>
      </c>
      <c r="EJ871" s="205">
        <f t="shared" si="466"/>
        <v>1.7393263865769293</v>
      </c>
      <c r="EK871" s="51">
        <f t="shared" si="480"/>
        <v>1.0453710108609342</v>
      </c>
      <c r="EL871" s="220">
        <f t="shared" si="467"/>
        <v>0.25567257140961019</v>
      </c>
      <c r="EM871" s="221">
        <f t="shared" si="468"/>
        <v>5.1429356743726879</v>
      </c>
      <c r="EN871" s="191"/>
      <c r="EO871" s="313"/>
      <c r="EP871" s="192" t="s">
        <v>354</v>
      </c>
      <c r="EQ871" s="222">
        <f t="shared" si="469"/>
        <v>2.9568548571807796</v>
      </c>
      <c r="ER871" s="191">
        <f t="shared" si="470"/>
        <v>1.7393263865769293</v>
      </c>
      <c r="ES871" s="51">
        <f t="shared" si="471"/>
        <v>1.0453710108609342</v>
      </c>
      <c r="ET871" s="191">
        <f t="shared" si="481"/>
        <v>3.7238725714096104</v>
      </c>
      <c r="EU871" s="191">
        <f t="shared" si="472"/>
        <v>5.1429356743726879</v>
      </c>
      <c r="EV871" s="191"/>
      <c r="EW871" s="191"/>
      <c r="EX871" s="192" t="str">
        <f t="shared" si="473"/>
        <v>Front</v>
      </c>
      <c r="EY871" s="145"/>
      <c r="EZ871" s="191"/>
      <c r="FA871" s="191"/>
      <c r="FB871" s="191"/>
      <c r="FC871" s="191"/>
      <c r="FD871" s="191"/>
      <c r="FE871" s="191"/>
      <c r="FF871" s="192"/>
      <c r="FG871" s="145"/>
      <c r="FH871" s="191"/>
      <c r="FI871" s="191"/>
      <c r="FJ871" s="191"/>
      <c r="FK871" s="191"/>
      <c r="FL871" s="191"/>
      <c r="FM871" s="191"/>
      <c r="FN871" s="192"/>
      <c r="FO871" s="145"/>
      <c r="FP871" s="191"/>
      <c r="FQ871" s="191"/>
      <c r="FR871" s="191"/>
      <c r="FS871" s="191"/>
      <c r="FT871" s="191"/>
      <c r="FU871" s="191"/>
      <c r="FV871" s="192"/>
      <c r="FW871" s="191"/>
      <c r="FX871" s="191"/>
      <c r="FY871" s="191"/>
      <c r="FZ871" s="191"/>
      <c r="GA871" s="191"/>
      <c r="GB871" s="191"/>
      <c r="GC871" s="191"/>
      <c r="GD871" s="210"/>
      <c r="GE871" s="145"/>
      <c r="GF871" s="191"/>
      <c r="GG871" s="191"/>
      <c r="GH871" s="191"/>
      <c r="GI871" s="191"/>
      <c r="GJ871" s="191"/>
      <c r="GK871" s="191"/>
      <c r="GL871" s="210"/>
      <c r="GM871" s="145"/>
      <c r="GN871" s="191"/>
      <c r="GO871" s="191"/>
      <c r="GP871" s="191"/>
      <c r="GQ871" s="191"/>
      <c r="GR871" s="191"/>
      <c r="GS871" s="191"/>
      <c r="GT871" s="210"/>
      <c r="GU871" s="145"/>
      <c r="GV871" s="191"/>
      <c r="GW871" s="191"/>
      <c r="GX871" s="191"/>
      <c r="GY871" s="191"/>
      <c r="GZ871" s="191"/>
      <c r="HA871" s="191"/>
      <c r="HB871" s="210"/>
      <c r="HC871" s="145"/>
      <c r="HD871" s="191"/>
      <c r="HE871" s="191"/>
      <c r="HF871" s="191"/>
      <c r="HG871" s="191"/>
      <c r="HH871" s="191"/>
      <c r="HI871" s="191"/>
      <c r="HJ871" s="210"/>
      <c r="HR871" s="310"/>
    </row>
    <row r="872" spans="1:226" s="309" customFormat="1" ht="14.45" customHeight="1" x14ac:dyDescent="0.25">
      <c r="A872" s="211" t="s">
        <v>431</v>
      </c>
      <c r="B872" s="194" t="s">
        <v>0</v>
      </c>
      <c r="C872" s="31">
        <f t="shared" si="482"/>
        <v>862</v>
      </c>
      <c r="D872" s="173" t="str">
        <f t="shared" si="436"/>
        <v>Dw_862</v>
      </c>
      <c r="E872" s="4">
        <v>435.97878870575738</v>
      </c>
      <c r="F872" s="195" t="s">
        <v>360</v>
      </c>
      <c r="G872" s="195">
        <v>17.5</v>
      </c>
      <c r="H872" s="3">
        <f t="shared" si="437"/>
        <v>46.815714497035216</v>
      </c>
      <c r="I872" s="196">
        <f t="shared" si="438"/>
        <v>169.30260826841439</v>
      </c>
      <c r="J872" s="1">
        <f t="shared" si="439"/>
        <v>0.3</v>
      </c>
      <c r="K872" s="280">
        <f t="shared" si="440"/>
        <v>0.67120379208553904</v>
      </c>
      <c r="L872" s="280">
        <f t="shared" si="441"/>
        <v>0.78379661092447983</v>
      </c>
      <c r="M872" s="225">
        <f t="shared" si="442"/>
        <v>1.0849088393970967</v>
      </c>
      <c r="N872" s="15" t="s">
        <v>432</v>
      </c>
      <c r="O872" s="197">
        <f t="shared" si="443"/>
        <v>0.58784745819335993</v>
      </c>
      <c r="P872" s="198">
        <f t="shared" si="444"/>
        <v>0</v>
      </c>
      <c r="Q872" s="198">
        <f t="shared" si="445"/>
        <v>0</v>
      </c>
      <c r="R872" s="198">
        <f t="shared" si="446"/>
        <v>0.76013754278727508</v>
      </c>
      <c r="S872" s="77">
        <f t="shared" si="447"/>
        <v>0.80577904873822603</v>
      </c>
      <c r="T872" s="199"/>
      <c r="U872" s="3">
        <f t="shared" si="448"/>
        <v>1.7880491312166811</v>
      </c>
      <c r="V872" s="98">
        <f t="shared" si="449"/>
        <v>10.870206965192075</v>
      </c>
      <c r="W872" s="49">
        <f t="shared" si="450"/>
        <v>4.3067914573241968</v>
      </c>
      <c r="X872" s="317">
        <f t="shared" si="451"/>
        <v>8.5854663048349711E-2</v>
      </c>
      <c r="Y872" s="318">
        <v>8.5854663048349711E-2</v>
      </c>
      <c r="Z872" s="200"/>
      <c r="AA872" s="66"/>
      <c r="AB872" s="66"/>
      <c r="AC872" s="66">
        <v>250</v>
      </c>
      <c r="AD872" s="66"/>
      <c r="AE872" s="66"/>
      <c r="AF872" s="66"/>
      <c r="AG872" s="66"/>
      <c r="AH872" s="195"/>
      <c r="AI872" s="34"/>
      <c r="AJ872" s="229">
        <v>180</v>
      </c>
      <c r="AK872" s="34"/>
      <c r="AL872" s="34"/>
      <c r="AM872" s="34"/>
      <c r="AN872" s="201"/>
      <c r="AO872" s="201"/>
      <c r="AP872" s="202">
        <v>240</v>
      </c>
      <c r="AQ872" s="18"/>
      <c r="AR872" s="18"/>
      <c r="AS872" s="18"/>
      <c r="AT872" s="51"/>
      <c r="AU872" s="17"/>
      <c r="AV872" s="18"/>
      <c r="AW872" s="112"/>
      <c r="AX872" s="103"/>
      <c r="AY872" s="18"/>
      <c r="AZ872" s="18"/>
      <c r="BA872" s="18"/>
      <c r="BB872" s="17"/>
      <c r="BC872" s="19"/>
      <c r="BD872" s="19"/>
      <c r="BE872" s="19"/>
      <c r="BF872" s="17"/>
      <c r="BG872" s="18"/>
      <c r="BH872" s="18"/>
      <c r="BI872" s="128"/>
      <c r="BJ872" s="331"/>
      <c r="BK872" s="332"/>
      <c r="BL872" s="332"/>
      <c r="BM872" s="332"/>
      <c r="BN872" s="333"/>
      <c r="BO872" s="203">
        <f t="shared" si="452"/>
        <v>6.9363999999999999</v>
      </c>
      <c r="BP872" s="285">
        <v>6.7492812549788388</v>
      </c>
      <c r="BQ872" s="204">
        <v>2.7646113432173811</v>
      </c>
      <c r="BR872" s="204"/>
      <c r="BS872" s="47"/>
      <c r="BT872" s="42"/>
      <c r="BU872" s="42"/>
      <c r="BV872" s="42"/>
      <c r="BW872" s="43"/>
      <c r="BX872" s="191"/>
      <c r="BY872" s="191"/>
      <c r="BZ872" s="205"/>
      <c r="CA872" s="191"/>
      <c r="CB872" s="206"/>
      <c r="CC872" s="191"/>
      <c r="CD872" s="207">
        <f t="shared" si="453"/>
        <v>50.790782480524314</v>
      </c>
      <c r="CE872" s="47" t="s">
        <v>356</v>
      </c>
      <c r="CF872" s="42">
        <v>31.8</v>
      </c>
      <c r="CG872" s="42" t="s">
        <v>353</v>
      </c>
      <c r="CH872" s="42">
        <v>175</v>
      </c>
      <c r="CI872" s="191"/>
      <c r="CJ872" s="192"/>
      <c r="CK872" s="191" t="s">
        <v>357</v>
      </c>
      <c r="CL872" s="191" t="s">
        <v>358</v>
      </c>
      <c r="CM872" s="208">
        <v>0.13</v>
      </c>
      <c r="CN872" s="191">
        <v>470</v>
      </c>
      <c r="CO872" s="205">
        <f t="shared" si="454"/>
        <v>65.699625422916085</v>
      </c>
      <c r="CP872" s="191">
        <f t="shared" si="455"/>
        <v>38.093086860393235</v>
      </c>
      <c r="CQ872" s="145" t="s">
        <v>353</v>
      </c>
      <c r="CR872" s="191">
        <v>175</v>
      </c>
      <c r="CS872" s="191"/>
      <c r="CT872" s="191"/>
      <c r="CU872" s="191"/>
      <c r="CV872" s="192"/>
      <c r="CW872" s="191" t="s">
        <v>357</v>
      </c>
      <c r="CX872" s="209" t="s">
        <v>358</v>
      </c>
      <c r="CY872" s="208">
        <v>0.13</v>
      </c>
      <c r="CZ872" s="191">
        <v>470</v>
      </c>
      <c r="DA872" s="191"/>
      <c r="DB872" s="191">
        <f t="shared" si="456"/>
        <v>46.815714497035216</v>
      </c>
      <c r="DC872" s="43">
        <f t="shared" si="457"/>
        <v>0</v>
      </c>
      <c r="DD872" s="191" t="s">
        <v>362</v>
      </c>
      <c r="DE872" s="191">
        <v>100</v>
      </c>
      <c r="DF872" s="191" t="s">
        <v>361</v>
      </c>
      <c r="DG872" s="191">
        <v>20</v>
      </c>
      <c r="DH872" s="191" t="s">
        <v>353</v>
      </c>
      <c r="DI872" s="192">
        <v>175</v>
      </c>
      <c r="DJ872" s="191"/>
      <c r="DK872" s="209"/>
      <c r="DL872" s="208"/>
      <c r="DM872" s="191"/>
      <c r="DN872" s="191">
        <f t="shared" si="458"/>
        <v>46.815714497035216</v>
      </c>
      <c r="DO872" s="192">
        <f t="shared" si="459"/>
        <v>0</v>
      </c>
      <c r="DP872" s="191">
        <v>1</v>
      </c>
      <c r="DQ872" s="191" t="s">
        <v>363</v>
      </c>
      <c r="DR872" s="191" t="s">
        <v>371</v>
      </c>
      <c r="DS872" s="208">
        <v>0.13400000000000001</v>
      </c>
      <c r="DT872" s="191">
        <v>580</v>
      </c>
      <c r="DU872" s="191">
        <f t="shared" si="460"/>
        <v>6.7492812549788388</v>
      </c>
      <c r="DV872" s="191">
        <v>0.375</v>
      </c>
      <c r="DW872" s="191">
        <v>0.45</v>
      </c>
      <c r="DX872" s="192">
        <f t="shared" si="461"/>
        <v>8.4651304134207201</v>
      </c>
      <c r="DY872" s="191">
        <v>1</v>
      </c>
      <c r="DZ872" s="191" t="s">
        <v>363</v>
      </c>
      <c r="EA872" s="191" t="s">
        <v>371</v>
      </c>
      <c r="EB872" s="208">
        <v>0.13400000000000001</v>
      </c>
      <c r="EC872" s="191">
        <v>580</v>
      </c>
      <c r="ED872" s="191">
        <f t="shared" si="462"/>
        <v>2.7646113432173811</v>
      </c>
      <c r="EE872" s="191">
        <v>0.47499999999999998</v>
      </c>
      <c r="EF872" s="191">
        <v>0.47499999999999998</v>
      </c>
      <c r="EG872" s="191">
        <f t="shared" si="463"/>
        <v>4.2325652067103601</v>
      </c>
      <c r="EH872" s="166">
        <f t="shared" si="464"/>
        <v>2</v>
      </c>
      <c r="EI872" s="205">
        <f t="shared" si="465"/>
        <v>3.0396835230683577</v>
      </c>
      <c r="EJ872" s="205">
        <f t="shared" si="466"/>
        <v>1.7880491312166811</v>
      </c>
      <c r="EK872" s="51">
        <f t="shared" si="480"/>
        <v>0.72656221200070004</v>
      </c>
      <c r="EL872" s="220">
        <f t="shared" si="467"/>
        <v>0.21425823846582115</v>
      </c>
      <c r="EM872" s="221">
        <f t="shared" si="468"/>
        <v>5.4351034825960376</v>
      </c>
      <c r="EN872" s="191"/>
      <c r="EO872" s="313"/>
      <c r="EP872" s="192" t="s">
        <v>354</v>
      </c>
      <c r="EQ872" s="222">
        <f t="shared" si="469"/>
        <v>3.0396835230683577</v>
      </c>
      <c r="ER872" s="191">
        <f t="shared" si="470"/>
        <v>1.7880491312166811</v>
      </c>
      <c r="ES872" s="51">
        <f t="shared" si="471"/>
        <v>0.72656221200070004</v>
      </c>
      <c r="ET872" s="191">
        <f t="shared" si="481"/>
        <v>3.6824582384658209</v>
      </c>
      <c r="EU872" s="191">
        <f t="shared" si="472"/>
        <v>5.4351034825960376</v>
      </c>
      <c r="EV872" s="191"/>
      <c r="EW872" s="191"/>
      <c r="EX872" s="192" t="str">
        <f t="shared" si="473"/>
        <v>Front</v>
      </c>
      <c r="EY872" s="145"/>
      <c r="EZ872" s="191"/>
      <c r="FA872" s="191"/>
      <c r="FB872" s="191"/>
      <c r="FC872" s="191"/>
      <c r="FD872" s="191"/>
      <c r="FE872" s="191"/>
      <c r="FF872" s="192"/>
      <c r="FG872" s="145"/>
      <c r="FH872" s="191"/>
      <c r="FI872" s="191"/>
      <c r="FJ872" s="191"/>
      <c r="FK872" s="191"/>
      <c r="FL872" s="191"/>
      <c r="FM872" s="191"/>
      <c r="FN872" s="192"/>
      <c r="FO872" s="145"/>
      <c r="FP872" s="191"/>
      <c r="FQ872" s="191"/>
      <c r="FR872" s="191"/>
      <c r="FS872" s="191"/>
      <c r="FT872" s="191"/>
      <c r="FU872" s="191"/>
      <c r="FV872" s="192"/>
      <c r="FW872" s="191"/>
      <c r="FX872" s="191"/>
      <c r="FY872" s="191"/>
      <c r="FZ872" s="191"/>
      <c r="GA872" s="191"/>
      <c r="GB872" s="191"/>
      <c r="GC872" s="191"/>
      <c r="GD872" s="210"/>
      <c r="GE872" s="145"/>
      <c r="GF872" s="191"/>
      <c r="GG872" s="191"/>
      <c r="GH872" s="191"/>
      <c r="GI872" s="191"/>
      <c r="GJ872" s="191"/>
      <c r="GK872" s="191"/>
      <c r="GL872" s="210"/>
      <c r="GM872" s="145"/>
      <c r="GN872" s="191"/>
      <c r="GO872" s="191"/>
      <c r="GP872" s="191"/>
      <c r="GQ872" s="191"/>
      <c r="GR872" s="191"/>
      <c r="GS872" s="191"/>
      <c r="GT872" s="210"/>
      <c r="GU872" s="145"/>
      <c r="GV872" s="191"/>
      <c r="GW872" s="191"/>
      <c r="GX872" s="191"/>
      <c r="GY872" s="191"/>
      <c r="GZ872" s="191"/>
      <c r="HA872" s="191"/>
      <c r="HB872" s="210"/>
      <c r="HC872" s="145"/>
      <c r="HD872" s="191"/>
      <c r="HE872" s="191"/>
      <c r="HF872" s="191"/>
      <c r="HG872" s="191"/>
      <c r="HH872" s="191"/>
      <c r="HI872" s="191"/>
      <c r="HJ872" s="210"/>
      <c r="HR872" s="310"/>
    </row>
    <row r="873" spans="1:226" s="309" customFormat="1" ht="14.45" customHeight="1" x14ac:dyDescent="0.25">
      <c r="A873" s="211" t="s">
        <v>431</v>
      </c>
      <c r="B873" s="194" t="s">
        <v>0</v>
      </c>
      <c r="C873" s="31">
        <f t="shared" si="482"/>
        <v>863</v>
      </c>
      <c r="D873" s="173" t="str">
        <f t="shared" si="436"/>
        <v>Dw_863</v>
      </c>
      <c r="E873" s="4">
        <v>432.55394247950869</v>
      </c>
      <c r="F873" s="195" t="s">
        <v>360</v>
      </c>
      <c r="G873" s="195">
        <v>17.5</v>
      </c>
      <c r="H873" s="3">
        <f t="shared" si="437"/>
        <v>49.544757702422366</v>
      </c>
      <c r="I873" s="196">
        <f t="shared" si="438"/>
        <v>189.13642033005738</v>
      </c>
      <c r="J873" s="1">
        <f t="shared" si="439"/>
        <v>0.3</v>
      </c>
      <c r="K873" s="280">
        <f t="shared" si="440"/>
        <v>0.63012633411601093</v>
      </c>
      <c r="L873" s="280">
        <f t="shared" si="441"/>
        <v>0.709421836804359</v>
      </c>
      <c r="M873" s="225">
        <f t="shared" si="442"/>
        <v>1.1452458086447159</v>
      </c>
      <c r="N873" s="15" t="s">
        <v>432</v>
      </c>
      <c r="O873" s="197">
        <f t="shared" si="443"/>
        <v>0.53206637760326914</v>
      </c>
      <c r="P873" s="198">
        <f t="shared" si="444"/>
        <v>0</v>
      </c>
      <c r="Q873" s="198">
        <f t="shared" si="445"/>
        <v>0</v>
      </c>
      <c r="R873" s="198">
        <f t="shared" si="446"/>
        <v>0.80241242697810178</v>
      </c>
      <c r="S873" s="77">
        <f t="shared" si="447"/>
        <v>0.7782126132633832</v>
      </c>
      <c r="T873" s="199"/>
      <c r="U873" s="3">
        <f t="shared" si="448"/>
        <v>1.7205485761931794</v>
      </c>
      <c r="V873" s="98">
        <f t="shared" si="449"/>
        <v>10.064977170337281</v>
      </c>
      <c r="W873" s="49">
        <f t="shared" si="450"/>
        <v>4.9224908178070015</v>
      </c>
      <c r="X873" s="317">
        <f t="shared" si="451"/>
        <v>6.9802519442705518E-2</v>
      </c>
      <c r="Y873" s="318">
        <v>6.9802519442705518E-2</v>
      </c>
      <c r="Z873" s="200"/>
      <c r="AA873" s="66"/>
      <c r="AB873" s="66"/>
      <c r="AC873" s="66">
        <v>250</v>
      </c>
      <c r="AD873" s="66"/>
      <c r="AE873" s="66"/>
      <c r="AF873" s="66"/>
      <c r="AG873" s="66"/>
      <c r="AH873" s="195"/>
      <c r="AI873" s="34"/>
      <c r="AJ873" s="229">
        <v>180</v>
      </c>
      <c r="AK873" s="34"/>
      <c r="AL873" s="34"/>
      <c r="AM873" s="34"/>
      <c r="AN873" s="201"/>
      <c r="AO873" s="201"/>
      <c r="AP873" s="202">
        <v>240</v>
      </c>
      <c r="AQ873" s="18"/>
      <c r="AR873" s="18"/>
      <c r="AS873" s="18"/>
      <c r="AT873" s="51"/>
      <c r="AU873" s="17"/>
      <c r="AV873" s="18"/>
      <c r="AW873" s="112"/>
      <c r="AX873" s="103"/>
      <c r="AY873" s="18"/>
      <c r="AZ873" s="18"/>
      <c r="BA873" s="18"/>
      <c r="BB873" s="17"/>
      <c r="BC873" s="19"/>
      <c r="BD873" s="19"/>
      <c r="BE873" s="19"/>
      <c r="BF873" s="17"/>
      <c r="BG873" s="18"/>
      <c r="BH873" s="18"/>
      <c r="BI873" s="128"/>
      <c r="BJ873" s="331"/>
      <c r="BK873" s="332"/>
      <c r="BL873" s="332"/>
      <c r="BM873" s="332"/>
      <c r="BN873" s="333"/>
      <c r="BO873" s="203">
        <f t="shared" si="452"/>
        <v>6.9363999999999999</v>
      </c>
      <c r="BP873" s="285">
        <v>7.1427192351107731</v>
      </c>
      <c r="BQ873" s="204">
        <v>3.1978884268787202</v>
      </c>
      <c r="BR873" s="204"/>
      <c r="BS873" s="47"/>
      <c r="BT873" s="42"/>
      <c r="BU873" s="42"/>
      <c r="BV873" s="42"/>
      <c r="BW873" s="43"/>
      <c r="BX873" s="191"/>
      <c r="BY873" s="191"/>
      <c r="BZ873" s="205"/>
      <c r="CA873" s="191"/>
      <c r="CB873" s="206"/>
      <c r="CC873" s="191"/>
      <c r="CD873" s="207">
        <f t="shared" si="453"/>
        <v>56.740926099017216</v>
      </c>
      <c r="CE873" s="47" t="s">
        <v>356</v>
      </c>
      <c r="CF873" s="42">
        <v>31.8</v>
      </c>
      <c r="CG873" s="42" t="s">
        <v>353</v>
      </c>
      <c r="CH873" s="42">
        <v>175</v>
      </c>
      <c r="CI873" s="191"/>
      <c r="CJ873" s="192"/>
      <c r="CK873" s="191" t="s">
        <v>357</v>
      </c>
      <c r="CL873" s="191" t="s">
        <v>358</v>
      </c>
      <c r="CM873" s="208">
        <v>0.13</v>
      </c>
      <c r="CN873" s="191">
        <v>470</v>
      </c>
      <c r="CO873" s="205">
        <f t="shared" si="454"/>
        <v>80.075351073784788</v>
      </c>
      <c r="CP873" s="191">
        <f t="shared" si="455"/>
        <v>42.555694574262908</v>
      </c>
      <c r="CQ873" s="145" t="s">
        <v>353</v>
      </c>
      <c r="CR873" s="191">
        <v>175</v>
      </c>
      <c r="CS873" s="191"/>
      <c r="CT873" s="191"/>
      <c r="CU873" s="191"/>
      <c r="CV873" s="192"/>
      <c r="CW873" s="191" t="s">
        <v>357</v>
      </c>
      <c r="CX873" s="209" t="s">
        <v>358</v>
      </c>
      <c r="CY873" s="208">
        <v>0.13</v>
      </c>
      <c r="CZ873" s="191">
        <v>470</v>
      </c>
      <c r="DA873" s="191"/>
      <c r="DB873" s="191">
        <f t="shared" si="456"/>
        <v>49.544757702422366</v>
      </c>
      <c r="DC873" s="43">
        <f t="shared" si="457"/>
        <v>0</v>
      </c>
      <c r="DD873" s="191" t="s">
        <v>362</v>
      </c>
      <c r="DE873" s="191">
        <v>100</v>
      </c>
      <c r="DF873" s="191" t="s">
        <v>361</v>
      </c>
      <c r="DG873" s="191">
        <v>20</v>
      </c>
      <c r="DH873" s="191" t="s">
        <v>353</v>
      </c>
      <c r="DI873" s="192">
        <v>175</v>
      </c>
      <c r="DJ873" s="191"/>
      <c r="DK873" s="209"/>
      <c r="DL873" s="208"/>
      <c r="DM873" s="191"/>
      <c r="DN873" s="191">
        <f t="shared" si="458"/>
        <v>49.544757702422366</v>
      </c>
      <c r="DO873" s="192">
        <f t="shared" si="459"/>
        <v>0</v>
      </c>
      <c r="DP873" s="191">
        <v>1</v>
      </c>
      <c r="DQ873" s="191" t="s">
        <v>363</v>
      </c>
      <c r="DR873" s="191" t="s">
        <v>371</v>
      </c>
      <c r="DS873" s="208">
        <v>0.13400000000000001</v>
      </c>
      <c r="DT873" s="191">
        <v>580</v>
      </c>
      <c r="DU873" s="191">
        <f t="shared" si="460"/>
        <v>7.1427192351107731</v>
      </c>
      <c r="DV873" s="191">
        <v>0.375</v>
      </c>
      <c r="DW873" s="191">
        <v>0.45</v>
      </c>
      <c r="DX873" s="192">
        <f t="shared" si="461"/>
        <v>9.4568210165028699</v>
      </c>
      <c r="DY873" s="191">
        <v>1</v>
      </c>
      <c r="DZ873" s="191" t="s">
        <v>363</v>
      </c>
      <c r="EA873" s="191" t="s">
        <v>371</v>
      </c>
      <c r="EB873" s="208">
        <v>0.13400000000000001</v>
      </c>
      <c r="EC873" s="191">
        <v>580</v>
      </c>
      <c r="ED873" s="191">
        <f t="shared" si="462"/>
        <v>3.1978884268787202</v>
      </c>
      <c r="EE873" s="191">
        <v>0.47499999999999998</v>
      </c>
      <c r="EF873" s="191">
        <v>0.47499999999999998</v>
      </c>
      <c r="EG873" s="191">
        <f t="shared" si="463"/>
        <v>4.7284105082514349</v>
      </c>
      <c r="EH873" s="166">
        <f t="shared" si="464"/>
        <v>2</v>
      </c>
      <c r="EI873" s="205">
        <f t="shared" si="465"/>
        <v>2.9249325795284049</v>
      </c>
      <c r="EJ873" s="205">
        <f t="shared" si="466"/>
        <v>1.7205485761931794</v>
      </c>
      <c r="EK873" s="51">
        <f t="shared" si="480"/>
        <v>1.2273398506855409</v>
      </c>
      <c r="EL873" s="220">
        <f t="shared" si="467"/>
        <v>0.27163371023579752</v>
      </c>
      <c r="EM873" s="221">
        <f t="shared" si="468"/>
        <v>5.0324885851686405</v>
      </c>
      <c r="EN873" s="191"/>
      <c r="EO873" s="313"/>
      <c r="EP873" s="192" t="s">
        <v>354</v>
      </c>
      <c r="EQ873" s="222">
        <f t="shared" si="469"/>
        <v>2.9249325795284049</v>
      </c>
      <c r="ER873" s="191">
        <f t="shared" si="470"/>
        <v>1.7205485761931794</v>
      </c>
      <c r="ES873" s="51">
        <f t="shared" si="471"/>
        <v>1.2273398506855409</v>
      </c>
      <c r="ET873" s="191">
        <f t="shared" si="481"/>
        <v>3.7398337102357972</v>
      </c>
      <c r="EU873" s="191">
        <f t="shared" si="472"/>
        <v>5.0324885851686405</v>
      </c>
      <c r="EV873" s="191"/>
      <c r="EW873" s="191"/>
      <c r="EX873" s="192" t="str">
        <f t="shared" si="473"/>
        <v>Front</v>
      </c>
      <c r="EY873" s="145"/>
      <c r="EZ873" s="191"/>
      <c r="FA873" s="191"/>
      <c r="FB873" s="191"/>
      <c r="FC873" s="191"/>
      <c r="FD873" s="191"/>
      <c r="FE873" s="191"/>
      <c r="FF873" s="192"/>
      <c r="FG873" s="145"/>
      <c r="FH873" s="191"/>
      <c r="FI873" s="191"/>
      <c r="FJ873" s="191"/>
      <c r="FK873" s="191"/>
      <c r="FL873" s="191"/>
      <c r="FM873" s="191"/>
      <c r="FN873" s="192"/>
      <c r="FO873" s="145"/>
      <c r="FP873" s="191"/>
      <c r="FQ873" s="191"/>
      <c r="FR873" s="191"/>
      <c r="FS873" s="191"/>
      <c r="FT873" s="191"/>
      <c r="FU873" s="191"/>
      <c r="FV873" s="192"/>
      <c r="FW873" s="191"/>
      <c r="FX873" s="191"/>
      <c r="FY873" s="191"/>
      <c r="FZ873" s="191"/>
      <c r="GA873" s="191"/>
      <c r="GB873" s="191"/>
      <c r="GC873" s="191"/>
      <c r="GD873" s="210"/>
      <c r="GE873" s="145"/>
      <c r="GF873" s="191"/>
      <c r="GG873" s="191"/>
      <c r="GH873" s="191"/>
      <c r="GI873" s="191"/>
      <c r="GJ873" s="191"/>
      <c r="GK873" s="191"/>
      <c r="GL873" s="210"/>
      <c r="GM873" s="145"/>
      <c r="GN873" s="191"/>
      <c r="GO873" s="191"/>
      <c r="GP873" s="191"/>
      <c r="GQ873" s="191"/>
      <c r="GR873" s="191"/>
      <c r="GS873" s="191"/>
      <c r="GT873" s="210"/>
      <c r="GU873" s="145"/>
      <c r="GV873" s="191"/>
      <c r="GW873" s="191"/>
      <c r="GX873" s="191"/>
      <c r="GY873" s="191"/>
      <c r="GZ873" s="191"/>
      <c r="HA873" s="191"/>
      <c r="HB873" s="210"/>
      <c r="HC873" s="145"/>
      <c r="HD873" s="191"/>
      <c r="HE873" s="191"/>
      <c r="HF873" s="191"/>
      <c r="HG873" s="191"/>
      <c r="HH873" s="191"/>
      <c r="HI873" s="191"/>
      <c r="HJ873" s="210"/>
      <c r="HR873" s="310"/>
    </row>
    <row r="874" spans="1:226" s="309" customFormat="1" ht="14.45" customHeight="1" x14ac:dyDescent="0.25">
      <c r="A874" s="211" t="s">
        <v>431</v>
      </c>
      <c r="B874" s="194" t="s">
        <v>0</v>
      </c>
      <c r="C874" s="31">
        <f t="shared" si="482"/>
        <v>864</v>
      </c>
      <c r="D874" s="173" t="str">
        <f t="shared" si="436"/>
        <v>Dw_864</v>
      </c>
      <c r="E874" s="4">
        <v>465.77927331319847</v>
      </c>
      <c r="F874" s="195" t="s">
        <v>360</v>
      </c>
      <c r="G874" s="195">
        <v>17.5</v>
      </c>
      <c r="H874" s="3">
        <f t="shared" si="437"/>
        <v>54.328686546411319</v>
      </c>
      <c r="I874" s="196">
        <f t="shared" si="438"/>
        <v>192.14569802125609</v>
      </c>
      <c r="J874" s="1">
        <f t="shared" si="439"/>
        <v>0.3</v>
      </c>
      <c r="K874" s="280">
        <f t="shared" si="440"/>
        <v>0.69044036343751369</v>
      </c>
      <c r="L874" s="280">
        <f t="shared" si="441"/>
        <v>0.80159385994897692</v>
      </c>
      <c r="M874" s="225">
        <f t="shared" si="442"/>
        <v>1.061017909150695</v>
      </c>
      <c r="N874" s="15" t="s">
        <v>432</v>
      </c>
      <c r="O874" s="197">
        <f t="shared" si="443"/>
        <v>0.6011953949617328</v>
      </c>
      <c r="P874" s="198">
        <f t="shared" si="444"/>
        <v>0</v>
      </c>
      <c r="Q874" s="198">
        <f t="shared" si="445"/>
        <v>0</v>
      </c>
      <c r="R874" s="198">
        <f t="shared" si="446"/>
        <v>0.74339844697301816</v>
      </c>
      <c r="S874" s="77">
        <f t="shared" si="447"/>
        <v>0.89447178470495448</v>
      </c>
      <c r="T874" s="199"/>
      <c r="U874" s="3">
        <f t="shared" si="448"/>
        <v>1.8452609394658959</v>
      </c>
      <c r="V874" s="98">
        <f t="shared" si="449"/>
        <v>11.576958978043105</v>
      </c>
      <c r="W874" s="49">
        <f t="shared" si="450"/>
        <v>4.6928288032678758</v>
      </c>
      <c r="X874" s="317">
        <f t="shared" si="451"/>
        <v>8.1845107473869708E-2</v>
      </c>
      <c r="Y874" s="318">
        <v>8.1845107473869735E-2</v>
      </c>
      <c r="Z874" s="200"/>
      <c r="AA874" s="66"/>
      <c r="AB874" s="66"/>
      <c r="AC874" s="66">
        <v>250</v>
      </c>
      <c r="AD874" s="66"/>
      <c r="AE874" s="66"/>
      <c r="AF874" s="66"/>
      <c r="AG874" s="66"/>
      <c r="AH874" s="195"/>
      <c r="AI874" s="34"/>
      <c r="AJ874" s="229">
        <v>180</v>
      </c>
      <c r="AK874" s="34"/>
      <c r="AL874" s="34"/>
      <c r="AM874" s="34"/>
      <c r="AN874" s="201"/>
      <c r="AO874" s="201"/>
      <c r="AP874" s="202">
        <v>240</v>
      </c>
      <c r="AQ874" s="18"/>
      <c r="AR874" s="18"/>
      <c r="AS874" s="18"/>
      <c r="AT874" s="51"/>
      <c r="AU874" s="17"/>
      <c r="AV874" s="18"/>
      <c r="AW874" s="112"/>
      <c r="AX874" s="103"/>
      <c r="AY874" s="18"/>
      <c r="AZ874" s="18"/>
      <c r="BA874" s="18"/>
      <c r="BB874" s="17"/>
      <c r="BC874" s="19"/>
      <c r="BD874" s="19"/>
      <c r="BE874" s="19"/>
      <c r="BF874" s="17"/>
      <c r="BG874" s="18"/>
      <c r="BH874" s="18"/>
      <c r="BI874" s="128"/>
      <c r="BJ874" s="331"/>
      <c r="BK874" s="332"/>
      <c r="BL874" s="332"/>
      <c r="BM874" s="332"/>
      <c r="BN874" s="333"/>
      <c r="BO874" s="203">
        <f t="shared" si="452"/>
        <v>6.9363999999999999</v>
      </c>
      <c r="BP874" s="285">
        <v>7.8324039193834443</v>
      </c>
      <c r="BQ874" s="204">
        <v>2.8265093566195461</v>
      </c>
      <c r="BR874" s="204"/>
      <c r="BS874" s="47"/>
      <c r="BT874" s="42"/>
      <c r="BU874" s="42"/>
      <c r="BV874" s="42"/>
      <c r="BW874" s="43"/>
      <c r="BX874" s="191"/>
      <c r="BY874" s="191"/>
      <c r="BZ874" s="205"/>
      <c r="CA874" s="191"/>
      <c r="CB874" s="206"/>
      <c r="CC874" s="191"/>
      <c r="CD874" s="207">
        <f t="shared" si="453"/>
        <v>57.643709406376828</v>
      </c>
      <c r="CE874" s="47" t="s">
        <v>356</v>
      </c>
      <c r="CF874" s="42">
        <v>31.8</v>
      </c>
      <c r="CG874" s="42" t="s">
        <v>353</v>
      </c>
      <c r="CH874" s="42">
        <v>175</v>
      </c>
      <c r="CI874" s="191"/>
      <c r="CJ874" s="192"/>
      <c r="CK874" s="191" t="s">
        <v>357</v>
      </c>
      <c r="CL874" s="191" t="s">
        <v>358</v>
      </c>
      <c r="CM874" s="208">
        <v>0.13</v>
      </c>
      <c r="CN874" s="191">
        <v>470</v>
      </c>
      <c r="CO874" s="205">
        <f t="shared" si="454"/>
        <v>73.516771077005586</v>
      </c>
      <c r="CP874" s="191">
        <f t="shared" si="455"/>
        <v>43.232782054782625</v>
      </c>
      <c r="CQ874" s="145" t="s">
        <v>353</v>
      </c>
      <c r="CR874" s="191">
        <v>175</v>
      </c>
      <c r="CS874" s="191"/>
      <c r="CT874" s="191"/>
      <c r="CU874" s="191"/>
      <c r="CV874" s="192"/>
      <c r="CW874" s="191" t="s">
        <v>357</v>
      </c>
      <c r="CX874" s="209" t="s">
        <v>358</v>
      </c>
      <c r="CY874" s="208">
        <v>0.13</v>
      </c>
      <c r="CZ874" s="191">
        <v>470</v>
      </c>
      <c r="DA874" s="191"/>
      <c r="DB874" s="191">
        <f t="shared" si="456"/>
        <v>54.328686546411319</v>
      </c>
      <c r="DC874" s="43">
        <f t="shared" si="457"/>
        <v>0</v>
      </c>
      <c r="DD874" s="191" t="s">
        <v>362</v>
      </c>
      <c r="DE874" s="191">
        <v>100</v>
      </c>
      <c r="DF874" s="191" t="s">
        <v>361</v>
      </c>
      <c r="DG874" s="191">
        <v>20</v>
      </c>
      <c r="DH874" s="191" t="s">
        <v>353</v>
      </c>
      <c r="DI874" s="192">
        <v>175</v>
      </c>
      <c r="DJ874" s="191"/>
      <c r="DK874" s="209"/>
      <c r="DL874" s="208"/>
      <c r="DM874" s="191"/>
      <c r="DN874" s="191">
        <f t="shared" si="458"/>
        <v>54.328686546411319</v>
      </c>
      <c r="DO874" s="192">
        <f t="shared" si="459"/>
        <v>0</v>
      </c>
      <c r="DP874" s="191">
        <v>1</v>
      </c>
      <c r="DQ874" s="191" t="s">
        <v>363</v>
      </c>
      <c r="DR874" s="191" t="s">
        <v>371</v>
      </c>
      <c r="DS874" s="208">
        <v>0.13400000000000001</v>
      </c>
      <c r="DT874" s="191">
        <v>580</v>
      </c>
      <c r="DU874" s="191">
        <f t="shared" si="460"/>
        <v>7.8324039193834443</v>
      </c>
      <c r="DV874" s="191">
        <v>0.375</v>
      </c>
      <c r="DW874" s="191">
        <v>0.45</v>
      </c>
      <c r="DX874" s="192">
        <f t="shared" si="461"/>
        <v>9.6072849010628047</v>
      </c>
      <c r="DY874" s="191">
        <v>1</v>
      </c>
      <c r="DZ874" s="191" t="s">
        <v>363</v>
      </c>
      <c r="EA874" s="191" t="s">
        <v>371</v>
      </c>
      <c r="EB874" s="208">
        <v>0.13400000000000001</v>
      </c>
      <c r="EC874" s="191">
        <v>580</v>
      </c>
      <c r="ED874" s="191">
        <f t="shared" si="462"/>
        <v>2.8265093566195461</v>
      </c>
      <c r="EE874" s="191">
        <v>0.47499999999999998</v>
      </c>
      <c r="EF874" s="191">
        <v>0.47499999999999998</v>
      </c>
      <c r="EG874" s="191">
        <f t="shared" si="463"/>
        <v>4.8036424505314024</v>
      </c>
      <c r="EH874" s="166">
        <f t="shared" si="464"/>
        <v>2</v>
      </c>
      <c r="EI874" s="205">
        <f t="shared" si="465"/>
        <v>3.136943597092023</v>
      </c>
      <c r="EJ874" s="205">
        <f t="shared" si="466"/>
        <v>1.8452609394658959</v>
      </c>
      <c r="EK874" s="51">
        <f t="shared" si="480"/>
        <v>0.73124841715365019</v>
      </c>
      <c r="EL874" s="220">
        <f t="shared" si="467"/>
        <v>0.16562820145398849</v>
      </c>
      <c r="EM874" s="221">
        <f t="shared" si="468"/>
        <v>5.7884794890215527</v>
      </c>
      <c r="EN874" s="191"/>
      <c r="EO874" s="313"/>
      <c r="EP874" s="192" t="s">
        <v>354</v>
      </c>
      <c r="EQ874" s="222">
        <f t="shared" si="469"/>
        <v>3.136943597092023</v>
      </c>
      <c r="ER874" s="191">
        <f t="shared" si="470"/>
        <v>1.8452609394658959</v>
      </c>
      <c r="ES874" s="51">
        <f t="shared" si="471"/>
        <v>0.73124841715365019</v>
      </c>
      <c r="ET874" s="191">
        <f t="shared" si="481"/>
        <v>3.6338282014539884</v>
      </c>
      <c r="EU874" s="191">
        <f t="shared" si="472"/>
        <v>5.7884794890215527</v>
      </c>
      <c r="EV874" s="191"/>
      <c r="EW874" s="191"/>
      <c r="EX874" s="192" t="str">
        <f t="shared" si="473"/>
        <v>Front</v>
      </c>
      <c r="EY874" s="145"/>
      <c r="EZ874" s="191"/>
      <c r="FA874" s="191"/>
      <c r="FB874" s="191"/>
      <c r="FC874" s="191"/>
      <c r="FD874" s="191"/>
      <c r="FE874" s="191"/>
      <c r="FF874" s="192"/>
      <c r="FG874" s="145"/>
      <c r="FH874" s="191"/>
      <c r="FI874" s="191"/>
      <c r="FJ874" s="191"/>
      <c r="FK874" s="191"/>
      <c r="FL874" s="191"/>
      <c r="FM874" s="191"/>
      <c r="FN874" s="192"/>
      <c r="FO874" s="145"/>
      <c r="FP874" s="191"/>
      <c r="FQ874" s="191"/>
      <c r="FR874" s="191"/>
      <c r="FS874" s="191"/>
      <c r="FT874" s="191"/>
      <c r="FU874" s="191"/>
      <c r="FV874" s="192"/>
      <c r="FW874" s="191"/>
      <c r="FX874" s="191"/>
      <c r="FY874" s="191"/>
      <c r="FZ874" s="191"/>
      <c r="GA874" s="191"/>
      <c r="GB874" s="191"/>
      <c r="GC874" s="191"/>
      <c r="GD874" s="210"/>
      <c r="GE874" s="145"/>
      <c r="GF874" s="191"/>
      <c r="GG874" s="191"/>
      <c r="GH874" s="191"/>
      <c r="GI874" s="191"/>
      <c r="GJ874" s="191"/>
      <c r="GK874" s="191"/>
      <c r="GL874" s="210"/>
      <c r="GM874" s="145"/>
      <c r="GN874" s="191"/>
      <c r="GO874" s="191"/>
      <c r="GP874" s="191"/>
      <c r="GQ874" s="191"/>
      <c r="GR874" s="191"/>
      <c r="GS874" s="191"/>
      <c r="GT874" s="210"/>
      <c r="GU874" s="145"/>
      <c r="GV874" s="191"/>
      <c r="GW874" s="191"/>
      <c r="GX874" s="191"/>
      <c r="GY874" s="191"/>
      <c r="GZ874" s="191"/>
      <c r="HA874" s="191"/>
      <c r="HB874" s="210"/>
      <c r="HC874" s="145"/>
      <c r="HD874" s="191"/>
      <c r="HE874" s="191"/>
      <c r="HF874" s="191"/>
      <c r="HG874" s="191"/>
      <c r="HH874" s="191"/>
      <c r="HI874" s="191"/>
      <c r="HJ874" s="210"/>
      <c r="HR874" s="310"/>
    </row>
    <row r="875" spans="1:226" s="309" customFormat="1" ht="14.45" customHeight="1" x14ac:dyDescent="0.25">
      <c r="A875" s="211" t="s">
        <v>431</v>
      </c>
      <c r="B875" s="194" t="s">
        <v>0</v>
      </c>
      <c r="C875" s="31">
        <f t="shared" si="482"/>
        <v>865</v>
      </c>
      <c r="D875" s="173" t="str">
        <f t="shared" si="436"/>
        <v>Dw_865</v>
      </c>
      <c r="E875" s="4">
        <v>604.32883584472495</v>
      </c>
      <c r="F875" s="195" t="s">
        <v>360</v>
      </c>
      <c r="G875" s="195">
        <v>17.5</v>
      </c>
      <c r="H875" s="3">
        <f t="shared" si="437"/>
        <v>40.833463909863482</v>
      </c>
      <c r="I875" s="196">
        <f t="shared" si="438"/>
        <v>158.11114731672416</v>
      </c>
      <c r="J875" s="1">
        <f t="shared" si="439"/>
        <v>0.3</v>
      </c>
      <c r="K875" s="280">
        <f t="shared" si="440"/>
        <v>0.62049615402091307</v>
      </c>
      <c r="L875" s="280">
        <f t="shared" si="441"/>
        <v>0.69338213623114175</v>
      </c>
      <c r="M875" s="225">
        <f t="shared" si="442"/>
        <v>1.1616292044124021</v>
      </c>
      <c r="N875" s="15" t="s">
        <v>432</v>
      </c>
      <c r="O875" s="197">
        <f t="shared" si="443"/>
        <v>0.52003660217335634</v>
      </c>
      <c r="P875" s="198">
        <f t="shared" si="444"/>
        <v>0</v>
      </c>
      <c r="Q875" s="198">
        <f t="shared" si="445"/>
        <v>0</v>
      </c>
      <c r="R875" s="198">
        <f t="shared" si="446"/>
        <v>0.81389139530163501</v>
      </c>
      <c r="S875" s="77">
        <f t="shared" si="447"/>
        <v>0.69796227484692674</v>
      </c>
      <c r="T875" s="199"/>
      <c r="U875" s="3">
        <f t="shared" si="448"/>
        <v>1.5373351175028447</v>
      </c>
      <c r="V875" s="98">
        <f t="shared" si="449"/>
        <v>8.035557495925449</v>
      </c>
      <c r="W875" s="49">
        <f t="shared" si="450"/>
        <v>5.0815968811832546</v>
      </c>
      <c r="X875" s="317">
        <f t="shared" si="451"/>
        <v>6.3014108553328271E-2</v>
      </c>
      <c r="Y875" s="318">
        <v>6.3014108553328271E-2</v>
      </c>
      <c r="Z875" s="200"/>
      <c r="AA875" s="66"/>
      <c r="AB875" s="66"/>
      <c r="AC875" s="66">
        <v>250</v>
      </c>
      <c r="AD875" s="66"/>
      <c r="AE875" s="66"/>
      <c r="AF875" s="66"/>
      <c r="AG875" s="66"/>
      <c r="AH875" s="195"/>
      <c r="AI875" s="34"/>
      <c r="AJ875" s="229">
        <v>180</v>
      </c>
      <c r="AK875" s="34"/>
      <c r="AL875" s="34"/>
      <c r="AM875" s="34"/>
      <c r="AN875" s="201"/>
      <c r="AO875" s="201"/>
      <c r="AP875" s="202">
        <v>240</v>
      </c>
      <c r="AQ875" s="18"/>
      <c r="AR875" s="18"/>
      <c r="AS875" s="18"/>
      <c r="AT875" s="51"/>
      <c r="AU875" s="17"/>
      <c r="AV875" s="18"/>
      <c r="AW875" s="112"/>
      <c r="AX875" s="103"/>
      <c r="AY875" s="18"/>
      <c r="AZ875" s="18"/>
      <c r="BA875" s="18"/>
      <c r="BB875" s="17"/>
      <c r="BC875" s="19"/>
      <c r="BD875" s="19"/>
      <c r="BE875" s="19"/>
      <c r="BF875" s="17"/>
      <c r="BG875" s="18"/>
      <c r="BH875" s="18"/>
      <c r="BI875" s="128"/>
      <c r="BJ875" s="331"/>
      <c r="BK875" s="332"/>
      <c r="BL875" s="332"/>
      <c r="BM875" s="332"/>
      <c r="BN875" s="333"/>
      <c r="BO875" s="203">
        <f t="shared" si="452"/>
        <v>6.9363999999999999</v>
      </c>
      <c r="BP875" s="285">
        <v>5.8868381162942569</v>
      </c>
      <c r="BQ875" s="204">
        <v>2.9806909457549922</v>
      </c>
      <c r="BR875" s="204"/>
      <c r="BS875" s="47"/>
      <c r="BT875" s="42"/>
      <c r="BU875" s="42"/>
      <c r="BV875" s="42"/>
      <c r="BW875" s="43"/>
      <c r="BX875" s="191"/>
      <c r="BY875" s="191"/>
      <c r="BZ875" s="205"/>
      <c r="CA875" s="191"/>
      <c r="CB875" s="206"/>
      <c r="CC875" s="191"/>
      <c r="CD875" s="207">
        <f t="shared" si="453"/>
        <v>47.433344195017249</v>
      </c>
      <c r="CE875" s="47" t="s">
        <v>356</v>
      </c>
      <c r="CF875" s="42">
        <v>31.8</v>
      </c>
      <c r="CG875" s="42" t="s">
        <v>353</v>
      </c>
      <c r="CH875" s="42">
        <v>175</v>
      </c>
      <c r="CI875" s="191"/>
      <c r="CJ875" s="192"/>
      <c r="CK875" s="191" t="s">
        <v>357</v>
      </c>
      <c r="CL875" s="191" t="s">
        <v>358</v>
      </c>
      <c r="CM875" s="208">
        <v>0.13</v>
      </c>
      <c r="CN875" s="191">
        <v>470</v>
      </c>
      <c r="CO875" s="205">
        <f t="shared" si="454"/>
        <v>66.472665645569322</v>
      </c>
      <c r="CP875" s="191">
        <f t="shared" si="455"/>
        <v>35.575008146262938</v>
      </c>
      <c r="CQ875" s="145" t="s">
        <v>353</v>
      </c>
      <c r="CR875" s="191">
        <v>175</v>
      </c>
      <c r="CS875" s="191"/>
      <c r="CT875" s="191"/>
      <c r="CU875" s="191"/>
      <c r="CV875" s="192"/>
      <c r="CW875" s="191" t="s">
        <v>357</v>
      </c>
      <c r="CX875" s="209" t="s">
        <v>358</v>
      </c>
      <c r="CY875" s="208">
        <v>0.13</v>
      </c>
      <c r="CZ875" s="191">
        <v>470</v>
      </c>
      <c r="DA875" s="191"/>
      <c r="DB875" s="191">
        <f t="shared" si="456"/>
        <v>40.833463909863482</v>
      </c>
      <c r="DC875" s="43">
        <f t="shared" si="457"/>
        <v>0</v>
      </c>
      <c r="DD875" s="191" t="s">
        <v>362</v>
      </c>
      <c r="DE875" s="191">
        <v>100</v>
      </c>
      <c r="DF875" s="191" t="s">
        <v>361</v>
      </c>
      <c r="DG875" s="191">
        <v>20</v>
      </c>
      <c r="DH875" s="191" t="s">
        <v>353</v>
      </c>
      <c r="DI875" s="192">
        <v>175</v>
      </c>
      <c r="DJ875" s="191"/>
      <c r="DK875" s="209"/>
      <c r="DL875" s="208"/>
      <c r="DM875" s="191"/>
      <c r="DN875" s="191">
        <f t="shared" si="458"/>
        <v>40.833463909863482</v>
      </c>
      <c r="DO875" s="192">
        <f t="shared" si="459"/>
        <v>0</v>
      </c>
      <c r="DP875" s="191">
        <v>1</v>
      </c>
      <c r="DQ875" s="191" t="s">
        <v>363</v>
      </c>
      <c r="DR875" s="191" t="s">
        <v>371</v>
      </c>
      <c r="DS875" s="208">
        <v>0.13400000000000001</v>
      </c>
      <c r="DT875" s="191">
        <v>580</v>
      </c>
      <c r="DU875" s="191">
        <f t="shared" si="460"/>
        <v>5.8868381162942569</v>
      </c>
      <c r="DV875" s="191">
        <v>0.375</v>
      </c>
      <c r="DW875" s="191">
        <v>0.45</v>
      </c>
      <c r="DX875" s="192">
        <f t="shared" si="461"/>
        <v>7.9055573658362084</v>
      </c>
      <c r="DY875" s="191">
        <v>1</v>
      </c>
      <c r="DZ875" s="191" t="s">
        <v>363</v>
      </c>
      <c r="EA875" s="191" t="s">
        <v>371</v>
      </c>
      <c r="EB875" s="208">
        <v>0.13400000000000001</v>
      </c>
      <c r="EC875" s="191">
        <v>580</v>
      </c>
      <c r="ED875" s="191">
        <f t="shared" si="462"/>
        <v>2.9806909457549922</v>
      </c>
      <c r="EE875" s="191">
        <v>0.47499999999999998</v>
      </c>
      <c r="EF875" s="191">
        <v>0.47499999999999998</v>
      </c>
      <c r="EG875" s="191">
        <f t="shared" si="463"/>
        <v>3.9527786829181042</v>
      </c>
      <c r="EH875" s="166">
        <f t="shared" si="464"/>
        <v>2</v>
      </c>
      <c r="EI875" s="205">
        <f t="shared" si="465"/>
        <v>2.6134696997548357</v>
      </c>
      <c r="EJ875" s="205">
        <f t="shared" si="466"/>
        <v>1.5373351175028447</v>
      </c>
      <c r="EK875" s="51">
        <f t="shared" si="480"/>
        <v>1.1933558282521475</v>
      </c>
      <c r="EL875" s="220">
        <f t="shared" si="467"/>
        <v>0.42736515012258214</v>
      </c>
      <c r="EM875" s="221">
        <f t="shared" si="468"/>
        <v>4.0177787479627245</v>
      </c>
      <c r="EN875" s="191"/>
      <c r="EO875" s="313"/>
      <c r="EP875" s="192" t="s">
        <v>354</v>
      </c>
      <c r="EQ875" s="222">
        <f t="shared" si="469"/>
        <v>2.6134696997548357</v>
      </c>
      <c r="ER875" s="191">
        <f t="shared" si="470"/>
        <v>1.5373351175028447</v>
      </c>
      <c r="ES875" s="51">
        <f t="shared" si="471"/>
        <v>1.1933558282521475</v>
      </c>
      <c r="ET875" s="191">
        <f t="shared" si="481"/>
        <v>3.8955651501225823</v>
      </c>
      <c r="EU875" s="191">
        <f t="shared" si="472"/>
        <v>4.0177787479627245</v>
      </c>
      <c r="EV875" s="191"/>
      <c r="EW875" s="191"/>
      <c r="EX875" s="192" t="str">
        <f t="shared" si="473"/>
        <v>Front</v>
      </c>
      <c r="EY875" s="145"/>
      <c r="EZ875" s="191"/>
      <c r="FA875" s="191"/>
      <c r="FB875" s="191"/>
      <c r="FC875" s="191"/>
      <c r="FD875" s="191"/>
      <c r="FE875" s="191"/>
      <c r="FF875" s="192"/>
      <c r="FG875" s="145"/>
      <c r="FH875" s="191"/>
      <c r="FI875" s="191"/>
      <c r="FJ875" s="191"/>
      <c r="FK875" s="191"/>
      <c r="FL875" s="191"/>
      <c r="FM875" s="191"/>
      <c r="FN875" s="192"/>
      <c r="FO875" s="145"/>
      <c r="FP875" s="191"/>
      <c r="FQ875" s="191"/>
      <c r="FR875" s="191"/>
      <c r="FS875" s="191"/>
      <c r="FT875" s="191"/>
      <c r="FU875" s="191"/>
      <c r="FV875" s="192"/>
      <c r="FW875" s="191"/>
      <c r="FX875" s="191"/>
      <c r="FY875" s="191"/>
      <c r="FZ875" s="191"/>
      <c r="GA875" s="191"/>
      <c r="GB875" s="191"/>
      <c r="GC875" s="191"/>
      <c r="GD875" s="210"/>
      <c r="GE875" s="145"/>
      <c r="GF875" s="191"/>
      <c r="GG875" s="191"/>
      <c r="GH875" s="191"/>
      <c r="GI875" s="191"/>
      <c r="GJ875" s="191"/>
      <c r="GK875" s="191"/>
      <c r="GL875" s="210"/>
      <c r="GM875" s="145"/>
      <c r="GN875" s="191"/>
      <c r="GO875" s="191"/>
      <c r="GP875" s="191"/>
      <c r="GQ875" s="191"/>
      <c r="GR875" s="191"/>
      <c r="GS875" s="191"/>
      <c r="GT875" s="210"/>
      <c r="GU875" s="145"/>
      <c r="GV875" s="191"/>
      <c r="GW875" s="191"/>
      <c r="GX875" s="191"/>
      <c r="GY875" s="191"/>
      <c r="GZ875" s="191"/>
      <c r="HA875" s="191"/>
      <c r="HB875" s="210"/>
      <c r="HC875" s="145"/>
      <c r="HD875" s="191"/>
      <c r="HE875" s="191"/>
      <c r="HF875" s="191"/>
      <c r="HG875" s="191"/>
      <c r="HH875" s="191"/>
      <c r="HI875" s="191"/>
      <c r="HJ875" s="210"/>
      <c r="HR875" s="310"/>
    </row>
    <row r="876" spans="1:226" s="309" customFormat="1" ht="14.45" customHeight="1" x14ac:dyDescent="0.25">
      <c r="A876" s="211" t="s">
        <v>431</v>
      </c>
      <c r="B876" s="194" t="s">
        <v>0</v>
      </c>
      <c r="C876" s="31">
        <f t="shared" si="482"/>
        <v>866</v>
      </c>
      <c r="D876" s="173" t="str">
        <f t="shared" si="436"/>
        <v>Dw_866</v>
      </c>
      <c r="E876" s="4">
        <v>426.08151185114821</v>
      </c>
      <c r="F876" s="195" t="s">
        <v>360</v>
      </c>
      <c r="G876" s="195">
        <v>17.5</v>
      </c>
      <c r="H876" s="3">
        <f t="shared" si="437"/>
        <v>50.621793968037061</v>
      </c>
      <c r="I876" s="196">
        <f t="shared" si="438"/>
        <v>186.23630690059326</v>
      </c>
      <c r="J876" s="1">
        <f t="shared" si="439"/>
        <v>0.3</v>
      </c>
      <c r="K876" s="280">
        <f t="shared" si="440"/>
        <v>0.65736092162790694</v>
      </c>
      <c r="L876" s="280">
        <f t="shared" si="441"/>
        <v>0.74171332701454729</v>
      </c>
      <c r="M876" s="225">
        <f t="shared" si="442"/>
        <v>1.1036924551795859</v>
      </c>
      <c r="N876" s="15" t="s">
        <v>432</v>
      </c>
      <c r="O876" s="197">
        <f t="shared" si="443"/>
        <v>0.55628499526091046</v>
      </c>
      <c r="P876" s="198">
        <f t="shared" si="444"/>
        <v>0</v>
      </c>
      <c r="Q876" s="198">
        <f t="shared" si="445"/>
        <v>0</v>
      </c>
      <c r="R876" s="198">
        <f t="shared" si="446"/>
        <v>0.77329821677855359</v>
      </c>
      <c r="S876" s="77">
        <f t="shared" si="447"/>
        <v>0.82080116298598649</v>
      </c>
      <c r="T876" s="199"/>
      <c r="U876" s="3">
        <f t="shared" si="448"/>
        <v>1.6860952206666899</v>
      </c>
      <c r="V876" s="98">
        <f t="shared" si="449"/>
        <v>9.6659181167271822</v>
      </c>
      <c r="W876" s="49">
        <f t="shared" si="450"/>
        <v>5.2371428514829255</v>
      </c>
      <c r="X876" s="317">
        <f t="shared" si="451"/>
        <v>6.7393779014193272E-2</v>
      </c>
      <c r="Y876" s="318">
        <v>6.7393779014193272E-2</v>
      </c>
      <c r="Z876" s="200"/>
      <c r="AA876" s="66"/>
      <c r="AB876" s="66"/>
      <c r="AC876" s="66">
        <v>250</v>
      </c>
      <c r="AD876" s="66"/>
      <c r="AE876" s="66"/>
      <c r="AF876" s="66"/>
      <c r="AG876" s="66"/>
      <c r="AH876" s="195"/>
      <c r="AI876" s="34"/>
      <c r="AJ876" s="229">
        <v>180</v>
      </c>
      <c r="AK876" s="34"/>
      <c r="AL876" s="34"/>
      <c r="AM876" s="34"/>
      <c r="AN876" s="201"/>
      <c r="AO876" s="201"/>
      <c r="AP876" s="202">
        <v>240</v>
      </c>
      <c r="AQ876" s="18"/>
      <c r="AR876" s="18"/>
      <c r="AS876" s="18"/>
      <c r="AT876" s="51"/>
      <c r="AU876" s="17"/>
      <c r="AV876" s="18"/>
      <c r="AW876" s="112"/>
      <c r="AX876" s="103"/>
      <c r="AY876" s="18"/>
      <c r="AZ876" s="18"/>
      <c r="BA876" s="18"/>
      <c r="BB876" s="17"/>
      <c r="BC876" s="19"/>
      <c r="BD876" s="19"/>
      <c r="BE876" s="19"/>
      <c r="BF876" s="17"/>
      <c r="BG876" s="18"/>
      <c r="BH876" s="18"/>
      <c r="BI876" s="128"/>
      <c r="BJ876" s="331"/>
      <c r="BK876" s="332"/>
      <c r="BL876" s="332"/>
      <c r="BM876" s="332"/>
      <c r="BN876" s="333"/>
      <c r="BO876" s="203">
        <f t="shared" si="452"/>
        <v>6.9363999999999999</v>
      </c>
      <c r="BP876" s="285">
        <v>7.2979923257074359</v>
      </c>
      <c r="BQ876" s="204">
        <v>2.9854705778701049</v>
      </c>
      <c r="BR876" s="204"/>
      <c r="BS876" s="47"/>
      <c r="BT876" s="42"/>
      <c r="BU876" s="42"/>
      <c r="BV876" s="42"/>
      <c r="BW876" s="43"/>
      <c r="BX876" s="191"/>
      <c r="BY876" s="191"/>
      <c r="BZ876" s="205"/>
      <c r="CA876" s="191"/>
      <c r="CB876" s="206"/>
      <c r="CC876" s="191"/>
      <c r="CD876" s="207">
        <f t="shared" si="453"/>
        <v>55.87089207017798</v>
      </c>
      <c r="CE876" s="47" t="s">
        <v>356</v>
      </c>
      <c r="CF876" s="42">
        <v>31.8</v>
      </c>
      <c r="CG876" s="42" t="s">
        <v>353</v>
      </c>
      <c r="CH876" s="42">
        <v>175</v>
      </c>
      <c r="CI876" s="191"/>
      <c r="CJ876" s="192"/>
      <c r="CK876" s="191" t="s">
        <v>357</v>
      </c>
      <c r="CL876" s="191" t="s">
        <v>358</v>
      </c>
      <c r="CM876" s="208">
        <v>0.13</v>
      </c>
      <c r="CN876" s="191">
        <v>470</v>
      </c>
      <c r="CO876" s="205">
        <f t="shared" si="454"/>
        <v>75.021165113091257</v>
      </c>
      <c r="CP876" s="191">
        <f t="shared" si="455"/>
        <v>41.903169052633487</v>
      </c>
      <c r="CQ876" s="145" t="s">
        <v>353</v>
      </c>
      <c r="CR876" s="191">
        <v>175</v>
      </c>
      <c r="CS876" s="191"/>
      <c r="CT876" s="191"/>
      <c r="CU876" s="191"/>
      <c r="CV876" s="192"/>
      <c r="CW876" s="191" t="s">
        <v>357</v>
      </c>
      <c r="CX876" s="209" t="s">
        <v>358</v>
      </c>
      <c r="CY876" s="208">
        <v>0.13</v>
      </c>
      <c r="CZ876" s="191">
        <v>470</v>
      </c>
      <c r="DA876" s="191"/>
      <c r="DB876" s="191">
        <f t="shared" si="456"/>
        <v>50.621793968037061</v>
      </c>
      <c r="DC876" s="43">
        <f t="shared" si="457"/>
        <v>0</v>
      </c>
      <c r="DD876" s="191" t="s">
        <v>362</v>
      </c>
      <c r="DE876" s="191">
        <v>100</v>
      </c>
      <c r="DF876" s="191" t="s">
        <v>361</v>
      </c>
      <c r="DG876" s="191">
        <v>20</v>
      </c>
      <c r="DH876" s="191" t="s">
        <v>353</v>
      </c>
      <c r="DI876" s="192">
        <v>175</v>
      </c>
      <c r="DJ876" s="191"/>
      <c r="DK876" s="209"/>
      <c r="DL876" s="208"/>
      <c r="DM876" s="191"/>
      <c r="DN876" s="191">
        <f t="shared" si="458"/>
        <v>50.621793968037061</v>
      </c>
      <c r="DO876" s="192">
        <f t="shared" si="459"/>
        <v>0</v>
      </c>
      <c r="DP876" s="191">
        <v>1</v>
      </c>
      <c r="DQ876" s="191" t="s">
        <v>363</v>
      </c>
      <c r="DR876" s="191" t="s">
        <v>371</v>
      </c>
      <c r="DS876" s="208">
        <v>0.13400000000000001</v>
      </c>
      <c r="DT876" s="191">
        <v>580</v>
      </c>
      <c r="DU876" s="191">
        <f t="shared" si="460"/>
        <v>7.2979923257074359</v>
      </c>
      <c r="DV876" s="191">
        <v>0.375</v>
      </c>
      <c r="DW876" s="191">
        <v>0.45</v>
      </c>
      <c r="DX876" s="192">
        <f t="shared" si="461"/>
        <v>9.3118153450296628</v>
      </c>
      <c r="DY876" s="191">
        <v>1</v>
      </c>
      <c r="DZ876" s="191" t="s">
        <v>363</v>
      </c>
      <c r="EA876" s="191" t="s">
        <v>371</v>
      </c>
      <c r="EB876" s="208">
        <v>0.13400000000000001</v>
      </c>
      <c r="EC876" s="191">
        <v>580</v>
      </c>
      <c r="ED876" s="191">
        <f t="shared" si="462"/>
        <v>2.9854705778701049</v>
      </c>
      <c r="EE876" s="191">
        <v>0.47499999999999998</v>
      </c>
      <c r="EF876" s="191">
        <v>0.47499999999999998</v>
      </c>
      <c r="EG876" s="191">
        <f t="shared" si="463"/>
        <v>4.6559076725148314</v>
      </c>
      <c r="EH876" s="166">
        <f t="shared" si="464"/>
        <v>2</v>
      </c>
      <c r="EI876" s="205">
        <f t="shared" si="465"/>
        <v>2.8663618751333728</v>
      </c>
      <c r="EJ876" s="205">
        <f t="shared" si="466"/>
        <v>1.6860952206666899</v>
      </c>
      <c r="EK876" s="51">
        <f t="shared" si="480"/>
        <v>1.049375357203415</v>
      </c>
      <c r="EL876" s="220">
        <f t="shared" si="467"/>
        <v>0.30091906243331357</v>
      </c>
      <c r="EM876" s="221">
        <f t="shared" si="468"/>
        <v>4.8329590583635911</v>
      </c>
      <c r="EN876" s="191"/>
      <c r="EO876" s="313"/>
      <c r="EP876" s="192" t="s">
        <v>354</v>
      </c>
      <c r="EQ876" s="222">
        <f t="shared" si="469"/>
        <v>2.8663618751333728</v>
      </c>
      <c r="ER876" s="191">
        <f t="shared" si="470"/>
        <v>1.6860952206666899</v>
      </c>
      <c r="ES876" s="51">
        <f t="shared" si="471"/>
        <v>1.049375357203415</v>
      </c>
      <c r="ET876" s="191">
        <f t="shared" si="481"/>
        <v>3.7691190624333135</v>
      </c>
      <c r="EU876" s="191">
        <f t="shared" si="472"/>
        <v>4.8329590583635911</v>
      </c>
      <c r="EV876" s="191"/>
      <c r="EW876" s="191"/>
      <c r="EX876" s="192" t="str">
        <f t="shared" si="473"/>
        <v>Front</v>
      </c>
      <c r="EY876" s="145"/>
      <c r="EZ876" s="191"/>
      <c r="FA876" s="191"/>
      <c r="FB876" s="191"/>
      <c r="FC876" s="191"/>
      <c r="FD876" s="191"/>
      <c r="FE876" s="191"/>
      <c r="FF876" s="192"/>
      <c r="FG876" s="145"/>
      <c r="FH876" s="191"/>
      <c r="FI876" s="191"/>
      <c r="FJ876" s="191"/>
      <c r="FK876" s="191"/>
      <c r="FL876" s="191"/>
      <c r="FM876" s="191"/>
      <c r="FN876" s="192"/>
      <c r="FO876" s="145"/>
      <c r="FP876" s="191"/>
      <c r="FQ876" s="191"/>
      <c r="FR876" s="191"/>
      <c r="FS876" s="191"/>
      <c r="FT876" s="191"/>
      <c r="FU876" s="191"/>
      <c r="FV876" s="192"/>
      <c r="FW876" s="191"/>
      <c r="FX876" s="191"/>
      <c r="FY876" s="191"/>
      <c r="FZ876" s="191"/>
      <c r="GA876" s="191"/>
      <c r="GB876" s="191"/>
      <c r="GC876" s="191"/>
      <c r="GD876" s="210"/>
      <c r="GE876" s="145"/>
      <c r="GF876" s="191"/>
      <c r="GG876" s="191"/>
      <c r="GH876" s="191"/>
      <c r="GI876" s="191"/>
      <c r="GJ876" s="191"/>
      <c r="GK876" s="191"/>
      <c r="GL876" s="210"/>
      <c r="GM876" s="145"/>
      <c r="GN876" s="191"/>
      <c r="GO876" s="191"/>
      <c r="GP876" s="191"/>
      <c r="GQ876" s="191"/>
      <c r="GR876" s="191"/>
      <c r="GS876" s="191"/>
      <c r="GT876" s="210"/>
      <c r="GU876" s="145"/>
      <c r="GV876" s="191"/>
      <c r="GW876" s="191"/>
      <c r="GX876" s="191"/>
      <c r="GY876" s="191"/>
      <c r="GZ876" s="191"/>
      <c r="HA876" s="191"/>
      <c r="HB876" s="210"/>
      <c r="HC876" s="145"/>
      <c r="HD876" s="191"/>
      <c r="HE876" s="191"/>
      <c r="HF876" s="191"/>
      <c r="HG876" s="191"/>
      <c r="HH876" s="191"/>
      <c r="HI876" s="191"/>
      <c r="HJ876" s="210"/>
      <c r="HR876" s="310"/>
    </row>
    <row r="877" spans="1:226" s="309" customFormat="1" ht="14.45" customHeight="1" x14ac:dyDescent="0.25">
      <c r="A877" s="211" t="s">
        <v>431</v>
      </c>
      <c r="B877" s="194" t="s">
        <v>0</v>
      </c>
      <c r="C877" s="31">
        <f t="shared" si="482"/>
        <v>867</v>
      </c>
      <c r="D877" s="173" t="str">
        <f t="shared" si="436"/>
        <v>Dw_867</v>
      </c>
      <c r="E877" s="4">
        <v>770.92005419020586</v>
      </c>
      <c r="F877" s="195" t="s">
        <v>360</v>
      </c>
      <c r="G877" s="195">
        <v>17.5</v>
      </c>
      <c r="H877" s="3">
        <f t="shared" si="437"/>
        <v>42.339315817815177</v>
      </c>
      <c r="I877" s="196">
        <f t="shared" si="438"/>
        <v>161.04319100497162</v>
      </c>
      <c r="J877" s="1">
        <f t="shared" si="439"/>
        <v>0.3</v>
      </c>
      <c r="K877" s="280">
        <f t="shared" si="440"/>
        <v>0.63266203197511139</v>
      </c>
      <c r="L877" s="280">
        <f t="shared" si="441"/>
        <v>0.7114539693891383</v>
      </c>
      <c r="M877" s="225">
        <f t="shared" si="442"/>
        <v>1.1410897027571421</v>
      </c>
      <c r="N877" s="15" t="s">
        <v>432</v>
      </c>
      <c r="O877" s="197">
        <f t="shared" si="443"/>
        <v>0.53359047704185369</v>
      </c>
      <c r="P877" s="198">
        <f t="shared" si="444"/>
        <v>0</v>
      </c>
      <c r="Q877" s="198">
        <f t="shared" si="445"/>
        <v>0</v>
      </c>
      <c r="R877" s="198">
        <f t="shared" si="446"/>
        <v>0.79950046608127678</v>
      </c>
      <c r="S877" s="77">
        <f t="shared" si="447"/>
        <v>0.72369500994825153</v>
      </c>
      <c r="T877" s="199"/>
      <c r="U877" s="3">
        <f t="shared" si="448"/>
        <v>1.5771534595319974</v>
      </c>
      <c r="V877" s="98">
        <f t="shared" si="449"/>
        <v>8.4572043187067418</v>
      </c>
      <c r="W877" s="49">
        <f t="shared" si="450"/>
        <v>5.0063016361285708</v>
      </c>
      <c r="X877" s="317">
        <f t="shared" si="451"/>
        <v>6.5951007134953929E-2</v>
      </c>
      <c r="Y877" s="318">
        <v>6.5951007134953915E-2</v>
      </c>
      <c r="Z877" s="200"/>
      <c r="AA877" s="66"/>
      <c r="AB877" s="66"/>
      <c r="AC877" s="66">
        <v>250</v>
      </c>
      <c r="AD877" s="66"/>
      <c r="AE877" s="66"/>
      <c r="AF877" s="66"/>
      <c r="AG877" s="66"/>
      <c r="AH877" s="195"/>
      <c r="AI877" s="34"/>
      <c r="AJ877" s="229">
        <v>180</v>
      </c>
      <c r="AK877" s="34"/>
      <c r="AL877" s="34"/>
      <c r="AM877" s="34"/>
      <c r="AN877" s="201"/>
      <c r="AO877" s="201"/>
      <c r="AP877" s="202">
        <v>240</v>
      </c>
      <c r="AQ877" s="18"/>
      <c r="AR877" s="18"/>
      <c r="AS877" s="18"/>
      <c r="AT877" s="51"/>
      <c r="AU877" s="17"/>
      <c r="AV877" s="18"/>
      <c r="AW877" s="112"/>
      <c r="AX877" s="103"/>
      <c r="AY877" s="18"/>
      <c r="AZ877" s="18"/>
      <c r="BA877" s="18"/>
      <c r="BB877" s="17"/>
      <c r="BC877" s="19"/>
      <c r="BD877" s="19"/>
      <c r="BE877" s="19"/>
      <c r="BF877" s="17"/>
      <c r="BG877" s="18"/>
      <c r="BH877" s="18"/>
      <c r="BI877" s="128"/>
      <c r="BJ877" s="331"/>
      <c r="BK877" s="332"/>
      <c r="BL877" s="332"/>
      <c r="BM877" s="332"/>
      <c r="BN877" s="333"/>
      <c r="BO877" s="203">
        <f t="shared" si="452"/>
        <v>6.9363999999999999</v>
      </c>
      <c r="BP877" s="285">
        <v>6.1039322729103249</v>
      </c>
      <c r="BQ877" s="204">
        <v>2.9280143239900105</v>
      </c>
      <c r="BR877" s="204"/>
      <c r="BS877" s="47"/>
      <c r="BT877" s="42"/>
      <c r="BU877" s="42"/>
      <c r="BV877" s="42"/>
      <c r="BW877" s="43"/>
      <c r="BX877" s="191"/>
      <c r="BY877" s="191"/>
      <c r="BZ877" s="205"/>
      <c r="CA877" s="191"/>
      <c r="CB877" s="206"/>
      <c r="CC877" s="191"/>
      <c r="CD877" s="207">
        <f t="shared" si="453"/>
        <v>48.312957301491487</v>
      </c>
      <c r="CE877" s="47" t="s">
        <v>356</v>
      </c>
      <c r="CF877" s="42">
        <v>31.8</v>
      </c>
      <c r="CG877" s="42" t="s">
        <v>353</v>
      </c>
      <c r="CH877" s="42">
        <v>175</v>
      </c>
      <c r="CI877" s="191"/>
      <c r="CJ877" s="192"/>
      <c r="CK877" s="191" t="s">
        <v>357</v>
      </c>
      <c r="CL877" s="191" t="s">
        <v>358</v>
      </c>
      <c r="CM877" s="208">
        <v>0.13</v>
      </c>
      <c r="CN877" s="191">
        <v>470</v>
      </c>
      <c r="CO877" s="205">
        <f t="shared" si="454"/>
        <v>66.393005517913423</v>
      </c>
      <c r="CP877" s="191">
        <f t="shared" si="455"/>
        <v>36.234717976118617</v>
      </c>
      <c r="CQ877" s="145" t="s">
        <v>353</v>
      </c>
      <c r="CR877" s="191">
        <v>175</v>
      </c>
      <c r="CS877" s="191"/>
      <c r="CT877" s="191"/>
      <c r="CU877" s="191"/>
      <c r="CV877" s="192"/>
      <c r="CW877" s="191" t="s">
        <v>357</v>
      </c>
      <c r="CX877" s="209" t="s">
        <v>358</v>
      </c>
      <c r="CY877" s="208">
        <v>0.13</v>
      </c>
      <c r="CZ877" s="191">
        <v>470</v>
      </c>
      <c r="DA877" s="191"/>
      <c r="DB877" s="191">
        <f t="shared" si="456"/>
        <v>42.339315817815177</v>
      </c>
      <c r="DC877" s="43">
        <f t="shared" si="457"/>
        <v>0</v>
      </c>
      <c r="DD877" s="191" t="s">
        <v>362</v>
      </c>
      <c r="DE877" s="191">
        <v>100</v>
      </c>
      <c r="DF877" s="191" t="s">
        <v>361</v>
      </c>
      <c r="DG877" s="191">
        <v>20</v>
      </c>
      <c r="DH877" s="191" t="s">
        <v>353</v>
      </c>
      <c r="DI877" s="192">
        <v>175</v>
      </c>
      <c r="DJ877" s="191"/>
      <c r="DK877" s="209"/>
      <c r="DL877" s="208"/>
      <c r="DM877" s="191"/>
      <c r="DN877" s="191">
        <f t="shared" si="458"/>
        <v>42.339315817815177</v>
      </c>
      <c r="DO877" s="192">
        <f t="shared" si="459"/>
        <v>0</v>
      </c>
      <c r="DP877" s="191">
        <v>1</v>
      </c>
      <c r="DQ877" s="191" t="s">
        <v>363</v>
      </c>
      <c r="DR877" s="191" t="s">
        <v>371</v>
      </c>
      <c r="DS877" s="208">
        <v>0.13400000000000001</v>
      </c>
      <c r="DT877" s="191">
        <v>580</v>
      </c>
      <c r="DU877" s="191">
        <f t="shared" si="460"/>
        <v>6.1039322729103249</v>
      </c>
      <c r="DV877" s="191">
        <v>0.375</v>
      </c>
      <c r="DW877" s="191">
        <v>0.45</v>
      </c>
      <c r="DX877" s="192">
        <f t="shared" si="461"/>
        <v>8.0521595502485805</v>
      </c>
      <c r="DY877" s="191">
        <v>1</v>
      </c>
      <c r="DZ877" s="191" t="s">
        <v>363</v>
      </c>
      <c r="EA877" s="191" t="s">
        <v>371</v>
      </c>
      <c r="EB877" s="208">
        <v>0.13400000000000001</v>
      </c>
      <c r="EC877" s="191">
        <v>580</v>
      </c>
      <c r="ED877" s="191">
        <f t="shared" si="462"/>
        <v>2.9280143239900105</v>
      </c>
      <c r="EE877" s="191">
        <v>0.47499999999999998</v>
      </c>
      <c r="EF877" s="191">
        <v>0.47499999999999998</v>
      </c>
      <c r="EG877" s="191">
        <f t="shared" si="463"/>
        <v>4.0260797751242903</v>
      </c>
      <c r="EH877" s="166">
        <f t="shared" si="464"/>
        <v>2</v>
      </c>
      <c r="EI877" s="205">
        <f t="shared" si="465"/>
        <v>2.6811608812043954</v>
      </c>
      <c r="EJ877" s="205">
        <f t="shared" si="466"/>
        <v>1.5771534595319974</v>
      </c>
      <c r="EK877" s="51">
        <f t="shared" si="480"/>
        <v>1.1008608644580131</v>
      </c>
      <c r="EL877" s="220">
        <f t="shared" si="467"/>
        <v>0.39351955939780225</v>
      </c>
      <c r="EM877" s="221">
        <f t="shared" si="468"/>
        <v>4.2286021593533709</v>
      </c>
      <c r="EN877" s="191"/>
      <c r="EO877" s="313"/>
      <c r="EP877" s="192" t="s">
        <v>354</v>
      </c>
      <c r="EQ877" s="222">
        <f t="shared" si="469"/>
        <v>2.6811608812043954</v>
      </c>
      <c r="ER877" s="191">
        <f t="shared" si="470"/>
        <v>1.5771534595319974</v>
      </c>
      <c r="ES877" s="51">
        <f t="shared" si="471"/>
        <v>1.1008608644580131</v>
      </c>
      <c r="ET877" s="191">
        <f t="shared" si="481"/>
        <v>3.8617195593978022</v>
      </c>
      <c r="EU877" s="191">
        <f t="shared" si="472"/>
        <v>4.2286021593533709</v>
      </c>
      <c r="EV877" s="191"/>
      <c r="EW877" s="191"/>
      <c r="EX877" s="192" t="str">
        <f t="shared" si="473"/>
        <v>Front</v>
      </c>
      <c r="EY877" s="145"/>
      <c r="EZ877" s="191"/>
      <c r="FA877" s="191"/>
      <c r="FB877" s="191"/>
      <c r="FC877" s="191"/>
      <c r="FD877" s="191"/>
      <c r="FE877" s="191"/>
      <c r="FF877" s="192"/>
      <c r="FG877" s="145"/>
      <c r="FH877" s="191"/>
      <c r="FI877" s="191"/>
      <c r="FJ877" s="191"/>
      <c r="FK877" s="191"/>
      <c r="FL877" s="191"/>
      <c r="FM877" s="191"/>
      <c r="FN877" s="192"/>
      <c r="FO877" s="145"/>
      <c r="FP877" s="191"/>
      <c r="FQ877" s="191"/>
      <c r="FR877" s="191"/>
      <c r="FS877" s="191"/>
      <c r="FT877" s="191"/>
      <c r="FU877" s="191"/>
      <c r="FV877" s="192"/>
      <c r="FW877" s="191"/>
      <c r="FX877" s="191"/>
      <c r="FY877" s="191"/>
      <c r="FZ877" s="191"/>
      <c r="GA877" s="191"/>
      <c r="GB877" s="191"/>
      <c r="GC877" s="191"/>
      <c r="GD877" s="210"/>
      <c r="GE877" s="145"/>
      <c r="GF877" s="191"/>
      <c r="GG877" s="191"/>
      <c r="GH877" s="191"/>
      <c r="GI877" s="191"/>
      <c r="GJ877" s="191"/>
      <c r="GK877" s="191"/>
      <c r="GL877" s="210"/>
      <c r="GM877" s="145"/>
      <c r="GN877" s="191"/>
      <c r="GO877" s="191"/>
      <c r="GP877" s="191"/>
      <c r="GQ877" s="191"/>
      <c r="GR877" s="191"/>
      <c r="GS877" s="191"/>
      <c r="GT877" s="210"/>
      <c r="GU877" s="145"/>
      <c r="GV877" s="191"/>
      <c r="GW877" s="191"/>
      <c r="GX877" s="191"/>
      <c r="GY877" s="191"/>
      <c r="GZ877" s="191"/>
      <c r="HA877" s="191"/>
      <c r="HB877" s="210"/>
      <c r="HC877" s="145"/>
      <c r="HD877" s="191"/>
      <c r="HE877" s="191"/>
      <c r="HF877" s="191"/>
      <c r="HG877" s="191"/>
      <c r="HH877" s="191"/>
      <c r="HI877" s="191"/>
      <c r="HJ877" s="210"/>
      <c r="HR877" s="310"/>
    </row>
    <row r="878" spans="1:226" s="309" customFormat="1" ht="14.45" customHeight="1" x14ac:dyDescent="0.25">
      <c r="A878" s="211" t="s">
        <v>431</v>
      </c>
      <c r="B878" s="194" t="s">
        <v>0</v>
      </c>
      <c r="C878" s="31">
        <f t="shared" si="482"/>
        <v>868</v>
      </c>
      <c r="D878" s="173" t="str">
        <f t="shared" si="436"/>
        <v>Dw_868</v>
      </c>
      <c r="E878" s="4">
        <v>450.80326359168129</v>
      </c>
      <c r="F878" s="195" t="s">
        <v>360</v>
      </c>
      <c r="G878" s="195">
        <v>17.5</v>
      </c>
      <c r="H878" s="3">
        <f t="shared" si="437"/>
        <v>42.467677575227349</v>
      </c>
      <c r="I878" s="196">
        <f t="shared" si="438"/>
        <v>157.95487941019778</v>
      </c>
      <c r="J878" s="1">
        <f t="shared" si="439"/>
        <v>0.30000000000000004</v>
      </c>
      <c r="K878" s="280">
        <f t="shared" si="440"/>
        <v>0.64895607446711767</v>
      </c>
      <c r="L878" s="280">
        <f t="shared" si="441"/>
        <v>0.75903687847440238</v>
      </c>
      <c r="M878" s="225">
        <f t="shared" si="442"/>
        <v>1.1158242345397589</v>
      </c>
      <c r="N878" s="15" t="s">
        <v>432</v>
      </c>
      <c r="O878" s="197">
        <f t="shared" si="443"/>
        <v>0.56927765885580173</v>
      </c>
      <c r="P878" s="198">
        <f t="shared" si="444"/>
        <v>0</v>
      </c>
      <c r="Q878" s="198">
        <f t="shared" si="445"/>
        <v>0</v>
      </c>
      <c r="R878" s="198">
        <f t="shared" si="446"/>
        <v>0.78179830509712966</v>
      </c>
      <c r="S878" s="77">
        <f t="shared" si="447"/>
        <v>0.74338702785940092</v>
      </c>
      <c r="T878" s="199"/>
      <c r="U878" s="3">
        <f t="shared" si="448"/>
        <v>1.7648361822062113</v>
      </c>
      <c r="V878" s="98">
        <f t="shared" si="449"/>
        <v>10.589798950082267</v>
      </c>
      <c r="W878" s="49">
        <f t="shared" si="450"/>
        <v>4.0102439881445946</v>
      </c>
      <c r="X878" s="317">
        <f t="shared" si="451"/>
        <v>8.9064958150952153E-2</v>
      </c>
      <c r="Y878" s="318">
        <v>8.9064958150952153E-2</v>
      </c>
      <c r="Z878" s="200"/>
      <c r="AA878" s="66"/>
      <c r="AB878" s="66"/>
      <c r="AC878" s="66">
        <v>250</v>
      </c>
      <c r="AD878" s="66"/>
      <c r="AE878" s="66"/>
      <c r="AF878" s="66"/>
      <c r="AG878" s="66"/>
      <c r="AH878" s="195"/>
      <c r="AI878" s="34"/>
      <c r="AJ878" s="229">
        <v>180</v>
      </c>
      <c r="AK878" s="34"/>
      <c r="AL878" s="34"/>
      <c r="AM878" s="34"/>
      <c r="AN878" s="201"/>
      <c r="AO878" s="201"/>
      <c r="AP878" s="202">
        <v>240</v>
      </c>
      <c r="AQ878" s="18"/>
      <c r="AR878" s="18"/>
      <c r="AS878" s="18"/>
      <c r="AT878" s="51"/>
      <c r="AU878" s="17"/>
      <c r="AV878" s="18"/>
      <c r="AW878" s="112"/>
      <c r="AX878" s="103"/>
      <c r="AY878" s="18"/>
      <c r="AZ878" s="18"/>
      <c r="BA878" s="18"/>
      <c r="BB878" s="17"/>
      <c r="BC878" s="19"/>
      <c r="BD878" s="19"/>
      <c r="BE878" s="19"/>
      <c r="BF878" s="17"/>
      <c r="BG878" s="18"/>
      <c r="BH878" s="18"/>
      <c r="BI878" s="128"/>
      <c r="BJ878" s="331"/>
      <c r="BK878" s="332"/>
      <c r="BL878" s="332"/>
      <c r="BM878" s="332"/>
      <c r="BN878" s="333"/>
      <c r="BO878" s="203">
        <f t="shared" si="452"/>
        <v>6.9363999999999999</v>
      </c>
      <c r="BP878" s="285">
        <v>6.1224378027834829</v>
      </c>
      <c r="BQ878" s="204">
        <v>2.795789539716123</v>
      </c>
      <c r="BR878" s="204"/>
      <c r="BS878" s="47"/>
      <c r="BT878" s="42"/>
      <c r="BU878" s="42"/>
      <c r="BV878" s="42"/>
      <c r="BW878" s="43"/>
      <c r="BX878" s="191"/>
      <c r="BY878" s="191"/>
      <c r="BZ878" s="205"/>
      <c r="CA878" s="191"/>
      <c r="CB878" s="206"/>
      <c r="CC878" s="191"/>
      <c r="CD878" s="207">
        <f t="shared" si="453"/>
        <v>47.386463823059337</v>
      </c>
      <c r="CE878" s="47" t="s">
        <v>356</v>
      </c>
      <c r="CF878" s="42">
        <v>31.8</v>
      </c>
      <c r="CG878" s="42" t="s">
        <v>353</v>
      </c>
      <c r="CH878" s="42">
        <v>175</v>
      </c>
      <c r="CI878" s="191"/>
      <c r="CJ878" s="192"/>
      <c r="CK878" s="191" t="s">
        <v>357</v>
      </c>
      <c r="CL878" s="191" t="s">
        <v>358</v>
      </c>
      <c r="CM878" s="208">
        <v>0.13</v>
      </c>
      <c r="CN878" s="191">
        <v>470</v>
      </c>
      <c r="CO878" s="205">
        <f t="shared" si="454"/>
        <v>63.047970408315216</v>
      </c>
      <c r="CP878" s="191">
        <f t="shared" si="455"/>
        <v>35.539847867294498</v>
      </c>
      <c r="CQ878" s="145" t="s">
        <v>353</v>
      </c>
      <c r="CR878" s="191">
        <v>175</v>
      </c>
      <c r="CS878" s="191"/>
      <c r="CT878" s="191"/>
      <c r="CU878" s="191"/>
      <c r="CV878" s="192"/>
      <c r="CW878" s="191" t="s">
        <v>357</v>
      </c>
      <c r="CX878" s="209" t="s">
        <v>358</v>
      </c>
      <c r="CY878" s="208">
        <v>0.13</v>
      </c>
      <c r="CZ878" s="191">
        <v>470</v>
      </c>
      <c r="DA878" s="191"/>
      <c r="DB878" s="191">
        <f t="shared" si="456"/>
        <v>42.467677575227349</v>
      </c>
      <c r="DC878" s="43">
        <f t="shared" si="457"/>
        <v>0</v>
      </c>
      <c r="DD878" s="191" t="s">
        <v>362</v>
      </c>
      <c r="DE878" s="191">
        <v>100</v>
      </c>
      <c r="DF878" s="191" t="s">
        <v>361</v>
      </c>
      <c r="DG878" s="191">
        <v>20</v>
      </c>
      <c r="DH878" s="191" t="s">
        <v>353</v>
      </c>
      <c r="DI878" s="192">
        <v>175</v>
      </c>
      <c r="DJ878" s="191"/>
      <c r="DK878" s="209"/>
      <c r="DL878" s="208"/>
      <c r="DM878" s="191"/>
      <c r="DN878" s="191">
        <f t="shared" si="458"/>
        <v>42.467677575227349</v>
      </c>
      <c r="DO878" s="192">
        <f t="shared" si="459"/>
        <v>0</v>
      </c>
      <c r="DP878" s="191">
        <v>1</v>
      </c>
      <c r="DQ878" s="191" t="s">
        <v>363</v>
      </c>
      <c r="DR878" s="191" t="s">
        <v>371</v>
      </c>
      <c r="DS878" s="208">
        <v>0.13400000000000001</v>
      </c>
      <c r="DT878" s="191">
        <v>580</v>
      </c>
      <c r="DU878" s="191">
        <f t="shared" si="460"/>
        <v>6.1224378027834829</v>
      </c>
      <c r="DV878" s="191">
        <v>0.375</v>
      </c>
      <c r="DW878" s="191">
        <v>0.45</v>
      </c>
      <c r="DX878" s="192">
        <f t="shared" si="461"/>
        <v>7.8977439705098895</v>
      </c>
      <c r="DY878" s="191">
        <v>1</v>
      </c>
      <c r="DZ878" s="191" t="s">
        <v>363</v>
      </c>
      <c r="EA878" s="191" t="s">
        <v>371</v>
      </c>
      <c r="EB878" s="208">
        <v>0.13400000000000001</v>
      </c>
      <c r="EC878" s="191">
        <v>580</v>
      </c>
      <c r="ED878" s="191">
        <f t="shared" si="462"/>
        <v>2.795789539716123</v>
      </c>
      <c r="EE878" s="191">
        <v>0.47499999999999998</v>
      </c>
      <c r="EF878" s="191">
        <v>0.47499999999999998</v>
      </c>
      <c r="EG878" s="191">
        <f t="shared" si="463"/>
        <v>3.9488719852549448</v>
      </c>
      <c r="EH878" s="166">
        <f t="shared" si="464"/>
        <v>2</v>
      </c>
      <c r="EI878" s="205">
        <f t="shared" si="465"/>
        <v>3.0002215097505593</v>
      </c>
      <c r="EJ878" s="205">
        <f t="shared" si="466"/>
        <v>1.7648361822062115</v>
      </c>
      <c r="EK878" s="51">
        <f t="shared" si="480"/>
        <v>0.78095335750991146</v>
      </c>
      <c r="EL878" s="220">
        <f t="shared" si="467"/>
        <v>0.2339892451247203</v>
      </c>
      <c r="EM878" s="221">
        <f t="shared" si="468"/>
        <v>5.2948994750411336</v>
      </c>
      <c r="EN878" s="191"/>
      <c r="EO878" s="313"/>
      <c r="EP878" s="192" t="s">
        <v>354</v>
      </c>
      <c r="EQ878" s="222">
        <f t="shared" si="469"/>
        <v>3.0002215097505593</v>
      </c>
      <c r="ER878" s="191">
        <f t="shared" si="470"/>
        <v>1.7648361822062115</v>
      </c>
      <c r="ES878" s="51">
        <f t="shared" si="471"/>
        <v>0.78095335750991146</v>
      </c>
      <c r="ET878" s="191">
        <f t="shared" si="481"/>
        <v>3.7021892451247203</v>
      </c>
      <c r="EU878" s="191">
        <f t="shared" si="472"/>
        <v>5.2948994750411336</v>
      </c>
      <c r="EV878" s="191"/>
      <c r="EW878" s="191"/>
      <c r="EX878" s="192" t="str">
        <f t="shared" si="473"/>
        <v>Front</v>
      </c>
      <c r="EY878" s="145"/>
      <c r="EZ878" s="191"/>
      <c r="FA878" s="191"/>
      <c r="FB878" s="191"/>
      <c r="FC878" s="191"/>
      <c r="FD878" s="191"/>
      <c r="FE878" s="191"/>
      <c r="FF878" s="192"/>
      <c r="FG878" s="145"/>
      <c r="FH878" s="191"/>
      <c r="FI878" s="191"/>
      <c r="FJ878" s="191"/>
      <c r="FK878" s="191"/>
      <c r="FL878" s="191"/>
      <c r="FM878" s="191"/>
      <c r="FN878" s="192"/>
      <c r="FO878" s="145"/>
      <c r="FP878" s="191"/>
      <c r="FQ878" s="191"/>
      <c r="FR878" s="191"/>
      <c r="FS878" s="191"/>
      <c r="FT878" s="191"/>
      <c r="FU878" s="191"/>
      <c r="FV878" s="192"/>
      <c r="FW878" s="191"/>
      <c r="FX878" s="191"/>
      <c r="FY878" s="191"/>
      <c r="FZ878" s="191"/>
      <c r="GA878" s="191"/>
      <c r="GB878" s="191"/>
      <c r="GC878" s="191"/>
      <c r="GD878" s="210"/>
      <c r="GE878" s="145"/>
      <c r="GF878" s="191"/>
      <c r="GG878" s="191"/>
      <c r="GH878" s="191"/>
      <c r="GI878" s="191"/>
      <c r="GJ878" s="191"/>
      <c r="GK878" s="191"/>
      <c r="GL878" s="210"/>
      <c r="GM878" s="145"/>
      <c r="GN878" s="191"/>
      <c r="GO878" s="191"/>
      <c r="GP878" s="191"/>
      <c r="GQ878" s="191"/>
      <c r="GR878" s="191"/>
      <c r="GS878" s="191"/>
      <c r="GT878" s="210"/>
      <c r="GU878" s="145"/>
      <c r="GV878" s="191"/>
      <c r="GW878" s="191"/>
      <c r="GX878" s="191"/>
      <c r="GY878" s="191"/>
      <c r="GZ878" s="191"/>
      <c r="HA878" s="191"/>
      <c r="HB878" s="210"/>
      <c r="HC878" s="145"/>
      <c r="HD878" s="191"/>
      <c r="HE878" s="191"/>
      <c r="HF878" s="191"/>
      <c r="HG878" s="191"/>
      <c r="HH878" s="191"/>
      <c r="HI878" s="191"/>
      <c r="HJ878" s="210"/>
      <c r="HR878" s="310"/>
    </row>
    <row r="879" spans="1:226" s="309" customFormat="1" ht="14.45" customHeight="1" x14ac:dyDescent="0.25">
      <c r="A879" s="211" t="s">
        <v>431</v>
      </c>
      <c r="B879" s="194" t="s">
        <v>0</v>
      </c>
      <c r="C879" s="31">
        <f t="shared" si="482"/>
        <v>869</v>
      </c>
      <c r="D879" s="173" t="str">
        <f t="shared" si="436"/>
        <v>Dw_869</v>
      </c>
      <c r="E879" s="4">
        <v>551.54377179130529</v>
      </c>
      <c r="F879" s="195" t="s">
        <v>360</v>
      </c>
      <c r="G879" s="195">
        <v>17.5</v>
      </c>
      <c r="H879" s="3">
        <f t="shared" si="437"/>
        <v>54.538301179299985</v>
      </c>
      <c r="I879" s="196">
        <f t="shared" si="438"/>
        <v>192.22415788049136</v>
      </c>
      <c r="J879" s="1">
        <f t="shared" si="439"/>
        <v>0.30000000000000004</v>
      </c>
      <c r="K879" s="280">
        <f t="shared" si="440"/>
        <v>0.69355312976055639</v>
      </c>
      <c r="L879" s="280">
        <f t="shared" si="441"/>
        <v>0.83612835195372615</v>
      </c>
      <c r="M879" s="225">
        <f t="shared" si="442"/>
        <v>1.0573715373817882</v>
      </c>
      <c r="N879" s="15" t="s">
        <v>432</v>
      </c>
      <c r="O879" s="197">
        <f t="shared" si="443"/>
        <v>0.62709626396529461</v>
      </c>
      <c r="P879" s="198">
        <f t="shared" si="444"/>
        <v>0</v>
      </c>
      <c r="Q879" s="198">
        <f t="shared" si="445"/>
        <v>0</v>
      </c>
      <c r="R879" s="198">
        <f t="shared" si="446"/>
        <v>0.74084362948434701</v>
      </c>
      <c r="S879" s="77">
        <f t="shared" si="447"/>
        <v>0.90034289642288245</v>
      </c>
      <c r="T879" s="199"/>
      <c r="U879" s="3">
        <f t="shared" si="448"/>
        <v>2.0420710003616205</v>
      </c>
      <c r="V879" s="98">
        <f t="shared" si="449"/>
        <v>14.178183499760891</v>
      </c>
      <c r="W879" s="49">
        <f t="shared" si="450"/>
        <v>3.8466353027677878</v>
      </c>
      <c r="X879" s="317">
        <f t="shared" si="451"/>
        <v>0.1054018041857202</v>
      </c>
      <c r="Y879" s="318">
        <v>0.1054018041857202</v>
      </c>
      <c r="Z879" s="200"/>
      <c r="AA879" s="66"/>
      <c r="AB879" s="66"/>
      <c r="AC879" s="66">
        <v>250</v>
      </c>
      <c r="AD879" s="66"/>
      <c r="AE879" s="66"/>
      <c r="AF879" s="66"/>
      <c r="AG879" s="66"/>
      <c r="AH879" s="195"/>
      <c r="AI879" s="34"/>
      <c r="AJ879" s="229">
        <v>180</v>
      </c>
      <c r="AK879" s="34"/>
      <c r="AL879" s="34"/>
      <c r="AM879" s="34"/>
      <c r="AN879" s="201"/>
      <c r="AO879" s="201"/>
      <c r="AP879" s="202">
        <v>240</v>
      </c>
      <c r="AQ879" s="18"/>
      <c r="AR879" s="18"/>
      <c r="AS879" s="18"/>
      <c r="AT879" s="51"/>
      <c r="AU879" s="17"/>
      <c r="AV879" s="18"/>
      <c r="AW879" s="112"/>
      <c r="AX879" s="103"/>
      <c r="AY879" s="18"/>
      <c r="AZ879" s="18"/>
      <c r="BA879" s="18"/>
      <c r="BB879" s="17"/>
      <c r="BC879" s="19"/>
      <c r="BD879" s="19"/>
      <c r="BE879" s="19"/>
      <c r="BF879" s="17"/>
      <c r="BG879" s="18"/>
      <c r="BH879" s="18"/>
      <c r="BI879" s="128"/>
      <c r="BJ879" s="331"/>
      <c r="BK879" s="332"/>
      <c r="BL879" s="332"/>
      <c r="BM879" s="332"/>
      <c r="BN879" s="333"/>
      <c r="BO879" s="203">
        <f t="shared" si="452"/>
        <v>6.9363999999999999</v>
      </c>
      <c r="BP879" s="285">
        <v>7.8626234328037574</v>
      </c>
      <c r="BQ879" s="204">
        <v>2.8092244025232493</v>
      </c>
      <c r="BR879" s="204"/>
      <c r="BS879" s="47"/>
      <c r="BT879" s="42"/>
      <c r="BU879" s="42"/>
      <c r="BV879" s="42"/>
      <c r="BW879" s="43"/>
      <c r="BX879" s="191"/>
      <c r="BY879" s="191"/>
      <c r="BZ879" s="205"/>
      <c r="CA879" s="191"/>
      <c r="CB879" s="206"/>
      <c r="CC879" s="191"/>
      <c r="CD879" s="207">
        <f t="shared" si="453"/>
        <v>57.667247364147414</v>
      </c>
      <c r="CE879" s="47" t="s">
        <v>356</v>
      </c>
      <c r="CF879" s="42">
        <v>31.8</v>
      </c>
      <c r="CG879" s="42" t="s">
        <v>353</v>
      </c>
      <c r="CH879" s="42">
        <v>175</v>
      </c>
      <c r="CI879" s="191"/>
      <c r="CJ879" s="192"/>
      <c r="CK879" s="191" t="s">
        <v>357</v>
      </c>
      <c r="CL879" s="191" t="s">
        <v>358</v>
      </c>
      <c r="CM879" s="208">
        <v>0.13</v>
      </c>
      <c r="CN879" s="191">
        <v>470</v>
      </c>
      <c r="CO879" s="205">
        <f t="shared" si="454"/>
        <v>73.176001670463535</v>
      </c>
      <c r="CP879" s="191">
        <f t="shared" si="455"/>
        <v>43.250435523110561</v>
      </c>
      <c r="CQ879" s="145" t="s">
        <v>353</v>
      </c>
      <c r="CR879" s="191">
        <v>175</v>
      </c>
      <c r="CS879" s="191"/>
      <c r="CT879" s="191"/>
      <c r="CU879" s="191"/>
      <c r="CV879" s="192"/>
      <c r="CW879" s="191" t="s">
        <v>357</v>
      </c>
      <c r="CX879" s="209" t="s">
        <v>358</v>
      </c>
      <c r="CY879" s="208">
        <v>0.13</v>
      </c>
      <c r="CZ879" s="191">
        <v>470</v>
      </c>
      <c r="DA879" s="191"/>
      <c r="DB879" s="191">
        <f t="shared" si="456"/>
        <v>54.538301179299985</v>
      </c>
      <c r="DC879" s="43">
        <f t="shared" si="457"/>
        <v>0</v>
      </c>
      <c r="DD879" s="191" t="s">
        <v>362</v>
      </c>
      <c r="DE879" s="191">
        <v>100</v>
      </c>
      <c r="DF879" s="191" t="s">
        <v>361</v>
      </c>
      <c r="DG879" s="191">
        <v>20</v>
      </c>
      <c r="DH879" s="191" t="s">
        <v>353</v>
      </c>
      <c r="DI879" s="192">
        <v>175</v>
      </c>
      <c r="DJ879" s="191"/>
      <c r="DK879" s="209"/>
      <c r="DL879" s="208"/>
      <c r="DM879" s="191"/>
      <c r="DN879" s="191">
        <f t="shared" si="458"/>
        <v>54.538301179299985</v>
      </c>
      <c r="DO879" s="192">
        <f t="shared" si="459"/>
        <v>0</v>
      </c>
      <c r="DP879" s="191">
        <v>1</v>
      </c>
      <c r="DQ879" s="191" t="s">
        <v>363</v>
      </c>
      <c r="DR879" s="191" t="s">
        <v>371</v>
      </c>
      <c r="DS879" s="208">
        <v>0.13400000000000001</v>
      </c>
      <c r="DT879" s="191">
        <v>580</v>
      </c>
      <c r="DU879" s="191">
        <f t="shared" si="460"/>
        <v>7.8626234328037574</v>
      </c>
      <c r="DV879" s="191">
        <v>0.375</v>
      </c>
      <c r="DW879" s="191">
        <v>0.45</v>
      </c>
      <c r="DX879" s="192">
        <f t="shared" si="461"/>
        <v>9.6112078940245684</v>
      </c>
      <c r="DY879" s="191">
        <v>1</v>
      </c>
      <c r="DZ879" s="191" t="s">
        <v>363</v>
      </c>
      <c r="EA879" s="191" t="s">
        <v>371</v>
      </c>
      <c r="EB879" s="208">
        <v>0.13400000000000001</v>
      </c>
      <c r="EC879" s="191">
        <v>580</v>
      </c>
      <c r="ED879" s="191">
        <f t="shared" si="462"/>
        <v>2.8092244025232493</v>
      </c>
      <c r="EE879" s="191">
        <v>0.47499999999999998</v>
      </c>
      <c r="EF879" s="191">
        <v>0.47499999999999998</v>
      </c>
      <c r="EG879" s="191">
        <f t="shared" si="463"/>
        <v>4.8056039470122842</v>
      </c>
      <c r="EH879" s="166">
        <f t="shared" si="464"/>
        <v>2</v>
      </c>
      <c r="EI879" s="205">
        <f t="shared" si="465"/>
        <v>3.4715207006147546</v>
      </c>
      <c r="EJ879" s="205">
        <f t="shared" si="466"/>
        <v>2.0420710003616205</v>
      </c>
      <c r="EK879" s="51">
        <f t="shared" si="480"/>
        <v>0.51715340216162886</v>
      </c>
      <c r="EL879" s="220">
        <f t="shared" si="467"/>
        <v>1.7324396496926227</v>
      </c>
      <c r="EM879" s="221">
        <f t="shared" si="468"/>
        <v>7.0890917498804455</v>
      </c>
      <c r="EN879" s="191"/>
      <c r="EO879" s="313"/>
      <c r="EP879" s="192" t="s">
        <v>354</v>
      </c>
      <c r="EQ879" s="222">
        <f t="shared" si="469"/>
        <v>3.4715207006147546</v>
      </c>
      <c r="ER879" s="191">
        <f t="shared" si="470"/>
        <v>2.0420710003616205</v>
      </c>
      <c r="ES879" s="51">
        <f t="shared" si="471"/>
        <v>0.51715340216162886</v>
      </c>
      <c r="ET879" s="191">
        <f t="shared" si="481"/>
        <v>1.7324396496926227</v>
      </c>
      <c r="EU879" s="191">
        <f t="shared" si="472"/>
        <v>7.0890917498804455</v>
      </c>
      <c r="EV879" s="191"/>
      <c r="EW879" s="191"/>
      <c r="EX879" s="192" t="str">
        <f t="shared" si="473"/>
        <v>Rear</v>
      </c>
      <c r="EY879" s="145"/>
      <c r="EZ879" s="191"/>
      <c r="FA879" s="191"/>
      <c r="FB879" s="191"/>
      <c r="FC879" s="191"/>
      <c r="FD879" s="191"/>
      <c r="FE879" s="191"/>
      <c r="FF879" s="192"/>
      <c r="FG879" s="145"/>
      <c r="FH879" s="191"/>
      <c r="FI879" s="191"/>
      <c r="FJ879" s="191"/>
      <c r="FK879" s="191"/>
      <c r="FL879" s="191"/>
      <c r="FM879" s="191"/>
      <c r="FN879" s="192"/>
      <c r="FO879" s="145"/>
      <c r="FP879" s="191"/>
      <c r="FQ879" s="191"/>
      <c r="FR879" s="191"/>
      <c r="FS879" s="191"/>
      <c r="FT879" s="191"/>
      <c r="FU879" s="191"/>
      <c r="FV879" s="192"/>
      <c r="FW879" s="191"/>
      <c r="FX879" s="191"/>
      <c r="FY879" s="191"/>
      <c r="FZ879" s="191"/>
      <c r="GA879" s="191"/>
      <c r="GB879" s="191"/>
      <c r="GC879" s="191"/>
      <c r="GD879" s="210"/>
      <c r="GE879" s="145"/>
      <c r="GF879" s="191"/>
      <c r="GG879" s="191"/>
      <c r="GH879" s="191"/>
      <c r="GI879" s="191"/>
      <c r="GJ879" s="191"/>
      <c r="GK879" s="191"/>
      <c r="GL879" s="210"/>
      <c r="GM879" s="145"/>
      <c r="GN879" s="191"/>
      <c r="GO879" s="191"/>
      <c r="GP879" s="191"/>
      <c r="GQ879" s="191"/>
      <c r="GR879" s="191"/>
      <c r="GS879" s="191"/>
      <c r="GT879" s="210"/>
      <c r="GU879" s="145"/>
      <c r="GV879" s="191"/>
      <c r="GW879" s="191"/>
      <c r="GX879" s="191"/>
      <c r="GY879" s="191"/>
      <c r="GZ879" s="191"/>
      <c r="HA879" s="191"/>
      <c r="HB879" s="210"/>
      <c r="HC879" s="145"/>
      <c r="HD879" s="191"/>
      <c r="HE879" s="191"/>
      <c r="HF879" s="191"/>
      <c r="HG879" s="191"/>
      <c r="HH879" s="191"/>
      <c r="HI879" s="191"/>
      <c r="HJ879" s="210"/>
      <c r="HR879" s="310"/>
    </row>
    <row r="880" spans="1:226" s="309" customFormat="1" ht="14.45" customHeight="1" x14ac:dyDescent="0.25">
      <c r="A880" s="211" t="s">
        <v>431</v>
      </c>
      <c r="B880" s="194" t="s">
        <v>0</v>
      </c>
      <c r="C880" s="31">
        <f t="shared" si="482"/>
        <v>870</v>
      </c>
      <c r="D880" s="173" t="str">
        <f t="shared" si="436"/>
        <v>Dw_870</v>
      </c>
      <c r="E880" s="4">
        <v>515.14017619527476</v>
      </c>
      <c r="F880" s="195" t="s">
        <v>360</v>
      </c>
      <c r="G880" s="195">
        <v>17.5</v>
      </c>
      <c r="H880" s="3">
        <f t="shared" si="437"/>
        <v>50.322221870682924</v>
      </c>
      <c r="I880" s="196">
        <f t="shared" si="438"/>
        <v>186.82829022986215</v>
      </c>
      <c r="J880" s="1">
        <f t="shared" si="439"/>
        <v>0.30000000000000004</v>
      </c>
      <c r="K880" s="280">
        <f t="shared" si="440"/>
        <v>0.65033633740680064</v>
      </c>
      <c r="L880" s="280">
        <f t="shared" si="441"/>
        <v>0.74341068446664271</v>
      </c>
      <c r="M880" s="225">
        <f t="shared" si="442"/>
        <v>1.1137919786807302</v>
      </c>
      <c r="N880" s="15" t="s">
        <v>432</v>
      </c>
      <c r="O880" s="197">
        <f t="shared" si="443"/>
        <v>0.55755801334998201</v>
      </c>
      <c r="P880" s="198">
        <f t="shared" si="444"/>
        <v>0</v>
      </c>
      <c r="Q880" s="198">
        <f t="shared" si="445"/>
        <v>0</v>
      </c>
      <c r="R880" s="198">
        <f t="shared" si="446"/>
        <v>0.78037441221424408</v>
      </c>
      <c r="S880" s="77">
        <f t="shared" si="447"/>
        <v>0.80956627868202413</v>
      </c>
      <c r="T880" s="199"/>
      <c r="U880" s="3">
        <f t="shared" si="448"/>
        <v>1.7814518065973257</v>
      </c>
      <c r="V880" s="98">
        <f t="shared" si="449"/>
        <v>10.790139833378177</v>
      </c>
      <c r="W880" s="49">
        <f t="shared" si="450"/>
        <v>4.6637228662242505</v>
      </c>
      <c r="X880" s="317">
        <f t="shared" si="451"/>
        <v>7.7085283242460959E-2</v>
      </c>
      <c r="Y880" s="318">
        <v>7.7085283242460945E-2</v>
      </c>
      <c r="Z880" s="200"/>
      <c r="AA880" s="66"/>
      <c r="AB880" s="66"/>
      <c r="AC880" s="66">
        <v>250</v>
      </c>
      <c r="AD880" s="66"/>
      <c r="AE880" s="66"/>
      <c r="AF880" s="66"/>
      <c r="AG880" s="66"/>
      <c r="AH880" s="195"/>
      <c r="AI880" s="34"/>
      <c r="AJ880" s="229">
        <v>180</v>
      </c>
      <c r="AK880" s="34"/>
      <c r="AL880" s="34"/>
      <c r="AM880" s="34"/>
      <c r="AN880" s="201"/>
      <c r="AO880" s="201"/>
      <c r="AP880" s="202">
        <v>240</v>
      </c>
      <c r="AQ880" s="18"/>
      <c r="AR880" s="18"/>
      <c r="AS880" s="18"/>
      <c r="AT880" s="51"/>
      <c r="AU880" s="17"/>
      <c r="AV880" s="18"/>
      <c r="AW880" s="112"/>
      <c r="AX880" s="103"/>
      <c r="AY880" s="18"/>
      <c r="AZ880" s="18"/>
      <c r="BA880" s="18"/>
      <c r="BB880" s="17"/>
      <c r="BC880" s="19"/>
      <c r="BD880" s="19"/>
      <c r="BE880" s="19"/>
      <c r="BF880" s="17"/>
      <c r="BG880" s="18"/>
      <c r="BH880" s="18"/>
      <c r="BI880" s="128"/>
      <c r="BJ880" s="331"/>
      <c r="BK880" s="332"/>
      <c r="BL880" s="332"/>
      <c r="BM880" s="332"/>
      <c r="BN880" s="333"/>
      <c r="BO880" s="203">
        <f t="shared" si="452"/>
        <v>6.9363999999999999</v>
      </c>
      <c r="BP880" s="285">
        <v>7.2548039142325882</v>
      </c>
      <c r="BQ880" s="204">
        <v>3.0365234341415226</v>
      </c>
      <c r="BR880" s="204"/>
      <c r="BS880" s="47"/>
      <c r="BT880" s="42"/>
      <c r="BU880" s="42"/>
      <c r="BV880" s="42"/>
      <c r="BW880" s="43"/>
      <c r="BX880" s="191"/>
      <c r="BY880" s="191"/>
      <c r="BZ880" s="205"/>
      <c r="CA880" s="191"/>
      <c r="CB880" s="206"/>
      <c r="CC880" s="191"/>
      <c r="CD880" s="207">
        <f t="shared" si="453"/>
        <v>56.04848706895865</v>
      </c>
      <c r="CE880" s="47" t="s">
        <v>356</v>
      </c>
      <c r="CF880" s="42">
        <v>31.8</v>
      </c>
      <c r="CG880" s="42" t="s">
        <v>353</v>
      </c>
      <c r="CH880" s="42">
        <v>175</v>
      </c>
      <c r="CI880" s="191"/>
      <c r="CJ880" s="192"/>
      <c r="CK880" s="191" t="s">
        <v>357</v>
      </c>
      <c r="CL880" s="191" t="s">
        <v>358</v>
      </c>
      <c r="CM880" s="208">
        <v>0.13</v>
      </c>
      <c r="CN880" s="191">
        <v>470</v>
      </c>
      <c r="CO880" s="205">
        <f t="shared" si="454"/>
        <v>76.212292637068458</v>
      </c>
      <c r="CP880" s="191">
        <f t="shared" si="455"/>
        <v>42.036365301718988</v>
      </c>
      <c r="CQ880" s="145" t="s">
        <v>353</v>
      </c>
      <c r="CR880" s="191">
        <v>175</v>
      </c>
      <c r="CS880" s="191"/>
      <c r="CT880" s="191"/>
      <c r="CU880" s="191"/>
      <c r="CV880" s="192"/>
      <c r="CW880" s="191" t="s">
        <v>357</v>
      </c>
      <c r="CX880" s="209" t="s">
        <v>358</v>
      </c>
      <c r="CY880" s="208">
        <v>0.13</v>
      </c>
      <c r="CZ880" s="191">
        <v>470</v>
      </c>
      <c r="DA880" s="191"/>
      <c r="DB880" s="191">
        <f t="shared" si="456"/>
        <v>50.322221870682924</v>
      </c>
      <c r="DC880" s="43">
        <f t="shared" si="457"/>
        <v>0</v>
      </c>
      <c r="DD880" s="191" t="s">
        <v>362</v>
      </c>
      <c r="DE880" s="191">
        <v>100</v>
      </c>
      <c r="DF880" s="191" t="s">
        <v>361</v>
      </c>
      <c r="DG880" s="191">
        <v>20</v>
      </c>
      <c r="DH880" s="191" t="s">
        <v>353</v>
      </c>
      <c r="DI880" s="192">
        <v>175</v>
      </c>
      <c r="DJ880" s="191"/>
      <c r="DK880" s="209"/>
      <c r="DL880" s="208"/>
      <c r="DM880" s="191"/>
      <c r="DN880" s="191">
        <f t="shared" si="458"/>
        <v>50.322221870682924</v>
      </c>
      <c r="DO880" s="192">
        <f t="shared" si="459"/>
        <v>0</v>
      </c>
      <c r="DP880" s="191">
        <v>1</v>
      </c>
      <c r="DQ880" s="191" t="s">
        <v>363</v>
      </c>
      <c r="DR880" s="191" t="s">
        <v>371</v>
      </c>
      <c r="DS880" s="208">
        <v>0.13400000000000001</v>
      </c>
      <c r="DT880" s="191">
        <v>580</v>
      </c>
      <c r="DU880" s="191">
        <f t="shared" si="460"/>
        <v>7.2548039142325882</v>
      </c>
      <c r="DV880" s="191">
        <v>0.375</v>
      </c>
      <c r="DW880" s="191">
        <v>0.45</v>
      </c>
      <c r="DX880" s="192">
        <f t="shared" si="461"/>
        <v>9.3414145114931078</v>
      </c>
      <c r="DY880" s="191">
        <v>1</v>
      </c>
      <c r="DZ880" s="191" t="s">
        <v>363</v>
      </c>
      <c r="EA880" s="191" t="s">
        <v>371</v>
      </c>
      <c r="EB880" s="208">
        <v>0.13400000000000001</v>
      </c>
      <c r="EC880" s="191">
        <v>580</v>
      </c>
      <c r="ED880" s="191">
        <f t="shared" si="462"/>
        <v>3.0365234341415226</v>
      </c>
      <c r="EE880" s="191">
        <v>0.47499999999999998</v>
      </c>
      <c r="EF880" s="191">
        <v>0.47499999999999998</v>
      </c>
      <c r="EG880" s="191">
        <f t="shared" si="463"/>
        <v>4.6707072557465539</v>
      </c>
      <c r="EH880" s="166">
        <f t="shared" si="464"/>
        <v>2</v>
      </c>
      <c r="EI880" s="205">
        <f t="shared" si="465"/>
        <v>3.0284680712154537</v>
      </c>
      <c r="EJ880" s="205">
        <f t="shared" si="466"/>
        <v>1.7814518065973257</v>
      </c>
      <c r="EK880" s="51">
        <f t="shared" si="480"/>
        <v>1.0050716275441969</v>
      </c>
      <c r="EL880" s="220">
        <f t="shared" si="467"/>
        <v>0.21986596439227313</v>
      </c>
      <c r="EM880" s="221">
        <f t="shared" si="468"/>
        <v>5.3950699166890885</v>
      </c>
      <c r="EN880" s="191"/>
      <c r="EO880" s="313"/>
      <c r="EP880" s="192" t="s">
        <v>354</v>
      </c>
      <c r="EQ880" s="222">
        <f t="shared" si="469"/>
        <v>3.0284680712154537</v>
      </c>
      <c r="ER880" s="191">
        <f t="shared" si="470"/>
        <v>1.7814518065973257</v>
      </c>
      <c r="ES880" s="51">
        <f t="shared" si="471"/>
        <v>1.0050716275441969</v>
      </c>
      <c r="ET880" s="191">
        <f t="shared" si="481"/>
        <v>3.6880659643922731</v>
      </c>
      <c r="EU880" s="191">
        <f t="shared" si="472"/>
        <v>5.3950699166890885</v>
      </c>
      <c r="EV880" s="191"/>
      <c r="EW880" s="191"/>
      <c r="EX880" s="192" t="str">
        <f t="shared" si="473"/>
        <v>Front</v>
      </c>
      <c r="EY880" s="145"/>
      <c r="EZ880" s="191"/>
      <c r="FA880" s="191"/>
      <c r="FB880" s="191"/>
      <c r="FC880" s="191"/>
      <c r="FD880" s="191"/>
      <c r="FE880" s="191"/>
      <c r="FF880" s="192"/>
      <c r="FG880" s="145"/>
      <c r="FH880" s="191"/>
      <c r="FI880" s="191"/>
      <c r="FJ880" s="191"/>
      <c r="FK880" s="191"/>
      <c r="FL880" s="191"/>
      <c r="FM880" s="191"/>
      <c r="FN880" s="192"/>
      <c r="FO880" s="145"/>
      <c r="FP880" s="191"/>
      <c r="FQ880" s="191"/>
      <c r="FR880" s="191"/>
      <c r="FS880" s="191"/>
      <c r="FT880" s="191"/>
      <c r="FU880" s="191"/>
      <c r="FV880" s="192"/>
      <c r="FW880" s="191"/>
      <c r="FX880" s="191"/>
      <c r="FY880" s="191"/>
      <c r="FZ880" s="191"/>
      <c r="GA880" s="191"/>
      <c r="GB880" s="191"/>
      <c r="GC880" s="191"/>
      <c r="GD880" s="210"/>
      <c r="GE880" s="145"/>
      <c r="GF880" s="191"/>
      <c r="GG880" s="191"/>
      <c r="GH880" s="191"/>
      <c r="GI880" s="191"/>
      <c r="GJ880" s="191"/>
      <c r="GK880" s="191"/>
      <c r="GL880" s="210"/>
      <c r="GM880" s="145"/>
      <c r="GN880" s="191"/>
      <c r="GO880" s="191"/>
      <c r="GP880" s="191"/>
      <c r="GQ880" s="191"/>
      <c r="GR880" s="191"/>
      <c r="GS880" s="191"/>
      <c r="GT880" s="210"/>
      <c r="GU880" s="145"/>
      <c r="GV880" s="191"/>
      <c r="GW880" s="191"/>
      <c r="GX880" s="191"/>
      <c r="GY880" s="191"/>
      <c r="GZ880" s="191"/>
      <c r="HA880" s="191"/>
      <c r="HB880" s="210"/>
      <c r="HC880" s="145"/>
      <c r="HD880" s="191"/>
      <c r="HE880" s="191"/>
      <c r="HF880" s="191"/>
      <c r="HG880" s="191"/>
      <c r="HH880" s="191"/>
      <c r="HI880" s="191"/>
      <c r="HJ880" s="210"/>
      <c r="HR880" s="310"/>
    </row>
    <row r="881" spans="1:226" s="309" customFormat="1" ht="14.45" customHeight="1" x14ac:dyDescent="0.25">
      <c r="A881" s="211" t="s">
        <v>431</v>
      </c>
      <c r="B881" s="194" t="s">
        <v>0</v>
      </c>
      <c r="C881" s="31">
        <f t="shared" si="482"/>
        <v>871</v>
      </c>
      <c r="D881" s="173" t="str">
        <f t="shared" si="436"/>
        <v>Dw_871</v>
      </c>
      <c r="E881" s="4">
        <v>705.58284187771983</v>
      </c>
      <c r="F881" s="195" t="s">
        <v>360</v>
      </c>
      <c r="G881" s="195">
        <v>17.5</v>
      </c>
      <c r="H881" s="3">
        <f t="shared" si="437"/>
        <v>48.575160921602539</v>
      </c>
      <c r="I881" s="196">
        <f t="shared" si="438"/>
        <v>178.28871665582159</v>
      </c>
      <c r="J881" s="1">
        <f t="shared" si="439"/>
        <v>0.30000000000000004</v>
      </c>
      <c r="K881" s="280">
        <f t="shared" si="440"/>
        <v>0.65920228173443784</v>
      </c>
      <c r="L881" s="280">
        <f t="shared" si="441"/>
        <v>0.76285780580337204</v>
      </c>
      <c r="M881" s="225">
        <f t="shared" si="442"/>
        <v>1.1011104025588456</v>
      </c>
      <c r="N881" s="15" t="s">
        <v>432</v>
      </c>
      <c r="O881" s="197">
        <f t="shared" si="443"/>
        <v>0.57214335435252905</v>
      </c>
      <c r="P881" s="198">
        <f t="shared" si="444"/>
        <v>0</v>
      </c>
      <c r="Q881" s="198">
        <f t="shared" si="445"/>
        <v>0</v>
      </c>
      <c r="R881" s="198">
        <f t="shared" si="446"/>
        <v>0.77148911073830073</v>
      </c>
      <c r="S881" s="77">
        <f t="shared" si="447"/>
        <v>0.80603874419070876</v>
      </c>
      <c r="T881" s="199"/>
      <c r="U881" s="3">
        <f t="shared" si="448"/>
        <v>1.8007282420201698</v>
      </c>
      <c r="V881" s="98">
        <f t="shared" si="449"/>
        <v>11.024915485470773</v>
      </c>
      <c r="W881" s="49">
        <f t="shared" si="450"/>
        <v>4.4059440623937212</v>
      </c>
      <c r="X881" s="317">
        <f t="shared" si="451"/>
        <v>8.2980395044316965E-2</v>
      </c>
      <c r="Y881" s="318">
        <v>8.2980395044316951E-2</v>
      </c>
      <c r="Z881" s="200"/>
      <c r="AA881" s="66"/>
      <c r="AB881" s="66"/>
      <c r="AC881" s="66">
        <v>250</v>
      </c>
      <c r="AD881" s="66"/>
      <c r="AE881" s="66"/>
      <c r="AF881" s="66"/>
      <c r="AG881" s="66"/>
      <c r="AH881" s="195"/>
      <c r="AI881" s="34"/>
      <c r="AJ881" s="229">
        <v>180</v>
      </c>
      <c r="AK881" s="34"/>
      <c r="AL881" s="34"/>
      <c r="AM881" s="34"/>
      <c r="AN881" s="201"/>
      <c r="AO881" s="201"/>
      <c r="AP881" s="202">
        <v>240</v>
      </c>
      <c r="AQ881" s="18"/>
      <c r="AR881" s="18"/>
      <c r="AS881" s="18"/>
      <c r="AT881" s="51"/>
      <c r="AU881" s="17"/>
      <c r="AV881" s="18"/>
      <c r="AW881" s="112"/>
      <c r="AX881" s="103"/>
      <c r="AY881" s="18"/>
      <c r="AZ881" s="18"/>
      <c r="BA881" s="18"/>
      <c r="BB881" s="17"/>
      <c r="BC881" s="19"/>
      <c r="BD881" s="19"/>
      <c r="BE881" s="19"/>
      <c r="BF881" s="17"/>
      <c r="BG881" s="18"/>
      <c r="BH881" s="18"/>
      <c r="BI881" s="128"/>
      <c r="BJ881" s="331"/>
      <c r="BK881" s="332"/>
      <c r="BL881" s="332"/>
      <c r="BM881" s="332"/>
      <c r="BN881" s="333"/>
      <c r="BO881" s="203">
        <f t="shared" si="452"/>
        <v>6.9363999999999999</v>
      </c>
      <c r="BP881" s="285">
        <v>7.0029353730469035</v>
      </c>
      <c r="BQ881" s="204">
        <v>2.9104111724546673</v>
      </c>
      <c r="BR881" s="204"/>
      <c r="BS881" s="47"/>
      <c r="BT881" s="42"/>
      <c r="BU881" s="42"/>
      <c r="BV881" s="42"/>
      <c r="BW881" s="43"/>
      <c r="BX881" s="191"/>
      <c r="BY881" s="191"/>
      <c r="BZ881" s="205"/>
      <c r="CA881" s="191"/>
      <c r="CB881" s="206"/>
      <c r="CC881" s="191"/>
      <c r="CD881" s="207">
        <f t="shared" si="453"/>
        <v>53.486614996746482</v>
      </c>
      <c r="CE881" s="47" t="s">
        <v>356</v>
      </c>
      <c r="CF881" s="42">
        <v>31.8</v>
      </c>
      <c r="CG881" s="42" t="s">
        <v>353</v>
      </c>
      <c r="CH881" s="42">
        <v>175</v>
      </c>
      <c r="CI881" s="191"/>
      <c r="CJ881" s="192"/>
      <c r="CK881" s="191" t="s">
        <v>357</v>
      </c>
      <c r="CL881" s="191" t="s">
        <v>358</v>
      </c>
      <c r="CM881" s="208">
        <v>0.13</v>
      </c>
      <c r="CN881" s="191">
        <v>470</v>
      </c>
      <c r="CO881" s="205">
        <f t="shared" si="454"/>
        <v>71.166840961188655</v>
      </c>
      <c r="CP881" s="191">
        <f t="shared" si="455"/>
        <v>40.114961247559862</v>
      </c>
      <c r="CQ881" s="145" t="s">
        <v>353</v>
      </c>
      <c r="CR881" s="191">
        <v>175</v>
      </c>
      <c r="CS881" s="191"/>
      <c r="CT881" s="191"/>
      <c r="CU881" s="191"/>
      <c r="CV881" s="192"/>
      <c r="CW881" s="191" t="s">
        <v>357</v>
      </c>
      <c r="CX881" s="209" t="s">
        <v>358</v>
      </c>
      <c r="CY881" s="208">
        <v>0.13</v>
      </c>
      <c r="CZ881" s="191">
        <v>470</v>
      </c>
      <c r="DA881" s="191"/>
      <c r="DB881" s="191">
        <f t="shared" si="456"/>
        <v>48.575160921602539</v>
      </c>
      <c r="DC881" s="43">
        <f t="shared" si="457"/>
        <v>0</v>
      </c>
      <c r="DD881" s="191" t="s">
        <v>362</v>
      </c>
      <c r="DE881" s="191">
        <v>100</v>
      </c>
      <c r="DF881" s="191" t="s">
        <v>361</v>
      </c>
      <c r="DG881" s="191">
        <v>20</v>
      </c>
      <c r="DH881" s="191" t="s">
        <v>353</v>
      </c>
      <c r="DI881" s="192">
        <v>175</v>
      </c>
      <c r="DJ881" s="191"/>
      <c r="DK881" s="209"/>
      <c r="DL881" s="208"/>
      <c r="DM881" s="191"/>
      <c r="DN881" s="191">
        <f t="shared" si="458"/>
        <v>48.575160921602539</v>
      </c>
      <c r="DO881" s="192">
        <f t="shared" si="459"/>
        <v>0</v>
      </c>
      <c r="DP881" s="191">
        <v>1</v>
      </c>
      <c r="DQ881" s="191" t="s">
        <v>363</v>
      </c>
      <c r="DR881" s="191" t="s">
        <v>371</v>
      </c>
      <c r="DS881" s="208">
        <v>0.13400000000000001</v>
      </c>
      <c r="DT881" s="191">
        <v>580</v>
      </c>
      <c r="DU881" s="191">
        <f t="shared" si="460"/>
        <v>7.0029353730469035</v>
      </c>
      <c r="DV881" s="191">
        <v>0.375</v>
      </c>
      <c r="DW881" s="191">
        <v>0.45</v>
      </c>
      <c r="DX881" s="192">
        <f t="shared" si="461"/>
        <v>8.9144358327910798</v>
      </c>
      <c r="DY881" s="191">
        <v>1</v>
      </c>
      <c r="DZ881" s="191" t="s">
        <v>363</v>
      </c>
      <c r="EA881" s="191" t="s">
        <v>371</v>
      </c>
      <c r="EB881" s="208">
        <v>0.13400000000000001</v>
      </c>
      <c r="EC881" s="191">
        <v>580</v>
      </c>
      <c r="ED881" s="191">
        <f t="shared" si="462"/>
        <v>2.9104111724546673</v>
      </c>
      <c r="EE881" s="191">
        <v>0.47499999999999998</v>
      </c>
      <c r="EF881" s="191">
        <v>0.47499999999999998</v>
      </c>
      <c r="EG881" s="191">
        <f t="shared" si="463"/>
        <v>4.4572179163955399</v>
      </c>
      <c r="EH881" s="166">
        <f t="shared" si="464"/>
        <v>2</v>
      </c>
      <c r="EI881" s="205">
        <f t="shared" si="465"/>
        <v>3.0612380114342885</v>
      </c>
      <c r="EJ881" s="205">
        <f t="shared" si="466"/>
        <v>1.8007282420201698</v>
      </c>
      <c r="EK881" s="51">
        <f t="shared" si="480"/>
        <v>0.85968293043449751</v>
      </c>
      <c r="EL881" s="220">
        <f t="shared" si="467"/>
        <v>0.20348099428285571</v>
      </c>
      <c r="EM881" s="221">
        <f t="shared" si="468"/>
        <v>5.5124577427353865</v>
      </c>
      <c r="EN881" s="191"/>
      <c r="EO881" s="313"/>
      <c r="EP881" s="192" t="s">
        <v>354</v>
      </c>
      <c r="EQ881" s="222">
        <f t="shared" si="469"/>
        <v>3.0612380114342885</v>
      </c>
      <c r="ER881" s="191">
        <f t="shared" si="470"/>
        <v>1.8007282420201698</v>
      </c>
      <c r="ES881" s="51">
        <f t="shared" si="471"/>
        <v>0.85968293043449751</v>
      </c>
      <c r="ET881" s="191">
        <f t="shared" si="481"/>
        <v>3.6716809942828554</v>
      </c>
      <c r="EU881" s="191">
        <f t="shared" si="472"/>
        <v>5.5124577427353865</v>
      </c>
      <c r="EV881" s="191"/>
      <c r="EW881" s="191"/>
      <c r="EX881" s="192" t="str">
        <f t="shared" si="473"/>
        <v>Front</v>
      </c>
      <c r="EY881" s="145"/>
      <c r="EZ881" s="191"/>
      <c r="FA881" s="191"/>
      <c r="FB881" s="191"/>
      <c r="FC881" s="191"/>
      <c r="FD881" s="191"/>
      <c r="FE881" s="191"/>
      <c r="FF881" s="192"/>
      <c r="FG881" s="145"/>
      <c r="FH881" s="191"/>
      <c r="FI881" s="191"/>
      <c r="FJ881" s="191"/>
      <c r="FK881" s="191"/>
      <c r="FL881" s="191"/>
      <c r="FM881" s="191"/>
      <c r="FN881" s="192"/>
      <c r="FO881" s="145"/>
      <c r="FP881" s="191"/>
      <c r="FQ881" s="191"/>
      <c r="FR881" s="191"/>
      <c r="FS881" s="191"/>
      <c r="FT881" s="191"/>
      <c r="FU881" s="191"/>
      <c r="FV881" s="192"/>
      <c r="FW881" s="191"/>
      <c r="FX881" s="191"/>
      <c r="FY881" s="191"/>
      <c r="FZ881" s="191"/>
      <c r="GA881" s="191"/>
      <c r="GB881" s="191"/>
      <c r="GC881" s="191"/>
      <c r="GD881" s="210"/>
      <c r="GE881" s="145"/>
      <c r="GF881" s="191"/>
      <c r="GG881" s="191"/>
      <c r="GH881" s="191"/>
      <c r="GI881" s="191"/>
      <c r="GJ881" s="191"/>
      <c r="GK881" s="191"/>
      <c r="GL881" s="210"/>
      <c r="GM881" s="145"/>
      <c r="GN881" s="191"/>
      <c r="GO881" s="191"/>
      <c r="GP881" s="191"/>
      <c r="GQ881" s="191"/>
      <c r="GR881" s="191"/>
      <c r="GS881" s="191"/>
      <c r="GT881" s="210"/>
      <c r="GU881" s="145"/>
      <c r="GV881" s="191"/>
      <c r="GW881" s="191"/>
      <c r="GX881" s="191"/>
      <c r="GY881" s="191"/>
      <c r="GZ881" s="191"/>
      <c r="HA881" s="191"/>
      <c r="HB881" s="210"/>
      <c r="HC881" s="145"/>
      <c r="HD881" s="191"/>
      <c r="HE881" s="191"/>
      <c r="HF881" s="191"/>
      <c r="HG881" s="191"/>
      <c r="HH881" s="191"/>
      <c r="HI881" s="191"/>
      <c r="HJ881" s="210"/>
      <c r="HR881" s="310"/>
    </row>
    <row r="882" spans="1:226" s="309" customFormat="1" ht="14.45" customHeight="1" x14ac:dyDescent="0.25">
      <c r="A882" s="211" t="s">
        <v>431</v>
      </c>
      <c r="B882" s="194" t="s">
        <v>0</v>
      </c>
      <c r="C882" s="31">
        <f t="shared" si="482"/>
        <v>872</v>
      </c>
      <c r="D882" s="173" t="str">
        <f t="shared" si="436"/>
        <v>Dw_872</v>
      </c>
      <c r="E882" s="4">
        <v>580.59476962834913</v>
      </c>
      <c r="F882" s="195" t="s">
        <v>360</v>
      </c>
      <c r="G882" s="195">
        <v>17.5</v>
      </c>
      <c r="H882" s="3">
        <f t="shared" si="437"/>
        <v>46.675075967238008</v>
      </c>
      <c r="I882" s="196">
        <f t="shared" si="438"/>
        <v>176.98774512656189</v>
      </c>
      <c r="J882" s="1">
        <f t="shared" si="439"/>
        <v>0.30000000000000004</v>
      </c>
      <c r="K882" s="280">
        <f t="shared" si="440"/>
        <v>0.6348380137628441</v>
      </c>
      <c r="L882" s="280">
        <f t="shared" si="441"/>
        <v>0.70703138126562048</v>
      </c>
      <c r="M882" s="225">
        <f t="shared" si="442"/>
        <v>1.1375733716049599</v>
      </c>
      <c r="N882" s="15" t="s">
        <v>432</v>
      </c>
      <c r="O882" s="197">
        <f t="shared" si="443"/>
        <v>0.53027353594921545</v>
      </c>
      <c r="P882" s="198">
        <f t="shared" si="444"/>
        <v>0</v>
      </c>
      <c r="Q882" s="198">
        <f t="shared" si="445"/>
        <v>0</v>
      </c>
      <c r="R882" s="198">
        <f t="shared" si="446"/>
        <v>0.7970367610909741</v>
      </c>
      <c r="S882" s="77">
        <f t="shared" si="447"/>
        <v>0.76099290243799433</v>
      </c>
      <c r="T882" s="199"/>
      <c r="U882" s="3">
        <f t="shared" si="448"/>
        <v>1.5848589250138894</v>
      </c>
      <c r="V882" s="98">
        <f t="shared" si="449"/>
        <v>8.5400445614670151</v>
      </c>
      <c r="W882" s="49">
        <f t="shared" si="450"/>
        <v>5.4654370514455639</v>
      </c>
      <c r="X882" s="317">
        <f t="shared" si="451"/>
        <v>6.0745239054076625E-2</v>
      </c>
      <c r="Y882" s="318">
        <v>6.0745239054076618E-2</v>
      </c>
      <c r="Z882" s="200"/>
      <c r="AA882" s="66"/>
      <c r="AB882" s="66"/>
      <c r="AC882" s="66">
        <v>250</v>
      </c>
      <c r="AD882" s="66"/>
      <c r="AE882" s="66"/>
      <c r="AF882" s="66"/>
      <c r="AG882" s="66"/>
      <c r="AH882" s="195"/>
      <c r="AI882" s="34"/>
      <c r="AJ882" s="229">
        <v>180</v>
      </c>
      <c r="AK882" s="34"/>
      <c r="AL882" s="34"/>
      <c r="AM882" s="34"/>
      <c r="AN882" s="201"/>
      <c r="AO882" s="201"/>
      <c r="AP882" s="202">
        <v>240</v>
      </c>
      <c r="AQ882" s="18"/>
      <c r="AR882" s="18"/>
      <c r="AS882" s="18"/>
      <c r="AT882" s="51"/>
      <c r="AU882" s="17"/>
      <c r="AV882" s="18"/>
      <c r="AW882" s="112"/>
      <c r="AX882" s="103"/>
      <c r="AY882" s="18"/>
      <c r="AZ882" s="18"/>
      <c r="BA882" s="18"/>
      <c r="BB882" s="17"/>
      <c r="BC882" s="19"/>
      <c r="BD882" s="19"/>
      <c r="BE882" s="19"/>
      <c r="BF882" s="17"/>
      <c r="BG882" s="18"/>
      <c r="BH882" s="18"/>
      <c r="BI882" s="128"/>
      <c r="BJ882" s="331"/>
      <c r="BK882" s="332"/>
      <c r="BL882" s="332"/>
      <c r="BM882" s="332"/>
      <c r="BN882" s="333"/>
      <c r="BO882" s="203">
        <f t="shared" si="452"/>
        <v>6.9363999999999999</v>
      </c>
      <c r="BP882" s="285">
        <v>6.7290058196237252</v>
      </c>
      <c r="BQ882" s="204">
        <v>3.0601942707029259</v>
      </c>
      <c r="BR882" s="204"/>
      <c r="BS882" s="47"/>
      <c r="BT882" s="42"/>
      <c r="BU882" s="42"/>
      <c r="BV882" s="42"/>
      <c r="BW882" s="43"/>
      <c r="BX882" s="191"/>
      <c r="BY882" s="191"/>
      <c r="BZ882" s="205"/>
      <c r="CA882" s="191"/>
      <c r="CB882" s="206"/>
      <c r="CC882" s="191"/>
      <c r="CD882" s="207">
        <f t="shared" si="453"/>
        <v>53.096323537968573</v>
      </c>
      <c r="CE882" s="47" t="s">
        <v>356</v>
      </c>
      <c r="CF882" s="42">
        <v>31.8</v>
      </c>
      <c r="CG882" s="42" t="s">
        <v>353</v>
      </c>
      <c r="CH882" s="42">
        <v>175</v>
      </c>
      <c r="CI882" s="191"/>
      <c r="CJ882" s="192"/>
      <c r="CK882" s="191" t="s">
        <v>357</v>
      </c>
      <c r="CL882" s="191" t="s">
        <v>358</v>
      </c>
      <c r="CM882" s="208">
        <v>0.13</v>
      </c>
      <c r="CN882" s="191">
        <v>470</v>
      </c>
      <c r="CO882" s="205">
        <f t="shared" si="454"/>
        <v>73.666039340658017</v>
      </c>
      <c r="CP882" s="191">
        <f t="shared" si="455"/>
        <v>39.82224265347643</v>
      </c>
      <c r="CQ882" s="145" t="s">
        <v>353</v>
      </c>
      <c r="CR882" s="191">
        <v>175</v>
      </c>
      <c r="CS882" s="191"/>
      <c r="CT882" s="191"/>
      <c r="CU882" s="191"/>
      <c r="CV882" s="192"/>
      <c r="CW882" s="191" t="s">
        <v>357</v>
      </c>
      <c r="CX882" s="209" t="s">
        <v>358</v>
      </c>
      <c r="CY882" s="208">
        <v>0.13</v>
      </c>
      <c r="CZ882" s="191">
        <v>470</v>
      </c>
      <c r="DA882" s="191"/>
      <c r="DB882" s="191">
        <f t="shared" si="456"/>
        <v>46.675075967238008</v>
      </c>
      <c r="DC882" s="43">
        <f t="shared" si="457"/>
        <v>0</v>
      </c>
      <c r="DD882" s="191" t="s">
        <v>362</v>
      </c>
      <c r="DE882" s="191">
        <v>100</v>
      </c>
      <c r="DF882" s="191" t="s">
        <v>361</v>
      </c>
      <c r="DG882" s="191">
        <v>20</v>
      </c>
      <c r="DH882" s="191" t="s">
        <v>353</v>
      </c>
      <c r="DI882" s="192">
        <v>175</v>
      </c>
      <c r="DJ882" s="191"/>
      <c r="DK882" s="209"/>
      <c r="DL882" s="208"/>
      <c r="DM882" s="191"/>
      <c r="DN882" s="191">
        <f t="shared" si="458"/>
        <v>46.675075967238008</v>
      </c>
      <c r="DO882" s="192">
        <f t="shared" si="459"/>
        <v>0</v>
      </c>
      <c r="DP882" s="191">
        <v>1</v>
      </c>
      <c r="DQ882" s="191" t="s">
        <v>363</v>
      </c>
      <c r="DR882" s="191" t="s">
        <v>371</v>
      </c>
      <c r="DS882" s="208">
        <v>0.13400000000000001</v>
      </c>
      <c r="DT882" s="191">
        <v>580</v>
      </c>
      <c r="DU882" s="191">
        <f t="shared" si="460"/>
        <v>6.7290058196237252</v>
      </c>
      <c r="DV882" s="191">
        <v>0.375</v>
      </c>
      <c r="DW882" s="191">
        <v>0.45</v>
      </c>
      <c r="DX882" s="192">
        <f t="shared" si="461"/>
        <v>8.8493872563280949</v>
      </c>
      <c r="DY882" s="191">
        <v>1</v>
      </c>
      <c r="DZ882" s="191" t="s">
        <v>363</v>
      </c>
      <c r="EA882" s="191" t="s">
        <v>371</v>
      </c>
      <c r="EB882" s="208">
        <v>0.13400000000000001</v>
      </c>
      <c r="EC882" s="191">
        <v>580</v>
      </c>
      <c r="ED882" s="191">
        <f t="shared" si="462"/>
        <v>3.0601942707029259</v>
      </c>
      <c r="EE882" s="191">
        <v>0.47499999999999998</v>
      </c>
      <c r="EF882" s="191">
        <v>0.47499999999999998</v>
      </c>
      <c r="EG882" s="191">
        <f t="shared" si="463"/>
        <v>4.4246936281640474</v>
      </c>
      <c r="EH882" s="166">
        <f t="shared" si="464"/>
        <v>2</v>
      </c>
      <c r="EI882" s="205">
        <f t="shared" si="465"/>
        <v>2.6942601725236117</v>
      </c>
      <c r="EJ882" s="205">
        <f t="shared" si="466"/>
        <v>1.5848589250138894</v>
      </c>
      <c r="EK882" s="51">
        <f t="shared" si="480"/>
        <v>1.2253353456890366</v>
      </c>
      <c r="EL882" s="220">
        <f t="shared" si="467"/>
        <v>0.38696991373819412</v>
      </c>
      <c r="EM882" s="221">
        <f t="shared" si="468"/>
        <v>4.2700222807335075</v>
      </c>
      <c r="EN882" s="191"/>
      <c r="EO882" s="313"/>
      <c r="EP882" s="192" t="s">
        <v>354</v>
      </c>
      <c r="EQ882" s="222">
        <f t="shared" si="469"/>
        <v>2.6942601725236117</v>
      </c>
      <c r="ER882" s="191">
        <f t="shared" si="470"/>
        <v>1.5848589250138894</v>
      </c>
      <c r="ES882" s="51">
        <f t="shared" si="471"/>
        <v>1.2253353456890366</v>
      </c>
      <c r="ET882" s="191">
        <f t="shared" si="481"/>
        <v>3.8551699137381941</v>
      </c>
      <c r="EU882" s="191">
        <f t="shared" si="472"/>
        <v>4.2700222807335075</v>
      </c>
      <c r="EV882" s="191"/>
      <c r="EW882" s="191"/>
      <c r="EX882" s="192" t="str">
        <f t="shared" si="473"/>
        <v>Front</v>
      </c>
      <c r="EY882" s="145"/>
      <c r="EZ882" s="191"/>
      <c r="FA882" s="191"/>
      <c r="FB882" s="191"/>
      <c r="FC882" s="191"/>
      <c r="FD882" s="191"/>
      <c r="FE882" s="191"/>
      <c r="FF882" s="192"/>
      <c r="FG882" s="145"/>
      <c r="FH882" s="191"/>
      <c r="FI882" s="191"/>
      <c r="FJ882" s="191"/>
      <c r="FK882" s="191"/>
      <c r="FL882" s="191"/>
      <c r="FM882" s="191"/>
      <c r="FN882" s="192"/>
      <c r="FO882" s="145"/>
      <c r="FP882" s="191"/>
      <c r="FQ882" s="191"/>
      <c r="FR882" s="191"/>
      <c r="FS882" s="191"/>
      <c r="FT882" s="191"/>
      <c r="FU882" s="191"/>
      <c r="FV882" s="192"/>
      <c r="FW882" s="191"/>
      <c r="FX882" s="191"/>
      <c r="FY882" s="191"/>
      <c r="FZ882" s="191"/>
      <c r="GA882" s="191"/>
      <c r="GB882" s="191"/>
      <c r="GC882" s="191"/>
      <c r="GD882" s="210"/>
      <c r="GE882" s="145"/>
      <c r="GF882" s="191"/>
      <c r="GG882" s="191"/>
      <c r="GH882" s="191"/>
      <c r="GI882" s="191"/>
      <c r="GJ882" s="191"/>
      <c r="GK882" s="191"/>
      <c r="GL882" s="210"/>
      <c r="GM882" s="145"/>
      <c r="GN882" s="191"/>
      <c r="GO882" s="191"/>
      <c r="GP882" s="191"/>
      <c r="GQ882" s="191"/>
      <c r="GR882" s="191"/>
      <c r="GS882" s="191"/>
      <c r="GT882" s="210"/>
      <c r="GU882" s="145"/>
      <c r="GV882" s="191"/>
      <c r="GW882" s="191"/>
      <c r="GX882" s="191"/>
      <c r="GY882" s="191"/>
      <c r="GZ882" s="191"/>
      <c r="HA882" s="191"/>
      <c r="HB882" s="210"/>
      <c r="HC882" s="145"/>
      <c r="HD882" s="191"/>
      <c r="HE882" s="191"/>
      <c r="HF882" s="191"/>
      <c r="HG882" s="191"/>
      <c r="HH882" s="191"/>
      <c r="HI882" s="191"/>
      <c r="HJ882" s="210"/>
      <c r="HR882" s="310"/>
    </row>
    <row r="883" spans="1:226" s="309" customFormat="1" ht="14.45" customHeight="1" x14ac:dyDescent="0.25">
      <c r="A883" s="211" t="s">
        <v>431</v>
      </c>
      <c r="B883" s="194" t="s">
        <v>0</v>
      </c>
      <c r="C883" s="31">
        <f t="shared" si="482"/>
        <v>873</v>
      </c>
      <c r="D883" s="173" t="str">
        <f t="shared" si="436"/>
        <v>Dw_873</v>
      </c>
      <c r="E883" s="4">
        <v>357.98854346572551</v>
      </c>
      <c r="F883" s="195" t="s">
        <v>360</v>
      </c>
      <c r="G883" s="195">
        <v>17.5</v>
      </c>
      <c r="H883" s="3">
        <f t="shared" si="437"/>
        <v>51.343030330146583</v>
      </c>
      <c r="I883" s="196">
        <f t="shared" si="438"/>
        <v>185.220806135337</v>
      </c>
      <c r="J883" s="1">
        <f t="shared" si="439"/>
        <v>0.3</v>
      </c>
      <c r="K883" s="280">
        <f t="shared" si="440"/>
        <v>0.67324666140035228</v>
      </c>
      <c r="L883" s="280">
        <f t="shared" si="441"/>
        <v>0.77292340324540976</v>
      </c>
      <c r="M883" s="225">
        <f t="shared" si="442"/>
        <v>1.0822548159564866</v>
      </c>
      <c r="N883" s="15" t="s">
        <v>432</v>
      </c>
      <c r="O883" s="197">
        <f t="shared" si="443"/>
        <v>0.57969255243405737</v>
      </c>
      <c r="P883" s="198">
        <f t="shared" si="444"/>
        <v>0</v>
      </c>
      <c r="Q883" s="198">
        <f t="shared" si="445"/>
        <v>0</v>
      </c>
      <c r="R883" s="198">
        <f t="shared" si="446"/>
        <v>0.75827801064652256</v>
      </c>
      <c r="S883" s="77">
        <f t="shared" si="447"/>
        <v>0.846777217377917</v>
      </c>
      <c r="T883" s="199"/>
      <c r="U883" s="3">
        <f t="shared" si="448"/>
        <v>1.7693250967937546</v>
      </c>
      <c r="V883" s="98">
        <f t="shared" si="449"/>
        <v>10.643738413690379</v>
      </c>
      <c r="W883" s="49">
        <f t="shared" si="450"/>
        <v>4.823777918490296</v>
      </c>
      <c r="X883" s="317">
        <f t="shared" si="451"/>
        <v>7.6437811000000286E-2</v>
      </c>
      <c r="Y883" s="318">
        <v>7.6437811000000286E-2</v>
      </c>
      <c r="Z883" s="200"/>
      <c r="AA883" s="66"/>
      <c r="AB883" s="66"/>
      <c r="AC883" s="66">
        <v>250</v>
      </c>
      <c r="AD883" s="66"/>
      <c r="AE883" s="66"/>
      <c r="AF883" s="66"/>
      <c r="AG883" s="66"/>
      <c r="AH883" s="195"/>
      <c r="AI883" s="34"/>
      <c r="AJ883" s="229">
        <v>180</v>
      </c>
      <c r="AK883" s="34"/>
      <c r="AL883" s="34"/>
      <c r="AM883" s="34"/>
      <c r="AN883" s="201"/>
      <c r="AO883" s="201"/>
      <c r="AP883" s="202">
        <v>240</v>
      </c>
      <c r="AQ883" s="18"/>
      <c r="AR883" s="18"/>
      <c r="AS883" s="18"/>
      <c r="AT883" s="51"/>
      <c r="AU883" s="17"/>
      <c r="AV883" s="18"/>
      <c r="AW883" s="112"/>
      <c r="AX883" s="103"/>
      <c r="AY883" s="18"/>
      <c r="AZ883" s="18"/>
      <c r="BA883" s="18"/>
      <c r="BB883" s="17"/>
      <c r="BC883" s="19"/>
      <c r="BD883" s="19"/>
      <c r="BE883" s="19"/>
      <c r="BF883" s="17"/>
      <c r="BG883" s="18"/>
      <c r="BH883" s="18"/>
      <c r="BI883" s="128"/>
      <c r="BJ883" s="331"/>
      <c r="BK883" s="332"/>
      <c r="BL883" s="332"/>
      <c r="BM883" s="332"/>
      <c r="BN883" s="333"/>
      <c r="BO883" s="203">
        <f t="shared" si="452"/>
        <v>6.9363999999999999</v>
      </c>
      <c r="BP883" s="285">
        <v>7.4019708105280237</v>
      </c>
      <c r="BQ883" s="204">
        <v>2.8781075118535187</v>
      </c>
      <c r="BR883" s="204"/>
      <c r="BS883" s="47"/>
      <c r="BT883" s="42"/>
      <c r="BU883" s="42"/>
      <c r="BV883" s="42"/>
      <c r="BW883" s="43"/>
      <c r="BX883" s="191"/>
      <c r="BY883" s="191"/>
      <c r="BZ883" s="205"/>
      <c r="CA883" s="191"/>
      <c r="CB883" s="206"/>
      <c r="CC883" s="191"/>
      <c r="CD883" s="207">
        <f t="shared" si="453"/>
        <v>55.566241840601101</v>
      </c>
      <c r="CE883" s="47" t="s">
        <v>356</v>
      </c>
      <c r="CF883" s="42">
        <v>31.8</v>
      </c>
      <c r="CG883" s="42" t="s">
        <v>353</v>
      </c>
      <c r="CH883" s="42">
        <v>175</v>
      </c>
      <c r="CI883" s="191"/>
      <c r="CJ883" s="192"/>
      <c r="CK883" s="191" t="s">
        <v>357</v>
      </c>
      <c r="CL883" s="191" t="s">
        <v>358</v>
      </c>
      <c r="CM883" s="208">
        <v>0.13</v>
      </c>
      <c r="CN883" s="191">
        <v>470</v>
      </c>
      <c r="CO883" s="205">
        <f t="shared" si="454"/>
        <v>72.563191623615978</v>
      </c>
      <c r="CP883" s="191">
        <f t="shared" si="455"/>
        <v>41.674681380450828</v>
      </c>
      <c r="CQ883" s="145" t="s">
        <v>353</v>
      </c>
      <c r="CR883" s="191">
        <v>175</v>
      </c>
      <c r="CS883" s="191"/>
      <c r="CT883" s="191"/>
      <c r="CU883" s="191"/>
      <c r="CV883" s="192"/>
      <c r="CW883" s="191" t="s">
        <v>357</v>
      </c>
      <c r="CX883" s="209" t="s">
        <v>358</v>
      </c>
      <c r="CY883" s="208">
        <v>0.13</v>
      </c>
      <c r="CZ883" s="191">
        <v>470</v>
      </c>
      <c r="DA883" s="191"/>
      <c r="DB883" s="191">
        <f t="shared" si="456"/>
        <v>51.343030330146583</v>
      </c>
      <c r="DC883" s="43">
        <f t="shared" si="457"/>
        <v>0</v>
      </c>
      <c r="DD883" s="191" t="s">
        <v>362</v>
      </c>
      <c r="DE883" s="191">
        <v>100</v>
      </c>
      <c r="DF883" s="191" t="s">
        <v>361</v>
      </c>
      <c r="DG883" s="191">
        <v>20</v>
      </c>
      <c r="DH883" s="191" t="s">
        <v>353</v>
      </c>
      <c r="DI883" s="192">
        <v>175</v>
      </c>
      <c r="DJ883" s="191"/>
      <c r="DK883" s="209"/>
      <c r="DL883" s="208"/>
      <c r="DM883" s="191"/>
      <c r="DN883" s="191">
        <f t="shared" si="458"/>
        <v>51.343030330146583</v>
      </c>
      <c r="DO883" s="192">
        <f t="shared" si="459"/>
        <v>0</v>
      </c>
      <c r="DP883" s="191">
        <v>1</v>
      </c>
      <c r="DQ883" s="191" t="s">
        <v>363</v>
      </c>
      <c r="DR883" s="191" t="s">
        <v>371</v>
      </c>
      <c r="DS883" s="208">
        <v>0.13400000000000001</v>
      </c>
      <c r="DT883" s="191">
        <v>580</v>
      </c>
      <c r="DU883" s="191">
        <f t="shared" si="460"/>
        <v>7.4019708105280237</v>
      </c>
      <c r="DV883" s="191">
        <v>0.375</v>
      </c>
      <c r="DW883" s="191">
        <v>0.45</v>
      </c>
      <c r="DX883" s="192">
        <f t="shared" si="461"/>
        <v>9.2610403067668496</v>
      </c>
      <c r="DY883" s="191">
        <v>1</v>
      </c>
      <c r="DZ883" s="191" t="s">
        <v>363</v>
      </c>
      <c r="EA883" s="191" t="s">
        <v>371</v>
      </c>
      <c r="EB883" s="208">
        <v>0.13400000000000001</v>
      </c>
      <c r="EC883" s="191">
        <v>580</v>
      </c>
      <c r="ED883" s="191">
        <f t="shared" si="462"/>
        <v>2.8781075118535187</v>
      </c>
      <c r="EE883" s="191">
        <v>0.47499999999999998</v>
      </c>
      <c r="EF883" s="191">
        <v>0.47499999999999998</v>
      </c>
      <c r="EG883" s="191">
        <f t="shared" si="463"/>
        <v>4.6305201533834248</v>
      </c>
      <c r="EH883" s="166">
        <f t="shared" si="464"/>
        <v>2</v>
      </c>
      <c r="EI883" s="205">
        <f t="shared" si="465"/>
        <v>3.0078526645493828</v>
      </c>
      <c r="EJ883" s="205">
        <f t="shared" si="466"/>
        <v>1.7693250967937546</v>
      </c>
      <c r="EK883" s="51">
        <f t="shared" si="480"/>
        <v>0.85878241505976405</v>
      </c>
      <c r="EL883" s="220">
        <f t="shared" si="467"/>
        <v>0.23017366772530856</v>
      </c>
      <c r="EM883" s="221">
        <f t="shared" si="468"/>
        <v>5.3218692068451894</v>
      </c>
      <c r="EN883" s="191"/>
      <c r="EO883" s="313"/>
      <c r="EP883" s="192" t="s">
        <v>354</v>
      </c>
      <c r="EQ883" s="222">
        <f t="shared" si="469"/>
        <v>3.0078526645493828</v>
      </c>
      <c r="ER883" s="191">
        <f t="shared" si="470"/>
        <v>1.7693250967937546</v>
      </c>
      <c r="ES883" s="51">
        <f t="shared" si="471"/>
        <v>0.85878241505976405</v>
      </c>
      <c r="ET883" s="191">
        <f t="shared" si="481"/>
        <v>3.6983736677253085</v>
      </c>
      <c r="EU883" s="191">
        <f t="shared" si="472"/>
        <v>5.3218692068451894</v>
      </c>
      <c r="EV883" s="191"/>
      <c r="EW883" s="191"/>
      <c r="EX883" s="192" t="str">
        <f t="shared" si="473"/>
        <v>Front</v>
      </c>
      <c r="EY883" s="145"/>
      <c r="EZ883" s="191"/>
      <c r="FA883" s="191"/>
      <c r="FB883" s="191"/>
      <c r="FC883" s="191"/>
      <c r="FD883" s="191"/>
      <c r="FE883" s="191"/>
      <c r="FF883" s="192"/>
      <c r="FG883" s="145"/>
      <c r="FH883" s="191"/>
      <c r="FI883" s="191"/>
      <c r="FJ883" s="191"/>
      <c r="FK883" s="191"/>
      <c r="FL883" s="191"/>
      <c r="FM883" s="191"/>
      <c r="FN883" s="192"/>
      <c r="FO883" s="145"/>
      <c r="FP883" s="191"/>
      <c r="FQ883" s="191"/>
      <c r="FR883" s="191"/>
      <c r="FS883" s="191"/>
      <c r="FT883" s="191"/>
      <c r="FU883" s="191"/>
      <c r="FV883" s="192"/>
      <c r="FW883" s="191"/>
      <c r="FX883" s="191"/>
      <c r="FY883" s="191"/>
      <c r="FZ883" s="191"/>
      <c r="GA883" s="191"/>
      <c r="GB883" s="191"/>
      <c r="GC883" s="191"/>
      <c r="GD883" s="210"/>
      <c r="GE883" s="145"/>
      <c r="GF883" s="191"/>
      <c r="GG883" s="191"/>
      <c r="GH883" s="191"/>
      <c r="GI883" s="191"/>
      <c r="GJ883" s="191"/>
      <c r="GK883" s="191"/>
      <c r="GL883" s="210"/>
      <c r="GM883" s="145"/>
      <c r="GN883" s="191"/>
      <c r="GO883" s="191"/>
      <c r="GP883" s="191"/>
      <c r="GQ883" s="191"/>
      <c r="GR883" s="191"/>
      <c r="GS883" s="191"/>
      <c r="GT883" s="210"/>
      <c r="GU883" s="145"/>
      <c r="GV883" s="191"/>
      <c r="GW883" s="191"/>
      <c r="GX883" s="191"/>
      <c r="GY883" s="191"/>
      <c r="GZ883" s="191"/>
      <c r="HA883" s="191"/>
      <c r="HB883" s="210"/>
      <c r="HC883" s="145"/>
      <c r="HD883" s="191"/>
      <c r="HE883" s="191"/>
      <c r="HF883" s="191"/>
      <c r="HG883" s="191"/>
      <c r="HH883" s="191"/>
      <c r="HI883" s="191"/>
      <c r="HJ883" s="210"/>
      <c r="HR883" s="310"/>
    </row>
    <row r="884" spans="1:226" s="309" customFormat="1" ht="14.45" customHeight="1" x14ac:dyDescent="0.25">
      <c r="A884" s="211" t="s">
        <v>431</v>
      </c>
      <c r="B884" s="194" t="s">
        <v>0</v>
      </c>
      <c r="C884" s="31">
        <f t="shared" si="482"/>
        <v>874</v>
      </c>
      <c r="D884" s="173" t="str">
        <f t="shared" si="436"/>
        <v>Dw_874</v>
      </c>
      <c r="E884" s="4">
        <v>475.70872738043897</v>
      </c>
      <c r="F884" s="195" t="s">
        <v>360</v>
      </c>
      <c r="G884" s="195">
        <v>17.5</v>
      </c>
      <c r="H884" s="3">
        <f t="shared" si="437"/>
        <v>43.245071913569134</v>
      </c>
      <c r="I884" s="196">
        <f t="shared" si="438"/>
        <v>161.69229497873124</v>
      </c>
      <c r="J884" s="1">
        <f t="shared" si="439"/>
        <v>0.3</v>
      </c>
      <c r="K884" s="280">
        <f t="shared" si="440"/>
        <v>0.64503059754018555</v>
      </c>
      <c r="L884" s="280">
        <f t="shared" si="441"/>
        <v>0.7683093328371331</v>
      </c>
      <c r="M884" s="225">
        <f t="shared" si="442"/>
        <v>1.1216928622657456</v>
      </c>
      <c r="N884" s="15" t="s">
        <v>432</v>
      </c>
      <c r="O884" s="197">
        <f t="shared" si="443"/>
        <v>0.57623199962784988</v>
      </c>
      <c r="P884" s="198">
        <f t="shared" si="444"/>
        <v>0</v>
      </c>
      <c r="Q884" s="198">
        <f t="shared" si="445"/>
        <v>0</v>
      </c>
      <c r="R884" s="198">
        <f t="shared" si="446"/>
        <v>0.7859101383656687</v>
      </c>
      <c r="S884" s="77">
        <f t="shared" si="447"/>
        <v>0.74523171096720053</v>
      </c>
      <c r="T884" s="199"/>
      <c r="U884" s="3">
        <f t="shared" si="448"/>
        <v>1.8838733573897399</v>
      </c>
      <c r="V884" s="98">
        <f t="shared" si="449"/>
        <v>12.066528010721829</v>
      </c>
      <c r="W884" s="49">
        <f t="shared" si="450"/>
        <v>3.5838869205079797</v>
      </c>
      <c r="X884" s="317">
        <f t="shared" si="451"/>
        <v>0.10242803760061582</v>
      </c>
      <c r="Y884" s="318">
        <v>0.10242803760061581</v>
      </c>
      <c r="Z884" s="200"/>
      <c r="AA884" s="66"/>
      <c r="AB884" s="66"/>
      <c r="AC884" s="66">
        <v>250</v>
      </c>
      <c r="AD884" s="66"/>
      <c r="AE884" s="66"/>
      <c r="AF884" s="66"/>
      <c r="AG884" s="66"/>
      <c r="AH884" s="195"/>
      <c r="AI884" s="34"/>
      <c r="AJ884" s="229">
        <v>180</v>
      </c>
      <c r="AK884" s="34"/>
      <c r="AL884" s="34"/>
      <c r="AM884" s="34"/>
      <c r="AN884" s="201"/>
      <c r="AO884" s="201"/>
      <c r="AP884" s="202">
        <v>240</v>
      </c>
      <c r="AQ884" s="18"/>
      <c r="AR884" s="18"/>
      <c r="AS884" s="18"/>
      <c r="AT884" s="51"/>
      <c r="AU884" s="17"/>
      <c r="AV884" s="18"/>
      <c r="AW884" s="112"/>
      <c r="AX884" s="103"/>
      <c r="AY884" s="18"/>
      <c r="AZ884" s="18"/>
      <c r="BA884" s="18"/>
      <c r="BB884" s="17"/>
      <c r="BC884" s="19"/>
      <c r="BD884" s="19"/>
      <c r="BE884" s="19"/>
      <c r="BF884" s="17"/>
      <c r="BG884" s="18"/>
      <c r="BH884" s="18"/>
      <c r="BI884" s="128"/>
      <c r="BJ884" s="331"/>
      <c r="BK884" s="332"/>
      <c r="BL884" s="332"/>
      <c r="BM884" s="332"/>
      <c r="BN884" s="333"/>
      <c r="BO884" s="203">
        <f t="shared" si="452"/>
        <v>6.9363999999999999</v>
      </c>
      <c r="BP884" s="285">
        <v>6.2345124147351845</v>
      </c>
      <c r="BQ884" s="204">
        <v>2.8548573091815292</v>
      </c>
      <c r="BR884" s="204"/>
      <c r="BS884" s="47"/>
      <c r="BT884" s="42"/>
      <c r="BU884" s="42"/>
      <c r="BV884" s="42"/>
      <c r="BW884" s="43"/>
      <c r="BX884" s="191"/>
      <c r="BY884" s="191"/>
      <c r="BZ884" s="205"/>
      <c r="CA884" s="191"/>
      <c r="CB884" s="206"/>
      <c r="CC884" s="191"/>
      <c r="CD884" s="207">
        <f t="shared" si="453"/>
        <v>48.507688493619369</v>
      </c>
      <c r="CE884" s="47" t="s">
        <v>356</v>
      </c>
      <c r="CF884" s="42">
        <v>31.8</v>
      </c>
      <c r="CG884" s="42" t="s">
        <v>353</v>
      </c>
      <c r="CH884" s="42">
        <v>175</v>
      </c>
      <c r="CI884" s="191"/>
      <c r="CJ884" s="192"/>
      <c r="CK884" s="191" t="s">
        <v>357</v>
      </c>
      <c r="CL884" s="191" t="s">
        <v>358</v>
      </c>
      <c r="CM884" s="208">
        <v>0.13</v>
      </c>
      <c r="CN884" s="191">
        <v>470</v>
      </c>
      <c r="CO884" s="205">
        <f t="shared" si="454"/>
        <v>65.230597300165101</v>
      </c>
      <c r="CP884" s="191">
        <f t="shared" si="455"/>
        <v>36.380766370214531</v>
      </c>
      <c r="CQ884" s="145" t="s">
        <v>353</v>
      </c>
      <c r="CR884" s="191">
        <v>175</v>
      </c>
      <c r="CS884" s="191"/>
      <c r="CT884" s="191"/>
      <c r="CU884" s="191"/>
      <c r="CV884" s="192"/>
      <c r="CW884" s="191" t="s">
        <v>357</v>
      </c>
      <c r="CX884" s="209" t="s">
        <v>358</v>
      </c>
      <c r="CY884" s="208">
        <v>0.13</v>
      </c>
      <c r="CZ884" s="191">
        <v>470</v>
      </c>
      <c r="DA884" s="191"/>
      <c r="DB884" s="191">
        <f t="shared" si="456"/>
        <v>43.245071913569134</v>
      </c>
      <c r="DC884" s="43">
        <f t="shared" si="457"/>
        <v>0</v>
      </c>
      <c r="DD884" s="191" t="s">
        <v>362</v>
      </c>
      <c r="DE884" s="191">
        <v>100</v>
      </c>
      <c r="DF884" s="191" t="s">
        <v>361</v>
      </c>
      <c r="DG884" s="191">
        <v>20</v>
      </c>
      <c r="DH884" s="191" t="s">
        <v>353</v>
      </c>
      <c r="DI884" s="192">
        <v>175</v>
      </c>
      <c r="DJ884" s="191"/>
      <c r="DK884" s="209"/>
      <c r="DL884" s="208"/>
      <c r="DM884" s="191"/>
      <c r="DN884" s="191">
        <f t="shared" si="458"/>
        <v>43.245071913569134</v>
      </c>
      <c r="DO884" s="192">
        <f t="shared" si="459"/>
        <v>0</v>
      </c>
      <c r="DP884" s="191">
        <v>1</v>
      </c>
      <c r="DQ884" s="191" t="s">
        <v>363</v>
      </c>
      <c r="DR884" s="191" t="s">
        <v>371</v>
      </c>
      <c r="DS884" s="208">
        <v>0.13400000000000001</v>
      </c>
      <c r="DT884" s="191">
        <v>580</v>
      </c>
      <c r="DU884" s="191">
        <f t="shared" si="460"/>
        <v>6.2345124147351845</v>
      </c>
      <c r="DV884" s="191">
        <v>0.375</v>
      </c>
      <c r="DW884" s="191">
        <v>0.45</v>
      </c>
      <c r="DX884" s="192">
        <f t="shared" si="461"/>
        <v>8.0846147489365627</v>
      </c>
      <c r="DY884" s="191">
        <v>1</v>
      </c>
      <c r="DZ884" s="191" t="s">
        <v>363</v>
      </c>
      <c r="EA884" s="191" t="s">
        <v>371</v>
      </c>
      <c r="EB884" s="208">
        <v>0.13400000000000001</v>
      </c>
      <c r="EC884" s="191">
        <v>580</v>
      </c>
      <c r="ED884" s="191">
        <f t="shared" si="462"/>
        <v>2.8548573091815292</v>
      </c>
      <c r="EE884" s="191">
        <v>0.47499999999999998</v>
      </c>
      <c r="EF884" s="191">
        <v>0.47499999999999998</v>
      </c>
      <c r="EG884" s="191">
        <f t="shared" si="463"/>
        <v>4.0423073744682814</v>
      </c>
      <c r="EH884" s="166">
        <f t="shared" si="464"/>
        <v>2</v>
      </c>
      <c r="EI884" s="205">
        <f t="shared" si="465"/>
        <v>3.2025847075625578</v>
      </c>
      <c r="EJ884" s="205">
        <f t="shared" si="466"/>
        <v>1.8838733573897399</v>
      </c>
      <c r="EK884" s="51">
        <f t="shared" si="480"/>
        <v>0.72098395179178931</v>
      </c>
      <c r="EL884" s="220">
        <f t="shared" si="467"/>
        <v>0.1328076462187211</v>
      </c>
      <c r="EM884" s="221">
        <f t="shared" si="468"/>
        <v>6.0332640053609143</v>
      </c>
      <c r="EN884" s="191"/>
      <c r="EO884" s="313"/>
      <c r="EP884" s="192" t="s">
        <v>354</v>
      </c>
      <c r="EQ884" s="222">
        <f t="shared" si="469"/>
        <v>3.2025847075625578</v>
      </c>
      <c r="ER884" s="191">
        <f t="shared" si="470"/>
        <v>1.8838733573897399</v>
      </c>
      <c r="ES884" s="51">
        <f t="shared" si="471"/>
        <v>0.72098395179178931</v>
      </c>
      <c r="ET884" s="191">
        <f t="shared" si="481"/>
        <v>3.6010076462187213</v>
      </c>
      <c r="EU884" s="191">
        <f t="shared" si="472"/>
        <v>6.0332640053609143</v>
      </c>
      <c r="EV884" s="191"/>
      <c r="EW884" s="191"/>
      <c r="EX884" s="192" t="str">
        <f t="shared" si="473"/>
        <v>Front</v>
      </c>
      <c r="EY884" s="145"/>
      <c r="EZ884" s="191"/>
      <c r="FA884" s="191"/>
      <c r="FB884" s="191"/>
      <c r="FC884" s="191"/>
      <c r="FD884" s="191"/>
      <c r="FE884" s="191"/>
      <c r="FF884" s="192"/>
      <c r="FG884" s="145"/>
      <c r="FH884" s="191"/>
      <c r="FI884" s="191"/>
      <c r="FJ884" s="191"/>
      <c r="FK884" s="191"/>
      <c r="FL884" s="191"/>
      <c r="FM884" s="191"/>
      <c r="FN884" s="192"/>
      <c r="FO884" s="145"/>
      <c r="FP884" s="191"/>
      <c r="FQ884" s="191"/>
      <c r="FR884" s="191"/>
      <c r="FS884" s="191"/>
      <c r="FT884" s="191"/>
      <c r="FU884" s="191"/>
      <c r="FV884" s="192"/>
      <c r="FW884" s="191"/>
      <c r="FX884" s="191"/>
      <c r="FY884" s="191"/>
      <c r="FZ884" s="191"/>
      <c r="GA884" s="191"/>
      <c r="GB884" s="191"/>
      <c r="GC884" s="191"/>
      <c r="GD884" s="210"/>
      <c r="GE884" s="145"/>
      <c r="GF884" s="191"/>
      <c r="GG884" s="191"/>
      <c r="GH884" s="191"/>
      <c r="GI884" s="191"/>
      <c r="GJ884" s="191"/>
      <c r="GK884" s="191"/>
      <c r="GL884" s="210"/>
      <c r="GM884" s="145"/>
      <c r="GN884" s="191"/>
      <c r="GO884" s="191"/>
      <c r="GP884" s="191"/>
      <c r="GQ884" s="191"/>
      <c r="GR884" s="191"/>
      <c r="GS884" s="191"/>
      <c r="GT884" s="210"/>
      <c r="GU884" s="145"/>
      <c r="GV884" s="191"/>
      <c r="GW884" s="191"/>
      <c r="GX884" s="191"/>
      <c r="GY884" s="191"/>
      <c r="GZ884" s="191"/>
      <c r="HA884" s="191"/>
      <c r="HB884" s="210"/>
      <c r="HC884" s="145"/>
      <c r="HD884" s="191"/>
      <c r="HE884" s="191"/>
      <c r="HF884" s="191"/>
      <c r="HG884" s="191"/>
      <c r="HH884" s="191"/>
      <c r="HI884" s="191"/>
      <c r="HJ884" s="210"/>
      <c r="HR884" s="310"/>
    </row>
    <row r="885" spans="1:226" s="309" customFormat="1" ht="14.45" customHeight="1" x14ac:dyDescent="0.25">
      <c r="A885" s="211" t="s">
        <v>431</v>
      </c>
      <c r="B885" s="194" t="s">
        <v>0</v>
      </c>
      <c r="C885" s="31">
        <f t="shared" si="482"/>
        <v>875</v>
      </c>
      <c r="D885" s="173" t="str">
        <f t="shared" si="436"/>
        <v>Dw_875</v>
      </c>
      <c r="E885" s="4">
        <v>484.61220720393499</v>
      </c>
      <c r="F885" s="195" t="s">
        <v>360</v>
      </c>
      <c r="G885" s="195">
        <v>17.5</v>
      </c>
      <c r="H885" s="3">
        <f t="shared" si="437"/>
        <v>49.451730729875443</v>
      </c>
      <c r="I885" s="196">
        <f t="shared" si="438"/>
        <v>179.92365057165119</v>
      </c>
      <c r="J885" s="1">
        <f t="shared" si="439"/>
        <v>0.30000000000000004</v>
      </c>
      <c r="K885" s="280">
        <f t="shared" si="440"/>
        <v>0.66621783734601503</v>
      </c>
      <c r="L885" s="280">
        <f t="shared" si="441"/>
        <v>0.74536204281840313</v>
      </c>
      <c r="M885" s="225">
        <f t="shared" si="442"/>
        <v>1.0915107393579251</v>
      </c>
      <c r="N885" s="15" t="s">
        <v>432</v>
      </c>
      <c r="O885" s="197">
        <f t="shared" si="443"/>
        <v>0.55902153211380234</v>
      </c>
      <c r="P885" s="198">
        <f t="shared" si="444"/>
        <v>0</v>
      </c>
      <c r="Q885" s="198">
        <f t="shared" si="445"/>
        <v>0</v>
      </c>
      <c r="R885" s="198">
        <f t="shared" si="446"/>
        <v>0.76476314065477879</v>
      </c>
      <c r="S885" s="77">
        <f t="shared" si="447"/>
        <v>0.82200223170470499</v>
      </c>
      <c r="T885" s="199"/>
      <c r="U885" s="3">
        <f t="shared" si="448"/>
        <v>1.5906809982421999</v>
      </c>
      <c r="V885" s="98">
        <f t="shared" si="449"/>
        <v>8.6029045297739248</v>
      </c>
      <c r="W885" s="49">
        <f t="shared" si="450"/>
        <v>5.7482598532538853</v>
      </c>
      <c r="X885" s="317">
        <f t="shared" si="451"/>
        <v>6.03043159913677E-2</v>
      </c>
      <c r="Y885" s="318">
        <v>6.03043159913677E-2</v>
      </c>
      <c r="Z885" s="200"/>
      <c r="AA885" s="66"/>
      <c r="AB885" s="66"/>
      <c r="AC885" s="66">
        <v>250</v>
      </c>
      <c r="AD885" s="66"/>
      <c r="AE885" s="66"/>
      <c r="AF885" s="66"/>
      <c r="AG885" s="66"/>
      <c r="AH885" s="195"/>
      <c r="AI885" s="34"/>
      <c r="AJ885" s="229">
        <v>180</v>
      </c>
      <c r="AK885" s="34"/>
      <c r="AL885" s="34"/>
      <c r="AM885" s="34"/>
      <c r="AN885" s="201"/>
      <c r="AO885" s="201"/>
      <c r="AP885" s="202">
        <v>240</v>
      </c>
      <c r="AQ885" s="18"/>
      <c r="AR885" s="18"/>
      <c r="AS885" s="18"/>
      <c r="AT885" s="51"/>
      <c r="AU885" s="17"/>
      <c r="AV885" s="18"/>
      <c r="AW885" s="112"/>
      <c r="AX885" s="103"/>
      <c r="AY885" s="18"/>
      <c r="AZ885" s="18"/>
      <c r="BA885" s="18"/>
      <c r="BB885" s="17"/>
      <c r="BC885" s="19"/>
      <c r="BD885" s="19"/>
      <c r="BE885" s="19"/>
      <c r="BF885" s="17"/>
      <c r="BG885" s="18"/>
      <c r="BH885" s="18"/>
      <c r="BI885" s="128"/>
      <c r="BJ885" s="331"/>
      <c r="BK885" s="332"/>
      <c r="BL885" s="332"/>
      <c r="BM885" s="332"/>
      <c r="BN885" s="333"/>
      <c r="BO885" s="203">
        <f t="shared" si="452"/>
        <v>6.9363999999999999</v>
      </c>
      <c r="BP885" s="285">
        <v>7.1293078152752791</v>
      </c>
      <c r="BQ885" s="204">
        <v>2.8800608606384115</v>
      </c>
      <c r="BR885" s="204"/>
      <c r="BS885" s="47"/>
      <c r="BT885" s="42"/>
      <c r="BU885" s="42"/>
      <c r="BV885" s="42"/>
      <c r="BW885" s="43"/>
      <c r="BX885" s="191"/>
      <c r="BY885" s="191"/>
      <c r="BZ885" s="205"/>
      <c r="CA885" s="191"/>
      <c r="CB885" s="206"/>
      <c r="CC885" s="191"/>
      <c r="CD885" s="207">
        <f t="shared" si="453"/>
        <v>53.977095171495364</v>
      </c>
      <c r="CE885" s="47" t="s">
        <v>356</v>
      </c>
      <c r="CF885" s="42">
        <v>31.8</v>
      </c>
      <c r="CG885" s="42" t="s">
        <v>353</v>
      </c>
      <c r="CH885" s="42">
        <v>175</v>
      </c>
      <c r="CI885" s="191"/>
      <c r="CJ885" s="192"/>
      <c r="CK885" s="191" t="s">
        <v>357</v>
      </c>
      <c r="CL885" s="191" t="s">
        <v>358</v>
      </c>
      <c r="CM885" s="208">
        <v>0.13</v>
      </c>
      <c r="CN885" s="191">
        <v>470</v>
      </c>
      <c r="CO885" s="205">
        <f t="shared" si="454"/>
        <v>71.048635260472423</v>
      </c>
      <c r="CP885" s="191">
        <f t="shared" si="455"/>
        <v>40.482821378621523</v>
      </c>
      <c r="CQ885" s="145" t="s">
        <v>353</v>
      </c>
      <c r="CR885" s="191">
        <v>175</v>
      </c>
      <c r="CS885" s="191"/>
      <c r="CT885" s="191"/>
      <c r="CU885" s="191"/>
      <c r="CV885" s="192"/>
      <c r="CW885" s="191" t="s">
        <v>357</v>
      </c>
      <c r="CX885" s="209" t="s">
        <v>358</v>
      </c>
      <c r="CY885" s="208">
        <v>0.13</v>
      </c>
      <c r="CZ885" s="191">
        <v>470</v>
      </c>
      <c r="DA885" s="191"/>
      <c r="DB885" s="191">
        <f t="shared" si="456"/>
        <v>49.451730729875443</v>
      </c>
      <c r="DC885" s="43">
        <f t="shared" si="457"/>
        <v>0</v>
      </c>
      <c r="DD885" s="191" t="s">
        <v>362</v>
      </c>
      <c r="DE885" s="191">
        <v>100</v>
      </c>
      <c r="DF885" s="191" t="s">
        <v>361</v>
      </c>
      <c r="DG885" s="191">
        <v>20</v>
      </c>
      <c r="DH885" s="191" t="s">
        <v>353</v>
      </c>
      <c r="DI885" s="192">
        <v>175</v>
      </c>
      <c r="DJ885" s="191"/>
      <c r="DK885" s="209"/>
      <c r="DL885" s="208"/>
      <c r="DM885" s="191"/>
      <c r="DN885" s="191">
        <f t="shared" si="458"/>
        <v>49.451730729875443</v>
      </c>
      <c r="DO885" s="192">
        <f t="shared" si="459"/>
        <v>0</v>
      </c>
      <c r="DP885" s="191">
        <v>1</v>
      </c>
      <c r="DQ885" s="191" t="s">
        <v>363</v>
      </c>
      <c r="DR885" s="191" t="s">
        <v>371</v>
      </c>
      <c r="DS885" s="208">
        <v>0.13400000000000001</v>
      </c>
      <c r="DT885" s="191">
        <v>580</v>
      </c>
      <c r="DU885" s="191">
        <f t="shared" si="460"/>
        <v>7.1293078152752791</v>
      </c>
      <c r="DV885" s="191">
        <v>0.375</v>
      </c>
      <c r="DW885" s="191">
        <v>0.45</v>
      </c>
      <c r="DX885" s="192">
        <f t="shared" si="461"/>
        <v>8.9961825285825601</v>
      </c>
      <c r="DY885" s="191">
        <v>1</v>
      </c>
      <c r="DZ885" s="191" t="s">
        <v>363</v>
      </c>
      <c r="EA885" s="191" t="s">
        <v>371</v>
      </c>
      <c r="EB885" s="208">
        <v>0.13400000000000001</v>
      </c>
      <c r="EC885" s="191">
        <v>580</v>
      </c>
      <c r="ED885" s="191">
        <f t="shared" si="462"/>
        <v>2.8800608606384115</v>
      </c>
      <c r="EE885" s="191">
        <v>0.47499999999999998</v>
      </c>
      <c r="EF885" s="191">
        <v>0.47499999999999998</v>
      </c>
      <c r="EG885" s="191">
        <f t="shared" si="463"/>
        <v>4.49809126429128</v>
      </c>
      <c r="EH885" s="166">
        <f t="shared" si="464"/>
        <v>2</v>
      </c>
      <c r="EI885" s="205">
        <f t="shared" si="465"/>
        <v>2.7041576970117398</v>
      </c>
      <c r="EJ885" s="205">
        <f t="shared" si="466"/>
        <v>1.5906809982421999</v>
      </c>
      <c r="EK885" s="51">
        <f t="shared" si="480"/>
        <v>1.0393798623962116</v>
      </c>
      <c r="EL885" s="220">
        <f t="shared" si="467"/>
        <v>0.38202115149413007</v>
      </c>
      <c r="EM885" s="221">
        <f t="shared" si="468"/>
        <v>4.3014522648869624</v>
      </c>
      <c r="EN885" s="191"/>
      <c r="EO885" s="313"/>
      <c r="EP885" s="192" t="s">
        <v>354</v>
      </c>
      <c r="EQ885" s="222">
        <f t="shared" si="469"/>
        <v>2.7041576970117398</v>
      </c>
      <c r="ER885" s="191">
        <f t="shared" si="470"/>
        <v>1.5906809982421999</v>
      </c>
      <c r="ES885" s="51">
        <f t="shared" si="471"/>
        <v>1.0393798623962116</v>
      </c>
      <c r="ET885" s="191">
        <f t="shared" si="481"/>
        <v>3.85022115149413</v>
      </c>
      <c r="EU885" s="191">
        <f t="shared" si="472"/>
        <v>4.3014522648869624</v>
      </c>
      <c r="EV885" s="191"/>
      <c r="EW885" s="191"/>
      <c r="EX885" s="192" t="str">
        <f t="shared" si="473"/>
        <v>Front</v>
      </c>
      <c r="EY885" s="145"/>
      <c r="EZ885" s="191"/>
      <c r="FA885" s="191"/>
      <c r="FB885" s="191"/>
      <c r="FC885" s="191"/>
      <c r="FD885" s="191"/>
      <c r="FE885" s="191"/>
      <c r="FF885" s="192"/>
      <c r="FG885" s="145"/>
      <c r="FH885" s="191"/>
      <c r="FI885" s="191"/>
      <c r="FJ885" s="191"/>
      <c r="FK885" s="191"/>
      <c r="FL885" s="191"/>
      <c r="FM885" s="191"/>
      <c r="FN885" s="192"/>
      <c r="FO885" s="145"/>
      <c r="FP885" s="191"/>
      <c r="FQ885" s="191"/>
      <c r="FR885" s="191"/>
      <c r="FS885" s="191"/>
      <c r="FT885" s="191"/>
      <c r="FU885" s="191"/>
      <c r="FV885" s="192"/>
      <c r="FW885" s="191"/>
      <c r="FX885" s="191"/>
      <c r="FY885" s="191"/>
      <c r="FZ885" s="191"/>
      <c r="GA885" s="191"/>
      <c r="GB885" s="191"/>
      <c r="GC885" s="191"/>
      <c r="GD885" s="210"/>
      <c r="GE885" s="145"/>
      <c r="GF885" s="191"/>
      <c r="GG885" s="191"/>
      <c r="GH885" s="191"/>
      <c r="GI885" s="191"/>
      <c r="GJ885" s="191"/>
      <c r="GK885" s="191"/>
      <c r="GL885" s="210"/>
      <c r="GM885" s="145"/>
      <c r="GN885" s="191"/>
      <c r="GO885" s="191"/>
      <c r="GP885" s="191"/>
      <c r="GQ885" s="191"/>
      <c r="GR885" s="191"/>
      <c r="GS885" s="191"/>
      <c r="GT885" s="210"/>
      <c r="GU885" s="145"/>
      <c r="GV885" s="191"/>
      <c r="GW885" s="191"/>
      <c r="GX885" s="191"/>
      <c r="GY885" s="191"/>
      <c r="GZ885" s="191"/>
      <c r="HA885" s="191"/>
      <c r="HB885" s="210"/>
      <c r="HC885" s="145"/>
      <c r="HD885" s="191"/>
      <c r="HE885" s="191"/>
      <c r="HF885" s="191"/>
      <c r="HG885" s="191"/>
      <c r="HH885" s="191"/>
      <c r="HI885" s="191"/>
      <c r="HJ885" s="210"/>
      <c r="HR885" s="310"/>
    </row>
    <row r="886" spans="1:226" s="309" customFormat="1" ht="14.45" customHeight="1" x14ac:dyDescent="0.25">
      <c r="A886" s="211" t="s">
        <v>431</v>
      </c>
      <c r="B886" s="194" t="s">
        <v>0</v>
      </c>
      <c r="C886" s="31">
        <f t="shared" si="482"/>
        <v>876</v>
      </c>
      <c r="D886" s="173" t="str">
        <f t="shared" si="436"/>
        <v>Dw_876</v>
      </c>
      <c r="E886" s="4">
        <v>574.86752826556392</v>
      </c>
      <c r="F886" s="195" t="s">
        <v>360</v>
      </c>
      <c r="G886" s="195">
        <v>17.5</v>
      </c>
      <c r="H886" s="3">
        <f t="shared" si="437"/>
        <v>52.756445284227659</v>
      </c>
      <c r="I886" s="196">
        <f t="shared" si="438"/>
        <v>193.77624673503649</v>
      </c>
      <c r="J886" s="1">
        <f t="shared" si="439"/>
        <v>0.3</v>
      </c>
      <c r="K886" s="280">
        <f t="shared" si="440"/>
        <v>0.65862977055614824</v>
      </c>
      <c r="L886" s="280">
        <f t="shared" si="441"/>
        <v>0.77628118688534764</v>
      </c>
      <c r="M886" s="225">
        <f t="shared" si="442"/>
        <v>1.1019103676776845</v>
      </c>
      <c r="N886" s="15" t="s">
        <v>432</v>
      </c>
      <c r="O886" s="197">
        <f t="shared" si="443"/>
        <v>0.58221089016401073</v>
      </c>
      <c r="P886" s="198">
        <f t="shared" si="444"/>
        <v>0</v>
      </c>
      <c r="Q886" s="198">
        <f t="shared" si="445"/>
        <v>0</v>
      </c>
      <c r="R886" s="198">
        <f t="shared" si="446"/>
        <v>0.77204960347065577</v>
      </c>
      <c r="S886" s="77">
        <f t="shared" si="447"/>
        <v>0.84016538729243273</v>
      </c>
      <c r="T886" s="199"/>
      <c r="U886" s="3">
        <f t="shared" si="448"/>
        <v>1.9835347316616352</v>
      </c>
      <c r="V886" s="98">
        <f t="shared" si="449"/>
        <v>13.37699410780718</v>
      </c>
      <c r="W886" s="49">
        <f t="shared" si="450"/>
        <v>3.9438191314921456</v>
      </c>
      <c r="X886" s="317">
        <f t="shared" si="451"/>
        <v>9.7224988552575664E-2</v>
      </c>
      <c r="Y886" s="318">
        <v>9.7224988552575678E-2</v>
      </c>
      <c r="Z886" s="200"/>
      <c r="AA886" s="66"/>
      <c r="AB886" s="66"/>
      <c r="AC886" s="66">
        <v>250</v>
      </c>
      <c r="AD886" s="66"/>
      <c r="AE886" s="66"/>
      <c r="AF886" s="66"/>
      <c r="AG886" s="66"/>
      <c r="AH886" s="195"/>
      <c r="AI886" s="34"/>
      <c r="AJ886" s="229">
        <v>180</v>
      </c>
      <c r="AK886" s="34"/>
      <c r="AL886" s="34"/>
      <c r="AM886" s="34"/>
      <c r="AN886" s="201"/>
      <c r="AO886" s="201"/>
      <c r="AP886" s="202">
        <v>240</v>
      </c>
      <c r="AQ886" s="18"/>
      <c r="AR886" s="18"/>
      <c r="AS886" s="18"/>
      <c r="AT886" s="51"/>
      <c r="AU886" s="17"/>
      <c r="AV886" s="18"/>
      <c r="AW886" s="112"/>
      <c r="AX886" s="103"/>
      <c r="AY886" s="18"/>
      <c r="AZ886" s="18"/>
      <c r="BA886" s="18"/>
      <c r="BB886" s="17"/>
      <c r="BC886" s="19"/>
      <c r="BD886" s="19"/>
      <c r="BE886" s="19"/>
      <c r="BF886" s="17"/>
      <c r="BG886" s="18"/>
      <c r="BH886" s="18"/>
      <c r="BI886" s="128"/>
      <c r="BJ886" s="331"/>
      <c r="BK886" s="332"/>
      <c r="BL886" s="332"/>
      <c r="BM886" s="332"/>
      <c r="BN886" s="333"/>
      <c r="BO886" s="203">
        <f t="shared" si="452"/>
        <v>6.9363999999999999</v>
      </c>
      <c r="BP886" s="285">
        <v>7.6057386085329073</v>
      </c>
      <c r="BQ886" s="204">
        <v>3.0347447009888486</v>
      </c>
      <c r="BR886" s="204"/>
      <c r="BS886" s="47"/>
      <c r="BT886" s="42"/>
      <c r="BU886" s="42"/>
      <c r="BV886" s="42"/>
      <c r="BW886" s="43"/>
      <c r="BX886" s="191"/>
      <c r="BY886" s="191"/>
      <c r="BZ886" s="205"/>
      <c r="CA886" s="191"/>
      <c r="CB886" s="206"/>
      <c r="CC886" s="191"/>
      <c r="CD886" s="207">
        <f t="shared" si="453"/>
        <v>58.132874020510947</v>
      </c>
      <c r="CE886" s="47" t="s">
        <v>356</v>
      </c>
      <c r="CF886" s="42">
        <v>31.8</v>
      </c>
      <c r="CG886" s="42" t="s">
        <v>353</v>
      </c>
      <c r="CH886" s="42">
        <v>175</v>
      </c>
      <c r="CI886" s="191"/>
      <c r="CJ886" s="192"/>
      <c r="CK886" s="191" t="s">
        <v>357</v>
      </c>
      <c r="CL886" s="191" t="s">
        <v>358</v>
      </c>
      <c r="CM886" s="208">
        <v>0.13</v>
      </c>
      <c r="CN886" s="191">
        <v>470</v>
      </c>
      <c r="CO886" s="205">
        <f t="shared" si="454"/>
        <v>78.291802315153319</v>
      </c>
      <c r="CP886" s="191">
        <f t="shared" si="455"/>
        <v>43.599655515383212</v>
      </c>
      <c r="CQ886" s="145" t="s">
        <v>353</v>
      </c>
      <c r="CR886" s="191">
        <v>175</v>
      </c>
      <c r="CS886" s="191"/>
      <c r="CT886" s="191"/>
      <c r="CU886" s="191"/>
      <c r="CV886" s="192"/>
      <c r="CW886" s="191" t="s">
        <v>357</v>
      </c>
      <c r="CX886" s="209" t="s">
        <v>358</v>
      </c>
      <c r="CY886" s="208">
        <v>0.13</v>
      </c>
      <c r="CZ886" s="191">
        <v>470</v>
      </c>
      <c r="DA886" s="191"/>
      <c r="DB886" s="191">
        <f t="shared" si="456"/>
        <v>52.756445284227659</v>
      </c>
      <c r="DC886" s="43">
        <f t="shared" si="457"/>
        <v>0</v>
      </c>
      <c r="DD886" s="191" t="s">
        <v>362</v>
      </c>
      <c r="DE886" s="191">
        <v>100</v>
      </c>
      <c r="DF886" s="191" t="s">
        <v>361</v>
      </c>
      <c r="DG886" s="191">
        <v>20</v>
      </c>
      <c r="DH886" s="191" t="s">
        <v>353</v>
      </c>
      <c r="DI886" s="192">
        <v>175</v>
      </c>
      <c r="DJ886" s="191"/>
      <c r="DK886" s="209"/>
      <c r="DL886" s="208"/>
      <c r="DM886" s="191"/>
      <c r="DN886" s="191">
        <f t="shared" si="458"/>
        <v>52.756445284227659</v>
      </c>
      <c r="DO886" s="192">
        <f t="shared" si="459"/>
        <v>0</v>
      </c>
      <c r="DP886" s="191">
        <v>1</v>
      </c>
      <c r="DQ886" s="191" t="s">
        <v>363</v>
      </c>
      <c r="DR886" s="191" t="s">
        <v>371</v>
      </c>
      <c r="DS886" s="208">
        <v>0.13400000000000001</v>
      </c>
      <c r="DT886" s="191">
        <v>580</v>
      </c>
      <c r="DU886" s="191">
        <f t="shared" si="460"/>
        <v>7.6057386085329073</v>
      </c>
      <c r="DV886" s="191">
        <v>0.375</v>
      </c>
      <c r="DW886" s="191">
        <v>0.45</v>
      </c>
      <c r="DX886" s="192">
        <f t="shared" si="461"/>
        <v>9.6888123367518251</v>
      </c>
      <c r="DY886" s="191">
        <v>1</v>
      </c>
      <c r="DZ886" s="191" t="s">
        <v>363</v>
      </c>
      <c r="EA886" s="191" t="s">
        <v>371</v>
      </c>
      <c r="EB886" s="208">
        <v>0.13400000000000001</v>
      </c>
      <c r="EC886" s="191">
        <v>580</v>
      </c>
      <c r="ED886" s="191">
        <f t="shared" si="462"/>
        <v>3.0347447009888486</v>
      </c>
      <c r="EE886" s="191">
        <v>0.47499999999999998</v>
      </c>
      <c r="EF886" s="191">
        <v>0.47499999999999998</v>
      </c>
      <c r="EG886" s="191">
        <f t="shared" si="463"/>
        <v>4.8444061683759125</v>
      </c>
      <c r="EH886" s="166">
        <f t="shared" si="464"/>
        <v>2</v>
      </c>
      <c r="EI886" s="205">
        <f t="shared" si="465"/>
        <v>3.3720090438247792</v>
      </c>
      <c r="EJ886" s="205">
        <f t="shared" si="466"/>
        <v>1.983534731661635</v>
      </c>
      <c r="EK886" s="51">
        <f t="shared" si="480"/>
        <v>0.80120996932721367</v>
      </c>
      <c r="EL886" s="220">
        <f t="shared" si="467"/>
        <v>4.8095478087610388E-2</v>
      </c>
      <c r="EM886" s="221">
        <f t="shared" si="468"/>
        <v>6.68849705390359</v>
      </c>
      <c r="EN886" s="191"/>
      <c r="EO886" s="313"/>
      <c r="EP886" s="192" t="s">
        <v>354</v>
      </c>
      <c r="EQ886" s="222">
        <f t="shared" si="469"/>
        <v>3.3720090438247792</v>
      </c>
      <c r="ER886" s="191">
        <f t="shared" si="470"/>
        <v>1.983534731661635</v>
      </c>
      <c r="ES886" s="51">
        <f t="shared" si="471"/>
        <v>0.80120996932721367</v>
      </c>
      <c r="ET886" s="191">
        <f t="shared" si="481"/>
        <v>3.5162954780876103</v>
      </c>
      <c r="EU886" s="191">
        <f t="shared" si="472"/>
        <v>6.68849705390359</v>
      </c>
      <c r="EV886" s="191"/>
      <c r="EW886" s="191"/>
      <c r="EX886" s="192" t="str">
        <f t="shared" si="473"/>
        <v>Front</v>
      </c>
      <c r="EY886" s="145"/>
      <c r="EZ886" s="191"/>
      <c r="FA886" s="191"/>
      <c r="FB886" s="191"/>
      <c r="FC886" s="191"/>
      <c r="FD886" s="191"/>
      <c r="FE886" s="191"/>
      <c r="FF886" s="192"/>
      <c r="FG886" s="145"/>
      <c r="FH886" s="191"/>
      <c r="FI886" s="191"/>
      <c r="FJ886" s="191"/>
      <c r="FK886" s="191"/>
      <c r="FL886" s="191"/>
      <c r="FM886" s="191"/>
      <c r="FN886" s="192"/>
      <c r="FO886" s="145"/>
      <c r="FP886" s="191"/>
      <c r="FQ886" s="191"/>
      <c r="FR886" s="191"/>
      <c r="FS886" s="191"/>
      <c r="FT886" s="191"/>
      <c r="FU886" s="191"/>
      <c r="FV886" s="192"/>
      <c r="FW886" s="191"/>
      <c r="FX886" s="191"/>
      <c r="FY886" s="191"/>
      <c r="FZ886" s="191"/>
      <c r="GA886" s="191"/>
      <c r="GB886" s="191"/>
      <c r="GC886" s="191"/>
      <c r="GD886" s="210"/>
      <c r="GE886" s="145"/>
      <c r="GF886" s="191"/>
      <c r="GG886" s="191"/>
      <c r="GH886" s="191"/>
      <c r="GI886" s="191"/>
      <c r="GJ886" s="191"/>
      <c r="GK886" s="191"/>
      <c r="GL886" s="210"/>
      <c r="GM886" s="145"/>
      <c r="GN886" s="191"/>
      <c r="GO886" s="191"/>
      <c r="GP886" s="191"/>
      <c r="GQ886" s="191"/>
      <c r="GR886" s="191"/>
      <c r="GS886" s="191"/>
      <c r="GT886" s="210"/>
      <c r="GU886" s="145"/>
      <c r="GV886" s="191"/>
      <c r="GW886" s="191"/>
      <c r="GX886" s="191"/>
      <c r="GY886" s="191"/>
      <c r="GZ886" s="191"/>
      <c r="HA886" s="191"/>
      <c r="HB886" s="210"/>
      <c r="HC886" s="145"/>
      <c r="HD886" s="191"/>
      <c r="HE886" s="191"/>
      <c r="HF886" s="191"/>
      <c r="HG886" s="191"/>
      <c r="HH886" s="191"/>
      <c r="HI886" s="191"/>
      <c r="HJ886" s="210"/>
      <c r="HR886" s="310"/>
    </row>
    <row r="887" spans="1:226" s="309" customFormat="1" ht="14.45" customHeight="1" x14ac:dyDescent="0.25">
      <c r="A887" s="211" t="s">
        <v>431</v>
      </c>
      <c r="B887" s="194" t="s">
        <v>0</v>
      </c>
      <c r="C887" s="31">
        <f t="shared" si="482"/>
        <v>877</v>
      </c>
      <c r="D887" s="173" t="str">
        <f t="shared" si="436"/>
        <v>Dw_877</v>
      </c>
      <c r="E887" s="4">
        <v>511.08964517163741</v>
      </c>
      <c r="F887" s="195" t="s">
        <v>360</v>
      </c>
      <c r="G887" s="195">
        <v>17.5</v>
      </c>
      <c r="H887" s="3">
        <f t="shared" si="437"/>
        <v>52.977144567792301</v>
      </c>
      <c r="I887" s="196">
        <f t="shared" si="438"/>
        <v>194.86308529726819</v>
      </c>
      <c r="J887" s="1">
        <f t="shared" si="439"/>
        <v>0.30000000000000004</v>
      </c>
      <c r="K887" s="280">
        <f t="shared" si="440"/>
        <v>0.65751565776316401</v>
      </c>
      <c r="L887" s="280">
        <f t="shared" si="441"/>
        <v>0.75858872769482588</v>
      </c>
      <c r="M887" s="225">
        <f t="shared" si="442"/>
        <v>1.1034744523531914</v>
      </c>
      <c r="N887" s="15" t="s">
        <v>432</v>
      </c>
      <c r="O887" s="197">
        <f t="shared" si="443"/>
        <v>0.56894154577111933</v>
      </c>
      <c r="P887" s="198">
        <f t="shared" si="444"/>
        <v>0</v>
      </c>
      <c r="Q887" s="198">
        <f t="shared" si="445"/>
        <v>0</v>
      </c>
      <c r="R887" s="198">
        <f t="shared" si="446"/>
        <v>0.77314547386895727</v>
      </c>
      <c r="S887" s="77">
        <f t="shared" si="447"/>
        <v>0.84057933093059956</v>
      </c>
      <c r="T887" s="199"/>
      <c r="U887" s="3">
        <f t="shared" si="448"/>
        <v>1.8665835854720281</v>
      </c>
      <c r="V887" s="98">
        <f t="shared" si="449"/>
        <v>11.846056557282283</v>
      </c>
      <c r="W887" s="49">
        <f t="shared" si="450"/>
        <v>4.4721333476349949</v>
      </c>
      <c r="X887" s="317">
        <f t="shared" si="451"/>
        <v>8.3055414207417869E-2</v>
      </c>
      <c r="Y887" s="318">
        <v>8.3055414207417869E-2</v>
      </c>
      <c r="Z887" s="200"/>
      <c r="AA887" s="66"/>
      <c r="AB887" s="66"/>
      <c r="AC887" s="66">
        <v>250</v>
      </c>
      <c r="AD887" s="66"/>
      <c r="AE887" s="66"/>
      <c r="AF887" s="66"/>
      <c r="AG887" s="66"/>
      <c r="AH887" s="195"/>
      <c r="AI887" s="34"/>
      <c r="AJ887" s="229">
        <v>180</v>
      </c>
      <c r="AK887" s="34"/>
      <c r="AL887" s="34"/>
      <c r="AM887" s="34"/>
      <c r="AN887" s="201"/>
      <c r="AO887" s="201"/>
      <c r="AP887" s="202">
        <v>240</v>
      </c>
      <c r="AQ887" s="18"/>
      <c r="AR887" s="18"/>
      <c r="AS887" s="18"/>
      <c r="AT887" s="51"/>
      <c r="AU887" s="17"/>
      <c r="AV887" s="18"/>
      <c r="AW887" s="112"/>
      <c r="AX887" s="103"/>
      <c r="AY887" s="18"/>
      <c r="AZ887" s="18"/>
      <c r="BA887" s="18"/>
      <c r="BB887" s="17"/>
      <c r="BC887" s="19"/>
      <c r="BD887" s="19"/>
      <c r="BE887" s="19"/>
      <c r="BF887" s="17"/>
      <c r="BG887" s="18"/>
      <c r="BH887" s="18"/>
      <c r="BI887" s="128"/>
      <c r="BJ887" s="331"/>
      <c r="BK887" s="332"/>
      <c r="BL887" s="332"/>
      <c r="BM887" s="332"/>
      <c r="BN887" s="333"/>
      <c r="BO887" s="203">
        <f t="shared" si="452"/>
        <v>6.9363999999999999</v>
      </c>
      <c r="BP887" s="285">
        <v>7.6375561628211033</v>
      </c>
      <c r="BQ887" s="204">
        <v>3.0502629199782563</v>
      </c>
      <c r="BR887" s="204"/>
      <c r="BS887" s="47"/>
      <c r="BT887" s="42"/>
      <c r="BU887" s="42"/>
      <c r="BV887" s="42"/>
      <c r="BW887" s="43"/>
      <c r="BX887" s="191"/>
      <c r="BY887" s="191"/>
      <c r="BZ887" s="205"/>
      <c r="CA887" s="191"/>
      <c r="CB887" s="206"/>
      <c r="CC887" s="191"/>
      <c r="CD887" s="207">
        <f t="shared" si="453"/>
        <v>58.45892558918046</v>
      </c>
      <c r="CE887" s="47" t="s">
        <v>356</v>
      </c>
      <c r="CF887" s="42">
        <v>31.8</v>
      </c>
      <c r="CG887" s="42" t="s">
        <v>353</v>
      </c>
      <c r="CH887" s="42">
        <v>175</v>
      </c>
      <c r="CI887" s="191"/>
      <c r="CJ887" s="192"/>
      <c r="CK887" s="191" t="s">
        <v>357</v>
      </c>
      <c r="CL887" s="191" t="s">
        <v>358</v>
      </c>
      <c r="CM887" s="208">
        <v>0.13</v>
      </c>
      <c r="CN887" s="191">
        <v>470</v>
      </c>
      <c r="CO887" s="205">
        <f t="shared" si="454"/>
        <v>78.937242310255726</v>
      </c>
      <c r="CP887" s="191">
        <f t="shared" si="455"/>
        <v>43.844194191885343</v>
      </c>
      <c r="CQ887" s="145" t="s">
        <v>353</v>
      </c>
      <c r="CR887" s="191">
        <v>175</v>
      </c>
      <c r="CS887" s="191"/>
      <c r="CT887" s="191"/>
      <c r="CU887" s="191"/>
      <c r="CV887" s="192"/>
      <c r="CW887" s="191" t="s">
        <v>357</v>
      </c>
      <c r="CX887" s="209" t="s">
        <v>358</v>
      </c>
      <c r="CY887" s="208">
        <v>0.13</v>
      </c>
      <c r="CZ887" s="191">
        <v>470</v>
      </c>
      <c r="DA887" s="191"/>
      <c r="DB887" s="191">
        <f t="shared" si="456"/>
        <v>52.977144567792301</v>
      </c>
      <c r="DC887" s="43">
        <f t="shared" si="457"/>
        <v>0</v>
      </c>
      <c r="DD887" s="191" t="s">
        <v>362</v>
      </c>
      <c r="DE887" s="191">
        <v>100</v>
      </c>
      <c r="DF887" s="191" t="s">
        <v>361</v>
      </c>
      <c r="DG887" s="191">
        <v>20</v>
      </c>
      <c r="DH887" s="191" t="s">
        <v>353</v>
      </c>
      <c r="DI887" s="192">
        <v>175</v>
      </c>
      <c r="DJ887" s="191"/>
      <c r="DK887" s="209"/>
      <c r="DL887" s="208"/>
      <c r="DM887" s="191"/>
      <c r="DN887" s="191">
        <f t="shared" si="458"/>
        <v>52.977144567792301</v>
      </c>
      <c r="DO887" s="192">
        <f t="shared" si="459"/>
        <v>0</v>
      </c>
      <c r="DP887" s="191">
        <v>1</v>
      </c>
      <c r="DQ887" s="191" t="s">
        <v>363</v>
      </c>
      <c r="DR887" s="191" t="s">
        <v>371</v>
      </c>
      <c r="DS887" s="208">
        <v>0.13400000000000001</v>
      </c>
      <c r="DT887" s="191">
        <v>580</v>
      </c>
      <c r="DU887" s="191">
        <f t="shared" si="460"/>
        <v>7.6375561628211033</v>
      </c>
      <c r="DV887" s="191">
        <v>0.375</v>
      </c>
      <c r="DW887" s="191">
        <v>0.45</v>
      </c>
      <c r="DX887" s="192">
        <f t="shared" si="461"/>
        <v>9.74315426486341</v>
      </c>
      <c r="DY887" s="191">
        <v>1</v>
      </c>
      <c r="DZ887" s="191" t="s">
        <v>363</v>
      </c>
      <c r="EA887" s="191" t="s">
        <v>371</v>
      </c>
      <c r="EB887" s="208">
        <v>0.13400000000000001</v>
      </c>
      <c r="EC887" s="191">
        <v>580</v>
      </c>
      <c r="ED887" s="191">
        <f t="shared" si="462"/>
        <v>3.0502629199782563</v>
      </c>
      <c r="EE887" s="191">
        <v>0.47499999999999998</v>
      </c>
      <c r="EF887" s="191">
        <v>0.47499999999999998</v>
      </c>
      <c r="EG887" s="191">
        <f t="shared" si="463"/>
        <v>4.871577132431705</v>
      </c>
      <c r="EH887" s="166">
        <f t="shared" si="464"/>
        <v>2</v>
      </c>
      <c r="EI887" s="205">
        <f t="shared" si="465"/>
        <v>3.1731920953024479</v>
      </c>
      <c r="EJ887" s="205">
        <f t="shared" si="466"/>
        <v>1.8665835854720283</v>
      </c>
      <c r="EK887" s="51">
        <f t="shared" si="480"/>
        <v>0.93367933450622798</v>
      </c>
      <c r="EL887" s="220">
        <f t="shared" si="467"/>
        <v>0.147503952348776</v>
      </c>
      <c r="EM887" s="221">
        <f t="shared" si="468"/>
        <v>5.9230282786411417</v>
      </c>
      <c r="EN887" s="191"/>
      <c r="EO887" s="313"/>
      <c r="EP887" s="192" t="s">
        <v>354</v>
      </c>
      <c r="EQ887" s="222">
        <f t="shared" si="469"/>
        <v>3.1731920953024479</v>
      </c>
      <c r="ER887" s="191">
        <f t="shared" si="470"/>
        <v>1.8665835854720283</v>
      </c>
      <c r="ES887" s="51">
        <f t="shared" si="471"/>
        <v>0.93367933450622798</v>
      </c>
      <c r="ET887" s="191">
        <f t="shared" si="481"/>
        <v>3.6157039523487757</v>
      </c>
      <c r="EU887" s="191">
        <f t="shared" si="472"/>
        <v>5.9230282786411417</v>
      </c>
      <c r="EV887" s="191"/>
      <c r="EW887" s="191"/>
      <c r="EX887" s="192" t="str">
        <f t="shared" si="473"/>
        <v>Front</v>
      </c>
      <c r="EY887" s="145"/>
      <c r="EZ887" s="191"/>
      <c r="FA887" s="191"/>
      <c r="FB887" s="191"/>
      <c r="FC887" s="191"/>
      <c r="FD887" s="191"/>
      <c r="FE887" s="191"/>
      <c r="FF887" s="192"/>
      <c r="FG887" s="145"/>
      <c r="FH887" s="191"/>
      <c r="FI887" s="191"/>
      <c r="FJ887" s="191"/>
      <c r="FK887" s="191"/>
      <c r="FL887" s="191"/>
      <c r="FM887" s="191"/>
      <c r="FN887" s="192"/>
      <c r="FO887" s="145"/>
      <c r="FP887" s="191"/>
      <c r="FQ887" s="191"/>
      <c r="FR887" s="191"/>
      <c r="FS887" s="191"/>
      <c r="FT887" s="191"/>
      <c r="FU887" s="191"/>
      <c r="FV887" s="192"/>
      <c r="FW887" s="191"/>
      <c r="FX887" s="191"/>
      <c r="FY887" s="191"/>
      <c r="FZ887" s="191"/>
      <c r="GA887" s="191"/>
      <c r="GB887" s="191"/>
      <c r="GC887" s="191"/>
      <c r="GD887" s="210"/>
      <c r="GE887" s="145"/>
      <c r="GF887" s="191"/>
      <c r="GG887" s="191"/>
      <c r="GH887" s="191"/>
      <c r="GI887" s="191"/>
      <c r="GJ887" s="191"/>
      <c r="GK887" s="191"/>
      <c r="GL887" s="210"/>
      <c r="GM887" s="145"/>
      <c r="GN887" s="191"/>
      <c r="GO887" s="191"/>
      <c r="GP887" s="191"/>
      <c r="GQ887" s="191"/>
      <c r="GR887" s="191"/>
      <c r="GS887" s="191"/>
      <c r="GT887" s="210"/>
      <c r="GU887" s="145"/>
      <c r="GV887" s="191"/>
      <c r="GW887" s="191"/>
      <c r="GX887" s="191"/>
      <c r="GY887" s="191"/>
      <c r="GZ887" s="191"/>
      <c r="HA887" s="191"/>
      <c r="HB887" s="210"/>
      <c r="HC887" s="145"/>
      <c r="HD887" s="191"/>
      <c r="HE887" s="191"/>
      <c r="HF887" s="191"/>
      <c r="HG887" s="191"/>
      <c r="HH887" s="191"/>
      <c r="HI887" s="191"/>
      <c r="HJ887" s="210"/>
      <c r="HR887" s="310"/>
    </row>
    <row r="888" spans="1:226" s="309" customFormat="1" ht="14.45" customHeight="1" x14ac:dyDescent="0.25">
      <c r="A888" s="211" t="s">
        <v>431</v>
      </c>
      <c r="B888" s="194" t="s">
        <v>0</v>
      </c>
      <c r="C888" s="31">
        <f t="shared" si="482"/>
        <v>878</v>
      </c>
      <c r="D888" s="173" t="str">
        <f t="shared" si="436"/>
        <v>Dw_878</v>
      </c>
      <c r="E888" s="4">
        <v>502.58513926398729</v>
      </c>
      <c r="F888" s="195" t="s">
        <v>360</v>
      </c>
      <c r="G888" s="195">
        <v>17.5</v>
      </c>
      <c r="H888" s="3">
        <f t="shared" si="437"/>
        <v>48.146831989452558</v>
      </c>
      <c r="I888" s="196">
        <f t="shared" si="438"/>
        <v>177.99870722735909</v>
      </c>
      <c r="J888" s="1">
        <f t="shared" si="439"/>
        <v>0.30000000000000004</v>
      </c>
      <c r="K888" s="280">
        <f t="shared" si="440"/>
        <v>0.65356568022155903</v>
      </c>
      <c r="L888" s="280">
        <f t="shared" si="441"/>
        <v>0.73769788743299902</v>
      </c>
      <c r="M888" s="225">
        <f t="shared" si="442"/>
        <v>1.1090991860047177</v>
      </c>
      <c r="N888" s="15" t="s">
        <v>432</v>
      </c>
      <c r="O888" s="197">
        <f t="shared" si="443"/>
        <v>0.55327341557474918</v>
      </c>
      <c r="P888" s="198">
        <f t="shared" si="444"/>
        <v>0</v>
      </c>
      <c r="Q888" s="198">
        <f t="shared" si="445"/>
        <v>0</v>
      </c>
      <c r="R888" s="198">
        <f t="shared" si="446"/>
        <v>0.77708642361647717</v>
      </c>
      <c r="S888" s="77">
        <f t="shared" si="447"/>
        <v>0.79560639797883748</v>
      </c>
      <c r="T888" s="199"/>
      <c r="U888" s="3">
        <f t="shared" si="448"/>
        <v>1.6554910801675262</v>
      </c>
      <c r="V888" s="98">
        <f t="shared" si="449"/>
        <v>9.3182124361484249</v>
      </c>
      <c r="W888" s="49">
        <f t="shared" si="450"/>
        <v>5.1669601137955485</v>
      </c>
      <c r="X888" s="317">
        <f t="shared" si="451"/>
        <v>6.7356448749869263E-2</v>
      </c>
      <c r="Y888" s="318">
        <v>6.7356448749869263E-2</v>
      </c>
      <c r="Z888" s="200"/>
      <c r="AA888" s="66"/>
      <c r="AB888" s="66"/>
      <c r="AC888" s="66">
        <v>250</v>
      </c>
      <c r="AD888" s="66"/>
      <c r="AE888" s="66"/>
      <c r="AF888" s="66"/>
      <c r="AG888" s="66"/>
      <c r="AH888" s="195"/>
      <c r="AI888" s="34"/>
      <c r="AJ888" s="229">
        <v>180</v>
      </c>
      <c r="AK888" s="34"/>
      <c r="AL888" s="34"/>
      <c r="AM888" s="34"/>
      <c r="AN888" s="201"/>
      <c r="AO888" s="201"/>
      <c r="AP888" s="202">
        <v>240</v>
      </c>
      <c r="AQ888" s="18"/>
      <c r="AR888" s="18"/>
      <c r="AS888" s="18"/>
      <c r="AT888" s="51"/>
      <c r="AU888" s="17"/>
      <c r="AV888" s="18"/>
      <c r="AW888" s="112"/>
      <c r="AX888" s="103"/>
      <c r="AY888" s="18"/>
      <c r="AZ888" s="18"/>
      <c r="BA888" s="18"/>
      <c r="BB888" s="17"/>
      <c r="BC888" s="19"/>
      <c r="BD888" s="19"/>
      <c r="BE888" s="19"/>
      <c r="BF888" s="17"/>
      <c r="BG888" s="18"/>
      <c r="BH888" s="18"/>
      <c r="BI888" s="128"/>
      <c r="BJ888" s="331"/>
      <c r="BK888" s="332"/>
      <c r="BL888" s="332"/>
      <c r="BM888" s="332"/>
      <c r="BN888" s="333"/>
      <c r="BO888" s="203">
        <f t="shared" si="452"/>
        <v>6.9363999999999999</v>
      </c>
      <c r="BP888" s="285">
        <v>6.9411844745765174</v>
      </c>
      <c r="BQ888" s="204">
        <v>2.9437775499812719</v>
      </c>
      <c r="BR888" s="204"/>
      <c r="BS888" s="47"/>
      <c r="BT888" s="42"/>
      <c r="BU888" s="42"/>
      <c r="BV888" s="42"/>
      <c r="BW888" s="43"/>
      <c r="BX888" s="191"/>
      <c r="BY888" s="191"/>
      <c r="BZ888" s="205"/>
      <c r="CA888" s="191"/>
      <c r="CB888" s="206"/>
      <c r="CC888" s="191"/>
      <c r="CD888" s="207">
        <f t="shared" si="453"/>
        <v>53.399612168207732</v>
      </c>
      <c r="CE888" s="47" t="s">
        <v>356</v>
      </c>
      <c r="CF888" s="42">
        <v>31.8</v>
      </c>
      <c r="CG888" s="42" t="s">
        <v>353</v>
      </c>
      <c r="CH888" s="42">
        <v>175</v>
      </c>
      <c r="CI888" s="191"/>
      <c r="CJ888" s="192"/>
      <c r="CK888" s="191" t="s">
        <v>357</v>
      </c>
      <c r="CL888" s="191" t="s">
        <v>358</v>
      </c>
      <c r="CM888" s="208">
        <v>0.13</v>
      </c>
      <c r="CN888" s="191">
        <v>470</v>
      </c>
      <c r="CO888" s="205">
        <f t="shared" si="454"/>
        <v>71.733489397026119</v>
      </c>
      <c r="CP888" s="191">
        <f t="shared" si="455"/>
        <v>40.049709126155797</v>
      </c>
      <c r="CQ888" s="145" t="s">
        <v>353</v>
      </c>
      <c r="CR888" s="191">
        <v>175</v>
      </c>
      <c r="CS888" s="191"/>
      <c r="CT888" s="191"/>
      <c r="CU888" s="191"/>
      <c r="CV888" s="192"/>
      <c r="CW888" s="191" t="s">
        <v>357</v>
      </c>
      <c r="CX888" s="209" t="s">
        <v>358</v>
      </c>
      <c r="CY888" s="208">
        <v>0.13</v>
      </c>
      <c r="CZ888" s="191">
        <v>470</v>
      </c>
      <c r="DA888" s="191"/>
      <c r="DB888" s="191">
        <f t="shared" si="456"/>
        <v>48.146831989452558</v>
      </c>
      <c r="DC888" s="43">
        <f t="shared" si="457"/>
        <v>0</v>
      </c>
      <c r="DD888" s="191" t="s">
        <v>362</v>
      </c>
      <c r="DE888" s="191">
        <v>100</v>
      </c>
      <c r="DF888" s="191" t="s">
        <v>361</v>
      </c>
      <c r="DG888" s="191">
        <v>20</v>
      </c>
      <c r="DH888" s="191" t="s">
        <v>353</v>
      </c>
      <c r="DI888" s="192">
        <v>175</v>
      </c>
      <c r="DJ888" s="191"/>
      <c r="DK888" s="209"/>
      <c r="DL888" s="208"/>
      <c r="DM888" s="191"/>
      <c r="DN888" s="191">
        <f t="shared" si="458"/>
        <v>48.146831989452558</v>
      </c>
      <c r="DO888" s="192">
        <f t="shared" si="459"/>
        <v>0</v>
      </c>
      <c r="DP888" s="191">
        <v>1</v>
      </c>
      <c r="DQ888" s="191" t="s">
        <v>363</v>
      </c>
      <c r="DR888" s="191" t="s">
        <v>371</v>
      </c>
      <c r="DS888" s="208">
        <v>0.13400000000000001</v>
      </c>
      <c r="DT888" s="191">
        <v>580</v>
      </c>
      <c r="DU888" s="191">
        <f t="shared" si="460"/>
        <v>6.9411844745765174</v>
      </c>
      <c r="DV888" s="191">
        <v>0.375</v>
      </c>
      <c r="DW888" s="191">
        <v>0.45</v>
      </c>
      <c r="DX888" s="192">
        <f t="shared" si="461"/>
        <v>8.8999353613679553</v>
      </c>
      <c r="DY888" s="191">
        <v>1</v>
      </c>
      <c r="DZ888" s="191" t="s">
        <v>363</v>
      </c>
      <c r="EA888" s="191" t="s">
        <v>371</v>
      </c>
      <c r="EB888" s="208">
        <v>0.13400000000000001</v>
      </c>
      <c r="EC888" s="191">
        <v>580</v>
      </c>
      <c r="ED888" s="191">
        <f t="shared" si="462"/>
        <v>2.9437775499812719</v>
      </c>
      <c r="EE888" s="191">
        <v>0.47499999999999998</v>
      </c>
      <c r="EF888" s="191">
        <v>0.47499999999999998</v>
      </c>
      <c r="EG888" s="191">
        <f t="shared" si="463"/>
        <v>4.4499676806839776</v>
      </c>
      <c r="EH888" s="166">
        <f t="shared" si="464"/>
        <v>2</v>
      </c>
      <c r="EI888" s="205">
        <f t="shared" si="465"/>
        <v>2.8143348362847944</v>
      </c>
      <c r="EJ888" s="205">
        <f t="shared" si="466"/>
        <v>1.6554910801675262</v>
      </c>
      <c r="EK888" s="51">
        <f t="shared" si="480"/>
        <v>1.0382864698137457</v>
      </c>
      <c r="EL888" s="220">
        <f t="shared" si="467"/>
        <v>0.32693258185760277</v>
      </c>
      <c r="EM888" s="221">
        <f t="shared" si="468"/>
        <v>4.6591062180742124</v>
      </c>
      <c r="EN888" s="191"/>
      <c r="EO888" s="313"/>
      <c r="EP888" s="192" t="s">
        <v>354</v>
      </c>
      <c r="EQ888" s="222">
        <f t="shared" si="469"/>
        <v>2.8143348362847944</v>
      </c>
      <c r="ER888" s="191">
        <f t="shared" si="470"/>
        <v>1.6554910801675262</v>
      </c>
      <c r="ES888" s="51">
        <f t="shared" si="471"/>
        <v>1.0382864698137457</v>
      </c>
      <c r="ET888" s="191">
        <f t="shared" si="481"/>
        <v>3.7951325818576027</v>
      </c>
      <c r="EU888" s="191">
        <f t="shared" si="472"/>
        <v>4.6591062180742124</v>
      </c>
      <c r="EV888" s="191"/>
      <c r="EW888" s="191"/>
      <c r="EX888" s="192" t="str">
        <f t="shared" si="473"/>
        <v>Front</v>
      </c>
      <c r="EY888" s="145"/>
      <c r="EZ888" s="191"/>
      <c r="FA888" s="191"/>
      <c r="FB888" s="191"/>
      <c r="FC888" s="191"/>
      <c r="FD888" s="191"/>
      <c r="FE888" s="191"/>
      <c r="FF888" s="192"/>
      <c r="FG888" s="145"/>
      <c r="FH888" s="191"/>
      <c r="FI888" s="191"/>
      <c r="FJ888" s="191"/>
      <c r="FK888" s="191"/>
      <c r="FL888" s="191"/>
      <c r="FM888" s="191"/>
      <c r="FN888" s="192"/>
      <c r="FO888" s="145"/>
      <c r="FP888" s="191"/>
      <c r="FQ888" s="191"/>
      <c r="FR888" s="191"/>
      <c r="FS888" s="191"/>
      <c r="FT888" s="191"/>
      <c r="FU888" s="191"/>
      <c r="FV888" s="192"/>
      <c r="FW888" s="191"/>
      <c r="FX888" s="191"/>
      <c r="FY888" s="191"/>
      <c r="FZ888" s="191"/>
      <c r="GA888" s="191"/>
      <c r="GB888" s="191"/>
      <c r="GC888" s="191"/>
      <c r="GD888" s="210"/>
      <c r="GE888" s="145"/>
      <c r="GF888" s="191"/>
      <c r="GG888" s="191"/>
      <c r="GH888" s="191"/>
      <c r="GI888" s="191"/>
      <c r="GJ888" s="191"/>
      <c r="GK888" s="191"/>
      <c r="GL888" s="210"/>
      <c r="GM888" s="145"/>
      <c r="GN888" s="191"/>
      <c r="GO888" s="191"/>
      <c r="GP888" s="191"/>
      <c r="GQ888" s="191"/>
      <c r="GR888" s="191"/>
      <c r="GS888" s="191"/>
      <c r="GT888" s="210"/>
      <c r="GU888" s="145"/>
      <c r="GV888" s="191"/>
      <c r="GW888" s="191"/>
      <c r="GX888" s="191"/>
      <c r="GY888" s="191"/>
      <c r="GZ888" s="191"/>
      <c r="HA888" s="191"/>
      <c r="HB888" s="210"/>
      <c r="HC888" s="145"/>
      <c r="HD888" s="191"/>
      <c r="HE888" s="191"/>
      <c r="HF888" s="191"/>
      <c r="HG888" s="191"/>
      <c r="HH888" s="191"/>
      <c r="HI888" s="191"/>
      <c r="HJ888" s="210"/>
      <c r="HR888" s="310"/>
    </row>
    <row r="889" spans="1:226" s="309" customFormat="1" ht="14.45" customHeight="1" x14ac:dyDescent="0.25">
      <c r="A889" s="211" t="s">
        <v>431</v>
      </c>
      <c r="B889" s="194" t="s">
        <v>0</v>
      </c>
      <c r="C889" s="31">
        <f t="shared" si="482"/>
        <v>879</v>
      </c>
      <c r="D889" s="173" t="str">
        <f t="shared" si="436"/>
        <v>Dw_879</v>
      </c>
      <c r="E889" s="4">
        <v>505.37669089106879</v>
      </c>
      <c r="F889" s="195" t="s">
        <v>360</v>
      </c>
      <c r="G889" s="195">
        <v>17.5</v>
      </c>
      <c r="H889" s="3">
        <f t="shared" si="437"/>
        <v>55.344487242340101</v>
      </c>
      <c r="I889" s="196">
        <f t="shared" si="438"/>
        <v>197.23946791079118</v>
      </c>
      <c r="J889" s="1">
        <f t="shared" si="439"/>
        <v>0.30000000000000004</v>
      </c>
      <c r="K889" s="280">
        <f t="shared" si="440"/>
        <v>0.68366843481664219</v>
      </c>
      <c r="L889" s="280">
        <f t="shared" si="441"/>
        <v>0.77615532296318179</v>
      </c>
      <c r="M889" s="225">
        <f t="shared" si="442"/>
        <v>1.0691550924329321</v>
      </c>
      <c r="N889" s="15" t="s">
        <v>432</v>
      </c>
      <c r="O889" s="197">
        <f t="shared" si="443"/>
        <v>0.58211649222238637</v>
      </c>
      <c r="P889" s="198">
        <f t="shared" si="444"/>
        <v>0</v>
      </c>
      <c r="Q889" s="198">
        <f t="shared" si="445"/>
        <v>0</v>
      </c>
      <c r="R889" s="198">
        <f t="shared" si="446"/>
        <v>0.74909973567189791</v>
      </c>
      <c r="S889" s="77">
        <f t="shared" si="447"/>
        <v>0.89448112666547175</v>
      </c>
      <c r="T889" s="199"/>
      <c r="U889" s="3">
        <f t="shared" si="448"/>
        <v>1.741650781661813</v>
      </c>
      <c r="V889" s="98">
        <f t="shared" si="449"/>
        <v>10.313381313894894</v>
      </c>
      <c r="W889" s="49">
        <f t="shared" si="450"/>
        <v>5.3662795506044381</v>
      </c>
      <c r="X889" s="317">
        <f t="shared" si="451"/>
        <v>6.9006149121986937E-2</v>
      </c>
      <c r="Y889" s="318">
        <v>6.9006149121986937E-2</v>
      </c>
      <c r="Z889" s="200"/>
      <c r="AA889" s="66"/>
      <c r="AB889" s="66"/>
      <c r="AC889" s="66">
        <v>250</v>
      </c>
      <c r="AD889" s="66"/>
      <c r="AE889" s="66"/>
      <c r="AF889" s="66"/>
      <c r="AG889" s="66"/>
      <c r="AH889" s="195"/>
      <c r="AI889" s="34"/>
      <c r="AJ889" s="229">
        <v>180</v>
      </c>
      <c r="AK889" s="34"/>
      <c r="AL889" s="34"/>
      <c r="AM889" s="34"/>
      <c r="AN889" s="201"/>
      <c r="AO889" s="201"/>
      <c r="AP889" s="202">
        <v>240</v>
      </c>
      <c r="AQ889" s="18"/>
      <c r="AR889" s="18"/>
      <c r="AS889" s="18"/>
      <c r="AT889" s="51"/>
      <c r="AU889" s="17"/>
      <c r="AV889" s="18"/>
      <c r="AW889" s="112"/>
      <c r="AX889" s="103"/>
      <c r="AY889" s="18"/>
      <c r="AZ889" s="18"/>
      <c r="BA889" s="18"/>
      <c r="BB889" s="17"/>
      <c r="BC889" s="19"/>
      <c r="BD889" s="19"/>
      <c r="BE889" s="19"/>
      <c r="BF889" s="17"/>
      <c r="BG889" s="18"/>
      <c r="BH889" s="18"/>
      <c r="BI889" s="128"/>
      <c r="BJ889" s="331"/>
      <c r="BK889" s="332"/>
      <c r="BL889" s="332"/>
      <c r="BM889" s="332"/>
      <c r="BN889" s="333"/>
      <c r="BO889" s="203">
        <f t="shared" si="452"/>
        <v>6.9363999999999999</v>
      </c>
      <c r="BP889" s="285">
        <v>7.9788488614180411</v>
      </c>
      <c r="BQ889" s="204">
        <v>2.9014096321917595</v>
      </c>
      <c r="BR889" s="204"/>
      <c r="BS889" s="47"/>
      <c r="BT889" s="42"/>
      <c r="BU889" s="42"/>
      <c r="BV889" s="42"/>
      <c r="BW889" s="43"/>
      <c r="BX889" s="191"/>
      <c r="BY889" s="191"/>
      <c r="BZ889" s="205"/>
      <c r="CA889" s="191"/>
      <c r="CB889" s="206"/>
      <c r="CC889" s="191"/>
      <c r="CD889" s="207">
        <f t="shared" si="453"/>
        <v>59.171840373237359</v>
      </c>
      <c r="CE889" s="47" t="s">
        <v>356</v>
      </c>
      <c r="CF889" s="42">
        <v>31.8</v>
      </c>
      <c r="CG889" s="42" t="s">
        <v>353</v>
      </c>
      <c r="CH889" s="42">
        <v>175</v>
      </c>
      <c r="CI889" s="191"/>
      <c r="CJ889" s="192"/>
      <c r="CK889" s="191" t="s">
        <v>357</v>
      </c>
      <c r="CL889" s="191" t="s">
        <v>358</v>
      </c>
      <c r="CM889" s="208">
        <v>0.13</v>
      </c>
      <c r="CN889" s="191">
        <v>470</v>
      </c>
      <c r="CO889" s="205">
        <f t="shared" si="454"/>
        <v>76.578939574683091</v>
      </c>
      <c r="CP889" s="191">
        <f t="shared" si="455"/>
        <v>44.378880279928019</v>
      </c>
      <c r="CQ889" s="145" t="s">
        <v>353</v>
      </c>
      <c r="CR889" s="191">
        <v>175</v>
      </c>
      <c r="CS889" s="191"/>
      <c r="CT889" s="191"/>
      <c r="CU889" s="191"/>
      <c r="CV889" s="192"/>
      <c r="CW889" s="191" t="s">
        <v>357</v>
      </c>
      <c r="CX889" s="209" t="s">
        <v>358</v>
      </c>
      <c r="CY889" s="208">
        <v>0.13</v>
      </c>
      <c r="CZ889" s="191">
        <v>470</v>
      </c>
      <c r="DA889" s="191"/>
      <c r="DB889" s="191">
        <f t="shared" si="456"/>
        <v>55.344487242340101</v>
      </c>
      <c r="DC889" s="43">
        <f t="shared" si="457"/>
        <v>0</v>
      </c>
      <c r="DD889" s="191" t="s">
        <v>362</v>
      </c>
      <c r="DE889" s="191">
        <v>100</v>
      </c>
      <c r="DF889" s="191" t="s">
        <v>361</v>
      </c>
      <c r="DG889" s="191">
        <v>20</v>
      </c>
      <c r="DH889" s="191" t="s">
        <v>353</v>
      </c>
      <c r="DI889" s="192">
        <v>175</v>
      </c>
      <c r="DJ889" s="191"/>
      <c r="DK889" s="209"/>
      <c r="DL889" s="208"/>
      <c r="DM889" s="191"/>
      <c r="DN889" s="191">
        <f t="shared" si="458"/>
        <v>55.344487242340101</v>
      </c>
      <c r="DO889" s="192">
        <f t="shared" si="459"/>
        <v>0</v>
      </c>
      <c r="DP889" s="191">
        <v>1</v>
      </c>
      <c r="DQ889" s="191" t="s">
        <v>363</v>
      </c>
      <c r="DR889" s="191" t="s">
        <v>371</v>
      </c>
      <c r="DS889" s="208">
        <v>0.13400000000000001</v>
      </c>
      <c r="DT889" s="191">
        <v>580</v>
      </c>
      <c r="DU889" s="191">
        <f t="shared" si="460"/>
        <v>7.9788488614180411</v>
      </c>
      <c r="DV889" s="191">
        <v>0.375</v>
      </c>
      <c r="DW889" s="191">
        <v>0.45</v>
      </c>
      <c r="DX889" s="192">
        <f t="shared" si="461"/>
        <v>9.8619733955395592</v>
      </c>
      <c r="DY889" s="191">
        <v>1</v>
      </c>
      <c r="DZ889" s="191" t="s">
        <v>363</v>
      </c>
      <c r="EA889" s="191" t="s">
        <v>371</v>
      </c>
      <c r="EB889" s="208">
        <v>0.13400000000000001</v>
      </c>
      <c r="EC889" s="191">
        <v>580</v>
      </c>
      <c r="ED889" s="191">
        <f t="shared" si="462"/>
        <v>2.9014096321917595</v>
      </c>
      <c r="EE889" s="191">
        <v>0.47499999999999998</v>
      </c>
      <c r="EF889" s="191">
        <v>0.47499999999999998</v>
      </c>
      <c r="EG889" s="191">
        <f t="shared" si="463"/>
        <v>4.9309866977697796</v>
      </c>
      <c r="EH889" s="166">
        <f t="shared" si="464"/>
        <v>2</v>
      </c>
      <c r="EI889" s="205">
        <f t="shared" si="465"/>
        <v>2.9608063288250821</v>
      </c>
      <c r="EJ889" s="205">
        <f t="shared" si="466"/>
        <v>1.741650781661813</v>
      </c>
      <c r="EK889" s="51">
        <f t="shared" si="480"/>
        <v>0.90975885052994654</v>
      </c>
      <c r="EL889" s="220">
        <f t="shared" si="467"/>
        <v>0.25369683558745892</v>
      </c>
      <c r="EM889" s="221">
        <f t="shared" si="468"/>
        <v>5.1566906569474469</v>
      </c>
      <c r="EN889" s="191"/>
      <c r="EO889" s="313"/>
      <c r="EP889" s="192" t="s">
        <v>354</v>
      </c>
      <c r="EQ889" s="222">
        <f t="shared" si="469"/>
        <v>2.9608063288250821</v>
      </c>
      <c r="ER889" s="191">
        <f t="shared" si="470"/>
        <v>1.741650781661813</v>
      </c>
      <c r="ES889" s="51">
        <f t="shared" si="471"/>
        <v>0.90975885052994654</v>
      </c>
      <c r="ET889" s="191">
        <f t="shared" si="481"/>
        <v>3.7218968355874589</v>
      </c>
      <c r="EU889" s="191">
        <f t="shared" si="472"/>
        <v>5.1566906569474469</v>
      </c>
      <c r="EV889" s="191"/>
      <c r="EW889" s="191"/>
      <c r="EX889" s="192" t="str">
        <f t="shared" si="473"/>
        <v>Front</v>
      </c>
      <c r="EY889" s="145"/>
      <c r="EZ889" s="191"/>
      <c r="FA889" s="191"/>
      <c r="FB889" s="191"/>
      <c r="FC889" s="191"/>
      <c r="FD889" s="191"/>
      <c r="FE889" s="191"/>
      <c r="FF889" s="192"/>
      <c r="FG889" s="145"/>
      <c r="FH889" s="191"/>
      <c r="FI889" s="191"/>
      <c r="FJ889" s="191"/>
      <c r="FK889" s="191"/>
      <c r="FL889" s="191"/>
      <c r="FM889" s="191"/>
      <c r="FN889" s="192"/>
      <c r="FO889" s="145"/>
      <c r="FP889" s="191"/>
      <c r="FQ889" s="191"/>
      <c r="FR889" s="191"/>
      <c r="FS889" s="191"/>
      <c r="FT889" s="191"/>
      <c r="FU889" s="191"/>
      <c r="FV889" s="192"/>
      <c r="FW889" s="191"/>
      <c r="FX889" s="191"/>
      <c r="FY889" s="191"/>
      <c r="FZ889" s="191"/>
      <c r="GA889" s="191"/>
      <c r="GB889" s="191"/>
      <c r="GC889" s="191"/>
      <c r="GD889" s="210"/>
      <c r="GE889" s="145"/>
      <c r="GF889" s="191"/>
      <c r="GG889" s="191"/>
      <c r="GH889" s="191"/>
      <c r="GI889" s="191"/>
      <c r="GJ889" s="191"/>
      <c r="GK889" s="191"/>
      <c r="GL889" s="210"/>
      <c r="GM889" s="145"/>
      <c r="GN889" s="191"/>
      <c r="GO889" s="191"/>
      <c r="GP889" s="191"/>
      <c r="GQ889" s="191"/>
      <c r="GR889" s="191"/>
      <c r="GS889" s="191"/>
      <c r="GT889" s="210"/>
      <c r="GU889" s="145"/>
      <c r="GV889" s="191"/>
      <c r="GW889" s="191"/>
      <c r="GX889" s="191"/>
      <c r="GY889" s="191"/>
      <c r="GZ889" s="191"/>
      <c r="HA889" s="191"/>
      <c r="HB889" s="210"/>
      <c r="HC889" s="145"/>
      <c r="HD889" s="191"/>
      <c r="HE889" s="191"/>
      <c r="HF889" s="191"/>
      <c r="HG889" s="191"/>
      <c r="HH889" s="191"/>
      <c r="HI889" s="191"/>
      <c r="HJ889" s="210"/>
      <c r="HR889" s="310"/>
    </row>
    <row r="890" spans="1:226" s="309" customFormat="1" ht="14.45" customHeight="1" x14ac:dyDescent="0.25">
      <c r="A890" s="211" t="s">
        <v>431</v>
      </c>
      <c r="B890" s="194" t="s">
        <v>0</v>
      </c>
      <c r="C890" s="31">
        <f t="shared" si="482"/>
        <v>880</v>
      </c>
      <c r="D890" s="173" t="str">
        <f t="shared" si="436"/>
        <v>Dw_880</v>
      </c>
      <c r="E890" s="4">
        <v>526.52338051828849</v>
      </c>
      <c r="F890" s="195" t="s">
        <v>360</v>
      </c>
      <c r="G890" s="195">
        <v>17.5</v>
      </c>
      <c r="H890" s="3">
        <f t="shared" si="437"/>
        <v>42.755281603733437</v>
      </c>
      <c r="I890" s="196">
        <f t="shared" si="438"/>
        <v>158.74737405935002</v>
      </c>
      <c r="J890" s="1">
        <f t="shared" si="439"/>
        <v>0.30000000000000004</v>
      </c>
      <c r="K890" s="280">
        <f t="shared" si="440"/>
        <v>0.65027698043982252</v>
      </c>
      <c r="L890" s="280">
        <f t="shared" si="441"/>
        <v>0.74510355091457914</v>
      </c>
      <c r="M890" s="225">
        <f t="shared" si="442"/>
        <v>1.113879044446439</v>
      </c>
      <c r="N890" s="15" t="s">
        <v>432</v>
      </c>
      <c r="O890" s="197">
        <f t="shared" si="443"/>
        <v>0.55882766318593424</v>
      </c>
      <c r="P890" s="198">
        <f t="shared" si="444"/>
        <v>0</v>
      </c>
      <c r="Q890" s="198">
        <f t="shared" si="445"/>
        <v>0</v>
      </c>
      <c r="R890" s="198">
        <f t="shared" si="446"/>
        <v>0.78043541453517973</v>
      </c>
      <c r="S890" s="77">
        <f t="shared" si="447"/>
        <v>0.74726526806554894</v>
      </c>
      <c r="T890" s="199"/>
      <c r="U890" s="3">
        <f t="shared" si="448"/>
        <v>1.6557011831580259</v>
      </c>
      <c r="V890" s="98">
        <f t="shared" si="449"/>
        <v>9.320577786897017</v>
      </c>
      <c r="W890" s="49">
        <f t="shared" si="450"/>
        <v>4.587192187145237</v>
      </c>
      <c r="X890" s="317">
        <f t="shared" si="451"/>
        <v>7.5548746819331131E-2</v>
      </c>
      <c r="Y890" s="318">
        <v>7.5548746819331103E-2</v>
      </c>
      <c r="Z890" s="200"/>
      <c r="AA890" s="66"/>
      <c r="AB890" s="66"/>
      <c r="AC890" s="66">
        <v>250</v>
      </c>
      <c r="AD890" s="66"/>
      <c r="AE890" s="66"/>
      <c r="AF890" s="66"/>
      <c r="AG890" s="66"/>
      <c r="AH890" s="195"/>
      <c r="AI890" s="34"/>
      <c r="AJ890" s="229">
        <v>180</v>
      </c>
      <c r="AK890" s="34"/>
      <c r="AL890" s="34"/>
      <c r="AM890" s="34"/>
      <c r="AN890" s="201"/>
      <c r="AO890" s="201"/>
      <c r="AP890" s="202">
        <v>240</v>
      </c>
      <c r="AQ890" s="18"/>
      <c r="AR890" s="18"/>
      <c r="AS890" s="18"/>
      <c r="AT890" s="51"/>
      <c r="AU890" s="17"/>
      <c r="AV890" s="18"/>
      <c r="AW890" s="112"/>
      <c r="AX890" s="103"/>
      <c r="AY890" s="18"/>
      <c r="AZ890" s="18"/>
      <c r="BA890" s="18"/>
      <c r="BB890" s="17"/>
      <c r="BC890" s="19"/>
      <c r="BD890" s="19"/>
      <c r="BE890" s="19"/>
      <c r="BF890" s="17"/>
      <c r="BG890" s="18"/>
      <c r="BH890" s="18"/>
      <c r="BI890" s="128"/>
      <c r="BJ890" s="331"/>
      <c r="BK890" s="332"/>
      <c r="BL890" s="332"/>
      <c r="BM890" s="332"/>
      <c r="BN890" s="333"/>
      <c r="BO890" s="203">
        <f t="shared" si="452"/>
        <v>6.9363999999999999</v>
      </c>
      <c r="BP890" s="285">
        <v>6.1639008136401356</v>
      </c>
      <c r="BQ890" s="204">
        <v>2.7952339375149471</v>
      </c>
      <c r="BR890" s="204"/>
      <c r="BS890" s="47"/>
      <c r="BT890" s="42"/>
      <c r="BU890" s="42"/>
      <c r="BV890" s="42"/>
      <c r="BW890" s="43"/>
      <c r="BX890" s="191"/>
      <c r="BY890" s="191"/>
      <c r="BZ890" s="205"/>
      <c r="CA890" s="191"/>
      <c r="CB890" s="206"/>
      <c r="CC890" s="191"/>
      <c r="CD890" s="207">
        <f t="shared" si="453"/>
        <v>47.62421221780501</v>
      </c>
      <c r="CE890" s="47" t="s">
        <v>356</v>
      </c>
      <c r="CF890" s="42">
        <v>31.8</v>
      </c>
      <c r="CG890" s="42" t="s">
        <v>353</v>
      </c>
      <c r="CH890" s="42">
        <v>175</v>
      </c>
      <c r="CI890" s="191"/>
      <c r="CJ890" s="192"/>
      <c r="CK890" s="191" t="s">
        <v>357</v>
      </c>
      <c r="CL890" s="191" t="s">
        <v>358</v>
      </c>
      <c r="CM890" s="208">
        <v>0.13</v>
      </c>
      <c r="CN890" s="191">
        <v>470</v>
      </c>
      <c r="CO890" s="205">
        <f t="shared" si="454"/>
        <v>63.2652570004553</v>
      </c>
      <c r="CP890" s="191">
        <f t="shared" si="455"/>
        <v>35.718159163353754</v>
      </c>
      <c r="CQ890" s="145" t="s">
        <v>353</v>
      </c>
      <c r="CR890" s="191">
        <v>175</v>
      </c>
      <c r="CS890" s="191"/>
      <c r="CT890" s="191"/>
      <c r="CU890" s="191"/>
      <c r="CV890" s="192"/>
      <c r="CW890" s="191" t="s">
        <v>357</v>
      </c>
      <c r="CX890" s="209" t="s">
        <v>358</v>
      </c>
      <c r="CY890" s="208">
        <v>0.13</v>
      </c>
      <c r="CZ890" s="191">
        <v>470</v>
      </c>
      <c r="DA890" s="191"/>
      <c r="DB890" s="191">
        <f t="shared" si="456"/>
        <v>42.755281603733437</v>
      </c>
      <c r="DC890" s="43">
        <f t="shared" si="457"/>
        <v>0</v>
      </c>
      <c r="DD890" s="191" t="s">
        <v>362</v>
      </c>
      <c r="DE890" s="191">
        <v>100</v>
      </c>
      <c r="DF890" s="191" t="s">
        <v>361</v>
      </c>
      <c r="DG890" s="191">
        <v>20</v>
      </c>
      <c r="DH890" s="191" t="s">
        <v>353</v>
      </c>
      <c r="DI890" s="192">
        <v>175</v>
      </c>
      <c r="DJ890" s="191"/>
      <c r="DK890" s="209"/>
      <c r="DL890" s="208"/>
      <c r="DM890" s="191"/>
      <c r="DN890" s="191">
        <f t="shared" si="458"/>
        <v>42.755281603733437</v>
      </c>
      <c r="DO890" s="192">
        <f t="shared" si="459"/>
        <v>0</v>
      </c>
      <c r="DP890" s="191">
        <v>1</v>
      </c>
      <c r="DQ890" s="191" t="s">
        <v>363</v>
      </c>
      <c r="DR890" s="191" t="s">
        <v>371</v>
      </c>
      <c r="DS890" s="208">
        <v>0.13400000000000001</v>
      </c>
      <c r="DT890" s="191">
        <v>580</v>
      </c>
      <c r="DU890" s="191">
        <f t="shared" si="460"/>
        <v>6.1639008136401356</v>
      </c>
      <c r="DV890" s="191">
        <v>0.375</v>
      </c>
      <c r="DW890" s="191">
        <v>0.45</v>
      </c>
      <c r="DX890" s="192">
        <f t="shared" si="461"/>
        <v>7.9373687029675013</v>
      </c>
      <c r="DY890" s="191">
        <v>1</v>
      </c>
      <c r="DZ890" s="191" t="s">
        <v>363</v>
      </c>
      <c r="EA890" s="191" t="s">
        <v>371</v>
      </c>
      <c r="EB890" s="208">
        <v>0.13400000000000001</v>
      </c>
      <c r="EC890" s="191">
        <v>580</v>
      </c>
      <c r="ED890" s="191">
        <f t="shared" si="462"/>
        <v>2.7952339375149471</v>
      </c>
      <c r="EE890" s="191">
        <v>0.47499999999999998</v>
      </c>
      <c r="EF890" s="191">
        <v>0.47499999999999998</v>
      </c>
      <c r="EG890" s="191">
        <f t="shared" si="463"/>
        <v>3.9686843514837506</v>
      </c>
      <c r="EH890" s="166">
        <f t="shared" si="464"/>
        <v>2</v>
      </c>
      <c r="EI890" s="205">
        <f t="shared" si="465"/>
        <v>2.8146920113686442</v>
      </c>
      <c r="EJ890" s="205">
        <f t="shared" si="466"/>
        <v>1.6557011831580259</v>
      </c>
      <c r="EK890" s="51">
        <f t="shared" si="480"/>
        <v>0.88953275435692114</v>
      </c>
      <c r="EL890" s="220">
        <f t="shared" si="467"/>
        <v>0.32675399431567786</v>
      </c>
      <c r="EM890" s="221">
        <f t="shared" si="468"/>
        <v>4.6602888934485085</v>
      </c>
      <c r="EN890" s="191"/>
      <c r="EO890" s="313"/>
      <c r="EP890" s="192" t="s">
        <v>354</v>
      </c>
      <c r="EQ890" s="222">
        <f t="shared" si="469"/>
        <v>2.8146920113686442</v>
      </c>
      <c r="ER890" s="191">
        <f t="shared" si="470"/>
        <v>1.6557011831580259</v>
      </c>
      <c r="ES890" s="51">
        <f t="shared" si="471"/>
        <v>0.88953275435692114</v>
      </c>
      <c r="ET890" s="191">
        <f t="shared" si="481"/>
        <v>3.7949539943156778</v>
      </c>
      <c r="EU890" s="191">
        <f t="shared" si="472"/>
        <v>4.6602888934485085</v>
      </c>
      <c r="EV890" s="191"/>
      <c r="EW890" s="191"/>
      <c r="EX890" s="192" t="str">
        <f t="shared" si="473"/>
        <v>Front</v>
      </c>
      <c r="EY890" s="145"/>
      <c r="EZ890" s="191"/>
      <c r="FA890" s="191"/>
      <c r="FB890" s="191"/>
      <c r="FC890" s="191"/>
      <c r="FD890" s="191"/>
      <c r="FE890" s="191"/>
      <c r="FF890" s="192"/>
      <c r="FG890" s="145"/>
      <c r="FH890" s="191"/>
      <c r="FI890" s="191"/>
      <c r="FJ890" s="191"/>
      <c r="FK890" s="191"/>
      <c r="FL890" s="191"/>
      <c r="FM890" s="191"/>
      <c r="FN890" s="192"/>
      <c r="FO890" s="145"/>
      <c r="FP890" s="191"/>
      <c r="FQ890" s="191"/>
      <c r="FR890" s="191"/>
      <c r="FS890" s="191"/>
      <c r="FT890" s="191"/>
      <c r="FU890" s="191"/>
      <c r="FV890" s="192"/>
      <c r="FW890" s="191"/>
      <c r="FX890" s="191"/>
      <c r="FY890" s="191"/>
      <c r="FZ890" s="191"/>
      <c r="GA890" s="191"/>
      <c r="GB890" s="191"/>
      <c r="GC890" s="191"/>
      <c r="GD890" s="210"/>
      <c r="GE890" s="145"/>
      <c r="GF890" s="191"/>
      <c r="GG890" s="191"/>
      <c r="GH890" s="191"/>
      <c r="GI890" s="191"/>
      <c r="GJ890" s="191"/>
      <c r="GK890" s="191"/>
      <c r="GL890" s="210"/>
      <c r="GM890" s="145"/>
      <c r="GN890" s="191"/>
      <c r="GO890" s="191"/>
      <c r="GP890" s="191"/>
      <c r="GQ890" s="191"/>
      <c r="GR890" s="191"/>
      <c r="GS890" s="191"/>
      <c r="GT890" s="210"/>
      <c r="GU890" s="145"/>
      <c r="GV890" s="191"/>
      <c r="GW890" s="191"/>
      <c r="GX890" s="191"/>
      <c r="GY890" s="191"/>
      <c r="GZ890" s="191"/>
      <c r="HA890" s="191"/>
      <c r="HB890" s="210"/>
      <c r="HC890" s="145"/>
      <c r="HD890" s="191"/>
      <c r="HE890" s="191"/>
      <c r="HF890" s="191"/>
      <c r="HG890" s="191"/>
      <c r="HH890" s="191"/>
      <c r="HI890" s="191"/>
      <c r="HJ890" s="210"/>
      <c r="HR890" s="310"/>
    </row>
    <row r="891" spans="1:226" s="309" customFormat="1" ht="14.45" customHeight="1" x14ac:dyDescent="0.25">
      <c r="A891" s="211" t="s">
        <v>431</v>
      </c>
      <c r="B891" s="194" t="s">
        <v>0</v>
      </c>
      <c r="C891" s="31">
        <f t="shared" si="482"/>
        <v>881</v>
      </c>
      <c r="D891" s="173" t="str">
        <f t="shared" si="436"/>
        <v>Dw_881</v>
      </c>
      <c r="E891" s="4">
        <v>498.96087594265299</v>
      </c>
      <c r="F891" s="195" t="s">
        <v>360</v>
      </c>
      <c r="G891" s="195">
        <v>17.5</v>
      </c>
      <c r="H891" s="3">
        <f t="shared" si="437"/>
        <v>48.280020903371771</v>
      </c>
      <c r="I891" s="196">
        <f t="shared" si="438"/>
        <v>173.57743662929818</v>
      </c>
      <c r="J891" s="1">
        <f t="shared" si="439"/>
        <v>0.3</v>
      </c>
      <c r="K891" s="280">
        <f t="shared" si="440"/>
        <v>0.67612298635606083</v>
      </c>
      <c r="L891" s="280">
        <f t="shared" si="441"/>
        <v>0.7886352793005027</v>
      </c>
      <c r="M891" s="225">
        <f t="shared" si="442"/>
        <v>1.0785668691612513</v>
      </c>
      <c r="N891" s="15" t="s">
        <v>432</v>
      </c>
      <c r="O891" s="197">
        <f t="shared" si="443"/>
        <v>0.59147645947537708</v>
      </c>
      <c r="P891" s="198">
        <f t="shared" si="444"/>
        <v>0</v>
      </c>
      <c r="Q891" s="198">
        <f t="shared" si="445"/>
        <v>0</v>
      </c>
      <c r="R891" s="198">
        <f t="shared" si="446"/>
        <v>0.75569406376263659</v>
      </c>
      <c r="S891" s="77">
        <f t="shared" si="447"/>
        <v>0.82420494717102843</v>
      </c>
      <c r="T891" s="199"/>
      <c r="U891" s="3">
        <f t="shared" si="448"/>
        <v>1.797698436533075</v>
      </c>
      <c r="V891" s="98">
        <f t="shared" si="449"/>
        <v>10.987846873625772</v>
      </c>
      <c r="W891" s="49">
        <f t="shared" si="450"/>
        <v>4.3939473728250382</v>
      </c>
      <c r="X891" s="317">
        <f t="shared" si="451"/>
        <v>8.4874601529320304E-2</v>
      </c>
      <c r="Y891" s="318">
        <v>8.4874601529320304E-2</v>
      </c>
      <c r="Z891" s="200"/>
      <c r="AA891" s="66"/>
      <c r="AB891" s="66"/>
      <c r="AC891" s="66">
        <v>250</v>
      </c>
      <c r="AD891" s="66"/>
      <c r="AE891" s="66"/>
      <c r="AF891" s="66"/>
      <c r="AG891" s="66"/>
      <c r="AH891" s="195"/>
      <c r="AI891" s="34"/>
      <c r="AJ891" s="229">
        <v>180</v>
      </c>
      <c r="AK891" s="34"/>
      <c r="AL891" s="34"/>
      <c r="AM891" s="34"/>
      <c r="AN891" s="201"/>
      <c r="AO891" s="201"/>
      <c r="AP891" s="202">
        <v>240</v>
      </c>
      <c r="AQ891" s="18"/>
      <c r="AR891" s="18"/>
      <c r="AS891" s="18"/>
      <c r="AT891" s="51"/>
      <c r="AU891" s="17"/>
      <c r="AV891" s="18"/>
      <c r="AW891" s="112"/>
      <c r="AX891" s="103"/>
      <c r="AY891" s="18"/>
      <c r="AZ891" s="18"/>
      <c r="BA891" s="18"/>
      <c r="BB891" s="17"/>
      <c r="BC891" s="19"/>
      <c r="BD891" s="19"/>
      <c r="BE891" s="19"/>
      <c r="BF891" s="17"/>
      <c r="BG891" s="18"/>
      <c r="BH891" s="18"/>
      <c r="BI891" s="128"/>
      <c r="BJ891" s="331"/>
      <c r="BK891" s="332"/>
      <c r="BL891" s="332"/>
      <c r="BM891" s="332"/>
      <c r="BN891" s="333"/>
      <c r="BO891" s="203">
        <f t="shared" si="452"/>
        <v>6.9363999999999999</v>
      </c>
      <c r="BP891" s="285">
        <v>6.9603859211365799</v>
      </c>
      <c r="BQ891" s="204">
        <v>2.7710506321254318</v>
      </c>
      <c r="BR891" s="204"/>
      <c r="BS891" s="47"/>
      <c r="BT891" s="42"/>
      <c r="BU891" s="42"/>
      <c r="BV891" s="42"/>
      <c r="BW891" s="43"/>
      <c r="BX891" s="191"/>
      <c r="BY891" s="191"/>
      <c r="BZ891" s="205"/>
      <c r="CA891" s="191"/>
      <c r="CB891" s="206"/>
      <c r="CC891" s="191"/>
      <c r="CD891" s="207">
        <f t="shared" si="453"/>
        <v>52.073230988789454</v>
      </c>
      <c r="CE891" s="47" t="s">
        <v>356</v>
      </c>
      <c r="CF891" s="42">
        <v>31.8</v>
      </c>
      <c r="CG891" s="42" t="s">
        <v>353</v>
      </c>
      <c r="CH891" s="42">
        <v>175</v>
      </c>
      <c r="CI891" s="191"/>
      <c r="CJ891" s="192"/>
      <c r="CK891" s="191" t="s">
        <v>357</v>
      </c>
      <c r="CL891" s="191" t="s">
        <v>358</v>
      </c>
      <c r="CM891" s="208">
        <v>0.13</v>
      </c>
      <c r="CN891" s="191">
        <v>470</v>
      </c>
      <c r="CO891" s="205">
        <f t="shared" si="454"/>
        <v>67.045840971126779</v>
      </c>
      <c r="CP891" s="191">
        <f t="shared" si="455"/>
        <v>39.054923241592093</v>
      </c>
      <c r="CQ891" s="145" t="s">
        <v>353</v>
      </c>
      <c r="CR891" s="191">
        <v>175</v>
      </c>
      <c r="CS891" s="191"/>
      <c r="CT891" s="191"/>
      <c r="CU891" s="191"/>
      <c r="CV891" s="192"/>
      <c r="CW891" s="191" t="s">
        <v>357</v>
      </c>
      <c r="CX891" s="209" t="s">
        <v>358</v>
      </c>
      <c r="CY891" s="208">
        <v>0.13</v>
      </c>
      <c r="CZ891" s="191">
        <v>470</v>
      </c>
      <c r="DA891" s="191"/>
      <c r="DB891" s="191">
        <f t="shared" si="456"/>
        <v>48.280020903371771</v>
      </c>
      <c r="DC891" s="43">
        <f t="shared" si="457"/>
        <v>0</v>
      </c>
      <c r="DD891" s="191" t="s">
        <v>362</v>
      </c>
      <c r="DE891" s="191">
        <v>100</v>
      </c>
      <c r="DF891" s="191" t="s">
        <v>361</v>
      </c>
      <c r="DG891" s="191">
        <v>20</v>
      </c>
      <c r="DH891" s="191" t="s">
        <v>353</v>
      </c>
      <c r="DI891" s="192">
        <v>175</v>
      </c>
      <c r="DJ891" s="191"/>
      <c r="DK891" s="209"/>
      <c r="DL891" s="208"/>
      <c r="DM891" s="191"/>
      <c r="DN891" s="191">
        <f t="shared" si="458"/>
        <v>48.280020903371771</v>
      </c>
      <c r="DO891" s="192">
        <f t="shared" si="459"/>
        <v>0</v>
      </c>
      <c r="DP891" s="191">
        <v>1</v>
      </c>
      <c r="DQ891" s="191" t="s">
        <v>363</v>
      </c>
      <c r="DR891" s="191" t="s">
        <v>371</v>
      </c>
      <c r="DS891" s="208">
        <v>0.13400000000000001</v>
      </c>
      <c r="DT891" s="191">
        <v>580</v>
      </c>
      <c r="DU891" s="191">
        <f t="shared" si="460"/>
        <v>6.9603859211365799</v>
      </c>
      <c r="DV891" s="191">
        <v>0.375</v>
      </c>
      <c r="DW891" s="191">
        <v>0.45</v>
      </c>
      <c r="DX891" s="192">
        <f t="shared" si="461"/>
        <v>8.6788718314649085</v>
      </c>
      <c r="DY891" s="191">
        <v>1</v>
      </c>
      <c r="DZ891" s="191" t="s">
        <v>363</v>
      </c>
      <c r="EA891" s="191" t="s">
        <v>371</v>
      </c>
      <c r="EB891" s="208">
        <v>0.13400000000000001</v>
      </c>
      <c r="EC891" s="191">
        <v>580</v>
      </c>
      <c r="ED891" s="191">
        <f t="shared" si="462"/>
        <v>2.7710506321254318</v>
      </c>
      <c r="EE891" s="191">
        <v>0.47499999999999998</v>
      </c>
      <c r="EF891" s="191">
        <v>0.47499999999999998</v>
      </c>
      <c r="EG891" s="191">
        <f t="shared" si="463"/>
        <v>4.3394359157324542</v>
      </c>
      <c r="EH891" s="166">
        <f t="shared" si="464"/>
        <v>2</v>
      </c>
      <c r="EI891" s="205">
        <f t="shared" si="465"/>
        <v>3.0560873421062276</v>
      </c>
      <c r="EJ891" s="205">
        <f t="shared" si="466"/>
        <v>1.797698436533075</v>
      </c>
      <c r="EK891" s="51">
        <f t="shared" si="480"/>
        <v>0.72335219559235675</v>
      </c>
      <c r="EL891" s="220">
        <f t="shared" si="467"/>
        <v>0.20605632894688619</v>
      </c>
      <c r="EM891" s="221">
        <f t="shared" si="468"/>
        <v>5.493923436812886</v>
      </c>
      <c r="EN891" s="191"/>
      <c r="EO891" s="313"/>
      <c r="EP891" s="192" t="s">
        <v>354</v>
      </c>
      <c r="EQ891" s="222">
        <f t="shared" si="469"/>
        <v>3.0560873421062276</v>
      </c>
      <c r="ER891" s="191">
        <f t="shared" si="470"/>
        <v>1.797698436533075</v>
      </c>
      <c r="ES891" s="51">
        <f t="shared" si="471"/>
        <v>0.72335219559235675</v>
      </c>
      <c r="ET891" s="191">
        <f t="shared" si="481"/>
        <v>3.6742563289468864</v>
      </c>
      <c r="EU891" s="191">
        <f t="shared" si="472"/>
        <v>5.493923436812886</v>
      </c>
      <c r="EV891" s="191"/>
      <c r="EW891" s="191"/>
      <c r="EX891" s="192" t="str">
        <f t="shared" si="473"/>
        <v>Front</v>
      </c>
      <c r="EY891" s="145"/>
      <c r="EZ891" s="191"/>
      <c r="FA891" s="191"/>
      <c r="FB891" s="191"/>
      <c r="FC891" s="191"/>
      <c r="FD891" s="191"/>
      <c r="FE891" s="191"/>
      <c r="FF891" s="192"/>
      <c r="FG891" s="145"/>
      <c r="FH891" s="191"/>
      <c r="FI891" s="191"/>
      <c r="FJ891" s="191"/>
      <c r="FK891" s="191"/>
      <c r="FL891" s="191"/>
      <c r="FM891" s="191"/>
      <c r="FN891" s="192"/>
      <c r="FO891" s="145"/>
      <c r="FP891" s="191"/>
      <c r="FQ891" s="191"/>
      <c r="FR891" s="191"/>
      <c r="FS891" s="191"/>
      <c r="FT891" s="191"/>
      <c r="FU891" s="191"/>
      <c r="FV891" s="192"/>
      <c r="FW891" s="191"/>
      <c r="FX891" s="191"/>
      <c r="FY891" s="191"/>
      <c r="FZ891" s="191"/>
      <c r="GA891" s="191"/>
      <c r="GB891" s="191"/>
      <c r="GC891" s="191"/>
      <c r="GD891" s="210"/>
      <c r="GE891" s="145"/>
      <c r="GF891" s="191"/>
      <c r="GG891" s="191"/>
      <c r="GH891" s="191"/>
      <c r="GI891" s="191"/>
      <c r="GJ891" s="191"/>
      <c r="GK891" s="191"/>
      <c r="GL891" s="210"/>
      <c r="GM891" s="145"/>
      <c r="GN891" s="191"/>
      <c r="GO891" s="191"/>
      <c r="GP891" s="191"/>
      <c r="GQ891" s="191"/>
      <c r="GR891" s="191"/>
      <c r="GS891" s="191"/>
      <c r="GT891" s="210"/>
      <c r="GU891" s="145"/>
      <c r="GV891" s="191"/>
      <c r="GW891" s="191"/>
      <c r="GX891" s="191"/>
      <c r="GY891" s="191"/>
      <c r="GZ891" s="191"/>
      <c r="HA891" s="191"/>
      <c r="HB891" s="210"/>
      <c r="HC891" s="145"/>
      <c r="HD891" s="191"/>
      <c r="HE891" s="191"/>
      <c r="HF891" s="191"/>
      <c r="HG891" s="191"/>
      <c r="HH891" s="191"/>
      <c r="HI891" s="191"/>
      <c r="HJ891" s="210"/>
      <c r="HR891" s="310"/>
    </row>
    <row r="892" spans="1:226" s="309" customFormat="1" ht="14.45" customHeight="1" x14ac:dyDescent="0.25">
      <c r="A892" s="211" t="s">
        <v>431</v>
      </c>
      <c r="B892" s="194" t="s">
        <v>0</v>
      </c>
      <c r="C892" s="31">
        <f t="shared" si="482"/>
        <v>882</v>
      </c>
      <c r="D892" s="173" t="str">
        <f t="shared" si="436"/>
        <v>Dw_882</v>
      </c>
      <c r="E892" s="4">
        <v>426.54226562028919</v>
      </c>
      <c r="F892" s="195" t="s">
        <v>360</v>
      </c>
      <c r="G892" s="195">
        <v>17.5</v>
      </c>
      <c r="H892" s="3">
        <f t="shared" si="437"/>
        <v>42.637548267174594</v>
      </c>
      <c r="I892" s="196">
        <f t="shared" si="438"/>
        <v>159.90993807706104</v>
      </c>
      <c r="J892" s="1">
        <f t="shared" si="439"/>
        <v>0.3</v>
      </c>
      <c r="K892" s="280">
        <f t="shared" si="440"/>
        <v>0.64276925403083274</v>
      </c>
      <c r="L892" s="280">
        <f t="shared" si="441"/>
        <v>0.76703233427486051</v>
      </c>
      <c r="M892" s="225">
        <f t="shared" si="442"/>
        <v>1.1251346142726342</v>
      </c>
      <c r="N892" s="15" t="s">
        <v>432</v>
      </c>
      <c r="O892" s="197">
        <f t="shared" si="443"/>
        <v>0.57527425070614546</v>
      </c>
      <c r="P892" s="198">
        <f t="shared" si="444"/>
        <v>0</v>
      </c>
      <c r="Q892" s="198">
        <f t="shared" si="445"/>
        <v>0</v>
      </c>
      <c r="R892" s="198">
        <f t="shared" si="446"/>
        <v>0.78832158974148492</v>
      </c>
      <c r="S892" s="77">
        <f t="shared" si="447"/>
        <v>0.73768076231766644</v>
      </c>
      <c r="T892" s="199"/>
      <c r="U892" s="3">
        <f t="shared" si="448"/>
        <v>1.8857997350494571</v>
      </c>
      <c r="V892" s="98">
        <f t="shared" si="449"/>
        <v>12.091218178422849</v>
      </c>
      <c r="W892" s="49">
        <f t="shared" si="450"/>
        <v>3.5263236208294222</v>
      </c>
      <c r="X892" s="317">
        <f t="shared" si="451"/>
        <v>0.10383467021574314</v>
      </c>
      <c r="Y892" s="318">
        <v>0.10383467021574309</v>
      </c>
      <c r="Z892" s="200"/>
      <c r="AA892" s="66"/>
      <c r="AB892" s="66"/>
      <c r="AC892" s="66">
        <v>250</v>
      </c>
      <c r="AD892" s="66"/>
      <c r="AE892" s="66"/>
      <c r="AF892" s="66"/>
      <c r="AG892" s="66"/>
      <c r="AH892" s="195"/>
      <c r="AI892" s="34"/>
      <c r="AJ892" s="229">
        <v>180</v>
      </c>
      <c r="AK892" s="34"/>
      <c r="AL892" s="34"/>
      <c r="AM892" s="34"/>
      <c r="AN892" s="201"/>
      <c r="AO892" s="201"/>
      <c r="AP892" s="202">
        <v>240</v>
      </c>
      <c r="AQ892" s="18"/>
      <c r="AR892" s="18"/>
      <c r="AS892" s="18"/>
      <c r="AT892" s="51"/>
      <c r="AU892" s="17"/>
      <c r="AV892" s="18"/>
      <c r="AW892" s="112"/>
      <c r="AX892" s="103"/>
      <c r="AY892" s="18"/>
      <c r="AZ892" s="18"/>
      <c r="BA892" s="18"/>
      <c r="BB892" s="17"/>
      <c r="BC892" s="19"/>
      <c r="BD892" s="19"/>
      <c r="BE892" s="19"/>
      <c r="BF892" s="17"/>
      <c r="BG892" s="18"/>
      <c r="BH892" s="18"/>
      <c r="BI892" s="128"/>
      <c r="BJ892" s="331"/>
      <c r="BK892" s="332"/>
      <c r="BL892" s="332"/>
      <c r="BM892" s="332"/>
      <c r="BN892" s="333"/>
      <c r="BO892" s="203">
        <f t="shared" si="452"/>
        <v>6.9363999999999999</v>
      </c>
      <c r="BP892" s="285">
        <v>6.1469275513486243</v>
      </c>
      <c r="BQ892" s="204">
        <v>2.8522881984644091</v>
      </c>
      <c r="BR892" s="204"/>
      <c r="BS892" s="47"/>
      <c r="BT892" s="42"/>
      <c r="BU892" s="42"/>
      <c r="BV892" s="42"/>
      <c r="BW892" s="43"/>
      <c r="BX892" s="191"/>
      <c r="BY892" s="191"/>
      <c r="BZ892" s="205"/>
      <c r="CA892" s="191"/>
      <c r="CB892" s="206"/>
      <c r="CC892" s="191"/>
      <c r="CD892" s="207">
        <f t="shared" si="453"/>
        <v>47.972981423118313</v>
      </c>
      <c r="CE892" s="47" t="s">
        <v>356</v>
      </c>
      <c r="CF892" s="42">
        <v>31.8</v>
      </c>
      <c r="CG892" s="42" t="s">
        <v>353</v>
      </c>
      <c r="CH892" s="42">
        <v>175</v>
      </c>
      <c r="CI892" s="191"/>
      <c r="CJ892" s="192"/>
      <c r="CK892" s="191" t="s">
        <v>357</v>
      </c>
      <c r="CL892" s="191" t="s">
        <v>358</v>
      </c>
      <c r="CM892" s="208">
        <v>0.13</v>
      </c>
      <c r="CN892" s="191">
        <v>470</v>
      </c>
      <c r="CO892" s="205">
        <f t="shared" si="454"/>
        <v>64.663287691284012</v>
      </c>
      <c r="CP892" s="191">
        <f t="shared" si="455"/>
        <v>35.979736067338735</v>
      </c>
      <c r="CQ892" s="145" t="s">
        <v>353</v>
      </c>
      <c r="CR892" s="191">
        <v>175</v>
      </c>
      <c r="CS892" s="191"/>
      <c r="CT892" s="191"/>
      <c r="CU892" s="191"/>
      <c r="CV892" s="192"/>
      <c r="CW892" s="191" t="s">
        <v>357</v>
      </c>
      <c r="CX892" s="209" t="s">
        <v>358</v>
      </c>
      <c r="CY892" s="208">
        <v>0.13</v>
      </c>
      <c r="CZ892" s="191">
        <v>470</v>
      </c>
      <c r="DA892" s="191"/>
      <c r="DB892" s="191">
        <f t="shared" si="456"/>
        <v>42.637548267174594</v>
      </c>
      <c r="DC892" s="43">
        <f t="shared" si="457"/>
        <v>0</v>
      </c>
      <c r="DD892" s="191" t="s">
        <v>362</v>
      </c>
      <c r="DE892" s="191">
        <v>100</v>
      </c>
      <c r="DF892" s="191" t="s">
        <v>361</v>
      </c>
      <c r="DG892" s="191">
        <v>20</v>
      </c>
      <c r="DH892" s="191" t="s">
        <v>353</v>
      </c>
      <c r="DI892" s="192">
        <v>175</v>
      </c>
      <c r="DJ892" s="191"/>
      <c r="DK892" s="209"/>
      <c r="DL892" s="208"/>
      <c r="DM892" s="191"/>
      <c r="DN892" s="191">
        <f t="shared" si="458"/>
        <v>42.637548267174594</v>
      </c>
      <c r="DO892" s="192">
        <f t="shared" si="459"/>
        <v>0</v>
      </c>
      <c r="DP892" s="191">
        <v>1</v>
      </c>
      <c r="DQ892" s="191" t="s">
        <v>363</v>
      </c>
      <c r="DR892" s="191" t="s">
        <v>371</v>
      </c>
      <c r="DS892" s="208">
        <v>0.13400000000000001</v>
      </c>
      <c r="DT892" s="191">
        <v>580</v>
      </c>
      <c r="DU892" s="191">
        <f t="shared" si="460"/>
        <v>6.1469275513486243</v>
      </c>
      <c r="DV892" s="191">
        <v>0.375</v>
      </c>
      <c r="DW892" s="191">
        <v>0.45</v>
      </c>
      <c r="DX892" s="192">
        <f t="shared" si="461"/>
        <v>7.9954969038530521</v>
      </c>
      <c r="DY892" s="191">
        <v>1</v>
      </c>
      <c r="DZ892" s="191" t="s">
        <v>363</v>
      </c>
      <c r="EA892" s="191" t="s">
        <v>371</v>
      </c>
      <c r="EB892" s="208">
        <v>0.13400000000000001</v>
      </c>
      <c r="EC892" s="191">
        <v>580</v>
      </c>
      <c r="ED892" s="191">
        <f t="shared" si="462"/>
        <v>2.8522881984644091</v>
      </c>
      <c r="EE892" s="191">
        <v>0.47499999999999998</v>
      </c>
      <c r="EF892" s="191">
        <v>0.47499999999999998</v>
      </c>
      <c r="EG892" s="191">
        <f t="shared" si="463"/>
        <v>3.9977484519265261</v>
      </c>
      <c r="EH892" s="166">
        <f t="shared" si="464"/>
        <v>2</v>
      </c>
      <c r="EI892" s="205">
        <f t="shared" si="465"/>
        <v>3.2058595495840772</v>
      </c>
      <c r="EJ892" s="205">
        <f t="shared" si="466"/>
        <v>1.8857997350494571</v>
      </c>
      <c r="EK892" s="51">
        <f t="shared" si="480"/>
        <v>0.71648846341495198</v>
      </c>
      <c r="EL892" s="220">
        <f t="shared" si="467"/>
        <v>0.1311702252079614</v>
      </c>
      <c r="EM892" s="221">
        <f t="shared" si="468"/>
        <v>6.0456090892114247</v>
      </c>
      <c r="EN892" s="191"/>
      <c r="EO892" s="313"/>
      <c r="EP892" s="192" t="s">
        <v>354</v>
      </c>
      <c r="EQ892" s="222">
        <f t="shared" si="469"/>
        <v>3.2058595495840772</v>
      </c>
      <c r="ER892" s="191">
        <f t="shared" si="470"/>
        <v>1.8857997350494571</v>
      </c>
      <c r="ES892" s="51">
        <f t="shared" si="471"/>
        <v>0.71648846341495198</v>
      </c>
      <c r="ET892" s="191">
        <f t="shared" si="481"/>
        <v>3.5993702252079611</v>
      </c>
      <c r="EU892" s="191">
        <f t="shared" si="472"/>
        <v>6.0456090892114247</v>
      </c>
      <c r="EV892" s="191"/>
      <c r="EW892" s="191"/>
      <c r="EX892" s="192" t="str">
        <f t="shared" si="473"/>
        <v>Front</v>
      </c>
      <c r="EY892" s="145"/>
      <c r="EZ892" s="191"/>
      <c r="FA892" s="191"/>
      <c r="FB892" s="191"/>
      <c r="FC892" s="191"/>
      <c r="FD892" s="191"/>
      <c r="FE892" s="191"/>
      <c r="FF892" s="192"/>
      <c r="FG892" s="145"/>
      <c r="FH892" s="191"/>
      <c r="FI892" s="191"/>
      <c r="FJ892" s="191"/>
      <c r="FK892" s="191"/>
      <c r="FL892" s="191"/>
      <c r="FM892" s="191"/>
      <c r="FN892" s="192"/>
      <c r="FO892" s="145"/>
      <c r="FP892" s="191"/>
      <c r="FQ892" s="191"/>
      <c r="FR892" s="191"/>
      <c r="FS892" s="191"/>
      <c r="FT892" s="191"/>
      <c r="FU892" s="191"/>
      <c r="FV892" s="192"/>
      <c r="FW892" s="191"/>
      <c r="FX892" s="191"/>
      <c r="FY892" s="191"/>
      <c r="FZ892" s="191"/>
      <c r="GA892" s="191"/>
      <c r="GB892" s="191"/>
      <c r="GC892" s="191"/>
      <c r="GD892" s="210"/>
      <c r="GE892" s="145"/>
      <c r="GF892" s="191"/>
      <c r="GG892" s="191"/>
      <c r="GH892" s="191"/>
      <c r="GI892" s="191"/>
      <c r="GJ892" s="191"/>
      <c r="GK892" s="191"/>
      <c r="GL892" s="210"/>
      <c r="GM892" s="145"/>
      <c r="GN892" s="191"/>
      <c r="GO892" s="191"/>
      <c r="GP892" s="191"/>
      <c r="GQ892" s="191"/>
      <c r="GR892" s="191"/>
      <c r="GS892" s="191"/>
      <c r="GT892" s="210"/>
      <c r="GU892" s="145"/>
      <c r="GV892" s="191"/>
      <c r="GW892" s="191"/>
      <c r="GX892" s="191"/>
      <c r="GY892" s="191"/>
      <c r="GZ892" s="191"/>
      <c r="HA892" s="191"/>
      <c r="HB892" s="210"/>
      <c r="HC892" s="145"/>
      <c r="HD892" s="191"/>
      <c r="HE892" s="191"/>
      <c r="HF892" s="191"/>
      <c r="HG892" s="191"/>
      <c r="HH892" s="191"/>
      <c r="HI892" s="191"/>
      <c r="HJ892" s="210"/>
      <c r="HR892" s="310"/>
    </row>
    <row r="893" spans="1:226" s="309" customFormat="1" ht="14.45" customHeight="1" x14ac:dyDescent="0.25">
      <c r="A893" s="211" t="s">
        <v>431</v>
      </c>
      <c r="B893" s="194" t="s">
        <v>0</v>
      </c>
      <c r="C893" s="31">
        <f t="shared" si="482"/>
        <v>883</v>
      </c>
      <c r="D893" s="173" t="str">
        <f t="shared" si="436"/>
        <v>Dw_883</v>
      </c>
      <c r="E893" s="4">
        <v>541.39188257676301</v>
      </c>
      <c r="F893" s="195" t="s">
        <v>360</v>
      </c>
      <c r="G893" s="195">
        <v>17.5</v>
      </c>
      <c r="H893" s="3">
        <f t="shared" si="437"/>
        <v>53.397440563249745</v>
      </c>
      <c r="I893" s="196">
        <f t="shared" si="438"/>
        <v>192.35542479989874</v>
      </c>
      <c r="J893" s="1">
        <f t="shared" si="439"/>
        <v>0.3</v>
      </c>
      <c r="K893" s="280">
        <f t="shared" si="440"/>
        <v>0.67445372554254335</v>
      </c>
      <c r="L893" s="280">
        <f t="shared" si="441"/>
        <v>0.79447127051297495</v>
      </c>
      <c r="M893" s="225">
        <f t="shared" si="442"/>
        <v>1.0807002513840642</v>
      </c>
      <c r="N893" s="15" t="s">
        <v>432</v>
      </c>
      <c r="O893" s="197">
        <f t="shared" si="443"/>
        <v>0.59585345288473124</v>
      </c>
      <c r="P893" s="198">
        <f t="shared" si="444"/>
        <v>0</v>
      </c>
      <c r="Q893" s="198">
        <f t="shared" si="445"/>
        <v>0</v>
      </c>
      <c r="R893" s="198">
        <f t="shared" si="446"/>
        <v>0.75718881047479025</v>
      </c>
      <c r="S893" s="77">
        <f t="shared" si="447"/>
        <v>0.86581807711345704</v>
      </c>
      <c r="T893" s="199"/>
      <c r="U893" s="3">
        <f t="shared" si="448"/>
        <v>1.9497574127000059</v>
      </c>
      <c r="V893" s="98">
        <f t="shared" si="449"/>
        <v>12.925283492487312</v>
      </c>
      <c r="W893" s="49">
        <f t="shared" si="450"/>
        <v>4.1312394110571313</v>
      </c>
      <c r="X893" s="317">
        <f t="shared" si="451"/>
        <v>9.3826589105047611E-2</v>
      </c>
      <c r="Y893" s="318">
        <v>9.3826589105047598E-2</v>
      </c>
      <c r="Z893" s="200"/>
      <c r="AA893" s="66"/>
      <c r="AB893" s="66"/>
      <c r="AC893" s="66">
        <v>250</v>
      </c>
      <c r="AD893" s="66"/>
      <c r="AE893" s="66"/>
      <c r="AF893" s="66"/>
      <c r="AG893" s="66"/>
      <c r="AH893" s="195"/>
      <c r="AI893" s="34"/>
      <c r="AJ893" s="229">
        <v>180</v>
      </c>
      <c r="AK893" s="34"/>
      <c r="AL893" s="34"/>
      <c r="AM893" s="34"/>
      <c r="AN893" s="201"/>
      <c r="AO893" s="201"/>
      <c r="AP893" s="202">
        <v>240</v>
      </c>
      <c r="AQ893" s="18"/>
      <c r="AR893" s="18"/>
      <c r="AS893" s="18"/>
      <c r="AT893" s="51"/>
      <c r="AU893" s="17"/>
      <c r="AV893" s="18"/>
      <c r="AW893" s="112"/>
      <c r="AX893" s="103"/>
      <c r="AY893" s="18"/>
      <c r="AZ893" s="18"/>
      <c r="BA893" s="18"/>
      <c r="BB893" s="17"/>
      <c r="BC893" s="19"/>
      <c r="BD893" s="19"/>
      <c r="BE893" s="19"/>
      <c r="BF893" s="17"/>
      <c r="BG893" s="18"/>
      <c r="BH893" s="18"/>
      <c r="BI893" s="128"/>
      <c r="BJ893" s="331"/>
      <c r="BK893" s="332"/>
      <c r="BL893" s="332"/>
      <c r="BM893" s="332"/>
      <c r="BN893" s="333"/>
      <c r="BO893" s="203">
        <f t="shared" si="452"/>
        <v>6.9363999999999999</v>
      </c>
      <c r="BP893" s="285">
        <v>7.6981489768827842</v>
      </c>
      <c r="BQ893" s="204">
        <v>2.9232381472279578</v>
      </c>
      <c r="BR893" s="204"/>
      <c r="BS893" s="47"/>
      <c r="BT893" s="42"/>
      <c r="BU893" s="42"/>
      <c r="BV893" s="42"/>
      <c r="BW893" s="43"/>
      <c r="BX893" s="191"/>
      <c r="BY893" s="191"/>
      <c r="BZ893" s="205"/>
      <c r="CA893" s="191"/>
      <c r="CB893" s="206"/>
      <c r="CC893" s="191"/>
      <c r="CD893" s="207">
        <f t="shared" si="453"/>
        <v>57.706627439969623</v>
      </c>
      <c r="CE893" s="47" t="s">
        <v>356</v>
      </c>
      <c r="CF893" s="42">
        <v>31.8</v>
      </c>
      <c r="CG893" s="42" t="s">
        <v>353</v>
      </c>
      <c r="CH893" s="42">
        <v>175</v>
      </c>
      <c r="CI893" s="191"/>
      <c r="CJ893" s="192"/>
      <c r="CK893" s="191" t="s">
        <v>357</v>
      </c>
      <c r="CL893" s="191" t="s">
        <v>358</v>
      </c>
      <c r="CM893" s="208">
        <v>0.13</v>
      </c>
      <c r="CN893" s="191">
        <v>470</v>
      </c>
      <c r="CO893" s="205">
        <f t="shared" si="454"/>
        <v>75.58898982197141</v>
      </c>
      <c r="CP893" s="191">
        <f t="shared" si="455"/>
        <v>43.279970579977217</v>
      </c>
      <c r="CQ893" s="145" t="s">
        <v>353</v>
      </c>
      <c r="CR893" s="191">
        <v>175</v>
      </c>
      <c r="CS893" s="191"/>
      <c r="CT893" s="191"/>
      <c r="CU893" s="191"/>
      <c r="CV893" s="192"/>
      <c r="CW893" s="191" t="s">
        <v>357</v>
      </c>
      <c r="CX893" s="209" t="s">
        <v>358</v>
      </c>
      <c r="CY893" s="208">
        <v>0.13</v>
      </c>
      <c r="CZ893" s="191">
        <v>470</v>
      </c>
      <c r="DA893" s="191"/>
      <c r="DB893" s="191">
        <f t="shared" si="456"/>
        <v>53.397440563249745</v>
      </c>
      <c r="DC893" s="43">
        <f t="shared" si="457"/>
        <v>0</v>
      </c>
      <c r="DD893" s="191" t="s">
        <v>362</v>
      </c>
      <c r="DE893" s="191">
        <v>100</v>
      </c>
      <c r="DF893" s="191" t="s">
        <v>361</v>
      </c>
      <c r="DG893" s="191">
        <v>20</v>
      </c>
      <c r="DH893" s="191" t="s">
        <v>353</v>
      </c>
      <c r="DI893" s="192">
        <v>175</v>
      </c>
      <c r="DJ893" s="191"/>
      <c r="DK893" s="209"/>
      <c r="DL893" s="208"/>
      <c r="DM893" s="191"/>
      <c r="DN893" s="191">
        <f t="shared" si="458"/>
        <v>53.397440563249745</v>
      </c>
      <c r="DO893" s="192">
        <f t="shared" si="459"/>
        <v>0</v>
      </c>
      <c r="DP893" s="191">
        <v>1</v>
      </c>
      <c r="DQ893" s="191" t="s">
        <v>363</v>
      </c>
      <c r="DR893" s="191" t="s">
        <v>371</v>
      </c>
      <c r="DS893" s="208">
        <v>0.13400000000000001</v>
      </c>
      <c r="DT893" s="191">
        <v>580</v>
      </c>
      <c r="DU893" s="191">
        <f t="shared" si="460"/>
        <v>7.6981489768827842</v>
      </c>
      <c r="DV893" s="191">
        <v>0.375</v>
      </c>
      <c r="DW893" s="191">
        <v>0.45</v>
      </c>
      <c r="DX893" s="192">
        <f t="shared" si="461"/>
        <v>9.6177712399949371</v>
      </c>
      <c r="DY893" s="191">
        <v>1</v>
      </c>
      <c r="DZ893" s="191" t="s">
        <v>363</v>
      </c>
      <c r="EA893" s="191" t="s">
        <v>371</v>
      </c>
      <c r="EB893" s="208">
        <v>0.13400000000000001</v>
      </c>
      <c r="EC893" s="191">
        <v>580</v>
      </c>
      <c r="ED893" s="191">
        <f t="shared" si="462"/>
        <v>2.9232381472279578</v>
      </c>
      <c r="EE893" s="191">
        <v>0.47499999999999998</v>
      </c>
      <c r="EF893" s="191">
        <v>0.47499999999999998</v>
      </c>
      <c r="EG893" s="191">
        <f t="shared" si="463"/>
        <v>4.8088856199974686</v>
      </c>
      <c r="EH893" s="166">
        <f t="shared" si="464"/>
        <v>2</v>
      </c>
      <c r="EI893" s="205">
        <f t="shared" si="465"/>
        <v>3.3145876015900098</v>
      </c>
      <c r="EJ893" s="205">
        <f t="shared" si="466"/>
        <v>1.9497574127000059</v>
      </c>
      <c r="EK893" s="51">
        <f t="shared" si="480"/>
        <v>0.72348073452795192</v>
      </c>
      <c r="EL893" s="220">
        <f t="shared" si="467"/>
        <v>7.6806199204995096E-2</v>
      </c>
      <c r="EM893" s="221">
        <f t="shared" si="468"/>
        <v>6.4626417462436558</v>
      </c>
      <c r="EN893" s="191"/>
      <c r="EO893" s="313"/>
      <c r="EP893" s="192" t="s">
        <v>354</v>
      </c>
      <c r="EQ893" s="222">
        <f t="shared" si="469"/>
        <v>3.3145876015900098</v>
      </c>
      <c r="ER893" s="191">
        <f t="shared" si="470"/>
        <v>1.9497574127000059</v>
      </c>
      <c r="ES893" s="51">
        <f t="shared" si="471"/>
        <v>0.72348073452795192</v>
      </c>
      <c r="ET893" s="191">
        <f t="shared" si="481"/>
        <v>3.545006199204995</v>
      </c>
      <c r="EU893" s="191">
        <f t="shared" si="472"/>
        <v>6.4626417462436558</v>
      </c>
      <c r="EV893" s="191"/>
      <c r="EW893" s="191"/>
      <c r="EX893" s="192" t="str">
        <f t="shared" si="473"/>
        <v>Front</v>
      </c>
      <c r="EY893" s="145"/>
      <c r="EZ893" s="191"/>
      <c r="FA893" s="191"/>
      <c r="FB893" s="191"/>
      <c r="FC893" s="191"/>
      <c r="FD893" s="191"/>
      <c r="FE893" s="191"/>
      <c r="FF893" s="192"/>
      <c r="FG893" s="145"/>
      <c r="FH893" s="191"/>
      <c r="FI893" s="191"/>
      <c r="FJ893" s="191"/>
      <c r="FK893" s="191"/>
      <c r="FL893" s="191"/>
      <c r="FM893" s="191"/>
      <c r="FN893" s="192"/>
      <c r="FO893" s="145"/>
      <c r="FP893" s="191"/>
      <c r="FQ893" s="191"/>
      <c r="FR893" s="191"/>
      <c r="FS893" s="191"/>
      <c r="FT893" s="191"/>
      <c r="FU893" s="191"/>
      <c r="FV893" s="192"/>
      <c r="FW893" s="191"/>
      <c r="FX893" s="191"/>
      <c r="FY893" s="191"/>
      <c r="FZ893" s="191"/>
      <c r="GA893" s="191"/>
      <c r="GB893" s="191"/>
      <c r="GC893" s="191"/>
      <c r="GD893" s="210"/>
      <c r="GE893" s="145"/>
      <c r="GF893" s="191"/>
      <c r="GG893" s="191"/>
      <c r="GH893" s="191"/>
      <c r="GI893" s="191"/>
      <c r="GJ893" s="191"/>
      <c r="GK893" s="191"/>
      <c r="GL893" s="210"/>
      <c r="GM893" s="145"/>
      <c r="GN893" s="191"/>
      <c r="GO893" s="191"/>
      <c r="GP893" s="191"/>
      <c r="GQ893" s="191"/>
      <c r="GR893" s="191"/>
      <c r="GS893" s="191"/>
      <c r="GT893" s="210"/>
      <c r="GU893" s="145"/>
      <c r="GV893" s="191"/>
      <c r="GW893" s="191"/>
      <c r="GX893" s="191"/>
      <c r="GY893" s="191"/>
      <c r="GZ893" s="191"/>
      <c r="HA893" s="191"/>
      <c r="HB893" s="210"/>
      <c r="HC893" s="145"/>
      <c r="HD893" s="191"/>
      <c r="HE893" s="191"/>
      <c r="HF893" s="191"/>
      <c r="HG893" s="191"/>
      <c r="HH893" s="191"/>
      <c r="HI893" s="191"/>
      <c r="HJ893" s="210"/>
      <c r="HR893" s="310"/>
    </row>
    <row r="894" spans="1:226" s="309" customFormat="1" ht="14.45" customHeight="1" x14ac:dyDescent="0.25">
      <c r="A894" s="211" t="s">
        <v>431</v>
      </c>
      <c r="B894" s="194" t="s">
        <v>0</v>
      </c>
      <c r="C894" s="31">
        <f t="shared" si="482"/>
        <v>884</v>
      </c>
      <c r="D894" s="173" t="str">
        <f t="shared" si="436"/>
        <v>Dw_884</v>
      </c>
      <c r="E894" s="4">
        <v>395.75721496160662</v>
      </c>
      <c r="F894" s="195" t="s">
        <v>360</v>
      </c>
      <c r="G894" s="195">
        <v>17.5</v>
      </c>
      <c r="H894" s="3">
        <f t="shared" si="437"/>
        <v>39.28104643023643</v>
      </c>
      <c r="I894" s="196">
        <f t="shared" si="438"/>
        <v>152.0587938500027</v>
      </c>
      <c r="J894" s="1">
        <f t="shared" si="439"/>
        <v>0.3</v>
      </c>
      <c r="K894" s="280">
        <f t="shared" si="440"/>
        <v>0.62067599689269581</v>
      </c>
      <c r="L894" s="280">
        <f t="shared" si="441"/>
        <v>0.69584820002610126</v>
      </c>
      <c r="M894" s="225">
        <f t="shared" si="442"/>
        <v>1.1613142291414826</v>
      </c>
      <c r="N894" s="15" t="s">
        <v>432</v>
      </c>
      <c r="O894" s="197">
        <f t="shared" si="443"/>
        <v>0.52188615001957595</v>
      </c>
      <c r="P894" s="198">
        <f t="shared" si="444"/>
        <v>0</v>
      </c>
      <c r="Q894" s="198">
        <f t="shared" si="445"/>
        <v>0</v>
      </c>
      <c r="R894" s="198">
        <f t="shared" si="446"/>
        <v>0.81367070899161431</v>
      </c>
      <c r="S894" s="77">
        <f t="shared" si="447"/>
        <v>0.68597931888633912</v>
      </c>
      <c r="T894" s="199"/>
      <c r="U894" s="3">
        <f t="shared" si="448"/>
        <v>1.5281495205166542</v>
      </c>
      <c r="V894" s="98">
        <f t="shared" si="449"/>
        <v>7.9398192539879524</v>
      </c>
      <c r="W894" s="49">
        <f t="shared" si="450"/>
        <v>4.947347688110991</v>
      </c>
      <c r="X894" s="317">
        <f t="shared" si="451"/>
        <v>6.4547882462598669E-2</v>
      </c>
      <c r="Y894" s="318">
        <v>6.4547882462598669E-2</v>
      </c>
      <c r="Z894" s="200"/>
      <c r="AA894" s="66"/>
      <c r="AB894" s="66"/>
      <c r="AC894" s="66">
        <v>250</v>
      </c>
      <c r="AD894" s="66"/>
      <c r="AE894" s="66"/>
      <c r="AF894" s="66"/>
      <c r="AG894" s="66"/>
      <c r="AH894" s="195"/>
      <c r="AI894" s="34"/>
      <c r="AJ894" s="229">
        <v>180</v>
      </c>
      <c r="AK894" s="34"/>
      <c r="AL894" s="34"/>
      <c r="AM894" s="34"/>
      <c r="AN894" s="201"/>
      <c r="AO894" s="201"/>
      <c r="AP894" s="202">
        <v>240</v>
      </c>
      <c r="AQ894" s="18"/>
      <c r="AR894" s="18"/>
      <c r="AS894" s="18"/>
      <c r="AT894" s="51"/>
      <c r="AU894" s="17"/>
      <c r="AV894" s="18"/>
      <c r="AW894" s="112"/>
      <c r="AX894" s="103"/>
      <c r="AY894" s="18"/>
      <c r="AZ894" s="18"/>
      <c r="BA894" s="18"/>
      <c r="BB894" s="17"/>
      <c r="BC894" s="19"/>
      <c r="BD894" s="19"/>
      <c r="BE894" s="19"/>
      <c r="BF894" s="17"/>
      <c r="BG894" s="18"/>
      <c r="BH894" s="18"/>
      <c r="BI894" s="128"/>
      <c r="BJ894" s="331"/>
      <c r="BK894" s="332"/>
      <c r="BL894" s="332"/>
      <c r="BM894" s="332"/>
      <c r="BN894" s="333"/>
      <c r="BO894" s="203">
        <f t="shared" si="452"/>
        <v>6.9363999999999999</v>
      </c>
      <c r="BP894" s="285">
        <v>5.6630307407641469</v>
      </c>
      <c r="BQ894" s="204">
        <v>2.9166675265628825</v>
      </c>
      <c r="BR894" s="204"/>
      <c r="BS894" s="47"/>
      <c r="BT894" s="42"/>
      <c r="BU894" s="42"/>
      <c r="BV894" s="42"/>
      <c r="BW894" s="43"/>
      <c r="BX894" s="191"/>
      <c r="BY894" s="191"/>
      <c r="BZ894" s="205"/>
      <c r="CA894" s="191"/>
      <c r="CB894" s="206"/>
      <c r="CC894" s="191"/>
      <c r="CD894" s="207">
        <f t="shared" si="453"/>
        <v>45.617638155000812</v>
      </c>
      <c r="CE894" s="47" t="s">
        <v>356</v>
      </c>
      <c r="CF894" s="42">
        <v>31.8</v>
      </c>
      <c r="CG894" s="42" t="s">
        <v>353</v>
      </c>
      <c r="CH894" s="42">
        <v>175</v>
      </c>
      <c r="CI894" s="191"/>
      <c r="CJ894" s="192"/>
      <c r="CK894" s="191" t="s">
        <v>357</v>
      </c>
      <c r="CL894" s="191" t="s">
        <v>358</v>
      </c>
      <c r="CM894" s="208">
        <v>0.13</v>
      </c>
      <c r="CN894" s="191">
        <v>470</v>
      </c>
      <c r="CO894" s="205">
        <f t="shared" si="454"/>
        <v>63.525147138101964</v>
      </c>
      <c r="CP894" s="191">
        <f t="shared" si="455"/>
        <v>34.213228616250611</v>
      </c>
      <c r="CQ894" s="145" t="s">
        <v>353</v>
      </c>
      <c r="CR894" s="191">
        <v>175</v>
      </c>
      <c r="CS894" s="191"/>
      <c r="CT894" s="191"/>
      <c r="CU894" s="191"/>
      <c r="CV894" s="192"/>
      <c r="CW894" s="191" t="s">
        <v>357</v>
      </c>
      <c r="CX894" s="209" t="s">
        <v>358</v>
      </c>
      <c r="CY894" s="208">
        <v>0.13</v>
      </c>
      <c r="CZ894" s="191">
        <v>470</v>
      </c>
      <c r="DA894" s="191"/>
      <c r="DB894" s="191">
        <f t="shared" si="456"/>
        <v>39.28104643023643</v>
      </c>
      <c r="DC894" s="43">
        <f t="shared" si="457"/>
        <v>0</v>
      </c>
      <c r="DD894" s="191" t="s">
        <v>362</v>
      </c>
      <c r="DE894" s="191">
        <v>100</v>
      </c>
      <c r="DF894" s="191" t="s">
        <v>361</v>
      </c>
      <c r="DG894" s="191">
        <v>20</v>
      </c>
      <c r="DH894" s="191" t="s">
        <v>353</v>
      </c>
      <c r="DI894" s="192">
        <v>175</v>
      </c>
      <c r="DJ894" s="191"/>
      <c r="DK894" s="209"/>
      <c r="DL894" s="208"/>
      <c r="DM894" s="191"/>
      <c r="DN894" s="191">
        <f t="shared" si="458"/>
        <v>39.28104643023643</v>
      </c>
      <c r="DO894" s="192">
        <f t="shared" si="459"/>
        <v>0</v>
      </c>
      <c r="DP894" s="191">
        <v>1</v>
      </c>
      <c r="DQ894" s="191" t="s">
        <v>363</v>
      </c>
      <c r="DR894" s="191" t="s">
        <v>371</v>
      </c>
      <c r="DS894" s="208">
        <v>0.13400000000000001</v>
      </c>
      <c r="DT894" s="191">
        <v>580</v>
      </c>
      <c r="DU894" s="191">
        <f t="shared" si="460"/>
        <v>5.6630307407641469</v>
      </c>
      <c r="DV894" s="191">
        <v>0.375</v>
      </c>
      <c r="DW894" s="191">
        <v>0.45</v>
      </c>
      <c r="DX894" s="192">
        <f t="shared" si="461"/>
        <v>7.6029396925001356</v>
      </c>
      <c r="DY894" s="191">
        <v>1</v>
      </c>
      <c r="DZ894" s="191" t="s">
        <v>363</v>
      </c>
      <c r="EA894" s="191" t="s">
        <v>371</v>
      </c>
      <c r="EB894" s="208">
        <v>0.13400000000000001</v>
      </c>
      <c r="EC894" s="191">
        <v>580</v>
      </c>
      <c r="ED894" s="191">
        <f t="shared" si="462"/>
        <v>2.9166675265628825</v>
      </c>
      <c r="EE894" s="191">
        <v>0.47499999999999998</v>
      </c>
      <c r="EF894" s="191">
        <v>0.47499999999999998</v>
      </c>
      <c r="EG894" s="191">
        <f t="shared" si="463"/>
        <v>3.8014698462500678</v>
      </c>
      <c r="EH894" s="166">
        <f t="shared" si="464"/>
        <v>2</v>
      </c>
      <c r="EI894" s="205">
        <f t="shared" si="465"/>
        <v>2.5978541848783121</v>
      </c>
      <c r="EJ894" s="205">
        <f t="shared" si="466"/>
        <v>1.5281495205166542</v>
      </c>
      <c r="EK894" s="51">
        <f t="shared" si="480"/>
        <v>1.1385180060462283</v>
      </c>
      <c r="EL894" s="220">
        <f t="shared" si="467"/>
        <v>0.43517290756084392</v>
      </c>
      <c r="EM894" s="221">
        <f t="shared" si="468"/>
        <v>3.9699096269939762</v>
      </c>
      <c r="EN894" s="191"/>
      <c r="EO894" s="313"/>
      <c r="EP894" s="192" t="s">
        <v>354</v>
      </c>
      <c r="EQ894" s="222">
        <f t="shared" si="469"/>
        <v>2.5978541848783121</v>
      </c>
      <c r="ER894" s="191">
        <f t="shared" si="470"/>
        <v>1.5281495205166542</v>
      </c>
      <c r="ES894" s="51">
        <f t="shared" si="471"/>
        <v>1.1385180060462283</v>
      </c>
      <c r="ET894" s="191">
        <f t="shared" si="481"/>
        <v>3.9033729075608439</v>
      </c>
      <c r="EU894" s="191">
        <f t="shared" si="472"/>
        <v>3.9699096269939762</v>
      </c>
      <c r="EV894" s="191"/>
      <c r="EW894" s="191"/>
      <c r="EX894" s="192" t="str">
        <f t="shared" si="473"/>
        <v>Front</v>
      </c>
      <c r="EY894" s="145"/>
      <c r="EZ894" s="191"/>
      <c r="FA894" s="191"/>
      <c r="FB894" s="191"/>
      <c r="FC894" s="191"/>
      <c r="FD894" s="191"/>
      <c r="FE894" s="191"/>
      <c r="FF894" s="192"/>
      <c r="FG894" s="145"/>
      <c r="FH894" s="191"/>
      <c r="FI894" s="191"/>
      <c r="FJ894" s="191"/>
      <c r="FK894" s="191"/>
      <c r="FL894" s="191"/>
      <c r="FM894" s="191"/>
      <c r="FN894" s="192"/>
      <c r="FO894" s="145"/>
      <c r="FP894" s="191"/>
      <c r="FQ894" s="191"/>
      <c r="FR894" s="191"/>
      <c r="FS894" s="191"/>
      <c r="FT894" s="191"/>
      <c r="FU894" s="191"/>
      <c r="FV894" s="192"/>
      <c r="FW894" s="191"/>
      <c r="FX894" s="191"/>
      <c r="FY894" s="191"/>
      <c r="FZ894" s="191"/>
      <c r="GA894" s="191"/>
      <c r="GB894" s="191"/>
      <c r="GC894" s="191"/>
      <c r="GD894" s="210"/>
      <c r="GE894" s="145"/>
      <c r="GF894" s="191"/>
      <c r="GG894" s="191"/>
      <c r="GH894" s="191"/>
      <c r="GI894" s="191"/>
      <c r="GJ894" s="191"/>
      <c r="GK894" s="191"/>
      <c r="GL894" s="210"/>
      <c r="GM894" s="145"/>
      <c r="GN894" s="191"/>
      <c r="GO894" s="191"/>
      <c r="GP894" s="191"/>
      <c r="GQ894" s="191"/>
      <c r="GR894" s="191"/>
      <c r="GS894" s="191"/>
      <c r="GT894" s="210"/>
      <c r="GU894" s="145"/>
      <c r="GV894" s="191"/>
      <c r="GW894" s="191"/>
      <c r="GX894" s="191"/>
      <c r="GY894" s="191"/>
      <c r="GZ894" s="191"/>
      <c r="HA894" s="191"/>
      <c r="HB894" s="210"/>
      <c r="HC894" s="145"/>
      <c r="HD894" s="191"/>
      <c r="HE894" s="191"/>
      <c r="HF894" s="191"/>
      <c r="HG894" s="191"/>
      <c r="HH894" s="191"/>
      <c r="HI894" s="191"/>
      <c r="HJ894" s="210"/>
      <c r="HR894" s="310"/>
    </row>
    <row r="895" spans="1:226" s="309" customFormat="1" ht="14.45" customHeight="1" x14ac:dyDescent="0.25">
      <c r="A895" s="211" t="s">
        <v>431</v>
      </c>
      <c r="B895" s="194" t="s">
        <v>0</v>
      </c>
      <c r="C895" s="31">
        <f t="shared" si="482"/>
        <v>885</v>
      </c>
      <c r="D895" s="173" t="str">
        <f t="shared" si="436"/>
        <v>Dw_885</v>
      </c>
      <c r="E895" s="4">
        <v>511.51720353469278</v>
      </c>
      <c r="F895" s="195" t="s">
        <v>360</v>
      </c>
      <c r="G895" s="195">
        <v>17.5</v>
      </c>
      <c r="H895" s="3">
        <f t="shared" si="437"/>
        <v>47.071697681444213</v>
      </c>
      <c r="I895" s="196">
        <f t="shared" si="438"/>
        <v>177.74103980997114</v>
      </c>
      <c r="J895" s="1">
        <f t="shared" si="439"/>
        <v>0.30000000000000004</v>
      </c>
      <c r="K895" s="280">
        <f t="shared" si="440"/>
        <v>0.63784467009407608</v>
      </c>
      <c r="L895" s="280">
        <f t="shared" si="441"/>
        <v>0.72119329513284969</v>
      </c>
      <c r="M895" s="225">
        <f t="shared" si="442"/>
        <v>1.1327892251485789</v>
      </c>
      <c r="N895" s="15" t="s">
        <v>432</v>
      </c>
      <c r="O895" s="197">
        <f t="shared" si="443"/>
        <v>0.54089497134963727</v>
      </c>
      <c r="P895" s="198">
        <f t="shared" si="444"/>
        <v>0</v>
      </c>
      <c r="Q895" s="198">
        <f t="shared" si="445"/>
        <v>0</v>
      </c>
      <c r="R895" s="198">
        <f t="shared" si="446"/>
        <v>0.79368476578995995</v>
      </c>
      <c r="S895" s="77">
        <f t="shared" si="447"/>
        <v>0.76779632231143191</v>
      </c>
      <c r="T895" s="199"/>
      <c r="U895" s="3">
        <f t="shared" si="448"/>
        <v>1.6857025406494504</v>
      </c>
      <c r="V895" s="98">
        <f t="shared" si="449"/>
        <v>9.6614163888768392</v>
      </c>
      <c r="W895" s="49">
        <f t="shared" si="450"/>
        <v>4.8721321788426097</v>
      </c>
      <c r="X895" s="317">
        <f t="shared" si="451"/>
        <v>7.0573808382870237E-2</v>
      </c>
      <c r="Y895" s="318">
        <v>7.0573808382870237E-2</v>
      </c>
      <c r="Z895" s="200"/>
      <c r="AA895" s="66"/>
      <c r="AB895" s="66"/>
      <c r="AC895" s="66">
        <v>250</v>
      </c>
      <c r="AD895" s="66"/>
      <c r="AE895" s="66"/>
      <c r="AF895" s="66"/>
      <c r="AG895" s="66"/>
      <c r="AH895" s="195"/>
      <c r="AI895" s="34"/>
      <c r="AJ895" s="229">
        <v>180</v>
      </c>
      <c r="AK895" s="34"/>
      <c r="AL895" s="34"/>
      <c r="AM895" s="34"/>
      <c r="AN895" s="201"/>
      <c r="AO895" s="201"/>
      <c r="AP895" s="202">
        <v>240</v>
      </c>
      <c r="AQ895" s="18"/>
      <c r="AR895" s="18"/>
      <c r="AS895" s="18"/>
      <c r="AT895" s="51"/>
      <c r="AU895" s="17"/>
      <c r="AV895" s="18"/>
      <c r="AW895" s="112"/>
      <c r="AX895" s="103"/>
      <c r="AY895" s="18"/>
      <c r="AZ895" s="18"/>
      <c r="BA895" s="18"/>
      <c r="BB895" s="17"/>
      <c r="BC895" s="19"/>
      <c r="BD895" s="19"/>
      <c r="BE895" s="19"/>
      <c r="BF895" s="17"/>
      <c r="BG895" s="18"/>
      <c r="BH895" s="18"/>
      <c r="BI895" s="128"/>
      <c r="BJ895" s="331"/>
      <c r="BK895" s="332"/>
      <c r="BL895" s="332"/>
      <c r="BM895" s="332"/>
      <c r="BN895" s="333"/>
      <c r="BO895" s="203">
        <f t="shared" si="452"/>
        <v>6.9363999999999999</v>
      </c>
      <c r="BP895" s="285">
        <v>6.7861855835079021</v>
      </c>
      <c r="BQ895" s="204">
        <v>3.0459873592463564</v>
      </c>
      <c r="BR895" s="204"/>
      <c r="BS895" s="47"/>
      <c r="BT895" s="42"/>
      <c r="BU895" s="42"/>
      <c r="BV895" s="42"/>
      <c r="BW895" s="43"/>
      <c r="BX895" s="191"/>
      <c r="BY895" s="191"/>
      <c r="BZ895" s="205"/>
      <c r="CA895" s="191"/>
      <c r="CB895" s="206"/>
      <c r="CC895" s="191"/>
      <c r="CD895" s="207">
        <f t="shared" si="453"/>
        <v>53.322311942991348</v>
      </c>
      <c r="CE895" s="47" t="s">
        <v>356</v>
      </c>
      <c r="CF895" s="42">
        <v>31.8</v>
      </c>
      <c r="CG895" s="42" t="s">
        <v>353</v>
      </c>
      <c r="CH895" s="42">
        <v>175</v>
      </c>
      <c r="CI895" s="191"/>
      <c r="CJ895" s="192"/>
      <c r="CK895" s="191" t="s">
        <v>357</v>
      </c>
      <c r="CL895" s="191" t="s">
        <v>358</v>
      </c>
      <c r="CM895" s="208">
        <v>0.13</v>
      </c>
      <c r="CN895" s="191">
        <v>470</v>
      </c>
      <c r="CO895" s="205">
        <f t="shared" si="454"/>
        <v>73.626090595654858</v>
      </c>
      <c r="CP895" s="191">
        <f t="shared" si="455"/>
        <v>39.991733957243511</v>
      </c>
      <c r="CQ895" s="145" t="s">
        <v>353</v>
      </c>
      <c r="CR895" s="191">
        <v>175</v>
      </c>
      <c r="CS895" s="191"/>
      <c r="CT895" s="191"/>
      <c r="CU895" s="191"/>
      <c r="CV895" s="192"/>
      <c r="CW895" s="191" t="s">
        <v>357</v>
      </c>
      <c r="CX895" s="209" t="s">
        <v>358</v>
      </c>
      <c r="CY895" s="208">
        <v>0.13</v>
      </c>
      <c r="CZ895" s="191">
        <v>470</v>
      </c>
      <c r="DA895" s="191"/>
      <c r="DB895" s="191">
        <f t="shared" si="456"/>
        <v>47.071697681444213</v>
      </c>
      <c r="DC895" s="43">
        <f t="shared" si="457"/>
        <v>0</v>
      </c>
      <c r="DD895" s="191" t="s">
        <v>362</v>
      </c>
      <c r="DE895" s="191">
        <v>100</v>
      </c>
      <c r="DF895" s="191" t="s">
        <v>361</v>
      </c>
      <c r="DG895" s="191">
        <v>20</v>
      </c>
      <c r="DH895" s="191" t="s">
        <v>353</v>
      </c>
      <c r="DI895" s="192">
        <v>175</v>
      </c>
      <c r="DJ895" s="191"/>
      <c r="DK895" s="209"/>
      <c r="DL895" s="208"/>
      <c r="DM895" s="191"/>
      <c r="DN895" s="191">
        <f t="shared" si="458"/>
        <v>47.071697681444213</v>
      </c>
      <c r="DO895" s="192">
        <f t="shared" si="459"/>
        <v>0</v>
      </c>
      <c r="DP895" s="191">
        <v>1</v>
      </c>
      <c r="DQ895" s="191" t="s">
        <v>363</v>
      </c>
      <c r="DR895" s="191" t="s">
        <v>371</v>
      </c>
      <c r="DS895" s="208">
        <v>0.13400000000000001</v>
      </c>
      <c r="DT895" s="191">
        <v>580</v>
      </c>
      <c r="DU895" s="191">
        <f t="shared" si="460"/>
        <v>6.7861855835079021</v>
      </c>
      <c r="DV895" s="191">
        <v>0.375</v>
      </c>
      <c r="DW895" s="191">
        <v>0.45</v>
      </c>
      <c r="DX895" s="192">
        <f t="shared" si="461"/>
        <v>8.8870519904985574</v>
      </c>
      <c r="DY895" s="191">
        <v>1</v>
      </c>
      <c r="DZ895" s="191" t="s">
        <v>363</v>
      </c>
      <c r="EA895" s="191" t="s">
        <v>371</v>
      </c>
      <c r="EB895" s="208">
        <v>0.13400000000000001</v>
      </c>
      <c r="EC895" s="191">
        <v>580</v>
      </c>
      <c r="ED895" s="191">
        <f t="shared" si="462"/>
        <v>3.0459873592463564</v>
      </c>
      <c r="EE895" s="191">
        <v>0.47499999999999998</v>
      </c>
      <c r="EF895" s="191">
        <v>0.47499999999999998</v>
      </c>
      <c r="EG895" s="191">
        <f t="shared" si="463"/>
        <v>4.4435259952492787</v>
      </c>
      <c r="EH895" s="166">
        <f t="shared" si="464"/>
        <v>2</v>
      </c>
      <c r="EI895" s="205">
        <f t="shared" si="465"/>
        <v>2.8656943191040654</v>
      </c>
      <c r="EJ895" s="205">
        <f t="shared" si="466"/>
        <v>1.6857025406494504</v>
      </c>
      <c r="EK895" s="51">
        <f t="shared" si="480"/>
        <v>1.1102848185969061</v>
      </c>
      <c r="EL895" s="220">
        <f t="shared" si="467"/>
        <v>0.3012528404479673</v>
      </c>
      <c r="EM895" s="221">
        <f t="shared" si="468"/>
        <v>4.8307081944384196</v>
      </c>
      <c r="EN895" s="191"/>
      <c r="EO895" s="313"/>
      <c r="EP895" s="192" t="s">
        <v>354</v>
      </c>
      <c r="EQ895" s="222">
        <f t="shared" si="469"/>
        <v>2.8656943191040654</v>
      </c>
      <c r="ER895" s="191">
        <f t="shared" si="470"/>
        <v>1.6857025406494504</v>
      </c>
      <c r="ES895" s="51">
        <f t="shared" si="471"/>
        <v>1.1102848185969061</v>
      </c>
      <c r="ET895" s="191">
        <f t="shared" si="481"/>
        <v>3.7694528404479675</v>
      </c>
      <c r="EU895" s="191">
        <f t="shared" si="472"/>
        <v>4.8307081944384196</v>
      </c>
      <c r="EV895" s="191"/>
      <c r="EW895" s="191"/>
      <c r="EX895" s="192" t="str">
        <f t="shared" si="473"/>
        <v>Front</v>
      </c>
      <c r="EY895" s="145"/>
      <c r="EZ895" s="191"/>
      <c r="FA895" s="191"/>
      <c r="FB895" s="191"/>
      <c r="FC895" s="191"/>
      <c r="FD895" s="191"/>
      <c r="FE895" s="191"/>
      <c r="FF895" s="192"/>
      <c r="FG895" s="145"/>
      <c r="FH895" s="191"/>
      <c r="FI895" s="191"/>
      <c r="FJ895" s="191"/>
      <c r="FK895" s="191"/>
      <c r="FL895" s="191"/>
      <c r="FM895" s="191"/>
      <c r="FN895" s="192"/>
      <c r="FO895" s="145"/>
      <c r="FP895" s="191"/>
      <c r="FQ895" s="191"/>
      <c r="FR895" s="191"/>
      <c r="FS895" s="191"/>
      <c r="FT895" s="191"/>
      <c r="FU895" s="191"/>
      <c r="FV895" s="192"/>
      <c r="FW895" s="191"/>
      <c r="FX895" s="191"/>
      <c r="FY895" s="191"/>
      <c r="FZ895" s="191"/>
      <c r="GA895" s="191"/>
      <c r="GB895" s="191"/>
      <c r="GC895" s="191"/>
      <c r="GD895" s="210"/>
      <c r="GE895" s="145"/>
      <c r="GF895" s="191"/>
      <c r="GG895" s="191"/>
      <c r="GH895" s="191"/>
      <c r="GI895" s="191"/>
      <c r="GJ895" s="191"/>
      <c r="GK895" s="191"/>
      <c r="GL895" s="210"/>
      <c r="GM895" s="145"/>
      <c r="GN895" s="191"/>
      <c r="GO895" s="191"/>
      <c r="GP895" s="191"/>
      <c r="GQ895" s="191"/>
      <c r="GR895" s="191"/>
      <c r="GS895" s="191"/>
      <c r="GT895" s="210"/>
      <c r="GU895" s="145"/>
      <c r="GV895" s="191"/>
      <c r="GW895" s="191"/>
      <c r="GX895" s="191"/>
      <c r="GY895" s="191"/>
      <c r="GZ895" s="191"/>
      <c r="HA895" s="191"/>
      <c r="HB895" s="210"/>
      <c r="HC895" s="145"/>
      <c r="HD895" s="191"/>
      <c r="HE895" s="191"/>
      <c r="HF895" s="191"/>
      <c r="HG895" s="191"/>
      <c r="HH895" s="191"/>
      <c r="HI895" s="191"/>
      <c r="HJ895" s="210"/>
      <c r="HR895" s="310"/>
    </row>
    <row r="896" spans="1:226" s="309" customFormat="1" ht="14.45" customHeight="1" x14ac:dyDescent="0.25">
      <c r="A896" s="211" t="s">
        <v>431</v>
      </c>
      <c r="B896" s="194" t="s">
        <v>0</v>
      </c>
      <c r="C896" s="31">
        <f t="shared" si="482"/>
        <v>886</v>
      </c>
      <c r="D896" s="173" t="str">
        <f t="shared" si="436"/>
        <v>Dw_886</v>
      </c>
      <c r="E896" s="4">
        <v>445.71041479003139</v>
      </c>
      <c r="F896" s="195" t="s">
        <v>360</v>
      </c>
      <c r="G896" s="195">
        <v>17.5</v>
      </c>
      <c r="H896" s="3">
        <f t="shared" si="437"/>
        <v>49.851532256253144</v>
      </c>
      <c r="I896" s="196">
        <f t="shared" si="438"/>
        <v>183.2335995262811</v>
      </c>
      <c r="J896" s="1">
        <f t="shared" si="439"/>
        <v>0.3</v>
      </c>
      <c r="K896" s="280">
        <f t="shared" si="440"/>
        <v>0.65808365586092976</v>
      </c>
      <c r="L896" s="280">
        <f t="shared" si="441"/>
        <v>0.75376357649772852</v>
      </c>
      <c r="M896" s="225">
        <f t="shared" si="442"/>
        <v>1.1026758330179338</v>
      </c>
      <c r="N896" s="15" t="s">
        <v>432</v>
      </c>
      <c r="O896" s="197">
        <f t="shared" si="443"/>
        <v>0.56532268237329653</v>
      </c>
      <c r="P896" s="198">
        <f t="shared" si="444"/>
        <v>0</v>
      </c>
      <c r="Q896" s="198">
        <f t="shared" si="445"/>
        <v>0</v>
      </c>
      <c r="R896" s="198">
        <f t="shared" si="446"/>
        <v>0.77258592405511073</v>
      </c>
      <c r="S896" s="77">
        <f t="shared" si="447"/>
        <v>0.81529326059141527</v>
      </c>
      <c r="T896" s="199"/>
      <c r="U896" s="3">
        <f t="shared" si="448"/>
        <v>1.7659402384512339</v>
      </c>
      <c r="V896" s="98">
        <f t="shared" si="449"/>
        <v>10.603052747656085</v>
      </c>
      <c r="W896" s="49">
        <f t="shared" si="450"/>
        <v>4.7016206976121424</v>
      </c>
      <c r="X896" s="317">
        <f t="shared" si="451"/>
        <v>7.6897781390892081E-2</v>
      </c>
      <c r="Y896" s="318">
        <v>7.6897781390892081E-2</v>
      </c>
      <c r="Z896" s="200"/>
      <c r="AA896" s="66"/>
      <c r="AB896" s="66"/>
      <c r="AC896" s="66">
        <v>250</v>
      </c>
      <c r="AD896" s="66"/>
      <c r="AE896" s="66"/>
      <c r="AF896" s="66"/>
      <c r="AG896" s="66"/>
      <c r="AH896" s="195"/>
      <c r="AI896" s="34"/>
      <c r="AJ896" s="229">
        <v>180</v>
      </c>
      <c r="AK896" s="34"/>
      <c r="AL896" s="34"/>
      <c r="AM896" s="34"/>
      <c r="AN896" s="201"/>
      <c r="AO896" s="201"/>
      <c r="AP896" s="202">
        <v>240</v>
      </c>
      <c r="AQ896" s="18"/>
      <c r="AR896" s="18"/>
      <c r="AS896" s="18"/>
      <c r="AT896" s="51"/>
      <c r="AU896" s="17"/>
      <c r="AV896" s="18"/>
      <c r="AW896" s="112"/>
      <c r="AX896" s="103"/>
      <c r="AY896" s="18"/>
      <c r="AZ896" s="18"/>
      <c r="BA896" s="18"/>
      <c r="BB896" s="17"/>
      <c r="BC896" s="19"/>
      <c r="BD896" s="19"/>
      <c r="BE896" s="19"/>
      <c r="BF896" s="17"/>
      <c r="BG896" s="18"/>
      <c r="BH896" s="18"/>
      <c r="BI896" s="128"/>
      <c r="BJ896" s="331"/>
      <c r="BK896" s="332"/>
      <c r="BL896" s="332"/>
      <c r="BM896" s="332"/>
      <c r="BN896" s="333"/>
      <c r="BO896" s="203">
        <f t="shared" si="452"/>
        <v>6.9363999999999999</v>
      </c>
      <c r="BP896" s="285">
        <v>7.1869460031505019</v>
      </c>
      <c r="BQ896" s="204">
        <v>2.9571793750270512</v>
      </c>
      <c r="BR896" s="204"/>
      <c r="BS896" s="47"/>
      <c r="BT896" s="42"/>
      <c r="BU896" s="42"/>
      <c r="BV896" s="42"/>
      <c r="BW896" s="43"/>
      <c r="BX896" s="191"/>
      <c r="BY896" s="191"/>
      <c r="BZ896" s="205"/>
      <c r="CA896" s="191"/>
      <c r="CB896" s="206"/>
      <c r="CC896" s="191"/>
      <c r="CD896" s="207">
        <f t="shared" si="453"/>
        <v>54.970079857884329</v>
      </c>
      <c r="CE896" s="47" t="s">
        <v>356</v>
      </c>
      <c r="CF896" s="42">
        <v>31.8</v>
      </c>
      <c r="CG896" s="42" t="s">
        <v>353</v>
      </c>
      <c r="CH896" s="42">
        <v>175</v>
      </c>
      <c r="CI896" s="191"/>
      <c r="CJ896" s="192"/>
      <c r="CK896" s="191" t="s">
        <v>357</v>
      </c>
      <c r="CL896" s="191" t="s">
        <v>358</v>
      </c>
      <c r="CM896" s="208">
        <v>0.13</v>
      </c>
      <c r="CN896" s="191">
        <v>470</v>
      </c>
      <c r="CO896" s="205">
        <f t="shared" si="454"/>
        <v>73.558981162346953</v>
      </c>
      <c r="CP896" s="191">
        <f t="shared" si="455"/>
        <v>41.22755989341325</v>
      </c>
      <c r="CQ896" s="145" t="s">
        <v>353</v>
      </c>
      <c r="CR896" s="191">
        <v>175</v>
      </c>
      <c r="CS896" s="191"/>
      <c r="CT896" s="191"/>
      <c r="CU896" s="191"/>
      <c r="CV896" s="192"/>
      <c r="CW896" s="191" t="s">
        <v>357</v>
      </c>
      <c r="CX896" s="209" t="s">
        <v>358</v>
      </c>
      <c r="CY896" s="208">
        <v>0.13</v>
      </c>
      <c r="CZ896" s="191">
        <v>470</v>
      </c>
      <c r="DA896" s="191"/>
      <c r="DB896" s="191">
        <f t="shared" si="456"/>
        <v>49.851532256253144</v>
      </c>
      <c r="DC896" s="43">
        <f t="shared" si="457"/>
        <v>0</v>
      </c>
      <c r="DD896" s="191" t="s">
        <v>362</v>
      </c>
      <c r="DE896" s="191">
        <v>100</v>
      </c>
      <c r="DF896" s="191" t="s">
        <v>361</v>
      </c>
      <c r="DG896" s="191">
        <v>20</v>
      </c>
      <c r="DH896" s="191" t="s">
        <v>353</v>
      </c>
      <c r="DI896" s="192">
        <v>175</v>
      </c>
      <c r="DJ896" s="191"/>
      <c r="DK896" s="209"/>
      <c r="DL896" s="208"/>
      <c r="DM896" s="191"/>
      <c r="DN896" s="191">
        <f t="shared" si="458"/>
        <v>49.851532256253144</v>
      </c>
      <c r="DO896" s="192">
        <f t="shared" si="459"/>
        <v>0</v>
      </c>
      <c r="DP896" s="191">
        <v>1</v>
      </c>
      <c r="DQ896" s="191" t="s">
        <v>363</v>
      </c>
      <c r="DR896" s="191" t="s">
        <v>371</v>
      </c>
      <c r="DS896" s="208">
        <v>0.13400000000000001</v>
      </c>
      <c r="DT896" s="191">
        <v>580</v>
      </c>
      <c r="DU896" s="191">
        <f t="shared" si="460"/>
        <v>7.1869460031505019</v>
      </c>
      <c r="DV896" s="191">
        <v>0.375</v>
      </c>
      <c r="DW896" s="191">
        <v>0.45</v>
      </c>
      <c r="DX896" s="192">
        <f t="shared" si="461"/>
        <v>9.1616799763140548</v>
      </c>
      <c r="DY896" s="191">
        <v>1</v>
      </c>
      <c r="DZ896" s="191" t="s">
        <v>363</v>
      </c>
      <c r="EA896" s="191" t="s">
        <v>371</v>
      </c>
      <c r="EB896" s="208">
        <v>0.13400000000000001</v>
      </c>
      <c r="EC896" s="191">
        <v>580</v>
      </c>
      <c r="ED896" s="191">
        <f t="shared" si="462"/>
        <v>2.9571793750270512</v>
      </c>
      <c r="EE896" s="191">
        <v>0.47499999999999998</v>
      </c>
      <c r="EF896" s="191">
        <v>0.47499999999999998</v>
      </c>
      <c r="EG896" s="191">
        <f t="shared" si="463"/>
        <v>4.5808399881570274</v>
      </c>
      <c r="EH896" s="166">
        <f t="shared" si="464"/>
        <v>2</v>
      </c>
      <c r="EI896" s="205">
        <f t="shared" si="465"/>
        <v>3.0020984053670978</v>
      </c>
      <c r="EJ896" s="205">
        <f t="shared" si="466"/>
        <v>1.7659402384512339</v>
      </c>
      <c r="EK896" s="51">
        <f t="shared" si="480"/>
        <v>0.94123913657581726</v>
      </c>
      <c r="EL896" s="220">
        <f t="shared" si="467"/>
        <v>0.23305079731645106</v>
      </c>
      <c r="EM896" s="221">
        <f t="shared" si="468"/>
        <v>5.3015263738280423</v>
      </c>
      <c r="EN896" s="191"/>
      <c r="EO896" s="313"/>
      <c r="EP896" s="192" t="s">
        <v>354</v>
      </c>
      <c r="EQ896" s="222">
        <f t="shared" si="469"/>
        <v>3.0020984053670978</v>
      </c>
      <c r="ER896" s="191">
        <f t="shared" si="470"/>
        <v>1.7659402384512339</v>
      </c>
      <c r="ES896" s="51">
        <f t="shared" si="471"/>
        <v>0.94123913657581726</v>
      </c>
      <c r="ET896" s="191">
        <f t="shared" si="481"/>
        <v>3.701250797316451</v>
      </c>
      <c r="EU896" s="191">
        <f t="shared" si="472"/>
        <v>5.3015263738280423</v>
      </c>
      <c r="EV896" s="191"/>
      <c r="EW896" s="191"/>
      <c r="EX896" s="192" t="str">
        <f t="shared" si="473"/>
        <v>Front</v>
      </c>
      <c r="EY896" s="145"/>
      <c r="EZ896" s="191"/>
      <c r="FA896" s="191"/>
      <c r="FB896" s="191"/>
      <c r="FC896" s="191"/>
      <c r="FD896" s="191"/>
      <c r="FE896" s="191"/>
      <c r="FF896" s="192"/>
      <c r="FG896" s="145"/>
      <c r="FH896" s="191"/>
      <c r="FI896" s="191"/>
      <c r="FJ896" s="191"/>
      <c r="FK896" s="191"/>
      <c r="FL896" s="191"/>
      <c r="FM896" s="191"/>
      <c r="FN896" s="192"/>
      <c r="FO896" s="145"/>
      <c r="FP896" s="191"/>
      <c r="FQ896" s="191"/>
      <c r="FR896" s="191"/>
      <c r="FS896" s="191"/>
      <c r="FT896" s="191"/>
      <c r="FU896" s="191"/>
      <c r="FV896" s="192"/>
      <c r="FW896" s="191"/>
      <c r="FX896" s="191"/>
      <c r="FY896" s="191"/>
      <c r="FZ896" s="191"/>
      <c r="GA896" s="191"/>
      <c r="GB896" s="191"/>
      <c r="GC896" s="191"/>
      <c r="GD896" s="210"/>
      <c r="GE896" s="145"/>
      <c r="GF896" s="191"/>
      <c r="GG896" s="191"/>
      <c r="GH896" s="191"/>
      <c r="GI896" s="191"/>
      <c r="GJ896" s="191"/>
      <c r="GK896" s="191"/>
      <c r="GL896" s="210"/>
      <c r="GM896" s="145"/>
      <c r="GN896" s="191"/>
      <c r="GO896" s="191"/>
      <c r="GP896" s="191"/>
      <c r="GQ896" s="191"/>
      <c r="GR896" s="191"/>
      <c r="GS896" s="191"/>
      <c r="GT896" s="210"/>
      <c r="GU896" s="145"/>
      <c r="GV896" s="191"/>
      <c r="GW896" s="191"/>
      <c r="GX896" s="191"/>
      <c r="GY896" s="191"/>
      <c r="GZ896" s="191"/>
      <c r="HA896" s="191"/>
      <c r="HB896" s="210"/>
      <c r="HC896" s="145"/>
      <c r="HD896" s="191"/>
      <c r="HE896" s="191"/>
      <c r="HF896" s="191"/>
      <c r="HG896" s="191"/>
      <c r="HH896" s="191"/>
      <c r="HI896" s="191"/>
      <c r="HJ896" s="210"/>
      <c r="HR896" s="310"/>
    </row>
    <row r="897" spans="1:226" s="309" customFormat="1" ht="14.45" customHeight="1" x14ac:dyDescent="0.25">
      <c r="A897" s="211" t="s">
        <v>431</v>
      </c>
      <c r="B897" s="194" t="s">
        <v>0</v>
      </c>
      <c r="C897" s="31">
        <f t="shared" si="482"/>
        <v>887</v>
      </c>
      <c r="D897" s="173" t="str">
        <f t="shared" si="436"/>
        <v>Dw_887</v>
      </c>
      <c r="E897" s="4">
        <v>792.31186717295532</v>
      </c>
      <c r="F897" s="195" t="s">
        <v>360</v>
      </c>
      <c r="G897" s="195">
        <v>17.5</v>
      </c>
      <c r="H897" s="3">
        <f t="shared" si="437"/>
        <v>41.141760459848577</v>
      </c>
      <c r="I897" s="196">
        <f t="shared" si="438"/>
        <v>154.7764433641392</v>
      </c>
      <c r="J897" s="1">
        <f t="shared" si="439"/>
        <v>0.30000000000000004</v>
      </c>
      <c r="K897" s="280">
        <f t="shared" si="440"/>
        <v>0.64051677658363926</v>
      </c>
      <c r="L897" s="280">
        <f t="shared" si="441"/>
        <v>0.73836073892442655</v>
      </c>
      <c r="M897" s="225">
        <f t="shared" si="442"/>
        <v>1.1286083164709735</v>
      </c>
      <c r="N897" s="15" t="s">
        <v>432</v>
      </c>
      <c r="O897" s="197">
        <f t="shared" si="443"/>
        <v>0.55377055419331989</v>
      </c>
      <c r="P897" s="198">
        <f t="shared" si="444"/>
        <v>0</v>
      </c>
      <c r="Q897" s="198">
        <f t="shared" si="445"/>
        <v>0</v>
      </c>
      <c r="R897" s="198">
        <f t="shared" si="446"/>
        <v>0.79075542690598588</v>
      </c>
      <c r="S897" s="77">
        <f t="shared" si="447"/>
        <v>0.7229796205042317</v>
      </c>
      <c r="T897" s="199"/>
      <c r="U897" s="3">
        <f t="shared" si="448"/>
        <v>1.6808968507743534</v>
      </c>
      <c r="V897" s="98">
        <f t="shared" si="449"/>
        <v>9.6064083580066715</v>
      </c>
      <c r="W897" s="49">
        <f t="shared" si="450"/>
        <v>4.2827411584640869</v>
      </c>
      <c r="X897" s="317">
        <f t="shared" si="451"/>
        <v>8.0468649589600802E-2</v>
      </c>
      <c r="Y897" s="318">
        <v>8.0468649589600802E-2</v>
      </c>
      <c r="Z897" s="200"/>
      <c r="AA897" s="66"/>
      <c r="AB897" s="66"/>
      <c r="AC897" s="66">
        <v>250</v>
      </c>
      <c r="AD897" s="66"/>
      <c r="AE897" s="66"/>
      <c r="AF897" s="66"/>
      <c r="AG897" s="66"/>
      <c r="AH897" s="195"/>
      <c r="AI897" s="34"/>
      <c r="AJ897" s="229">
        <v>180</v>
      </c>
      <c r="AK897" s="34"/>
      <c r="AL897" s="34"/>
      <c r="AM897" s="34"/>
      <c r="AN897" s="201"/>
      <c r="AO897" s="201"/>
      <c r="AP897" s="202">
        <v>240</v>
      </c>
      <c r="AQ897" s="18"/>
      <c r="AR897" s="18"/>
      <c r="AS897" s="18"/>
      <c r="AT897" s="51"/>
      <c r="AU897" s="17"/>
      <c r="AV897" s="18"/>
      <c r="AW897" s="112"/>
      <c r="AX897" s="103"/>
      <c r="AY897" s="18"/>
      <c r="AZ897" s="18"/>
      <c r="BA897" s="18"/>
      <c r="BB897" s="17"/>
      <c r="BC897" s="19"/>
      <c r="BD897" s="19"/>
      <c r="BE897" s="19"/>
      <c r="BF897" s="17"/>
      <c r="BG897" s="18"/>
      <c r="BH897" s="18"/>
      <c r="BI897" s="128"/>
      <c r="BJ897" s="331"/>
      <c r="BK897" s="332"/>
      <c r="BL897" s="332"/>
      <c r="BM897" s="332"/>
      <c r="BN897" s="333"/>
      <c r="BO897" s="203">
        <f t="shared" si="452"/>
        <v>6.9363999999999999</v>
      </c>
      <c r="BP897" s="285">
        <v>5.9312843059582168</v>
      </c>
      <c r="BQ897" s="204">
        <v>2.8168596897763143</v>
      </c>
      <c r="BR897" s="204"/>
      <c r="BS897" s="47"/>
      <c r="BT897" s="42"/>
      <c r="BU897" s="42"/>
      <c r="BV897" s="42"/>
      <c r="BW897" s="43"/>
      <c r="BX897" s="191"/>
      <c r="BY897" s="191"/>
      <c r="BZ897" s="205"/>
      <c r="CA897" s="191"/>
      <c r="CB897" s="206"/>
      <c r="CC897" s="191"/>
      <c r="CD897" s="207">
        <f t="shared" si="453"/>
        <v>46.432933009241765</v>
      </c>
      <c r="CE897" s="47" t="s">
        <v>356</v>
      </c>
      <c r="CF897" s="42">
        <v>31.8</v>
      </c>
      <c r="CG897" s="42" t="s">
        <v>353</v>
      </c>
      <c r="CH897" s="42">
        <v>175</v>
      </c>
      <c r="CI897" s="191"/>
      <c r="CJ897" s="192"/>
      <c r="CK897" s="191" t="s">
        <v>357</v>
      </c>
      <c r="CL897" s="191" t="s">
        <v>358</v>
      </c>
      <c r="CM897" s="208">
        <v>0.13</v>
      </c>
      <c r="CN897" s="191">
        <v>470</v>
      </c>
      <c r="CO897" s="205">
        <f t="shared" si="454"/>
        <v>62.521368593014166</v>
      </c>
      <c r="CP897" s="191">
        <f t="shared" si="455"/>
        <v>34.824699756931324</v>
      </c>
      <c r="CQ897" s="145" t="s">
        <v>353</v>
      </c>
      <c r="CR897" s="191">
        <v>175</v>
      </c>
      <c r="CS897" s="191"/>
      <c r="CT897" s="191"/>
      <c r="CU897" s="191"/>
      <c r="CV897" s="192"/>
      <c r="CW897" s="191" t="s">
        <v>357</v>
      </c>
      <c r="CX897" s="209" t="s">
        <v>358</v>
      </c>
      <c r="CY897" s="208">
        <v>0.13</v>
      </c>
      <c r="CZ897" s="191">
        <v>470</v>
      </c>
      <c r="DA897" s="191"/>
      <c r="DB897" s="191">
        <f t="shared" si="456"/>
        <v>41.141760459848577</v>
      </c>
      <c r="DC897" s="43">
        <f t="shared" si="457"/>
        <v>0</v>
      </c>
      <c r="DD897" s="191" t="s">
        <v>362</v>
      </c>
      <c r="DE897" s="191">
        <v>100</v>
      </c>
      <c r="DF897" s="191" t="s">
        <v>361</v>
      </c>
      <c r="DG897" s="191">
        <v>20</v>
      </c>
      <c r="DH897" s="191" t="s">
        <v>353</v>
      </c>
      <c r="DI897" s="192">
        <v>175</v>
      </c>
      <c r="DJ897" s="191"/>
      <c r="DK897" s="209"/>
      <c r="DL897" s="208"/>
      <c r="DM897" s="191"/>
      <c r="DN897" s="191">
        <f t="shared" si="458"/>
        <v>41.141760459848577</v>
      </c>
      <c r="DO897" s="192">
        <f t="shared" si="459"/>
        <v>0</v>
      </c>
      <c r="DP897" s="191">
        <v>1</v>
      </c>
      <c r="DQ897" s="191" t="s">
        <v>363</v>
      </c>
      <c r="DR897" s="191" t="s">
        <v>371</v>
      </c>
      <c r="DS897" s="208">
        <v>0.13400000000000001</v>
      </c>
      <c r="DT897" s="191">
        <v>580</v>
      </c>
      <c r="DU897" s="191">
        <f t="shared" si="460"/>
        <v>5.9312843059582168</v>
      </c>
      <c r="DV897" s="191">
        <v>0.375</v>
      </c>
      <c r="DW897" s="191">
        <v>0.45</v>
      </c>
      <c r="DX897" s="192">
        <f t="shared" si="461"/>
        <v>7.7388221682069602</v>
      </c>
      <c r="DY897" s="191">
        <v>1</v>
      </c>
      <c r="DZ897" s="191" t="s">
        <v>363</v>
      </c>
      <c r="EA897" s="191" t="s">
        <v>371</v>
      </c>
      <c r="EB897" s="208">
        <v>0.13400000000000001</v>
      </c>
      <c r="EC897" s="191">
        <v>580</v>
      </c>
      <c r="ED897" s="191">
        <f t="shared" si="462"/>
        <v>2.8168596897763143</v>
      </c>
      <c r="EE897" s="191">
        <v>0.47499999999999998</v>
      </c>
      <c r="EF897" s="191">
        <v>0.47499999999999998</v>
      </c>
      <c r="EG897" s="191">
        <f t="shared" si="463"/>
        <v>3.8694110841034801</v>
      </c>
      <c r="EH897" s="166">
        <f t="shared" si="464"/>
        <v>2</v>
      </c>
      <c r="EI897" s="205">
        <f t="shared" si="465"/>
        <v>2.8575246463164006</v>
      </c>
      <c r="EJ897" s="205">
        <f t="shared" si="466"/>
        <v>1.6808968507743534</v>
      </c>
      <c r="EK897" s="51">
        <f t="shared" si="480"/>
        <v>0.88596283900196093</v>
      </c>
      <c r="EL897" s="220">
        <f t="shared" si="467"/>
        <v>0.30533767684179969</v>
      </c>
      <c r="EM897" s="221">
        <f t="shared" si="468"/>
        <v>4.8032041790033357</v>
      </c>
      <c r="EN897" s="191"/>
      <c r="EO897" s="313"/>
      <c r="EP897" s="192" t="s">
        <v>354</v>
      </c>
      <c r="EQ897" s="222">
        <f t="shared" si="469"/>
        <v>2.8575246463164006</v>
      </c>
      <c r="ER897" s="191">
        <f t="shared" si="470"/>
        <v>1.6808968507743534</v>
      </c>
      <c r="ES897" s="51">
        <f t="shared" si="471"/>
        <v>0.88596283900196093</v>
      </c>
      <c r="ET897" s="191">
        <f t="shared" si="481"/>
        <v>3.7735376768417996</v>
      </c>
      <c r="EU897" s="191">
        <f t="shared" si="472"/>
        <v>4.8032041790033357</v>
      </c>
      <c r="EV897" s="191"/>
      <c r="EW897" s="191"/>
      <c r="EX897" s="192" t="str">
        <f t="shared" si="473"/>
        <v>Front</v>
      </c>
      <c r="EY897" s="145"/>
      <c r="EZ897" s="191"/>
      <c r="FA897" s="191"/>
      <c r="FB897" s="191"/>
      <c r="FC897" s="191"/>
      <c r="FD897" s="191"/>
      <c r="FE897" s="191"/>
      <c r="FF897" s="192"/>
      <c r="FG897" s="145"/>
      <c r="FH897" s="191"/>
      <c r="FI897" s="191"/>
      <c r="FJ897" s="191"/>
      <c r="FK897" s="191"/>
      <c r="FL897" s="191"/>
      <c r="FM897" s="191"/>
      <c r="FN897" s="192"/>
      <c r="FO897" s="145"/>
      <c r="FP897" s="191"/>
      <c r="FQ897" s="191"/>
      <c r="FR897" s="191"/>
      <c r="FS897" s="191"/>
      <c r="FT897" s="191"/>
      <c r="FU897" s="191"/>
      <c r="FV897" s="192"/>
      <c r="FW897" s="191"/>
      <c r="FX897" s="191"/>
      <c r="FY897" s="191"/>
      <c r="FZ897" s="191"/>
      <c r="GA897" s="191"/>
      <c r="GB897" s="191"/>
      <c r="GC897" s="191"/>
      <c r="GD897" s="210"/>
      <c r="GE897" s="145"/>
      <c r="GF897" s="191"/>
      <c r="GG897" s="191"/>
      <c r="GH897" s="191"/>
      <c r="GI897" s="191"/>
      <c r="GJ897" s="191"/>
      <c r="GK897" s="191"/>
      <c r="GL897" s="210"/>
      <c r="GM897" s="145"/>
      <c r="GN897" s="191"/>
      <c r="GO897" s="191"/>
      <c r="GP897" s="191"/>
      <c r="GQ897" s="191"/>
      <c r="GR897" s="191"/>
      <c r="GS897" s="191"/>
      <c r="GT897" s="210"/>
      <c r="GU897" s="145"/>
      <c r="GV897" s="191"/>
      <c r="GW897" s="191"/>
      <c r="GX897" s="191"/>
      <c r="GY897" s="191"/>
      <c r="GZ897" s="191"/>
      <c r="HA897" s="191"/>
      <c r="HB897" s="210"/>
      <c r="HC897" s="145"/>
      <c r="HD897" s="191"/>
      <c r="HE897" s="191"/>
      <c r="HF897" s="191"/>
      <c r="HG897" s="191"/>
      <c r="HH897" s="191"/>
      <c r="HI897" s="191"/>
      <c r="HJ897" s="210"/>
      <c r="HR897" s="310"/>
    </row>
    <row r="898" spans="1:226" s="309" customFormat="1" ht="14.45" customHeight="1" x14ac:dyDescent="0.25">
      <c r="A898" s="211" t="s">
        <v>431</v>
      </c>
      <c r="B898" s="194" t="s">
        <v>0</v>
      </c>
      <c r="C898" s="31">
        <f t="shared" si="482"/>
        <v>888</v>
      </c>
      <c r="D898" s="173" t="str">
        <f t="shared" si="436"/>
        <v>Dw_888</v>
      </c>
      <c r="E898" s="4">
        <v>362.5338904639778</v>
      </c>
      <c r="F898" s="195" t="s">
        <v>360</v>
      </c>
      <c r="G898" s="195">
        <v>17.5</v>
      </c>
      <c r="H898" s="3">
        <f t="shared" si="437"/>
        <v>41.1273166900924</v>
      </c>
      <c r="I898" s="196">
        <f t="shared" si="438"/>
        <v>156.49013819178415</v>
      </c>
      <c r="J898" s="1">
        <f t="shared" si="439"/>
        <v>0.30000000000000004</v>
      </c>
      <c r="K898" s="280">
        <f t="shared" si="440"/>
        <v>0.63240684597863395</v>
      </c>
      <c r="L898" s="280">
        <f t="shared" si="441"/>
        <v>0.7606424981575064</v>
      </c>
      <c r="M898" s="225">
        <f t="shared" si="442"/>
        <v>1.1415050928631292</v>
      </c>
      <c r="N898" s="15" t="s">
        <v>432</v>
      </c>
      <c r="O898" s="197">
        <f t="shared" si="443"/>
        <v>0.57048187361812985</v>
      </c>
      <c r="P898" s="198">
        <f t="shared" si="444"/>
        <v>0</v>
      </c>
      <c r="Q898" s="198">
        <f t="shared" si="445"/>
        <v>0</v>
      </c>
      <c r="R898" s="198">
        <f t="shared" si="446"/>
        <v>0.79979150769048579</v>
      </c>
      <c r="S898" s="77">
        <f t="shared" si="447"/>
        <v>0.71371006813326443</v>
      </c>
      <c r="T898" s="199"/>
      <c r="U898" s="3">
        <f t="shared" si="448"/>
        <v>1.9185824777940113</v>
      </c>
      <c r="V898" s="98">
        <f t="shared" si="449"/>
        <v>12.515259661933905</v>
      </c>
      <c r="W898" s="49">
        <f t="shared" si="450"/>
        <v>3.286173663274778</v>
      </c>
      <c r="X898" s="317">
        <f t="shared" si="451"/>
        <v>0.11077534912483061</v>
      </c>
      <c r="Y898" s="318">
        <v>0.1107753491248306</v>
      </c>
      <c r="Z898" s="200"/>
      <c r="AA898" s="66"/>
      <c r="AB898" s="66"/>
      <c r="AC898" s="66">
        <v>250</v>
      </c>
      <c r="AD898" s="66"/>
      <c r="AE898" s="66"/>
      <c r="AF898" s="66"/>
      <c r="AG898" s="66"/>
      <c r="AH898" s="195"/>
      <c r="AI898" s="34"/>
      <c r="AJ898" s="229">
        <v>180</v>
      </c>
      <c r="AK898" s="34"/>
      <c r="AL898" s="34"/>
      <c r="AM898" s="34"/>
      <c r="AN898" s="201"/>
      <c r="AO898" s="201"/>
      <c r="AP898" s="202">
        <v>240</v>
      </c>
      <c r="AQ898" s="18"/>
      <c r="AR898" s="18"/>
      <c r="AS898" s="18"/>
      <c r="AT898" s="51"/>
      <c r="AU898" s="17"/>
      <c r="AV898" s="18"/>
      <c r="AW898" s="112"/>
      <c r="AX898" s="103"/>
      <c r="AY898" s="18"/>
      <c r="AZ898" s="18"/>
      <c r="BA898" s="18"/>
      <c r="BB898" s="17"/>
      <c r="BC898" s="19"/>
      <c r="BD898" s="19"/>
      <c r="BE898" s="19"/>
      <c r="BF898" s="17"/>
      <c r="BG898" s="18"/>
      <c r="BH898" s="18"/>
      <c r="BI898" s="128"/>
      <c r="BJ898" s="331"/>
      <c r="BK898" s="332"/>
      <c r="BL898" s="332"/>
      <c r="BM898" s="332"/>
      <c r="BN898" s="333"/>
      <c r="BO898" s="203">
        <f t="shared" si="452"/>
        <v>6.9363999999999999</v>
      </c>
      <c r="BP898" s="285">
        <v>5.9292019909596334</v>
      </c>
      <c r="BQ898" s="204">
        <v>2.8850381374988503</v>
      </c>
      <c r="BR898" s="204"/>
      <c r="BS898" s="47"/>
      <c r="BT898" s="42"/>
      <c r="BU898" s="42"/>
      <c r="BV898" s="42"/>
      <c r="BW898" s="43"/>
      <c r="BX898" s="191"/>
      <c r="BY898" s="191"/>
      <c r="BZ898" s="205"/>
      <c r="CA898" s="191"/>
      <c r="CB898" s="206"/>
      <c r="CC898" s="191"/>
      <c r="CD898" s="207">
        <f t="shared" si="453"/>
        <v>46.947041457535249</v>
      </c>
      <c r="CE898" s="47" t="s">
        <v>356</v>
      </c>
      <c r="CF898" s="42">
        <v>31.8</v>
      </c>
      <c r="CG898" s="42" t="s">
        <v>353</v>
      </c>
      <c r="CH898" s="42">
        <v>175</v>
      </c>
      <c r="CI898" s="191"/>
      <c r="CJ898" s="192"/>
      <c r="CK898" s="191" t="s">
        <v>357</v>
      </c>
      <c r="CL898" s="191" t="s">
        <v>358</v>
      </c>
      <c r="CM898" s="208">
        <v>0.13</v>
      </c>
      <c r="CN898" s="191">
        <v>470</v>
      </c>
      <c r="CO898" s="205">
        <f t="shared" si="454"/>
        <v>64.263950960171485</v>
      </c>
      <c r="CP898" s="191">
        <f t="shared" si="455"/>
        <v>35.210281093151437</v>
      </c>
      <c r="CQ898" s="145" t="s">
        <v>353</v>
      </c>
      <c r="CR898" s="191">
        <v>175</v>
      </c>
      <c r="CS898" s="191"/>
      <c r="CT898" s="191"/>
      <c r="CU898" s="191"/>
      <c r="CV898" s="192"/>
      <c r="CW898" s="191" t="s">
        <v>357</v>
      </c>
      <c r="CX898" s="209" t="s">
        <v>358</v>
      </c>
      <c r="CY898" s="208">
        <v>0.13</v>
      </c>
      <c r="CZ898" s="191">
        <v>470</v>
      </c>
      <c r="DA898" s="191"/>
      <c r="DB898" s="191">
        <f t="shared" si="456"/>
        <v>41.1273166900924</v>
      </c>
      <c r="DC898" s="43">
        <f t="shared" si="457"/>
        <v>0</v>
      </c>
      <c r="DD898" s="191" t="s">
        <v>362</v>
      </c>
      <c r="DE898" s="191">
        <v>100</v>
      </c>
      <c r="DF898" s="191" t="s">
        <v>361</v>
      </c>
      <c r="DG898" s="191">
        <v>20</v>
      </c>
      <c r="DH898" s="191" t="s">
        <v>353</v>
      </c>
      <c r="DI898" s="192">
        <v>175</v>
      </c>
      <c r="DJ898" s="191"/>
      <c r="DK898" s="209"/>
      <c r="DL898" s="208"/>
      <c r="DM898" s="191"/>
      <c r="DN898" s="191">
        <f t="shared" si="458"/>
        <v>41.1273166900924</v>
      </c>
      <c r="DO898" s="192">
        <f t="shared" si="459"/>
        <v>0</v>
      </c>
      <c r="DP898" s="191">
        <v>1</v>
      </c>
      <c r="DQ898" s="191" t="s">
        <v>363</v>
      </c>
      <c r="DR898" s="191" t="s">
        <v>371</v>
      </c>
      <c r="DS898" s="208">
        <v>0.13400000000000001</v>
      </c>
      <c r="DT898" s="191">
        <v>580</v>
      </c>
      <c r="DU898" s="191">
        <f t="shared" si="460"/>
        <v>5.9292019909596334</v>
      </c>
      <c r="DV898" s="191">
        <v>0.375</v>
      </c>
      <c r="DW898" s="191">
        <v>0.45</v>
      </c>
      <c r="DX898" s="192">
        <f t="shared" si="461"/>
        <v>7.8245069095892079</v>
      </c>
      <c r="DY898" s="191">
        <v>1</v>
      </c>
      <c r="DZ898" s="191" t="s">
        <v>363</v>
      </c>
      <c r="EA898" s="191" t="s">
        <v>371</v>
      </c>
      <c r="EB898" s="208">
        <v>0.13400000000000001</v>
      </c>
      <c r="EC898" s="191">
        <v>580</v>
      </c>
      <c r="ED898" s="191">
        <f t="shared" si="462"/>
        <v>2.8850381374988503</v>
      </c>
      <c r="EE898" s="191">
        <v>0.47499999999999998</v>
      </c>
      <c r="EF898" s="191">
        <v>0.47499999999999998</v>
      </c>
      <c r="EG898" s="191">
        <f t="shared" si="463"/>
        <v>3.912253454794604</v>
      </c>
      <c r="EH898" s="166">
        <f t="shared" si="464"/>
        <v>2</v>
      </c>
      <c r="EI898" s="205">
        <f t="shared" si="465"/>
        <v>3.261590212249819</v>
      </c>
      <c r="EJ898" s="205">
        <f t="shared" si="466"/>
        <v>1.9185824777940113</v>
      </c>
      <c r="EK898" s="51">
        <f t="shared" si="480"/>
        <v>0.71645565970483904</v>
      </c>
      <c r="EL898" s="220">
        <f t="shared" si="467"/>
        <v>0.10330489387509045</v>
      </c>
      <c r="EM898" s="221">
        <f t="shared" si="468"/>
        <v>6.2576298309669527</v>
      </c>
      <c r="EN898" s="191"/>
      <c r="EO898" s="313"/>
      <c r="EP898" s="192" t="s">
        <v>354</v>
      </c>
      <c r="EQ898" s="222">
        <f t="shared" si="469"/>
        <v>3.261590212249819</v>
      </c>
      <c r="ER898" s="191">
        <f t="shared" si="470"/>
        <v>1.9185824777940113</v>
      </c>
      <c r="ES898" s="51">
        <f t="shared" si="471"/>
        <v>0.71645565970483904</v>
      </c>
      <c r="ET898" s="191">
        <f t="shared" si="481"/>
        <v>3.5715048938750904</v>
      </c>
      <c r="EU898" s="191">
        <f t="shared" si="472"/>
        <v>6.2576298309669527</v>
      </c>
      <c r="EV898" s="191"/>
      <c r="EW898" s="191"/>
      <c r="EX898" s="192" t="str">
        <f t="shared" si="473"/>
        <v>Front</v>
      </c>
      <c r="EY898" s="145"/>
      <c r="EZ898" s="191"/>
      <c r="FA898" s="191"/>
      <c r="FB898" s="191"/>
      <c r="FC898" s="191"/>
      <c r="FD898" s="191"/>
      <c r="FE898" s="191"/>
      <c r="FF898" s="192"/>
      <c r="FG898" s="145"/>
      <c r="FH898" s="191"/>
      <c r="FI898" s="191"/>
      <c r="FJ898" s="191"/>
      <c r="FK898" s="191"/>
      <c r="FL898" s="191"/>
      <c r="FM898" s="191"/>
      <c r="FN898" s="192"/>
      <c r="FO898" s="145"/>
      <c r="FP898" s="191"/>
      <c r="FQ898" s="191"/>
      <c r="FR898" s="191"/>
      <c r="FS898" s="191"/>
      <c r="FT898" s="191"/>
      <c r="FU898" s="191"/>
      <c r="FV898" s="192"/>
      <c r="FW898" s="191"/>
      <c r="FX898" s="191"/>
      <c r="FY898" s="191"/>
      <c r="FZ898" s="191"/>
      <c r="GA898" s="191"/>
      <c r="GB898" s="191"/>
      <c r="GC898" s="191"/>
      <c r="GD898" s="210"/>
      <c r="GE898" s="145"/>
      <c r="GF898" s="191"/>
      <c r="GG898" s="191"/>
      <c r="GH898" s="191"/>
      <c r="GI898" s="191"/>
      <c r="GJ898" s="191"/>
      <c r="GK898" s="191"/>
      <c r="GL898" s="210"/>
      <c r="GM898" s="145"/>
      <c r="GN898" s="191"/>
      <c r="GO898" s="191"/>
      <c r="GP898" s="191"/>
      <c r="GQ898" s="191"/>
      <c r="GR898" s="191"/>
      <c r="GS898" s="191"/>
      <c r="GT898" s="210"/>
      <c r="GU898" s="145"/>
      <c r="GV898" s="191"/>
      <c r="GW898" s="191"/>
      <c r="GX898" s="191"/>
      <c r="GY898" s="191"/>
      <c r="GZ898" s="191"/>
      <c r="HA898" s="191"/>
      <c r="HB898" s="210"/>
      <c r="HC898" s="145"/>
      <c r="HD898" s="191"/>
      <c r="HE898" s="191"/>
      <c r="HF898" s="191"/>
      <c r="HG898" s="191"/>
      <c r="HH898" s="191"/>
      <c r="HI898" s="191"/>
      <c r="HJ898" s="210"/>
      <c r="HR898" s="310"/>
    </row>
    <row r="899" spans="1:226" s="309" customFormat="1" ht="14.45" customHeight="1" x14ac:dyDescent="0.25">
      <c r="A899" s="211" t="s">
        <v>431</v>
      </c>
      <c r="B899" s="194" t="s">
        <v>0</v>
      </c>
      <c r="C899" s="31">
        <f t="shared" si="482"/>
        <v>889</v>
      </c>
      <c r="D899" s="173" t="str">
        <f t="shared" si="436"/>
        <v>Dw_889</v>
      </c>
      <c r="E899" s="4">
        <v>524.2716012924634</v>
      </c>
      <c r="F899" s="195" t="s">
        <v>360</v>
      </c>
      <c r="G899" s="195">
        <v>17.5</v>
      </c>
      <c r="H899" s="3">
        <f t="shared" si="437"/>
        <v>47.057226567712341</v>
      </c>
      <c r="I899" s="196">
        <f t="shared" si="438"/>
        <v>172.58452201701601</v>
      </c>
      <c r="J899" s="1">
        <f t="shared" si="439"/>
        <v>0.3</v>
      </c>
      <c r="K899" s="280">
        <f t="shared" si="440"/>
        <v>0.65981026068974236</v>
      </c>
      <c r="L899" s="280">
        <f t="shared" si="441"/>
        <v>0.74243285688599758</v>
      </c>
      <c r="M899" s="225">
        <f t="shared" si="442"/>
        <v>1.1002636657858145</v>
      </c>
      <c r="N899" s="15" t="s">
        <v>432</v>
      </c>
      <c r="O899" s="197">
        <f t="shared" si="443"/>
        <v>0.55682464266449816</v>
      </c>
      <c r="P899" s="198">
        <f t="shared" si="444"/>
        <v>0</v>
      </c>
      <c r="Q899" s="198">
        <f t="shared" si="445"/>
        <v>0</v>
      </c>
      <c r="R899" s="198">
        <f t="shared" si="446"/>
        <v>0.77089584761179031</v>
      </c>
      <c r="S899" s="77">
        <f t="shared" si="447"/>
        <v>0.79411633660984271</v>
      </c>
      <c r="T899" s="199"/>
      <c r="U899" s="3">
        <f t="shared" si="448"/>
        <v>1.6026304322713649</v>
      </c>
      <c r="V899" s="98">
        <f t="shared" si="449"/>
        <v>8.7326426283038252</v>
      </c>
      <c r="W899" s="49">
        <f t="shared" si="450"/>
        <v>5.388658229891683</v>
      </c>
      <c r="X899" s="317">
        <f t="shared" si="451"/>
        <v>6.4056106294055323E-2</v>
      </c>
      <c r="Y899" s="318">
        <v>6.4056106294055323E-2</v>
      </c>
      <c r="Z899" s="200"/>
      <c r="AA899" s="66"/>
      <c r="AB899" s="66"/>
      <c r="AC899" s="66">
        <v>250</v>
      </c>
      <c r="AD899" s="66"/>
      <c r="AE899" s="66"/>
      <c r="AF899" s="66"/>
      <c r="AG899" s="66"/>
      <c r="AH899" s="195"/>
      <c r="AI899" s="34"/>
      <c r="AJ899" s="229">
        <v>180</v>
      </c>
      <c r="AK899" s="34"/>
      <c r="AL899" s="34"/>
      <c r="AM899" s="34"/>
      <c r="AN899" s="201"/>
      <c r="AO899" s="201"/>
      <c r="AP899" s="202">
        <v>240</v>
      </c>
      <c r="AQ899" s="18"/>
      <c r="AR899" s="18"/>
      <c r="AS899" s="18"/>
      <c r="AT899" s="51"/>
      <c r="AU899" s="17"/>
      <c r="AV899" s="18"/>
      <c r="AW899" s="112"/>
      <c r="AX899" s="103"/>
      <c r="AY899" s="18"/>
      <c r="AZ899" s="18"/>
      <c r="BA899" s="18"/>
      <c r="BB899" s="17"/>
      <c r="BC899" s="19"/>
      <c r="BD899" s="19"/>
      <c r="BE899" s="19"/>
      <c r="BF899" s="17"/>
      <c r="BG899" s="18"/>
      <c r="BH899" s="18"/>
      <c r="BI899" s="128"/>
      <c r="BJ899" s="331"/>
      <c r="BK899" s="332"/>
      <c r="BL899" s="332"/>
      <c r="BM899" s="332"/>
      <c r="BN899" s="333"/>
      <c r="BO899" s="203">
        <f t="shared" si="452"/>
        <v>6.9363999999999999</v>
      </c>
      <c r="BP899" s="285">
        <v>6.7840993264102911</v>
      </c>
      <c r="BQ899" s="204">
        <v>2.8595923156581478</v>
      </c>
      <c r="BR899" s="204"/>
      <c r="BS899" s="47"/>
      <c r="BT899" s="42"/>
      <c r="BU899" s="42"/>
      <c r="BV899" s="42"/>
      <c r="BW899" s="43"/>
      <c r="BX899" s="191"/>
      <c r="BY899" s="191"/>
      <c r="BZ899" s="205"/>
      <c r="CA899" s="191"/>
      <c r="CB899" s="206"/>
      <c r="CC899" s="191"/>
      <c r="CD899" s="207">
        <f t="shared" si="453"/>
        <v>51.775356605104804</v>
      </c>
      <c r="CE899" s="47" t="s">
        <v>356</v>
      </c>
      <c r="CF899" s="42">
        <v>31.8</v>
      </c>
      <c r="CG899" s="42" t="s">
        <v>353</v>
      </c>
      <c r="CH899" s="42">
        <v>175</v>
      </c>
      <c r="CI899" s="191"/>
      <c r="CJ899" s="192"/>
      <c r="CK899" s="191" t="s">
        <v>357</v>
      </c>
      <c r="CL899" s="191" t="s">
        <v>358</v>
      </c>
      <c r="CM899" s="208">
        <v>0.13</v>
      </c>
      <c r="CN899" s="191">
        <v>470</v>
      </c>
      <c r="CO899" s="205">
        <f t="shared" si="454"/>
        <v>68.498515030163446</v>
      </c>
      <c r="CP899" s="191">
        <f t="shared" si="455"/>
        <v>38.831517453828603</v>
      </c>
      <c r="CQ899" s="145" t="s">
        <v>353</v>
      </c>
      <c r="CR899" s="191">
        <v>175</v>
      </c>
      <c r="CS899" s="191"/>
      <c r="CT899" s="191"/>
      <c r="CU899" s="191"/>
      <c r="CV899" s="192"/>
      <c r="CW899" s="191" t="s">
        <v>357</v>
      </c>
      <c r="CX899" s="209" t="s">
        <v>358</v>
      </c>
      <c r="CY899" s="208">
        <v>0.13</v>
      </c>
      <c r="CZ899" s="191">
        <v>470</v>
      </c>
      <c r="DA899" s="191"/>
      <c r="DB899" s="191">
        <f t="shared" si="456"/>
        <v>47.057226567712341</v>
      </c>
      <c r="DC899" s="43">
        <f t="shared" si="457"/>
        <v>0</v>
      </c>
      <c r="DD899" s="191" t="s">
        <v>362</v>
      </c>
      <c r="DE899" s="191">
        <v>100</v>
      </c>
      <c r="DF899" s="191" t="s">
        <v>361</v>
      </c>
      <c r="DG899" s="191">
        <v>20</v>
      </c>
      <c r="DH899" s="191" t="s">
        <v>353</v>
      </c>
      <c r="DI899" s="192">
        <v>175</v>
      </c>
      <c r="DJ899" s="191"/>
      <c r="DK899" s="209"/>
      <c r="DL899" s="208"/>
      <c r="DM899" s="191"/>
      <c r="DN899" s="191">
        <f t="shared" si="458"/>
        <v>47.057226567712341</v>
      </c>
      <c r="DO899" s="192">
        <f t="shared" si="459"/>
        <v>0</v>
      </c>
      <c r="DP899" s="191">
        <v>1</v>
      </c>
      <c r="DQ899" s="191" t="s">
        <v>363</v>
      </c>
      <c r="DR899" s="191" t="s">
        <v>371</v>
      </c>
      <c r="DS899" s="208">
        <v>0.13400000000000001</v>
      </c>
      <c r="DT899" s="191">
        <v>580</v>
      </c>
      <c r="DU899" s="191">
        <f t="shared" si="460"/>
        <v>6.7840993264102911</v>
      </c>
      <c r="DV899" s="191">
        <v>0.375</v>
      </c>
      <c r="DW899" s="191">
        <v>0.45</v>
      </c>
      <c r="DX899" s="192">
        <f t="shared" si="461"/>
        <v>8.6292261008508007</v>
      </c>
      <c r="DY899" s="191">
        <v>1</v>
      </c>
      <c r="DZ899" s="191" t="s">
        <v>363</v>
      </c>
      <c r="EA899" s="191" t="s">
        <v>371</v>
      </c>
      <c r="EB899" s="208">
        <v>0.13400000000000001</v>
      </c>
      <c r="EC899" s="191">
        <v>580</v>
      </c>
      <c r="ED899" s="191">
        <f t="shared" si="462"/>
        <v>2.8595923156581478</v>
      </c>
      <c r="EE899" s="191">
        <v>0.47499999999999998</v>
      </c>
      <c r="EF899" s="191">
        <v>0.47499999999999998</v>
      </c>
      <c r="EG899" s="191">
        <f t="shared" si="463"/>
        <v>4.3146130504254003</v>
      </c>
      <c r="EH899" s="166">
        <f t="shared" si="464"/>
        <v>2</v>
      </c>
      <c r="EI899" s="205">
        <f t="shared" si="465"/>
        <v>2.7244717348613201</v>
      </c>
      <c r="EJ899" s="205">
        <f t="shared" si="466"/>
        <v>1.6026304322713649</v>
      </c>
      <c r="EK899" s="51">
        <f t="shared" si="480"/>
        <v>1.0069618833867828</v>
      </c>
      <c r="EL899" s="220">
        <f t="shared" si="467"/>
        <v>0.37186413256933992</v>
      </c>
      <c r="EM899" s="221">
        <f t="shared" si="468"/>
        <v>4.3663213141519126</v>
      </c>
      <c r="EN899" s="191"/>
      <c r="EO899" s="313"/>
      <c r="EP899" s="192" t="s">
        <v>354</v>
      </c>
      <c r="EQ899" s="222">
        <f t="shared" si="469"/>
        <v>2.7244717348613201</v>
      </c>
      <c r="ER899" s="191">
        <f t="shared" si="470"/>
        <v>1.6026304322713649</v>
      </c>
      <c r="ES899" s="51">
        <f t="shared" si="471"/>
        <v>1.0069618833867828</v>
      </c>
      <c r="ET899" s="191">
        <f t="shared" si="481"/>
        <v>3.8400641325693399</v>
      </c>
      <c r="EU899" s="191">
        <f t="shared" si="472"/>
        <v>4.3663213141519126</v>
      </c>
      <c r="EV899" s="191"/>
      <c r="EW899" s="191"/>
      <c r="EX899" s="192" t="str">
        <f t="shared" si="473"/>
        <v>Front</v>
      </c>
      <c r="EY899" s="145"/>
      <c r="EZ899" s="191"/>
      <c r="FA899" s="191"/>
      <c r="FB899" s="191"/>
      <c r="FC899" s="191"/>
      <c r="FD899" s="191"/>
      <c r="FE899" s="191"/>
      <c r="FF899" s="192"/>
      <c r="FG899" s="145"/>
      <c r="FH899" s="191"/>
      <c r="FI899" s="191"/>
      <c r="FJ899" s="191"/>
      <c r="FK899" s="191"/>
      <c r="FL899" s="191"/>
      <c r="FM899" s="191"/>
      <c r="FN899" s="192"/>
      <c r="FO899" s="145"/>
      <c r="FP899" s="191"/>
      <c r="FQ899" s="191"/>
      <c r="FR899" s="191"/>
      <c r="FS899" s="191"/>
      <c r="FT899" s="191"/>
      <c r="FU899" s="191"/>
      <c r="FV899" s="192"/>
      <c r="FW899" s="191"/>
      <c r="FX899" s="191"/>
      <c r="FY899" s="191"/>
      <c r="FZ899" s="191"/>
      <c r="GA899" s="191"/>
      <c r="GB899" s="191"/>
      <c r="GC899" s="191"/>
      <c r="GD899" s="210"/>
      <c r="GE899" s="145"/>
      <c r="GF899" s="191"/>
      <c r="GG899" s="191"/>
      <c r="GH899" s="191"/>
      <c r="GI899" s="191"/>
      <c r="GJ899" s="191"/>
      <c r="GK899" s="191"/>
      <c r="GL899" s="210"/>
      <c r="GM899" s="145"/>
      <c r="GN899" s="191"/>
      <c r="GO899" s="191"/>
      <c r="GP899" s="191"/>
      <c r="GQ899" s="191"/>
      <c r="GR899" s="191"/>
      <c r="GS899" s="191"/>
      <c r="GT899" s="210"/>
      <c r="GU899" s="145"/>
      <c r="GV899" s="191"/>
      <c r="GW899" s="191"/>
      <c r="GX899" s="191"/>
      <c r="GY899" s="191"/>
      <c r="GZ899" s="191"/>
      <c r="HA899" s="191"/>
      <c r="HB899" s="210"/>
      <c r="HC899" s="145"/>
      <c r="HD899" s="191"/>
      <c r="HE899" s="191"/>
      <c r="HF899" s="191"/>
      <c r="HG899" s="191"/>
      <c r="HH899" s="191"/>
      <c r="HI899" s="191"/>
      <c r="HJ899" s="210"/>
      <c r="HR899" s="310"/>
    </row>
    <row r="900" spans="1:226" s="309" customFormat="1" ht="14.45" customHeight="1" x14ac:dyDescent="0.25">
      <c r="A900" s="211" t="s">
        <v>431</v>
      </c>
      <c r="B900" s="194" t="s">
        <v>0</v>
      </c>
      <c r="C900" s="31">
        <f t="shared" si="482"/>
        <v>890</v>
      </c>
      <c r="D900" s="173" t="str">
        <f t="shared" si="436"/>
        <v>Dw_890</v>
      </c>
      <c r="E900" s="4">
        <v>540.27055343021334</v>
      </c>
      <c r="F900" s="195" t="s">
        <v>360</v>
      </c>
      <c r="G900" s="195">
        <v>17.5</v>
      </c>
      <c r="H900" s="3">
        <f t="shared" si="437"/>
        <v>43.564088771934081</v>
      </c>
      <c r="I900" s="196">
        <f t="shared" si="438"/>
        <v>164.69581607445042</v>
      </c>
      <c r="J900" s="1">
        <f t="shared" si="439"/>
        <v>0.3</v>
      </c>
      <c r="K900" s="280">
        <f t="shared" si="440"/>
        <v>0.63697626688551245</v>
      </c>
      <c r="L900" s="280">
        <f t="shared" si="441"/>
        <v>0.73231244692044817</v>
      </c>
      <c r="M900" s="225">
        <f t="shared" si="442"/>
        <v>1.1341622472812154</v>
      </c>
      <c r="N900" s="15" t="s">
        <v>432</v>
      </c>
      <c r="O900" s="197">
        <f t="shared" si="443"/>
        <v>0.54923433519033626</v>
      </c>
      <c r="P900" s="198">
        <f t="shared" si="444"/>
        <v>0</v>
      </c>
      <c r="Q900" s="198">
        <f t="shared" si="445"/>
        <v>0</v>
      </c>
      <c r="R900" s="198">
        <f t="shared" si="446"/>
        <v>0.79464676889307317</v>
      </c>
      <c r="S900" s="77">
        <f t="shared" si="447"/>
        <v>0.7384959864550219</v>
      </c>
      <c r="T900" s="199"/>
      <c r="U900" s="3">
        <f t="shared" si="448"/>
        <v>1.723381758734791</v>
      </c>
      <c r="V900" s="98">
        <f t="shared" si="449"/>
        <v>10.098151933555394</v>
      </c>
      <c r="W900" s="49">
        <f t="shared" si="450"/>
        <v>4.3140654902580655</v>
      </c>
      <c r="X900" s="317">
        <f t="shared" si="451"/>
        <v>8.0491510989278495E-2</v>
      </c>
      <c r="Y900" s="318">
        <v>8.0491510989278522E-2</v>
      </c>
      <c r="Z900" s="200"/>
      <c r="AA900" s="66"/>
      <c r="AB900" s="66"/>
      <c r="AC900" s="66">
        <v>250</v>
      </c>
      <c r="AD900" s="66"/>
      <c r="AE900" s="66"/>
      <c r="AF900" s="66"/>
      <c r="AG900" s="66"/>
      <c r="AH900" s="195"/>
      <c r="AI900" s="34"/>
      <c r="AJ900" s="229">
        <v>180</v>
      </c>
      <c r="AK900" s="34"/>
      <c r="AL900" s="34"/>
      <c r="AM900" s="34"/>
      <c r="AN900" s="201"/>
      <c r="AO900" s="201"/>
      <c r="AP900" s="202">
        <v>240</v>
      </c>
      <c r="AQ900" s="18"/>
      <c r="AR900" s="18"/>
      <c r="AS900" s="18"/>
      <c r="AT900" s="51"/>
      <c r="AU900" s="17"/>
      <c r="AV900" s="18"/>
      <c r="AW900" s="112"/>
      <c r="AX900" s="103"/>
      <c r="AY900" s="18"/>
      <c r="AZ900" s="18"/>
      <c r="BA900" s="18"/>
      <c r="BB900" s="17"/>
      <c r="BC900" s="19"/>
      <c r="BD900" s="19"/>
      <c r="BE900" s="19"/>
      <c r="BF900" s="17"/>
      <c r="BG900" s="18"/>
      <c r="BH900" s="18"/>
      <c r="BI900" s="128"/>
      <c r="BJ900" s="331"/>
      <c r="BK900" s="332"/>
      <c r="BL900" s="332"/>
      <c r="BM900" s="332"/>
      <c r="BN900" s="333"/>
      <c r="BO900" s="203">
        <f t="shared" si="452"/>
        <v>6.9363999999999999</v>
      </c>
      <c r="BP900" s="285">
        <v>6.2805041191301081</v>
      </c>
      <c r="BQ900" s="204">
        <v>2.9344102760914748</v>
      </c>
      <c r="BR900" s="204"/>
      <c r="BS900" s="47"/>
      <c r="BT900" s="42"/>
      <c r="BU900" s="42"/>
      <c r="BV900" s="42"/>
      <c r="BW900" s="43"/>
      <c r="BX900" s="191"/>
      <c r="BY900" s="191"/>
      <c r="BZ900" s="205"/>
      <c r="CA900" s="191"/>
      <c r="CB900" s="206"/>
      <c r="CC900" s="191"/>
      <c r="CD900" s="207">
        <f t="shared" si="453"/>
        <v>49.408744822335123</v>
      </c>
      <c r="CE900" s="47" t="s">
        <v>356</v>
      </c>
      <c r="CF900" s="42">
        <v>31.8</v>
      </c>
      <c r="CG900" s="42" t="s">
        <v>353</v>
      </c>
      <c r="CH900" s="42">
        <v>175</v>
      </c>
      <c r="CI900" s="191"/>
      <c r="CJ900" s="192"/>
      <c r="CK900" s="191" t="s">
        <v>357</v>
      </c>
      <c r="CL900" s="191" t="s">
        <v>358</v>
      </c>
      <c r="CM900" s="208">
        <v>0.13</v>
      </c>
      <c r="CN900" s="191">
        <v>470</v>
      </c>
      <c r="CO900" s="205">
        <f t="shared" si="454"/>
        <v>67.596084679154387</v>
      </c>
      <c r="CP900" s="191">
        <f t="shared" si="455"/>
        <v>37.056558616751346</v>
      </c>
      <c r="CQ900" s="145" t="s">
        <v>353</v>
      </c>
      <c r="CR900" s="191">
        <v>175</v>
      </c>
      <c r="CS900" s="191"/>
      <c r="CT900" s="191"/>
      <c r="CU900" s="191"/>
      <c r="CV900" s="192"/>
      <c r="CW900" s="191" t="s">
        <v>357</v>
      </c>
      <c r="CX900" s="209" t="s">
        <v>358</v>
      </c>
      <c r="CY900" s="208">
        <v>0.13</v>
      </c>
      <c r="CZ900" s="191">
        <v>470</v>
      </c>
      <c r="DA900" s="191"/>
      <c r="DB900" s="191">
        <f t="shared" si="456"/>
        <v>43.564088771934081</v>
      </c>
      <c r="DC900" s="43">
        <f t="shared" si="457"/>
        <v>0</v>
      </c>
      <c r="DD900" s="191" t="s">
        <v>362</v>
      </c>
      <c r="DE900" s="191">
        <v>100</v>
      </c>
      <c r="DF900" s="191" t="s">
        <v>361</v>
      </c>
      <c r="DG900" s="191">
        <v>20</v>
      </c>
      <c r="DH900" s="191" t="s">
        <v>353</v>
      </c>
      <c r="DI900" s="192">
        <v>175</v>
      </c>
      <c r="DJ900" s="191"/>
      <c r="DK900" s="209"/>
      <c r="DL900" s="208"/>
      <c r="DM900" s="191"/>
      <c r="DN900" s="191">
        <f t="shared" si="458"/>
        <v>43.564088771934081</v>
      </c>
      <c r="DO900" s="192">
        <f t="shared" si="459"/>
        <v>0</v>
      </c>
      <c r="DP900" s="191">
        <v>1</v>
      </c>
      <c r="DQ900" s="191" t="s">
        <v>363</v>
      </c>
      <c r="DR900" s="191" t="s">
        <v>371</v>
      </c>
      <c r="DS900" s="208">
        <v>0.13400000000000001</v>
      </c>
      <c r="DT900" s="191">
        <v>580</v>
      </c>
      <c r="DU900" s="191">
        <f t="shared" si="460"/>
        <v>6.2805041191301081</v>
      </c>
      <c r="DV900" s="191">
        <v>0.375</v>
      </c>
      <c r="DW900" s="191">
        <v>0.45</v>
      </c>
      <c r="DX900" s="192">
        <f t="shared" si="461"/>
        <v>8.2347908037225217</v>
      </c>
      <c r="DY900" s="191">
        <v>1</v>
      </c>
      <c r="DZ900" s="191" t="s">
        <v>363</v>
      </c>
      <c r="EA900" s="191" t="s">
        <v>371</v>
      </c>
      <c r="EB900" s="208">
        <v>0.13400000000000001</v>
      </c>
      <c r="EC900" s="191">
        <v>580</v>
      </c>
      <c r="ED900" s="191">
        <f t="shared" si="462"/>
        <v>2.9344102760914748</v>
      </c>
      <c r="EE900" s="191">
        <v>0.47499999999999998</v>
      </c>
      <c r="EF900" s="191">
        <v>0.47499999999999998</v>
      </c>
      <c r="EG900" s="191">
        <f t="shared" si="463"/>
        <v>4.1173954018612609</v>
      </c>
      <c r="EH900" s="166">
        <f t="shared" si="464"/>
        <v>2</v>
      </c>
      <c r="EI900" s="205">
        <f t="shared" si="465"/>
        <v>2.9297489898491449</v>
      </c>
      <c r="EJ900" s="205">
        <f t="shared" si="466"/>
        <v>1.723381758734791</v>
      </c>
      <c r="EK900" s="51">
        <f t="shared" si="480"/>
        <v>0.96102851735668371</v>
      </c>
      <c r="EL900" s="220">
        <f t="shared" si="467"/>
        <v>0.26922550507542753</v>
      </c>
      <c r="EM900" s="221">
        <f t="shared" si="468"/>
        <v>5.0490759667776972</v>
      </c>
      <c r="EN900" s="191"/>
      <c r="EO900" s="313"/>
      <c r="EP900" s="192" t="s">
        <v>354</v>
      </c>
      <c r="EQ900" s="222">
        <f t="shared" si="469"/>
        <v>2.9297489898491449</v>
      </c>
      <c r="ER900" s="191">
        <f t="shared" si="470"/>
        <v>1.723381758734791</v>
      </c>
      <c r="ES900" s="51">
        <f t="shared" si="471"/>
        <v>0.96102851735668371</v>
      </c>
      <c r="ET900" s="191">
        <f t="shared" si="481"/>
        <v>3.7374255050754277</v>
      </c>
      <c r="EU900" s="191">
        <f t="shared" si="472"/>
        <v>5.0490759667776972</v>
      </c>
      <c r="EV900" s="191"/>
      <c r="EW900" s="191"/>
      <c r="EX900" s="192" t="str">
        <f t="shared" si="473"/>
        <v>Front</v>
      </c>
      <c r="EY900" s="145"/>
      <c r="EZ900" s="191"/>
      <c r="FA900" s="191"/>
      <c r="FB900" s="191"/>
      <c r="FC900" s="191"/>
      <c r="FD900" s="191"/>
      <c r="FE900" s="191"/>
      <c r="FF900" s="192"/>
      <c r="FG900" s="145"/>
      <c r="FH900" s="191"/>
      <c r="FI900" s="191"/>
      <c r="FJ900" s="191"/>
      <c r="FK900" s="191"/>
      <c r="FL900" s="191"/>
      <c r="FM900" s="191"/>
      <c r="FN900" s="192"/>
      <c r="FO900" s="145"/>
      <c r="FP900" s="191"/>
      <c r="FQ900" s="191"/>
      <c r="FR900" s="191"/>
      <c r="FS900" s="191"/>
      <c r="FT900" s="191"/>
      <c r="FU900" s="191"/>
      <c r="FV900" s="192"/>
      <c r="FW900" s="191"/>
      <c r="FX900" s="191"/>
      <c r="FY900" s="191"/>
      <c r="FZ900" s="191"/>
      <c r="GA900" s="191"/>
      <c r="GB900" s="191"/>
      <c r="GC900" s="191"/>
      <c r="GD900" s="210"/>
      <c r="GE900" s="145"/>
      <c r="GF900" s="191"/>
      <c r="GG900" s="191"/>
      <c r="GH900" s="191"/>
      <c r="GI900" s="191"/>
      <c r="GJ900" s="191"/>
      <c r="GK900" s="191"/>
      <c r="GL900" s="210"/>
      <c r="GM900" s="145"/>
      <c r="GN900" s="191"/>
      <c r="GO900" s="191"/>
      <c r="GP900" s="191"/>
      <c r="GQ900" s="191"/>
      <c r="GR900" s="191"/>
      <c r="GS900" s="191"/>
      <c r="GT900" s="210"/>
      <c r="GU900" s="145"/>
      <c r="GV900" s="191"/>
      <c r="GW900" s="191"/>
      <c r="GX900" s="191"/>
      <c r="GY900" s="191"/>
      <c r="GZ900" s="191"/>
      <c r="HA900" s="191"/>
      <c r="HB900" s="210"/>
      <c r="HC900" s="145"/>
      <c r="HD900" s="191"/>
      <c r="HE900" s="191"/>
      <c r="HF900" s="191"/>
      <c r="HG900" s="191"/>
      <c r="HH900" s="191"/>
      <c r="HI900" s="191"/>
      <c r="HJ900" s="210"/>
      <c r="HR900" s="310"/>
    </row>
    <row r="901" spans="1:226" s="309" customFormat="1" ht="14.45" customHeight="1" x14ac:dyDescent="0.25">
      <c r="A901" s="211" t="s">
        <v>431</v>
      </c>
      <c r="B901" s="194" t="s">
        <v>0</v>
      </c>
      <c r="C901" s="31">
        <f t="shared" si="482"/>
        <v>891</v>
      </c>
      <c r="D901" s="173" t="str">
        <f t="shared" si="436"/>
        <v>Dw_891</v>
      </c>
      <c r="E901" s="4">
        <v>494.10217283274341</v>
      </c>
      <c r="F901" s="195" t="s">
        <v>360</v>
      </c>
      <c r="G901" s="195">
        <v>17.5</v>
      </c>
      <c r="H901" s="3">
        <f t="shared" si="437"/>
        <v>50.101597344807637</v>
      </c>
      <c r="I901" s="196">
        <f t="shared" si="438"/>
        <v>182.43761833656524</v>
      </c>
      <c r="J901" s="1">
        <f t="shared" si="439"/>
        <v>0.3</v>
      </c>
      <c r="K901" s="280">
        <f t="shared" si="440"/>
        <v>0.66555200454669361</v>
      </c>
      <c r="L901" s="280">
        <f t="shared" si="441"/>
        <v>0.78341755708942251</v>
      </c>
      <c r="M901" s="225">
        <f t="shared" si="442"/>
        <v>1.0924059990403028</v>
      </c>
      <c r="N901" s="15" t="s">
        <v>432</v>
      </c>
      <c r="O901" s="197">
        <f t="shared" si="443"/>
        <v>0.58756316781706697</v>
      </c>
      <c r="P901" s="198">
        <f t="shared" si="444"/>
        <v>0</v>
      </c>
      <c r="Q901" s="198">
        <f t="shared" si="445"/>
        <v>0</v>
      </c>
      <c r="R901" s="198">
        <f t="shared" si="446"/>
        <v>0.76539040118617752</v>
      </c>
      <c r="S901" s="77">
        <f t="shared" si="447"/>
        <v>0.82665045158421768</v>
      </c>
      <c r="T901" s="199"/>
      <c r="U901" s="3">
        <f t="shared" si="448"/>
        <v>1.9075861740661788</v>
      </c>
      <c r="V901" s="98">
        <f t="shared" si="449"/>
        <v>12.372209039060705</v>
      </c>
      <c r="W901" s="49">
        <f t="shared" si="450"/>
        <v>4.0495272256256136</v>
      </c>
      <c r="X901" s="317">
        <f t="shared" si="451"/>
        <v>9.3664482543008881E-2</v>
      </c>
      <c r="Y901" s="318">
        <v>9.3664482543008853E-2</v>
      </c>
      <c r="Z901" s="200"/>
      <c r="AA901" s="66"/>
      <c r="AB901" s="66"/>
      <c r="AC901" s="66">
        <v>250</v>
      </c>
      <c r="AD901" s="66"/>
      <c r="AE901" s="66"/>
      <c r="AF901" s="66"/>
      <c r="AG901" s="66"/>
      <c r="AH901" s="195"/>
      <c r="AI901" s="34"/>
      <c r="AJ901" s="229">
        <v>180</v>
      </c>
      <c r="AK901" s="34"/>
      <c r="AL901" s="34"/>
      <c r="AM901" s="34"/>
      <c r="AN901" s="201"/>
      <c r="AO901" s="201"/>
      <c r="AP901" s="202">
        <v>240</v>
      </c>
      <c r="AQ901" s="18"/>
      <c r="AR901" s="18"/>
      <c r="AS901" s="18"/>
      <c r="AT901" s="51"/>
      <c r="AU901" s="17"/>
      <c r="AV901" s="18"/>
      <c r="AW901" s="112"/>
      <c r="AX901" s="103"/>
      <c r="AY901" s="18"/>
      <c r="AZ901" s="18"/>
      <c r="BA901" s="18"/>
      <c r="BB901" s="17"/>
      <c r="BC901" s="19"/>
      <c r="BD901" s="19"/>
      <c r="BE901" s="19"/>
      <c r="BF901" s="17"/>
      <c r="BG901" s="18"/>
      <c r="BH901" s="18"/>
      <c r="BI901" s="128"/>
      <c r="BJ901" s="331"/>
      <c r="BK901" s="332"/>
      <c r="BL901" s="332"/>
      <c r="BM901" s="332"/>
      <c r="BN901" s="333"/>
      <c r="BO901" s="203">
        <f t="shared" si="452"/>
        <v>6.9363999999999999</v>
      </c>
      <c r="BP901" s="285">
        <v>7.2229971375364217</v>
      </c>
      <c r="BQ901" s="204">
        <v>2.9038815299892722</v>
      </c>
      <c r="BR901" s="204"/>
      <c r="BS901" s="47"/>
      <c r="BT901" s="42"/>
      <c r="BU901" s="42"/>
      <c r="BV901" s="42"/>
      <c r="BW901" s="43"/>
      <c r="BX901" s="191"/>
      <c r="BY901" s="191"/>
      <c r="BZ901" s="205"/>
      <c r="CA901" s="191"/>
      <c r="CB901" s="206"/>
      <c r="CC901" s="191"/>
      <c r="CD901" s="207">
        <f t="shared" si="453"/>
        <v>54.73128550096957</v>
      </c>
      <c r="CE901" s="47" t="s">
        <v>356</v>
      </c>
      <c r="CF901" s="42">
        <v>31.8</v>
      </c>
      <c r="CG901" s="42" t="s">
        <v>353</v>
      </c>
      <c r="CH901" s="42">
        <v>175</v>
      </c>
      <c r="CI901" s="191"/>
      <c r="CJ901" s="192"/>
      <c r="CK901" s="191" t="s">
        <v>357</v>
      </c>
      <c r="CL901" s="191" t="s">
        <v>358</v>
      </c>
      <c r="CM901" s="208">
        <v>0.13</v>
      </c>
      <c r="CN901" s="191">
        <v>470</v>
      </c>
      <c r="CO901" s="205">
        <f t="shared" si="454"/>
        <v>72.262869795522107</v>
      </c>
      <c r="CP901" s="191">
        <f t="shared" si="455"/>
        <v>41.048464125727179</v>
      </c>
      <c r="CQ901" s="145" t="s">
        <v>353</v>
      </c>
      <c r="CR901" s="191">
        <v>175</v>
      </c>
      <c r="CS901" s="191"/>
      <c r="CT901" s="191"/>
      <c r="CU901" s="191"/>
      <c r="CV901" s="192"/>
      <c r="CW901" s="191" t="s">
        <v>357</v>
      </c>
      <c r="CX901" s="209" t="s">
        <v>358</v>
      </c>
      <c r="CY901" s="208">
        <v>0.13</v>
      </c>
      <c r="CZ901" s="191">
        <v>470</v>
      </c>
      <c r="DA901" s="191"/>
      <c r="DB901" s="191">
        <f t="shared" si="456"/>
        <v>50.101597344807637</v>
      </c>
      <c r="DC901" s="43">
        <f t="shared" si="457"/>
        <v>0</v>
      </c>
      <c r="DD901" s="191" t="s">
        <v>362</v>
      </c>
      <c r="DE901" s="191">
        <v>100</v>
      </c>
      <c r="DF901" s="191" t="s">
        <v>361</v>
      </c>
      <c r="DG901" s="191">
        <v>20</v>
      </c>
      <c r="DH901" s="191" t="s">
        <v>353</v>
      </c>
      <c r="DI901" s="192">
        <v>175</v>
      </c>
      <c r="DJ901" s="191"/>
      <c r="DK901" s="209"/>
      <c r="DL901" s="208"/>
      <c r="DM901" s="191"/>
      <c r="DN901" s="191">
        <f t="shared" si="458"/>
        <v>50.101597344807637</v>
      </c>
      <c r="DO901" s="192">
        <f t="shared" si="459"/>
        <v>0</v>
      </c>
      <c r="DP901" s="191">
        <v>1</v>
      </c>
      <c r="DQ901" s="191" t="s">
        <v>363</v>
      </c>
      <c r="DR901" s="191" t="s">
        <v>371</v>
      </c>
      <c r="DS901" s="208">
        <v>0.13400000000000001</v>
      </c>
      <c r="DT901" s="191">
        <v>580</v>
      </c>
      <c r="DU901" s="191">
        <f t="shared" si="460"/>
        <v>7.2229971375364217</v>
      </c>
      <c r="DV901" s="191">
        <v>0.375</v>
      </c>
      <c r="DW901" s="191">
        <v>0.45</v>
      </c>
      <c r="DX901" s="192">
        <f t="shared" si="461"/>
        <v>9.1218809168282622</v>
      </c>
      <c r="DY901" s="191">
        <v>1</v>
      </c>
      <c r="DZ901" s="191" t="s">
        <v>363</v>
      </c>
      <c r="EA901" s="191" t="s">
        <v>371</v>
      </c>
      <c r="EB901" s="208">
        <v>0.13400000000000001</v>
      </c>
      <c r="EC901" s="191">
        <v>580</v>
      </c>
      <c r="ED901" s="191">
        <f t="shared" si="462"/>
        <v>2.9038815299892722</v>
      </c>
      <c r="EE901" s="191">
        <v>0.47499999999999998</v>
      </c>
      <c r="EF901" s="191">
        <v>0.47499999999999998</v>
      </c>
      <c r="EG901" s="191">
        <f t="shared" si="463"/>
        <v>4.5609404584141311</v>
      </c>
      <c r="EH901" s="166">
        <f t="shared" si="464"/>
        <v>2</v>
      </c>
      <c r="EI901" s="205">
        <f t="shared" si="465"/>
        <v>3.2428964959125044</v>
      </c>
      <c r="EJ901" s="205">
        <f t="shared" si="466"/>
        <v>1.907586174066179</v>
      </c>
      <c r="EK901" s="51">
        <f t="shared" si="480"/>
        <v>0.74629535592309315</v>
      </c>
      <c r="EL901" s="220">
        <f t="shared" si="467"/>
        <v>0.11265175204374778</v>
      </c>
      <c r="EM901" s="221">
        <f t="shared" si="468"/>
        <v>6.1861045195303523</v>
      </c>
      <c r="EN901" s="191"/>
      <c r="EO901" s="313"/>
      <c r="EP901" s="192" t="s">
        <v>354</v>
      </c>
      <c r="EQ901" s="222">
        <f t="shared" si="469"/>
        <v>3.2428964959125044</v>
      </c>
      <c r="ER901" s="191">
        <f t="shared" si="470"/>
        <v>1.907586174066179</v>
      </c>
      <c r="ES901" s="51">
        <f t="shared" si="471"/>
        <v>0.74629535592309315</v>
      </c>
      <c r="ET901" s="191">
        <f t="shared" si="481"/>
        <v>3.5808517520437477</v>
      </c>
      <c r="EU901" s="191">
        <f t="shared" si="472"/>
        <v>6.1861045195303523</v>
      </c>
      <c r="EV901" s="191"/>
      <c r="EW901" s="191"/>
      <c r="EX901" s="192" t="str">
        <f t="shared" si="473"/>
        <v>Front</v>
      </c>
      <c r="EY901" s="145"/>
      <c r="EZ901" s="191"/>
      <c r="FA901" s="191"/>
      <c r="FB901" s="191"/>
      <c r="FC901" s="191"/>
      <c r="FD901" s="191"/>
      <c r="FE901" s="191"/>
      <c r="FF901" s="192"/>
      <c r="FG901" s="145"/>
      <c r="FH901" s="191"/>
      <c r="FI901" s="191"/>
      <c r="FJ901" s="191"/>
      <c r="FK901" s="191"/>
      <c r="FL901" s="191"/>
      <c r="FM901" s="191"/>
      <c r="FN901" s="192"/>
      <c r="FO901" s="145"/>
      <c r="FP901" s="191"/>
      <c r="FQ901" s="191"/>
      <c r="FR901" s="191"/>
      <c r="FS901" s="191"/>
      <c r="FT901" s="191"/>
      <c r="FU901" s="191"/>
      <c r="FV901" s="192"/>
      <c r="FW901" s="191"/>
      <c r="FX901" s="191"/>
      <c r="FY901" s="191"/>
      <c r="FZ901" s="191"/>
      <c r="GA901" s="191"/>
      <c r="GB901" s="191"/>
      <c r="GC901" s="191"/>
      <c r="GD901" s="210"/>
      <c r="GE901" s="145"/>
      <c r="GF901" s="191"/>
      <c r="GG901" s="191"/>
      <c r="GH901" s="191"/>
      <c r="GI901" s="191"/>
      <c r="GJ901" s="191"/>
      <c r="GK901" s="191"/>
      <c r="GL901" s="210"/>
      <c r="GM901" s="145"/>
      <c r="GN901" s="191"/>
      <c r="GO901" s="191"/>
      <c r="GP901" s="191"/>
      <c r="GQ901" s="191"/>
      <c r="GR901" s="191"/>
      <c r="GS901" s="191"/>
      <c r="GT901" s="210"/>
      <c r="GU901" s="145"/>
      <c r="GV901" s="191"/>
      <c r="GW901" s="191"/>
      <c r="GX901" s="191"/>
      <c r="GY901" s="191"/>
      <c r="GZ901" s="191"/>
      <c r="HA901" s="191"/>
      <c r="HB901" s="210"/>
      <c r="HC901" s="145"/>
      <c r="HD901" s="191"/>
      <c r="HE901" s="191"/>
      <c r="HF901" s="191"/>
      <c r="HG901" s="191"/>
      <c r="HH901" s="191"/>
      <c r="HI901" s="191"/>
      <c r="HJ901" s="210"/>
      <c r="HR901" s="310"/>
    </row>
    <row r="902" spans="1:226" s="309" customFormat="1" ht="14.45" customHeight="1" x14ac:dyDescent="0.25">
      <c r="A902" s="211" t="s">
        <v>431</v>
      </c>
      <c r="B902" s="194" t="s">
        <v>0</v>
      </c>
      <c r="C902" s="31">
        <f t="shared" si="482"/>
        <v>892</v>
      </c>
      <c r="D902" s="173" t="str">
        <f t="shared" si="436"/>
        <v>Dw_892</v>
      </c>
      <c r="E902" s="4">
        <v>402.91602177936011</v>
      </c>
      <c r="F902" s="195" t="s">
        <v>360</v>
      </c>
      <c r="G902" s="195">
        <v>17.5</v>
      </c>
      <c r="H902" s="3">
        <f t="shared" si="437"/>
        <v>45.451940359049402</v>
      </c>
      <c r="I902" s="196">
        <f t="shared" si="438"/>
        <v>168.65216308750371</v>
      </c>
      <c r="J902" s="1">
        <f t="shared" si="439"/>
        <v>0.30000000000000004</v>
      </c>
      <c r="K902" s="280">
        <f t="shared" si="440"/>
        <v>0.65076227261016972</v>
      </c>
      <c r="L902" s="280">
        <f t="shared" si="441"/>
        <v>0.74425802741009972</v>
      </c>
      <c r="M902" s="225">
        <f t="shared" si="442"/>
        <v>1.1131680743785366</v>
      </c>
      <c r="N902" s="15" t="s">
        <v>432</v>
      </c>
      <c r="O902" s="197">
        <f t="shared" si="443"/>
        <v>0.55819352055757476</v>
      </c>
      <c r="P902" s="198">
        <f t="shared" si="444"/>
        <v>0</v>
      </c>
      <c r="Q902" s="198">
        <f t="shared" si="445"/>
        <v>0</v>
      </c>
      <c r="R902" s="198">
        <f t="shared" si="446"/>
        <v>0.77993727587063455</v>
      </c>
      <c r="S902" s="77">
        <f t="shared" si="447"/>
        <v>0.77001560216186404</v>
      </c>
      <c r="T902" s="199"/>
      <c r="U902" s="3">
        <f t="shared" si="448"/>
        <v>1.6948845677592144</v>
      </c>
      <c r="V902" s="98">
        <f t="shared" si="449"/>
        <v>9.7669545732963545</v>
      </c>
      <c r="W902" s="49">
        <f t="shared" si="450"/>
        <v>4.6536451068707425</v>
      </c>
      <c r="X902" s="317">
        <f t="shared" si="451"/>
        <v>7.5394091925866838E-2</v>
      </c>
      <c r="Y902" s="318">
        <v>7.5394091925866824E-2</v>
      </c>
      <c r="Z902" s="200"/>
      <c r="AA902" s="66"/>
      <c r="AB902" s="66"/>
      <c r="AC902" s="66">
        <v>250</v>
      </c>
      <c r="AD902" s="66"/>
      <c r="AE902" s="66"/>
      <c r="AF902" s="66"/>
      <c r="AG902" s="66"/>
      <c r="AH902" s="195"/>
      <c r="AI902" s="34"/>
      <c r="AJ902" s="229">
        <v>180</v>
      </c>
      <c r="AK902" s="34"/>
      <c r="AL902" s="34"/>
      <c r="AM902" s="34"/>
      <c r="AN902" s="201"/>
      <c r="AO902" s="201"/>
      <c r="AP902" s="202">
        <v>240</v>
      </c>
      <c r="AQ902" s="18"/>
      <c r="AR902" s="18"/>
      <c r="AS902" s="18"/>
      <c r="AT902" s="51"/>
      <c r="AU902" s="17"/>
      <c r="AV902" s="18"/>
      <c r="AW902" s="112"/>
      <c r="AX902" s="103"/>
      <c r="AY902" s="18"/>
      <c r="AZ902" s="18"/>
      <c r="BA902" s="18"/>
      <c r="BB902" s="17"/>
      <c r="BC902" s="19"/>
      <c r="BD902" s="19"/>
      <c r="BE902" s="19"/>
      <c r="BF902" s="17"/>
      <c r="BG902" s="18"/>
      <c r="BH902" s="18"/>
      <c r="BI902" s="128"/>
      <c r="BJ902" s="331"/>
      <c r="BK902" s="332"/>
      <c r="BL902" s="332"/>
      <c r="BM902" s="332"/>
      <c r="BN902" s="333"/>
      <c r="BO902" s="203">
        <f t="shared" si="452"/>
        <v>6.9363999999999999</v>
      </c>
      <c r="BP902" s="285">
        <v>6.5526700246596796</v>
      </c>
      <c r="BQ902" s="204">
        <v>2.8818992794637239</v>
      </c>
      <c r="BR902" s="204"/>
      <c r="BS902" s="47"/>
      <c r="BT902" s="42"/>
      <c r="BU902" s="42"/>
      <c r="BV902" s="42"/>
      <c r="BW902" s="43"/>
      <c r="BX902" s="191"/>
      <c r="BY902" s="191"/>
      <c r="BZ902" s="205"/>
      <c r="CA902" s="191"/>
      <c r="CB902" s="206"/>
      <c r="CC902" s="191"/>
      <c r="CD902" s="207">
        <f t="shared" si="453"/>
        <v>50.595648926251116</v>
      </c>
      <c r="CE902" s="47" t="s">
        <v>356</v>
      </c>
      <c r="CF902" s="42">
        <v>31.8</v>
      </c>
      <c r="CG902" s="42" t="s">
        <v>353</v>
      </c>
      <c r="CH902" s="42">
        <v>175</v>
      </c>
      <c r="CI902" s="191"/>
      <c r="CJ902" s="192"/>
      <c r="CK902" s="191" t="s">
        <v>357</v>
      </c>
      <c r="CL902" s="191" t="s">
        <v>358</v>
      </c>
      <c r="CM902" s="208">
        <v>0.13</v>
      </c>
      <c r="CN902" s="191">
        <v>470</v>
      </c>
      <c r="CO902" s="205">
        <f t="shared" si="454"/>
        <v>67.776728517977034</v>
      </c>
      <c r="CP902" s="191">
        <f t="shared" si="455"/>
        <v>37.946736694688333</v>
      </c>
      <c r="CQ902" s="145" t="s">
        <v>353</v>
      </c>
      <c r="CR902" s="191">
        <v>175</v>
      </c>
      <c r="CS902" s="191"/>
      <c r="CT902" s="191"/>
      <c r="CU902" s="191"/>
      <c r="CV902" s="192"/>
      <c r="CW902" s="191" t="s">
        <v>357</v>
      </c>
      <c r="CX902" s="209" t="s">
        <v>358</v>
      </c>
      <c r="CY902" s="208">
        <v>0.13</v>
      </c>
      <c r="CZ902" s="191">
        <v>470</v>
      </c>
      <c r="DA902" s="191"/>
      <c r="DB902" s="191">
        <f t="shared" si="456"/>
        <v>45.451940359049402</v>
      </c>
      <c r="DC902" s="43">
        <f t="shared" si="457"/>
        <v>0</v>
      </c>
      <c r="DD902" s="191" t="s">
        <v>362</v>
      </c>
      <c r="DE902" s="191">
        <v>100</v>
      </c>
      <c r="DF902" s="191" t="s">
        <v>361</v>
      </c>
      <c r="DG902" s="191">
        <v>20</v>
      </c>
      <c r="DH902" s="191" t="s">
        <v>353</v>
      </c>
      <c r="DI902" s="192">
        <v>175</v>
      </c>
      <c r="DJ902" s="191"/>
      <c r="DK902" s="209"/>
      <c r="DL902" s="208"/>
      <c r="DM902" s="191"/>
      <c r="DN902" s="191">
        <f t="shared" si="458"/>
        <v>45.451940359049402</v>
      </c>
      <c r="DO902" s="192">
        <f t="shared" si="459"/>
        <v>0</v>
      </c>
      <c r="DP902" s="191">
        <v>1</v>
      </c>
      <c r="DQ902" s="191" t="s">
        <v>363</v>
      </c>
      <c r="DR902" s="191" t="s">
        <v>371</v>
      </c>
      <c r="DS902" s="208">
        <v>0.13400000000000001</v>
      </c>
      <c r="DT902" s="191">
        <v>580</v>
      </c>
      <c r="DU902" s="191">
        <f t="shared" si="460"/>
        <v>6.5526700246596796</v>
      </c>
      <c r="DV902" s="191">
        <v>0.375</v>
      </c>
      <c r="DW902" s="191">
        <v>0.45</v>
      </c>
      <c r="DX902" s="192">
        <f t="shared" si="461"/>
        <v>8.4326081543751865</v>
      </c>
      <c r="DY902" s="191">
        <v>1</v>
      </c>
      <c r="DZ902" s="191" t="s">
        <v>363</v>
      </c>
      <c r="EA902" s="191" t="s">
        <v>371</v>
      </c>
      <c r="EB902" s="208">
        <v>0.13400000000000001</v>
      </c>
      <c r="EC902" s="191">
        <v>580</v>
      </c>
      <c r="ED902" s="191">
        <f t="shared" si="462"/>
        <v>2.8818992794637239</v>
      </c>
      <c r="EE902" s="191">
        <v>0.47499999999999998</v>
      </c>
      <c r="EF902" s="191">
        <v>0.47499999999999998</v>
      </c>
      <c r="EG902" s="191">
        <f t="shared" si="463"/>
        <v>4.2163040771875933</v>
      </c>
      <c r="EH902" s="166">
        <f t="shared" si="464"/>
        <v>2</v>
      </c>
      <c r="EI902" s="205">
        <f t="shared" si="465"/>
        <v>2.8813037651906646</v>
      </c>
      <c r="EJ902" s="205">
        <f t="shared" si="466"/>
        <v>1.6948845677592146</v>
      </c>
      <c r="EK902" s="51">
        <f t="shared" si="480"/>
        <v>0.93701471170450934</v>
      </c>
      <c r="EL902" s="220">
        <f t="shared" si="467"/>
        <v>0.2934481174046677</v>
      </c>
      <c r="EM902" s="221">
        <f t="shared" si="468"/>
        <v>4.8834772866481773</v>
      </c>
      <c r="EN902" s="191"/>
      <c r="EO902" s="313"/>
      <c r="EP902" s="192" t="s">
        <v>354</v>
      </c>
      <c r="EQ902" s="222">
        <f t="shared" si="469"/>
        <v>2.8813037651906646</v>
      </c>
      <c r="ER902" s="191">
        <f t="shared" si="470"/>
        <v>1.6948845677592146</v>
      </c>
      <c r="ES902" s="51">
        <f t="shared" si="471"/>
        <v>0.93701471170450934</v>
      </c>
      <c r="ET902" s="191">
        <f t="shared" si="481"/>
        <v>3.7616481174046674</v>
      </c>
      <c r="EU902" s="191">
        <f t="shared" si="472"/>
        <v>4.8834772866481773</v>
      </c>
      <c r="EV902" s="191"/>
      <c r="EW902" s="191"/>
      <c r="EX902" s="192" t="str">
        <f t="shared" si="473"/>
        <v>Front</v>
      </c>
      <c r="EY902" s="145"/>
      <c r="EZ902" s="191"/>
      <c r="FA902" s="191"/>
      <c r="FB902" s="191"/>
      <c r="FC902" s="191"/>
      <c r="FD902" s="191"/>
      <c r="FE902" s="191"/>
      <c r="FF902" s="192"/>
      <c r="FG902" s="145"/>
      <c r="FH902" s="191"/>
      <c r="FI902" s="191"/>
      <c r="FJ902" s="191"/>
      <c r="FK902" s="191"/>
      <c r="FL902" s="191"/>
      <c r="FM902" s="191"/>
      <c r="FN902" s="192"/>
      <c r="FO902" s="145"/>
      <c r="FP902" s="191"/>
      <c r="FQ902" s="191"/>
      <c r="FR902" s="191"/>
      <c r="FS902" s="191"/>
      <c r="FT902" s="191"/>
      <c r="FU902" s="191"/>
      <c r="FV902" s="192"/>
      <c r="FW902" s="191"/>
      <c r="FX902" s="191"/>
      <c r="FY902" s="191"/>
      <c r="FZ902" s="191"/>
      <c r="GA902" s="191"/>
      <c r="GB902" s="191"/>
      <c r="GC902" s="191"/>
      <c r="GD902" s="210"/>
      <c r="GE902" s="145"/>
      <c r="GF902" s="191"/>
      <c r="GG902" s="191"/>
      <c r="GH902" s="191"/>
      <c r="GI902" s="191"/>
      <c r="GJ902" s="191"/>
      <c r="GK902" s="191"/>
      <c r="GL902" s="210"/>
      <c r="GM902" s="145"/>
      <c r="GN902" s="191"/>
      <c r="GO902" s="191"/>
      <c r="GP902" s="191"/>
      <c r="GQ902" s="191"/>
      <c r="GR902" s="191"/>
      <c r="GS902" s="191"/>
      <c r="GT902" s="210"/>
      <c r="GU902" s="145"/>
      <c r="GV902" s="191"/>
      <c r="GW902" s="191"/>
      <c r="GX902" s="191"/>
      <c r="GY902" s="191"/>
      <c r="GZ902" s="191"/>
      <c r="HA902" s="191"/>
      <c r="HB902" s="210"/>
      <c r="HC902" s="145"/>
      <c r="HD902" s="191"/>
      <c r="HE902" s="191"/>
      <c r="HF902" s="191"/>
      <c r="HG902" s="191"/>
      <c r="HH902" s="191"/>
      <c r="HI902" s="191"/>
      <c r="HJ902" s="210"/>
      <c r="HR902" s="310"/>
    </row>
    <row r="903" spans="1:226" s="309" customFormat="1" ht="14.45" customHeight="1" x14ac:dyDescent="0.25">
      <c r="A903" s="211" t="s">
        <v>431</v>
      </c>
      <c r="B903" s="194" t="s">
        <v>0</v>
      </c>
      <c r="C903" s="31">
        <f t="shared" si="482"/>
        <v>893</v>
      </c>
      <c r="D903" s="173" t="str">
        <f t="shared" si="436"/>
        <v>Dw_893</v>
      </c>
      <c r="E903" s="4">
        <v>519.56590015499307</v>
      </c>
      <c r="F903" s="195" t="s">
        <v>360</v>
      </c>
      <c r="G903" s="195">
        <v>17.5</v>
      </c>
      <c r="H903" s="3">
        <f t="shared" si="437"/>
        <v>65.798506383955129</v>
      </c>
      <c r="I903" s="196">
        <f t="shared" si="438"/>
        <v>226.94231954311215</v>
      </c>
      <c r="J903" s="1">
        <f t="shared" si="439"/>
        <v>0.3</v>
      </c>
      <c r="K903" s="280">
        <f t="shared" si="440"/>
        <v>0.71406446909289401</v>
      </c>
      <c r="L903" s="280">
        <f t="shared" si="441"/>
        <v>0.89608839006439833</v>
      </c>
      <c r="M903" s="225">
        <f t="shared" si="442"/>
        <v>1.0347149138256961</v>
      </c>
      <c r="N903" s="15" t="s">
        <v>432</v>
      </c>
      <c r="O903" s="197">
        <f t="shared" si="443"/>
        <v>0.67206629254829875</v>
      </c>
      <c r="P903" s="198">
        <f t="shared" si="444"/>
        <v>0</v>
      </c>
      <c r="Q903" s="198">
        <f t="shared" si="445"/>
        <v>0</v>
      </c>
      <c r="R903" s="198">
        <f t="shared" si="446"/>
        <v>0.72496934628894538</v>
      </c>
      <c r="S903" s="77">
        <f t="shared" si="447"/>
        <v>1.0286520520864089</v>
      </c>
      <c r="T903" s="199"/>
      <c r="U903" s="3">
        <f t="shared" si="448"/>
        <v>2.3867064625087755</v>
      </c>
      <c r="V903" s="98">
        <f t="shared" si="449"/>
        <v>19.367650309815918</v>
      </c>
      <c r="W903" s="49">
        <f t="shared" si="450"/>
        <v>3.3973406857003767</v>
      </c>
      <c r="X903" s="317">
        <f t="shared" si="451"/>
        <v>0.13184417599024933</v>
      </c>
      <c r="Y903" s="318">
        <v>0.13184417599024931</v>
      </c>
      <c r="Z903" s="200"/>
      <c r="AA903" s="66"/>
      <c r="AB903" s="66"/>
      <c r="AC903" s="66">
        <v>250</v>
      </c>
      <c r="AD903" s="66"/>
      <c r="AE903" s="66"/>
      <c r="AF903" s="66"/>
      <c r="AG903" s="66"/>
      <c r="AH903" s="195"/>
      <c r="AI903" s="34"/>
      <c r="AJ903" s="229">
        <v>180</v>
      </c>
      <c r="AK903" s="34"/>
      <c r="AL903" s="34"/>
      <c r="AM903" s="34"/>
      <c r="AN903" s="201"/>
      <c r="AO903" s="201"/>
      <c r="AP903" s="202">
        <v>240</v>
      </c>
      <c r="AQ903" s="18"/>
      <c r="AR903" s="18"/>
      <c r="AS903" s="18"/>
      <c r="AT903" s="51"/>
      <c r="AU903" s="17"/>
      <c r="AV903" s="18"/>
      <c r="AW903" s="112"/>
      <c r="AX903" s="103"/>
      <c r="AY903" s="18"/>
      <c r="AZ903" s="18"/>
      <c r="BA903" s="18"/>
      <c r="BB903" s="17"/>
      <c r="BC903" s="19"/>
      <c r="BD903" s="19"/>
      <c r="BE903" s="19"/>
      <c r="BF903" s="17"/>
      <c r="BG903" s="18"/>
      <c r="BH903" s="18"/>
      <c r="BI903" s="128"/>
      <c r="BJ903" s="331"/>
      <c r="BK903" s="332"/>
      <c r="BL903" s="332"/>
      <c r="BM903" s="332"/>
      <c r="BN903" s="333"/>
      <c r="BO903" s="203">
        <f t="shared" si="452"/>
        <v>6.9363999999999999</v>
      </c>
      <c r="BP903" s="285">
        <v>9.4859734709582959</v>
      </c>
      <c r="BQ903" s="204">
        <v>2.9029088561349776</v>
      </c>
      <c r="BR903" s="204"/>
      <c r="BS903" s="47"/>
      <c r="BT903" s="42"/>
      <c r="BU903" s="42"/>
      <c r="BV903" s="42"/>
      <c r="BW903" s="43"/>
      <c r="BX903" s="191"/>
      <c r="BY903" s="191"/>
      <c r="BZ903" s="205"/>
      <c r="CA903" s="191"/>
      <c r="CB903" s="206"/>
      <c r="CC903" s="191"/>
      <c r="CD903" s="207">
        <f t="shared" si="453"/>
        <v>68.082695862933647</v>
      </c>
      <c r="CE903" s="47" t="s">
        <v>356</v>
      </c>
      <c r="CF903" s="42">
        <v>31.8</v>
      </c>
      <c r="CG903" s="42" t="s">
        <v>353</v>
      </c>
      <c r="CH903" s="42">
        <v>175</v>
      </c>
      <c r="CI903" s="191"/>
      <c r="CJ903" s="192"/>
      <c r="CK903" s="191" t="s">
        <v>357</v>
      </c>
      <c r="CL903" s="191" t="s">
        <v>358</v>
      </c>
      <c r="CM903" s="208">
        <v>0.13</v>
      </c>
      <c r="CN903" s="191">
        <v>470</v>
      </c>
      <c r="CO903" s="205">
        <f t="shared" si="454"/>
        <v>85.37375292377402</v>
      </c>
      <c r="CP903" s="191">
        <f t="shared" si="455"/>
        <v>51.062021897200232</v>
      </c>
      <c r="CQ903" s="145" t="s">
        <v>353</v>
      </c>
      <c r="CR903" s="191">
        <v>175</v>
      </c>
      <c r="CS903" s="191"/>
      <c r="CT903" s="191"/>
      <c r="CU903" s="191"/>
      <c r="CV903" s="192"/>
      <c r="CW903" s="191" t="s">
        <v>357</v>
      </c>
      <c r="CX903" s="209" t="s">
        <v>358</v>
      </c>
      <c r="CY903" s="208">
        <v>0.13</v>
      </c>
      <c r="CZ903" s="191">
        <v>470</v>
      </c>
      <c r="DA903" s="191"/>
      <c r="DB903" s="191">
        <f t="shared" si="456"/>
        <v>65.798506383955129</v>
      </c>
      <c r="DC903" s="43">
        <f t="shared" si="457"/>
        <v>0</v>
      </c>
      <c r="DD903" s="191" t="s">
        <v>362</v>
      </c>
      <c r="DE903" s="191">
        <v>100</v>
      </c>
      <c r="DF903" s="191" t="s">
        <v>361</v>
      </c>
      <c r="DG903" s="191">
        <v>20</v>
      </c>
      <c r="DH903" s="191" t="s">
        <v>353</v>
      </c>
      <c r="DI903" s="192">
        <v>175</v>
      </c>
      <c r="DJ903" s="191"/>
      <c r="DK903" s="209"/>
      <c r="DL903" s="208"/>
      <c r="DM903" s="191"/>
      <c r="DN903" s="191">
        <f t="shared" si="458"/>
        <v>65.798506383955129</v>
      </c>
      <c r="DO903" s="192">
        <f t="shared" si="459"/>
        <v>0</v>
      </c>
      <c r="DP903" s="191">
        <v>1</v>
      </c>
      <c r="DQ903" s="191" t="s">
        <v>363</v>
      </c>
      <c r="DR903" s="191" t="s">
        <v>371</v>
      </c>
      <c r="DS903" s="208">
        <v>0.13400000000000001</v>
      </c>
      <c r="DT903" s="191">
        <v>580</v>
      </c>
      <c r="DU903" s="191">
        <f t="shared" si="460"/>
        <v>9.4859734709582959</v>
      </c>
      <c r="DV903" s="191">
        <v>0.375</v>
      </c>
      <c r="DW903" s="191">
        <v>0.45</v>
      </c>
      <c r="DX903" s="192">
        <f t="shared" si="461"/>
        <v>11.347115977155608</v>
      </c>
      <c r="DY903" s="191">
        <v>1</v>
      </c>
      <c r="DZ903" s="191" t="s">
        <v>363</v>
      </c>
      <c r="EA903" s="191" t="s">
        <v>371</v>
      </c>
      <c r="EB903" s="208">
        <v>0.13400000000000001</v>
      </c>
      <c r="EC903" s="191">
        <v>580</v>
      </c>
      <c r="ED903" s="191">
        <f t="shared" si="462"/>
        <v>2.9029088561349776</v>
      </c>
      <c r="EE903" s="191">
        <v>0.47499999999999998</v>
      </c>
      <c r="EF903" s="191">
        <v>0.47499999999999998</v>
      </c>
      <c r="EG903" s="191">
        <f t="shared" si="463"/>
        <v>5.6735579885778042</v>
      </c>
      <c r="EH903" s="166">
        <f t="shared" si="464"/>
        <v>2</v>
      </c>
      <c r="EI903" s="205">
        <f t="shared" si="465"/>
        <v>4.0574009862649181</v>
      </c>
      <c r="EJ903" s="205">
        <f t="shared" si="466"/>
        <v>2.3867064625087755</v>
      </c>
      <c r="EK903" s="51">
        <f t="shared" si="480"/>
        <v>0.26620239362620213</v>
      </c>
      <c r="EL903" s="220">
        <f t="shared" si="467"/>
        <v>1.4394995068675409</v>
      </c>
      <c r="EM903" s="221">
        <f t="shared" si="468"/>
        <v>9.683825154907959</v>
      </c>
      <c r="EN903" s="191"/>
      <c r="EO903" s="313"/>
      <c r="EP903" s="192" t="s">
        <v>354</v>
      </c>
      <c r="EQ903" s="222">
        <f t="shared" si="469"/>
        <v>4.0574009862649181</v>
      </c>
      <c r="ER903" s="191">
        <f t="shared" si="470"/>
        <v>2.3867064625087755</v>
      </c>
      <c r="ES903" s="51">
        <f t="shared" si="471"/>
        <v>0.26620239362620213</v>
      </c>
      <c r="ET903" s="191">
        <f t="shared" si="481"/>
        <v>1.4394995068675409</v>
      </c>
      <c r="EU903" s="191">
        <f t="shared" si="472"/>
        <v>9.683825154907959</v>
      </c>
      <c r="EV903" s="191"/>
      <c r="EW903" s="191"/>
      <c r="EX903" s="192" t="str">
        <f t="shared" si="473"/>
        <v>Rear</v>
      </c>
      <c r="EY903" s="145"/>
      <c r="EZ903" s="191"/>
      <c r="FA903" s="191"/>
      <c r="FB903" s="191"/>
      <c r="FC903" s="191"/>
      <c r="FD903" s="191"/>
      <c r="FE903" s="191"/>
      <c r="FF903" s="192"/>
      <c r="FG903" s="145"/>
      <c r="FH903" s="191"/>
      <c r="FI903" s="191"/>
      <c r="FJ903" s="191"/>
      <c r="FK903" s="191"/>
      <c r="FL903" s="191"/>
      <c r="FM903" s="191"/>
      <c r="FN903" s="192"/>
      <c r="FO903" s="145"/>
      <c r="FP903" s="191"/>
      <c r="FQ903" s="191"/>
      <c r="FR903" s="191"/>
      <c r="FS903" s="191"/>
      <c r="FT903" s="191"/>
      <c r="FU903" s="191"/>
      <c r="FV903" s="192"/>
      <c r="FW903" s="191"/>
      <c r="FX903" s="191"/>
      <c r="FY903" s="191"/>
      <c r="FZ903" s="191"/>
      <c r="GA903" s="191"/>
      <c r="GB903" s="191"/>
      <c r="GC903" s="191"/>
      <c r="GD903" s="210"/>
      <c r="GE903" s="145"/>
      <c r="GF903" s="191"/>
      <c r="GG903" s="191"/>
      <c r="GH903" s="191"/>
      <c r="GI903" s="191"/>
      <c r="GJ903" s="191"/>
      <c r="GK903" s="191"/>
      <c r="GL903" s="210"/>
      <c r="GM903" s="145"/>
      <c r="GN903" s="191"/>
      <c r="GO903" s="191"/>
      <c r="GP903" s="191"/>
      <c r="GQ903" s="191"/>
      <c r="GR903" s="191"/>
      <c r="GS903" s="191"/>
      <c r="GT903" s="210"/>
      <c r="GU903" s="145"/>
      <c r="GV903" s="191"/>
      <c r="GW903" s="191"/>
      <c r="GX903" s="191"/>
      <c r="GY903" s="191"/>
      <c r="GZ903" s="191"/>
      <c r="HA903" s="191"/>
      <c r="HB903" s="210"/>
      <c r="HC903" s="145"/>
      <c r="HD903" s="191"/>
      <c r="HE903" s="191"/>
      <c r="HF903" s="191"/>
      <c r="HG903" s="191"/>
      <c r="HH903" s="191"/>
      <c r="HI903" s="191"/>
      <c r="HJ903" s="210"/>
      <c r="HR903" s="310"/>
    </row>
    <row r="904" spans="1:226" s="309" customFormat="1" ht="14.45" customHeight="1" x14ac:dyDescent="0.25">
      <c r="A904" s="211" t="s">
        <v>431</v>
      </c>
      <c r="B904" s="194" t="s">
        <v>0</v>
      </c>
      <c r="C904" s="31">
        <f t="shared" si="482"/>
        <v>894</v>
      </c>
      <c r="D904" s="173" t="str">
        <f t="shared" si="436"/>
        <v>Dw_894</v>
      </c>
      <c r="E904" s="4">
        <v>462.99624891168497</v>
      </c>
      <c r="F904" s="195" t="s">
        <v>360</v>
      </c>
      <c r="G904" s="195">
        <v>17.5</v>
      </c>
      <c r="H904" s="3">
        <f t="shared" si="437"/>
        <v>52.823395550993709</v>
      </c>
      <c r="I904" s="196">
        <f t="shared" si="438"/>
        <v>189.69703590257205</v>
      </c>
      <c r="J904" s="1">
        <f t="shared" si="439"/>
        <v>0.3</v>
      </c>
      <c r="K904" s="280">
        <f t="shared" si="440"/>
        <v>0.6770844142785386</v>
      </c>
      <c r="L904" s="280">
        <f t="shared" si="441"/>
        <v>0.8077870878224408</v>
      </c>
      <c r="M904" s="225">
        <f t="shared" si="442"/>
        <v>1.0773466979386759</v>
      </c>
      <c r="N904" s="15" t="s">
        <v>432</v>
      </c>
      <c r="O904" s="197">
        <f t="shared" si="443"/>
        <v>0.60584031586683051</v>
      </c>
      <c r="P904" s="198">
        <f t="shared" si="444"/>
        <v>0</v>
      </c>
      <c r="Q904" s="198">
        <f t="shared" si="445"/>
        <v>0</v>
      </c>
      <c r="R904" s="198">
        <f t="shared" si="446"/>
        <v>0.75483915510927602</v>
      </c>
      <c r="S904" s="77">
        <f t="shared" si="447"/>
        <v>0.86427988017186852</v>
      </c>
      <c r="T904" s="199"/>
      <c r="U904" s="3">
        <f t="shared" si="448"/>
        <v>1.9999715372405322</v>
      </c>
      <c r="V904" s="98">
        <f t="shared" si="449"/>
        <v>13.599612909225675</v>
      </c>
      <c r="W904" s="49">
        <f t="shared" si="450"/>
        <v>3.8841837560802555</v>
      </c>
      <c r="X904" s="317">
        <f t="shared" si="451"/>
        <v>0.10138598145681019</v>
      </c>
      <c r="Y904" s="318">
        <v>0.1013859814568102</v>
      </c>
      <c r="Z904" s="200"/>
      <c r="AA904" s="66"/>
      <c r="AB904" s="66"/>
      <c r="AC904" s="66">
        <v>250</v>
      </c>
      <c r="AD904" s="66"/>
      <c r="AE904" s="66"/>
      <c r="AF904" s="66"/>
      <c r="AG904" s="66"/>
      <c r="AH904" s="195"/>
      <c r="AI904" s="34"/>
      <c r="AJ904" s="229">
        <v>180</v>
      </c>
      <c r="AK904" s="34"/>
      <c r="AL904" s="34"/>
      <c r="AM904" s="34"/>
      <c r="AN904" s="201"/>
      <c r="AO904" s="201"/>
      <c r="AP904" s="202">
        <v>240</v>
      </c>
      <c r="AQ904" s="18"/>
      <c r="AR904" s="18"/>
      <c r="AS904" s="18"/>
      <c r="AT904" s="51"/>
      <c r="AU904" s="17"/>
      <c r="AV904" s="18"/>
      <c r="AW904" s="112"/>
      <c r="AX904" s="103"/>
      <c r="AY904" s="18"/>
      <c r="AZ904" s="18"/>
      <c r="BA904" s="18"/>
      <c r="BB904" s="17"/>
      <c r="BC904" s="19"/>
      <c r="BD904" s="19"/>
      <c r="BE904" s="19"/>
      <c r="BF904" s="17"/>
      <c r="BG904" s="18"/>
      <c r="BH904" s="18"/>
      <c r="BI904" s="128"/>
      <c r="BJ904" s="331"/>
      <c r="BK904" s="332"/>
      <c r="BL904" s="332"/>
      <c r="BM904" s="332"/>
      <c r="BN904" s="333"/>
      <c r="BO904" s="203">
        <f t="shared" si="452"/>
        <v>6.9363999999999999</v>
      </c>
      <c r="BP904" s="285">
        <v>7.6153906278463914</v>
      </c>
      <c r="BQ904" s="204">
        <v>2.8879691492999351</v>
      </c>
      <c r="BR904" s="204"/>
      <c r="BS904" s="47"/>
      <c r="BT904" s="42"/>
      <c r="BU904" s="42"/>
      <c r="BV904" s="42"/>
      <c r="BW904" s="43"/>
      <c r="BX904" s="191"/>
      <c r="BY904" s="191"/>
      <c r="BZ904" s="205"/>
      <c r="CA904" s="191"/>
      <c r="CB904" s="206"/>
      <c r="CC904" s="191"/>
      <c r="CD904" s="207">
        <f t="shared" si="453"/>
        <v>56.909110770771619</v>
      </c>
      <c r="CE904" s="47" t="s">
        <v>356</v>
      </c>
      <c r="CF904" s="42">
        <v>31.8</v>
      </c>
      <c r="CG904" s="42" t="s">
        <v>353</v>
      </c>
      <c r="CH904" s="42">
        <v>175</v>
      </c>
      <c r="CI904" s="191"/>
      <c r="CJ904" s="192"/>
      <c r="CK904" s="191" t="s">
        <v>357</v>
      </c>
      <c r="CL904" s="191" t="s">
        <v>358</v>
      </c>
      <c r="CM904" s="208">
        <v>0.13</v>
      </c>
      <c r="CN904" s="191">
        <v>470</v>
      </c>
      <c r="CO904" s="205">
        <f t="shared" si="454"/>
        <v>74.078690949156766</v>
      </c>
      <c r="CP904" s="191">
        <f t="shared" si="455"/>
        <v>42.681833078078711</v>
      </c>
      <c r="CQ904" s="145" t="s">
        <v>353</v>
      </c>
      <c r="CR904" s="191">
        <v>175</v>
      </c>
      <c r="CS904" s="191"/>
      <c r="CT904" s="191"/>
      <c r="CU904" s="191"/>
      <c r="CV904" s="192"/>
      <c r="CW904" s="191" t="s">
        <v>357</v>
      </c>
      <c r="CX904" s="209" t="s">
        <v>358</v>
      </c>
      <c r="CY904" s="208">
        <v>0.13</v>
      </c>
      <c r="CZ904" s="191">
        <v>470</v>
      </c>
      <c r="DA904" s="191"/>
      <c r="DB904" s="191">
        <f t="shared" si="456"/>
        <v>52.823395550993709</v>
      </c>
      <c r="DC904" s="43">
        <f t="shared" si="457"/>
        <v>0</v>
      </c>
      <c r="DD904" s="191" t="s">
        <v>362</v>
      </c>
      <c r="DE904" s="191">
        <v>100</v>
      </c>
      <c r="DF904" s="191" t="s">
        <v>361</v>
      </c>
      <c r="DG904" s="191">
        <v>20</v>
      </c>
      <c r="DH904" s="191" t="s">
        <v>353</v>
      </c>
      <c r="DI904" s="192">
        <v>175</v>
      </c>
      <c r="DJ904" s="191"/>
      <c r="DK904" s="209"/>
      <c r="DL904" s="208"/>
      <c r="DM904" s="191"/>
      <c r="DN904" s="191">
        <f t="shared" si="458"/>
        <v>52.823395550993709</v>
      </c>
      <c r="DO904" s="192">
        <f t="shared" si="459"/>
        <v>0</v>
      </c>
      <c r="DP904" s="191">
        <v>1</v>
      </c>
      <c r="DQ904" s="191" t="s">
        <v>363</v>
      </c>
      <c r="DR904" s="191" t="s">
        <v>371</v>
      </c>
      <c r="DS904" s="208">
        <v>0.13400000000000001</v>
      </c>
      <c r="DT904" s="191">
        <v>580</v>
      </c>
      <c r="DU904" s="191">
        <f t="shared" si="460"/>
        <v>7.6153906278463914</v>
      </c>
      <c r="DV904" s="191">
        <v>0.375</v>
      </c>
      <c r="DW904" s="191">
        <v>0.45</v>
      </c>
      <c r="DX904" s="192">
        <f t="shared" si="461"/>
        <v>9.4848517951286038</v>
      </c>
      <c r="DY904" s="191">
        <v>1</v>
      </c>
      <c r="DZ904" s="191" t="s">
        <v>363</v>
      </c>
      <c r="EA904" s="191" t="s">
        <v>371</v>
      </c>
      <c r="EB904" s="208">
        <v>0.13400000000000001</v>
      </c>
      <c r="EC904" s="191">
        <v>580</v>
      </c>
      <c r="ED904" s="191">
        <f t="shared" si="462"/>
        <v>2.8879691492999351</v>
      </c>
      <c r="EE904" s="191">
        <v>0.47499999999999998</v>
      </c>
      <c r="EF904" s="191">
        <v>0.47499999999999998</v>
      </c>
      <c r="EG904" s="191">
        <f t="shared" si="463"/>
        <v>4.7424258975643019</v>
      </c>
      <c r="EH904" s="166">
        <f t="shared" si="464"/>
        <v>2</v>
      </c>
      <c r="EI904" s="205">
        <f t="shared" si="465"/>
        <v>3.3999516133089047</v>
      </c>
      <c r="EJ904" s="205">
        <f t="shared" si="466"/>
        <v>1.9999715372405322</v>
      </c>
      <c r="EK904" s="51">
        <f t="shared" si="480"/>
        <v>0.63799761205940286</v>
      </c>
      <c r="EL904" s="220">
        <f t="shared" si="467"/>
        <v>3.4124193345547615E-2</v>
      </c>
      <c r="EM904" s="221">
        <f t="shared" si="468"/>
        <v>6.7998064546128374</v>
      </c>
      <c r="EN904" s="191"/>
      <c r="EO904" s="313"/>
      <c r="EP904" s="192" t="s">
        <v>354</v>
      </c>
      <c r="EQ904" s="222">
        <f t="shared" si="469"/>
        <v>3.3999516133089047</v>
      </c>
      <c r="ER904" s="191">
        <f t="shared" si="470"/>
        <v>1.9999715372405322</v>
      </c>
      <c r="ES904" s="51">
        <f t="shared" si="471"/>
        <v>0.63799761205940286</v>
      </c>
      <c r="ET904" s="191">
        <f t="shared" si="481"/>
        <v>3.5023241933455473</v>
      </c>
      <c r="EU904" s="191">
        <f t="shared" si="472"/>
        <v>6.7998064546128374</v>
      </c>
      <c r="EV904" s="191"/>
      <c r="EW904" s="191"/>
      <c r="EX904" s="192" t="str">
        <f t="shared" si="473"/>
        <v>Front</v>
      </c>
      <c r="EY904" s="145"/>
      <c r="EZ904" s="191"/>
      <c r="FA904" s="191"/>
      <c r="FB904" s="191"/>
      <c r="FC904" s="191"/>
      <c r="FD904" s="191"/>
      <c r="FE904" s="191"/>
      <c r="FF904" s="192"/>
      <c r="FG904" s="145"/>
      <c r="FH904" s="191"/>
      <c r="FI904" s="191"/>
      <c r="FJ904" s="191"/>
      <c r="FK904" s="191"/>
      <c r="FL904" s="191"/>
      <c r="FM904" s="191"/>
      <c r="FN904" s="192"/>
      <c r="FO904" s="145"/>
      <c r="FP904" s="191"/>
      <c r="FQ904" s="191"/>
      <c r="FR904" s="191"/>
      <c r="FS904" s="191"/>
      <c r="FT904" s="191"/>
      <c r="FU904" s="191"/>
      <c r="FV904" s="192"/>
      <c r="FW904" s="191"/>
      <c r="FX904" s="191"/>
      <c r="FY904" s="191"/>
      <c r="FZ904" s="191"/>
      <c r="GA904" s="191"/>
      <c r="GB904" s="191"/>
      <c r="GC904" s="191"/>
      <c r="GD904" s="210"/>
      <c r="GE904" s="145"/>
      <c r="GF904" s="191"/>
      <c r="GG904" s="191"/>
      <c r="GH904" s="191"/>
      <c r="GI904" s="191"/>
      <c r="GJ904" s="191"/>
      <c r="GK904" s="191"/>
      <c r="GL904" s="210"/>
      <c r="GM904" s="145"/>
      <c r="GN904" s="191"/>
      <c r="GO904" s="191"/>
      <c r="GP904" s="191"/>
      <c r="GQ904" s="191"/>
      <c r="GR904" s="191"/>
      <c r="GS904" s="191"/>
      <c r="GT904" s="210"/>
      <c r="GU904" s="145"/>
      <c r="GV904" s="191"/>
      <c r="GW904" s="191"/>
      <c r="GX904" s="191"/>
      <c r="GY904" s="191"/>
      <c r="GZ904" s="191"/>
      <c r="HA904" s="191"/>
      <c r="HB904" s="210"/>
      <c r="HC904" s="145"/>
      <c r="HD904" s="191"/>
      <c r="HE904" s="191"/>
      <c r="HF904" s="191"/>
      <c r="HG904" s="191"/>
      <c r="HH904" s="191"/>
      <c r="HI904" s="191"/>
      <c r="HJ904" s="210"/>
      <c r="HR904" s="310"/>
    </row>
    <row r="905" spans="1:226" s="309" customFormat="1" ht="14.45" customHeight="1" x14ac:dyDescent="0.25">
      <c r="A905" s="211" t="s">
        <v>431</v>
      </c>
      <c r="B905" s="194" t="s">
        <v>0</v>
      </c>
      <c r="C905" s="31">
        <f t="shared" si="482"/>
        <v>895</v>
      </c>
      <c r="D905" s="173" t="str">
        <f t="shared" si="436"/>
        <v>Dw_895</v>
      </c>
      <c r="E905" s="4">
        <v>485.86404756505249</v>
      </c>
      <c r="F905" s="195" t="s">
        <v>360</v>
      </c>
      <c r="G905" s="195">
        <v>17.5</v>
      </c>
      <c r="H905" s="3">
        <f t="shared" si="437"/>
        <v>51.998000512507275</v>
      </c>
      <c r="I905" s="196">
        <f t="shared" si="438"/>
        <v>194.16283446496874</v>
      </c>
      <c r="J905" s="1">
        <f t="shared" si="439"/>
        <v>0.30000000000000004</v>
      </c>
      <c r="K905" s="280">
        <f t="shared" si="440"/>
        <v>0.64601193273889279</v>
      </c>
      <c r="L905" s="280">
        <f t="shared" si="441"/>
        <v>0.82728992399801837</v>
      </c>
      <c r="M905" s="225">
        <f t="shared" si="442"/>
        <v>1.1202132729215197</v>
      </c>
      <c r="N905" s="15" t="s">
        <v>432</v>
      </c>
      <c r="O905" s="197">
        <f t="shared" si="443"/>
        <v>0.62046744299851375</v>
      </c>
      <c r="P905" s="198">
        <f t="shared" si="444"/>
        <v>0</v>
      </c>
      <c r="Q905" s="198">
        <f t="shared" si="445"/>
        <v>0</v>
      </c>
      <c r="R905" s="198">
        <f t="shared" si="446"/>
        <v>0.78487346932250801</v>
      </c>
      <c r="S905" s="77">
        <f t="shared" si="447"/>
        <v>0.81787354152775116</v>
      </c>
      <c r="T905" s="199"/>
      <c r="U905" s="3">
        <f t="shared" si="448"/>
        <v>2.4106137149849336</v>
      </c>
      <c r="V905" s="98">
        <f t="shared" si="449"/>
        <v>19.75759884176977</v>
      </c>
      <c r="W905" s="49">
        <f t="shared" si="450"/>
        <v>2.6317975645187053</v>
      </c>
      <c r="X905" s="317">
        <f t="shared" si="451"/>
        <v>0.15799082665562084</v>
      </c>
      <c r="Y905" s="318">
        <v>0.15799082665562081</v>
      </c>
      <c r="Z905" s="200"/>
      <c r="AA905" s="66"/>
      <c r="AB905" s="66"/>
      <c r="AC905" s="66">
        <v>250</v>
      </c>
      <c r="AD905" s="66"/>
      <c r="AE905" s="66"/>
      <c r="AF905" s="66"/>
      <c r="AG905" s="66"/>
      <c r="AH905" s="195"/>
      <c r="AI905" s="34"/>
      <c r="AJ905" s="229">
        <v>180</v>
      </c>
      <c r="AK905" s="34"/>
      <c r="AL905" s="34"/>
      <c r="AM905" s="34"/>
      <c r="AN905" s="201"/>
      <c r="AO905" s="201"/>
      <c r="AP905" s="202">
        <v>240</v>
      </c>
      <c r="AQ905" s="18"/>
      <c r="AR905" s="18"/>
      <c r="AS905" s="18"/>
      <c r="AT905" s="51"/>
      <c r="AU905" s="17"/>
      <c r="AV905" s="18"/>
      <c r="AW905" s="112"/>
      <c r="AX905" s="103"/>
      <c r="AY905" s="18"/>
      <c r="AZ905" s="18"/>
      <c r="BA905" s="18"/>
      <c r="BB905" s="17"/>
      <c r="BC905" s="19"/>
      <c r="BD905" s="19"/>
      <c r="BE905" s="19"/>
      <c r="BF905" s="17"/>
      <c r="BG905" s="18"/>
      <c r="BH905" s="18"/>
      <c r="BI905" s="128"/>
      <c r="BJ905" s="331"/>
      <c r="BK905" s="332"/>
      <c r="BL905" s="332"/>
      <c r="BM905" s="332"/>
      <c r="BN905" s="333"/>
      <c r="BO905" s="203">
        <f t="shared" si="452"/>
        <v>6.9363999999999999</v>
      </c>
      <c r="BP905" s="285">
        <v>7.4963958988102295</v>
      </c>
      <c r="BQ905" s="204">
        <v>3.1236786715520273</v>
      </c>
      <c r="BR905" s="204"/>
      <c r="BS905" s="47"/>
      <c r="BT905" s="42"/>
      <c r="BU905" s="42"/>
      <c r="BV905" s="42"/>
      <c r="BW905" s="43"/>
      <c r="BX905" s="191"/>
      <c r="BY905" s="191"/>
      <c r="BZ905" s="205"/>
      <c r="CA905" s="191"/>
      <c r="CB905" s="206"/>
      <c r="CC905" s="191"/>
      <c r="CD905" s="207">
        <f t="shared" si="453"/>
        <v>58.24885033949063</v>
      </c>
      <c r="CE905" s="47" t="s">
        <v>356</v>
      </c>
      <c r="CF905" s="42">
        <v>31.8</v>
      </c>
      <c r="CG905" s="42" t="s">
        <v>353</v>
      </c>
      <c r="CH905" s="42">
        <v>175</v>
      </c>
      <c r="CI905" s="191"/>
      <c r="CJ905" s="192"/>
      <c r="CK905" s="191" t="s">
        <v>357</v>
      </c>
      <c r="CL905" s="191" t="s">
        <v>358</v>
      </c>
      <c r="CM905" s="208">
        <v>0.13</v>
      </c>
      <c r="CN905" s="191">
        <v>470</v>
      </c>
      <c r="CO905" s="205">
        <f t="shared" si="454"/>
        <v>80.195279588526319</v>
      </c>
      <c r="CP905" s="191">
        <f t="shared" si="455"/>
        <v>43.686637754617969</v>
      </c>
      <c r="CQ905" s="145" t="s">
        <v>353</v>
      </c>
      <c r="CR905" s="191">
        <v>175</v>
      </c>
      <c r="CS905" s="191"/>
      <c r="CT905" s="191"/>
      <c r="CU905" s="191"/>
      <c r="CV905" s="192"/>
      <c r="CW905" s="191" t="s">
        <v>357</v>
      </c>
      <c r="CX905" s="209" t="s">
        <v>358</v>
      </c>
      <c r="CY905" s="208">
        <v>0.13</v>
      </c>
      <c r="CZ905" s="191">
        <v>470</v>
      </c>
      <c r="DA905" s="191"/>
      <c r="DB905" s="191">
        <f t="shared" si="456"/>
        <v>51.998000512507275</v>
      </c>
      <c r="DC905" s="43">
        <f t="shared" si="457"/>
        <v>0</v>
      </c>
      <c r="DD905" s="191" t="s">
        <v>362</v>
      </c>
      <c r="DE905" s="191">
        <v>100</v>
      </c>
      <c r="DF905" s="191" t="s">
        <v>361</v>
      </c>
      <c r="DG905" s="191">
        <v>20</v>
      </c>
      <c r="DH905" s="191" t="s">
        <v>353</v>
      </c>
      <c r="DI905" s="192">
        <v>175</v>
      </c>
      <c r="DJ905" s="191"/>
      <c r="DK905" s="209"/>
      <c r="DL905" s="208"/>
      <c r="DM905" s="191"/>
      <c r="DN905" s="191">
        <f t="shared" si="458"/>
        <v>51.998000512507275</v>
      </c>
      <c r="DO905" s="192">
        <f t="shared" si="459"/>
        <v>0</v>
      </c>
      <c r="DP905" s="191">
        <v>1</v>
      </c>
      <c r="DQ905" s="191" t="s">
        <v>363</v>
      </c>
      <c r="DR905" s="191" t="s">
        <v>371</v>
      </c>
      <c r="DS905" s="208">
        <v>0.13400000000000001</v>
      </c>
      <c r="DT905" s="191">
        <v>580</v>
      </c>
      <c r="DU905" s="191">
        <f t="shared" si="460"/>
        <v>7.4963958988102295</v>
      </c>
      <c r="DV905" s="191">
        <v>0.375</v>
      </c>
      <c r="DW905" s="191">
        <v>0.45</v>
      </c>
      <c r="DX905" s="192">
        <f t="shared" si="461"/>
        <v>9.7081417232484384</v>
      </c>
      <c r="DY905" s="191">
        <v>1</v>
      </c>
      <c r="DZ905" s="191" t="s">
        <v>363</v>
      </c>
      <c r="EA905" s="191" t="s">
        <v>371</v>
      </c>
      <c r="EB905" s="208">
        <v>0.13400000000000001</v>
      </c>
      <c r="EC905" s="191">
        <v>580</v>
      </c>
      <c r="ED905" s="191">
        <f t="shared" si="462"/>
        <v>3.1236786715520273</v>
      </c>
      <c r="EE905" s="191">
        <v>0.47499999999999998</v>
      </c>
      <c r="EF905" s="191">
        <v>0.47499999999999998</v>
      </c>
      <c r="EG905" s="191">
        <f t="shared" si="463"/>
        <v>4.8540708616242192</v>
      </c>
      <c r="EH905" s="166">
        <f t="shared" si="464"/>
        <v>2</v>
      </c>
      <c r="EI905" s="205">
        <f t="shared" si="465"/>
        <v>4.0980433154743867</v>
      </c>
      <c r="EJ905" s="205">
        <f t="shared" si="466"/>
        <v>2.4106137149849336</v>
      </c>
      <c r="EK905" s="51">
        <f t="shared" si="480"/>
        <v>0.46306495656709368</v>
      </c>
      <c r="EL905" s="220">
        <f t="shared" si="467"/>
        <v>1.4191783422628066</v>
      </c>
      <c r="EM905" s="221">
        <f t="shared" si="468"/>
        <v>9.8787994208848851</v>
      </c>
      <c r="EN905" s="191"/>
      <c r="EO905" s="313"/>
      <c r="EP905" s="192" t="s">
        <v>354</v>
      </c>
      <c r="EQ905" s="222">
        <f t="shared" si="469"/>
        <v>4.0980433154743867</v>
      </c>
      <c r="ER905" s="191">
        <f t="shared" si="470"/>
        <v>2.4106137149849336</v>
      </c>
      <c r="ES905" s="51">
        <f t="shared" si="471"/>
        <v>0.46306495656709368</v>
      </c>
      <c r="ET905" s="191">
        <f t="shared" si="481"/>
        <v>1.4191783422628066</v>
      </c>
      <c r="EU905" s="191">
        <f t="shared" si="472"/>
        <v>9.8787994208848851</v>
      </c>
      <c r="EV905" s="191"/>
      <c r="EW905" s="191"/>
      <c r="EX905" s="192" t="str">
        <f t="shared" si="473"/>
        <v>Rear</v>
      </c>
      <c r="EY905" s="145"/>
      <c r="EZ905" s="191"/>
      <c r="FA905" s="191"/>
      <c r="FB905" s="191"/>
      <c r="FC905" s="191"/>
      <c r="FD905" s="191"/>
      <c r="FE905" s="191"/>
      <c r="FF905" s="192"/>
      <c r="FG905" s="145"/>
      <c r="FH905" s="191"/>
      <c r="FI905" s="191"/>
      <c r="FJ905" s="191"/>
      <c r="FK905" s="191"/>
      <c r="FL905" s="191"/>
      <c r="FM905" s="191"/>
      <c r="FN905" s="192"/>
      <c r="FO905" s="145"/>
      <c r="FP905" s="191"/>
      <c r="FQ905" s="191"/>
      <c r="FR905" s="191"/>
      <c r="FS905" s="191"/>
      <c r="FT905" s="191"/>
      <c r="FU905" s="191"/>
      <c r="FV905" s="192"/>
      <c r="FW905" s="191"/>
      <c r="FX905" s="191"/>
      <c r="FY905" s="191"/>
      <c r="FZ905" s="191"/>
      <c r="GA905" s="191"/>
      <c r="GB905" s="191"/>
      <c r="GC905" s="191"/>
      <c r="GD905" s="210"/>
      <c r="GE905" s="145"/>
      <c r="GF905" s="191"/>
      <c r="GG905" s="191"/>
      <c r="GH905" s="191"/>
      <c r="GI905" s="191"/>
      <c r="GJ905" s="191"/>
      <c r="GK905" s="191"/>
      <c r="GL905" s="210"/>
      <c r="GM905" s="145"/>
      <c r="GN905" s="191"/>
      <c r="GO905" s="191"/>
      <c r="GP905" s="191"/>
      <c r="GQ905" s="191"/>
      <c r="GR905" s="191"/>
      <c r="GS905" s="191"/>
      <c r="GT905" s="210"/>
      <c r="GU905" s="145"/>
      <c r="GV905" s="191"/>
      <c r="GW905" s="191"/>
      <c r="GX905" s="191"/>
      <c r="GY905" s="191"/>
      <c r="GZ905" s="191"/>
      <c r="HA905" s="191"/>
      <c r="HB905" s="210"/>
      <c r="HC905" s="145"/>
      <c r="HD905" s="191"/>
      <c r="HE905" s="191"/>
      <c r="HF905" s="191"/>
      <c r="HG905" s="191"/>
      <c r="HH905" s="191"/>
      <c r="HI905" s="191"/>
      <c r="HJ905" s="210"/>
      <c r="HR905" s="310"/>
    </row>
    <row r="906" spans="1:226" s="309" customFormat="1" ht="14.45" customHeight="1" x14ac:dyDescent="0.25">
      <c r="A906" s="211" t="s">
        <v>431</v>
      </c>
      <c r="B906" s="194" t="s">
        <v>0</v>
      </c>
      <c r="C906" s="31">
        <f t="shared" si="482"/>
        <v>896</v>
      </c>
      <c r="D906" s="173" t="str">
        <f t="shared" si="436"/>
        <v>Dw_896</v>
      </c>
      <c r="E906" s="4">
        <v>436.33563177213767</v>
      </c>
      <c r="F906" s="195" t="s">
        <v>360</v>
      </c>
      <c r="G906" s="195">
        <v>17.5</v>
      </c>
      <c r="H906" s="3">
        <f t="shared" si="437"/>
        <v>56.462310964205273</v>
      </c>
      <c r="I906" s="196">
        <f t="shared" si="438"/>
        <v>201.74588748360731</v>
      </c>
      <c r="J906" s="1">
        <f t="shared" si="439"/>
        <v>0.30000000000000004</v>
      </c>
      <c r="K906" s="280">
        <f t="shared" si="440"/>
        <v>0.68141076201476236</v>
      </c>
      <c r="L906" s="280">
        <f t="shared" si="441"/>
        <v>0.78683108463256457</v>
      </c>
      <c r="M906" s="225">
        <f t="shared" si="442"/>
        <v>1.071932147507241</v>
      </c>
      <c r="N906" s="15" t="s">
        <v>432</v>
      </c>
      <c r="O906" s="197">
        <f t="shared" si="443"/>
        <v>0.59012331347442337</v>
      </c>
      <c r="P906" s="198">
        <f t="shared" si="444"/>
        <v>0</v>
      </c>
      <c r="Q906" s="198">
        <f t="shared" si="445"/>
        <v>0</v>
      </c>
      <c r="R906" s="198">
        <f t="shared" si="446"/>
        <v>0.75104546949184114</v>
      </c>
      <c r="S906" s="77">
        <f t="shared" si="447"/>
        <v>0.90115988442782557</v>
      </c>
      <c r="T906" s="199"/>
      <c r="U906" s="3">
        <f t="shared" si="448"/>
        <v>1.8708563224694381</v>
      </c>
      <c r="V906" s="98">
        <f t="shared" si="449"/>
        <v>11.900351489701162</v>
      </c>
      <c r="W906" s="49">
        <f t="shared" si="450"/>
        <v>4.7445918730273684</v>
      </c>
      <c r="X906" s="317">
        <f t="shared" si="451"/>
        <v>8.0681751263687665E-2</v>
      </c>
      <c r="Y906" s="318">
        <v>8.0681751263687679E-2</v>
      </c>
      <c r="Z906" s="200"/>
      <c r="AA906" s="66"/>
      <c r="AB906" s="66"/>
      <c r="AC906" s="66">
        <v>250</v>
      </c>
      <c r="AD906" s="66"/>
      <c r="AE906" s="66"/>
      <c r="AF906" s="66"/>
      <c r="AG906" s="66"/>
      <c r="AH906" s="195"/>
      <c r="AI906" s="34"/>
      <c r="AJ906" s="229">
        <v>180</v>
      </c>
      <c r="AK906" s="34"/>
      <c r="AL906" s="34"/>
      <c r="AM906" s="34"/>
      <c r="AN906" s="201"/>
      <c r="AO906" s="201"/>
      <c r="AP906" s="202">
        <v>240</v>
      </c>
      <c r="AQ906" s="18"/>
      <c r="AR906" s="18"/>
      <c r="AS906" s="18"/>
      <c r="AT906" s="51"/>
      <c r="AU906" s="17"/>
      <c r="AV906" s="18"/>
      <c r="AW906" s="112"/>
      <c r="AX906" s="103"/>
      <c r="AY906" s="18"/>
      <c r="AZ906" s="18"/>
      <c r="BA906" s="18"/>
      <c r="BB906" s="17"/>
      <c r="BC906" s="19"/>
      <c r="BD906" s="19"/>
      <c r="BE906" s="19"/>
      <c r="BF906" s="17"/>
      <c r="BG906" s="18"/>
      <c r="BH906" s="18"/>
      <c r="BI906" s="128"/>
      <c r="BJ906" s="331"/>
      <c r="BK906" s="332"/>
      <c r="BL906" s="332"/>
      <c r="BM906" s="332"/>
      <c r="BN906" s="333"/>
      <c r="BO906" s="203">
        <f t="shared" si="452"/>
        <v>6.9363999999999999</v>
      </c>
      <c r="BP906" s="285">
        <v>8.1400021573446271</v>
      </c>
      <c r="BQ906" s="204">
        <v>2.9457049708615846</v>
      </c>
      <c r="BR906" s="204"/>
      <c r="BS906" s="47"/>
      <c r="BT906" s="42"/>
      <c r="BU906" s="42"/>
      <c r="BV906" s="42"/>
      <c r="BW906" s="43"/>
      <c r="BX906" s="191"/>
      <c r="BY906" s="191"/>
      <c r="BZ906" s="205"/>
      <c r="CA906" s="191"/>
      <c r="CB906" s="206"/>
      <c r="CC906" s="191"/>
      <c r="CD906" s="207">
        <f t="shared" si="453"/>
        <v>60.5237662450822</v>
      </c>
      <c r="CE906" s="47" t="s">
        <v>356</v>
      </c>
      <c r="CF906" s="42">
        <v>31.8</v>
      </c>
      <c r="CG906" s="42" t="s">
        <v>353</v>
      </c>
      <c r="CH906" s="42">
        <v>175</v>
      </c>
      <c r="CI906" s="191"/>
      <c r="CJ906" s="192"/>
      <c r="CK906" s="191" t="s">
        <v>357</v>
      </c>
      <c r="CL906" s="191" t="s">
        <v>358</v>
      </c>
      <c r="CM906" s="208">
        <v>0.13</v>
      </c>
      <c r="CN906" s="191">
        <v>470</v>
      </c>
      <c r="CO906" s="205">
        <f t="shared" si="454"/>
        <v>78.849711703768918</v>
      </c>
      <c r="CP906" s="191">
        <f t="shared" si="455"/>
        <v>45.392824683811646</v>
      </c>
      <c r="CQ906" s="145" t="s">
        <v>353</v>
      </c>
      <c r="CR906" s="191">
        <v>175</v>
      </c>
      <c r="CS906" s="191"/>
      <c r="CT906" s="191"/>
      <c r="CU906" s="191"/>
      <c r="CV906" s="192"/>
      <c r="CW906" s="191" t="s">
        <v>357</v>
      </c>
      <c r="CX906" s="209" t="s">
        <v>358</v>
      </c>
      <c r="CY906" s="208">
        <v>0.13</v>
      </c>
      <c r="CZ906" s="191">
        <v>470</v>
      </c>
      <c r="DA906" s="191"/>
      <c r="DB906" s="191">
        <f t="shared" si="456"/>
        <v>56.462310964205273</v>
      </c>
      <c r="DC906" s="43">
        <f t="shared" si="457"/>
        <v>0</v>
      </c>
      <c r="DD906" s="191" t="s">
        <v>362</v>
      </c>
      <c r="DE906" s="191">
        <v>100</v>
      </c>
      <c r="DF906" s="191" t="s">
        <v>361</v>
      </c>
      <c r="DG906" s="191">
        <v>20</v>
      </c>
      <c r="DH906" s="191" t="s">
        <v>353</v>
      </c>
      <c r="DI906" s="192">
        <v>175</v>
      </c>
      <c r="DJ906" s="191"/>
      <c r="DK906" s="209"/>
      <c r="DL906" s="208"/>
      <c r="DM906" s="191"/>
      <c r="DN906" s="191">
        <f t="shared" si="458"/>
        <v>56.462310964205273</v>
      </c>
      <c r="DO906" s="192">
        <f t="shared" si="459"/>
        <v>0</v>
      </c>
      <c r="DP906" s="191">
        <v>1</v>
      </c>
      <c r="DQ906" s="191" t="s">
        <v>363</v>
      </c>
      <c r="DR906" s="191" t="s">
        <v>371</v>
      </c>
      <c r="DS906" s="208">
        <v>0.13400000000000001</v>
      </c>
      <c r="DT906" s="191">
        <v>580</v>
      </c>
      <c r="DU906" s="191">
        <f t="shared" si="460"/>
        <v>8.1400021573446271</v>
      </c>
      <c r="DV906" s="191">
        <v>0.375</v>
      </c>
      <c r="DW906" s="191">
        <v>0.45</v>
      </c>
      <c r="DX906" s="192">
        <f t="shared" si="461"/>
        <v>10.087294374180367</v>
      </c>
      <c r="DY906" s="191">
        <v>1</v>
      </c>
      <c r="DZ906" s="191" t="s">
        <v>363</v>
      </c>
      <c r="EA906" s="191" t="s">
        <v>371</v>
      </c>
      <c r="EB906" s="208">
        <v>0.13400000000000001</v>
      </c>
      <c r="EC906" s="191">
        <v>580</v>
      </c>
      <c r="ED906" s="191">
        <f t="shared" si="462"/>
        <v>2.9457049708615846</v>
      </c>
      <c r="EE906" s="191">
        <v>0.47499999999999998</v>
      </c>
      <c r="EF906" s="191">
        <v>0.47499999999999998</v>
      </c>
      <c r="EG906" s="191">
        <f t="shared" si="463"/>
        <v>5.0436471870901833</v>
      </c>
      <c r="EH906" s="166">
        <f t="shared" si="464"/>
        <v>2</v>
      </c>
      <c r="EI906" s="205">
        <f t="shared" si="465"/>
        <v>3.1804557481980451</v>
      </c>
      <c r="EJ906" s="205">
        <f t="shared" si="466"/>
        <v>1.8708563224694383</v>
      </c>
      <c r="EK906" s="51">
        <f t="shared" si="480"/>
        <v>0.82484864839214622</v>
      </c>
      <c r="EL906" s="220">
        <f t="shared" si="467"/>
        <v>0.14387212590097742</v>
      </c>
      <c r="EM906" s="221">
        <f t="shared" si="468"/>
        <v>5.950175744850581</v>
      </c>
      <c r="EN906" s="191"/>
      <c r="EO906" s="313"/>
      <c r="EP906" s="192" t="s">
        <v>354</v>
      </c>
      <c r="EQ906" s="222">
        <f t="shared" si="469"/>
        <v>3.1804557481980451</v>
      </c>
      <c r="ER906" s="191">
        <f t="shared" si="470"/>
        <v>1.8708563224694383</v>
      </c>
      <c r="ES906" s="51">
        <f t="shared" si="471"/>
        <v>0.82484864839214622</v>
      </c>
      <c r="ET906" s="191">
        <f t="shared" si="481"/>
        <v>3.6120721259009771</v>
      </c>
      <c r="EU906" s="191">
        <f t="shared" si="472"/>
        <v>5.950175744850581</v>
      </c>
      <c r="EV906" s="191"/>
      <c r="EW906" s="191"/>
      <c r="EX906" s="192" t="str">
        <f t="shared" si="473"/>
        <v>Front</v>
      </c>
      <c r="EY906" s="145"/>
      <c r="EZ906" s="191"/>
      <c r="FA906" s="191"/>
      <c r="FB906" s="191"/>
      <c r="FC906" s="191"/>
      <c r="FD906" s="191"/>
      <c r="FE906" s="191"/>
      <c r="FF906" s="192"/>
      <c r="FG906" s="145"/>
      <c r="FH906" s="191"/>
      <c r="FI906" s="191"/>
      <c r="FJ906" s="191"/>
      <c r="FK906" s="191"/>
      <c r="FL906" s="191"/>
      <c r="FM906" s="191"/>
      <c r="FN906" s="192"/>
      <c r="FO906" s="145"/>
      <c r="FP906" s="191"/>
      <c r="FQ906" s="191"/>
      <c r="FR906" s="191"/>
      <c r="FS906" s="191"/>
      <c r="FT906" s="191"/>
      <c r="FU906" s="191"/>
      <c r="FV906" s="192"/>
      <c r="FW906" s="191"/>
      <c r="FX906" s="191"/>
      <c r="FY906" s="191"/>
      <c r="FZ906" s="191"/>
      <c r="GA906" s="191"/>
      <c r="GB906" s="191"/>
      <c r="GC906" s="191"/>
      <c r="GD906" s="210"/>
      <c r="GE906" s="145"/>
      <c r="GF906" s="191"/>
      <c r="GG906" s="191"/>
      <c r="GH906" s="191"/>
      <c r="GI906" s="191"/>
      <c r="GJ906" s="191"/>
      <c r="GK906" s="191"/>
      <c r="GL906" s="210"/>
      <c r="GM906" s="145"/>
      <c r="GN906" s="191"/>
      <c r="GO906" s="191"/>
      <c r="GP906" s="191"/>
      <c r="GQ906" s="191"/>
      <c r="GR906" s="191"/>
      <c r="GS906" s="191"/>
      <c r="GT906" s="210"/>
      <c r="GU906" s="145"/>
      <c r="GV906" s="191"/>
      <c r="GW906" s="191"/>
      <c r="GX906" s="191"/>
      <c r="GY906" s="191"/>
      <c r="GZ906" s="191"/>
      <c r="HA906" s="191"/>
      <c r="HB906" s="210"/>
      <c r="HC906" s="145"/>
      <c r="HD906" s="191"/>
      <c r="HE906" s="191"/>
      <c r="HF906" s="191"/>
      <c r="HG906" s="191"/>
      <c r="HH906" s="191"/>
      <c r="HI906" s="191"/>
      <c r="HJ906" s="210"/>
      <c r="HR906" s="310"/>
    </row>
    <row r="907" spans="1:226" s="309" customFormat="1" ht="14.45" customHeight="1" x14ac:dyDescent="0.25">
      <c r="A907" s="211" t="s">
        <v>431</v>
      </c>
      <c r="B907" s="194" t="s">
        <v>0</v>
      </c>
      <c r="C907" s="31">
        <f t="shared" si="482"/>
        <v>897</v>
      </c>
      <c r="D907" s="173" t="str">
        <f t="shared" si="436"/>
        <v>Dw_897</v>
      </c>
      <c r="E907" s="4">
        <v>532.87977567563735</v>
      </c>
      <c r="F907" s="195" t="s">
        <v>360</v>
      </c>
      <c r="G907" s="195">
        <v>17.5</v>
      </c>
      <c r="H907" s="3">
        <f t="shared" si="437"/>
        <v>52.320291396112637</v>
      </c>
      <c r="I907" s="196">
        <f t="shared" si="438"/>
        <v>191.06587335545419</v>
      </c>
      <c r="J907" s="1">
        <f t="shared" si="439"/>
        <v>0.30000000000000004</v>
      </c>
      <c r="K907" s="280">
        <f t="shared" si="440"/>
        <v>0.66322903438433933</v>
      </c>
      <c r="L907" s="280">
        <f t="shared" si="441"/>
        <v>0.74584351128103543</v>
      </c>
      <c r="M907" s="225">
        <f t="shared" si="442"/>
        <v>1.0955550987411946</v>
      </c>
      <c r="N907" s="15" t="s">
        <v>432</v>
      </c>
      <c r="O907" s="197">
        <f t="shared" si="443"/>
        <v>0.55938263346077655</v>
      </c>
      <c r="P907" s="198">
        <f t="shared" si="444"/>
        <v>0</v>
      </c>
      <c r="Q907" s="198">
        <f t="shared" si="445"/>
        <v>0</v>
      </c>
      <c r="R907" s="198">
        <f t="shared" si="446"/>
        <v>0.76759680675842656</v>
      </c>
      <c r="S907" s="77">
        <f t="shared" si="447"/>
        <v>0.84237415521781855</v>
      </c>
      <c r="T907" s="199"/>
      <c r="U907" s="3">
        <f t="shared" si="448"/>
        <v>1.6779738423504102</v>
      </c>
      <c r="V907" s="98">
        <f t="shared" si="449"/>
        <v>9.573027133081478</v>
      </c>
      <c r="W907" s="49">
        <f t="shared" si="450"/>
        <v>5.4653863055824399</v>
      </c>
      <c r="X907" s="317">
        <f t="shared" si="451"/>
        <v>6.4902101494071149E-2</v>
      </c>
      <c r="Y907" s="318">
        <v>6.4902101494071149E-2</v>
      </c>
      <c r="Z907" s="200"/>
      <c r="AA907" s="66"/>
      <c r="AB907" s="66"/>
      <c r="AC907" s="66">
        <v>250</v>
      </c>
      <c r="AD907" s="66"/>
      <c r="AE907" s="66"/>
      <c r="AF907" s="66"/>
      <c r="AG907" s="66"/>
      <c r="AH907" s="195"/>
      <c r="AI907" s="34"/>
      <c r="AJ907" s="229">
        <v>180</v>
      </c>
      <c r="AK907" s="34"/>
      <c r="AL907" s="34"/>
      <c r="AM907" s="34"/>
      <c r="AN907" s="201"/>
      <c r="AO907" s="201"/>
      <c r="AP907" s="202">
        <v>240</v>
      </c>
      <c r="AQ907" s="18"/>
      <c r="AR907" s="18"/>
      <c r="AS907" s="18"/>
      <c r="AT907" s="51"/>
      <c r="AU907" s="17"/>
      <c r="AV907" s="18"/>
      <c r="AW907" s="112"/>
      <c r="AX907" s="103"/>
      <c r="AY907" s="18"/>
      <c r="AZ907" s="18"/>
      <c r="BA907" s="18"/>
      <c r="BB907" s="17"/>
      <c r="BC907" s="19"/>
      <c r="BD907" s="19"/>
      <c r="BE907" s="19"/>
      <c r="BF907" s="17"/>
      <c r="BG907" s="18"/>
      <c r="BH907" s="18"/>
      <c r="BI907" s="128"/>
      <c r="BJ907" s="331"/>
      <c r="BK907" s="332"/>
      <c r="BL907" s="332"/>
      <c r="BM907" s="332"/>
      <c r="BN907" s="333"/>
      <c r="BO907" s="203">
        <f t="shared" si="452"/>
        <v>6.9363999999999999</v>
      </c>
      <c r="BP907" s="285">
        <v>7.5428596096119946</v>
      </c>
      <c r="BQ907" s="204">
        <v>2.9844513080577628</v>
      </c>
      <c r="BR907" s="204"/>
      <c r="BS907" s="47"/>
      <c r="BT907" s="42"/>
      <c r="BU907" s="42"/>
      <c r="BV907" s="42"/>
      <c r="BW907" s="43"/>
      <c r="BX907" s="191"/>
      <c r="BY907" s="191"/>
      <c r="BZ907" s="205"/>
      <c r="CA907" s="191"/>
      <c r="CB907" s="206"/>
      <c r="CC907" s="191"/>
      <c r="CD907" s="207">
        <f t="shared" si="453"/>
        <v>57.31976200663626</v>
      </c>
      <c r="CE907" s="47" t="s">
        <v>356</v>
      </c>
      <c r="CF907" s="42">
        <v>31.8</v>
      </c>
      <c r="CG907" s="42" t="s">
        <v>353</v>
      </c>
      <c r="CH907" s="42">
        <v>175</v>
      </c>
      <c r="CI907" s="191"/>
      <c r="CJ907" s="192"/>
      <c r="CK907" s="191" t="s">
        <v>357</v>
      </c>
      <c r="CL907" s="191" t="s">
        <v>358</v>
      </c>
      <c r="CM907" s="208">
        <v>0.13</v>
      </c>
      <c r="CN907" s="191">
        <v>470</v>
      </c>
      <c r="CO907" s="205">
        <f t="shared" si="454"/>
        <v>76.453736711801042</v>
      </c>
      <c r="CP907" s="191">
        <f t="shared" si="455"/>
        <v>42.989821504977193</v>
      </c>
      <c r="CQ907" s="145" t="s">
        <v>353</v>
      </c>
      <c r="CR907" s="191">
        <v>175</v>
      </c>
      <c r="CS907" s="191"/>
      <c r="CT907" s="191"/>
      <c r="CU907" s="191"/>
      <c r="CV907" s="192"/>
      <c r="CW907" s="191" t="s">
        <v>357</v>
      </c>
      <c r="CX907" s="209" t="s">
        <v>358</v>
      </c>
      <c r="CY907" s="208">
        <v>0.13</v>
      </c>
      <c r="CZ907" s="191">
        <v>470</v>
      </c>
      <c r="DA907" s="191"/>
      <c r="DB907" s="191">
        <f t="shared" si="456"/>
        <v>52.320291396112637</v>
      </c>
      <c r="DC907" s="43">
        <f t="shared" si="457"/>
        <v>0</v>
      </c>
      <c r="DD907" s="191" t="s">
        <v>362</v>
      </c>
      <c r="DE907" s="191">
        <v>100</v>
      </c>
      <c r="DF907" s="191" t="s">
        <v>361</v>
      </c>
      <c r="DG907" s="191">
        <v>20</v>
      </c>
      <c r="DH907" s="191" t="s">
        <v>353</v>
      </c>
      <c r="DI907" s="192">
        <v>175</v>
      </c>
      <c r="DJ907" s="191"/>
      <c r="DK907" s="209"/>
      <c r="DL907" s="208"/>
      <c r="DM907" s="191"/>
      <c r="DN907" s="191">
        <f t="shared" si="458"/>
        <v>52.320291396112637</v>
      </c>
      <c r="DO907" s="192">
        <f t="shared" si="459"/>
        <v>0</v>
      </c>
      <c r="DP907" s="191">
        <v>1</v>
      </c>
      <c r="DQ907" s="191" t="s">
        <v>363</v>
      </c>
      <c r="DR907" s="191" t="s">
        <v>371</v>
      </c>
      <c r="DS907" s="208">
        <v>0.13400000000000001</v>
      </c>
      <c r="DT907" s="191">
        <v>580</v>
      </c>
      <c r="DU907" s="191">
        <f t="shared" si="460"/>
        <v>7.5428596096119946</v>
      </c>
      <c r="DV907" s="191">
        <v>0.375</v>
      </c>
      <c r="DW907" s="191">
        <v>0.45</v>
      </c>
      <c r="DX907" s="192">
        <f t="shared" si="461"/>
        <v>9.5532936677727101</v>
      </c>
      <c r="DY907" s="191">
        <v>1</v>
      </c>
      <c r="DZ907" s="191" t="s">
        <v>363</v>
      </c>
      <c r="EA907" s="191" t="s">
        <v>371</v>
      </c>
      <c r="EB907" s="208">
        <v>0.13400000000000001</v>
      </c>
      <c r="EC907" s="191">
        <v>580</v>
      </c>
      <c r="ED907" s="191">
        <f t="shared" si="462"/>
        <v>2.9844513080577628</v>
      </c>
      <c r="EE907" s="191">
        <v>0.47499999999999998</v>
      </c>
      <c r="EF907" s="191">
        <v>0.47499999999999998</v>
      </c>
      <c r="EG907" s="191">
        <f t="shared" si="463"/>
        <v>4.776646833886355</v>
      </c>
      <c r="EH907" s="166">
        <f t="shared" si="464"/>
        <v>2</v>
      </c>
      <c r="EI907" s="205">
        <f t="shared" si="465"/>
        <v>2.8525555319956974</v>
      </c>
      <c r="EJ907" s="205">
        <f t="shared" si="466"/>
        <v>1.6779738423504102</v>
      </c>
      <c r="EK907" s="51">
        <f t="shared" si="480"/>
        <v>1.0564774657073526</v>
      </c>
      <c r="EL907" s="220">
        <f t="shared" si="467"/>
        <v>0.30782223400215125</v>
      </c>
      <c r="EM907" s="221">
        <f t="shared" si="468"/>
        <v>4.786513566540739</v>
      </c>
      <c r="EN907" s="191"/>
      <c r="EO907" s="313"/>
      <c r="EP907" s="192" t="s">
        <v>354</v>
      </c>
      <c r="EQ907" s="222">
        <f t="shared" si="469"/>
        <v>2.8525555319956974</v>
      </c>
      <c r="ER907" s="191">
        <f t="shared" si="470"/>
        <v>1.6779738423504102</v>
      </c>
      <c r="ES907" s="51">
        <f t="shared" si="471"/>
        <v>1.0564774657073526</v>
      </c>
      <c r="ET907" s="191">
        <f t="shared" si="481"/>
        <v>3.7760222340021512</v>
      </c>
      <c r="EU907" s="191">
        <f t="shared" si="472"/>
        <v>4.786513566540739</v>
      </c>
      <c r="EV907" s="191"/>
      <c r="EW907" s="191"/>
      <c r="EX907" s="192" t="str">
        <f t="shared" si="473"/>
        <v>Front</v>
      </c>
      <c r="EY907" s="145"/>
      <c r="EZ907" s="191"/>
      <c r="FA907" s="191"/>
      <c r="FB907" s="191"/>
      <c r="FC907" s="191"/>
      <c r="FD907" s="191"/>
      <c r="FE907" s="191"/>
      <c r="FF907" s="192"/>
      <c r="FG907" s="145"/>
      <c r="FH907" s="191"/>
      <c r="FI907" s="191"/>
      <c r="FJ907" s="191"/>
      <c r="FK907" s="191"/>
      <c r="FL907" s="191"/>
      <c r="FM907" s="191"/>
      <c r="FN907" s="192"/>
      <c r="FO907" s="145"/>
      <c r="FP907" s="191"/>
      <c r="FQ907" s="191"/>
      <c r="FR907" s="191"/>
      <c r="FS907" s="191"/>
      <c r="FT907" s="191"/>
      <c r="FU907" s="191"/>
      <c r="FV907" s="192"/>
      <c r="FW907" s="191"/>
      <c r="FX907" s="191"/>
      <c r="FY907" s="191"/>
      <c r="FZ907" s="191"/>
      <c r="GA907" s="191"/>
      <c r="GB907" s="191"/>
      <c r="GC907" s="191"/>
      <c r="GD907" s="210"/>
      <c r="GE907" s="145"/>
      <c r="GF907" s="191"/>
      <c r="GG907" s="191"/>
      <c r="GH907" s="191"/>
      <c r="GI907" s="191"/>
      <c r="GJ907" s="191"/>
      <c r="GK907" s="191"/>
      <c r="GL907" s="210"/>
      <c r="GM907" s="145"/>
      <c r="GN907" s="191"/>
      <c r="GO907" s="191"/>
      <c r="GP907" s="191"/>
      <c r="GQ907" s="191"/>
      <c r="GR907" s="191"/>
      <c r="GS907" s="191"/>
      <c r="GT907" s="210"/>
      <c r="GU907" s="145"/>
      <c r="GV907" s="191"/>
      <c r="GW907" s="191"/>
      <c r="GX907" s="191"/>
      <c r="GY907" s="191"/>
      <c r="GZ907" s="191"/>
      <c r="HA907" s="191"/>
      <c r="HB907" s="210"/>
      <c r="HC907" s="145"/>
      <c r="HD907" s="191"/>
      <c r="HE907" s="191"/>
      <c r="HF907" s="191"/>
      <c r="HG907" s="191"/>
      <c r="HH907" s="191"/>
      <c r="HI907" s="191"/>
      <c r="HJ907" s="210"/>
      <c r="HR907" s="310"/>
    </row>
    <row r="908" spans="1:226" s="309" customFormat="1" ht="14.45" customHeight="1" x14ac:dyDescent="0.25">
      <c r="A908" s="211" t="s">
        <v>431</v>
      </c>
      <c r="B908" s="194" t="s">
        <v>0</v>
      </c>
      <c r="C908" s="31">
        <f t="shared" si="482"/>
        <v>898</v>
      </c>
      <c r="D908" s="173" t="str">
        <f t="shared" si="436"/>
        <v>Dw_898</v>
      </c>
      <c r="E908" s="4">
        <v>405.86395766014118</v>
      </c>
      <c r="F908" s="195" t="s">
        <v>360</v>
      </c>
      <c r="G908" s="195">
        <v>17.5</v>
      </c>
      <c r="H908" s="3">
        <f t="shared" si="437"/>
        <v>50.501102508326092</v>
      </c>
      <c r="I908" s="196">
        <f t="shared" si="438"/>
        <v>185.289668679503</v>
      </c>
      <c r="J908" s="1">
        <f t="shared" si="439"/>
        <v>0.3</v>
      </c>
      <c r="K908" s="280">
        <f t="shared" si="440"/>
        <v>0.65949191241770033</v>
      </c>
      <c r="L908" s="280">
        <f t="shared" si="441"/>
        <v>0.75963599120010061</v>
      </c>
      <c r="M908" s="225">
        <f t="shared" si="442"/>
        <v>1.1007066745658931</v>
      </c>
      <c r="N908" s="15" t="s">
        <v>432</v>
      </c>
      <c r="O908" s="197">
        <f t="shared" si="443"/>
        <v>0.56972699340007549</v>
      </c>
      <c r="P908" s="198">
        <f t="shared" si="444"/>
        <v>0</v>
      </c>
      <c r="Q908" s="198">
        <f t="shared" si="445"/>
        <v>0</v>
      </c>
      <c r="R908" s="198">
        <f t="shared" si="446"/>
        <v>0.77120624014735972</v>
      </c>
      <c r="S908" s="77">
        <f t="shared" si="447"/>
        <v>0.82245540687563989</v>
      </c>
      <c r="T908" s="199"/>
      <c r="U908" s="3">
        <f t="shared" si="448"/>
        <v>1.8078063416307941</v>
      </c>
      <c r="V908" s="98">
        <f t="shared" si="449"/>
        <v>11.111756814057749</v>
      </c>
      <c r="W908" s="49">
        <f t="shared" si="450"/>
        <v>4.5448351105412907</v>
      </c>
      <c r="X908" s="317">
        <f t="shared" si="451"/>
        <v>8.063200815476726E-2</v>
      </c>
      <c r="Y908" s="318">
        <v>8.0632008154767273E-2</v>
      </c>
      <c r="Z908" s="200"/>
      <c r="AA908" s="66"/>
      <c r="AB908" s="66"/>
      <c r="AC908" s="66">
        <v>250</v>
      </c>
      <c r="AD908" s="66"/>
      <c r="AE908" s="66"/>
      <c r="AF908" s="66"/>
      <c r="AG908" s="66"/>
      <c r="AH908" s="195"/>
      <c r="AI908" s="34"/>
      <c r="AJ908" s="229">
        <v>180</v>
      </c>
      <c r="AK908" s="34"/>
      <c r="AL908" s="34"/>
      <c r="AM908" s="34"/>
      <c r="AN908" s="201"/>
      <c r="AO908" s="201"/>
      <c r="AP908" s="202">
        <v>240</v>
      </c>
      <c r="AQ908" s="18"/>
      <c r="AR908" s="18"/>
      <c r="AS908" s="18"/>
      <c r="AT908" s="51"/>
      <c r="AU908" s="17"/>
      <c r="AV908" s="18"/>
      <c r="AW908" s="112"/>
      <c r="AX908" s="103"/>
      <c r="AY908" s="18"/>
      <c r="AZ908" s="18"/>
      <c r="BA908" s="18"/>
      <c r="BB908" s="17"/>
      <c r="BC908" s="19"/>
      <c r="BD908" s="19"/>
      <c r="BE908" s="19"/>
      <c r="BF908" s="17"/>
      <c r="BG908" s="18"/>
      <c r="BH908" s="18"/>
      <c r="BI908" s="128"/>
      <c r="BJ908" s="331"/>
      <c r="BK908" s="332"/>
      <c r="BL908" s="332"/>
      <c r="BM908" s="332"/>
      <c r="BN908" s="333"/>
      <c r="BO908" s="203">
        <f t="shared" si="452"/>
        <v>6.9363999999999999</v>
      </c>
      <c r="BP908" s="285">
        <v>7.2805925996664111</v>
      </c>
      <c r="BQ908" s="204">
        <v>2.9643211485116945</v>
      </c>
      <c r="BR908" s="204"/>
      <c r="BS908" s="47"/>
      <c r="BT908" s="42"/>
      <c r="BU908" s="42"/>
      <c r="BV908" s="42"/>
      <c r="BW908" s="43"/>
      <c r="BX908" s="191"/>
      <c r="BY908" s="191"/>
      <c r="BZ908" s="205"/>
      <c r="CA908" s="191"/>
      <c r="CB908" s="206"/>
      <c r="CC908" s="191"/>
      <c r="CD908" s="207">
        <f t="shared" si="453"/>
        <v>55.5869006038509</v>
      </c>
      <c r="CE908" s="47" t="s">
        <v>356</v>
      </c>
      <c r="CF908" s="42">
        <v>31.8</v>
      </c>
      <c r="CG908" s="42" t="s">
        <v>353</v>
      </c>
      <c r="CH908" s="42">
        <v>175</v>
      </c>
      <c r="CI908" s="191"/>
      <c r="CJ908" s="192"/>
      <c r="CK908" s="191" t="s">
        <v>357</v>
      </c>
      <c r="CL908" s="191" t="s">
        <v>358</v>
      </c>
      <c r="CM908" s="208">
        <v>0.13</v>
      </c>
      <c r="CN908" s="191">
        <v>470</v>
      </c>
      <c r="CO908" s="205">
        <f t="shared" si="454"/>
        <v>74.315909811422927</v>
      </c>
      <c r="CP908" s="191">
        <f t="shared" si="455"/>
        <v>41.690175452888177</v>
      </c>
      <c r="CQ908" s="145" t="s">
        <v>353</v>
      </c>
      <c r="CR908" s="191">
        <v>175</v>
      </c>
      <c r="CS908" s="191"/>
      <c r="CT908" s="191"/>
      <c r="CU908" s="191"/>
      <c r="CV908" s="192"/>
      <c r="CW908" s="191" t="s">
        <v>357</v>
      </c>
      <c r="CX908" s="209" t="s">
        <v>358</v>
      </c>
      <c r="CY908" s="208">
        <v>0.13</v>
      </c>
      <c r="CZ908" s="191">
        <v>470</v>
      </c>
      <c r="DA908" s="191"/>
      <c r="DB908" s="191">
        <f t="shared" si="456"/>
        <v>50.501102508326092</v>
      </c>
      <c r="DC908" s="43">
        <f t="shared" si="457"/>
        <v>0</v>
      </c>
      <c r="DD908" s="191" t="s">
        <v>362</v>
      </c>
      <c r="DE908" s="191">
        <v>100</v>
      </c>
      <c r="DF908" s="191" t="s">
        <v>361</v>
      </c>
      <c r="DG908" s="191">
        <v>20</v>
      </c>
      <c r="DH908" s="191" t="s">
        <v>353</v>
      </c>
      <c r="DI908" s="192">
        <v>175</v>
      </c>
      <c r="DJ908" s="191"/>
      <c r="DK908" s="209"/>
      <c r="DL908" s="208"/>
      <c r="DM908" s="191"/>
      <c r="DN908" s="191">
        <f t="shared" si="458"/>
        <v>50.501102508326092</v>
      </c>
      <c r="DO908" s="192">
        <f t="shared" si="459"/>
        <v>0</v>
      </c>
      <c r="DP908" s="191">
        <v>1</v>
      </c>
      <c r="DQ908" s="191" t="s">
        <v>363</v>
      </c>
      <c r="DR908" s="191" t="s">
        <v>371</v>
      </c>
      <c r="DS908" s="208">
        <v>0.13400000000000001</v>
      </c>
      <c r="DT908" s="191">
        <v>580</v>
      </c>
      <c r="DU908" s="191">
        <f t="shared" si="460"/>
        <v>7.2805925996664111</v>
      </c>
      <c r="DV908" s="191">
        <v>0.375</v>
      </c>
      <c r="DW908" s="191">
        <v>0.45</v>
      </c>
      <c r="DX908" s="192">
        <f t="shared" si="461"/>
        <v>9.2644834339751494</v>
      </c>
      <c r="DY908" s="191">
        <v>1</v>
      </c>
      <c r="DZ908" s="191" t="s">
        <v>363</v>
      </c>
      <c r="EA908" s="191" t="s">
        <v>371</v>
      </c>
      <c r="EB908" s="208">
        <v>0.13400000000000001</v>
      </c>
      <c r="EC908" s="191">
        <v>580</v>
      </c>
      <c r="ED908" s="191">
        <f t="shared" si="462"/>
        <v>2.9643211485116945</v>
      </c>
      <c r="EE908" s="191">
        <v>0.47499999999999998</v>
      </c>
      <c r="EF908" s="191">
        <v>0.47499999999999998</v>
      </c>
      <c r="EG908" s="191">
        <f t="shared" si="463"/>
        <v>4.6322417169875747</v>
      </c>
      <c r="EH908" s="166">
        <f t="shared" si="464"/>
        <v>2</v>
      </c>
      <c r="EI908" s="205">
        <f t="shared" si="465"/>
        <v>3.0732707807723494</v>
      </c>
      <c r="EJ908" s="205">
        <f t="shared" si="466"/>
        <v>1.8078063416307939</v>
      </c>
      <c r="EK908" s="51">
        <f t="shared" ref="EK908:EK971" si="483">IF((BQ908-EJ908)/2&gt;$EK$2,$EK$2,MAX(BQ908-EJ908-$EL$2,(BQ908-EJ908)/2))</f>
        <v>0.90651480688090058</v>
      </c>
      <c r="EL908" s="220">
        <f t="shared" si="467"/>
        <v>0.19746460961382528</v>
      </c>
      <c r="EM908" s="221">
        <f t="shared" si="468"/>
        <v>5.5558784070288745</v>
      </c>
      <c r="EN908" s="191"/>
      <c r="EO908" s="313"/>
      <c r="EP908" s="192" t="s">
        <v>354</v>
      </c>
      <c r="EQ908" s="222">
        <f t="shared" si="469"/>
        <v>3.0732707807723494</v>
      </c>
      <c r="ER908" s="191">
        <f t="shared" si="470"/>
        <v>1.8078063416307939</v>
      </c>
      <c r="ES908" s="51">
        <f t="shared" si="471"/>
        <v>0.90651480688090058</v>
      </c>
      <c r="ET908" s="191">
        <f t="shared" ref="ET908:ET971" si="484">IF((BO908/2-($EI$2*POWER(Y908*I908/(EH908*$EI$2),2/5)))/2&gt;0,BO908/2+EL908,EL908)</f>
        <v>3.6656646096138252</v>
      </c>
      <c r="EU908" s="191">
        <f t="shared" si="472"/>
        <v>5.5558784070288745</v>
      </c>
      <c r="EV908" s="191"/>
      <c r="EW908" s="191"/>
      <c r="EX908" s="192" t="str">
        <f t="shared" si="473"/>
        <v>Front</v>
      </c>
      <c r="EY908" s="145"/>
      <c r="EZ908" s="191"/>
      <c r="FA908" s="191"/>
      <c r="FB908" s="191"/>
      <c r="FC908" s="191"/>
      <c r="FD908" s="191"/>
      <c r="FE908" s="191"/>
      <c r="FF908" s="192"/>
      <c r="FG908" s="145"/>
      <c r="FH908" s="191"/>
      <c r="FI908" s="191"/>
      <c r="FJ908" s="191"/>
      <c r="FK908" s="191"/>
      <c r="FL908" s="191"/>
      <c r="FM908" s="191"/>
      <c r="FN908" s="192"/>
      <c r="FO908" s="145"/>
      <c r="FP908" s="191"/>
      <c r="FQ908" s="191"/>
      <c r="FR908" s="191"/>
      <c r="FS908" s="191"/>
      <c r="FT908" s="191"/>
      <c r="FU908" s="191"/>
      <c r="FV908" s="192"/>
      <c r="FW908" s="191"/>
      <c r="FX908" s="191"/>
      <c r="FY908" s="191"/>
      <c r="FZ908" s="191"/>
      <c r="GA908" s="191"/>
      <c r="GB908" s="191"/>
      <c r="GC908" s="191"/>
      <c r="GD908" s="210"/>
      <c r="GE908" s="145"/>
      <c r="GF908" s="191"/>
      <c r="GG908" s="191"/>
      <c r="GH908" s="191"/>
      <c r="GI908" s="191"/>
      <c r="GJ908" s="191"/>
      <c r="GK908" s="191"/>
      <c r="GL908" s="210"/>
      <c r="GM908" s="145"/>
      <c r="GN908" s="191"/>
      <c r="GO908" s="191"/>
      <c r="GP908" s="191"/>
      <c r="GQ908" s="191"/>
      <c r="GR908" s="191"/>
      <c r="GS908" s="191"/>
      <c r="GT908" s="210"/>
      <c r="GU908" s="145"/>
      <c r="GV908" s="191"/>
      <c r="GW908" s="191"/>
      <c r="GX908" s="191"/>
      <c r="GY908" s="191"/>
      <c r="GZ908" s="191"/>
      <c r="HA908" s="191"/>
      <c r="HB908" s="210"/>
      <c r="HC908" s="145"/>
      <c r="HD908" s="191"/>
      <c r="HE908" s="191"/>
      <c r="HF908" s="191"/>
      <c r="HG908" s="191"/>
      <c r="HH908" s="191"/>
      <c r="HI908" s="191"/>
      <c r="HJ908" s="210"/>
      <c r="HR908" s="310"/>
    </row>
    <row r="909" spans="1:226" s="309" customFormat="1" ht="14.45" customHeight="1" x14ac:dyDescent="0.25">
      <c r="A909" s="211" t="s">
        <v>431</v>
      </c>
      <c r="B909" s="194" t="s">
        <v>0</v>
      </c>
      <c r="C909" s="31">
        <f t="shared" ref="C909:C972" si="485">C908+1</f>
        <v>899</v>
      </c>
      <c r="D909" s="173" t="str">
        <f t="shared" si="436"/>
        <v>Dw_899</v>
      </c>
      <c r="E909" s="4">
        <v>480.77034258908878</v>
      </c>
      <c r="F909" s="195" t="s">
        <v>360</v>
      </c>
      <c r="G909" s="195">
        <v>17.5</v>
      </c>
      <c r="H909" s="3">
        <f t="shared" si="437"/>
        <v>48.510605395327701</v>
      </c>
      <c r="I909" s="196">
        <f t="shared" si="438"/>
        <v>183.98684478760717</v>
      </c>
      <c r="J909" s="1">
        <f t="shared" si="439"/>
        <v>0.3</v>
      </c>
      <c r="K909" s="280">
        <f t="shared" si="440"/>
        <v>0.63468810493828898</v>
      </c>
      <c r="L909" s="280">
        <f t="shared" si="441"/>
        <v>0.73189169648603569</v>
      </c>
      <c r="M909" s="225">
        <f t="shared" si="442"/>
        <v>1.1378141539663893</v>
      </c>
      <c r="N909" s="15" t="s">
        <v>432</v>
      </c>
      <c r="O909" s="197">
        <f t="shared" si="443"/>
        <v>0.5489187723645268</v>
      </c>
      <c r="P909" s="198">
        <f t="shared" si="444"/>
        <v>0</v>
      </c>
      <c r="Q909" s="198">
        <f t="shared" si="445"/>
        <v>0</v>
      </c>
      <c r="R909" s="198">
        <f t="shared" si="446"/>
        <v>0.79720546440125895</v>
      </c>
      <c r="S909" s="77">
        <f t="shared" si="447"/>
        <v>0.77554591679977747</v>
      </c>
      <c r="T909" s="199"/>
      <c r="U909" s="3">
        <f t="shared" si="448"/>
        <v>1.8431136738101237</v>
      </c>
      <c r="V909" s="98">
        <f t="shared" si="449"/>
        <v>11.550031249591893</v>
      </c>
      <c r="W909" s="49">
        <f t="shared" si="450"/>
        <v>4.2000410515808575</v>
      </c>
      <c r="X909" s="317">
        <f t="shared" si="451"/>
        <v>8.5226067186867482E-2</v>
      </c>
      <c r="Y909" s="318">
        <v>8.5226067186867482E-2</v>
      </c>
      <c r="Z909" s="200"/>
      <c r="AA909" s="66"/>
      <c r="AB909" s="66"/>
      <c r="AC909" s="66">
        <v>250</v>
      </c>
      <c r="AD909" s="66"/>
      <c r="AE909" s="66"/>
      <c r="AF909" s="66"/>
      <c r="AG909" s="66"/>
      <c r="AH909" s="195"/>
      <c r="AI909" s="34"/>
      <c r="AJ909" s="229">
        <v>180</v>
      </c>
      <c r="AK909" s="34"/>
      <c r="AL909" s="34"/>
      <c r="AM909" s="34"/>
      <c r="AN909" s="201"/>
      <c r="AO909" s="201"/>
      <c r="AP909" s="202">
        <v>240</v>
      </c>
      <c r="AQ909" s="18"/>
      <c r="AR909" s="18"/>
      <c r="AS909" s="18"/>
      <c r="AT909" s="51"/>
      <c r="AU909" s="17"/>
      <c r="AV909" s="18"/>
      <c r="AW909" s="112"/>
      <c r="AX909" s="103"/>
      <c r="AY909" s="18"/>
      <c r="AZ909" s="18"/>
      <c r="BA909" s="18"/>
      <c r="BB909" s="17"/>
      <c r="BC909" s="19"/>
      <c r="BD909" s="19"/>
      <c r="BE909" s="19"/>
      <c r="BF909" s="17"/>
      <c r="BG909" s="18"/>
      <c r="BH909" s="18"/>
      <c r="BI909" s="128"/>
      <c r="BJ909" s="331"/>
      <c r="BK909" s="332"/>
      <c r="BL909" s="332"/>
      <c r="BM909" s="332"/>
      <c r="BN909" s="333"/>
      <c r="BO909" s="203">
        <f t="shared" si="452"/>
        <v>6.9363999999999999</v>
      </c>
      <c r="BP909" s="285">
        <v>6.993628596293135</v>
      </c>
      <c r="BQ909" s="204">
        <v>3.1215167074421459</v>
      </c>
      <c r="BR909" s="204"/>
      <c r="BS909" s="47"/>
      <c r="BT909" s="42"/>
      <c r="BU909" s="42"/>
      <c r="BV909" s="42"/>
      <c r="BW909" s="43"/>
      <c r="BX909" s="191"/>
      <c r="BY909" s="191"/>
      <c r="BZ909" s="205"/>
      <c r="CA909" s="191"/>
      <c r="CB909" s="206"/>
      <c r="CC909" s="191"/>
      <c r="CD909" s="207">
        <f t="shared" si="453"/>
        <v>55.196053436282149</v>
      </c>
      <c r="CE909" s="47" t="s">
        <v>356</v>
      </c>
      <c r="CF909" s="42">
        <v>31.8</v>
      </c>
      <c r="CG909" s="42" t="s">
        <v>353</v>
      </c>
      <c r="CH909" s="42">
        <v>175</v>
      </c>
      <c r="CI909" s="191"/>
      <c r="CJ909" s="192"/>
      <c r="CK909" s="191" t="s">
        <v>357</v>
      </c>
      <c r="CL909" s="191" t="s">
        <v>358</v>
      </c>
      <c r="CM909" s="208">
        <v>0.13</v>
      </c>
      <c r="CN909" s="191">
        <v>470</v>
      </c>
      <c r="CO909" s="205">
        <f t="shared" si="454"/>
        <v>76.994080145523895</v>
      </c>
      <c r="CP909" s="191">
        <f t="shared" si="455"/>
        <v>41.397040077211614</v>
      </c>
      <c r="CQ909" s="145" t="s">
        <v>353</v>
      </c>
      <c r="CR909" s="191">
        <v>175</v>
      </c>
      <c r="CS909" s="191"/>
      <c r="CT909" s="191"/>
      <c r="CU909" s="191"/>
      <c r="CV909" s="192"/>
      <c r="CW909" s="191" t="s">
        <v>357</v>
      </c>
      <c r="CX909" s="209" t="s">
        <v>358</v>
      </c>
      <c r="CY909" s="208">
        <v>0.13</v>
      </c>
      <c r="CZ909" s="191">
        <v>470</v>
      </c>
      <c r="DA909" s="191"/>
      <c r="DB909" s="191">
        <f t="shared" si="456"/>
        <v>48.510605395327701</v>
      </c>
      <c r="DC909" s="43">
        <f t="shared" si="457"/>
        <v>0</v>
      </c>
      <c r="DD909" s="191" t="s">
        <v>362</v>
      </c>
      <c r="DE909" s="191">
        <v>100</v>
      </c>
      <c r="DF909" s="191" t="s">
        <v>361</v>
      </c>
      <c r="DG909" s="191">
        <v>20</v>
      </c>
      <c r="DH909" s="191" t="s">
        <v>353</v>
      </c>
      <c r="DI909" s="192">
        <v>175</v>
      </c>
      <c r="DJ909" s="191"/>
      <c r="DK909" s="209"/>
      <c r="DL909" s="208"/>
      <c r="DM909" s="191"/>
      <c r="DN909" s="191">
        <f t="shared" si="458"/>
        <v>48.510605395327701</v>
      </c>
      <c r="DO909" s="192">
        <f t="shared" si="459"/>
        <v>0</v>
      </c>
      <c r="DP909" s="191">
        <v>1</v>
      </c>
      <c r="DQ909" s="191" t="s">
        <v>363</v>
      </c>
      <c r="DR909" s="191" t="s">
        <v>371</v>
      </c>
      <c r="DS909" s="208">
        <v>0.13400000000000001</v>
      </c>
      <c r="DT909" s="191">
        <v>580</v>
      </c>
      <c r="DU909" s="191">
        <f t="shared" si="460"/>
        <v>6.993628596293135</v>
      </c>
      <c r="DV909" s="191">
        <v>0.375</v>
      </c>
      <c r="DW909" s="191">
        <v>0.45</v>
      </c>
      <c r="DX909" s="192">
        <f t="shared" si="461"/>
        <v>9.1993422393803588</v>
      </c>
      <c r="DY909" s="191">
        <v>1</v>
      </c>
      <c r="DZ909" s="191" t="s">
        <v>363</v>
      </c>
      <c r="EA909" s="191" t="s">
        <v>371</v>
      </c>
      <c r="EB909" s="208">
        <v>0.13400000000000001</v>
      </c>
      <c r="EC909" s="191">
        <v>580</v>
      </c>
      <c r="ED909" s="191">
        <f t="shared" si="462"/>
        <v>3.1215167074421459</v>
      </c>
      <c r="EE909" s="191">
        <v>0.47499999999999998</v>
      </c>
      <c r="EF909" s="191">
        <v>0.47499999999999998</v>
      </c>
      <c r="EG909" s="191">
        <f t="shared" si="463"/>
        <v>4.5996711196901794</v>
      </c>
      <c r="EH909" s="166">
        <f t="shared" si="464"/>
        <v>2</v>
      </c>
      <c r="EI909" s="205">
        <f t="shared" si="465"/>
        <v>3.1332932454772102</v>
      </c>
      <c r="EJ909" s="205">
        <f t="shared" si="466"/>
        <v>1.8431136738101237</v>
      </c>
      <c r="EK909" s="51">
        <f t="shared" si="483"/>
        <v>1.0284030336320222</v>
      </c>
      <c r="EL909" s="220">
        <f t="shared" si="467"/>
        <v>0.16745337726139486</v>
      </c>
      <c r="EM909" s="221">
        <f t="shared" si="468"/>
        <v>5.7750156247959463</v>
      </c>
      <c r="EN909" s="191"/>
      <c r="EO909" s="313"/>
      <c r="EP909" s="192" t="s">
        <v>354</v>
      </c>
      <c r="EQ909" s="222">
        <f t="shared" si="469"/>
        <v>3.1332932454772102</v>
      </c>
      <c r="ER909" s="191">
        <f t="shared" si="470"/>
        <v>1.8431136738101237</v>
      </c>
      <c r="ES909" s="51">
        <f t="shared" si="471"/>
        <v>1.0284030336320222</v>
      </c>
      <c r="ET909" s="191">
        <f t="shared" si="484"/>
        <v>3.635653377261395</v>
      </c>
      <c r="EU909" s="191">
        <f t="shared" si="472"/>
        <v>5.7750156247959463</v>
      </c>
      <c r="EV909" s="191"/>
      <c r="EW909" s="191"/>
      <c r="EX909" s="192" t="str">
        <f t="shared" si="473"/>
        <v>Front</v>
      </c>
      <c r="EY909" s="145"/>
      <c r="EZ909" s="191"/>
      <c r="FA909" s="191"/>
      <c r="FB909" s="191"/>
      <c r="FC909" s="191"/>
      <c r="FD909" s="191"/>
      <c r="FE909" s="191"/>
      <c r="FF909" s="192"/>
      <c r="FG909" s="145"/>
      <c r="FH909" s="191"/>
      <c r="FI909" s="191"/>
      <c r="FJ909" s="191"/>
      <c r="FK909" s="191"/>
      <c r="FL909" s="191"/>
      <c r="FM909" s="191"/>
      <c r="FN909" s="192"/>
      <c r="FO909" s="145"/>
      <c r="FP909" s="191"/>
      <c r="FQ909" s="191"/>
      <c r="FR909" s="191"/>
      <c r="FS909" s="191"/>
      <c r="FT909" s="191"/>
      <c r="FU909" s="191"/>
      <c r="FV909" s="192"/>
      <c r="FW909" s="191"/>
      <c r="FX909" s="191"/>
      <c r="FY909" s="191"/>
      <c r="FZ909" s="191"/>
      <c r="GA909" s="191"/>
      <c r="GB909" s="191"/>
      <c r="GC909" s="191"/>
      <c r="GD909" s="210"/>
      <c r="GE909" s="145"/>
      <c r="GF909" s="191"/>
      <c r="GG909" s="191"/>
      <c r="GH909" s="191"/>
      <c r="GI909" s="191"/>
      <c r="GJ909" s="191"/>
      <c r="GK909" s="191"/>
      <c r="GL909" s="210"/>
      <c r="GM909" s="145"/>
      <c r="GN909" s="191"/>
      <c r="GO909" s="191"/>
      <c r="GP909" s="191"/>
      <c r="GQ909" s="191"/>
      <c r="GR909" s="191"/>
      <c r="GS909" s="191"/>
      <c r="GT909" s="210"/>
      <c r="GU909" s="145"/>
      <c r="GV909" s="191"/>
      <c r="GW909" s="191"/>
      <c r="GX909" s="191"/>
      <c r="GY909" s="191"/>
      <c r="GZ909" s="191"/>
      <c r="HA909" s="191"/>
      <c r="HB909" s="210"/>
      <c r="HC909" s="145"/>
      <c r="HD909" s="191"/>
      <c r="HE909" s="191"/>
      <c r="HF909" s="191"/>
      <c r="HG909" s="191"/>
      <c r="HH909" s="191"/>
      <c r="HI909" s="191"/>
      <c r="HJ909" s="210"/>
      <c r="HR909" s="310"/>
    </row>
    <row r="910" spans="1:226" s="309" customFormat="1" ht="14.45" customHeight="1" x14ac:dyDescent="0.25">
      <c r="A910" s="211" t="s">
        <v>431</v>
      </c>
      <c r="B910" s="194" t="s">
        <v>0</v>
      </c>
      <c r="C910" s="31">
        <f t="shared" si="485"/>
        <v>900</v>
      </c>
      <c r="D910" s="173" t="str">
        <f t="shared" si="436"/>
        <v>Dw_900</v>
      </c>
      <c r="E910" s="4">
        <v>481.71670446414907</v>
      </c>
      <c r="F910" s="195" t="s">
        <v>360</v>
      </c>
      <c r="G910" s="195">
        <v>17.5</v>
      </c>
      <c r="H910" s="3">
        <f t="shared" si="437"/>
        <v>45.009745884283106</v>
      </c>
      <c r="I910" s="196">
        <f t="shared" si="438"/>
        <v>169.70676785138045</v>
      </c>
      <c r="J910" s="1">
        <f t="shared" si="439"/>
        <v>0.3</v>
      </c>
      <c r="K910" s="280">
        <f t="shared" si="440"/>
        <v>0.63889786247059432</v>
      </c>
      <c r="L910" s="280">
        <f t="shared" si="441"/>
        <v>0.73867130854772156</v>
      </c>
      <c r="M910" s="225">
        <f t="shared" si="442"/>
        <v>1.1311334768764387</v>
      </c>
      <c r="N910" s="15" t="s">
        <v>432</v>
      </c>
      <c r="O910" s="197">
        <f t="shared" si="443"/>
        <v>0.55400348141079125</v>
      </c>
      <c r="P910" s="198">
        <f t="shared" si="444"/>
        <v>0</v>
      </c>
      <c r="Q910" s="198">
        <f t="shared" si="445"/>
        <v>0</v>
      </c>
      <c r="R910" s="198">
        <f t="shared" si="446"/>
        <v>0.79252467161674056</v>
      </c>
      <c r="S910" s="77">
        <f t="shared" si="447"/>
        <v>0.75240424220797841</v>
      </c>
      <c r="T910" s="199"/>
      <c r="U910" s="3">
        <f t="shared" si="448"/>
        <v>1.779249708754056</v>
      </c>
      <c r="V910" s="98">
        <f t="shared" si="449"/>
        <v>10.763480388744735</v>
      </c>
      <c r="W910" s="49">
        <f t="shared" si="450"/>
        <v>4.1817092853487567</v>
      </c>
      <c r="X910" s="317">
        <f t="shared" si="451"/>
        <v>8.4600321484443547E-2</v>
      </c>
      <c r="Y910" s="318">
        <v>8.4600321484443533E-2</v>
      </c>
      <c r="Z910" s="200"/>
      <c r="AA910" s="66"/>
      <c r="AB910" s="66"/>
      <c r="AC910" s="66">
        <v>250</v>
      </c>
      <c r="AD910" s="66"/>
      <c r="AE910" s="66"/>
      <c r="AF910" s="66"/>
      <c r="AG910" s="66"/>
      <c r="AH910" s="195"/>
      <c r="AI910" s="34"/>
      <c r="AJ910" s="229">
        <v>180</v>
      </c>
      <c r="AK910" s="34"/>
      <c r="AL910" s="34"/>
      <c r="AM910" s="34"/>
      <c r="AN910" s="201"/>
      <c r="AO910" s="201"/>
      <c r="AP910" s="202">
        <v>240</v>
      </c>
      <c r="AQ910" s="18"/>
      <c r="AR910" s="18"/>
      <c r="AS910" s="18"/>
      <c r="AT910" s="51"/>
      <c r="AU910" s="17"/>
      <c r="AV910" s="18"/>
      <c r="AW910" s="112"/>
      <c r="AX910" s="103"/>
      <c r="AY910" s="18"/>
      <c r="AZ910" s="18"/>
      <c r="BA910" s="18"/>
      <c r="BB910" s="17"/>
      <c r="BC910" s="19"/>
      <c r="BD910" s="19"/>
      <c r="BE910" s="19"/>
      <c r="BF910" s="17"/>
      <c r="BG910" s="18"/>
      <c r="BH910" s="18"/>
      <c r="BI910" s="128"/>
      <c r="BJ910" s="331"/>
      <c r="BK910" s="332"/>
      <c r="BL910" s="332"/>
      <c r="BM910" s="332"/>
      <c r="BN910" s="333"/>
      <c r="BO910" s="203">
        <f t="shared" si="452"/>
        <v>6.9363999999999999</v>
      </c>
      <c r="BP910" s="285">
        <v>6.4889201724645504</v>
      </c>
      <c r="BQ910" s="204">
        <v>2.9677979764778177</v>
      </c>
      <c r="BR910" s="204"/>
      <c r="BS910" s="47"/>
      <c r="BT910" s="42"/>
      <c r="BU910" s="42"/>
      <c r="BV910" s="42"/>
      <c r="BW910" s="43"/>
      <c r="BX910" s="191"/>
      <c r="BY910" s="191"/>
      <c r="BZ910" s="205"/>
      <c r="CA910" s="191"/>
      <c r="CB910" s="206"/>
      <c r="CC910" s="191"/>
      <c r="CD910" s="207">
        <f t="shared" si="453"/>
        <v>50.912030355414132</v>
      </c>
      <c r="CE910" s="47" t="s">
        <v>356</v>
      </c>
      <c r="CF910" s="42">
        <v>31.8</v>
      </c>
      <c r="CG910" s="42" t="s">
        <v>353</v>
      </c>
      <c r="CH910" s="42">
        <v>175</v>
      </c>
      <c r="CI910" s="191"/>
      <c r="CJ910" s="192"/>
      <c r="CK910" s="191" t="s">
        <v>357</v>
      </c>
      <c r="CL910" s="191" t="s">
        <v>358</v>
      </c>
      <c r="CM910" s="208">
        <v>0.13</v>
      </c>
      <c r="CN910" s="191">
        <v>470</v>
      </c>
      <c r="CO910" s="205">
        <f t="shared" si="454"/>
        <v>69.715722231386366</v>
      </c>
      <c r="CP910" s="191">
        <f t="shared" si="455"/>
        <v>38.184022766560602</v>
      </c>
      <c r="CQ910" s="145" t="s">
        <v>353</v>
      </c>
      <c r="CR910" s="191">
        <v>175</v>
      </c>
      <c r="CS910" s="191"/>
      <c r="CT910" s="191"/>
      <c r="CU910" s="191"/>
      <c r="CV910" s="192"/>
      <c r="CW910" s="191" t="s">
        <v>357</v>
      </c>
      <c r="CX910" s="209" t="s">
        <v>358</v>
      </c>
      <c r="CY910" s="208">
        <v>0.13</v>
      </c>
      <c r="CZ910" s="191">
        <v>470</v>
      </c>
      <c r="DA910" s="191"/>
      <c r="DB910" s="191">
        <f t="shared" si="456"/>
        <v>45.009745884283106</v>
      </c>
      <c r="DC910" s="43">
        <f t="shared" si="457"/>
        <v>0</v>
      </c>
      <c r="DD910" s="191" t="s">
        <v>362</v>
      </c>
      <c r="DE910" s="191">
        <v>100</v>
      </c>
      <c r="DF910" s="191" t="s">
        <v>361</v>
      </c>
      <c r="DG910" s="191">
        <v>20</v>
      </c>
      <c r="DH910" s="191" t="s">
        <v>353</v>
      </c>
      <c r="DI910" s="192">
        <v>175</v>
      </c>
      <c r="DJ910" s="191"/>
      <c r="DK910" s="209"/>
      <c r="DL910" s="208"/>
      <c r="DM910" s="191"/>
      <c r="DN910" s="191">
        <f t="shared" si="458"/>
        <v>45.009745884283106</v>
      </c>
      <c r="DO910" s="192">
        <f t="shared" si="459"/>
        <v>0</v>
      </c>
      <c r="DP910" s="191">
        <v>1</v>
      </c>
      <c r="DQ910" s="191" t="s">
        <v>363</v>
      </c>
      <c r="DR910" s="191" t="s">
        <v>371</v>
      </c>
      <c r="DS910" s="208">
        <v>0.13400000000000001</v>
      </c>
      <c r="DT910" s="191">
        <v>580</v>
      </c>
      <c r="DU910" s="191">
        <f t="shared" si="460"/>
        <v>6.4889201724645504</v>
      </c>
      <c r="DV910" s="191">
        <v>0.375</v>
      </c>
      <c r="DW910" s="191">
        <v>0.45</v>
      </c>
      <c r="DX910" s="192">
        <f t="shared" si="461"/>
        <v>8.4853383925690231</v>
      </c>
      <c r="DY910" s="191">
        <v>1</v>
      </c>
      <c r="DZ910" s="191" t="s">
        <v>363</v>
      </c>
      <c r="EA910" s="191" t="s">
        <v>371</v>
      </c>
      <c r="EB910" s="208">
        <v>0.13400000000000001</v>
      </c>
      <c r="EC910" s="191">
        <v>580</v>
      </c>
      <c r="ED910" s="191">
        <f t="shared" si="462"/>
        <v>2.9677979764778177</v>
      </c>
      <c r="EE910" s="191">
        <v>0.47499999999999998</v>
      </c>
      <c r="EF910" s="191">
        <v>0.47499999999999998</v>
      </c>
      <c r="EG910" s="191">
        <f t="shared" si="463"/>
        <v>4.2426691962845116</v>
      </c>
      <c r="EH910" s="166">
        <f t="shared" si="464"/>
        <v>2</v>
      </c>
      <c r="EI910" s="205">
        <f t="shared" si="465"/>
        <v>3.0247245048818949</v>
      </c>
      <c r="EJ910" s="205">
        <f t="shared" si="466"/>
        <v>1.779249708754056</v>
      </c>
      <c r="EK910" s="51">
        <f t="shared" si="483"/>
        <v>0.93854826772376176</v>
      </c>
      <c r="EL910" s="220">
        <f t="shared" si="467"/>
        <v>0.22173774755905251</v>
      </c>
      <c r="EM910" s="221">
        <f t="shared" si="468"/>
        <v>5.3817401943723677</v>
      </c>
      <c r="EN910" s="191"/>
      <c r="EO910" s="313"/>
      <c r="EP910" s="192" t="s">
        <v>354</v>
      </c>
      <c r="EQ910" s="222">
        <f t="shared" si="469"/>
        <v>3.0247245048818949</v>
      </c>
      <c r="ER910" s="191">
        <f t="shared" si="470"/>
        <v>1.779249708754056</v>
      </c>
      <c r="ES910" s="51">
        <f t="shared" si="471"/>
        <v>0.93854826772376176</v>
      </c>
      <c r="ET910" s="191">
        <f t="shared" si="484"/>
        <v>3.6899377475590525</v>
      </c>
      <c r="EU910" s="191">
        <f t="shared" si="472"/>
        <v>5.3817401943723677</v>
      </c>
      <c r="EV910" s="191"/>
      <c r="EW910" s="191"/>
      <c r="EX910" s="192" t="str">
        <f t="shared" si="473"/>
        <v>Front</v>
      </c>
      <c r="EY910" s="145"/>
      <c r="EZ910" s="191"/>
      <c r="FA910" s="191"/>
      <c r="FB910" s="191"/>
      <c r="FC910" s="191"/>
      <c r="FD910" s="191"/>
      <c r="FE910" s="191"/>
      <c r="FF910" s="192"/>
      <c r="FG910" s="145"/>
      <c r="FH910" s="191"/>
      <c r="FI910" s="191"/>
      <c r="FJ910" s="191"/>
      <c r="FK910" s="191"/>
      <c r="FL910" s="191"/>
      <c r="FM910" s="191"/>
      <c r="FN910" s="192"/>
      <c r="FO910" s="145"/>
      <c r="FP910" s="191"/>
      <c r="FQ910" s="191"/>
      <c r="FR910" s="191"/>
      <c r="FS910" s="191"/>
      <c r="FT910" s="191"/>
      <c r="FU910" s="191"/>
      <c r="FV910" s="192"/>
      <c r="FW910" s="191"/>
      <c r="FX910" s="191"/>
      <c r="FY910" s="191"/>
      <c r="FZ910" s="191"/>
      <c r="GA910" s="191"/>
      <c r="GB910" s="191"/>
      <c r="GC910" s="191"/>
      <c r="GD910" s="210"/>
      <c r="GE910" s="145"/>
      <c r="GF910" s="191"/>
      <c r="GG910" s="191"/>
      <c r="GH910" s="191"/>
      <c r="GI910" s="191"/>
      <c r="GJ910" s="191"/>
      <c r="GK910" s="191"/>
      <c r="GL910" s="210"/>
      <c r="GM910" s="145"/>
      <c r="GN910" s="191"/>
      <c r="GO910" s="191"/>
      <c r="GP910" s="191"/>
      <c r="GQ910" s="191"/>
      <c r="GR910" s="191"/>
      <c r="GS910" s="191"/>
      <c r="GT910" s="210"/>
      <c r="GU910" s="145"/>
      <c r="GV910" s="191"/>
      <c r="GW910" s="191"/>
      <c r="GX910" s="191"/>
      <c r="GY910" s="191"/>
      <c r="GZ910" s="191"/>
      <c r="HA910" s="191"/>
      <c r="HB910" s="210"/>
      <c r="HC910" s="145"/>
      <c r="HD910" s="191"/>
      <c r="HE910" s="191"/>
      <c r="HF910" s="191"/>
      <c r="HG910" s="191"/>
      <c r="HH910" s="191"/>
      <c r="HI910" s="191"/>
      <c r="HJ910" s="210"/>
      <c r="HR910" s="310"/>
    </row>
    <row r="911" spans="1:226" s="309" customFormat="1" ht="14.45" customHeight="1" x14ac:dyDescent="0.25">
      <c r="A911" s="211" t="s">
        <v>431</v>
      </c>
      <c r="B911" s="194" t="s">
        <v>0</v>
      </c>
      <c r="C911" s="31">
        <f t="shared" si="485"/>
        <v>901</v>
      </c>
      <c r="D911" s="173" t="str">
        <f t="shared" ref="D911:D1009" si="486">CONCATENATE(A911,"_",C911)</f>
        <v>Dw_901</v>
      </c>
      <c r="E911" s="4">
        <v>441.89557537909337</v>
      </c>
      <c r="F911" s="195" t="s">
        <v>360</v>
      </c>
      <c r="G911" s="195">
        <v>17.5</v>
      </c>
      <c r="H911" s="3">
        <f t="shared" ref="H911:H1009" si="487">BO911*BP911</f>
        <v>45.675211932528001</v>
      </c>
      <c r="I911" s="196">
        <f t="shared" ref="I911:I1009" si="488">2*H911+2*(BO911+BP911)*BQ911</f>
        <v>172.10769779239467</v>
      </c>
      <c r="J911" s="1">
        <f t="shared" ref="J911:J1009" si="489">CD911/I911</f>
        <v>0.3</v>
      </c>
      <c r="K911" s="280">
        <f t="shared" ref="K911:K1009" si="490">CD911/(2*(BO911+BP911)*BQ911)</f>
        <v>0.63935181101054184</v>
      </c>
      <c r="L911" s="280">
        <f t="shared" ref="L911:L1009" si="491">CD911/(2*(BO911+BP911)*BQ911 - V911)</f>
        <v>0.73623815275842797</v>
      </c>
      <c r="M911" s="225">
        <f t="shared" ref="M911:M1009" si="492">CD911/H911</f>
        <v>1.1304229833457653</v>
      </c>
      <c r="N911" s="15" t="s">
        <v>432</v>
      </c>
      <c r="O911" s="197">
        <f t="shared" ref="O911:O1009" si="493">CP911/(2*(BO911+BP911)*BQ911-V911)</f>
        <v>0.552178614568821</v>
      </c>
      <c r="P911" s="198">
        <f t="shared" ref="P911:P1009" si="494">DC911/H911</f>
        <v>0</v>
      </c>
      <c r="Q911" s="198">
        <f t="shared" ref="Q911:Q1009" si="495">DO911/H911</f>
        <v>0</v>
      </c>
      <c r="R911" s="198">
        <f t="shared" ref="R911:R1009" si="496">DX911/(DU911*2*(DV911+DW911))</f>
        <v>0.79202686683631984</v>
      </c>
      <c r="S911" s="77">
        <f t="shared" ref="S911:S1009" si="497">EG911/(ED911*2*(EE911+EF911))</f>
        <v>0.75831939095317047</v>
      </c>
      <c r="T911" s="199"/>
      <c r="U911" s="3">
        <f t="shared" ref="U911:U1009" si="498">(EJ911*(EN911+1)*EM911+ER911*(EV911+1)*EU911+EZ911*(FD911+1)*FC911+FH911*(FL911+1)*FK911+FP911*(FT911+1)*FS911+FX911*(GB911+1)*GA911+GF911*(GJ911+1)*GI911+GN911*(GR911+1)*GQ911+GV911*(GZ911+1)*GY911+HD911*(HH911+1)*HG911)/V911</f>
        <v>1.7679642788134222</v>
      </c>
      <c r="V911" s="98">
        <f t="shared" ref="V911:V1009" si="499">(EN911+1)*EM911+(EV911+1)*EU911+(FD911+1)*FC911+(FL911+1)*FK911+(FT911+1)*FS911+(GB911+1)*GA911+(GJ911+1)*GI911+(GR911+1)*GQ911+(GZ911+1)*GY911+(HH911+1)*HG911</f>
        <v>10.627372149944895</v>
      </c>
      <c r="W911" s="49">
        <f t="shared" ref="W911:W1009" si="500">H911/V911</f>
        <v>4.297883925403406</v>
      </c>
      <c r="X911" s="317">
        <f t="shared" ref="X911:X1009" si="501">V911*SQRT(U911)/I911</f>
        <v>8.2103625831776536E-2</v>
      </c>
      <c r="Y911" s="318">
        <v>8.2103625831776522E-2</v>
      </c>
      <c r="Z911" s="200"/>
      <c r="AA911" s="66"/>
      <c r="AB911" s="66"/>
      <c r="AC911" s="66">
        <v>250</v>
      </c>
      <c r="AD911" s="66"/>
      <c r="AE911" s="66"/>
      <c r="AF911" s="66"/>
      <c r="AG911" s="66"/>
      <c r="AH911" s="195"/>
      <c r="AI911" s="34"/>
      <c r="AJ911" s="229">
        <v>180</v>
      </c>
      <c r="AK911" s="34"/>
      <c r="AL911" s="34"/>
      <c r="AM911" s="34"/>
      <c r="AN911" s="201"/>
      <c r="AO911" s="201"/>
      <c r="AP911" s="202">
        <v>240</v>
      </c>
      <c r="AQ911" s="18"/>
      <c r="AR911" s="18"/>
      <c r="AS911" s="18"/>
      <c r="AT911" s="51"/>
      <c r="AU911" s="17"/>
      <c r="AV911" s="18"/>
      <c r="AW911" s="112"/>
      <c r="AX911" s="103"/>
      <c r="AY911" s="18"/>
      <c r="AZ911" s="18"/>
      <c r="BA911" s="18"/>
      <c r="BB911" s="17"/>
      <c r="BC911" s="19"/>
      <c r="BD911" s="19"/>
      <c r="BE911" s="19"/>
      <c r="BF911" s="17"/>
      <c r="BG911" s="18"/>
      <c r="BH911" s="18"/>
      <c r="BI911" s="128"/>
      <c r="BJ911" s="331"/>
      <c r="BK911" s="332"/>
      <c r="BL911" s="332"/>
      <c r="BM911" s="332"/>
      <c r="BN911" s="333"/>
      <c r="BO911" s="203">
        <f t="shared" ref="BO911:BO1009" si="502">7-2*CF911/1000</f>
        <v>6.9363999999999999</v>
      </c>
      <c r="BP911" s="285">
        <v>6.584858418275763</v>
      </c>
      <c r="BQ911" s="204">
        <v>2.9863076138750735</v>
      </c>
      <c r="BR911" s="204"/>
      <c r="BS911" s="47"/>
      <c r="BT911" s="42"/>
      <c r="BU911" s="42"/>
      <c r="BV911" s="42"/>
      <c r="BW911" s="43"/>
      <c r="BX911" s="191"/>
      <c r="BY911" s="191"/>
      <c r="BZ911" s="205"/>
      <c r="CA911" s="191"/>
      <c r="CB911" s="206"/>
      <c r="CC911" s="191"/>
      <c r="CD911" s="207">
        <f t="shared" ref="CD911:CD1009" si="503">CP911+DC911+IF(ISNUMBER(DO911),DO911,0)+DX911+EG911</f>
        <v>51.632309337718404</v>
      </c>
      <c r="CE911" s="47" t="s">
        <v>356</v>
      </c>
      <c r="CF911" s="42">
        <v>31.8</v>
      </c>
      <c r="CG911" s="42" t="s">
        <v>353</v>
      </c>
      <c r="CH911" s="42">
        <v>175</v>
      </c>
      <c r="CI911" s="191"/>
      <c r="CJ911" s="192"/>
      <c r="CK911" s="191" t="s">
        <v>357</v>
      </c>
      <c r="CL911" s="191" t="s">
        <v>358</v>
      </c>
      <c r="CM911" s="208">
        <v>0.13</v>
      </c>
      <c r="CN911" s="191">
        <v>470</v>
      </c>
      <c r="CO911" s="205">
        <f t="shared" ref="CO911:CO1009" si="504">2*(BO911+BP911)*BQ911-$V$54</f>
        <v>70.785720075910831</v>
      </c>
      <c r="CP911" s="191">
        <f t="shared" ref="CP911:CP1009" si="505">$CP$2*I911</f>
        <v>38.724232003288805</v>
      </c>
      <c r="CQ911" s="145" t="s">
        <v>353</v>
      </c>
      <c r="CR911" s="191">
        <v>175</v>
      </c>
      <c r="CS911" s="191"/>
      <c r="CT911" s="191"/>
      <c r="CU911" s="191"/>
      <c r="CV911" s="192"/>
      <c r="CW911" s="191" t="s">
        <v>357</v>
      </c>
      <c r="CX911" s="209" t="s">
        <v>358</v>
      </c>
      <c r="CY911" s="208">
        <v>0.13</v>
      </c>
      <c r="CZ911" s="191">
        <v>470</v>
      </c>
      <c r="DA911" s="191"/>
      <c r="DB911" s="191">
        <f t="shared" ref="DB911:DB1009" si="506">BO911*BP911</f>
        <v>45.675211932528001</v>
      </c>
      <c r="DC911" s="43">
        <f t="shared" ref="DC911:DC1009" si="507">$DC$2*I911</f>
        <v>0</v>
      </c>
      <c r="DD911" s="191" t="s">
        <v>362</v>
      </c>
      <c r="DE911" s="191">
        <v>100</v>
      </c>
      <c r="DF911" s="191" t="s">
        <v>361</v>
      </c>
      <c r="DG911" s="191">
        <v>20</v>
      </c>
      <c r="DH911" s="191" t="s">
        <v>353</v>
      </c>
      <c r="DI911" s="192">
        <v>175</v>
      </c>
      <c r="DJ911" s="191"/>
      <c r="DK911" s="209"/>
      <c r="DL911" s="208"/>
      <c r="DM911" s="191"/>
      <c r="DN911" s="191">
        <f t="shared" ref="DN911:DN1009" si="508">BO911*BP911</f>
        <v>45.675211932528001</v>
      </c>
      <c r="DO911" s="192">
        <f t="shared" ref="DO911:DO1009" si="509">I911*$DO$2</f>
        <v>0</v>
      </c>
      <c r="DP911" s="191">
        <v>1</v>
      </c>
      <c r="DQ911" s="191" t="s">
        <v>363</v>
      </c>
      <c r="DR911" s="191" t="s">
        <v>371</v>
      </c>
      <c r="DS911" s="208">
        <v>0.13400000000000001</v>
      </c>
      <c r="DT911" s="191">
        <v>580</v>
      </c>
      <c r="DU911" s="191">
        <f t="shared" ref="DU911:DU1009" si="510">BP911</f>
        <v>6.584858418275763</v>
      </c>
      <c r="DV911" s="191">
        <v>0.375</v>
      </c>
      <c r="DW911" s="191">
        <v>0.45</v>
      </c>
      <c r="DX911" s="192">
        <f t="shared" ref="DX911:DX1009" si="511">I911*$DX$2</f>
        <v>8.6053848896197334</v>
      </c>
      <c r="DY911" s="191">
        <v>1</v>
      </c>
      <c r="DZ911" s="191" t="s">
        <v>363</v>
      </c>
      <c r="EA911" s="191" t="s">
        <v>371</v>
      </c>
      <c r="EB911" s="208">
        <v>0.13400000000000001</v>
      </c>
      <c r="EC911" s="191">
        <v>580</v>
      </c>
      <c r="ED911" s="191">
        <f t="shared" ref="ED911:ED1009" si="512">BQ911</f>
        <v>2.9863076138750735</v>
      </c>
      <c r="EE911" s="191">
        <v>0.47499999999999998</v>
      </c>
      <c r="EF911" s="191">
        <v>0.47499999999999998</v>
      </c>
      <c r="EG911" s="191">
        <f t="shared" ref="EG911:EG1009" si="513">I911*$EG$2</f>
        <v>4.3026924448098667</v>
      </c>
      <c r="EH911" s="166">
        <f t="shared" ref="EH911:EH1009" si="514">EN911+1+EV911+1</f>
        <v>2</v>
      </c>
      <c r="EI911" s="205">
        <f t="shared" ref="EI911:EI1009" si="515">$EI$2*EJ911</f>
        <v>3.0055392739828175</v>
      </c>
      <c r="EJ911" s="205">
        <f t="shared" ref="EJ911:EJ1009" si="516">POWER(Y911*I911/(EH911*$EI$2),2/5)</f>
        <v>1.767964278813422</v>
      </c>
      <c r="EK911" s="51">
        <f t="shared" si="483"/>
        <v>0.96834333506165149</v>
      </c>
      <c r="EL911" s="220">
        <f t="shared" ref="EL911:EL1009" si="517">IF((BO911/2-($EI$2*POWER(Y911*I911/(EH911*$EI$2),2/5)))/2&gt;0,(BO911/2-($EI$2*POWER(Y911*I911/(EH911*$EI$2),2/5)))/2,(BO911-($EI$2*POWER(Y911*I911/(EH911*$EI$2),2/5)))/2)</f>
        <v>0.23133036300859122</v>
      </c>
      <c r="EM911" s="221">
        <f t="shared" ref="EM911:EM1009" si="518">EI911*EJ911</f>
        <v>5.3136860749724475</v>
      </c>
      <c r="EN911" s="191"/>
      <c r="EO911" s="313"/>
      <c r="EP911" s="192" t="s">
        <v>354</v>
      </c>
      <c r="EQ911" s="222">
        <f t="shared" ref="EQ911:EQ1009" si="519">EI911</f>
        <v>3.0055392739828175</v>
      </c>
      <c r="ER911" s="191">
        <f t="shared" ref="ER911:ER1009" si="520">EJ911</f>
        <v>1.767964278813422</v>
      </c>
      <c r="ES911" s="51">
        <f t="shared" ref="ES911:ES1009" si="521">EK911</f>
        <v>0.96834333506165149</v>
      </c>
      <c r="ET911" s="191">
        <f t="shared" si="484"/>
        <v>3.6995303630085914</v>
      </c>
      <c r="EU911" s="191">
        <f t="shared" ref="EU911:EU1009" si="522">EM911</f>
        <v>5.3136860749724475</v>
      </c>
      <c r="EV911" s="191"/>
      <c r="EW911" s="191"/>
      <c r="EX911" s="192" t="str">
        <f t="shared" ref="EX911:EX1009" si="523">IF((BO911/2-($EI$2*POWER(Y911*I911/(EH911*$EI$2),2/5)))/2&gt;0,"Front","Rear")</f>
        <v>Front</v>
      </c>
      <c r="EY911" s="145"/>
      <c r="EZ911" s="191"/>
      <c r="FA911" s="191"/>
      <c r="FB911" s="191"/>
      <c r="FC911" s="191"/>
      <c r="FD911" s="191"/>
      <c r="FE911" s="191"/>
      <c r="FF911" s="192"/>
      <c r="FG911" s="145"/>
      <c r="FH911" s="191"/>
      <c r="FI911" s="191"/>
      <c r="FJ911" s="191"/>
      <c r="FK911" s="191"/>
      <c r="FL911" s="191"/>
      <c r="FM911" s="191"/>
      <c r="FN911" s="192"/>
      <c r="FO911" s="145"/>
      <c r="FP911" s="191"/>
      <c r="FQ911" s="191"/>
      <c r="FR911" s="191"/>
      <c r="FS911" s="191"/>
      <c r="FT911" s="191"/>
      <c r="FU911" s="191"/>
      <c r="FV911" s="192"/>
      <c r="FW911" s="191"/>
      <c r="FX911" s="191"/>
      <c r="FY911" s="191"/>
      <c r="FZ911" s="191"/>
      <c r="GA911" s="191"/>
      <c r="GB911" s="191"/>
      <c r="GC911" s="191"/>
      <c r="GD911" s="210"/>
      <c r="GE911" s="145"/>
      <c r="GF911" s="191"/>
      <c r="GG911" s="191"/>
      <c r="GH911" s="191"/>
      <c r="GI911" s="191"/>
      <c r="GJ911" s="191"/>
      <c r="GK911" s="191"/>
      <c r="GL911" s="210"/>
      <c r="GM911" s="145"/>
      <c r="GN911" s="191"/>
      <c r="GO911" s="191"/>
      <c r="GP911" s="191"/>
      <c r="GQ911" s="191"/>
      <c r="GR911" s="191"/>
      <c r="GS911" s="191"/>
      <c r="GT911" s="210"/>
      <c r="GU911" s="145"/>
      <c r="GV911" s="191"/>
      <c r="GW911" s="191"/>
      <c r="GX911" s="191"/>
      <c r="GY911" s="191"/>
      <c r="GZ911" s="191"/>
      <c r="HA911" s="191"/>
      <c r="HB911" s="210"/>
      <c r="HC911" s="145"/>
      <c r="HD911" s="191"/>
      <c r="HE911" s="191"/>
      <c r="HF911" s="191"/>
      <c r="HG911" s="191"/>
      <c r="HH911" s="191"/>
      <c r="HI911" s="191"/>
      <c r="HJ911" s="210"/>
      <c r="HR911" s="310"/>
    </row>
    <row r="912" spans="1:226" s="309" customFormat="1" ht="14.45" customHeight="1" x14ac:dyDescent="0.25">
      <c r="A912" s="211" t="s">
        <v>431</v>
      </c>
      <c r="B912" s="194" t="s">
        <v>0</v>
      </c>
      <c r="C912" s="31">
        <f t="shared" si="485"/>
        <v>902</v>
      </c>
      <c r="D912" s="173" t="str">
        <f t="shared" si="486"/>
        <v>Dw_902</v>
      </c>
      <c r="E912" s="4">
        <v>545.51609725166202</v>
      </c>
      <c r="F912" s="195" t="s">
        <v>360</v>
      </c>
      <c r="G912" s="195">
        <v>17.5</v>
      </c>
      <c r="H912" s="3">
        <f t="shared" si="487"/>
        <v>58.309729385512632</v>
      </c>
      <c r="I912" s="196">
        <f t="shared" si="488"/>
        <v>208.05693917474514</v>
      </c>
      <c r="J912" s="1">
        <f t="shared" si="489"/>
        <v>0.3</v>
      </c>
      <c r="K912" s="280">
        <f t="shared" si="490"/>
        <v>0.68262031583587124</v>
      </c>
      <c r="L912" s="280">
        <f t="shared" si="491"/>
        <v>0.84492094603411805</v>
      </c>
      <c r="M912" s="225">
        <f t="shared" si="492"/>
        <v>1.0704402577442145</v>
      </c>
      <c r="N912" s="15" t="s">
        <v>432</v>
      </c>
      <c r="O912" s="197">
        <f t="shared" si="493"/>
        <v>0.63369070952558859</v>
      </c>
      <c r="P912" s="198">
        <f t="shared" si="494"/>
        <v>0</v>
      </c>
      <c r="Q912" s="198">
        <f t="shared" si="495"/>
        <v>0</v>
      </c>
      <c r="R912" s="198">
        <f t="shared" si="496"/>
        <v>0.75000018220373443</v>
      </c>
      <c r="S912" s="77">
        <f t="shared" si="497"/>
        <v>0.91870748221754395</v>
      </c>
      <c r="T912" s="199"/>
      <c r="U912" s="3">
        <f t="shared" si="498"/>
        <v>2.2728707069677494</v>
      </c>
      <c r="V912" s="98">
        <f t="shared" si="499"/>
        <v>17.564200252013062</v>
      </c>
      <c r="W912" s="49">
        <f t="shared" si="500"/>
        <v>3.3198055447374926</v>
      </c>
      <c r="X912" s="317">
        <f t="shared" si="501"/>
        <v>0.12727219685044722</v>
      </c>
      <c r="Y912" s="318">
        <v>0.12727219685044719</v>
      </c>
      <c r="Z912" s="200"/>
      <c r="AA912" s="66"/>
      <c r="AB912" s="66"/>
      <c r="AC912" s="66">
        <v>250</v>
      </c>
      <c r="AD912" s="66"/>
      <c r="AE912" s="66"/>
      <c r="AF912" s="66"/>
      <c r="AG912" s="66"/>
      <c r="AH912" s="195"/>
      <c r="AI912" s="34"/>
      <c r="AJ912" s="229">
        <v>180</v>
      </c>
      <c r="AK912" s="34"/>
      <c r="AL912" s="34"/>
      <c r="AM912" s="34"/>
      <c r="AN912" s="201"/>
      <c r="AO912" s="201"/>
      <c r="AP912" s="202">
        <v>240</v>
      </c>
      <c r="AQ912" s="18"/>
      <c r="AR912" s="18"/>
      <c r="AS912" s="18"/>
      <c r="AT912" s="51"/>
      <c r="AU912" s="17"/>
      <c r="AV912" s="18"/>
      <c r="AW912" s="112"/>
      <c r="AX912" s="103"/>
      <c r="AY912" s="18"/>
      <c r="AZ912" s="18"/>
      <c r="BA912" s="18"/>
      <c r="BB912" s="17"/>
      <c r="BC912" s="19"/>
      <c r="BD912" s="19"/>
      <c r="BE912" s="19"/>
      <c r="BF912" s="17"/>
      <c r="BG912" s="18"/>
      <c r="BH912" s="18"/>
      <c r="BI912" s="128"/>
      <c r="BJ912" s="331"/>
      <c r="BK912" s="332"/>
      <c r="BL912" s="332"/>
      <c r="BM912" s="332"/>
      <c r="BN912" s="333"/>
      <c r="BO912" s="203">
        <f t="shared" si="502"/>
        <v>6.9363999999999999</v>
      </c>
      <c r="BP912" s="285">
        <v>8.4063389345355848</v>
      </c>
      <c r="BQ912" s="204">
        <v>2.979829116361342</v>
      </c>
      <c r="BR912" s="204"/>
      <c r="BS912" s="47"/>
      <c r="BT912" s="42"/>
      <c r="BU912" s="42"/>
      <c r="BV912" s="42"/>
      <c r="BW912" s="43"/>
      <c r="BX912" s="191"/>
      <c r="BY912" s="191"/>
      <c r="BZ912" s="205"/>
      <c r="CA912" s="191"/>
      <c r="CB912" s="206"/>
      <c r="CC912" s="191"/>
      <c r="CD912" s="207">
        <f t="shared" si="503"/>
        <v>62.417081752423542</v>
      </c>
      <c r="CE912" s="47" t="s">
        <v>356</v>
      </c>
      <c r="CF912" s="42">
        <v>31.8</v>
      </c>
      <c r="CG912" s="42" t="s">
        <v>353</v>
      </c>
      <c r="CH912" s="42">
        <v>175</v>
      </c>
      <c r="CI912" s="191"/>
      <c r="CJ912" s="192"/>
      <c r="CK912" s="191" t="s">
        <v>357</v>
      </c>
      <c r="CL912" s="191" t="s">
        <v>358</v>
      </c>
      <c r="CM912" s="208">
        <v>0.13</v>
      </c>
      <c r="CN912" s="191">
        <v>470</v>
      </c>
      <c r="CO912" s="205">
        <f t="shared" si="504"/>
        <v>81.46592655229199</v>
      </c>
      <c r="CP912" s="191">
        <f t="shared" si="505"/>
        <v>46.812811314317656</v>
      </c>
      <c r="CQ912" s="145" t="s">
        <v>353</v>
      </c>
      <c r="CR912" s="191">
        <v>175</v>
      </c>
      <c r="CS912" s="191"/>
      <c r="CT912" s="191"/>
      <c r="CU912" s="191"/>
      <c r="CV912" s="192"/>
      <c r="CW912" s="191" t="s">
        <v>357</v>
      </c>
      <c r="CX912" s="209" t="s">
        <v>358</v>
      </c>
      <c r="CY912" s="208">
        <v>0.13</v>
      </c>
      <c r="CZ912" s="191">
        <v>470</v>
      </c>
      <c r="DA912" s="191"/>
      <c r="DB912" s="191">
        <f t="shared" si="506"/>
        <v>58.309729385512632</v>
      </c>
      <c r="DC912" s="43">
        <f t="shared" si="507"/>
        <v>0</v>
      </c>
      <c r="DD912" s="191" t="s">
        <v>362</v>
      </c>
      <c r="DE912" s="191">
        <v>100</v>
      </c>
      <c r="DF912" s="191" t="s">
        <v>361</v>
      </c>
      <c r="DG912" s="191">
        <v>20</v>
      </c>
      <c r="DH912" s="191" t="s">
        <v>353</v>
      </c>
      <c r="DI912" s="192">
        <v>175</v>
      </c>
      <c r="DJ912" s="191"/>
      <c r="DK912" s="209"/>
      <c r="DL912" s="208"/>
      <c r="DM912" s="191"/>
      <c r="DN912" s="191">
        <f t="shared" si="508"/>
        <v>58.309729385512632</v>
      </c>
      <c r="DO912" s="192">
        <f t="shared" si="509"/>
        <v>0</v>
      </c>
      <c r="DP912" s="191">
        <v>1</v>
      </c>
      <c r="DQ912" s="191" t="s">
        <v>363</v>
      </c>
      <c r="DR912" s="191" t="s">
        <v>371</v>
      </c>
      <c r="DS912" s="208">
        <v>0.13400000000000001</v>
      </c>
      <c r="DT912" s="191">
        <v>580</v>
      </c>
      <c r="DU912" s="191">
        <f t="shared" si="510"/>
        <v>8.4063389345355848</v>
      </c>
      <c r="DV912" s="191">
        <v>0.375</v>
      </c>
      <c r="DW912" s="191">
        <v>0.45</v>
      </c>
      <c r="DX912" s="192">
        <f t="shared" si="511"/>
        <v>10.402846958737257</v>
      </c>
      <c r="DY912" s="191">
        <v>1</v>
      </c>
      <c r="DZ912" s="191" t="s">
        <v>363</v>
      </c>
      <c r="EA912" s="191" t="s">
        <v>371</v>
      </c>
      <c r="EB912" s="208">
        <v>0.13400000000000001</v>
      </c>
      <c r="EC912" s="191">
        <v>580</v>
      </c>
      <c r="ED912" s="191">
        <f t="shared" si="512"/>
        <v>2.979829116361342</v>
      </c>
      <c r="EE912" s="191">
        <v>0.47499999999999998</v>
      </c>
      <c r="EF912" s="191">
        <v>0.47499999999999998</v>
      </c>
      <c r="EG912" s="191">
        <f t="shared" si="513"/>
        <v>5.2014234793686285</v>
      </c>
      <c r="EH912" s="166">
        <f t="shared" si="514"/>
        <v>2</v>
      </c>
      <c r="EI912" s="205">
        <f t="shared" si="515"/>
        <v>3.8638802018451739</v>
      </c>
      <c r="EJ912" s="205">
        <f t="shared" si="516"/>
        <v>2.2728707069677494</v>
      </c>
      <c r="EK912" s="51">
        <f t="shared" si="483"/>
        <v>0.45695840939359256</v>
      </c>
      <c r="EL912" s="220">
        <f t="shared" si="517"/>
        <v>1.536259899077413</v>
      </c>
      <c r="EM912" s="221">
        <f t="shared" si="518"/>
        <v>8.7821001260065312</v>
      </c>
      <c r="EN912" s="191"/>
      <c r="EO912" s="313"/>
      <c r="EP912" s="192" t="s">
        <v>354</v>
      </c>
      <c r="EQ912" s="222">
        <f t="shared" si="519"/>
        <v>3.8638802018451739</v>
      </c>
      <c r="ER912" s="191">
        <f t="shared" si="520"/>
        <v>2.2728707069677494</v>
      </c>
      <c r="ES912" s="51">
        <f t="shared" si="521"/>
        <v>0.45695840939359256</v>
      </c>
      <c r="ET912" s="191">
        <f t="shared" si="484"/>
        <v>1.536259899077413</v>
      </c>
      <c r="EU912" s="191">
        <f t="shared" si="522"/>
        <v>8.7821001260065312</v>
      </c>
      <c r="EV912" s="191"/>
      <c r="EW912" s="191"/>
      <c r="EX912" s="192" t="str">
        <f t="shared" si="523"/>
        <v>Rear</v>
      </c>
      <c r="EY912" s="145"/>
      <c r="EZ912" s="191"/>
      <c r="FA912" s="191"/>
      <c r="FB912" s="191"/>
      <c r="FC912" s="191"/>
      <c r="FD912" s="191"/>
      <c r="FE912" s="191"/>
      <c r="FF912" s="192"/>
      <c r="FG912" s="145"/>
      <c r="FH912" s="191"/>
      <c r="FI912" s="191"/>
      <c r="FJ912" s="191"/>
      <c r="FK912" s="191"/>
      <c r="FL912" s="191"/>
      <c r="FM912" s="191"/>
      <c r="FN912" s="192"/>
      <c r="FO912" s="145"/>
      <c r="FP912" s="191"/>
      <c r="FQ912" s="191"/>
      <c r="FR912" s="191"/>
      <c r="FS912" s="191"/>
      <c r="FT912" s="191"/>
      <c r="FU912" s="191"/>
      <c r="FV912" s="192"/>
      <c r="FW912" s="191"/>
      <c r="FX912" s="191"/>
      <c r="FY912" s="191"/>
      <c r="FZ912" s="191"/>
      <c r="GA912" s="191"/>
      <c r="GB912" s="191"/>
      <c r="GC912" s="191"/>
      <c r="GD912" s="210"/>
      <c r="GE912" s="145"/>
      <c r="GF912" s="191"/>
      <c r="GG912" s="191"/>
      <c r="GH912" s="191"/>
      <c r="GI912" s="191"/>
      <c r="GJ912" s="191"/>
      <c r="GK912" s="191"/>
      <c r="GL912" s="210"/>
      <c r="GM912" s="145"/>
      <c r="GN912" s="191"/>
      <c r="GO912" s="191"/>
      <c r="GP912" s="191"/>
      <c r="GQ912" s="191"/>
      <c r="GR912" s="191"/>
      <c r="GS912" s="191"/>
      <c r="GT912" s="210"/>
      <c r="GU912" s="145"/>
      <c r="GV912" s="191"/>
      <c r="GW912" s="191"/>
      <c r="GX912" s="191"/>
      <c r="GY912" s="191"/>
      <c r="GZ912" s="191"/>
      <c r="HA912" s="191"/>
      <c r="HB912" s="210"/>
      <c r="HC912" s="145"/>
      <c r="HD912" s="191"/>
      <c r="HE912" s="191"/>
      <c r="HF912" s="191"/>
      <c r="HG912" s="191"/>
      <c r="HH912" s="191"/>
      <c r="HI912" s="191"/>
      <c r="HJ912" s="210"/>
      <c r="HR912" s="310"/>
    </row>
    <row r="913" spans="1:226" s="309" customFormat="1" ht="14.45" customHeight="1" x14ac:dyDescent="0.25">
      <c r="A913" s="211" t="s">
        <v>431</v>
      </c>
      <c r="B913" s="194" t="s">
        <v>0</v>
      </c>
      <c r="C913" s="31">
        <f t="shared" si="485"/>
        <v>903</v>
      </c>
      <c r="D913" s="173" t="str">
        <f t="shared" si="486"/>
        <v>Dw_903</v>
      </c>
      <c r="E913" s="4">
        <v>509.71966382854288</v>
      </c>
      <c r="F913" s="195" t="s">
        <v>360</v>
      </c>
      <c r="G913" s="195">
        <v>17.5</v>
      </c>
      <c r="H913" s="3">
        <f t="shared" si="487"/>
        <v>48.342569200492782</v>
      </c>
      <c r="I913" s="196">
        <f t="shared" si="488"/>
        <v>175.04744839465582</v>
      </c>
      <c r="J913" s="1">
        <f t="shared" si="489"/>
        <v>0.3</v>
      </c>
      <c r="K913" s="280">
        <f t="shared" si="490"/>
        <v>0.67014658606463495</v>
      </c>
      <c r="L913" s="280">
        <f t="shared" si="491"/>
        <v>0.75918168256436813</v>
      </c>
      <c r="M913" s="225">
        <f t="shared" si="492"/>
        <v>1.0862938273016205</v>
      </c>
      <c r="N913" s="15" t="s">
        <v>432</v>
      </c>
      <c r="O913" s="197">
        <f t="shared" si="493"/>
        <v>0.56938626192327613</v>
      </c>
      <c r="P913" s="198">
        <f t="shared" si="494"/>
        <v>0</v>
      </c>
      <c r="Q913" s="198">
        <f t="shared" si="495"/>
        <v>0</v>
      </c>
      <c r="R913" s="198">
        <f t="shared" si="496"/>
        <v>0.7611079296661577</v>
      </c>
      <c r="S913" s="77">
        <f t="shared" si="497"/>
        <v>0.81744970372888637</v>
      </c>
      <c r="T913" s="199"/>
      <c r="U913" s="3">
        <f t="shared" si="498"/>
        <v>1.6440760877014804</v>
      </c>
      <c r="V913" s="98">
        <f t="shared" si="499"/>
        <v>9.1901530193161385</v>
      </c>
      <c r="W913" s="49">
        <f t="shared" si="500"/>
        <v>5.2602572665422356</v>
      </c>
      <c r="X913" s="317">
        <f t="shared" si="501"/>
        <v>6.7317489985193768E-2</v>
      </c>
      <c r="Y913" s="318">
        <v>6.7317489985193768E-2</v>
      </c>
      <c r="Z913" s="200"/>
      <c r="AA913" s="66"/>
      <c r="AB913" s="66"/>
      <c r="AC913" s="66">
        <v>250</v>
      </c>
      <c r="AD913" s="66"/>
      <c r="AE913" s="66"/>
      <c r="AF913" s="66"/>
      <c r="AG913" s="66"/>
      <c r="AH913" s="195"/>
      <c r="AI913" s="34"/>
      <c r="AJ913" s="229">
        <v>180</v>
      </c>
      <c r="AK913" s="34"/>
      <c r="AL913" s="34"/>
      <c r="AM913" s="34"/>
      <c r="AN913" s="201"/>
      <c r="AO913" s="201"/>
      <c r="AP913" s="202">
        <v>240</v>
      </c>
      <c r="AQ913" s="18"/>
      <c r="AR913" s="18"/>
      <c r="AS913" s="18"/>
      <c r="AT913" s="51"/>
      <c r="AU913" s="17"/>
      <c r="AV913" s="18"/>
      <c r="AW913" s="112"/>
      <c r="AX913" s="103"/>
      <c r="AY913" s="18"/>
      <c r="AZ913" s="18"/>
      <c r="BA913" s="18"/>
      <c r="BB913" s="17"/>
      <c r="BC913" s="19"/>
      <c r="BD913" s="19"/>
      <c r="BE913" s="19"/>
      <c r="BF913" s="17"/>
      <c r="BG913" s="18"/>
      <c r="BH913" s="18"/>
      <c r="BI913" s="128"/>
      <c r="BJ913" s="331"/>
      <c r="BK913" s="332"/>
      <c r="BL913" s="332"/>
      <c r="BM913" s="332"/>
      <c r="BN913" s="333"/>
      <c r="BO913" s="203">
        <f t="shared" si="502"/>
        <v>6.9363999999999999</v>
      </c>
      <c r="BP913" s="285">
        <v>6.9694033216787936</v>
      </c>
      <c r="BQ913" s="204">
        <v>2.817611761828438</v>
      </c>
      <c r="BR913" s="204"/>
      <c r="BS913" s="47"/>
      <c r="BT913" s="42"/>
      <c r="BU913" s="42"/>
      <c r="BV913" s="42"/>
      <c r="BW913" s="43"/>
      <c r="BX913" s="191"/>
      <c r="BY913" s="191"/>
      <c r="BZ913" s="205"/>
      <c r="CA913" s="191"/>
      <c r="CB913" s="206"/>
      <c r="CC913" s="191"/>
      <c r="CD913" s="207">
        <f t="shared" si="503"/>
        <v>52.514234518396748</v>
      </c>
      <c r="CE913" s="47" t="s">
        <v>356</v>
      </c>
      <c r="CF913" s="42">
        <v>31.8</v>
      </c>
      <c r="CG913" s="42" t="s">
        <v>353</v>
      </c>
      <c r="CH913" s="42">
        <v>175</v>
      </c>
      <c r="CI913" s="191"/>
      <c r="CJ913" s="192"/>
      <c r="CK913" s="191" t="s">
        <v>357</v>
      </c>
      <c r="CL913" s="191" t="s">
        <v>358</v>
      </c>
      <c r="CM913" s="208">
        <v>0.13</v>
      </c>
      <c r="CN913" s="191">
        <v>470</v>
      </c>
      <c r="CO913" s="205">
        <f t="shared" si="504"/>
        <v>68.390756142242395</v>
      </c>
      <c r="CP913" s="191">
        <f t="shared" si="505"/>
        <v>39.385675888797557</v>
      </c>
      <c r="CQ913" s="145" t="s">
        <v>353</v>
      </c>
      <c r="CR913" s="191">
        <v>175</v>
      </c>
      <c r="CS913" s="191"/>
      <c r="CT913" s="191"/>
      <c r="CU913" s="191"/>
      <c r="CV913" s="192"/>
      <c r="CW913" s="191" t="s">
        <v>357</v>
      </c>
      <c r="CX913" s="209" t="s">
        <v>358</v>
      </c>
      <c r="CY913" s="208">
        <v>0.13</v>
      </c>
      <c r="CZ913" s="191">
        <v>470</v>
      </c>
      <c r="DA913" s="191"/>
      <c r="DB913" s="191">
        <f t="shared" si="506"/>
        <v>48.342569200492782</v>
      </c>
      <c r="DC913" s="43">
        <f t="shared" si="507"/>
        <v>0</v>
      </c>
      <c r="DD913" s="191" t="s">
        <v>362</v>
      </c>
      <c r="DE913" s="191">
        <v>100</v>
      </c>
      <c r="DF913" s="191" t="s">
        <v>361</v>
      </c>
      <c r="DG913" s="191">
        <v>20</v>
      </c>
      <c r="DH913" s="191" t="s">
        <v>353</v>
      </c>
      <c r="DI913" s="192">
        <v>175</v>
      </c>
      <c r="DJ913" s="191"/>
      <c r="DK913" s="209"/>
      <c r="DL913" s="208"/>
      <c r="DM913" s="191"/>
      <c r="DN913" s="191">
        <f t="shared" si="508"/>
        <v>48.342569200492782</v>
      </c>
      <c r="DO913" s="192">
        <f t="shared" si="509"/>
        <v>0</v>
      </c>
      <c r="DP913" s="191">
        <v>1</v>
      </c>
      <c r="DQ913" s="191" t="s">
        <v>363</v>
      </c>
      <c r="DR913" s="191" t="s">
        <v>371</v>
      </c>
      <c r="DS913" s="208">
        <v>0.13400000000000001</v>
      </c>
      <c r="DT913" s="191">
        <v>580</v>
      </c>
      <c r="DU913" s="191">
        <f t="shared" si="510"/>
        <v>6.9694033216787936</v>
      </c>
      <c r="DV913" s="191">
        <v>0.375</v>
      </c>
      <c r="DW913" s="191">
        <v>0.45</v>
      </c>
      <c r="DX913" s="192">
        <f t="shared" si="511"/>
        <v>8.7523724197327919</v>
      </c>
      <c r="DY913" s="191">
        <v>1</v>
      </c>
      <c r="DZ913" s="191" t="s">
        <v>363</v>
      </c>
      <c r="EA913" s="191" t="s">
        <v>371</v>
      </c>
      <c r="EB913" s="208">
        <v>0.13400000000000001</v>
      </c>
      <c r="EC913" s="191">
        <v>580</v>
      </c>
      <c r="ED913" s="191">
        <f t="shared" si="512"/>
        <v>2.817611761828438</v>
      </c>
      <c r="EE913" s="191">
        <v>0.47499999999999998</v>
      </c>
      <c r="EF913" s="191">
        <v>0.47499999999999998</v>
      </c>
      <c r="EG913" s="191">
        <f t="shared" si="513"/>
        <v>4.3761862098663959</v>
      </c>
      <c r="EH913" s="166">
        <f t="shared" si="514"/>
        <v>2</v>
      </c>
      <c r="EI913" s="205">
        <f t="shared" si="515"/>
        <v>2.7949293490925164</v>
      </c>
      <c r="EJ913" s="205">
        <f t="shared" si="516"/>
        <v>1.6440760877014804</v>
      </c>
      <c r="EK913" s="51">
        <f t="shared" si="483"/>
        <v>0.92353567412695758</v>
      </c>
      <c r="EL913" s="220">
        <f t="shared" si="517"/>
        <v>0.33663532545374175</v>
      </c>
      <c r="EM913" s="221">
        <f t="shared" si="518"/>
        <v>4.5950765096580692</v>
      </c>
      <c r="EN913" s="191"/>
      <c r="EO913" s="313"/>
      <c r="EP913" s="192" t="s">
        <v>354</v>
      </c>
      <c r="EQ913" s="222">
        <f t="shared" si="519"/>
        <v>2.7949293490925164</v>
      </c>
      <c r="ER913" s="191">
        <f t="shared" si="520"/>
        <v>1.6440760877014804</v>
      </c>
      <c r="ES913" s="51">
        <f t="shared" si="521"/>
        <v>0.92353567412695758</v>
      </c>
      <c r="ET913" s="191">
        <f t="shared" si="484"/>
        <v>3.8048353254537419</v>
      </c>
      <c r="EU913" s="191">
        <f t="shared" si="522"/>
        <v>4.5950765096580692</v>
      </c>
      <c r="EV913" s="191"/>
      <c r="EW913" s="191"/>
      <c r="EX913" s="192" t="str">
        <f t="shared" si="523"/>
        <v>Front</v>
      </c>
      <c r="EY913" s="145"/>
      <c r="EZ913" s="191"/>
      <c r="FA913" s="191"/>
      <c r="FB913" s="191"/>
      <c r="FC913" s="191"/>
      <c r="FD913" s="191"/>
      <c r="FE913" s="191"/>
      <c r="FF913" s="192"/>
      <c r="FG913" s="145"/>
      <c r="FH913" s="191"/>
      <c r="FI913" s="191"/>
      <c r="FJ913" s="191"/>
      <c r="FK913" s="191"/>
      <c r="FL913" s="191"/>
      <c r="FM913" s="191"/>
      <c r="FN913" s="192"/>
      <c r="FO913" s="145"/>
      <c r="FP913" s="191"/>
      <c r="FQ913" s="191"/>
      <c r="FR913" s="191"/>
      <c r="FS913" s="191"/>
      <c r="FT913" s="191"/>
      <c r="FU913" s="191"/>
      <c r="FV913" s="192"/>
      <c r="FW913" s="191"/>
      <c r="FX913" s="191"/>
      <c r="FY913" s="191"/>
      <c r="FZ913" s="191"/>
      <c r="GA913" s="191"/>
      <c r="GB913" s="191"/>
      <c r="GC913" s="191"/>
      <c r="GD913" s="210"/>
      <c r="GE913" s="145"/>
      <c r="GF913" s="191"/>
      <c r="GG913" s="191"/>
      <c r="GH913" s="191"/>
      <c r="GI913" s="191"/>
      <c r="GJ913" s="191"/>
      <c r="GK913" s="191"/>
      <c r="GL913" s="210"/>
      <c r="GM913" s="145"/>
      <c r="GN913" s="191"/>
      <c r="GO913" s="191"/>
      <c r="GP913" s="191"/>
      <c r="GQ913" s="191"/>
      <c r="GR913" s="191"/>
      <c r="GS913" s="191"/>
      <c r="GT913" s="210"/>
      <c r="GU913" s="145"/>
      <c r="GV913" s="191"/>
      <c r="GW913" s="191"/>
      <c r="GX913" s="191"/>
      <c r="GY913" s="191"/>
      <c r="GZ913" s="191"/>
      <c r="HA913" s="191"/>
      <c r="HB913" s="210"/>
      <c r="HC913" s="145"/>
      <c r="HD913" s="191"/>
      <c r="HE913" s="191"/>
      <c r="HF913" s="191"/>
      <c r="HG913" s="191"/>
      <c r="HH913" s="191"/>
      <c r="HI913" s="191"/>
      <c r="HJ913" s="210"/>
      <c r="HR913" s="310"/>
    </row>
    <row r="914" spans="1:226" s="309" customFormat="1" ht="14.45" customHeight="1" x14ac:dyDescent="0.25">
      <c r="A914" s="211" t="s">
        <v>431</v>
      </c>
      <c r="B914" s="194" t="s">
        <v>0</v>
      </c>
      <c r="C914" s="31">
        <f t="shared" si="485"/>
        <v>904</v>
      </c>
      <c r="D914" s="173" t="str">
        <f t="shared" si="486"/>
        <v>Dw_904</v>
      </c>
      <c r="E914" s="4">
        <v>453.77575519613981</v>
      </c>
      <c r="F914" s="195" t="s">
        <v>360</v>
      </c>
      <c r="G914" s="195">
        <v>17.5</v>
      </c>
      <c r="H914" s="3">
        <f t="shared" si="487"/>
        <v>48.159128293905276</v>
      </c>
      <c r="I914" s="196">
        <f t="shared" si="488"/>
        <v>173.77795410766939</v>
      </c>
      <c r="J914" s="1">
        <f t="shared" si="489"/>
        <v>0.3</v>
      </c>
      <c r="K914" s="280">
        <f t="shared" si="490"/>
        <v>0.67303885635410654</v>
      </c>
      <c r="L914" s="280">
        <f t="shared" si="491"/>
        <v>0.90000241815358606</v>
      </c>
      <c r="M914" s="225">
        <f t="shared" si="492"/>
        <v>1.0825234608513148</v>
      </c>
      <c r="N914" s="15" t="s">
        <v>432</v>
      </c>
      <c r="O914" s="197">
        <f t="shared" si="493"/>
        <v>0.67500181361518952</v>
      </c>
      <c r="P914" s="198">
        <f t="shared" si="494"/>
        <v>0</v>
      </c>
      <c r="Q914" s="198">
        <f t="shared" si="495"/>
        <v>0</v>
      </c>
      <c r="R914" s="198">
        <f t="shared" si="496"/>
        <v>0.7584662357423293</v>
      </c>
      <c r="S914" s="77">
        <f t="shared" si="497"/>
        <v>0.81941637667406519</v>
      </c>
      <c r="T914" s="199"/>
      <c r="U914" s="3">
        <f t="shared" si="498"/>
        <v>2.3969262458027591</v>
      </c>
      <c r="V914" s="98">
        <f t="shared" si="499"/>
        <v>19.533868454581572</v>
      </c>
      <c r="W914" s="49">
        <f t="shared" si="500"/>
        <v>2.4654168428481347</v>
      </c>
      <c r="X914" s="317">
        <f t="shared" si="501"/>
        <v>0.17402871531660877</v>
      </c>
      <c r="Y914" s="318">
        <v>0.1740287153166088</v>
      </c>
      <c r="Z914" s="200"/>
      <c r="AA914" s="66"/>
      <c r="AB914" s="66"/>
      <c r="AC914" s="66">
        <v>250</v>
      </c>
      <c r="AD914" s="66"/>
      <c r="AE914" s="66"/>
      <c r="AF914" s="66"/>
      <c r="AG914" s="66"/>
      <c r="AH914" s="195"/>
      <c r="AI914" s="34"/>
      <c r="AJ914" s="229">
        <v>180</v>
      </c>
      <c r="AK914" s="34"/>
      <c r="AL914" s="34"/>
      <c r="AM914" s="34"/>
      <c r="AN914" s="201"/>
      <c r="AO914" s="201"/>
      <c r="AP914" s="202">
        <v>240</v>
      </c>
      <c r="AQ914" s="18"/>
      <c r="AR914" s="18"/>
      <c r="AS914" s="18"/>
      <c r="AT914" s="51"/>
      <c r="AU914" s="17"/>
      <c r="AV914" s="18"/>
      <c r="AW914" s="112"/>
      <c r="AX914" s="103"/>
      <c r="AY914" s="18"/>
      <c r="AZ914" s="18"/>
      <c r="BA914" s="18"/>
      <c r="BB914" s="17"/>
      <c r="BC914" s="19"/>
      <c r="BD914" s="19"/>
      <c r="BE914" s="19"/>
      <c r="BF914" s="17"/>
      <c r="BG914" s="18"/>
      <c r="BH914" s="18"/>
      <c r="BI914" s="128"/>
      <c r="BJ914" s="331"/>
      <c r="BK914" s="332"/>
      <c r="BL914" s="332"/>
      <c r="BM914" s="332"/>
      <c r="BN914" s="333"/>
      <c r="BO914" s="203">
        <f t="shared" si="502"/>
        <v>6.9363999999999999</v>
      </c>
      <c r="BP914" s="285">
        <v>6.9429571959381349</v>
      </c>
      <c r="BQ914" s="204">
        <v>2.7904641557365428</v>
      </c>
      <c r="BR914" s="204"/>
      <c r="BS914" s="47"/>
      <c r="BT914" s="42"/>
      <c r="BU914" s="42"/>
      <c r="BV914" s="42"/>
      <c r="BW914" s="43"/>
      <c r="BX914" s="191"/>
      <c r="BY914" s="191"/>
      <c r="BZ914" s="205"/>
      <c r="CA914" s="191"/>
      <c r="CB914" s="206"/>
      <c r="CC914" s="191"/>
      <c r="CD914" s="207">
        <f t="shared" si="503"/>
        <v>52.133386232300815</v>
      </c>
      <c r="CE914" s="47" t="s">
        <v>356</v>
      </c>
      <c r="CF914" s="42">
        <v>31.8</v>
      </c>
      <c r="CG914" s="42" t="s">
        <v>353</v>
      </c>
      <c r="CH914" s="42">
        <v>175</v>
      </c>
      <c r="CI914" s="191"/>
      <c r="CJ914" s="192"/>
      <c r="CK914" s="191" t="s">
        <v>357</v>
      </c>
      <c r="CL914" s="191" t="s">
        <v>358</v>
      </c>
      <c r="CM914" s="208">
        <v>0.13</v>
      </c>
      <c r="CN914" s="191">
        <v>470</v>
      </c>
      <c r="CO914" s="205">
        <f t="shared" si="504"/>
        <v>67.488143668430979</v>
      </c>
      <c r="CP914" s="191">
        <f t="shared" si="505"/>
        <v>39.100039674225613</v>
      </c>
      <c r="CQ914" s="145" t="s">
        <v>353</v>
      </c>
      <c r="CR914" s="191">
        <v>175</v>
      </c>
      <c r="CS914" s="191"/>
      <c r="CT914" s="191"/>
      <c r="CU914" s="191"/>
      <c r="CV914" s="192"/>
      <c r="CW914" s="191" t="s">
        <v>357</v>
      </c>
      <c r="CX914" s="209" t="s">
        <v>358</v>
      </c>
      <c r="CY914" s="208">
        <v>0.13</v>
      </c>
      <c r="CZ914" s="191">
        <v>470</v>
      </c>
      <c r="DA914" s="191"/>
      <c r="DB914" s="191">
        <f t="shared" si="506"/>
        <v>48.159128293905276</v>
      </c>
      <c r="DC914" s="43">
        <f t="shared" si="507"/>
        <v>0</v>
      </c>
      <c r="DD914" s="191" t="s">
        <v>362</v>
      </c>
      <c r="DE914" s="191">
        <v>100</v>
      </c>
      <c r="DF914" s="191" t="s">
        <v>361</v>
      </c>
      <c r="DG914" s="191">
        <v>20</v>
      </c>
      <c r="DH914" s="191" t="s">
        <v>353</v>
      </c>
      <c r="DI914" s="192">
        <v>175</v>
      </c>
      <c r="DJ914" s="191"/>
      <c r="DK914" s="209"/>
      <c r="DL914" s="208"/>
      <c r="DM914" s="191"/>
      <c r="DN914" s="191">
        <f t="shared" si="508"/>
        <v>48.159128293905276</v>
      </c>
      <c r="DO914" s="192">
        <f t="shared" si="509"/>
        <v>0</v>
      </c>
      <c r="DP914" s="191">
        <v>1</v>
      </c>
      <c r="DQ914" s="191" t="s">
        <v>363</v>
      </c>
      <c r="DR914" s="191" t="s">
        <v>371</v>
      </c>
      <c r="DS914" s="208">
        <v>0.13400000000000001</v>
      </c>
      <c r="DT914" s="191">
        <v>580</v>
      </c>
      <c r="DU914" s="191">
        <f t="shared" si="510"/>
        <v>6.9429571959381349</v>
      </c>
      <c r="DV914" s="191">
        <v>0.375</v>
      </c>
      <c r="DW914" s="191">
        <v>0.45</v>
      </c>
      <c r="DX914" s="192">
        <f t="shared" si="511"/>
        <v>8.6888977053834697</v>
      </c>
      <c r="DY914" s="191">
        <v>1</v>
      </c>
      <c r="DZ914" s="191" t="s">
        <v>363</v>
      </c>
      <c r="EA914" s="191" t="s">
        <v>371</v>
      </c>
      <c r="EB914" s="208">
        <v>0.13400000000000001</v>
      </c>
      <c r="EC914" s="191">
        <v>580</v>
      </c>
      <c r="ED914" s="191">
        <f t="shared" si="512"/>
        <v>2.7904641557365428</v>
      </c>
      <c r="EE914" s="191">
        <v>0.47499999999999998</v>
      </c>
      <c r="EF914" s="191">
        <v>0.47499999999999998</v>
      </c>
      <c r="EG914" s="191">
        <f t="shared" si="513"/>
        <v>4.3444488526917349</v>
      </c>
      <c r="EH914" s="166">
        <f t="shared" si="514"/>
        <v>2</v>
      </c>
      <c r="EI914" s="205">
        <f t="shared" si="515"/>
        <v>4.0747746178646906</v>
      </c>
      <c r="EJ914" s="205">
        <f t="shared" si="516"/>
        <v>2.3969262458027591</v>
      </c>
      <c r="EK914" s="51">
        <f t="shared" si="483"/>
        <v>0.19676895496689184</v>
      </c>
      <c r="EL914" s="220">
        <f t="shared" si="517"/>
        <v>1.4308126910676546</v>
      </c>
      <c r="EM914" s="221">
        <f t="shared" si="518"/>
        <v>9.7669342272907862</v>
      </c>
      <c r="EN914" s="191"/>
      <c r="EO914" s="313"/>
      <c r="EP914" s="192" t="s">
        <v>354</v>
      </c>
      <c r="EQ914" s="222">
        <f t="shared" si="519"/>
        <v>4.0747746178646906</v>
      </c>
      <c r="ER914" s="191">
        <f t="shared" si="520"/>
        <v>2.3969262458027591</v>
      </c>
      <c r="ES914" s="51">
        <f t="shared" si="521"/>
        <v>0.19676895496689184</v>
      </c>
      <c r="ET914" s="191">
        <f t="shared" si="484"/>
        <v>1.4308126910676546</v>
      </c>
      <c r="EU914" s="191">
        <f t="shared" si="522"/>
        <v>9.7669342272907862</v>
      </c>
      <c r="EV914" s="191"/>
      <c r="EW914" s="191"/>
      <c r="EX914" s="192" t="str">
        <f t="shared" si="523"/>
        <v>Rear</v>
      </c>
      <c r="EY914" s="145"/>
      <c r="EZ914" s="191"/>
      <c r="FA914" s="191"/>
      <c r="FB914" s="191"/>
      <c r="FC914" s="191"/>
      <c r="FD914" s="191"/>
      <c r="FE914" s="191"/>
      <c r="FF914" s="192"/>
      <c r="FG914" s="145"/>
      <c r="FH914" s="191"/>
      <c r="FI914" s="191"/>
      <c r="FJ914" s="191"/>
      <c r="FK914" s="191"/>
      <c r="FL914" s="191"/>
      <c r="FM914" s="191"/>
      <c r="FN914" s="192"/>
      <c r="FO914" s="145"/>
      <c r="FP914" s="191"/>
      <c r="FQ914" s="191"/>
      <c r="FR914" s="191"/>
      <c r="FS914" s="191"/>
      <c r="FT914" s="191"/>
      <c r="FU914" s="191"/>
      <c r="FV914" s="192"/>
      <c r="FW914" s="191"/>
      <c r="FX914" s="191"/>
      <c r="FY914" s="191"/>
      <c r="FZ914" s="191"/>
      <c r="GA914" s="191"/>
      <c r="GB914" s="191"/>
      <c r="GC914" s="191"/>
      <c r="GD914" s="210"/>
      <c r="GE914" s="145"/>
      <c r="GF914" s="191"/>
      <c r="GG914" s="191"/>
      <c r="GH914" s="191"/>
      <c r="GI914" s="191"/>
      <c r="GJ914" s="191"/>
      <c r="GK914" s="191"/>
      <c r="GL914" s="210"/>
      <c r="GM914" s="145"/>
      <c r="GN914" s="191"/>
      <c r="GO914" s="191"/>
      <c r="GP914" s="191"/>
      <c r="GQ914" s="191"/>
      <c r="GR914" s="191"/>
      <c r="GS914" s="191"/>
      <c r="GT914" s="210"/>
      <c r="GU914" s="145"/>
      <c r="GV914" s="191"/>
      <c r="GW914" s="191"/>
      <c r="GX914" s="191"/>
      <c r="GY914" s="191"/>
      <c r="GZ914" s="191"/>
      <c r="HA914" s="191"/>
      <c r="HB914" s="210"/>
      <c r="HC914" s="145"/>
      <c r="HD914" s="191"/>
      <c r="HE914" s="191"/>
      <c r="HF914" s="191"/>
      <c r="HG914" s="191"/>
      <c r="HH914" s="191"/>
      <c r="HI914" s="191"/>
      <c r="HJ914" s="210"/>
      <c r="HR914" s="310"/>
    </row>
    <row r="915" spans="1:226" s="309" customFormat="1" ht="14.45" customHeight="1" x14ac:dyDescent="0.25">
      <c r="A915" s="211" t="s">
        <v>431</v>
      </c>
      <c r="B915" s="194" t="s">
        <v>0</v>
      </c>
      <c r="C915" s="31">
        <f t="shared" si="485"/>
        <v>905</v>
      </c>
      <c r="D915" s="173" t="str">
        <f t="shared" si="486"/>
        <v>Dw_905</v>
      </c>
      <c r="E915" s="4">
        <v>493.03216580934708</v>
      </c>
      <c r="F915" s="195" t="s">
        <v>360</v>
      </c>
      <c r="G915" s="195">
        <v>17.5</v>
      </c>
      <c r="H915" s="3">
        <f t="shared" si="487"/>
        <v>56.4069501030908</v>
      </c>
      <c r="I915" s="196">
        <f t="shared" si="488"/>
        <v>204.03923790444247</v>
      </c>
      <c r="J915" s="1">
        <f t="shared" si="489"/>
        <v>0.3</v>
      </c>
      <c r="K915" s="280">
        <f t="shared" si="490"/>
        <v>0.67099528393962504</v>
      </c>
      <c r="L915" s="280">
        <f t="shared" si="491"/>
        <v>0.79372608070385842</v>
      </c>
      <c r="M915" s="225">
        <f t="shared" si="492"/>
        <v>1.0851813696620811</v>
      </c>
      <c r="N915" s="15" t="s">
        <v>432</v>
      </c>
      <c r="O915" s="197">
        <f t="shared" si="493"/>
        <v>0.59529456052789376</v>
      </c>
      <c r="P915" s="198">
        <f t="shared" si="494"/>
        <v>0</v>
      </c>
      <c r="Q915" s="198">
        <f t="shared" si="495"/>
        <v>0</v>
      </c>
      <c r="R915" s="198">
        <f t="shared" si="496"/>
        <v>0.76032849015394555</v>
      </c>
      <c r="S915" s="77">
        <f t="shared" si="497"/>
        <v>0.88691573618117781</v>
      </c>
      <c r="T915" s="199"/>
      <c r="U915" s="3">
        <f t="shared" si="498"/>
        <v>2.0368532143958613</v>
      </c>
      <c r="V915" s="98">
        <f t="shared" si="499"/>
        <v>14.105821457782158</v>
      </c>
      <c r="W915" s="49">
        <f t="shared" si="500"/>
        <v>3.9988419158652531</v>
      </c>
      <c r="X915" s="317">
        <f t="shared" si="501"/>
        <v>9.8665326220747543E-2</v>
      </c>
      <c r="Y915" s="318">
        <v>9.8665326220747529E-2</v>
      </c>
      <c r="Z915" s="200"/>
      <c r="AA915" s="66"/>
      <c r="AB915" s="66"/>
      <c r="AC915" s="66">
        <v>250</v>
      </c>
      <c r="AD915" s="66"/>
      <c r="AE915" s="66"/>
      <c r="AF915" s="66"/>
      <c r="AG915" s="66"/>
      <c r="AH915" s="195"/>
      <c r="AI915" s="34"/>
      <c r="AJ915" s="229">
        <v>180</v>
      </c>
      <c r="AK915" s="34"/>
      <c r="AL915" s="34"/>
      <c r="AM915" s="34"/>
      <c r="AN915" s="201"/>
      <c r="AO915" s="201"/>
      <c r="AP915" s="202">
        <v>240</v>
      </c>
      <c r="AQ915" s="18"/>
      <c r="AR915" s="18"/>
      <c r="AS915" s="18"/>
      <c r="AT915" s="51"/>
      <c r="AU915" s="17"/>
      <c r="AV915" s="18"/>
      <c r="AW915" s="112"/>
      <c r="AX915" s="103"/>
      <c r="AY915" s="18"/>
      <c r="AZ915" s="18"/>
      <c r="BA915" s="18"/>
      <c r="BB915" s="17"/>
      <c r="BC915" s="19"/>
      <c r="BD915" s="19"/>
      <c r="BE915" s="19"/>
      <c r="BF915" s="17"/>
      <c r="BG915" s="18"/>
      <c r="BH915" s="18"/>
      <c r="BI915" s="128"/>
      <c r="BJ915" s="331"/>
      <c r="BK915" s="332"/>
      <c r="BL915" s="332"/>
      <c r="BM915" s="332"/>
      <c r="BN915" s="333"/>
      <c r="BO915" s="203">
        <f t="shared" si="502"/>
        <v>6.9363999999999999</v>
      </c>
      <c r="BP915" s="285">
        <v>8.1320209479111352</v>
      </c>
      <c r="BQ915" s="204">
        <v>3.0270370735464165</v>
      </c>
      <c r="BR915" s="204"/>
      <c r="BS915" s="47"/>
      <c r="BT915" s="42"/>
      <c r="BU915" s="42"/>
      <c r="BV915" s="42"/>
      <c r="BW915" s="43"/>
      <c r="BX915" s="191"/>
      <c r="BY915" s="191"/>
      <c r="BZ915" s="205"/>
      <c r="CA915" s="191"/>
      <c r="CB915" s="206"/>
      <c r="CC915" s="191"/>
      <c r="CD915" s="207">
        <f t="shared" si="503"/>
        <v>61.211771371332745</v>
      </c>
      <c r="CE915" s="47" t="s">
        <v>356</v>
      </c>
      <c r="CF915" s="42">
        <v>31.8</v>
      </c>
      <c r="CG915" s="42" t="s">
        <v>353</v>
      </c>
      <c r="CH915" s="42">
        <v>175</v>
      </c>
      <c r="CI915" s="191"/>
      <c r="CJ915" s="192"/>
      <c r="CK915" s="191" t="s">
        <v>357</v>
      </c>
      <c r="CL915" s="191" t="s">
        <v>358</v>
      </c>
      <c r="CM915" s="208">
        <v>0.13</v>
      </c>
      <c r="CN915" s="191">
        <v>470</v>
      </c>
      <c r="CO915" s="205">
        <f t="shared" si="504"/>
        <v>81.253783846833016</v>
      </c>
      <c r="CP915" s="191">
        <f t="shared" si="505"/>
        <v>45.908828528499555</v>
      </c>
      <c r="CQ915" s="145" t="s">
        <v>353</v>
      </c>
      <c r="CR915" s="191">
        <v>175</v>
      </c>
      <c r="CS915" s="191"/>
      <c r="CT915" s="191"/>
      <c r="CU915" s="191"/>
      <c r="CV915" s="192"/>
      <c r="CW915" s="191" t="s">
        <v>357</v>
      </c>
      <c r="CX915" s="209" t="s">
        <v>358</v>
      </c>
      <c r="CY915" s="208">
        <v>0.13</v>
      </c>
      <c r="CZ915" s="191">
        <v>470</v>
      </c>
      <c r="DA915" s="191"/>
      <c r="DB915" s="191">
        <f t="shared" si="506"/>
        <v>56.4069501030908</v>
      </c>
      <c r="DC915" s="43">
        <f t="shared" si="507"/>
        <v>0</v>
      </c>
      <c r="DD915" s="191" t="s">
        <v>362</v>
      </c>
      <c r="DE915" s="191">
        <v>100</v>
      </c>
      <c r="DF915" s="191" t="s">
        <v>361</v>
      </c>
      <c r="DG915" s="191">
        <v>20</v>
      </c>
      <c r="DH915" s="191" t="s">
        <v>353</v>
      </c>
      <c r="DI915" s="192">
        <v>175</v>
      </c>
      <c r="DJ915" s="191"/>
      <c r="DK915" s="209"/>
      <c r="DL915" s="208"/>
      <c r="DM915" s="191"/>
      <c r="DN915" s="191">
        <f t="shared" si="508"/>
        <v>56.4069501030908</v>
      </c>
      <c r="DO915" s="192">
        <f t="shared" si="509"/>
        <v>0</v>
      </c>
      <c r="DP915" s="191">
        <v>1</v>
      </c>
      <c r="DQ915" s="191" t="s">
        <v>363</v>
      </c>
      <c r="DR915" s="191" t="s">
        <v>371</v>
      </c>
      <c r="DS915" s="208">
        <v>0.13400000000000001</v>
      </c>
      <c r="DT915" s="191">
        <v>580</v>
      </c>
      <c r="DU915" s="191">
        <f t="shared" si="510"/>
        <v>8.1320209479111352</v>
      </c>
      <c r="DV915" s="191">
        <v>0.375</v>
      </c>
      <c r="DW915" s="191">
        <v>0.45</v>
      </c>
      <c r="DX915" s="192">
        <f t="shared" si="511"/>
        <v>10.201961895222125</v>
      </c>
      <c r="DY915" s="191">
        <v>1</v>
      </c>
      <c r="DZ915" s="191" t="s">
        <v>363</v>
      </c>
      <c r="EA915" s="191" t="s">
        <v>371</v>
      </c>
      <c r="EB915" s="208">
        <v>0.13400000000000001</v>
      </c>
      <c r="EC915" s="191">
        <v>580</v>
      </c>
      <c r="ED915" s="191">
        <f t="shared" si="512"/>
        <v>3.0270370735464165</v>
      </c>
      <c r="EE915" s="191">
        <v>0.47499999999999998</v>
      </c>
      <c r="EF915" s="191">
        <v>0.47499999999999998</v>
      </c>
      <c r="EG915" s="191">
        <f t="shared" si="513"/>
        <v>5.1009809476110624</v>
      </c>
      <c r="EH915" s="166">
        <f t="shared" si="514"/>
        <v>2</v>
      </c>
      <c r="EI915" s="205">
        <f t="shared" si="515"/>
        <v>3.4626504644729641</v>
      </c>
      <c r="EJ915" s="205">
        <f t="shared" si="516"/>
        <v>2.0368532143958613</v>
      </c>
      <c r="EK915" s="51">
        <f t="shared" si="483"/>
        <v>0.74018385915055518</v>
      </c>
      <c r="EL915" s="220">
        <f t="shared" si="517"/>
        <v>2.7747677635179269E-3</v>
      </c>
      <c r="EM915" s="221">
        <f t="shared" si="518"/>
        <v>7.0529107288910788</v>
      </c>
      <c r="EN915" s="191"/>
      <c r="EO915" s="313"/>
      <c r="EP915" s="192" t="s">
        <v>354</v>
      </c>
      <c r="EQ915" s="222">
        <f t="shared" si="519"/>
        <v>3.4626504644729641</v>
      </c>
      <c r="ER915" s="191">
        <f t="shared" si="520"/>
        <v>2.0368532143958613</v>
      </c>
      <c r="ES915" s="51">
        <f t="shared" si="521"/>
        <v>0.74018385915055518</v>
      </c>
      <c r="ET915" s="191">
        <f t="shared" si="484"/>
        <v>3.4709747677635177</v>
      </c>
      <c r="EU915" s="191">
        <f t="shared" si="522"/>
        <v>7.0529107288910788</v>
      </c>
      <c r="EV915" s="191"/>
      <c r="EW915" s="191"/>
      <c r="EX915" s="192" t="str">
        <f t="shared" si="523"/>
        <v>Front</v>
      </c>
      <c r="EY915" s="145"/>
      <c r="EZ915" s="191"/>
      <c r="FA915" s="191"/>
      <c r="FB915" s="191"/>
      <c r="FC915" s="191"/>
      <c r="FD915" s="191"/>
      <c r="FE915" s="191"/>
      <c r="FF915" s="192"/>
      <c r="FG915" s="145"/>
      <c r="FH915" s="191"/>
      <c r="FI915" s="191"/>
      <c r="FJ915" s="191"/>
      <c r="FK915" s="191"/>
      <c r="FL915" s="191"/>
      <c r="FM915" s="191"/>
      <c r="FN915" s="192"/>
      <c r="FO915" s="145"/>
      <c r="FP915" s="191"/>
      <c r="FQ915" s="191"/>
      <c r="FR915" s="191"/>
      <c r="FS915" s="191"/>
      <c r="FT915" s="191"/>
      <c r="FU915" s="191"/>
      <c r="FV915" s="192"/>
      <c r="FW915" s="191"/>
      <c r="FX915" s="191"/>
      <c r="FY915" s="191"/>
      <c r="FZ915" s="191"/>
      <c r="GA915" s="191"/>
      <c r="GB915" s="191"/>
      <c r="GC915" s="191"/>
      <c r="GD915" s="210"/>
      <c r="GE915" s="145"/>
      <c r="GF915" s="191"/>
      <c r="GG915" s="191"/>
      <c r="GH915" s="191"/>
      <c r="GI915" s="191"/>
      <c r="GJ915" s="191"/>
      <c r="GK915" s="191"/>
      <c r="GL915" s="210"/>
      <c r="GM915" s="145"/>
      <c r="GN915" s="191"/>
      <c r="GO915" s="191"/>
      <c r="GP915" s="191"/>
      <c r="GQ915" s="191"/>
      <c r="GR915" s="191"/>
      <c r="GS915" s="191"/>
      <c r="GT915" s="210"/>
      <c r="GU915" s="145"/>
      <c r="GV915" s="191"/>
      <c r="GW915" s="191"/>
      <c r="GX915" s="191"/>
      <c r="GY915" s="191"/>
      <c r="GZ915" s="191"/>
      <c r="HA915" s="191"/>
      <c r="HB915" s="210"/>
      <c r="HC915" s="145"/>
      <c r="HD915" s="191"/>
      <c r="HE915" s="191"/>
      <c r="HF915" s="191"/>
      <c r="HG915" s="191"/>
      <c r="HH915" s="191"/>
      <c r="HI915" s="191"/>
      <c r="HJ915" s="210"/>
      <c r="HR915" s="310"/>
    </row>
    <row r="916" spans="1:226" s="309" customFormat="1" ht="14.45" customHeight="1" x14ac:dyDescent="0.25">
      <c r="A916" s="211" t="s">
        <v>431</v>
      </c>
      <c r="B916" s="194" t="s">
        <v>0</v>
      </c>
      <c r="C916" s="31">
        <f t="shared" si="485"/>
        <v>906</v>
      </c>
      <c r="D916" s="173" t="str">
        <f t="shared" si="486"/>
        <v>Dw_906</v>
      </c>
      <c r="E916" s="4">
        <v>492.95666046728059</v>
      </c>
      <c r="F916" s="195" t="s">
        <v>360</v>
      </c>
      <c r="G916" s="195">
        <v>17.5</v>
      </c>
      <c r="H916" s="3">
        <f t="shared" si="487"/>
        <v>63.9813514419535</v>
      </c>
      <c r="I916" s="196">
        <f t="shared" si="488"/>
        <v>220.29105670463025</v>
      </c>
      <c r="J916" s="1">
        <f t="shared" si="489"/>
        <v>0.3</v>
      </c>
      <c r="K916" s="280">
        <f t="shared" si="490"/>
        <v>0.71578571778408184</v>
      </c>
      <c r="L916" s="280">
        <f t="shared" si="491"/>
        <v>0.804722221337272</v>
      </c>
      <c r="M916" s="225">
        <f t="shared" si="492"/>
        <v>1.0329153030058484</v>
      </c>
      <c r="N916" s="15" t="s">
        <v>432</v>
      </c>
      <c r="O916" s="197">
        <f t="shared" si="493"/>
        <v>0.603541666002954</v>
      </c>
      <c r="P916" s="198">
        <f t="shared" si="494"/>
        <v>0</v>
      </c>
      <c r="Q916" s="198">
        <f t="shared" si="495"/>
        <v>0</v>
      </c>
      <c r="R916" s="198">
        <f t="shared" si="496"/>
        <v>0.7237084553302795</v>
      </c>
      <c r="S916" s="77">
        <f t="shared" si="497"/>
        <v>1.014682744823094</v>
      </c>
      <c r="T916" s="199"/>
      <c r="U916" s="3">
        <f t="shared" si="498"/>
        <v>1.7323877993274859</v>
      </c>
      <c r="V916" s="98">
        <f t="shared" si="499"/>
        <v>10.203969456679683</v>
      </c>
      <c r="W916" s="49">
        <f t="shared" si="500"/>
        <v>6.2702413716135021</v>
      </c>
      <c r="X916" s="317">
        <f t="shared" si="501"/>
        <v>6.096700235647446E-2</v>
      </c>
      <c r="Y916" s="318">
        <v>6.096700235647446E-2</v>
      </c>
      <c r="Z916" s="200"/>
      <c r="AA916" s="66"/>
      <c r="AB916" s="66"/>
      <c r="AC916" s="66">
        <v>250</v>
      </c>
      <c r="AD916" s="66"/>
      <c r="AE916" s="66"/>
      <c r="AF916" s="66"/>
      <c r="AG916" s="66"/>
      <c r="AH916" s="195"/>
      <c r="AI916" s="34"/>
      <c r="AJ916" s="229">
        <v>180</v>
      </c>
      <c r="AK916" s="34"/>
      <c r="AL916" s="34"/>
      <c r="AM916" s="34"/>
      <c r="AN916" s="201"/>
      <c r="AO916" s="201"/>
      <c r="AP916" s="202">
        <v>240</v>
      </c>
      <c r="AQ916" s="18"/>
      <c r="AR916" s="18"/>
      <c r="AS916" s="18"/>
      <c r="AT916" s="51"/>
      <c r="AU916" s="17"/>
      <c r="AV916" s="18"/>
      <c r="AW916" s="112"/>
      <c r="AX916" s="103"/>
      <c r="AY916" s="18"/>
      <c r="AZ916" s="18"/>
      <c r="BA916" s="18"/>
      <c r="BB916" s="17"/>
      <c r="BC916" s="19"/>
      <c r="BD916" s="19"/>
      <c r="BE916" s="19"/>
      <c r="BF916" s="17"/>
      <c r="BG916" s="18"/>
      <c r="BH916" s="18"/>
      <c r="BI916" s="128"/>
      <c r="BJ916" s="331"/>
      <c r="BK916" s="332"/>
      <c r="BL916" s="332"/>
      <c r="BM916" s="332"/>
      <c r="BN916" s="333"/>
      <c r="BO916" s="203">
        <f t="shared" si="502"/>
        <v>6.9363999999999999</v>
      </c>
      <c r="BP916" s="285">
        <v>9.2239996888809035</v>
      </c>
      <c r="BQ916" s="204">
        <v>2.8566234622355724</v>
      </c>
      <c r="BR916" s="204"/>
      <c r="BS916" s="47"/>
      <c r="BT916" s="42"/>
      <c r="BU916" s="42"/>
      <c r="BV916" s="42"/>
      <c r="BW916" s="43"/>
      <c r="BX916" s="191"/>
      <c r="BY916" s="191"/>
      <c r="BZ916" s="205"/>
      <c r="CA916" s="191"/>
      <c r="CB916" s="206"/>
      <c r="CC916" s="191"/>
      <c r="CD916" s="207">
        <f t="shared" si="503"/>
        <v>66.087317011389075</v>
      </c>
      <c r="CE916" s="47" t="s">
        <v>356</v>
      </c>
      <c r="CF916" s="42">
        <v>31.8</v>
      </c>
      <c r="CG916" s="42" t="s">
        <v>353</v>
      </c>
      <c r="CH916" s="42">
        <v>175</v>
      </c>
      <c r="CI916" s="191"/>
      <c r="CJ916" s="192"/>
      <c r="CK916" s="191" t="s">
        <v>357</v>
      </c>
      <c r="CL916" s="191" t="s">
        <v>358</v>
      </c>
      <c r="CM916" s="208">
        <v>0.13</v>
      </c>
      <c r="CN916" s="191">
        <v>470</v>
      </c>
      <c r="CO916" s="205">
        <f t="shared" si="504"/>
        <v>82.356799969295395</v>
      </c>
      <c r="CP916" s="191">
        <f t="shared" si="505"/>
        <v>49.565487758541806</v>
      </c>
      <c r="CQ916" s="145" t="s">
        <v>353</v>
      </c>
      <c r="CR916" s="191">
        <v>175</v>
      </c>
      <c r="CS916" s="191"/>
      <c r="CT916" s="191"/>
      <c r="CU916" s="191"/>
      <c r="CV916" s="192"/>
      <c r="CW916" s="191" t="s">
        <v>357</v>
      </c>
      <c r="CX916" s="209" t="s">
        <v>358</v>
      </c>
      <c r="CY916" s="208">
        <v>0.13</v>
      </c>
      <c r="CZ916" s="191">
        <v>470</v>
      </c>
      <c r="DA916" s="191"/>
      <c r="DB916" s="191">
        <f t="shared" si="506"/>
        <v>63.9813514419535</v>
      </c>
      <c r="DC916" s="43">
        <f t="shared" si="507"/>
        <v>0</v>
      </c>
      <c r="DD916" s="191" t="s">
        <v>362</v>
      </c>
      <c r="DE916" s="191">
        <v>100</v>
      </c>
      <c r="DF916" s="191" t="s">
        <v>361</v>
      </c>
      <c r="DG916" s="191">
        <v>20</v>
      </c>
      <c r="DH916" s="191" t="s">
        <v>353</v>
      </c>
      <c r="DI916" s="192">
        <v>175</v>
      </c>
      <c r="DJ916" s="191"/>
      <c r="DK916" s="209"/>
      <c r="DL916" s="208"/>
      <c r="DM916" s="191"/>
      <c r="DN916" s="191">
        <f t="shared" si="508"/>
        <v>63.9813514419535</v>
      </c>
      <c r="DO916" s="192">
        <f t="shared" si="509"/>
        <v>0</v>
      </c>
      <c r="DP916" s="191">
        <v>1</v>
      </c>
      <c r="DQ916" s="191" t="s">
        <v>363</v>
      </c>
      <c r="DR916" s="191" t="s">
        <v>371</v>
      </c>
      <c r="DS916" s="208">
        <v>0.13400000000000001</v>
      </c>
      <c r="DT916" s="191">
        <v>580</v>
      </c>
      <c r="DU916" s="191">
        <f t="shared" si="510"/>
        <v>9.2239996888809035</v>
      </c>
      <c r="DV916" s="191">
        <v>0.375</v>
      </c>
      <c r="DW916" s="191">
        <v>0.45</v>
      </c>
      <c r="DX916" s="192">
        <f t="shared" si="511"/>
        <v>11.014552835231513</v>
      </c>
      <c r="DY916" s="191">
        <v>1</v>
      </c>
      <c r="DZ916" s="191" t="s">
        <v>363</v>
      </c>
      <c r="EA916" s="191" t="s">
        <v>371</v>
      </c>
      <c r="EB916" s="208">
        <v>0.13400000000000001</v>
      </c>
      <c r="EC916" s="191">
        <v>580</v>
      </c>
      <c r="ED916" s="191">
        <f t="shared" si="512"/>
        <v>2.8566234622355724</v>
      </c>
      <c r="EE916" s="191">
        <v>0.47499999999999998</v>
      </c>
      <c r="EF916" s="191">
        <v>0.47499999999999998</v>
      </c>
      <c r="EG916" s="191">
        <f t="shared" si="513"/>
        <v>5.5072764176157563</v>
      </c>
      <c r="EH916" s="166">
        <f t="shared" si="514"/>
        <v>2</v>
      </c>
      <c r="EI916" s="205">
        <f t="shared" si="515"/>
        <v>2.9450592588567264</v>
      </c>
      <c r="EJ916" s="205">
        <f t="shared" si="516"/>
        <v>1.7323877993274861</v>
      </c>
      <c r="EK916" s="51">
        <f t="shared" si="483"/>
        <v>0.8742356629080863</v>
      </c>
      <c r="EL916" s="220">
        <f t="shared" si="517"/>
        <v>0.26157037057163679</v>
      </c>
      <c r="EM916" s="221">
        <f t="shared" si="518"/>
        <v>5.1019847283398416</v>
      </c>
      <c r="EN916" s="191"/>
      <c r="EO916" s="313"/>
      <c r="EP916" s="192" t="s">
        <v>354</v>
      </c>
      <c r="EQ916" s="222">
        <f t="shared" si="519"/>
        <v>2.9450592588567264</v>
      </c>
      <c r="ER916" s="191">
        <f t="shared" si="520"/>
        <v>1.7323877993274861</v>
      </c>
      <c r="ES916" s="51">
        <f t="shared" si="521"/>
        <v>0.8742356629080863</v>
      </c>
      <c r="ET916" s="191">
        <f t="shared" si="484"/>
        <v>3.7297703705716367</v>
      </c>
      <c r="EU916" s="191">
        <f t="shared" si="522"/>
        <v>5.1019847283398416</v>
      </c>
      <c r="EV916" s="191"/>
      <c r="EW916" s="191"/>
      <c r="EX916" s="192" t="str">
        <f t="shared" si="523"/>
        <v>Front</v>
      </c>
      <c r="EY916" s="145"/>
      <c r="EZ916" s="191"/>
      <c r="FA916" s="191"/>
      <c r="FB916" s="191"/>
      <c r="FC916" s="191"/>
      <c r="FD916" s="191"/>
      <c r="FE916" s="191"/>
      <c r="FF916" s="192"/>
      <c r="FG916" s="145"/>
      <c r="FH916" s="191"/>
      <c r="FI916" s="191"/>
      <c r="FJ916" s="191"/>
      <c r="FK916" s="191"/>
      <c r="FL916" s="191"/>
      <c r="FM916" s="191"/>
      <c r="FN916" s="192"/>
      <c r="FO916" s="145"/>
      <c r="FP916" s="191"/>
      <c r="FQ916" s="191"/>
      <c r="FR916" s="191"/>
      <c r="FS916" s="191"/>
      <c r="FT916" s="191"/>
      <c r="FU916" s="191"/>
      <c r="FV916" s="192"/>
      <c r="FW916" s="191"/>
      <c r="FX916" s="191"/>
      <c r="FY916" s="191"/>
      <c r="FZ916" s="191"/>
      <c r="GA916" s="191"/>
      <c r="GB916" s="191"/>
      <c r="GC916" s="191"/>
      <c r="GD916" s="210"/>
      <c r="GE916" s="145"/>
      <c r="GF916" s="191"/>
      <c r="GG916" s="191"/>
      <c r="GH916" s="191"/>
      <c r="GI916" s="191"/>
      <c r="GJ916" s="191"/>
      <c r="GK916" s="191"/>
      <c r="GL916" s="210"/>
      <c r="GM916" s="145"/>
      <c r="GN916" s="191"/>
      <c r="GO916" s="191"/>
      <c r="GP916" s="191"/>
      <c r="GQ916" s="191"/>
      <c r="GR916" s="191"/>
      <c r="GS916" s="191"/>
      <c r="GT916" s="210"/>
      <c r="GU916" s="145"/>
      <c r="GV916" s="191"/>
      <c r="GW916" s="191"/>
      <c r="GX916" s="191"/>
      <c r="GY916" s="191"/>
      <c r="GZ916" s="191"/>
      <c r="HA916" s="191"/>
      <c r="HB916" s="210"/>
      <c r="HC916" s="145"/>
      <c r="HD916" s="191"/>
      <c r="HE916" s="191"/>
      <c r="HF916" s="191"/>
      <c r="HG916" s="191"/>
      <c r="HH916" s="191"/>
      <c r="HI916" s="191"/>
      <c r="HJ916" s="210"/>
      <c r="HR916" s="310"/>
    </row>
    <row r="917" spans="1:226" s="309" customFormat="1" ht="14.45" customHeight="1" x14ac:dyDescent="0.25">
      <c r="A917" s="211" t="s">
        <v>431</v>
      </c>
      <c r="B917" s="194" t="s">
        <v>0</v>
      </c>
      <c r="C917" s="31">
        <f t="shared" si="485"/>
        <v>907</v>
      </c>
      <c r="D917" s="173" t="str">
        <f t="shared" si="486"/>
        <v>Dw_907</v>
      </c>
      <c r="E917" s="4">
        <v>658.29498077578228</v>
      </c>
      <c r="F917" s="195" t="s">
        <v>360</v>
      </c>
      <c r="G917" s="195">
        <v>17.5</v>
      </c>
      <c r="H917" s="3">
        <f t="shared" si="487"/>
        <v>41.897160012900414</v>
      </c>
      <c r="I917" s="196">
        <f t="shared" si="488"/>
        <v>159.41680469876312</v>
      </c>
      <c r="J917" s="1">
        <f t="shared" si="489"/>
        <v>0.30000000000000004</v>
      </c>
      <c r="K917" s="280">
        <f t="shared" si="490"/>
        <v>0.63241827634272485</v>
      </c>
      <c r="L917" s="280">
        <f t="shared" si="491"/>
        <v>0.70798796227166894</v>
      </c>
      <c r="M917" s="225">
        <f t="shared" si="492"/>
        <v>1.1414864729471708</v>
      </c>
      <c r="N917" s="15" t="s">
        <v>432</v>
      </c>
      <c r="O917" s="197">
        <f t="shared" si="493"/>
        <v>0.53099097170375165</v>
      </c>
      <c r="P917" s="198">
        <f t="shared" si="494"/>
        <v>0</v>
      </c>
      <c r="Q917" s="198">
        <f t="shared" si="495"/>
        <v>0</v>
      </c>
      <c r="R917" s="198">
        <f t="shared" si="496"/>
        <v>0.79977846171219757</v>
      </c>
      <c r="S917" s="77">
        <f t="shared" si="497"/>
        <v>0.71987994850939974</v>
      </c>
      <c r="T917" s="199"/>
      <c r="U917" s="3">
        <f t="shared" si="498"/>
        <v>1.5408021813253416</v>
      </c>
      <c r="V917" s="98">
        <f t="shared" si="499"/>
        <v>8.071842630721564</v>
      </c>
      <c r="W917" s="49">
        <f t="shared" si="500"/>
        <v>5.1905323145720335</v>
      </c>
      <c r="X917" s="317">
        <f t="shared" si="501"/>
        <v>6.2850976349936402E-2</v>
      </c>
      <c r="Y917" s="318">
        <v>6.2850976349936416E-2</v>
      </c>
      <c r="Z917" s="200"/>
      <c r="AA917" s="66"/>
      <c r="AB917" s="66"/>
      <c r="AC917" s="66">
        <v>250</v>
      </c>
      <c r="AD917" s="66"/>
      <c r="AE917" s="66"/>
      <c r="AF917" s="66"/>
      <c r="AG917" s="66"/>
      <c r="AH917" s="195"/>
      <c r="AI917" s="34"/>
      <c r="AJ917" s="229">
        <v>180</v>
      </c>
      <c r="AK917" s="34"/>
      <c r="AL917" s="34"/>
      <c r="AM917" s="34"/>
      <c r="AN917" s="201"/>
      <c r="AO917" s="201"/>
      <c r="AP917" s="202">
        <v>240</v>
      </c>
      <c r="AQ917" s="18"/>
      <c r="AR917" s="18"/>
      <c r="AS917" s="18"/>
      <c r="AT917" s="51"/>
      <c r="AU917" s="17"/>
      <c r="AV917" s="18"/>
      <c r="AW917" s="112"/>
      <c r="AX917" s="103"/>
      <c r="AY917" s="18"/>
      <c r="AZ917" s="18"/>
      <c r="BA917" s="18"/>
      <c r="BB917" s="17"/>
      <c r="BC917" s="19"/>
      <c r="BD917" s="19"/>
      <c r="BE917" s="19"/>
      <c r="BF917" s="17"/>
      <c r="BG917" s="18"/>
      <c r="BH917" s="18"/>
      <c r="BI917" s="128"/>
      <c r="BJ917" s="331"/>
      <c r="BK917" s="332"/>
      <c r="BL917" s="332"/>
      <c r="BM917" s="332"/>
      <c r="BN917" s="333"/>
      <c r="BO917" s="203">
        <f t="shared" si="502"/>
        <v>6.9363999999999999</v>
      </c>
      <c r="BP917" s="285">
        <v>6.0401879956317996</v>
      </c>
      <c r="BQ917" s="204">
        <v>2.9138046418063999</v>
      </c>
      <c r="BR917" s="204"/>
      <c r="BS917" s="47"/>
      <c r="BT917" s="42"/>
      <c r="BU917" s="42"/>
      <c r="BV917" s="42"/>
      <c r="BW917" s="43"/>
      <c r="BX917" s="191"/>
      <c r="BY917" s="191"/>
      <c r="BZ917" s="205"/>
      <c r="CA917" s="191"/>
      <c r="CB917" s="206"/>
      <c r="CC917" s="191"/>
      <c r="CD917" s="207">
        <f t="shared" si="503"/>
        <v>47.825041409628938</v>
      </c>
      <c r="CE917" s="47" t="s">
        <v>356</v>
      </c>
      <c r="CF917" s="42">
        <v>31.8</v>
      </c>
      <c r="CG917" s="42" t="s">
        <v>353</v>
      </c>
      <c r="CH917" s="42">
        <v>175</v>
      </c>
      <c r="CI917" s="191"/>
      <c r="CJ917" s="192"/>
      <c r="CK917" s="191" t="s">
        <v>357</v>
      </c>
      <c r="CL917" s="191" t="s">
        <v>358</v>
      </c>
      <c r="CM917" s="208">
        <v>0.13</v>
      </c>
      <c r="CN917" s="191">
        <v>470</v>
      </c>
      <c r="CO917" s="205">
        <f t="shared" si="504"/>
        <v>65.650930821534416</v>
      </c>
      <c r="CP917" s="191">
        <f t="shared" si="505"/>
        <v>35.868781057221703</v>
      </c>
      <c r="CQ917" s="145" t="s">
        <v>353</v>
      </c>
      <c r="CR917" s="191">
        <v>175</v>
      </c>
      <c r="CS917" s="191"/>
      <c r="CT917" s="191"/>
      <c r="CU917" s="191"/>
      <c r="CV917" s="192"/>
      <c r="CW917" s="191" t="s">
        <v>357</v>
      </c>
      <c r="CX917" s="209" t="s">
        <v>358</v>
      </c>
      <c r="CY917" s="208">
        <v>0.13</v>
      </c>
      <c r="CZ917" s="191">
        <v>470</v>
      </c>
      <c r="DA917" s="191"/>
      <c r="DB917" s="191">
        <f t="shared" si="506"/>
        <v>41.897160012900414</v>
      </c>
      <c r="DC917" s="43">
        <f t="shared" si="507"/>
        <v>0</v>
      </c>
      <c r="DD917" s="191" t="s">
        <v>362</v>
      </c>
      <c r="DE917" s="191">
        <v>100</v>
      </c>
      <c r="DF917" s="191" t="s">
        <v>361</v>
      </c>
      <c r="DG917" s="191">
        <v>20</v>
      </c>
      <c r="DH917" s="191" t="s">
        <v>353</v>
      </c>
      <c r="DI917" s="192">
        <v>175</v>
      </c>
      <c r="DJ917" s="191"/>
      <c r="DK917" s="209"/>
      <c r="DL917" s="208"/>
      <c r="DM917" s="191"/>
      <c r="DN917" s="191">
        <f t="shared" si="508"/>
        <v>41.897160012900414</v>
      </c>
      <c r="DO917" s="192">
        <f t="shared" si="509"/>
        <v>0</v>
      </c>
      <c r="DP917" s="191">
        <v>1</v>
      </c>
      <c r="DQ917" s="191" t="s">
        <v>363</v>
      </c>
      <c r="DR917" s="191" t="s">
        <v>371</v>
      </c>
      <c r="DS917" s="208">
        <v>0.13400000000000001</v>
      </c>
      <c r="DT917" s="191">
        <v>580</v>
      </c>
      <c r="DU917" s="191">
        <f t="shared" si="510"/>
        <v>6.0401879956317996</v>
      </c>
      <c r="DV917" s="191">
        <v>0.375</v>
      </c>
      <c r="DW917" s="191">
        <v>0.45</v>
      </c>
      <c r="DX917" s="192">
        <f t="shared" si="511"/>
        <v>7.970840234938156</v>
      </c>
      <c r="DY917" s="191">
        <v>1</v>
      </c>
      <c r="DZ917" s="191" t="s">
        <v>363</v>
      </c>
      <c r="EA917" s="191" t="s">
        <v>371</v>
      </c>
      <c r="EB917" s="208">
        <v>0.13400000000000001</v>
      </c>
      <c r="EC917" s="191">
        <v>580</v>
      </c>
      <c r="ED917" s="191">
        <f t="shared" si="512"/>
        <v>2.9138046418063999</v>
      </c>
      <c r="EE917" s="191">
        <v>0.47499999999999998</v>
      </c>
      <c r="EF917" s="191">
        <v>0.47499999999999998</v>
      </c>
      <c r="EG917" s="191">
        <f t="shared" si="513"/>
        <v>3.985420117469078</v>
      </c>
      <c r="EH917" s="166">
        <f t="shared" si="514"/>
        <v>2</v>
      </c>
      <c r="EI917" s="205">
        <f t="shared" si="515"/>
        <v>2.6193637082530805</v>
      </c>
      <c r="EJ917" s="205">
        <f t="shared" si="516"/>
        <v>1.5408021813253416</v>
      </c>
      <c r="EK917" s="51">
        <f t="shared" si="483"/>
        <v>1.1230024604810582</v>
      </c>
      <c r="EL917" s="220">
        <f t="shared" si="517"/>
        <v>0.42441814587345972</v>
      </c>
      <c r="EM917" s="221">
        <f t="shared" si="518"/>
        <v>4.035921315360782</v>
      </c>
      <c r="EN917" s="191"/>
      <c r="EO917" s="313"/>
      <c r="EP917" s="192" t="s">
        <v>354</v>
      </c>
      <c r="EQ917" s="222">
        <f t="shared" si="519"/>
        <v>2.6193637082530805</v>
      </c>
      <c r="ER917" s="191">
        <f t="shared" si="520"/>
        <v>1.5408021813253416</v>
      </c>
      <c r="ES917" s="51">
        <f t="shared" si="521"/>
        <v>1.1230024604810582</v>
      </c>
      <c r="ET917" s="191">
        <f t="shared" si="484"/>
        <v>3.8926181458734597</v>
      </c>
      <c r="EU917" s="191">
        <f t="shared" si="522"/>
        <v>4.035921315360782</v>
      </c>
      <c r="EV917" s="191"/>
      <c r="EW917" s="191"/>
      <c r="EX917" s="192" t="str">
        <f t="shared" si="523"/>
        <v>Front</v>
      </c>
      <c r="EY917" s="145"/>
      <c r="EZ917" s="191"/>
      <c r="FA917" s="191"/>
      <c r="FB917" s="191"/>
      <c r="FC917" s="191"/>
      <c r="FD917" s="191"/>
      <c r="FE917" s="191"/>
      <c r="FF917" s="192"/>
      <c r="FG917" s="145"/>
      <c r="FH917" s="191"/>
      <c r="FI917" s="191"/>
      <c r="FJ917" s="191"/>
      <c r="FK917" s="191"/>
      <c r="FL917" s="191"/>
      <c r="FM917" s="191"/>
      <c r="FN917" s="192"/>
      <c r="FO917" s="145"/>
      <c r="FP917" s="191"/>
      <c r="FQ917" s="191"/>
      <c r="FR917" s="191"/>
      <c r="FS917" s="191"/>
      <c r="FT917" s="191"/>
      <c r="FU917" s="191"/>
      <c r="FV917" s="192"/>
      <c r="FW917" s="191"/>
      <c r="FX917" s="191"/>
      <c r="FY917" s="191"/>
      <c r="FZ917" s="191"/>
      <c r="GA917" s="191"/>
      <c r="GB917" s="191"/>
      <c r="GC917" s="191"/>
      <c r="GD917" s="210"/>
      <c r="GE917" s="145"/>
      <c r="GF917" s="191"/>
      <c r="GG917" s="191"/>
      <c r="GH917" s="191"/>
      <c r="GI917" s="191"/>
      <c r="GJ917" s="191"/>
      <c r="GK917" s="191"/>
      <c r="GL917" s="210"/>
      <c r="GM917" s="145"/>
      <c r="GN917" s="191"/>
      <c r="GO917" s="191"/>
      <c r="GP917" s="191"/>
      <c r="GQ917" s="191"/>
      <c r="GR917" s="191"/>
      <c r="GS917" s="191"/>
      <c r="GT917" s="210"/>
      <c r="GU917" s="145"/>
      <c r="GV917" s="191"/>
      <c r="GW917" s="191"/>
      <c r="GX917" s="191"/>
      <c r="GY917" s="191"/>
      <c r="GZ917" s="191"/>
      <c r="HA917" s="191"/>
      <c r="HB917" s="210"/>
      <c r="HC917" s="145"/>
      <c r="HD917" s="191"/>
      <c r="HE917" s="191"/>
      <c r="HF917" s="191"/>
      <c r="HG917" s="191"/>
      <c r="HH917" s="191"/>
      <c r="HI917" s="191"/>
      <c r="HJ917" s="210"/>
      <c r="HR917" s="310"/>
    </row>
    <row r="918" spans="1:226" s="309" customFormat="1" ht="14.45" customHeight="1" x14ac:dyDescent="0.25">
      <c r="A918" s="211" t="s">
        <v>431</v>
      </c>
      <c r="B918" s="194" t="s">
        <v>0</v>
      </c>
      <c r="C918" s="31">
        <f t="shared" si="485"/>
        <v>908</v>
      </c>
      <c r="D918" s="173" t="str">
        <f t="shared" si="486"/>
        <v>Dw_908</v>
      </c>
      <c r="E918" s="4">
        <v>520.48895196452531</v>
      </c>
      <c r="F918" s="195" t="s">
        <v>360</v>
      </c>
      <c r="G918" s="195">
        <v>17.5</v>
      </c>
      <c r="H918" s="3">
        <f t="shared" si="487"/>
        <v>51.119713316684766</v>
      </c>
      <c r="I918" s="196">
        <f t="shared" si="488"/>
        <v>183.22512533740158</v>
      </c>
      <c r="J918" s="1">
        <f t="shared" si="489"/>
        <v>0.3</v>
      </c>
      <c r="K918" s="280">
        <f t="shared" si="490"/>
        <v>0.67873141160519235</v>
      </c>
      <c r="L918" s="280">
        <f t="shared" si="491"/>
        <v>0.77388955584157582</v>
      </c>
      <c r="M918" s="225">
        <f t="shared" si="492"/>
        <v>1.0752708502236421</v>
      </c>
      <c r="N918" s="15" t="s">
        <v>432</v>
      </c>
      <c r="O918" s="197">
        <f t="shared" si="493"/>
        <v>0.58041716688118183</v>
      </c>
      <c r="P918" s="198">
        <f t="shared" si="494"/>
        <v>0</v>
      </c>
      <c r="Q918" s="198">
        <f t="shared" si="495"/>
        <v>0</v>
      </c>
      <c r="R918" s="198">
        <f t="shared" si="496"/>
        <v>0.75338471974659327</v>
      </c>
      <c r="S918" s="77">
        <f t="shared" si="497"/>
        <v>0.85175885440167232</v>
      </c>
      <c r="T918" s="199"/>
      <c r="U918" s="3">
        <f t="shared" si="498"/>
        <v>1.7113868764251516</v>
      </c>
      <c r="V918" s="98">
        <f t="shared" si="499"/>
        <v>9.9580731387208061</v>
      </c>
      <c r="W918" s="49">
        <f t="shared" si="500"/>
        <v>5.1334944626899475</v>
      </c>
      <c r="X918" s="317">
        <f t="shared" si="501"/>
        <v>7.1099145776607017E-2</v>
      </c>
      <c r="Y918" s="318">
        <v>7.1099145776607003E-2</v>
      </c>
      <c r="Z918" s="200"/>
      <c r="AA918" s="66"/>
      <c r="AB918" s="66"/>
      <c r="AC918" s="66">
        <v>250</v>
      </c>
      <c r="AD918" s="66"/>
      <c r="AE918" s="66"/>
      <c r="AF918" s="66"/>
      <c r="AG918" s="66"/>
      <c r="AH918" s="195"/>
      <c r="AI918" s="34"/>
      <c r="AJ918" s="229">
        <v>180</v>
      </c>
      <c r="AK918" s="34"/>
      <c r="AL918" s="34"/>
      <c r="AM918" s="34"/>
      <c r="AN918" s="201"/>
      <c r="AO918" s="201"/>
      <c r="AP918" s="202">
        <v>240</v>
      </c>
      <c r="AQ918" s="18"/>
      <c r="AR918" s="18"/>
      <c r="AS918" s="18"/>
      <c r="AT918" s="51"/>
      <c r="AU918" s="17"/>
      <c r="AV918" s="18"/>
      <c r="AW918" s="112"/>
      <c r="AX918" s="103"/>
      <c r="AY918" s="18"/>
      <c r="AZ918" s="18"/>
      <c r="BA918" s="18"/>
      <c r="BB918" s="17"/>
      <c r="BC918" s="19"/>
      <c r="BD918" s="19"/>
      <c r="BE918" s="19"/>
      <c r="BF918" s="17"/>
      <c r="BG918" s="18"/>
      <c r="BH918" s="18"/>
      <c r="BI918" s="128"/>
      <c r="BJ918" s="331"/>
      <c r="BK918" s="332"/>
      <c r="BL918" s="332"/>
      <c r="BM918" s="332"/>
      <c r="BN918" s="333"/>
      <c r="BO918" s="203">
        <f t="shared" si="502"/>
        <v>6.9363999999999999</v>
      </c>
      <c r="BP918" s="285">
        <v>7.3697758659657415</v>
      </c>
      <c r="BQ918" s="204">
        <v>2.830445377674137</v>
      </c>
      <c r="BR918" s="204"/>
      <c r="BS918" s="47"/>
      <c r="BT918" s="42"/>
      <c r="BU918" s="42"/>
      <c r="BV918" s="42"/>
      <c r="BW918" s="43"/>
      <c r="BX918" s="191"/>
      <c r="BY918" s="191"/>
      <c r="BZ918" s="205"/>
      <c r="CA918" s="191"/>
      <c r="CB918" s="206"/>
      <c r="CC918" s="191"/>
      <c r="CD918" s="207">
        <f t="shared" si="503"/>
        <v>54.967537601220471</v>
      </c>
      <c r="CE918" s="47" t="s">
        <v>356</v>
      </c>
      <c r="CF918" s="42">
        <v>31.8</v>
      </c>
      <c r="CG918" s="42" t="s">
        <v>353</v>
      </c>
      <c r="CH918" s="42">
        <v>175</v>
      </c>
      <c r="CI918" s="191"/>
      <c r="CJ918" s="192"/>
      <c r="CK918" s="191" t="s">
        <v>357</v>
      </c>
      <c r="CL918" s="191" t="s">
        <v>358</v>
      </c>
      <c r="CM918" s="208">
        <v>0.13</v>
      </c>
      <c r="CN918" s="191">
        <v>470</v>
      </c>
      <c r="CO918" s="205">
        <f t="shared" si="504"/>
        <v>71.014144852604176</v>
      </c>
      <c r="CP918" s="191">
        <f t="shared" si="505"/>
        <v>41.225653200915353</v>
      </c>
      <c r="CQ918" s="145" t="s">
        <v>353</v>
      </c>
      <c r="CR918" s="191">
        <v>175</v>
      </c>
      <c r="CS918" s="191"/>
      <c r="CT918" s="191"/>
      <c r="CU918" s="191"/>
      <c r="CV918" s="192"/>
      <c r="CW918" s="191" t="s">
        <v>357</v>
      </c>
      <c r="CX918" s="209" t="s">
        <v>358</v>
      </c>
      <c r="CY918" s="208">
        <v>0.13</v>
      </c>
      <c r="CZ918" s="191">
        <v>470</v>
      </c>
      <c r="DA918" s="191"/>
      <c r="DB918" s="191">
        <f t="shared" si="506"/>
        <v>51.119713316684766</v>
      </c>
      <c r="DC918" s="43">
        <f t="shared" si="507"/>
        <v>0</v>
      </c>
      <c r="DD918" s="191" t="s">
        <v>362</v>
      </c>
      <c r="DE918" s="191">
        <v>100</v>
      </c>
      <c r="DF918" s="191" t="s">
        <v>361</v>
      </c>
      <c r="DG918" s="191">
        <v>20</v>
      </c>
      <c r="DH918" s="191" t="s">
        <v>353</v>
      </c>
      <c r="DI918" s="192">
        <v>175</v>
      </c>
      <c r="DJ918" s="191"/>
      <c r="DK918" s="209"/>
      <c r="DL918" s="208"/>
      <c r="DM918" s="191"/>
      <c r="DN918" s="191">
        <f t="shared" si="508"/>
        <v>51.119713316684766</v>
      </c>
      <c r="DO918" s="192">
        <f t="shared" si="509"/>
        <v>0</v>
      </c>
      <c r="DP918" s="191">
        <v>1</v>
      </c>
      <c r="DQ918" s="191" t="s">
        <v>363</v>
      </c>
      <c r="DR918" s="191" t="s">
        <v>371</v>
      </c>
      <c r="DS918" s="208">
        <v>0.13400000000000001</v>
      </c>
      <c r="DT918" s="191">
        <v>580</v>
      </c>
      <c r="DU918" s="191">
        <f t="shared" si="510"/>
        <v>7.3697758659657415</v>
      </c>
      <c r="DV918" s="191">
        <v>0.375</v>
      </c>
      <c r="DW918" s="191">
        <v>0.45</v>
      </c>
      <c r="DX918" s="192">
        <f t="shared" si="511"/>
        <v>9.1612562668700797</v>
      </c>
      <c r="DY918" s="191">
        <v>1</v>
      </c>
      <c r="DZ918" s="191" t="s">
        <v>363</v>
      </c>
      <c r="EA918" s="191" t="s">
        <v>371</v>
      </c>
      <c r="EB918" s="208">
        <v>0.13400000000000001</v>
      </c>
      <c r="EC918" s="191">
        <v>580</v>
      </c>
      <c r="ED918" s="191">
        <f t="shared" si="512"/>
        <v>2.830445377674137</v>
      </c>
      <c r="EE918" s="191">
        <v>0.47499999999999998</v>
      </c>
      <c r="EF918" s="191">
        <v>0.47499999999999998</v>
      </c>
      <c r="EG918" s="191">
        <f t="shared" si="513"/>
        <v>4.5806281334350398</v>
      </c>
      <c r="EH918" s="166">
        <f t="shared" si="514"/>
        <v>2</v>
      </c>
      <c r="EI918" s="205">
        <f t="shared" si="515"/>
        <v>2.9093576899227576</v>
      </c>
      <c r="EJ918" s="205">
        <f t="shared" si="516"/>
        <v>1.7113868764251516</v>
      </c>
      <c r="EK918" s="51">
        <f t="shared" si="483"/>
        <v>0.86905850124898532</v>
      </c>
      <c r="EL918" s="220">
        <f t="shared" si="517"/>
        <v>0.27942115503862119</v>
      </c>
      <c r="EM918" s="221">
        <f t="shared" si="518"/>
        <v>4.9790365693604031</v>
      </c>
      <c r="EN918" s="191"/>
      <c r="EO918" s="313"/>
      <c r="EP918" s="192" t="s">
        <v>354</v>
      </c>
      <c r="EQ918" s="222">
        <f t="shared" si="519"/>
        <v>2.9093576899227576</v>
      </c>
      <c r="ER918" s="191">
        <f t="shared" si="520"/>
        <v>1.7113868764251516</v>
      </c>
      <c r="ES918" s="51">
        <f t="shared" si="521"/>
        <v>0.86905850124898532</v>
      </c>
      <c r="ET918" s="191">
        <f t="shared" si="484"/>
        <v>3.7476211550386211</v>
      </c>
      <c r="EU918" s="191">
        <f t="shared" si="522"/>
        <v>4.9790365693604031</v>
      </c>
      <c r="EV918" s="191"/>
      <c r="EW918" s="191"/>
      <c r="EX918" s="192" t="str">
        <f t="shared" si="523"/>
        <v>Front</v>
      </c>
      <c r="EY918" s="145"/>
      <c r="EZ918" s="191"/>
      <c r="FA918" s="191"/>
      <c r="FB918" s="191"/>
      <c r="FC918" s="191"/>
      <c r="FD918" s="191"/>
      <c r="FE918" s="191"/>
      <c r="FF918" s="192"/>
      <c r="FG918" s="145"/>
      <c r="FH918" s="191"/>
      <c r="FI918" s="191"/>
      <c r="FJ918" s="191"/>
      <c r="FK918" s="191"/>
      <c r="FL918" s="191"/>
      <c r="FM918" s="191"/>
      <c r="FN918" s="192"/>
      <c r="FO918" s="145"/>
      <c r="FP918" s="191"/>
      <c r="FQ918" s="191"/>
      <c r="FR918" s="191"/>
      <c r="FS918" s="191"/>
      <c r="FT918" s="191"/>
      <c r="FU918" s="191"/>
      <c r="FV918" s="192"/>
      <c r="FW918" s="191"/>
      <c r="FX918" s="191"/>
      <c r="FY918" s="191"/>
      <c r="FZ918" s="191"/>
      <c r="GA918" s="191"/>
      <c r="GB918" s="191"/>
      <c r="GC918" s="191"/>
      <c r="GD918" s="210"/>
      <c r="GE918" s="145"/>
      <c r="GF918" s="191"/>
      <c r="GG918" s="191"/>
      <c r="GH918" s="191"/>
      <c r="GI918" s="191"/>
      <c r="GJ918" s="191"/>
      <c r="GK918" s="191"/>
      <c r="GL918" s="210"/>
      <c r="GM918" s="145"/>
      <c r="GN918" s="191"/>
      <c r="GO918" s="191"/>
      <c r="GP918" s="191"/>
      <c r="GQ918" s="191"/>
      <c r="GR918" s="191"/>
      <c r="GS918" s="191"/>
      <c r="GT918" s="210"/>
      <c r="GU918" s="145"/>
      <c r="GV918" s="191"/>
      <c r="GW918" s="191"/>
      <c r="GX918" s="191"/>
      <c r="GY918" s="191"/>
      <c r="GZ918" s="191"/>
      <c r="HA918" s="191"/>
      <c r="HB918" s="210"/>
      <c r="HC918" s="145"/>
      <c r="HD918" s="191"/>
      <c r="HE918" s="191"/>
      <c r="HF918" s="191"/>
      <c r="HG918" s="191"/>
      <c r="HH918" s="191"/>
      <c r="HI918" s="191"/>
      <c r="HJ918" s="210"/>
      <c r="HR918" s="310"/>
    </row>
    <row r="919" spans="1:226" s="309" customFormat="1" ht="14.45" customHeight="1" x14ac:dyDescent="0.25">
      <c r="A919" s="211" t="s">
        <v>431</v>
      </c>
      <c r="B919" s="194" t="s">
        <v>0</v>
      </c>
      <c r="C919" s="31">
        <f t="shared" si="485"/>
        <v>909</v>
      </c>
      <c r="D919" s="173" t="str">
        <f t="shared" si="486"/>
        <v>Dw_909</v>
      </c>
      <c r="E919" s="4">
        <v>711.85053036253521</v>
      </c>
      <c r="F919" s="195" t="s">
        <v>360</v>
      </c>
      <c r="G919" s="195">
        <v>17.5</v>
      </c>
      <c r="H919" s="3">
        <f t="shared" si="487"/>
        <v>59.133235671881849</v>
      </c>
      <c r="I919" s="196">
        <f t="shared" si="488"/>
        <v>208.54694887952186</v>
      </c>
      <c r="J919" s="1">
        <f t="shared" si="489"/>
        <v>0.3</v>
      </c>
      <c r="K919" s="280">
        <f t="shared" si="490"/>
        <v>0.69299682912151483</v>
      </c>
      <c r="L919" s="280">
        <f t="shared" si="491"/>
        <v>0.83654357046400063</v>
      </c>
      <c r="M919" s="225">
        <f t="shared" si="492"/>
        <v>1.0580189626526069</v>
      </c>
      <c r="N919" s="15" t="s">
        <v>432</v>
      </c>
      <c r="O919" s="197">
        <f t="shared" si="493"/>
        <v>0.62740767784800044</v>
      </c>
      <c r="P919" s="198">
        <f t="shared" si="494"/>
        <v>0</v>
      </c>
      <c r="Q919" s="198">
        <f t="shared" si="495"/>
        <v>0</v>
      </c>
      <c r="R919" s="198">
        <f t="shared" si="496"/>
        <v>0.74129724571146904</v>
      </c>
      <c r="S919" s="77">
        <f t="shared" si="497"/>
        <v>0.9398897983769795</v>
      </c>
      <c r="T919" s="199"/>
      <c r="U919" s="3">
        <f t="shared" si="498"/>
        <v>2.1345672970265359</v>
      </c>
      <c r="V919" s="98">
        <f t="shared" si="499"/>
        <v>15.491683654819584</v>
      </c>
      <c r="W919" s="49">
        <f t="shared" si="500"/>
        <v>3.8170954809992548</v>
      </c>
      <c r="X919" s="317">
        <f t="shared" si="501"/>
        <v>0.10852997559903654</v>
      </c>
      <c r="Y919" s="318">
        <v>0.1085299755990365</v>
      </c>
      <c r="Z919" s="200"/>
      <c r="AA919" s="66"/>
      <c r="AB919" s="66"/>
      <c r="AC919" s="66">
        <v>250</v>
      </c>
      <c r="AD919" s="66"/>
      <c r="AE919" s="66"/>
      <c r="AF919" s="66"/>
      <c r="AG919" s="66"/>
      <c r="AH919" s="195"/>
      <c r="AI919" s="34"/>
      <c r="AJ919" s="229">
        <v>180</v>
      </c>
      <c r="AK919" s="34"/>
      <c r="AL919" s="34"/>
      <c r="AM919" s="34"/>
      <c r="AN919" s="201"/>
      <c r="AO919" s="201"/>
      <c r="AP919" s="202">
        <v>240</v>
      </c>
      <c r="AQ919" s="18"/>
      <c r="AR919" s="18"/>
      <c r="AS919" s="18"/>
      <c r="AT919" s="51"/>
      <c r="AU919" s="17"/>
      <c r="AV919" s="18"/>
      <c r="AW919" s="112"/>
      <c r="AX919" s="103"/>
      <c r="AY919" s="18"/>
      <c r="AZ919" s="18"/>
      <c r="BA919" s="18"/>
      <c r="BB919" s="17"/>
      <c r="BC919" s="19"/>
      <c r="BD919" s="19"/>
      <c r="BE919" s="19"/>
      <c r="BF919" s="17"/>
      <c r="BG919" s="18"/>
      <c r="BH919" s="18"/>
      <c r="BI919" s="128"/>
      <c r="BJ919" s="331"/>
      <c r="BK919" s="332"/>
      <c r="BL919" s="332"/>
      <c r="BM919" s="332"/>
      <c r="BN919" s="333"/>
      <c r="BO919" s="203">
        <f t="shared" si="502"/>
        <v>6.9363999999999999</v>
      </c>
      <c r="BP919" s="285">
        <v>8.5250613678394913</v>
      </c>
      <c r="BQ919" s="204">
        <v>2.9195324875158786</v>
      </c>
      <c r="BR919" s="204"/>
      <c r="BS919" s="47"/>
      <c r="BT919" s="42"/>
      <c r="BU919" s="42"/>
      <c r="BV919" s="42"/>
      <c r="BW919" s="43"/>
      <c r="BX919" s="191"/>
      <c r="BY919" s="191"/>
      <c r="BZ919" s="205"/>
      <c r="CA919" s="191"/>
      <c r="CB919" s="206"/>
      <c r="CC919" s="191"/>
      <c r="CD919" s="207">
        <f t="shared" si="503"/>
        <v>62.564084663856562</v>
      </c>
      <c r="CE919" s="47" t="s">
        <v>356</v>
      </c>
      <c r="CF919" s="42">
        <v>31.8</v>
      </c>
      <c r="CG919" s="42" t="s">
        <v>353</v>
      </c>
      <c r="CH919" s="42">
        <v>175</v>
      </c>
      <c r="CI919" s="191"/>
      <c r="CJ919" s="192"/>
      <c r="CK919" s="191" t="s">
        <v>357</v>
      </c>
      <c r="CL919" s="191" t="s">
        <v>358</v>
      </c>
      <c r="CM919" s="208">
        <v>0.13</v>
      </c>
      <c r="CN919" s="191">
        <v>470</v>
      </c>
      <c r="CO919" s="205">
        <f t="shared" si="504"/>
        <v>80.308923684330296</v>
      </c>
      <c r="CP919" s="191">
        <f t="shared" si="505"/>
        <v>46.923063497892421</v>
      </c>
      <c r="CQ919" s="145" t="s">
        <v>353</v>
      </c>
      <c r="CR919" s="191">
        <v>175</v>
      </c>
      <c r="CS919" s="191"/>
      <c r="CT919" s="191"/>
      <c r="CU919" s="191"/>
      <c r="CV919" s="192"/>
      <c r="CW919" s="191" t="s">
        <v>357</v>
      </c>
      <c r="CX919" s="209" t="s">
        <v>358</v>
      </c>
      <c r="CY919" s="208">
        <v>0.13</v>
      </c>
      <c r="CZ919" s="191">
        <v>470</v>
      </c>
      <c r="DA919" s="191"/>
      <c r="DB919" s="191">
        <f t="shared" si="506"/>
        <v>59.133235671881849</v>
      </c>
      <c r="DC919" s="43">
        <f t="shared" si="507"/>
        <v>0</v>
      </c>
      <c r="DD919" s="191" t="s">
        <v>362</v>
      </c>
      <c r="DE919" s="191">
        <v>100</v>
      </c>
      <c r="DF919" s="191" t="s">
        <v>361</v>
      </c>
      <c r="DG919" s="191">
        <v>20</v>
      </c>
      <c r="DH919" s="191" t="s">
        <v>353</v>
      </c>
      <c r="DI919" s="192">
        <v>175</v>
      </c>
      <c r="DJ919" s="191"/>
      <c r="DK919" s="209"/>
      <c r="DL919" s="208"/>
      <c r="DM919" s="191"/>
      <c r="DN919" s="191">
        <f t="shared" si="508"/>
        <v>59.133235671881849</v>
      </c>
      <c r="DO919" s="192">
        <f t="shared" si="509"/>
        <v>0</v>
      </c>
      <c r="DP919" s="191">
        <v>1</v>
      </c>
      <c r="DQ919" s="191" t="s">
        <v>363</v>
      </c>
      <c r="DR919" s="191" t="s">
        <v>371</v>
      </c>
      <c r="DS919" s="208">
        <v>0.13400000000000001</v>
      </c>
      <c r="DT919" s="191">
        <v>580</v>
      </c>
      <c r="DU919" s="191">
        <f t="shared" si="510"/>
        <v>8.5250613678394913</v>
      </c>
      <c r="DV919" s="191">
        <v>0.375</v>
      </c>
      <c r="DW919" s="191">
        <v>0.45</v>
      </c>
      <c r="DX919" s="192">
        <f t="shared" si="511"/>
        <v>10.427347443976094</v>
      </c>
      <c r="DY919" s="191">
        <v>1</v>
      </c>
      <c r="DZ919" s="191" t="s">
        <v>363</v>
      </c>
      <c r="EA919" s="191" t="s">
        <v>371</v>
      </c>
      <c r="EB919" s="208">
        <v>0.13400000000000001</v>
      </c>
      <c r="EC919" s="191">
        <v>580</v>
      </c>
      <c r="ED919" s="191">
        <f t="shared" si="512"/>
        <v>2.9195324875158786</v>
      </c>
      <c r="EE919" s="191">
        <v>0.47499999999999998</v>
      </c>
      <c r="EF919" s="191">
        <v>0.47499999999999998</v>
      </c>
      <c r="EG919" s="191">
        <f t="shared" si="513"/>
        <v>5.2136737219880471</v>
      </c>
      <c r="EH919" s="166">
        <f t="shared" si="514"/>
        <v>2</v>
      </c>
      <c r="EI919" s="205">
        <f t="shared" si="515"/>
        <v>3.6287644049451111</v>
      </c>
      <c r="EJ919" s="205">
        <f t="shared" si="516"/>
        <v>2.1345672970265359</v>
      </c>
      <c r="EK919" s="51">
        <f t="shared" si="483"/>
        <v>0.53496519048934266</v>
      </c>
      <c r="EL919" s="220">
        <f t="shared" si="517"/>
        <v>1.6538177975274444</v>
      </c>
      <c r="EM919" s="221">
        <f t="shared" si="518"/>
        <v>7.7458418274097918</v>
      </c>
      <c r="EN919" s="191"/>
      <c r="EO919" s="313"/>
      <c r="EP919" s="192" t="s">
        <v>354</v>
      </c>
      <c r="EQ919" s="222">
        <f t="shared" si="519"/>
        <v>3.6287644049451111</v>
      </c>
      <c r="ER919" s="191">
        <f t="shared" si="520"/>
        <v>2.1345672970265359</v>
      </c>
      <c r="ES919" s="51">
        <f t="shared" si="521"/>
        <v>0.53496519048934266</v>
      </c>
      <c r="ET919" s="191">
        <f t="shared" si="484"/>
        <v>1.6538177975274444</v>
      </c>
      <c r="EU919" s="191">
        <f t="shared" si="522"/>
        <v>7.7458418274097918</v>
      </c>
      <c r="EV919" s="191"/>
      <c r="EW919" s="191"/>
      <c r="EX919" s="192" t="str">
        <f t="shared" si="523"/>
        <v>Rear</v>
      </c>
      <c r="EY919" s="145"/>
      <c r="EZ919" s="191"/>
      <c r="FA919" s="191"/>
      <c r="FB919" s="191"/>
      <c r="FC919" s="191"/>
      <c r="FD919" s="191"/>
      <c r="FE919" s="191"/>
      <c r="FF919" s="192"/>
      <c r="FG919" s="145"/>
      <c r="FH919" s="191"/>
      <c r="FI919" s="191"/>
      <c r="FJ919" s="191"/>
      <c r="FK919" s="191"/>
      <c r="FL919" s="191"/>
      <c r="FM919" s="191"/>
      <c r="FN919" s="192"/>
      <c r="FO919" s="145"/>
      <c r="FP919" s="191"/>
      <c r="FQ919" s="191"/>
      <c r="FR919" s="191"/>
      <c r="FS919" s="191"/>
      <c r="FT919" s="191"/>
      <c r="FU919" s="191"/>
      <c r="FV919" s="192"/>
      <c r="FW919" s="191"/>
      <c r="FX919" s="191"/>
      <c r="FY919" s="191"/>
      <c r="FZ919" s="191"/>
      <c r="GA919" s="191"/>
      <c r="GB919" s="191"/>
      <c r="GC919" s="191"/>
      <c r="GD919" s="210"/>
      <c r="GE919" s="145"/>
      <c r="GF919" s="191"/>
      <c r="GG919" s="191"/>
      <c r="GH919" s="191"/>
      <c r="GI919" s="191"/>
      <c r="GJ919" s="191"/>
      <c r="GK919" s="191"/>
      <c r="GL919" s="210"/>
      <c r="GM919" s="145"/>
      <c r="GN919" s="191"/>
      <c r="GO919" s="191"/>
      <c r="GP919" s="191"/>
      <c r="GQ919" s="191"/>
      <c r="GR919" s="191"/>
      <c r="GS919" s="191"/>
      <c r="GT919" s="210"/>
      <c r="GU919" s="145"/>
      <c r="GV919" s="191"/>
      <c r="GW919" s="191"/>
      <c r="GX919" s="191"/>
      <c r="GY919" s="191"/>
      <c r="GZ919" s="191"/>
      <c r="HA919" s="191"/>
      <c r="HB919" s="210"/>
      <c r="HC919" s="145"/>
      <c r="HD919" s="191"/>
      <c r="HE919" s="191"/>
      <c r="HF919" s="191"/>
      <c r="HG919" s="191"/>
      <c r="HH919" s="191"/>
      <c r="HI919" s="191"/>
      <c r="HJ919" s="210"/>
      <c r="HR919" s="310"/>
    </row>
    <row r="920" spans="1:226" s="309" customFormat="1" ht="14.45" customHeight="1" x14ac:dyDescent="0.25">
      <c r="A920" s="211" t="s">
        <v>431</v>
      </c>
      <c r="B920" s="194" t="s">
        <v>0</v>
      </c>
      <c r="C920" s="31">
        <f t="shared" si="485"/>
        <v>910</v>
      </c>
      <c r="D920" s="173" t="str">
        <f t="shared" si="486"/>
        <v>Dw_910</v>
      </c>
      <c r="E920" s="4">
        <v>642.6173331293661</v>
      </c>
      <c r="F920" s="195" t="s">
        <v>360</v>
      </c>
      <c r="G920" s="195">
        <v>17.5</v>
      </c>
      <c r="H920" s="3">
        <f t="shared" si="487"/>
        <v>43.789962110593692</v>
      </c>
      <c r="I920" s="196">
        <f t="shared" si="488"/>
        <v>161.9117658815494</v>
      </c>
      <c r="J920" s="1">
        <f t="shared" si="489"/>
        <v>0.30000000000000004</v>
      </c>
      <c r="K920" s="280">
        <f t="shared" si="490"/>
        <v>0.65346867075361326</v>
      </c>
      <c r="L920" s="280">
        <f t="shared" si="491"/>
        <v>0.73868164015851934</v>
      </c>
      <c r="M920" s="225">
        <f t="shared" si="492"/>
        <v>1.1092389082637248</v>
      </c>
      <c r="N920" s="15" t="s">
        <v>432</v>
      </c>
      <c r="O920" s="197">
        <f t="shared" si="493"/>
        <v>0.55401123011888942</v>
      </c>
      <c r="P920" s="198">
        <f t="shared" si="494"/>
        <v>0</v>
      </c>
      <c r="Q920" s="198">
        <f t="shared" si="495"/>
        <v>0</v>
      </c>
      <c r="R920" s="198">
        <f t="shared" si="496"/>
        <v>0.77718431952328315</v>
      </c>
      <c r="S920" s="77">
        <f t="shared" si="497"/>
        <v>0.75948350716691149</v>
      </c>
      <c r="T920" s="199"/>
      <c r="U920" s="3">
        <f t="shared" si="498"/>
        <v>1.5880793013926884</v>
      </c>
      <c r="V920" s="98">
        <f t="shared" si="499"/>
        <v>8.5747859495404217</v>
      </c>
      <c r="W920" s="49">
        <f t="shared" si="500"/>
        <v>5.1068285982043298</v>
      </c>
      <c r="X920" s="317">
        <f t="shared" si="501"/>
        <v>6.6739196067232789E-2</v>
      </c>
      <c r="Y920" s="318">
        <v>6.6739196067232803E-2</v>
      </c>
      <c r="Z920" s="200"/>
      <c r="AA920" s="66"/>
      <c r="AB920" s="66"/>
      <c r="AC920" s="66">
        <v>250</v>
      </c>
      <c r="AD920" s="66"/>
      <c r="AE920" s="66"/>
      <c r="AF920" s="66"/>
      <c r="AG920" s="66"/>
      <c r="AH920" s="195"/>
      <c r="AI920" s="34"/>
      <c r="AJ920" s="229">
        <v>180</v>
      </c>
      <c r="AK920" s="34"/>
      <c r="AL920" s="34"/>
      <c r="AM920" s="34"/>
      <c r="AN920" s="201"/>
      <c r="AO920" s="201"/>
      <c r="AP920" s="202">
        <v>240</v>
      </c>
      <c r="AQ920" s="18"/>
      <c r="AR920" s="18"/>
      <c r="AS920" s="18"/>
      <c r="AT920" s="51"/>
      <c r="AU920" s="17"/>
      <c r="AV920" s="18"/>
      <c r="AW920" s="112"/>
      <c r="AX920" s="103"/>
      <c r="AY920" s="18"/>
      <c r="AZ920" s="18"/>
      <c r="BA920" s="18"/>
      <c r="BB920" s="17"/>
      <c r="BC920" s="19"/>
      <c r="BD920" s="19"/>
      <c r="BE920" s="19"/>
      <c r="BF920" s="17"/>
      <c r="BG920" s="18"/>
      <c r="BH920" s="18"/>
      <c r="BI920" s="128"/>
      <c r="BJ920" s="331"/>
      <c r="BK920" s="332"/>
      <c r="BL920" s="332"/>
      <c r="BM920" s="332"/>
      <c r="BN920" s="333"/>
      <c r="BO920" s="203">
        <f t="shared" si="502"/>
        <v>6.9363999999999999</v>
      </c>
      <c r="BP920" s="285">
        <v>6.3130676014349936</v>
      </c>
      <c r="BQ920" s="204">
        <v>2.8050878682971176</v>
      </c>
      <c r="BR920" s="204"/>
      <c r="BS920" s="47"/>
      <c r="BT920" s="42"/>
      <c r="BU920" s="42"/>
      <c r="BV920" s="42"/>
      <c r="BW920" s="43"/>
      <c r="BX920" s="191"/>
      <c r="BY920" s="191"/>
      <c r="BZ920" s="205"/>
      <c r="CA920" s="191"/>
      <c r="CB920" s="206"/>
      <c r="CC920" s="191"/>
      <c r="CD920" s="207">
        <f t="shared" si="503"/>
        <v>48.573529764464823</v>
      </c>
      <c r="CE920" s="47" t="s">
        <v>356</v>
      </c>
      <c r="CF920" s="42">
        <v>31.8</v>
      </c>
      <c r="CG920" s="42" t="s">
        <v>353</v>
      </c>
      <c r="CH920" s="42">
        <v>175</v>
      </c>
      <c r="CI920" s="191"/>
      <c r="CJ920" s="192"/>
      <c r="CK920" s="191" t="s">
        <v>357</v>
      </c>
      <c r="CL920" s="191" t="s">
        <v>358</v>
      </c>
      <c r="CM920" s="208">
        <v>0.13</v>
      </c>
      <c r="CN920" s="191">
        <v>470</v>
      </c>
      <c r="CO920" s="205">
        <f t="shared" si="504"/>
        <v>64.360287808934146</v>
      </c>
      <c r="CP920" s="191">
        <f t="shared" si="505"/>
        <v>36.430147323348613</v>
      </c>
      <c r="CQ920" s="145" t="s">
        <v>353</v>
      </c>
      <c r="CR920" s="191">
        <v>175</v>
      </c>
      <c r="CS920" s="191"/>
      <c r="CT920" s="191"/>
      <c r="CU920" s="191"/>
      <c r="CV920" s="192"/>
      <c r="CW920" s="191" t="s">
        <v>357</v>
      </c>
      <c r="CX920" s="209" t="s">
        <v>358</v>
      </c>
      <c r="CY920" s="208">
        <v>0.13</v>
      </c>
      <c r="CZ920" s="191">
        <v>470</v>
      </c>
      <c r="DA920" s="191"/>
      <c r="DB920" s="191">
        <f t="shared" si="506"/>
        <v>43.789962110593692</v>
      </c>
      <c r="DC920" s="43">
        <f t="shared" si="507"/>
        <v>0</v>
      </c>
      <c r="DD920" s="191" t="s">
        <v>362</v>
      </c>
      <c r="DE920" s="191">
        <v>100</v>
      </c>
      <c r="DF920" s="191" t="s">
        <v>361</v>
      </c>
      <c r="DG920" s="191">
        <v>20</v>
      </c>
      <c r="DH920" s="191" t="s">
        <v>353</v>
      </c>
      <c r="DI920" s="192">
        <v>175</v>
      </c>
      <c r="DJ920" s="191"/>
      <c r="DK920" s="209"/>
      <c r="DL920" s="208"/>
      <c r="DM920" s="191"/>
      <c r="DN920" s="191">
        <f t="shared" si="508"/>
        <v>43.789962110593692</v>
      </c>
      <c r="DO920" s="192">
        <f t="shared" si="509"/>
        <v>0</v>
      </c>
      <c r="DP920" s="191">
        <v>1</v>
      </c>
      <c r="DQ920" s="191" t="s">
        <v>363</v>
      </c>
      <c r="DR920" s="191" t="s">
        <v>371</v>
      </c>
      <c r="DS920" s="208">
        <v>0.13400000000000001</v>
      </c>
      <c r="DT920" s="191">
        <v>580</v>
      </c>
      <c r="DU920" s="191">
        <f t="shared" si="510"/>
        <v>6.3130676014349936</v>
      </c>
      <c r="DV920" s="191">
        <v>0.375</v>
      </c>
      <c r="DW920" s="191">
        <v>0.45</v>
      </c>
      <c r="DX920" s="192">
        <f t="shared" si="511"/>
        <v>8.095588294077471</v>
      </c>
      <c r="DY920" s="191">
        <v>1</v>
      </c>
      <c r="DZ920" s="191" t="s">
        <v>363</v>
      </c>
      <c r="EA920" s="191" t="s">
        <v>371</v>
      </c>
      <c r="EB920" s="208">
        <v>0.13400000000000001</v>
      </c>
      <c r="EC920" s="191">
        <v>580</v>
      </c>
      <c r="ED920" s="191">
        <f t="shared" si="512"/>
        <v>2.8050878682971176</v>
      </c>
      <c r="EE920" s="191">
        <v>0.47499999999999998</v>
      </c>
      <c r="EF920" s="191">
        <v>0.47499999999999998</v>
      </c>
      <c r="EG920" s="191">
        <f t="shared" si="513"/>
        <v>4.0477941470387355</v>
      </c>
      <c r="EH920" s="166">
        <f t="shared" si="514"/>
        <v>2</v>
      </c>
      <c r="EI920" s="205">
        <f t="shared" si="515"/>
        <v>2.69973481236757</v>
      </c>
      <c r="EJ920" s="205">
        <f t="shared" si="516"/>
        <v>1.5880793013926884</v>
      </c>
      <c r="EK920" s="51">
        <f t="shared" si="483"/>
        <v>0.96700856690442927</v>
      </c>
      <c r="EL920" s="220">
        <f t="shared" si="517"/>
        <v>0.384232593816215</v>
      </c>
      <c r="EM920" s="221">
        <f t="shared" si="518"/>
        <v>4.2873929747702109</v>
      </c>
      <c r="EN920" s="191"/>
      <c r="EO920" s="313"/>
      <c r="EP920" s="192" t="s">
        <v>354</v>
      </c>
      <c r="EQ920" s="222">
        <f t="shared" si="519"/>
        <v>2.69973481236757</v>
      </c>
      <c r="ER920" s="191">
        <f t="shared" si="520"/>
        <v>1.5880793013926884</v>
      </c>
      <c r="ES920" s="51">
        <f t="shared" si="521"/>
        <v>0.96700856690442927</v>
      </c>
      <c r="ET920" s="191">
        <f t="shared" si="484"/>
        <v>3.8524325938162152</v>
      </c>
      <c r="EU920" s="191">
        <f t="shared" si="522"/>
        <v>4.2873929747702109</v>
      </c>
      <c r="EV920" s="191"/>
      <c r="EW920" s="191"/>
      <c r="EX920" s="192" t="str">
        <f t="shared" si="523"/>
        <v>Front</v>
      </c>
      <c r="EY920" s="145"/>
      <c r="EZ920" s="191"/>
      <c r="FA920" s="191"/>
      <c r="FB920" s="191"/>
      <c r="FC920" s="191"/>
      <c r="FD920" s="191"/>
      <c r="FE920" s="191"/>
      <c r="FF920" s="192"/>
      <c r="FG920" s="145"/>
      <c r="FH920" s="191"/>
      <c r="FI920" s="191"/>
      <c r="FJ920" s="191"/>
      <c r="FK920" s="191"/>
      <c r="FL920" s="191"/>
      <c r="FM920" s="191"/>
      <c r="FN920" s="192"/>
      <c r="FO920" s="145"/>
      <c r="FP920" s="191"/>
      <c r="FQ920" s="191"/>
      <c r="FR920" s="191"/>
      <c r="FS920" s="191"/>
      <c r="FT920" s="191"/>
      <c r="FU920" s="191"/>
      <c r="FV920" s="192"/>
      <c r="FW920" s="191"/>
      <c r="FX920" s="191"/>
      <c r="FY920" s="191"/>
      <c r="FZ920" s="191"/>
      <c r="GA920" s="191"/>
      <c r="GB920" s="191"/>
      <c r="GC920" s="191"/>
      <c r="GD920" s="210"/>
      <c r="GE920" s="145"/>
      <c r="GF920" s="191"/>
      <c r="GG920" s="191"/>
      <c r="GH920" s="191"/>
      <c r="GI920" s="191"/>
      <c r="GJ920" s="191"/>
      <c r="GK920" s="191"/>
      <c r="GL920" s="210"/>
      <c r="GM920" s="145"/>
      <c r="GN920" s="191"/>
      <c r="GO920" s="191"/>
      <c r="GP920" s="191"/>
      <c r="GQ920" s="191"/>
      <c r="GR920" s="191"/>
      <c r="GS920" s="191"/>
      <c r="GT920" s="210"/>
      <c r="GU920" s="145"/>
      <c r="GV920" s="191"/>
      <c r="GW920" s="191"/>
      <c r="GX920" s="191"/>
      <c r="GY920" s="191"/>
      <c r="GZ920" s="191"/>
      <c r="HA920" s="191"/>
      <c r="HB920" s="210"/>
      <c r="HC920" s="145"/>
      <c r="HD920" s="191"/>
      <c r="HE920" s="191"/>
      <c r="HF920" s="191"/>
      <c r="HG920" s="191"/>
      <c r="HH920" s="191"/>
      <c r="HI920" s="191"/>
      <c r="HJ920" s="210"/>
      <c r="HR920" s="310"/>
    </row>
    <row r="921" spans="1:226" s="309" customFormat="1" ht="14.45" customHeight="1" x14ac:dyDescent="0.25">
      <c r="A921" s="211" t="s">
        <v>431</v>
      </c>
      <c r="B921" s="194" t="s">
        <v>0</v>
      </c>
      <c r="C921" s="31">
        <f t="shared" si="485"/>
        <v>911</v>
      </c>
      <c r="D921" s="173" t="str">
        <f t="shared" si="486"/>
        <v>Dw_911</v>
      </c>
      <c r="E921" s="4">
        <v>726.15949388571585</v>
      </c>
      <c r="F921" s="195" t="s">
        <v>360</v>
      </c>
      <c r="G921" s="195">
        <v>17.5</v>
      </c>
      <c r="H921" s="3">
        <f t="shared" si="487"/>
        <v>51.744155415355117</v>
      </c>
      <c r="I921" s="196">
        <f t="shared" si="488"/>
        <v>188.30297740654862</v>
      </c>
      <c r="J921" s="1">
        <f t="shared" si="489"/>
        <v>0.30000000000000004</v>
      </c>
      <c r="K921" s="280">
        <f t="shared" si="490"/>
        <v>0.66605099686918356</v>
      </c>
      <c r="L921" s="280">
        <f t="shared" si="491"/>
        <v>0.76421966576531852</v>
      </c>
      <c r="M921" s="225">
        <f t="shared" si="492"/>
        <v>1.091734762477172</v>
      </c>
      <c r="N921" s="15" t="s">
        <v>432</v>
      </c>
      <c r="O921" s="197">
        <f t="shared" si="493"/>
        <v>0.57316474932398886</v>
      </c>
      <c r="P921" s="198">
        <f t="shared" si="494"/>
        <v>0</v>
      </c>
      <c r="Q921" s="198">
        <f t="shared" si="495"/>
        <v>0</v>
      </c>
      <c r="R921" s="198">
        <f t="shared" si="496"/>
        <v>0.76492010166127833</v>
      </c>
      <c r="S921" s="77">
        <f t="shared" si="497"/>
        <v>0.84110554700462958</v>
      </c>
      <c r="T921" s="199"/>
      <c r="U921" s="3">
        <f t="shared" si="498"/>
        <v>1.7900838217417412</v>
      </c>
      <c r="V921" s="98">
        <f t="shared" si="499"/>
        <v>10.894960302129158</v>
      </c>
      <c r="W921" s="49">
        <f t="shared" si="500"/>
        <v>4.7493661271297123</v>
      </c>
      <c r="X921" s="317">
        <f t="shared" si="501"/>
        <v>7.7411440472231224E-2</v>
      </c>
      <c r="Y921" s="318">
        <v>7.741144047223121E-2</v>
      </c>
      <c r="Z921" s="200"/>
      <c r="AA921" s="66"/>
      <c r="AB921" s="66"/>
      <c r="AC921" s="66">
        <v>250</v>
      </c>
      <c r="AD921" s="66"/>
      <c r="AE921" s="66"/>
      <c r="AF921" s="66"/>
      <c r="AG921" s="66"/>
      <c r="AH921" s="195"/>
      <c r="AI921" s="34"/>
      <c r="AJ921" s="229">
        <v>180</v>
      </c>
      <c r="AK921" s="34"/>
      <c r="AL921" s="34"/>
      <c r="AM921" s="34"/>
      <c r="AN921" s="201"/>
      <c r="AO921" s="201"/>
      <c r="AP921" s="202">
        <v>240</v>
      </c>
      <c r="AQ921" s="18"/>
      <c r="AR921" s="18"/>
      <c r="AS921" s="18"/>
      <c r="AT921" s="51"/>
      <c r="AU921" s="17"/>
      <c r="AV921" s="18"/>
      <c r="AW921" s="112"/>
      <c r="AX921" s="103"/>
      <c r="AY921" s="18"/>
      <c r="AZ921" s="18"/>
      <c r="BA921" s="18"/>
      <c r="BB921" s="17"/>
      <c r="BC921" s="19"/>
      <c r="BD921" s="19"/>
      <c r="BE921" s="19"/>
      <c r="BF921" s="17"/>
      <c r="BG921" s="18"/>
      <c r="BH921" s="18"/>
      <c r="BI921" s="128"/>
      <c r="BJ921" s="331"/>
      <c r="BK921" s="332"/>
      <c r="BL921" s="332"/>
      <c r="BM921" s="332"/>
      <c r="BN921" s="333"/>
      <c r="BO921" s="203">
        <f t="shared" si="502"/>
        <v>6.9363999999999999</v>
      </c>
      <c r="BP921" s="285">
        <v>7.4597998119132569</v>
      </c>
      <c r="BQ921" s="204">
        <v>2.9457310847287594</v>
      </c>
      <c r="BR921" s="204"/>
      <c r="BS921" s="47"/>
      <c r="BT921" s="42"/>
      <c r="BU921" s="42"/>
      <c r="BV921" s="42"/>
      <c r="BW921" s="43"/>
      <c r="BX921" s="191"/>
      <c r="BY921" s="191"/>
      <c r="BZ921" s="205"/>
      <c r="CA921" s="191"/>
      <c r="CB921" s="206"/>
      <c r="CC921" s="191"/>
      <c r="CD921" s="207">
        <f t="shared" si="503"/>
        <v>56.490893221964591</v>
      </c>
      <c r="CE921" s="47" t="s">
        <v>356</v>
      </c>
      <c r="CF921" s="42">
        <v>31.8</v>
      </c>
      <c r="CG921" s="42" t="s">
        <v>353</v>
      </c>
      <c r="CH921" s="42">
        <v>175</v>
      </c>
      <c r="CI921" s="191"/>
      <c r="CJ921" s="192"/>
      <c r="CK921" s="191" t="s">
        <v>357</v>
      </c>
      <c r="CL921" s="191" t="s">
        <v>358</v>
      </c>
      <c r="CM921" s="208">
        <v>0.13</v>
      </c>
      <c r="CN921" s="191">
        <v>470</v>
      </c>
      <c r="CO921" s="205">
        <f t="shared" si="504"/>
        <v>74.843112724410531</v>
      </c>
      <c r="CP921" s="191">
        <f t="shared" si="505"/>
        <v>42.368169916473441</v>
      </c>
      <c r="CQ921" s="145" t="s">
        <v>353</v>
      </c>
      <c r="CR921" s="191">
        <v>175</v>
      </c>
      <c r="CS921" s="191"/>
      <c r="CT921" s="191"/>
      <c r="CU921" s="191"/>
      <c r="CV921" s="192"/>
      <c r="CW921" s="191" t="s">
        <v>357</v>
      </c>
      <c r="CX921" s="209" t="s">
        <v>358</v>
      </c>
      <c r="CY921" s="208">
        <v>0.13</v>
      </c>
      <c r="CZ921" s="191">
        <v>470</v>
      </c>
      <c r="DA921" s="191"/>
      <c r="DB921" s="191">
        <f t="shared" si="506"/>
        <v>51.744155415355117</v>
      </c>
      <c r="DC921" s="43">
        <f t="shared" si="507"/>
        <v>0</v>
      </c>
      <c r="DD921" s="191" t="s">
        <v>362</v>
      </c>
      <c r="DE921" s="191">
        <v>100</v>
      </c>
      <c r="DF921" s="191" t="s">
        <v>361</v>
      </c>
      <c r="DG921" s="191">
        <v>20</v>
      </c>
      <c r="DH921" s="191" t="s">
        <v>353</v>
      </c>
      <c r="DI921" s="192">
        <v>175</v>
      </c>
      <c r="DJ921" s="191"/>
      <c r="DK921" s="209"/>
      <c r="DL921" s="208"/>
      <c r="DM921" s="191"/>
      <c r="DN921" s="191">
        <f t="shared" si="508"/>
        <v>51.744155415355117</v>
      </c>
      <c r="DO921" s="192">
        <f t="shared" si="509"/>
        <v>0</v>
      </c>
      <c r="DP921" s="191">
        <v>1</v>
      </c>
      <c r="DQ921" s="191" t="s">
        <v>363</v>
      </c>
      <c r="DR921" s="191" t="s">
        <v>371</v>
      </c>
      <c r="DS921" s="208">
        <v>0.13400000000000001</v>
      </c>
      <c r="DT921" s="191">
        <v>580</v>
      </c>
      <c r="DU921" s="191">
        <f t="shared" si="510"/>
        <v>7.4597998119132569</v>
      </c>
      <c r="DV921" s="191">
        <v>0.375</v>
      </c>
      <c r="DW921" s="191">
        <v>0.45</v>
      </c>
      <c r="DX921" s="192">
        <f t="shared" si="511"/>
        <v>9.4151488703274318</v>
      </c>
      <c r="DY921" s="191">
        <v>1</v>
      </c>
      <c r="DZ921" s="191" t="s">
        <v>363</v>
      </c>
      <c r="EA921" s="191" t="s">
        <v>371</v>
      </c>
      <c r="EB921" s="208">
        <v>0.13400000000000001</v>
      </c>
      <c r="EC921" s="191">
        <v>580</v>
      </c>
      <c r="ED921" s="191">
        <f t="shared" si="512"/>
        <v>2.9457310847287594</v>
      </c>
      <c r="EE921" s="191">
        <v>0.47499999999999998</v>
      </c>
      <c r="EF921" s="191">
        <v>0.47499999999999998</v>
      </c>
      <c r="EG921" s="191">
        <f t="shared" si="513"/>
        <v>4.7075744351637159</v>
      </c>
      <c r="EH921" s="166">
        <f t="shared" si="514"/>
        <v>2</v>
      </c>
      <c r="EI921" s="205">
        <f t="shared" si="515"/>
        <v>3.0431424969609595</v>
      </c>
      <c r="EJ921" s="205">
        <f t="shared" si="516"/>
        <v>1.790083821741741</v>
      </c>
      <c r="EK921" s="51">
        <f t="shared" si="483"/>
        <v>0.90564726298701848</v>
      </c>
      <c r="EL921" s="220">
        <f t="shared" si="517"/>
        <v>0.21252875151952022</v>
      </c>
      <c r="EM921" s="221">
        <f t="shared" si="518"/>
        <v>5.4474801510645792</v>
      </c>
      <c r="EN921" s="191"/>
      <c r="EO921" s="313"/>
      <c r="EP921" s="192" t="s">
        <v>354</v>
      </c>
      <c r="EQ921" s="222">
        <f t="shared" si="519"/>
        <v>3.0431424969609595</v>
      </c>
      <c r="ER921" s="191">
        <f t="shared" si="520"/>
        <v>1.790083821741741</v>
      </c>
      <c r="ES921" s="51">
        <f t="shared" si="521"/>
        <v>0.90564726298701848</v>
      </c>
      <c r="ET921" s="191">
        <f t="shared" si="484"/>
        <v>3.6807287515195202</v>
      </c>
      <c r="EU921" s="191">
        <f t="shared" si="522"/>
        <v>5.4474801510645792</v>
      </c>
      <c r="EV921" s="191"/>
      <c r="EW921" s="191"/>
      <c r="EX921" s="192" t="str">
        <f t="shared" si="523"/>
        <v>Front</v>
      </c>
      <c r="EY921" s="145"/>
      <c r="EZ921" s="191"/>
      <c r="FA921" s="191"/>
      <c r="FB921" s="191"/>
      <c r="FC921" s="191"/>
      <c r="FD921" s="191"/>
      <c r="FE921" s="191"/>
      <c r="FF921" s="192"/>
      <c r="FG921" s="145"/>
      <c r="FH921" s="191"/>
      <c r="FI921" s="191"/>
      <c r="FJ921" s="191"/>
      <c r="FK921" s="191"/>
      <c r="FL921" s="191"/>
      <c r="FM921" s="191"/>
      <c r="FN921" s="192"/>
      <c r="FO921" s="145"/>
      <c r="FP921" s="191"/>
      <c r="FQ921" s="191"/>
      <c r="FR921" s="191"/>
      <c r="FS921" s="191"/>
      <c r="FT921" s="191"/>
      <c r="FU921" s="191"/>
      <c r="FV921" s="192"/>
      <c r="FW921" s="191"/>
      <c r="FX921" s="191"/>
      <c r="FY921" s="191"/>
      <c r="FZ921" s="191"/>
      <c r="GA921" s="191"/>
      <c r="GB921" s="191"/>
      <c r="GC921" s="191"/>
      <c r="GD921" s="210"/>
      <c r="GE921" s="145"/>
      <c r="GF921" s="191"/>
      <c r="GG921" s="191"/>
      <c r="GH921" s="191"/>
      <c r="GI921" s="191"/>
      <c r="GJ921" s="191"/>
      <c r="GK921" s="191"/>
      <c r="GL921" s="210"/>
      <c r="GM921" s="145"/>
      <c r="GN921" s="191"/>
      <c r="GO921" s="191"/>
      <c r="GP921" s="191"/>
      <c r="GQ921" s="191"/>
      <c r="GR921" s="191"/>
      <c r="GS921" s="191"/>
      <c r="GT921" s="210"/>
      <c r="GU921" s="145"/>
      <c r="GV921" s="191"/>
      <c r="GW921" s="191"/>
      <c r="GX921" s="191"/>
      <c r="GY921" s="191"/>
      <c r="GZ921" s="191"/>
      <c r="HA921" s="191"/>
      <c r="HB921" s="210"/>
      <c r="HC921" s="145"/>
      <c r="HD921" s="191"/>
      <c r="HE921" s="191"/>
      <c r="HF921" s="191"/>
      <c r="HG921" s="191"/>
      <c r="HH921" s="191"/>
      <c r="HI921" s="191"/>
      <c r="HJ921" s="210"/>
      <c r="HR921" s="310"/>
    </row>
    <row r="922" spans="1:226" s="309" customFormat="1" ht="14.45" customHeight="1" x14ac:dyDescent="0.25">
      <c r="A922" s="211" t="s">
        <v>431</v>
      </c>
      <c r="B922" s="194" t="s">
        <v>0</v>
      </c>
      <c r="C922" s="31">
        <f t="shared" si="485"/>
        <v>912</v>
      </c>
      <c r="D922" s="173" t="str">
        <f t="shared" si="486"/>
        <v>Dw_912</v>
      </c>
      <c r="E922" s="4">
        <v>399.27234982399449</v>
      </c>
      <c r="F922" s="195" t="s">
        <v>360</v>
      </c>
      <c r="G922" s="195">
        <v>17.5</v>
      </c>
      <c r="H922" s="3">
        <f t="shared" si="487"/>
        <v>46.140316285300777</v>
      </c>
      <c r="I922" s="196">
        <f t="shared" si="488"/>
        <v>169.40746973219319</v>
      </c>
      <c r="J922" s="1">
        <f t="shared" si="489"/>
        <v>0.3</v>
      </c>
      <c r="K922" s="280">
        <f t="shared" si="490"/>
        <v>0.65894366721117026</v>
      </c>
      <c r="L922" s="280">
        <f t="shared" si="491"/>
        <v>0.74229427012091587</v>
      </c>
      <c r="M922" s="225">
        <f t="shared" si="492"/>
        <v>1.1014714464765976</v>
      </c>
      <c r="N922" s="15" t="s">
        <v>432</v>
      </c>
      <c r="O922" s="197">
        <f t="shared" si="493"/>
        <v>0.55672070259068696</v>
      </c>
      <c r="P922" s="198">
        <f t="shared" si="494"/>
        <v>0</v>
      </c>
      <c r="Q922" s="198">
        <f t="shared" si="495"/>
        <v>0</v>
      </c>
      <c r="R922" s="198">
        <f t="shared" si="496"/>
        <v>0.77174207488285573</v>
      </c>
      <c r="S922" s="77">
        <f t="shared" si="497"/>
        <v>0.78543259297453982</v>
      </c>
      <c r="T922" s="199"/>
      <c r="U922" s="3">
        <f t="shared" si="498"/>
        <v>1.5959879985013465</v>
      </c>
      <c r="V922" s="98">
        <f t="shared" si="499"/>
        <v>8.660404150625137</v>
      </c>
      <c r="W922" s="49">
        <f t="shared" si="500"/>
        <v>5.327732457147536</v>
      </c>
      <c r="X922" s="317">
        <f t="shared" si="501"/>
        <v>6.4583327050674502E-2</v>
      </c>
      <c r="Y922" s="318">
        <v>6.4583327050674488E-2</v>
      </c>
      <c r="Z922" s="200"/>
      <c r="AA922" s="66"/>
      <c r="AB922" s="66"/>
      <c r="AC922" s="66">
        <v>250</v>
      </c>
      <c r="AD922" s="66"/>
      <c r="AE922" s="66"/>
      <c r="AF922" s="66"/>
      <c r="AG922" s="66"/>
      <c r="AH922" s="195"/>
      <c r="AI922" s="34"/>
      <c r="AJ922" s="229">
        <v>180</v>
      </c>
      <c r="AK922" s="34"/>
      <c r="AL922" s="34"/>
      <c r="AM922" s="34"/>
      <c r="AN922" s="201"/>
      <c r="AO922" s="201"/>
      <c r="AP922" s="202">
        <v>240</v>
      </c>
      <c r="AQ922" s="18"/>
      <c r="AR922" s="18"/>
      <c r="AS922" s="18"/>
      <c r="AT922" s="51"/>
      <c r="AU922" s="17"/>
      <c r="AV922" s="18"/>
      <c r="AW922" s="112"/>
      <c r="AX922" s="103"/>
      <c r="AY922" s="18"/>
      <c r="AZ922" s="18"/>
      <c r="BA922" s="18"/>
      <c r="BB922" s="17"/>
      <c r="BC922" s="19"/>
      <c r="BD922" s="19"/>
      <c r="BE922" s="19"/>
      <c r="BF922" s="17"/>
      <c r="BG922" s="18"/>
      <c r="BH922" s="18"/>
      <c r="BI922" s="128"/>
      <c r="BJ922" s="331"/>
      <c r="BK922" s="332"/>
      <c r="BL922" s="332"/>
      <c r="BM922" s="332"/>
      <c r="BN922" s="333"/>
      <c r="BO922" s="203">
        <f t="shared" si="502"/>
        <v>6.9363999999999999</v>
      </c>
      <c r="BP922" s="285">
        <v>6.651911118923473</v>
      </c>
      <c r="BQ922" s="204">
        <v>2.8379846651502771</v>
      </c>
      <c r="BR922" s="204"/>
      <c r="BS922" s="47"/>
      <c r="BT922" s="42"/>
      <c r="BU922" s="42"/>
      <c r="BV922" s="42"/>
      <c r="BW922" s="43"/>
      <c r="BX922" s="191"/>
      <c r="BY922" s="191"/>
      <c r="BZ922" s="205"/>
      <c r="CA922" s="191"/>
      <c r="CB922" s="206"/>
      <c r="CC922" s="191"/>
      <c r="CD922" s="207">
        <f t="shared" si="503"/>
        <v>50.822240919657958</v>
      </c>
      <c r="CE922" s="47" t="s">
        <v>356</v>
      </c>
      <c r="CF922" s="42">
        <v>31.8</v>
      </c>
      <c r="CG922" s="42" t="s">
        <v>353</v>
      </c>
      <c r="CH922" s="42">
        <v>175</v>
      </c>
      <c r="CI922" s="191"/>
      <c r="CJ922" s="192"/>
      <c r="CK922" s="191" t="s">
        <v>357</v>
      </c>
      <c r="CL922" s="191" t="s">
        <v>358</v>
      </c>
      <c r="CM922" s="208">
        <v>0.13</v>
      </c>
      <c r="CN922" s="191">
        <v>470</v>
      </c>
      <c r="CO922" s="205">
        <f t="shared" si="504"/>
        <v>67.155283310163782</v>
      </c>
      <c r="CP922" s="191">
        <f t="shared" si="505"/>
        <v>38.116680689743468</v>
      </c>
      <c r="CQ922" s="145" t="s">
        <v>353</v>
      </c>
      <c r="CR922" s="191">
        <v>175</v>
      </c>
      <c r="CS922" s="191"/>
      <c r="CT922" s="191"/>
      <c r="CU922" s="191"/>
      <c r="CV922" s="192"/>
      <c r="CW922" s="191" t="s">
        <v>357</v>
      </c>
      <c r="CX922" s="209" t="s">
        <v>358</v>
      </c>
      <c r="CY922" s="208">
        <v>0.13</v>
      </c>
      <c r="CZ922" s="191">
        <v>470</v>
      </c>
      <c r="DA922" s="191"/>
      <c r="DB922" s="191">
        <f t="shared" si="506"/>
        <v>46.140316285300777</v>
      </c>
      <c r="DC922" s="43">
        <f t="shared" si="507"/>
        <v>0</v>
      </c>
      <c r="DD922" s="191" t="s">
        <v>362</v>
      </c>
      <c r="DE922" s="191">
        <v>100</v>
      </c>
      <c r="DF922" s="191" t="s">
        <v>361</v>
      </c>
      <c r="DG922" s="191">
        <v>20</v>
      </c>
      <c r="DH922" s="191" t="s">
        <v>353</v>
      </c>
      <c r="DI922" s="192">
        <v>175</v>
      </c>
      <c r="DJ922" s="191"/>
      <c r="DK922" s="209"/>
      <c r="DL922" s="208"/>
      <c r="DM922" s="191"/>
      <c r="DN922" s="191">
        <f t="shared" si="508"/>
        <v>46.140316285300777</v>
      </c>
      <c r="DO922" s="192">
        <f t="shared" si="509"/>
        <v>0</v>
      </c>
      <c r="DP922" s="191">
        <v>1</v>
      </c>
      <c r="DQ922" s="191" t="s">
        <v>363</v>
      </c>
      <c r="DR922" s="191" t="s">
        <v>371</v>
      </c>
      <c r="DS922" s="208">
        <v>0.13400000000000001</v>
      </c>
      <c r="DT922" s="191">
        <v>580</v>
      </c>
      <c r="DU922" s="191">
        <f t="shared" si="510"/>
        <v>6.651911118923473</v>
      </c>
      <c r="DV922" s="191">
        <v>0.375</v>
      </c>
      <c r="DW922" s="191">
        <v>0.45</v>
      </c>
      <c r="DX922" s="192">
        <f t="shared" si="511"/>
        <v>8.4703734866096596</v>
      </c>
      <c r="DY922" s="191">
        <v>1</v>
      </c>
      <c r="DZ922" s="191" t="s">
        <v>363</v>
      </c>
      <c r="EA922" s="191" t="s">
        <v>371</v>
      </c>
      <c r="EB922" s="208">
        <v>0.13400000000000001</v>
      </c>
      <c r="EC922" s="191">
        <v>580</v>
      </c>
      <c r="ED922" s="191">
        <f t="shared" si="512"/>
        <v>2.8379846651502771</v>
      </c>
      <c r="EE922" s="191">
        <v>0.47499999999999998</v>
      </c>
      <c r="EF922" s="191">
        <v>0.47499999999999998</v>
      </c>
      <c r="EG922" s="191">
        <f t="shared" si="513"/>
        <v>4.2351867433048298</v>
      </c>
      <c r="EH922" s="166">
        <f t="shared" si="514"/>
        <v>2</v>
      </c>
      <c r="EI922" s="205">
        <f t="shared" si="515"/>
        <v>2.7131795974522892</v>
      </c>
      <c r="EJ922" s="205">
        <f t="shared" si="516"/>
        <v>1.5959879985013465</v>
      </c>
      <c r="EK922" s="51">
        <f t="shared" si="483"/>
        <v>0.9919966666489306</v>
      </c>
      <c r="EL922" s="220">
        <f t="shared" si="517"/>
        <v>0.37751020127385537</v>
      </c>
      <c r="EM922" s="221">
        <f t="shared" si="518"/>
        <v>4.3302020753125685</v>
      </c>
      <c r="EN922" s="191"/>
      <c r="EO922" s="313"/>
      <c r="EP922" s="192" t="s">
        <v>354</v>
      </c>
      <c r="EQ922" s="222">
        <f t="shared" si="519"/>
        <v>2.7131795974522892</v>
      </c>
      <c r="ER922" s="191">
        <f t="shared" si="520"/>
        <v>1.5959879985013465</v>
      </c>
      <c r="ES922" s="51">
        <f t="shared" si="521"/>
        <v>0.9919966666489306</v>
      </c>
      <c r="ET922" s="191">
        <f t="shared" si="484"/>
        <v>3.8457102012738553</v>
      </c>
      <c r="EU922" s="191">
        <f t="shared" si="522"/>
        <v>4.3302020753125685</v>
      </c>
      <c r="EV922" s="191"/>
      <c r="EW922" s="191"/>
      <c r="EX922" s="192" t="str">
        <f t="shared" si="523"/>
        <v>Front</v>
      </c>
      <c r="EY922" s="145"/>
      <c r="EZ922" s="191"/>
      <c r="FA922" s="191"/>
      <c r="FB922" s="191"/>
      <c r="FC922" s="191"/>
      <c r="FD922" s="191"/>
      <c r="FE922" s="191"/>
      <c r="FF922" s="192"/>
      <c r="FG922" s="145"/>
      <c r="FH922" s="191"/>
      <c r="FI922" s="191"/>
      <c r="FJ922" s="191"/>
      <c r="FK922" s="191"/>
      <c r="FL922" s="191"/>
      <c r="FM922" s="191"/>
      <c r="FN922" s="192"/>
      <c r="FO922" s="145"/>
      <c r="FP922" s="191"/>
      <c r="FQ922" s="191"/>
      <c r="FR922" s="191"/>
      <c r="FS922" s="191"/>
      <c r="FT922" s="191"/>
      <c r="FU922" s="191"/>
      <c r="FV922" s="192"/>
      <c r="FW922" s="191"/>
      <c r="FX922" s="191"/>
      <c r="FY922" s="191"/>
      <c r="FZ922" s="191"/>
      <c r="GA922" s="191"/>
      <c r="GB922" s="191"/>
      <c r="GC922" s="191"/>
      <c r="GD922" s="210"/>
      <c r="GE922" s="145"/>
      <c r="GF922" s="191"/>
      <c r="GG922" s="191"/>
      <c r="GH922" s="191"/>
      <c r="GI922" s="191"/>
      <c r="GJ922" s="191"/>
      <c r="GK922" s="191"/>
      <c r="GL922" s="210"/>
      <c r="GM922" s="145"/>
      <c r="GN922" s="191"/>
      <c r="GO922" s="191"/>
      <c r="GP922" s="191"/>
      <c r="GQ922" s="191"/>
      <c r="GR922" s="191"/>
      <c r="GS922" s="191"/>
      <c r="GT922" s="210"/>
      <c r="GU922" s="145"/>
      <c r="GV922" s="191"/>
      <c r="GW922" s="191"/>
      <c r="GX922" s="191"/>
      <c r="GY922" s="191"/>
      <c r="GZ922" s="191"/>
      <c r="HA922" s="191"/>
      <c r="HB922" s="210"/>
      <c r="HC922" s="145"/>
      <c r="HD922" s="191"/>
      <c r="HE922" s="191"/>
      <c r="HF922" s="191"/>
      <c r="HG922" s="191"/>
      <c r="HH922" s="191"/>
      <c r="HI922" s="191"/>
      <c r="HJ922" s="210"/>
      <c r="HR922" s="310"/>
    </row>
    <row r="923" spans="1:226" s="309" customFormat="1" ht="14.45" customHeight="1" x14ac:dyDescent="0.25">
      <c r="A923" s="211" t="s">
        <v>431</v>
      </c>
      <c r="B923" s="194" t="s">
        <v>0</v>
      </c>
      <c r="C923" s="31">
        <f t="shared" si="485"/>
        <v>913</v>
      </c>
      <c r="D923" s="173" t="str">
        <f t="shared" si="486"/>
        <v>Dw_913</v>
      </c>
      <c r="E923" s="4">
        <v>580.64709468080605</v>
      </c>
      <c r="F923" s="195" t="s">
        <v>360</v>
      </c>
      <c r="G923" s="195">
        <v>17.5</v>
      </c>
      <c r="H923" s="3">
        <f t="shared" si="487"/>
        <v>53.747029960084795</v>
      </c>
      <c r="I923" s="196">
        <f t="shared" si="488"/>
        <v>189.96232934703693</v>
      </c>
      <c r="J923" s="1">
        <f t="shared" si="489"/>
        <v>0.3</v>
      </c>
      <c r="K923" s="280">
        <f t="shared" si="490"/>
        <v>0.69103788887735207</v>
      </c>
      <c r="L923" s="280">
        <f t="shared" si="491"/>
        <v>0.78239743874675927</v>
      </c>
      <c r="M923" s="225">
        <f t="shared" si="492"/>
        <v>1.0603134507419985</v>
      </c>
      <c r="N923" s="15" t="s">
        <v>432</v>
      </c>
      <c r="O923" s="197">
        <f t="shared" si="493"/>
        <v>0.58679807906006942</v>
      </c>
      <c r="P923" s="198">
        <f t="shared" si="494"/>
        <v>0</v>
      </c>
      <c r="Q923" s="198">
        <f t="shared" si="495"/>
        <v>0</v>
      </c>
      <c r="R923" s="198">
        <f t="shared" si="496"/>
        <v>0.74290487067947464</v>
      </c>
      <c r="S923" s="77">
        <f t="shared" si="497"/>
        <v>0.89016277411202793</v>
      </c>
      <c r="T923" s="199"/>
      <c r="U923" s="3">
        <f t="shared" si="498"/>
        <v>1.6829346319322056</v>
      </c>
      <c r="V923" s="98">
        <f t="shared" si="499"/>
        <v>9.6297145162130775</v>
      </c>
      <c r="W923" s="49">
        <f t="shared" si="500"/>
        <v>5.581373141394125</v>
      </c>
      <c r="X923" s="317">
        <f t="shared" si="501"/>
        <v>6.5762686980026339E-2</v>
      </c>
      <c r="Y923" s="318">
        <v>6.5762686980026325E-2</v>
      </c>
      <c r="Z923" s="200"/>
      <c r="AA923" s="66"/>
      <c r="AB923" s="66"/>
      <c r="AC923" s="66">
        <v>250</v>
      </c>
      <c r="AD923" s="66"/>
      <c r="AE923" s="66"/>
      <c r="AF923" s="66"/>
      <c r="AG923" s="66"/>
      <c r="AH923" s="195"/>
      <c r="AI923" s="34"/>
      <c r="AJ923" s="229">
        <v>180</v>
      </c>
      <c r="AK923" s="34"/>
      <c r="AL923" s="34"/>
      <c r="AM923" s="34"/>
      <c r="AN923" s="201"/>
      <c r="AO923" s="201"/>
      <c r="AP923" s="202">
        <v>240</v>
      </c>
      <c r="AQ923" s="18"/>
      <c r="AR923" s="18"/>
      <c r="AS923" s="18"/>
      <c r="AT923" s="51"/>
      <c r="AU923" s="17"/>
      <c r="AV923" s="18"/>
      <c r="AW923" s="112"/>
      <c r="AX923" s="103"/>
      <c r="AY923" s="18"/>
      <c r="AZ923" s="18"/>
      <c r="BA923" s="18"/>
      <c r="BB923" s="17"/>
      <c r="BC923" s="19"/>
      <c r="BD923" s="19"/>
      <c r="BE923" s="19"/>
      <c r="BF923" s="17"/>
      <c r="BG923" s="18"/>
      <c r="BH923" s="18"/>
      <c r="BI923" s="128"/>
      <c r="BJ923" s="331"/>
      <c r="BK923" s="332"/>
      <c r="BL923" s="332"/>
      <c r="BM923" s="332"/>
      <c r="BN923" s="333"/>
      <c r="BO923" s="203">
        <f t="shared" si="502"/>
        <v>6.9363999999999999</v>
      </c>
      <c r="BP923" s="285">
        <v>7.748548232524767</v>
      </c>
      <c r="BQ923" s="204">
        <v>2.8079182888848582</v>
      </c>
      <c r="BR923" s="204"/>
      <c r="BS923" s="47"/>
      <c r="BT923" s="42"/>
      <c r="BU923" s="42"/>
      <c r="BV923" s="42"/>
      <c r="BW923" s="43"/>
      <c r="BX923" s="191"/>
      <c r="BY923" s="191"/>
      <c r="BZ923" s="205"/>
      <c r="CA923" s="191"/>
      <c r="CB923" s="206"/>
      <c r="CC923" s="191"/>
      <c r="CD923" s="207">
        <f t="shared" si="503"/>
        <v>56.988698804111081</v>
      </c>
      <c r="CE923" s="47" t="s">
        <v>356</v>
      </c>
      <c r="CF923" s="42">
        <v>31.8</v>
      </c>
      <c r="CG923" s="42" t="s">
        <v>353</v>
      </c>
      <c r="CH923" s="42">
        <v>175</v>
      </c>
      <c r="CI923" s="191"/>
      <c r="CJ923" s="192"/>
      <c r="CK923" s="191" t="s">
        <v>357</v>
      </c>
      <c r="CL923" s="191" t="s">
        <v>358</v>
      </c>
      <c r="CM923" s="208">
        <v>0.13</v>
      </c>
      <c r="CN923" s="191">
        <v>470</v>
      </c>
      <c r="CO923" s="205">
        <f t="shared" si="504"/>
        <v>72.496715575439481</v>
      </c>
      <c r="CP923" s="191">
        <f t="shared" si="505"/>
        <v>42.741524103083307</v>
      </c>
      <c r="CQ923" s="145" t="s">
        <v>353</v>
      </c>
      <c r="CR923" s="191">
        <v>175</v>
      </c>
      <c r="CS923" s="191"/>
      <c r="CT923" s="191"/>
      <c r="CU923" s="191"/>
      <c r="CV923" s="192"/>
      <c r="CW923" s="191" t="s">
        <v>357</v>
      </c>
      <c r="CX923" s="209" t="s">
        <v>358</v>
      </c>
      <c r="CY923" s="208">
        <v>0.13</v>
      </c>
      <c r="CZ923" s="191">
        <v>470</v>
      </c>
      <c r="DA923" s="191"/>
      <c r="DB923" s="191">
        <f t="shared" si="506"/>
        <v>53.747029960084795</v>
      </c>
      <c r="DC923" s="43">
        <f t="shared" si="507"/>
        <v>0</v>
      </c>
      <c r="DD923" s="191" t="s">
        <v>362</v>
      </c>
      <c r="DE923" s="191">
        <v>100</v>
      </c>
      <c r="DF923" s="191" t="s">
        <v>361</v>
      </c>
      <c r="DG923" s="191">
        <v>20</v>
      </c>
      <c r="DH923" s="191" t="s">
        <v>353</v>
      </c>
      <c r="DI923" s="192">
        <v>175</v>
      </c>
      <c r="DJ923" s="191"/>
      <c r="DK923" s="209"/>
      <c r="DL923" s="208"/>
      <c r="DM923" s="191"/>
      <c r="DN923" s="191">
        <f t="shared" si="508"/>
        <v>53.747029960084795</v>
      </c>
      <c r="DO923" s="192">
        <f t="shared" si="509"/>
        <v>0</v>
      </c>
      <c r="DP923" s="191">
        <v>1</v>
      </c>
      <c r="DQ923" s="191" t="s">
        <v>363</v>
      </c>
      <c r="DR923" s="191" t="s">
        <v>371</v>
      </c>
      <c r="DS923" s="208">
        <v>0.13400000000000001</v>
      </c>
      <c r="DT923" s="191">
        <v>580</v>
      </c>
      <c r="DU923" s="191">
        <f t="shared" si="510"/>
        <v>7.748548232524767</v>
      </c>
      <c r="DV923" s="191">
        <v>0.375</v>
      </c>
      <c r="DW923" s="191">
        <v>0.45</v>
      </c>
      <c r="DX923" s="192">
        <f t="shared" si="511"/>
        <v>9.4981164673518474</v>
      </c>
      <c r="DY923" s="191">
        <v>1</v>
      </c>
      <c r="DZ923" s="191" t="s">
        <v>363</v>
      </c>
      <c r="EA923" s="191" t="s">
        <v>371</v>
      </c>
      <c r="EB923" s="208">
        <v>0.13400000000000001</v>
      </c>
      <c r="EC923" s="191">
        <v>580</v>
      </c>
      <c r="ED923" s="191">
        <f t="shared" si="512"/>
        <v>2.8079182888848582</v>
      </c>
      <c r="EE923" s="191">
        <v>0.47499999999999998</v>
      </c>
      <c r="EF923" s="191">
        <v>0.47499999999999998</v>
      </c>
      <c r="EG923" s="191">
        <f t="shared" si="513"/>
        <v>4.7490582336759237</v>
      </c>
      <c r="EH923" s="166">
        <f t="shared" si="514"/>
        <v>2</v>
      </c>
      <c r="EI923" s="205">
        <f t="shared" si="515"/>
        <v>2.8609888742847489</v>
      </c>
      <c r="EJ923" s="205">
        <f t="shared" si="516"/>
        <v>1.6829346319322054</v>
      </c>
      <c r="EK923" s="51">
        <f t="shared" si="483"/>
        <v>0.87498365695265279</v>
      </c>
      <c r="EL923" s="220">
        <f t="shared" si="517"/>
        <v>0.30360556285762552</v>
      </c>
      <c r="EM923" s="221">
        <f t="shared" si="518"/>
        <v>4.8148572581065388</v>
      </c>
      <c r="EN923" s="191"/>
      <c r="EO923" s="313"/>
      <c r="EP923" s="192" t="s">
        <v>354</v>
      </c>
      <c r="EQ923" s="222">
        <f t="shared" si="519"/>
        <v>2.8609888742847489</v>
      </c>
      <c r="ER923" s="191">
        <f t="shared" si="520"/>
        <v>1.6829346319322054</v>
      </c>
      <c r="ES923" s="51">
        <f t="shared" si="521"/>
        <v>0.87498365695265279</v>
      </c>
      <c r="ET923" s="191">
        <f t="shared" si="484"/>
        <v>3.7718055628576255</v>
      </c>
      <c r="EU923" s="191">
        <f t="shared" si="522"/>
        <v>4.8148572581065388</v>
      </c>
      <c r="EV923" s="191"/>
      <c r="EW923" s="191"/>
      <c r="EX923" s="192" t="str">
        <f t="shared" si="523"/>
        <v>Front</v>
      </c>
      <c r="EY923" s="145"/>
      <c r="EZ923" s="191"/>
      <c r="FA923" s="191"/>
      <c r="FB923" s="191"/>
      <c r="FC923" s="191"/>
      <c r="FD923" s="191"/>
      <c r="FE923" s="191"/>
      <c r="FF923" s="192"/>
      <c r="FG923" s="145"/>
      <c r="FH923" s="191"/>
      <c r="FI923" s="191"/>
      <c r="FJ923" s="191"/>
      <c r="FK923" s="191"/>
      <c r="FL923" s="191"/>
      <c r="FM923" s="191"/>
      <c r="FN923" s="192"/>
      <c r="FO923" s="145"/>
      <c r="FP923" s="191"/>
      <c r="FQ923" s="191"/>
      <c r="FR923" s="191"/>
      <c r="FS923" s="191"/>
      <c r="FT923" s="191"/>
      <c r="FU923" s="191"/>
      <c r="FV923" s="192"/>
      <c r="FW923" s="191"/>
      <c r="FX923" s="191"/>
      <c r="FY923" s="191"/>
      <c r="FZ923" s="191"/>
      <c r="GA923" s="191"/>
      <c r="GB923" s="191"/>
      <c r="GC923" s="191"/>
      <c r="GD923" s="210"/>
      <c r="GE923" s="145"/>
      <c r="GF923" s="191"/>
      <c r="GG923" s="191"/>
      <c r="GH923" s="191"/>
      <c r="GI923" s="191"/>
      <c r="GJ923" s="191"/>
      <c r="GK923" s="191"/>
      <c r="GL923" s="210"/>
      <c r="GM923" s="145"/>
      <c r="GN923" s="191"/>
      <c r="GO923" s="191"/>
      <c r="GP923" s="191"/>
      <c r="GQ923" s="191"/>
      <c r="GR923" s="191"/>
      <c r="GS923" s="191"/>
      <c r="GT923" s="210"/>
      <c r="GU923" s="145"/>
      <c r="GV923" s="191"/>
      <c r="GW923" s="191"/>
      <c r="GX923" s="191"/>
      <c r="GY923" s="191"/>
      <c r="GZ923" s="191"/>
      <c r="HA923" s="191"/>
      <c r="HB923" s="210"/>
      <c r="HC923" s="145"/>
      <c r="HD923" s="191"/>
      <c r="HE923" s="191"/>
      <c r="HF923" s="191"/>
      <c r="HG923" s="191"/>
      <c r="HH923" s="191"/>
      <c r="HI923" s="191"/>
      <c r="HJ923" s="210"/>
      <c r="HR923" s="310"/>
    </row>
    <row r="924" spans="1:226" s="309" customFormat="1" ht="14.45" customHeight="1" x14ac:dyDescent="0.25">
      <c r="A924" s="211" t="s">
        <v>431</v>
      </c>
      <c r="B924" s="194" t="s">
        <v>0</v>
      </c>
      <c r="C924" s="31">
        <f t="shared" si="485"/>
        <v>914</v>
      </c>
      <c r="D924" s="173" t="str">
        <f t="shared" si="486"/>
        <v>Dw_914</v>
      </c>
      <c r="E924" s="4">
        <v>488.04315659634477</v>
      </c>
      <c r="F924" s="195" t="s">
        <v>360</v>
      </c>
      <c r="G924" s="195">
        <v>17.5</v>
      </c>
      <c r="H924" s="3">
        <f t="shared" si="487"/>
        <v>46.774963729215713</v>
      </c>
      <c r="I924" s="196">
        <f t="shared" si="488"/>
        <v>171.94684162941451</v>
      </c>
      <c r="J924" s="1">
        <f t="shared" si="489"/>
        <v>0.3</v>
      </c>
      <c r="K924" s="280">
        <f t="shared" si="490"/>
        <v>0.65798575153506567</v>
      </c>
      <c r="L924" s="280">
        <f t="shared" si="491"/>
        <v>0.73782718469367292</v>
      </c>
      <c r="M924" s="225">
        <f t="shared" si="492"/>
        <v>1.1028133081502505</v>
      </c>
      <c r="N924" s="15" t="s">
        <v>432</v>
      </c>
      <c r="O924" s="197">
        <f t="shared" si="493"/>
        <v>0.55337038852025455</v>
      </c>
      <c r="P924" s="198">
        <f t="shared" si="494"/>
        <v>0</v>
      </c>
      <c r="Q924" s="198">
        <f t="shared" si="495"/>
        <v>0</v>
      </c>
      <c r="R924" s="198">
        <f t="shared" si="496"/>
        <v>0.77268224552054532</v>
      </c>
      <c r="S924" s="77">
        <f t="shared" si="497"/>
        <v>0.78957172410192022</v>
      </c>
      <c r="T924" s="199"/>
      <c r="U924" s="3">
        <f t="shared" si="498"/>
        <v>1.5795990413118557</v>
      </c>
      <c r="V924" s="98">
        <f t="shared" si="499"/>
        <v>8.4834526464653344</v>
      </c>
      <c r="W924" s="49">
        <f t="shared" si="500"/>
        <v>5.513670633701798</v>
      </c>
      <c r="X924" s="317">
        <f t="shared" si="501"/>
        <v>6.2008591661725836E-2</v>
      </c>
      <c r="Y924" s="318">
        <v>6.2008591661725829E-2</v>
      </c>
      <c r="Z924" s="200"/>
      <c r="AA924" s="66"/>
      <c r="AB924" s="66"/>
      <c r="AC924" s="66">
        <v>250</v>
      </c>
      <c r="AD924" s="66"/>
      <c r="AE924" s="66"/>
      <c r="AF924" s="66"/>
      <c r="AG924" s="66"/>
      <c r="AH924" s="195"/>
      <c r="AI924" s="34"/>
      <c r="AJ924" s="229">
        <v>180</v>
      </c>
      <c r="AK924" s="34"/>
      <c r="AL924" s="34"/>
      <c r="AM924" s="34"/>
      <c r="AN924" s="201"/>
      <c r="AO924" s="201"/>
      <c r="AP924" s="202">
        <v>240</v>
      </c>
      <c r="AQ924" s="18"/>
      <c r="AR924" s="18"/>
      <c r="AS924" s="18"/>
      <c r="AT924" s="51"/>
      <c r="AU924" s="17"/>
      <c r="AV924" s="18"/>
      <c r="AW924" s="112"/>
      <c r="AX924" s="103"/>
      <c r="AY924" s="18"/>
      <c r="AZ924" s="18"/>
      <c r="BA924" s="18"/>
      <c r="BB924" s="17"/>
      <c r="BC924" s="19"/>
      <c r="BD924" s="19"/>
      <c r="BE924" s="19"/>
      <c r="BF924" s="17"/>
      <c r="BG924" s="18"/>
      <c r="BH924" s="18"/>
      <c r="BI924" s="128"/>
      <c r="BJ924" s="331"/>
      <c r="BK924" s="332"/>
      <c r="BL924" s="332"/>
      <c r="BM924" s="332"/>
      <c r="BN924" s="333"/>
      <c r="BO924" s="203">
        <f t="shared" si="502"/>
        <v>6.9363999999999999</v>
      </c>
      <c r="BP924" s="285">
        <v>6.7434063389100558</v>
      </c>
      <c r="BQ924" s="204">
        <v>2.8654248542976597</v>
      </c>
      <c r="BR924" s="204"/>
      <c r="BS924" s="47"/>
      <c r="BT924" s="42"/>
      <c r="BU924" s="42"/>
      <c r="BV924" s="42"/>
      <c r="BW924" s="43"/>
      <c r="BX924" s="191"/>
      <c r="BY924" s="191"/>
      <c r="BZ924" s="205"/>
      <c r="CA924" s="191"/>
      <c r="CB924" s="206"/>
      <c r="CC924" s="191"/>
      <c r="CD924" s="207">
        <f t="shared" si="503"/>
        <v>51.584052488824355</v>
      </c>
      <c r="CE924" s="47" t="s">
        <v>356</v>
      </c>
      <c r="CF924" s="42">
        <v>31.8</v>
      </c>
      <c r="CG924" s="42" t="s">
        <v>353</v>
      </c>
      <c r="CH924" s="42">
        <v>175</v>
      </c>
      <c r="CI924" s="191"/>
      <c r="CJ924" s="192"/>
      <c r="CK924" s="191" t="s">
        <v>357</v>
      </c>
      <c r="CL924" s="191" t="s">
        <v>358</v>
      </c>
      <c r="CM924" s="208">
        <v>0.13</v>
      </c>
      <c r="CN924" s="191">
        <v>470</v>
      </c>
      <c r="CO924" s="205">
        <f t="shared" si="504"/>
        <v>68.425360319555239</v>
      </c>
      <c r="CP924" s="191">
        <f t="shared" si="505"/>
        <v>38.688039366618263</v>
      </c>
      <c r="CQ924" s="145" t="s">
        <v>353</v>
      </c>
      <c r="CR924" s="191">
        <v>175</v>
      </c>
      <c r="CS924" s="191"/>
      <c r="CT924" s="191"/>
      <c r="CU924" s="191"/>
      <c r="CV924" s="192"/>
      <c r="CW924" s="191" t="s">
        <v>357</v>
      </c>
      <c r="CX924" s="209" t="s">
        <v>358</v>
      </c>
      <c r="CY924" s="208">
        <v>0.13</v>
      </c>
      <c r="CZ924" s="191">
        <v>470</v>
      </c>
      <c r="DA924" s="191"/>
      <c r="DB924" s="191">
        <f t="shared" si="506"/>
        <v>46.774963729215713</v>
      </c>
      <c r="DC924" s="43">
        <f t="shared" si="507"/>
        <v>0</v>
      </c>
      <c r="DD924" s="191" t="s">
        <v>362</v>
      </c>
      <c r="DE924" s="191">
        <v>100</v>
      </c>
      <c r="DF924" s="191" t="s">
        <v>361</v>
      </c>
      <c r="DG924" s="191">
        <v>20</v>
      </c>
      <c r="DH924" s="191" t="s">
        <v>353</v>
      </c>
      <c r="DI924" s="192">
        <v>175</v>
      </c>
      <c r="DJ924" s="191"/>
      <c r="DK924" s="209"/>
      <c r="DL924" s="208"/>
      <c r="DM924" s="191"/>
      <c r="DN924" s="191">
        <f t="shared" si="508"/>
        <v>46.774963729215713</v>
      </c>
      <c r="DO924" s="192">
        <f t="shared" si="509"/>
        <v>0</v>
      </c>
      <c r="DP924" s="191">
        <v>1</v>
      </c>
      <c r="DQ924" s="191" t="s">
        <v>363</v>
      </c>
      <c r="DR924" s="191" t="s">
        <v>371</v>
      </c>
      <c r="DS924" s="208">
        <v>0.13400000000000001</v>
      </c>
      <c r="DT924" s="191">
        <v>580</v>
      </c>
      <c r="DU924" s="191">
        <f t="shared" si="510"/>
        <v>6.7434063389100558</v>
      </c>
      <c r="DV924" s="191">
        <v>0.375</v>
      </c>
      <c r="DW924" s="191">
        <v>0.45</v>
      </c>
      <c r="DX924" s="192">
        <f t="shared" si="511"/>
        <v>8.5973420814707264</v>
      </c>
      <c r="DY924" s="191">
        <v>1</v>
      </c>
      <c r="DZ924" s="191" t="s">
        <v>363</v>
      </c>
      <c r="EA924" s="191" t="s">
        <v>371</v>
      </c>
      <c r="EB924" s="208">
        <v>0.13400000000000001</v>
      </c>
      <c r="EC924" s="191">
        <v>580</v>
      </c>
      <c r="ED924" s="191">
        <f t="shared" si="512"/>
        <v>2.8654248542976597</v>
      </c>
      <c r="EE924" s="191">
        <v>0.47499999999999998</v>
      </c>
      <c r="EF924" s="191">
        <v>0.47499999999999998</v>
      </c>
      <c r="EG924" s="191">
        <f t="shared" si="513"/>
        <v>4.2986710407353632</v>
      </c>
      <c r="EH924" s="166">
        <f t="shared" si="514"/>
        <v>2</v>
      </c>
      <c r="EI924" s="205">
        <f t="shared" si="515"/>
        <v>2.6853183702301546</v>
      </c>
      <c r="EJ924" s="205">
        <f t="shared" si="516"/>
        <v>1.5795990413118557</v>
      </c>
      <c r="EK924" s="51">
        <f t="shared" si="483"/>
        <v>1.035825812985804</v>
      </c>
      <c r="EL924" s="220">
        <f t="shared" si="517"/>
        <v>0.39144081488492266</v>
      </c>
      <c r="EM924" s="221">
        <f t="shared" si="518"/>
        <v>4.2417263232326672</v>
      </c>
      <c r="EN924" s="191"/>
      <c r="EO924" s="313"/>
      <c r="EP924" s="192" t="s">
        <v>354</v>
      </c>
      <c r="EQ924" s="222">
        <f t="shared" si="519"/>
        <v>2.6853183702301546</v>
      </c>
      <c r="ER924" s="191">
        <f t="shared" si="520"/>
        <v>1.5795990413118557</v>
      </c>
      <c r="ES924" s="51">
        <f t="shared" si="521"/>
        <v>1.035825812985804</v>
      </c>
      <c r="ET924" s="191">
        <f t="shared" si="484"/>
        <v>3.8596408148849228</v>
      </c>
      <c r="EU924" s="191">
        <f t="shared" si="522"/>
        <v>4.2417263232326672</v>
      </c>
      <c r="EV924" s="191"/>
      <c r="EW924" s="191"/>
      <c r="EX924" s="192" t="str">
        <f t="shared" si="523"/>
        <v>Front</v>
      </c>
      <c r="EY924" s="145"/>
      <c r="EZ924" s="191"/>
      <c r="FA924" s="191"/>
      <c r="FB924" s="191"/>
      <c r="FC924" s="191"/>
      <c r="FD924" s="191"/>
      <c r="FE924" s="191"/>
      <c r="FF924" s="192"/>
      <c r="FG924" s="145"/>
      <c r="FH924" s="191"/>
      <c r="FI924" s="191"/>
      <c r="FJ924" s="191"/>
      <c r="FK924" s="191"/>
      <c r="FL924" s="191"/>
      <c r="FM924" s="191"/>
      <c r="FN924" s="192"/>
      <c r="FO924" s="145"/>
      <c r="FP924" s="191"/>
      <c r="FQ924" s="191"/>
      <c r="FR924" s="191"/>
      <c r="FS924" s="191"/>
      <c r="FT924" s="191"/>
      <c r="FU924" s="191"/>
      <c r="FV924" s="192"/>
      <c r="FW924" s="191"/>
      <c r="FX924" s="191"/>
      <c r="FY924" s="191"/>
      <c r="FZ924" s="191"/>
      <c r="GA924" s="191"/>
      <c r="GB924" s="191"/>
      <c r="GC924" s="191"/>
      <c r="GD924" s="210"/>
      <c r="GE924" s="145"/>
      <c r="GF924" s="191"/>
      <c r="GG924" s="191"/>
      <c r="GH924" s="191"/>
      <c r="GI924" s="191"/>
      <c r="GJ924" s="191"/>
      <c r="GK924" s="191"/>
      <c r="GL924" s="210"/>
      <c r="GM924" s="145"/>
      <c r="GN924" s="191"/>
      <c r="GO924" s="191"/>
      <c r="GP924" s="191"/>
      <c r="GQ924" s="191"/>
      <c r="GR924" s="191"/>
      <c r="GS924" s="191"/>
      <c r="GT924" s="210"/>
      <c r="GU924" s="145"/>
      <c r="GV924" s="191"/>
      <c r="GW924" s="191"/>
      <c r="GX924" s="191"/>
      <c r="GY924" s="191"/>
      <c r="GZ924" s="191"/>
      <c r="HA924" s="191"/>
      <c r="HB924" s="210"/>
      <c r="HC924" s="145"/>
      <c r="HD924" s="191"/>
      <c r="HE924" s="191"/>
      <c r="HF924" s="191"/>
      <c r="HG924" s="191"/>
      <c r="HH924" s="191"/>
      <c r="HI924" s="191"/>
      <c r="HJ924" s="210"/>
      <c r="HR924" s="310"/>
    </row>
    <row r="925" spans="1:226" s="309" customFormat="1" ht="14.45" customHeight="1" x14ac:dyDescent="0.25">
      <c r="A925" s="211" t="s">
        <v>431</v>
      </c>
      <c r="B925" s="194" t="s">
        <v>0</v>
      </c>
      <c r="C925" s="31">
        <f t="shared" si="485"/>
        <v>915</v>
      </c>
      <c r="D925" s="173" t="str">
        <f t="shared" si="486"/>
        <v>Dw_915</v>
      </c>
      <c r="E925" s="4">
        <v>681.0409218341282</v>
      </c>
      <c r="F925" s="195" t="s">
        <v>360</v>
      </c>
      <c r="G925" s="195">
        <v>17.5</v>
      </c>
      <c r="H925" s="3">
        <f t="shared" si="487"/>
        <v>45.217189995013186</v>
      </c>
      <c r="I925" s="196">
        <f t="shared" si="488"/>
        <v>168.00148713269988</v>
      </c>
      <c r="J925" s="1">
        <f t="shared" si="489"/>
        <v>0.3</v>
      </c>
      <c r="K925" s="280">
        <f t="shared" si="490"/>
        <v>0.6497657060628238</v>
      </c>
      <c r="L925" s="280">
        <f t="shared" si="491"/>
        <v>0.75282527543513322</v>
      </c>
      <c r="M925" s="225">
        <f t="shared" si="492"/>
        <v>1.1146302135397714</v>
      </c>
      <c r="N925" s="15" t="s">
        <v>432</v>
      </c>
      <c r="O925" s="197">
        <f t="shared" si="493"/>
        <v>0.56461895657634986</v>
      </c>
      <c r="P925" s="198">
        <f t="shared" si="494"/>
        <v>0</v>
      </c>
      <c r="Q925" s="198">
        <f t="shared" si="495"/>
        <v>0</v>
      </c>
      <c r="R925" s="198">
        <f t="shared" si="496"/>
        <v>0.7809617185047748</v>
      </c>
      <c r="S925" s="77">
        <f t="shared" si="497"/>
        <v>0.7669074492352197</v>
      </c>
      <c r="T925" s="199"/>
      <c r="U925" s="3">
        <f t="shared" si="498"/>
        <v>1.7672435478477484</v>
      </c>
      <c r="V925" s="98">
        <f t="shared" si="499"/>
        <v>10.61870917519229</v>
      </c>
      <c r="W925" s="49">
        <f t="shared" si="500"/>
        <v>4.2582567475009849</v>
      </c>
      <c r="X925" s="317">
        <f t="shared" si="501"/>
        <v>8.4024667548513329E-2</v>
      </c>
      <c r="Y925" s="318">
        <v>8.4024667548513315E-2</v>
      </c>
      <c r="Z925" s="200"/>
      <c r="AA925" s="66"/>
      <c r="AB925" s="66"/>
      <c r="AC925" s="66">
        <v>250</v>
      </c>
      <c r="AD925" s="66"/>
      <c r="AE925" s="66"/>
      <c r="AF925" s="66"/>
      <c r="AG925" s="66"/>
      <c r="AH925" s="195"/>
      <c r="AI925" s="34"/>
      <c r="AJ925" s="229">
        <v>180</v>
      </c>
      <c r="AK925" s="34"/>
      <c r="AL925" s="34"/>
      <c r="AM925" s="34"/>
      <c r="AN925" s="201"/>
      <c r="AO925" s="201"/>
      <c r="AP925" s="202">
        <v>240</v>
      </c>
      <c r="AQ925" s="18"/>
      <c r="AR925" s="18"/>
      <c r="AS925" s="18"/>
      <c r="AT925" s="51"/>
      <c r="AU925" s="17"/>
      <c r="AV925" s="18"/>
      <c r="AW925" s="112"/>
      <c r="AX925" s="103"/>
      <c r="AY925" s="18"/>
      <c r="AZ925" s="18"/>
      <c r="BA925" s="18"/>
      <c r="BB925" s="17"/>
      <c r="BC925" s="19"/>
      <c r="BD925" s="19"/>
      <c r="BE925" s="19"/>
      <c r="BF925" s="17"/>
      <c r="BG925" s="18"/>
      <c r="BH925" s="18"/>
      <c r="BI925" s="128"/>
      <c r="BJ925" s="331"/>
      <c r="BK925" s="332"/>
      <c r="BL925" s="332"/>
      <c r="BM925" s="332"/>
      <c r="BN925" s="333"/>
      <c r="BO925" s="203">
        <f t="shared" si="502"/>
        <v>6.9363999999999999</v>
      </c>
      <c r="BP925" s="285">
        <v>6.5188267682101939</v>
      </c>
      <c r="BQ925" s="204">
        <v>2.8824154538196405</v>
      </c>
      <c r="BR925" s="204"/>
      <c r="BS925" s="47"/>
      <c r="BT925" s="42"/>
      <c r="BU925" s="42"/>
      <c r="BV925" s="42"/>
      <c r="BW925" s="43"/>
      <c r="BX925" s="191"/>
      <c r="BY925" s="191"/>
      <c r="BZ925" s="205"/>
      <c r="CA925" s="191"/>
      <c r="CB925" s="206"/>
      <c r="CC925" s="191"/>
      <c r="CD925" s="207">
        <f t="shared" si="503"/>
        <v>50.400446139809965</v>
      </c>
      <c r="CE925" s="47" t="s">
        <v>356</v>
      </c>
      <c r="CF925" s="42">
        <v>31.8</v>
      </c>
      <c r="CG925" s="42" t="s">
        <v>353</v>
      </c>
      <c r="CH925" s="42">
        <v>175</v>
      </c>
      <c r="CI925" s="191"/>
      <c r="CJ925" s="192"/>
      <c r="CK925" s="191" t="s">
        <v>357</v>
      </c>
      <c r="CL925" s="191" t="s">
        <v>358</v>
      </c>
      <c r="CM925" s="208">
        <v>0.13</v>
      </c>
      <c r="CN925" s="191">
        <v>470</v>
      </c>
      <c r="CO925" s="205">
        <f t="shared" si="504"/>
        <v>67.595553291245665</v>
      </c>
      <c r="CP925" s="191">
        <f t="shared" si="505"/>
        <v>37.800334604857476</v>
      </c>
      <c r="CQ925" s="145" t="s">
        <v>353</v>
      </c>
      <c r="CR925" s="191">
        <v>175</v>
      </c>
      <c r="CS925" s="191"/>
      <c r="CT925" s="191"/>
      <c r="CU925" s="191"/>
      <c r="CV925" s="192"/>
      <c r="CW925" s="191" t="s">
        <v>357</v>
      </c>
      <c r="CX925" s="209" t="s">
        <v>358</v>
      </c>
      <c r="CY925" s="208">
        <v>0.13</v>
      </c>
      <c r="CZ925" s="191">
        <v>470</v>
      </c>
      <c r="DA925" s="191"/>
      <c r="DB925" s="191">
        <f t="shared" si="506"/>
        <v>45.217189995013186</v>
      </c>
      <c r="DC925" s="43">
        <f t="shared" si="507"/>
        <v>0</v>
      </c>
      <c r="DD925" s="191" t="s">
        <v>362</v>
      </c>
      <c r="DE925" s="191">
        <v>100</v>
      </c>
      <c r="DF925" s="191" t="s">
        <v>361</v>
      </c>
      <c r="DG925" s="191">
        <v>20</v>
      </c>
      <c r="DH925" s="191" t="s">
        <v>353</v>
      </c>
      <c r="DI925" s="192">
        <v>175</v>
      </c>
      <c r="DJ925" s="191"/>
      <c r="DK925" s="209"/>
      <c r="DL925" s="208"/>
      <c r="DM925" s="191"/>
      <c r="DN925" s="191">
        <f t="shared" si="508"/>
        <v>45.217189995013186</v>
      </c>
      <c r="DO925" s="192">
        <f t="shared" si="509"/>
        <v>0</v>
      </c>
      <c r="DP925" s="191">
        <v>1</v>
      </c>
      <c r="DQ925" s="191" t="s">
        <v>363</v>
      </c>
      <c r="DR925" s="191" t="s">
        <v>371</v>
      </c>
      <c r="DS925" s="208">
        <v>0.13400000000000001</v>
      </c>
      <c r="DT925" s="191">
        <v>580</v>
      </c>
      <c r="DU925" s="191">
        <f t="shared" si="510"/>
        <v>6.5188267682101939</v>
      </c>
      <c r="DV925" s="191">
        <v>0.375</v>
      </c>
      <c r="DW925" s="191">
        <v>0.45</v>
      </c>
      <c r="DX925" s="192">
        <f t="shared" si="511"/>
        <v>8.4000743566349936</v>
      </c>
      <c r="DY925" s="191">
        <v>1</v>
      </c>
      <c r="DZ925" s="191" t="s">
        <v>363</v>
      </c>
      <c r="EA925" s="191" t="s">
        <v>371</v>
      </c>
      <c r="EB925" s="208">
        <v>0.13400000000000001</v>
      </c>
      <c r="EC925" s="191">
        <v>580</v>
      </c>
      <c r="ED925" s="191">
        <f t="shared" si="512"/>
        <v>2.8824154538196405</v>
      </c>
      <c r="EE925" s="191">
        <v>0.47499999999999998</v>
      </c>
      <c r="EF925" s="191">
        <v>0.47499999999999998</v>
      </c>
      <c r="EG925" s="191">
        <f t="shared" si="513"/>
        <v>4.2000371783174968</v>
      </c>
      <c r="EH925" s="166">
        <f t="shared" si="514"/>
        <v>2</v>
      </c>
      <c r="EI925" s="205">
        <f t="shared" si="515"/>
        <v>3.0043140313411723</v>
      </c>
      <c r="EJ925" s="205">
        <f t="shared" si="516"/>
        <v>1.7672435478477484</v>
      </c>
      <c r="EK925" s="51">
        <f t="shared" si="483"/>
        <v>0.86517190597189209</v>
      </c>
      <c r="EL925" s="220">
        <f t="shared" si="517"/>
        <v>0.23194298432941385</v>
      </c>
      <c r="EM925" s="221">
        <f t="shared" si="518"/>
        <v>5.309354587596145</v>
      </c>
      <c r="EN925" s="191"/>
      <c r="EO925" s="313"/>
      <c r="EP925" s="192" t="s">
        <v>354</v>
      </c>
      <c r="EQ925" s="222">
        <f t="shared" si="519"/>
        <v>3.0043140313411723</v>
      </c>
      <c r="ER925" s="191">
        <f t="shared" si="520"/>
        <v>1.7672435478477484</v>
      </c>
      <c r="ES925" s="51">
        <f t="shared" si="521"/>
        <v>0.86517190597189209</v>
      </c>
      <c r="ET925" s="191">
        <f t="shared" si="484"/>
        <v>3.700142984329414</v>
      </c>
      <c r="EU925" s="191">
        <f t="shared" si="522"/>
        <v>5.309354587596145</v>
      </c>
      <c r="EV925" s="191"/>
      <c r="EW925" s="191"/>
      <c r="EX925" s="192" t="str">
        <f t="shared" si="523"/>
        <v>Front</v>
      </c>
      <c r="EY925" s="145"/>
      <c r="EZ925" s="191"/>
      <c r="FA925" s="191"/>
      <c r="FB925" s="191"/>
      <c r="FC925" s="191"/>
      <c r="FD925" s="191"/>
      <c r="FE925" s="191"/>
      <c r="FF925" s="192"/>
      <c r="FG925" s="145"/>
      <c r="FH925" s="191"/>
      <c r="FI925" s="191"/>
      <c r="FJ925" s="191"/>
      <c r="FK925" s="191"/>
      <c r="FL925" s="191"/>
      <c r="FM925" s="191"/>
      <c r="FN925" s="192"/>
      <c r="FO925" s="145"/>
      <c r="FP925" s="191"/>
      <c r="FQ925" s="191"/>
      <c r="FR925" s="191"/>
      <c r="FS925" s="191"/>
      <c r="FT925" s="191"/>
      <c r="FU925" s="191"/>
      <c r="FV925" s="192"/>
      <c r="FW925" s="191"/>
      <c r="FX925" s="191"/>
      <c r="FY925" s="191"/>
      <c r="FZ925" s="191"/>
      <c r="GA925" s="191"/>
      <c r="GB925" s="191"/>
      <c r="GC925" s="191"/>
      <c r="GD925" s="210"/>
      <c r="GE925" s="145"/>
      <c r="GF925" s="191"/>
      <c r="GG925" s="191"/>
      <c r="GH925" s="191"/>
      <c r="GI925" s="191"/>
      <c r="GJ925" s="191"/>
      <c r="GK925" s="191"/>
      <c r="GL925" s="210"/>
      <c r="GM925" s="145"/>
      <c r="GN925" s="191"/>
      <c r="GO925" s="191"/>
      <c r="GP925" s="191"/>
      <c r="GQ925" s="191"/>
      <c r="GR925" s="191"/>
      <c r="GS925" s="191"/>
      <c r="GT925" s="210"/>
      <c r="GU925" s="145"/>
      <c r="GV925" s="191"/>
      <c r="GW925" s="191"/>
      <c r="GX925" s="191"/>
      <c r="GY925" s="191"/>
      <c r="GZ925" s="191"/>
      <c r="HA925" s="191"/>
      <c r="HB925" s="210"/>
      <c r="HC925" s="145"/>
      <c r="HD925" s="191"/>
      <c r="HE925" s="191"/>
      <c r="HF925" s="191"/>
      <c r="HG925" s="191"/>
      <c r="HH925" s="191"/>
      <c r="HI925" s="191"/>
      <c r="HJ925" s="210"/>
      <c r="HR925" s="310"/>
    </row>
    <row r="926" spans="1:226" s="309" customFormat="1" ht="14.45" customHeight="1" x14ac:dyDescent="0.25">
      <c r="A926" s="211" t="s">
        <v>431</v>
      </c>
      <c r="B926" s="194" t="s">
        <v>0</v>
      </c>
      <c r="C926" s="31">
        <f t="shared" si="485"/>
        <v>916</v>
      </c>
      <c r="D926" s="173" t="str">
        <f t="shared" si="486"/>
        <v>Dw_916</v>
      </c>
      <c r="E926" s="4">
        <v>427.51912204064831</v>
      </c>
      <c r="F926" s="195" t="s">
        <v>360</v>
      </c>
      <c r="G926" s="195">
        <v>17.5</v>
      </c>
      <c r="H926" s="3">
        <f t="shared" si="487"/>
        <v>54.015061421052444</v>
      </c>
      <c r="I926" s="196">
        <f t="shared" si="488"/>
        <v>190.91017614430677</v>
      </c>
      <c r="J926" s="1">
        <f t="shared" si="489"/>
        <v>0.3</v>
      </c>
      <c r="K926" s="280">
        <f t="shared" si="490"/>
        <v>0.69103542482604152</v>
      </c>
      <c r="L926" s="280">
        <f t="shared" si="491"/>
        <v>0.78339990811468629</v>
      </c>
      <c r="M926" s="225">
        <f t="shared" si="492"/>
        <v>1.0603163513384395</v>
      </c>
      <c r="N926" s="15" t="s">
        <v>432</v>
      </c>
      <c r="O926" s="197">
        <f t="shared" si="493"/>
        <v>0.58754993108601461</v>
      </c>
      <c r="P926" s="198">
        <f t="shared" si="494"/>
        <v>0</v>
      </c>
      <c r="Q926" s="198">
        <f t="shared" si="495"/>
        <v>0</v>
      </c>
      <c r="R926" s="198">
        <f t="shared" si="496"/>
        <v>0.74290690297211648</v>
      </c>
      <c r="S926" s="77">
        <f t="shared" si="497"/>
        <v>0.89250192476815204</v>
      </c>
      <c r="T926" s="199"/>
      <c r="U926" s="3">
        <f t="shared" si="498"/>
        <v>1.695298964333678</v>
      </c>
      <c r="V926" s="98">
        <f t="shared" si="499"/>
        <v>9.7717311668008637</v>
      </c>
      <c r="W926" s="49">
        <f t="shared" si="500"/>
        <v>5.5276859851166238</v>
      </c>
      <c r="X926" s="317">
        <f t="shared" si="501"/>
        <v>6.6644694341985042E-2</v>
      </c>
      <c r="Y926" s="318">
        <v>6.6644694341985028E-2</v>
      </c>
      <c r="Z926" s="200"/>
      <c r="AA926" s="66"/>
      <c r="AB926" s="66"/>
      <c r="AC926" s="66">
        <v>250</v>
      </c>
      <c r="AD926" s="66"/>
      <c r="AE926" s="66"/>
      <c r="AF926" s="66"/>
      <c r="AG926" s="66"/>
      <c r="AH926" s="195"/>
      <c r="AI926" s="34"/>
      <c r="AJ926" s="229">
        <v>180</v>
      </c>
      <c r="AK926" s="34"/>
      <c r="AL926" s="34"/>
      <c r="AM926" s="34"/>
      <c r="AN926" s="201"/>
      <c r="AO926" s="201"/>
      <c r="AP926" s="202">
        <v>240</v>
      </c>
      <c r="AQ926" s="18"/>
      <c r="AR926" s="18"/>
      <c r="AS926" s="18"/>
      <c r="AT926" s="51"/>
      <c r="AU926" s="17"/>
      <c r="AV926" s="18"/>
      <c r="AW926" s="112"/>
      <c r="AX926" s="103"/>
      <c r="AY926" s="18"/>
      <c r="AZ926" s="18"/>
      <c r="BA926" s="18"/>
      <c r="BB926" s="17"/>
      <c r="BC926" s="19"/>
      <c r="BD926" s="19"/>
      <c r="BE926" s="19"/>
      <c r="BF926" s="17"/>
      <c r="BG926" s="18"/>
      <c r="BH926" s="18"/>
      <c r="BI926" s="128"/>
      <c r="BJ926" s="331"/>
      <c r="BK926" s="332"/>
      <c r="BL926" s="332"/>
      <c r="BM926" s="332"/>
      <c r="BN926" s="333"/>
      <c r="BO926" s="203">
        <f t="shared" si="502"/>
        <v>6.9363999999999999</v>
      </c>
      <c r="BP926" s="285">
        <v>7.7871895249772853</v>
      </c>
      <c r="BQ926" s="204">
        <v>2.8145328678717609</v>
      </c>
      <c r="BR926" s="204"/>
      <c r="BS926" s="47"/>
      <c r="BT926" s="42"/>
      <c r="BU926" s="42"/>
      <c r="BV926" s="42"/>
      <c r="BW926" s="43"/>
      <c r="BX926" s="191"/>
      <c r="BY926" s="191"/>
      <c r="BZ926" s="205"/>
      <c r="CA926" s="191"/>
      <c r="CB926" s="206"/>
      <c r="CC926" s="191"/>
      <c r="CD926" s="207">
        <f t="shared" si="503"/>
        <v>57.273052843292035</v>
      </c>
      <c r="CE926" s="47" t="s">
        <v>356</v>
      </c>
      <c r="CF926" s="42">
        <v>31.8</v>
      </c>
      <c r="CG926" s="42" t="s">
        <v>353</v>
      </c>
      <c r="CH926" s="42">
        <v>175</v>
      </c>
      <c r="CI926" s="191"/>
      <c r="CJ926" s="192"/>
      <c r="CK926" s="191" t="s">
        <v>357</v>
      </c>
      <c r="CL926" s="191" t="s">
        <v>358</v>
      </c>
      <c r="CM926" s="208">
        <v>0.13</v>
      </c>
      <c r="CN926" s="191">
        <v>470</v>
      </c>
      <c r="CO926" s="205">
        <f t="shared" si="504"/>
        <v>72.908499450774002</v>
      </c>
      <c r="CP926" s="191">
        <f t="shared" si="505"/>
        <v>42.954789632469023</v>
      </c>
      <c r="CQ926" s="145" t="s">
        <v>353</v>
      </c>
      <c r="CR926" s="191">
        <v>175</v>
      </c>
      <c r="CS926" s="191"/>
      <c r="CT926" s="191"/>
      <c r="CU926" s="191"/>
      <c r="CV926" s="192"/>
      <c r="CW926" s="191" t="s">
        <v>357</v>
      </c>
      <c r="CX926" s="209" t="s">
        <v>358</v>
      </c>
      <c r="CY926" s="208">
        <v>0.13</v>
      </c>
      <c r="CZ926" s="191">
        <v>470</v>
      </c>
      <c r="DA926" s="191"/>
      <c r="DB926" s="191">
        <f t="shared" si="506"/>
        <v>54.015061421052444</v>
      </c>
      <c r="DC926" s="43">
        <f t="shared" si="507"/>
        <v>0</v>
      </c>
      <c r="DD926" s="191" t="s">
        <v>362</v>
      </c>
      <c r="DE926" s="191">
        <v>100</v>
      </c>
      <c r="DF926" s="191" t="s">
        <v>361</v>
      </c>
      <c r="DG926" s="191">
        <v>20</v>
      </c>
      <c r="DH926" s="191" t="s">
        <v>353</v>
      </c>
      <c r="DI926" s="192">
        <v>175</v>
      </c>
      <c r="DJ926" s="191"/>
      <c r="DK926" s="209"/>
      <c r="DL926" s="208"/>
      <c r="DM926" s="191"/>
      <c r="DN926" s="191">
        <f t="shared" si="508"/>
        <v>54.015061421052444</v>
      </c>
      <c r="DO926" s="192">
        <f t="shared" si="509"/>
        <v>0</v>
      </c>
      <c r="DP926" s="191">
        <v>1</v>
      </c>
      <c r="DQ926" s="191" t="s">
        <v>363</v>
      </c>
      <c r="DR926" s="191" t="s">
        <v>371</v>
      </c>
      <c r="DS926" s="208">
        <v>0.13400000000000001</v>
      </c>
      <c r="DT926" s="191">
        <v>580</v>
      </c>
      <c r="DU926" s="191">
        <f t="shared" si="510"/>
        <v>7.7871895249772853</v>
      </c>
      <c r="DV926" s="191">
        <v>0.375</v>
      </c>
      <c r="DW926" s="191">
        <v>0.45</v>
      </c>
      <c r="DX926" s="192">
        <f t="shared" si="511"/>
        <v>9.5455088072153398</v>
      </c>
      <c r="DY926" s="191">
        <v>1</v>
      </c>
      <c r="DZ926" s="191" t="s">
        <v>363</v>
      </c>
      <c r="EA926" s="191" t="s">
        <v>371</v>
      </c>
      <c r="EB926" s="208">
        <v>0.13400000000000001</v>
      </c>
      <c r="EC926" s="191">
        <v>580</v>
      </c>
      <c r="ED926" s="191">
        <f t="shared" si="512"/>
        <v>2.8145328678717609</v>
      </c>
      <c r="EE926" s="191">
        <v>0.47499999999999998</v>
      </c>
      <c r="EF926" s="191">
        <v>0.47499999999999998</v>
      </c>
      <c r="EG926" s="191">
        <f t="shared" si="513"/>
        <v>4.7727544036076699</v>
      </c>
      <c r="EH926" s="166">
        <f t="shared" si="514"/>
        <v>2</v>
      </c>
      <c r="EI926" s="205">
        <f t="shared" si="515"/>
        <v>2.882008239367253</v>
      </c>
      <c r="EJ926" s="205">
        <f t="shared" si="516"/>
        <v>1.6952989643336782</v>
      </c>
      <c r="EK926" s="51">
        <f t="shared" si="483"/>
        <v>0.86923390353808272</v>
      </c>
      <c r="EL926" s="220">
        <f t="shared" si="517"/>
        <v>0.29309588031637346</v>
      </c>
      <c r="EM926" s="221">
        <f t="shared" si="518"/>
        <v>4.8858655834004319</v>
      </c>
      <c r="EN926" s="191"/>
      <c r="EO926" s="313"/>
      <c r="EP926" s="192" t="s">
        <v>354</v>
      </c>
      <c r="EQ926" s="222">
        <f t="shared" si="519"/>
        <v>2.882008239367253</v>
      </c>
      <c r="ER926" s="191">
        <f t="shared" si="520"/>
        <v>1.6952989643336782</v>
      </c>
      <c r="ES926" s="51">
        <f t="shared" si="521"/>
        <v>0.86923390353808272</v>
      </c>
      <c r="ET926" s="191">
        <f t="shared" si="484"/>
        <v>3.7612958803163732</v>
      </c>
      <c r="EU926" s="191">
        <f t="shared" si="522"/>
        <v>4.8858655834004319</v>
      </c>
      <c r="EV926" s="191"/>
      <c r="EW926" s="191"/>
      <c r="EX926" s="192" t="str">
        <f t="shared" si="523"/>
        <v>Front</v>
      </c>
      <c r="EY926" s="145"/>
      <c r="EZ926" s="191"/>
      <c r="FA926" s="191"/>
      <c r="FB926" s="191"/>
      <c r="FC926" s="191"/>
      <c r="FD926" s="191"/>
      <c r="FE926" s="191"/>
      <c r="FF926" s="192"/>
      <c r="FG926" s="145"/>
      <c r="FH926" s="191"/>
      <c r="FI926" s="191"/>
      <c r="FJ926" s="191"/>
      <c r="FK926" s="191"/>
      <c r="FL926" s="191"/>
      <c r="FM926" s="191"/>
      <c r="FN926" s="192"/>
      <c r="FO926" s="145"/>
      <c r="FP926" s="191"/>
      <c r="FQ926" s="191"/>
      <c r="FR926" s="191"/>
      <c r="FS926" s="191"/>
      <c r="FT926" s="191"/>
      <c r="FU926" s="191"/>
      <c r="FV926" s="192"/>
      <c r="FW926" s="191"/>
      <c r="FX926" s="191"/>
      <c r="FY926" s="191"/>
      <c r="FZ926" s="191"/>
      <c r="GA926" s="191"/>
      <c r="GB926" s="191"/>
      <c r="GC926" s="191"/>
      <c r="GD926" s="210"/>
      <c r="GE926" s="145"/>
      <c r="GF926" s="191"/>
      <c r="GG926" s="191"/>
      <c r="GH926" s="191"/>
      <c r="GI926" s="191"/>
      <c r="GJ926" s="191"/>
      <c r="GK926" s="191"/>
      <c r="GL926" s="210"/>
      <c r="GM926" s="145"/>
      <c r="GN926" s="191"/>
      <c r="GO926" s="191"/>
      <c r="GP926" s="191"/>
      <c r="GQ926" s="191"/>
      <c r="GR926" s="191"/>
      <c r="GS926" s="191"/>
      <c r="GT926" s="210"/>
      <c r="GU926" s="145"/>
      <c r="GV926" s="191"/>
      <c r="GW926" s="191"/>
      <c r="GX926" s="191"/>
      <c r="GY926" s="191"/>
      <c r="GZ926" s="191"/>
      <c r="HA926" s="191"/>
      <c r="HB926" s="210"/>
      <c r="HC926" s="145"/>
      <c r="HD926" s="191"/>
      <c r="HE926" s="191"/>
      <c r="HF926" s="191"/>
      <c r="HG926" s="191"/>
      <c r="HH926" s="191"/>
      <c r="HI926" s="191"/>
      <c r="HJ926" s="210"/>
      <c r="HR926" s="310"/>
    </row>
    <row r="927" spans="1:226" s="309" customFormat="1" ht="14.45" customHeight="1" x14ac:dyDescent="0.25">
      <c r="A927" s="211" t="s">
        <v>431</v>
      </c>
      <c r="B927" s="194" t="s">
        <v>0</v>
      </c>
      <c r="C927" s="31">
        <f t="shared" si="485"/>
        <v>917</v>
      </c>
      <c r="D927" s="173" t="str">
        <f t="shared" si="486"/>
        <v>Dw_917</v>
      </c>
      <c r="E927" s="4">
        <v>720.10691445254031</v>
      </c>
      <c r="F927" s="195" t="s">
        <v>360</v>
      </c>
      <c r="G927" s="195">
        <v>17.5</v>
      </c>
      <c r="H927" s="3">
        <f t="shared" si="487"/>
        <v>53.72966845436423</v>
      </c>
      <c r="I927" s="196">
        <f t="shared" si="488"/>
        <v>188.02159635976173</v>
      </c>
      <c r="J927" s="1">
        <f t="shared" si="489"/>
        <v>0.3</v>
      </c>
      <c r="K927" s="280">
        <f t="shared" si="490"/>
        <v>0.70016009099413434</v>
      </c>
      <c r="L927" s="280">
        <f t="shared" si="491"/>
        <v>0.79772873748805684</v>
      </c>
      <c r="M927" s="225">
        <f t="shared" si="492"/>
        <v>1.0498199696846791</v>
      </c>
      <c r="N927" s="15" t="s">
        <v>432</v>
      </c>
      <c r="O927" s="197">
        <f t="shared" si="493"/>
        <v>0.59829655311604268</v>
      </c>
      <c r="P927" s="198">
        <f t="shared" si="494"/>
        <v>0</v>
      </c>
      <c r="Q927" s="198">
        <f t="shared" si="495"/>
        <v>0</v>
      </c>
      <c r="R927" s="198">
        <f t="shared" si="496"/>
        <v>0.7355526502748293</v>
      </c>
      <c r="S927" s="77">
        <f t="shared" si="497"/>
        <v>0.90175984391703023</v>
      </c>
      <c r="T927" s="199"/>
      <c r="U927" s="3">
        <f t="shared" si="498"/>
        <v>1.7023697043956858</v>
      </c>
      <c r="V927" s="98">
        <f t="shared" si="499"/>
        <v>9.8534128755104664</v>
      </c>
      <c r="W927" s="49">
        <f t="shared" si="500"/>
        <v>5.4528993287090604</v>
      </c>
      <c r="X927" s="317">
        <f t="shared" si="501"/>
        <v>6.8376345622454066E-2</v>
      </c>
      <c r="Y927" s="318">
        <v>6.8376345622454038E-2</v>
      </c>
      <c r="Z927" s="200"/>
      <c r="AA927" s="66"/>
      <c r="AB927" s="66"/>
      <c r="AC927" s="66">
        <v>250</v>
      </c>
      <c r="AD927" s="66"/>
      <c r="AE927" s="66"/>
      <c r="AF927" s="66"/>
      <c r="AG927" s="66"/>
      <c r="AH927" s="195"/>
      <c r="AI927" s="34"/>
      <c r="AJ927" s="229">
        <v>180</v>
      </c>
      <c r="AK927" s="34"/>
      <c r="AL927" s="34"/>
      <c r="AM927" s="34"/>
      <c r="AN927" s="201"/>
      <c r="AO927" s="201"/>
      <c r="AP927" s="202">
        <v>240</v>
      </c>
      <c r="AQ927" s="18"/>
      <c r="AR927" s="18"/>
      <c r="AS927" s="18"/>
      <c r="AT927" s="51"/>
      <c r="AU927" s="17"/>
      <c r="AV927" s="18"/>
      <c r="AW927" s="112"/>
      <c r="AX927" s="103"/>
      <c r="AY927" s="18"/>
      <c r="AZ927" s="18"/>
      <c r="BA927" s="18"/>
      <c r="BB927" s="17"/>
      <c r="BC927" s="19"/>
      <c r="BD927" s="19"/>
      <c r="BE927" s="19"/>
      <c r="BF927" s="17"/>
      <c r="BG927" s="18"/>
      <c r="BH927" s="18"/>
      <c r="BI927" s="128"/>
      <c r="BJ927" s="331"/>
      <c r="BK927" s="332"/>
      <c r="BL927" s="332"/>
      <c r="BM927" s="332"/>
      <c r="BN927" s="333"/>
      <c r="BO927" s="203">
        <f t="shared" si="502"/>
        <v>6.9363999999999999</v>
      </c>
      <c r="BP927" s="285">
        <v>7.7460452762764875</v>
      </c>
      <c r="BQ927" s="204">
        <v>2.7434891782366684</v>
      </c>
      <c r="BR927" s="204"/>
      <c r="BS927" s="47"/>
      <c r="BT927" s="42"/>
      <c r="BU927" s="42"/>
      <c r="BV927" s="42"/>
      <c r="BW927" s="43"/>
      <c r="BX927" s="191"/>
      <c r="BY927" s="191"/>
      <c r="BZ927" s="205"/>
      <c r="CA927" s="191"/>
      <c r="CB927" s="206"/>
      <c r="CC927" s="191"/>
      <c r="CD927" s="207">
        <f t="shared" si="503"/>
        <v>56.406478907928516</v>
      </c>
      <c r="CE927" s="47" t="s">
        <v>356</v>
      </c>
      <c r="CF927" s="42">
        <v>31.8</v>
      </c>
      <c r="CG927" s="42" t="s">
        <v>353</v>
      </c>
      <c r="CH927" s="42">
        <v>175</v>
      </c>
      <c r="CI927" s="191"/>
      <c r="CJ927" s="192"/>
      <c r="CK927" s="191" t="s">
        <v>357</v>
      </c>
      <c r="CL927" s="191" t="s">
        <v>358</v>
      </c>
      <c r="CM927" s="208">
        <v>0.13</v>
      </c>
      <c r="CN927" s="191">
        <v>470</v>
      </c>
      <c r="CO927" s="205">
        <f t="shared" si="504"/>
        <v>70.5907055996054</v>
      </c>
      <c r="CP927" s="191">
        <f t="shared" si="505"/>
        <v>42.304859180946387</v>
      </c>
      <c r="CQ927" s="145" t="s">
        <v>353</v>
      </c>
      <c r="CR927" s="191">
        <v>175</v>
      </c>
      <c r="CS927" s="191"/>
      <c r="CT927" s="191"/>
      <c r="CU927" s="191"/>
      <c r="CV927" s="192"/>
      <c r="CW927" s="191" t="s">
        <v>357</v>
      </c>
      <c r="CX927" s="209" t="s">
        <v>358</v>
      </c>
      <c r="CY927" s="208">
        <v>0.13</v>
      </c>
      <c r="CZ927" s="191">
        <v>470</v>
      </c>
      <c r="DA927" s="191"/>
      <c r="DB927" s="191">
        <f t="shared" si="506"/>
        <v>53.72966845436423</v>
      </c>
      <c r="DC927" s="43">
        <f t="shared" si="507"/>
        <v>0</v>
      </c>
      <c r="DD927" s="191" t="s">
        <v>362</v>
      </c>
      <c r="DE927" s="191">
        <v>100</v>
      </c>
      <c r="DF927" s="191" t="s">
        <v>361</v>
      </c>
      <c r="DG927" s="191">
        <v>20</v>
      </c>
      <c r="DH927" s="191" t="s">
        <v>353</v>
      </c>
      <c r="DI927" s="192">
        <v>175</v>
      </c>
      <c r="DJ927" s="191"/>
      <c r="DK927" s="209"/>
      <c r="DL927" s="208"/>
      <c r="DM927" s="191"/>
      <c r="DN927" s="191">
        <f t="shared" si="508"/>
        <v>53.72966845436423</v>
      </c>
      <c r="DO927" s="192">
        <f t="shared" si="509"/>
        <v>0</v>
      </c>
      <c r="DP927" s="191">
        <v>1</v>
      </c>
      <c r="DQ927" s="191" t="s">
        <v>363</v>
      </c>
      <c r="DR927" s="191" t="s">
        <v>371</v>
      </c>
      <c r="DS927" s="208">
        <v>0.13400000000000001</v>
      </c>
      <c r="DT927" s="191">
        <v>580</v>
      </c>
      <c r="DU927" s="191">
        <f t="shared" si="510"/>
        <v>7.7460452762764875</v>
      </c>
      <c r="DV927" s="191">
        <v>0.375</v>
      </c>
      <c r="DW927" s="191">
        <v>0.45</v>
      </c>
      <c r="DX927" s="192">
        <f t="shared" si="511"/>
        <v>9.4010798179880872</v>
      </c>
      <c r="DY927" s="191">
        <v>1</v>
      </c>
      <c r="DZ927" s="191" t="s">
        <v>363</v>
      </c>
      <c r="EA927" s="191" t="s">
        <v>371</v>
      </c>
      <c r="EB927" s="208">
        <v>0.13400000000000001</v>
      </c>
      <c r="EC927" s="191">
        <v>580</v>
      </c>
      <c r="ED927" s="191">
        <f t="shared" si="512"/>
        <v>2.7434891782366684</v>
      </c>
      <c r="EE927" s="191">
        <v>0.47499999999999998</v>
      </c>
      <c r="EF927" s="191">
        <v>0.47499999999999998</v>
      </c>
      <c r="EG927" s="191">
        <f t="shared" si="513"/>
        <v>4.7005399089940436</v>
      </c>
      <c r="EH927" s="166">
        <f t="shared" si="514"/>
        <v>2</v>
      </c>
      <c r="EI927" s="205">
        <f t="shared" si="515"/>
        <v>2.8940284974726658</v>
      </c>
      <c r="EJ927" s="205">
        <f t="shared" si="516"/>
        <v>1.7023697043956858</v>
      </c>
      <c r="EK927" s="51">
        <f t="shared" si="483"/>
        <v>0.79111947384098258</v>
      </c>
      <c r="EL927" s="220">
        <f t="shared" si="517"/>
        <v>0.28708575126366709</v>
      </c>
      <c r="EM927" s="221">
        <f t="shared" si="518"/>
        <v>4.9267064377552332</v>
      </c>
      <c r="EN927" s="191"/>
      <c r="EO927" s="313"/>
      <c r="EP927" s="192" t="s">
        <v>354</v>
      </c>
      <c r="EQ927" s="222">
        <f t="shared" si="519"/>
        <v>2.8940284974726658</v>
      </c>
      <c r="ER927" s="191">
        <f t="shared" si="520"/>
        <v>1.7023697043956858</v>
      </c>
      <c r="ES927" s="51">
        <f t="shared" si="521"/>
        <v>0.79111947384098258</v>
      </c>
      <c r="ET927" s="191">
        <f t="shared" si="484"/>
        <v>3.755285751263667</v>
      </c>
      <c r="EU927" s="191">
        <f t="shared" si="522"/>
        <v>4.9267064377552332</v>
      </c>
      <c r="EV927" s="191"/>
      <c r="EW927" s="191"/>
      <c r="EX927" s="192" t="str">
        <f t="shared" si="523"/>
        <v>Front</v>
      </c>
      <c r="EY927" s="145"/>
      <c r="EZ927" s="191"/>
      <c r="FA927" s="191"/>
      <c r="FB927" s="191"/>
      <c r="FC927" s="191"/>
      <c r="FD927" s="191"/>
      <c r="FE927" s="191"/>
      <c r="FF927" s="192"/>
      <c r="FG927" s="145"/>
      <c r="FH927" s="191"/>
      <c r="FI927" s="191"/>
      <c r="FJ927" s="191"/>
      <c r="FK927" s="191"/>
      <c r="FL927" s="191"/>
      <c r="FM927" s="191"/>
      <c r="FN927" s="192"/>
      <c r="FO927" s="145"/>
      <c r="FP927" s="191"/>
      <c r="FQ927" s="191"/>
      <c r="FR927" s="191"/>
      <c r="FS927" s="191"/>
      <c r="FT927" s="191"/>
      <c r="FU927" s="191"/>
      <c r="FV927" s="192"/>
      <c r="FW927" s="191"/>
      <c r="FX927" s="191"/>
      <c r="FY927" s="191"/>
      <c r="FZ927" s="191"/>
      <c r="GA927" s="191"/>
      <c r="GB927" s="191"/>
      <c r="GC927" s="191"/>
      <c r="GD927" s="210"/>
      <c r="GE927" s="145"/>
      <c r="GF927" s="191"/>
      <c r="GG927" s="191"/>
      <c r="GH927" s="191"/>
      <c r="GI927" s="191"/>
      <c r="GJ927" s="191"/>
      <c r="GK927" s="191"/>
      <c r="GL927" s="210"/>
      <c r="GM927" s="145"/>
      <c r="GN927" s="191"/>
      <c r="GO927" s="191"/>
      <c r="GP927" s="191"/>
      <c r="GQ927" s="191"/>
      <c r="GR927" s="191"/>
      <c r="GS927" s="191"/>
      <c r="GT927" s="210"/>
      <c r="GU927" s="145"/>
      <c r="GV927" s="191"/>
      <c r="GW927" s="191"/>
      <c r="GX927" s="191"/>
      <c r="GY927" s="191"/>
      <c r="GZ927" s="191"/>
      <c r="HA927" s="191"/>
      <c r="HB927" s="210"/>
      <c r="HC927" s="145"/>
      <c r="HD927" s="191"/>
      <c r="HE927" s="191"/>
      <c r="HF927" s="191"/>
      <c r="HG927" s="191"/>
      <c r="HH927" s="191"/>
      <c r="HI927" s="191"/>
      <c r="HJ927" s="210"/>
      <c r="HR927" s="310"/>
    </row>
    <row r="928" spans="1:226" s="309" customFormat="1" ht="14.45" customHeight="1" x14ac:dyDescent="0.25">
      <c r="A928" s="211" t="s">
        <v>431</v>
      </c>
      <c r="B928" s="194" t="s">
        <v>0</v>
      </c>
      <c r="C928" s="31">
        <f t="shared" si="485"/>
        <v>918</v>
      </c>
      <c r="D928" s="173" t="str">
        <f t="shared" si="486"/>
        <v>Dw_918</v>
      </c>
      <c r="E928" s="4">
        <v>713.84450595300279</v>
      </c>
      <c r="F928" s="195" t="s">
        <v>360</v>
      </c>
      <c r="G928" s="195">
        <v>17.5</v>
      </c>
      <c r="H928" s="3">
        <f t="shared" si="487"/>
        <v>48.690670702584804</v>
      </c>
      <c r="I928" s="196">
        <f t="shared" si="488"/>
        <v>180.90340644619636</v>
      </c>
      <c r="J928" s="1">
        <f t="shared" si="489"/>
        <v>0.3</v>
      </c>
      <c r="K928" s="280">
        <f t="shared" si="490"/>
        <v>0.64978065265987517</v>
      </c>
      <c r="L928" s="280">
        <f t="shared" si="491"/>
        <v>0.77387827740742432</v>
      </c>
      <c r="M928" s="225">
        <f t="shared" si="492"/>
        <v>1.114608222699587</v>
      </c>
      <c r="N928" s="15" t="s">
        <v>432</v>
      </c>
      <c r="O928" s="197">
        <f t="shared" si="493"/>
        <v>0.58040870805556832</v>
      </c>
      <c r="P928" s="198">
        <f t="shared" si="494"/>
        <v>0</v>
      </c>
      <c r="Q928" s="198">
        <f t="shared" si="495"/>
        <v>0</v>
      </c>
      <c r="R928" s="198">
        <f t="shared" si="496"/>
        <v>0.78094631070034515</v>
      </c>
      <c r="S928" s="77">
        <f t="shared" si="497"/>
        <v>0.79546763490651062</v>
      </c>
      <c r="T928" s="199"/>
      <c r="U928" s="3">
        <f t="shared" si="498"/>
        <v>1.9847534230800339</v>
      </c>
      <c r="V928" s="98">
        <f t="shared" si="499"/>
        <v>13.3934369114549</v>
      </c>
      <c r="W928" s="49">
        <f t="shared" si="500"/>
        <v>3.6354127043329343</v>
      </c>
      <c r="X928" s="317">
        <f t="shared" si="501"/>
        <v>0.1043034254357723</v>
      </c>
      <c r="Y928" s="318">
        <v>0.1043034254357723</v>
      </c>
      <c r="Z928" s="200"/>
      <c r="AA928" s="66"/>
      <c r="AB928" s="66"/>
      <c r="AC928" s="66">
        <v>250</v>
      </c>
      <c r="AD928" s="66"/>
      <c r="AE928" s="66"/>
      <c r="AF928" s="66"/>
      <c r="AG928" s="66"/>
      <c r="AH928" s="195"/>
      <c r="AI928" s="34"/>
      <c r="AJ928" s="229">
        <v>180</v>
      </c>
      <c r="AK928" s="34"/>
      <c r="AL928" s="34"/>
      <c r="AM928" s="34"/>
      <c r="AN928" s="201"/>
      <c r="AO928" s="201"/>
      <c r="AP928" s="202">
        <v>240</v>
      </c>
      <c r="AQ928" s="18"/>
      <c r="AR928" s="18"/>
      <c r="AS928" s="18"/>
      <c r="AT928" s="51"/>
      <c r="AU928" s="17"/>
      <c r="AV928" s="18"/>
      <c r="AW928" s="112"/>
      <c r="AX928" s="103"/>
      <c r="AY928" s="18"/>
      <c r="AZ928" s="18"/>
      <c r="BA928" s="18"/>
      <c r="BB928" s="17"/>
      <c r="BC928" s="19"/>
      <c r="BD928" s="19"/>
      <c r="BE928" s="19"/>
      <c r="BF928" s="17"/>
      <c r="BG928" s="18"/>
      <c r="BH928" s="18"/>
      <c r="BI928" s="128"/>
      <c r="BJ928" s="331"/>
      <c r="BK928" s="332"/>
      <c r="BL928" s="332"/>
      <c r="BM928" s="332"/>
      <c r="BN928" s="333"/>
      <c r="BO928" s="203">
        <f t="shared" si="502"/>
        <v>6.9363999999999999</v>
      </c>
      <c r="BP928" s="285">
        <v>7.0195880719948107</v>
      </c>
      <c r="BQ928" s="204">
        <v>2.9923379344465313</v>
      </c>
      <c r="BR928" s="204"/>
      <c r="BS928" s="47"/>
      <c r="BT928" s="42"/>
      <c r="BU928" s="42"/>
      <c r="BV928" s="42"/>
      <c r="BW928" s="43"/>
      <c r="BX928" s="191"/>
      <c r="BY928" s="191"/>
      <c r="BZ928" s="205"/>
      <c r="CA928" s="191"/>
      <c r="CB928" s="206"/>
      <c r="CC928" s="191"/>
      <c r="CD928" s="207">
        <f t="shared" si="503"/>
        <v>54.271021933858904</v>
      </c>
      <c r="CE928" s="47" t="s">
        <v>356</v>
      </c>
      <c r="CF928" s="42">
        <v>31.8</v>
      </c>
      <c r="CG928" s="42" t="s">
        <v>353</v>
      </c>
      <c r="CH928" s="42">
        <v>175</v>
      </c>
      <c r="CI928" s="191"/>
      <c r="CJ928" s="192"/>
      <c r="CK928" s="191" t="s">
        <v>357</v>
      </c>
      <c r="CL928" s="191" t="s">
        <v>358</v>
      </c>
      <c r="CM928" s="208">
        <v>0.13</v>
      </c>
      <c r="CN928" s="191">
        <v>470</v>
      </c>
      <c r="CO928" s="205">
        <f t="shared" si="504"/>
        <v>73.550511189598893</v>
      </c>
      <c r="CP928" s="191">
        <f t="shared" si="505"/>
        <v>40.703266450394182</v>
      </c>
      <c r="CQ928" s="145" t="s">
        <v>353</v>
      </c>
      <c r="CR928" s="191">
        <v>175</v>
      </c>
      <c r="CS928" s="191"/>
      <c r="CT928" s="191"/>
      <c r="CU928" s="191"/>
      <c r="CV928" s="192"/>
      <c r="CW928" s="191" t="s">
        <v>357</v>
      </c>
      <c r="CX928" s="209" t="s">
        <v>358</v>
      </c>
      <c r="CY928" s="208">
        <v>0.13</v>
      </c>
      <c r="CZ928" s="191">
        <v>470</v>
      </c>
      <c r="DA928" s="191"/>
      <c r="DB928" s="191">
        <f t="shared" si="506"/>
        <v>48.690670702584804</v>
      </c>
      <c r="DC928" s="43">
        <f t="shared" si="507"/>
        <v>0</v>
      </c>
      <c r="DD928" s="191" t="s">
        <v>362</v>
      </c>
      <c r="DE928" s="191">
        <v>100</v>
      </c>
      <c r="DF928" s="191" t="s">
        <v>361</v>
      </c>
      <c r="DG928" s="191">
        <v>20</v>
      </c>
      <c r="DH928" s="191" t="s">
        <v>353</v>
      </c>
      <c r="DI928" s="192">
        <v>175</v>
      </c>
      <c r="DJ928" s="191"/>
      <c r="DK928" s="209"/>
      <c r="DL928" s="208"/>
      <c r="DM928" s="191"/>
      <c r="DN928" s="191">
        <f t="shared" si="508"/>
        <v>48.690670702584804</v>
      </c>
      <c r="DO928" s="192">
        <f t="shared" si="509"/>
        <v>0</v>
      </c>
      <c r="DP928" s="191">
        <v>1</v>
      </c>
      <c r="DQ928" s="191" t="s">
        <v>363</v>
      </c>
      <c r="DR928" s="191" t="s">
        <v>371</v>
      </c>
      <c r="DS928" s="208">
        <v>0.13400000000000001</v>
      </c>
      <c r="DT928" s="191">
        <v>580</v>
      </c>
      <c r="DU928" s="191">
        <f t="shared" si="510"/>
        <v>7.0195880719948107</v>
      </c>
      <c r="DV928" s="191">
        <v>0.375</v>
      </c>
      <c r="DW928" s="191">
        <v>0.45</v>
      </c>
      <c r="DX928" s="192">
        <f t="shared" si="511"/>
        <v>9.0451703223098185</v>
      </c>
      <c r="DY928" s="191">
        <v>1</v>
      </c>
      <c r="DZ928" s="191" t="s">
        <v>363</v>
      </c>
      <c r="EA928" s="191" t="s">
        <v>371</v>
      </c>
      <c r="EB928" s="208">
        <v>0.13400000000000001</v>
      </c>
      <c r="EC928" s="191">
        <v>580</v>
      </c>
      <c r="ED928" s="191">
        <f t="shared" si="512"/>
        <v>2.9923379344465313</v>
      </c>
      <c r="EE928" s="191">
        <v>0.47499999999999998</v>
      </c>
      <c r="EF928" s="191">
        <v>0.47499999999999998</v>
      </c>
      <c r="EG928" s="191">
        <f t="shared" si="513"/>
        <v>4.5225851611549093</v>
      </c>
      <c r="EH928" s="166">
        <f t="shared" si="514"/>
        <v>2</v>
      </c>
      <c r="EI928" s="205">
        <f t="shared" si="515"/>
        <v>3.3740808192360574</v>
      </c>
      <c r="EJ928" s="205">
        <f t="shared" si="516"/>
        <v>1.9847534230800339</v>
      </c>
      <c r="EK928" s="51">
        <f t="shared" si="483"/>
        <v>0.7575845113664974</v>
      </c>
      <c r="EL928" s="220">
        <f t="shared" si="517"/>
        <v>4.7059590381971272E-2</v>
      </c>
      <c r="EM928" s="221">
        <f t="shared" si="518"/>
        <v>6.6967184557274502</v>
      </c>
      <c r="EN928" s="191"/>
      <c r="EO928" s="313"/>
      <c r="EP928" s="192" t="s">
        <v>354</v>
      </c>
      <c r="EQ928" s="222">
        <f t="shared" si="519"/>
        <v>3.3740808192360574</v>
      </c>
      <c r="ER928" s="191">
        <f t="shared" si="520"/>
        <v>1.9847534230800339</v>
      </c>
      <c r="ES928" s="51">
        <f t="shared" si="521"/>
        <v>0.7575845113664974</v>
      </c>
      <c r="ET928" s="191">
        <f t="shared" si="484"/>
        <v>3.5152595903819712</v>
      </c>
      <c r="EU928" s="191">
        <f t="shared" si="522"/>
        <v>6.6967184557274502</v>
      </c>
      <c r="EV928" s="191"/>
      <c r="EW928" s="191"/>
      <c r="EX928" s="192" t="str">
        <f t="shared" si="523"/>
        <v>Front</v>
      </c>
      <c r="EY928" s="145"/>
      <c r="EZ928" s="191"/>
      <c r="FA928" s="191"/>
      <c r="FB928" s="191"/>
      <c r="FC928" s="191"/>
      <c r="FD928" s="191"/>
      <c r="FE928" s="191"/>
      <c r="FF928" s="192"/>
      <c r="FG928" s="145"/>
      <c r="FH928" s="191"/>
      <c r="FI928" s="191"/>
      <c r="FJ928" s="191"/>
      <c r="FK928" s="191"/>
      <c r="FL928" s="191"/>
      <c r="FM928" s="191"/>
      <c r="FN928" s="192"/>
      <c r="FO928" s="145"/>
      <c r="FP928" s="191"/>
      <c r="FQ928" s="191"/>
      <c r="FR928" s="191"/>
      <c r="FS928" s="191"/>
      <c r="FT928" s="191"/>
      <c r="FU928" s="191"/>
      <c r="FV928" s="192"/>
      <c r="FW928" s="191"/>
      <c r="FX928" s="191"/>
      <c r="FY928" s="191"/>
      <c r="FZ928" s="191"/>
      <c r="GA928" s="191"/>
      <c r="GB928" s="191"/>
      <c r="GC928" s="191"/>
      <c r="GD928" s="210"/>
      <c r="GE928" s="145"/>
      <c r="GF928" s="191"/>
      <c r="GG928" s="191"/>
      <c r="GH928" s="191"/>
      <c r="GI928" s="191"/>
      <c r="GJ928" s="191"/>
      <c r="GK928" s="191"/>
      <c r="GL928" s="210"/>
      <c r="GM928" s="145"/>
      <c r="GN928" s="191"/>
      <c r="GO928" s="191"/>
      <c r="GP928" s="191"/>
      <c r="GQ928" s="191"/>
      <c r="GR928" s="191"/>
      <c r="GS928" s="191"/>
      <c r="GT928" s="210"/>
      <c r="GU928" s="145"/>
      <c r="GV928" s="191"/>
      <c r="GW928" s="191"/>
      <c r="GX928" s="191"/>
      <c r="GY928" s="191"/>
      <c r="GZ928" s="191"/>
      <c r="HA928" s="191"/>
      <c r="HB928" s="210"/>
      <c r="HC928" s="145"/>
      <c r="HD928" s="191"/>
      <c r="HE928" s="191"/>
      <c r="HF928" s="191"/>
      <c r="HG928" s="191"/>
      <c r="HH928" s="191"/>
      <c r="HI928" s="191"/>
      <c r="HJ928" s="210"/>
      <c r="HR928" s="310"/>
    </row>
    <row r="929" spans="1:226" s="309" customFormat="1" ht="14.45" customHeight="1" x14ac:dyDescent="0.25">
      <c r="A929" s="211" t="s">
        <v>431</v>
      </c>
      <c r="B929" s="194" t="s">
        <v>0</v>
      </c>
      <c r="C929" s="31">
        <f t="shared" si="485"/>
        <v>919</v>
      </c>
      <c r="D929" s="173" t="str">
        <f t="shared" si="486"/>
        <v>Dw_919</v>
      </c>
      <c r="E929" s="4">
        <v>641.71285821933645</v>
      </c>
      <c r="F929" s="195" t="s">
        <v>360</v>
      </c>
      <c r="G929" s="195">
        <v>17.5</v>
      </c>
      <c r="H929" s="3">
        <f t="shared" si="487"/>
        <v>55.542696158212813</v>
      </c>
      <c r="I929" s="196">
        <f t="shared" si="488"/>
        <v>199.40506850062565</v>
      </c>
      <c r="J929" s="1">
        <f t="shared" si="489"/>
        <v>0.30000000000000004</v>
      </c>
      <c r="K929" s="280">
        <f t="shared" si="490"/>
        <v>0.67732948233894796</v>
      </c>
      <c r="L929" s="280">
        <f t="shared" si="491"/>
        <v>0.77132070325855251</v>
      </c>
      <c r="M929" s="225">
        <f t="shared" si="492"/>
        <v>1.0770366706683936</v>
      </c>
      <c r="N929" s="15" t="s">
        <v>432</v>
      </c>
      <c r="O929" s="197">
        <f t="shared" si="493"/>
        <v>0.57849052744391438</v>
      </c>
      <c r="P929" s="198">
        <f t="shared" si="494"/>
        <v>0</v>
      </c>
      <c r="Q929" s="198">
        <f t="shared" si="495"/>
        <v>0</v>
      </c>
      <c r="R929" s="198">
        <f t="shared" si="496"/>
        <v>0.75462193559840851</v>
      </c>
      <c r="S929" s="77">
        <f t="shared" si="497"/>
        <v>0.88788531629669476</v>
      </c>
      <c r="T929" s="199"/>
      <c r="U929" s="3">
        <f t="shared" si="498"/>
        <v>1.7791617237566073</v>
      </c>
      <c r="V929" s="98">
        <f t="shared" si="499"/>
        <v>10.76241589355398</v>
      </c>
      <c r="W929" s="49">
        <f t="shared" si="500"/>
        <v>5.1608018782733946</v>
      </c>
      <c r="X929" s="317">
        <f t="shared" si="501"/>
        <v>7.1991511325317323E-2</v>
      </c>
      <c r="Y929" s="318">
        <v>7.1991511325317309E-2</v>
      </c>
      <c r="Z929" s="200"/>
      <c r="AA929" s="66"/>
      <c r="AB929" s="66"/>
      <c r="AC929" s="66">
        <v>250</v>
      </c>
      <c r="AD929" s="66"/>
      <c r="AE929" s="66"/>
      <c r="AF929" s="66"/>
      <c r="AG929" s="66"/>
      <c r="AH929" s="195"/>
      <c r="AI929" s="34"/>
      <c r="AJ929" s="229">
        <v>180</v>
      </c>
      <c r="AK929" s="34"/>
      <c r="AL929" s="34"/>
      <c r="AM929" s="34"/>
      <c r="AN929" s="201"/>
      <c r="AO929" s="201"/>
      <c r="AP929" s="202">
        <v>240</v>
      </c>
      <c r="AQ929" s="18"/>
      <c r="AR929" s="18"/>
      <c r="AS929" s="18"/>
      <c r="AT929" s="51"/>
      <c r="AU929" s="17"/>
      <c r="AV929" s="18"/>
      <c r="AW929" s="112"/>
      <c r="AX929" s="103"/>
      <c r="AY929" s="18"/>
      <c r="AZ929" s="18"/>
      <c r="BA929" s="18"/>
      <c r="BB929" s="17"/>
      <c r="BC929" s="19"/>
      <c r="BD929" s="19"/>
      <c r="BE929" s="19"/>
      <c r="BF929" s="17"/>
      <c r="BG929" s="18"/>
      <c r="BH929" s="18"/>
      <c r="BI929" s="128"/>
      <c r="BJ929" s="331"/>
      <c r="BK929" s="332"/>
      <c r="BL929" s="332"/>
      <c r="BM929" s="332"/>
      <c r="BN929" s="333"/>
      <c r="BO929" s="203">
        <f t="shared" si="502"/>
        <v>6.9363999999999999</v>
      </c>
      <c r="BP929" s="285">
        <v>8.007424046798457</v>
      </c>
      <c r="BQ929" s="204">
        <v>2.9550560789398976</v>
      </c>
      <c r="BR929" s="204"/>
      <c r="BS929" s="47"/>
      <c r="BT929" s="42"/>
      <c r="BU929" s="42"/>
      <c r="BV929" s="42"/>
      <c r="BW929" s="43"/>
      <c r="BX929" s="191"/>
      <c r="BY929" s="191"/>
      <c r="BZ929" s="205"/>
      <c r="CA929" s="191"/>
      <c r="CB929" s="206"/>
      <c r="CC929" s="191"/>
      <c r="CD929" s="207">
        <f t="shared" si="503"/>
        <v>59.821520550187699</v>
      </c>
      <c r="CE929" s="47" t="s">
        <v>356</v>
      </c>
      <c r="CF929" s="42">
        <v>31.8</v>
      </c>
      <c r="CG929" s="42" t="s">
        <v>353</v>
      </c>
      <c r="CH929" s="42">
        <v>175</v>
      </c>
      <c r="CI929" s="191"/>
      <c r="CJ929" s="192"/>
      <c r="CK929" s="191" t="s">
        <v>357</v>
      </c>
      <c r="CL929" s="191" t="s">
        <v>358</v>
      </c>
      <c r="CM929" s="208">
        <v>0.13</v>
      </c>
      <c r="CN929" s="191">
        <v>470</v>
      </c>
      <c r="CO929" s="205">
        <f t="shared" si="504"/>
        <v>78.348122332772135</v>
      </c>
      <c r="CP929" s="191">
        <f t="shared" si="505"/>
        <v>44.866140412640775</v>
      </c>
      <c r="CQ929" s="145" t="s">
        <v>353</v>
      </c>
      <c r="CR929" s="191">
        <v>175</v>
      </c>
      <c r="CS929" s="191"/>
      <c r="CT929" s="191"/>
      <c r="CU929" s="191"/>
      <c r="CV929" s="192"/>
      <c r="CW929" s="191" t="s">
        <v>357</v>
      </c>
      <c r="CX929" s="209" t="s">
        <v>358</v>
      </c>
      <c r="CY929" s="208">
        <v>0.13</v>
      </c>
      <c r="CZ929" s="191">
        <v>470</v>
      </c>
      <c r="DA929" s="191"/>
      <c r="DB929" s="191">
        <f t="shared" si="506"/>
        <v>55.542696158212813</v>
      </c>
      <c r="DC929" s="43">
        <f t="shared" si="507"/>
        <v>0</v>
      </c>
      <c r="DD929" s="191" t="s">
        <v>362</v>
      </c>
      <c r="DE929" s="191">
        <v>100</v>
      </c>
      <c r="DF929" s="191" t="s">
        <v>361</v>
      </c>
      <c r="DG929" s="191">
        <v>20</v>
      </c>
      <c r="DH929" s="191" t="s">
        <v>353</v>
      </c>
      <c r="DI929" s="192">
        <v>175</v>
      </c>
      <c r="DJ929" s="191"/>
      <c r="DK929" s="209"/>
      <c r="DL929" s="208"/>
      <c r="DM929" s="191"/>
      <c r="DN929" s="191">
        <f t="shared" si="508"/>
        <v>55.542696158212813</v>
      </c>
      <c r="DO929" s="192">
        <f t="shared" si="509"/>
        <v>0</v>
      </c>
      <c r="DP929" s="191">
        <v>1</v>
      </c>
      <c r="DQ929" s="191" t="s">
        <v>363</v>
      </c>
      <c r="DR929" s="191" t="s">
        <v>371</v>
      </c>
      <c r="DS929" s="208">
        <v>0.13400000000000001</v>
      </c>
      <c r="DT929" s="191">
        <v>580</v>
      </c>
      <c r="DU929" s="191">
        <f t="shared" si="510"/>
        <v>8.007424046798457</v>
      </c>
      <c r="DV929" s="191">
        <v>0.375</v>
      </c>
      <c r="DW929" s="191">
        <v>0.45</v>
      </c>
      <c r="DX929" s="192">
        <f t="shared" si="511"/>
        <v>9.9702534250312826</v>
      </c>
      <c r="DY929" s="191">
        <v>1</v>
      </c>
      <c r="DZ929" s="191" t="s">
        <v>363</v>
      </c>
      <c r="EA929" s="191" t="s">
        <v>371</v>
      </c>
      <c r="EB929" s="208">
        <v>0.13400000000000001</v>
      </c>
      <c r="EC929" s="191">
        <v>580</v>
      </c>
      <c r="ED929" s="191">
        <f t="shared" si="512"/>
        <v>2.9550560789398976</v>
      </c>
      <c r="EE929" s="191">
        <v>0.47499999999999998</v>
      </c>
      <c r="EF929" s="191">
        <v>0.47499999999999998</v>
      </c>
      <c r="EG929" s="191">
        <f t="shared" si="513"/>
        <v>4.9851267125156413</v>
      </c>
      <c r="EH929" s="166">
        <f t="shared" si="514"/>
        <v>2</v>
      </c>
      <c r="EI929" s="205">
        <f t="shared" si="515"/>
        <v>3.0245749303862324</v>
      </c>
      <c r="EJ929" s="205">
        <f t="shared" si="516"/>
        <v>1.7791617237566073</v>
      </c>
      <c r="EK929" s="51">
        <f t="shared" si="483"/>
        <v>0.92589435518329033</v>
      </c>
      <c r="EL929" s="220">
        <f t="shared" si="517"/>
        <v>0.22181253480688379</v>
      </c>
      <c r="EM929" s="221">
        <f t="shared" si="518"/>
        <v>5.38120794677699</v>
      </c>
      <c r="EN929" s="191"/>
      <c r="EO929" s="313"/>
      <c r="EP929" s="192" t="s">
        <v>354</v>
      </c>
      <c r="EQ929" s="222">
        <f t="shared" si="519"/>
        <v>3.0245749303862324</v>
      </c>
      <c r="ER929" s="191">
        <f t="shared" si="520"/>
        <v>1.7791617237566073</v>
      </c>
      <c r="ES929" s="51">
        <f t="shared" si="521"/>
        <v>0.92589435518329033</v>
      </c>
      <c r="ET929" s="191">
        <f t="shared" si="484"/>
        <v>3.6900125348068835</v>
      </c>
      <c r="EU929" s="191">
        <f t="shared" si="522"/>
        <v>5.38120794677699</v>
      </c>
      <c r="EV929" s="191"/>
      <c r="EW929" s="191"/>
      <c r="EX929" s="192" t="str">
        <f t="shared" si="523"/>
        <v>Front</v>
      </c>
      <c r="EY929" s="145"/>
      <c r="EZ929" s="191"/>
      <c r="FA929" s="191"/>
      <c r="FB929" s="191"/>
      <c r="FC929" s="191"/>
      <c r="FD929" s="191"/>
      <c r="FE929" s="191"/>
      <c r="FF929" s="192"/>
      <c r="FG929" s="145"/>
      <c r="FH929" s="191"/>
      <c r="FI929" s="191"/>
      <c r="FJ929" s="191"/>
      <c r="FK929" s="191"/>
      <c r="FL929" s="191"/>
      <c r="FM929" s="191"/>
      <c r="FN929" s="192"/>
      <c r="FO929" s="145"/>
      <c r="FP929" s="191"/>
      <c r="FQ929" s="191"/>
      <c r="FR929" s="191"/>
      <c r="FS929" s="191"/>
      <c r="FT929" s="191"/>
      <c r="FU929" s="191"/>
      <c r="FV929" s="192"/>
      <c r="FW929" s="191"/>
      <c r="FX929" s="191"/>
      <c r="FY929" s="191"/>
      <c r="FZ929" s="191"/>
      <c r="GA929" s="191"/>
      <c r="GB929" s="191"/>
      <c r="GC929" s="191"/>
      <c r="GD929" s="210"/>
      <c r="GE929" s="145"/>
      <c r="GF929" s="191"/>
      <c r="GG929" s="191"/>
      <c r="GH929" s="191"/>
      <c r="GI929" s="191"/>
      <c r="GJ929" s="191"/>
      <c r="GK929" s="191"/>
      <c r="GL929" s="210"/>
      <c r="GM929" s="145"/>
      <c r="GN929" s="191"/>
      <c r="GO929" s="191"/>
      <c r="GP929" s="191"/>
      <c r="GQ929" s="191"/>
      <c r="GR929" s="191"/>
      <c r="GS929" s="191"/>
      <c r="GT929" s="210"/>
      <c r="GU929" s="145"/>
      <c r="GV929" s="191"/>
      <c r="GW929" s="191"/>
      <c r="GX929" s="191"/>
      <c r="GY929" s="191"/>
      <c r="GZ929" s="191"/>
      <c r="HA929" s="191"/>
      <c r="HB929" s="210"/>
      <c r="HC929" s="145"/>
      <c r="HD929" s="191"/>
      <c r="HE929" s="191"/>
      <c r="HF929" s="191"/>
      <c r="HG929" s="191"/>
      <c r="HH929" s="191"/>
      <c r="HI929" s="191"/>
      <c r="HJ929" s="210"/>
      <c r="HR929" s="310"/>
    </row>
    <row r="930" spans="1:226" s="309" customFormat="1" ht="14.45" customHeight="1" x14ac:dyDescent="0.25">
      <c r="A930" s="211" t="s">
        <v>431</v>
      </c>
      <c r="B930" s="194" t="s">
        <v>0</v>
      </c>
      <c r="C930" s="31">
        <f t="shared" si="485"/>
        <v>920</v>
      </c>
      <c r="D930" s="173" t="str">
        <f t="shared" si="486"/>
        <v>Dw_920</v>
      </c>
      <c r="E930" s="4">
        <v>488.8790891861737</v>
      </c>
      <c r="F930" s="195" t="s">
        <v>360</v>
      </c>
      <c r="G930" s="195">
        <v>17.5</v>
      </c>
      <c r="H930" s="3">
        <f t="shared" si="487"/>
        <v>40.194745216911883</v>
      </c>
      <c r="I930" s="196">
        <f t="shared" si="488"/>
        <v>157.17463998125064</v>
      </c>
      <c r="J930" s="1">
        <f t="shared" si="489"/>
        <v>0.30000000000000004</v>
      </c>
      <c r="K930" s="280">
        <f t="shared" si="490"/>
        <v>0.61408217959191702</v>
      </c>
      <c r="L930" s="280">
        <f t="shared" si="491"/>
        <v>0.76143411136818906</v>
      </c>
      <c r="M930" s="225">
        <f t="shared" si="492"/>
        <v>1.173098417216385</v>
      </c>
      <c r="N930" s="15" t="s">
        <v>432</v>
      </c>
      <c r="O930" s="197">
        <f t="shared" si="493"/>
        <v>0.57107558352614185</v>
      </c>
      <c r="P930" s="198">
        <f t="shared" si="494"/>
        <v>0</v>
      </c>
      <c r="Q930" s="198">
        <f t="shared" si="495"/>
        <v>0</v>
      </c>
      <c r="R930" s="198">
        <f t="shared" si="496"/>
        <v>0.82192725870502359</v>
      </c>
      <c r="S930" s="77">
        <f t="shared" si="497"/>
        <v>0.68578736829068876</v>
      </c>
      <c r="T930" s="199"/>
      <c r="U930" s="3">
        <f t="shared" si="498"/>
        <v>2.0905516948988097</v>
      </c>
      <c r="V930" s="98">
        <f t="shared" si="499"/>
        <v>14.859381722750571</v>
      </c>
      <c r="W930" s="49">
        <f t="shared" si="500"/>
        <v>2.7050079180193216</v>
      </c>
      <c r="X930" s="317">
        <f t="shared" si="501"/>
        <v>0.13669376978701647</v>
      </c>
      <c r="Y930" s="318">
        <v>0.1366937697870165</v>
      </c>
      <c r="Z930" s="200"/>
      <c r="AA930" s="66"/>
      <c r="AB930" s="66"/>
      <c r="AC930" s="66">
        <v>250</v>
      </c>
      <c r="AD930" s="66"/>
      <c r="AE930" s="66"/>
      <c r="AF930" s="66"/>
      <c r="AG930" s="66"/>
      <c r="AH930" s="195"/>
      <c r="AI930" s="34"/>
      <c r="AJ930" s="229">
        <v>180</v>
      </c>
      <c r="AK930" s="34"/>
      <c r="AL930" s="34"/>
      <c r="AM930" s="34"/>
      <c r="AN930" s="201"/>
      <c r="AO930" s="201"/>
      <c r="AP930" s="202">
        <v>240</v>
      </c>
      <c r="AQ930" s="18"/>
      <c r="AR930" s="18"/>
      <c r="AS930" s="18"/>
      <c r="AT930" s="51"/>
      <c r="AU930" s="17"/>
      <c r="AV930" s="18"/>
      <c r="AW930" s="112"/>
      <c r="AX930" s="103"/>
      <c r="AY930" s="18"/>
      <c r="AZ930" s="18"/>
      <c r="BA930" s="18"/>
      <c r="BB930" s="17"/>
      <c r="BC930" s="19"/>
      <c r="BD930" s="19"/>
      <c r="BE930" s="19"/>
      <c r="BF930" s="17"/>
      <c r="BG930" s="18"/>
      <c r="BH930" s="18"/>
      <c r="BI930" s="128"/>
      <c r="BJ930" s="331"/>
      <c r="BK930" s="332"/>
      <c r="BL930" s="332"/>
      <c r="BM930" s="332"/>
      <c r="BN930" s="333"/>
      <c r="BO930" s="203">
        <f t="shared" si="502"/>
        <v>6.9363999999999999</v>
      </c>
      <c r="BP930" s="285">
        <v>5.7947559565353615</v>
      </c>
      <c r="BQ930" s="204">
        <v>3.0156393421608461</v>
      </c>
      <c r="BR930" s="204"/>
      <c r="BS930" s="47"/>
      <c r="BT930" s="42"/>
      <c r="BU930" s="42"/>
      <c r="BV930" s="42"/>
      <c r="BW930" s="43"/>
      <c r="BX930" s="191"/>
      <c r="BY930" s="191"/>
      <c r="BZ930" s="205"/>
      <c r="CA930" s="191"/>
      <c r="CB930" s="206"/>
      <c r="CC930" s="191"/>
      <c r="CD930" s="207">
        <f t="shared" si="503"/>
        <v>47.152391994375193</v>
      </c>
      <c r="CE930" s="47" t="s">
        <v>356</v>
      </c>
      <c r="CF930" s="42">
        <v>31.8</v>
      </c>
      <c r="CG930" s="42" t="s">
        <v>353</v>
      </c>
      <c r="CH930" s="42">
        <v>175</v>
      </c>
      <c r="CI930" s="191"/>
      <c r="CJ930" s="192"/>
      <c r="CK930" s="191" t="s">
        <v>357</v>
      </c>
      <c r="CL930" s="191" t="s">
        <v>358</v>
      </c>
      <c r="CM930" s="208">
        <v>0.13</v>
      </c>
      <c r="CN930" s="191">
        <v>470</v>
      </c>
      <c r="CO930" s="205">
        <f t="shared" si="504"/>
        <v>66.813595695998998</v>
      </c>
      <c r="CP930" s="191">
        <f t="shared" si="505"/>
        <v>35.364293995781395</v>
      </c>
      <c r="CQ930" s="145" t="s">
        <v>353</v>
      </c>
      <c r="CR930" s="191">
        <v>175</v>
      </c>
      <c r="CS930" s="191"/>
      <c r="CT930" s="191"/>
      <c r="CU930" s="191"/>
      <c r="CV930" s="192"/>
      <c r="CW930" s="191" t="s">
        <v>357</v>
      </c>
      <c r="CX930" s="209" t="s">
        <v>358</v>
      </c>
      <c r="CY930" s="208">
        <v>0.13</v>
      </c>
      <c r="CZ930" s="191">
        <v>470</v>
      </c>
      <c r="DA930" s="191"/>
      <c r="DB930" s="191">
        <f t="shared" si="506"/>
        <v>40.194745216911883</v>
      </c>
      <c r="DC930" s="43">
        <f t="shared" si="507"/>
        <v>0</v>
      </c>
      <c r="DD930" s="191" t="s">
        <v>362</v>
      </c>
      <c r="DE930" s="191">
        <v>100</v>
      </c>
      <c r="DF930" s="191" t="s">
        <v>361</v>
      </c>
      <c r="DG930" s="191">
        <v>20</v>
      </c>
      <c r="DH930" s="191" t="s">
        <v>353</v>
      </c>
      <c r="DI930" s="192">
        <v>175</v>
      </c>
      <c r="DJ930" s="191"/>
      <c r="DK930" s="209"/>
      <c r="DL930" s="208"/>
      <c r="DM930" s="191"/>
      <c r="DN930" s="191">
        <f t="shared" si="508"/>
        <v>40.194745216911883</v>
      </c>
      <c r="DO930" s="192">
        <f t="shared" si="509"/>
        <v>0</v>
      </c>
      <c r="DP930" s="191">
        <v>1</v>
      </c>
      <c r="DQ930" s="191" t="s">
        <v>363</v>
      </c>
      <c r="DR930" s="191" t="s">
        <v>371</v>
      </c>
      <c r="DS930" s="208">
        <v>0.13400000000000001</v>
      </c>
      <c r="DT930" s="191">
        <v>580</v>
      </c>
      <c r="DU930" s="191">
        <f t="shared" si="510"/>
        <v>5.7947559565353615</v>
      </c>
      <c r="DV930" s="191">
        <v>0.375</v>
      </c>
      <c r="DW930" s="191">
        <v>0.45</v>
      </c>
      <c r="DX930" s="192">
        <f t="shared" si="511"/>
        <v>7.8587319990625319</v>
      </c>
      <c r="DY930" s="191">
        <v>1</v>
      </c>
      <c r="DZ930" s="191" t="s">
        <v>363</v>
      </c>
      <c r="EA930" s="191" t="s">
        <v>371</v>
      </c>
      <c r="EB930" s="208">
        <v>0.13400000000000001</v>
      </c>
      <c r="EC930" s="191">
        <v>580</v>
      </c>
      <c r="ED930" s="191">
        <f t="shared" si="512"/>
        <v>3.0156393421608461</v>
      </c>
      <c r="EE930" s="191">
        <v>0.47499999999999998</v>
      </c>
      <c r="EF930" s="191">
        <v>0.47499999999999998</v>
      </c>
      <c r="EG930" s="191">
        <f t="shared" si="513"/>
        <v>3.929365999531266</v>
      </c>
      <c r="EH930" s="166">
        <f t="shared" si="514"/>
        <v>2</v>
      </c>
      <c r="EI930" s="205">
        <f t="shared" si="515"/>
        <v>3.5539378813279763</v>
      </c>
      <c r="EJ930" s="205">
        <f t="shared" si="516"/>
        <v>2.0905516948988097</v>
      </c>
      <c r="EK930" s="51">
        <f t="shared" si="483"/>
        <v>0.67508764726203641</v>
      </c>
      <c r="EL930" s="220">
        <f t="shared" si="517"/>
        <v>1.6912310593360118</v>
      </c>
      <c r="EM930" s="221">
        <f t="shared" si="518"/>
        <v>7.4296908613752857</v>
      </c>
      <c r="EN930" s="191"/>
      <c r="EO930" s="313"/>
      <c r="EP930" s="192" t="s">
        <v>354</v>
      </c>
      <c r="EQ930" s="222">
        <f t="shared" si="519"/>
        <v>3.5539378813279763</v>
      </c>
      <c r="ER930" s="191">
        <f t="shared" si="520"/>
        <v>2.0905516948988097</v>
      </c>
      <c r="ES930" s="51">
        <f t="shared" si="521"/>
        <v>0.67508764726203641</v>
      </c>
      <c r="ET930" s="191">
        <f t="shared" si="484"/>
        <v>1.6912310593360118</v>
      </c>
      <c r="EU930" s="191">
        <f t="shared" si="522"/>
        <v>7.4296908613752857</v>
      </c>
      <c r="EV930" s="191"/>
      <c r="EW930" s="191"/>
      <c r="EX930" s="192" t="str">
        <f t="shared" si="523"/>
        <v>Rear</v>
      </c>
      <c r="EY930" s="145"/>
      <c r="EZ930" s="191"/>
      <c r="FA930" s="191"/>
      <c r="FB930" s="191"/>
      <c r="FC930" s="191"/>
      <c r="FD930" s="191"/>
      <c r="FE930" s="191"/>
      <c r="FF930" s="192"/>
      <c r="FG930" s="145"/>
      <c r="FH930" s="191"/>
      <c r="FI930" s="191"/>
      <c r="FJ930" s="191"/>
      <c r="FK930" s="191"/>
      <c r="FL930" s="191"/>
      <c r="FM930" s="191"/>
      <c r="FN930" s="192"/>
      <c r="FO930" s="145"/>
      <c r="FP930" s="191"/>
      <c r="FQ930" s="191"/>
      <c r="FR930" s="191"/>
      <c r="FS930" s="191"/>
      <c r="FT930" s="191"/>
      <c r="FU930" s="191"/>
      <c r="FV930" s="192"/>
      <c r="FW930" s="191"/>
      <c r="FX930" s="191"/>
      <c r="FY930" s="191"/>
      <c r="FZ930" s="191"/>
      <c r="GA930" s="191"/>
      <c r="GB930" s="191"/>
      <c r="GC930" s="191"/>
      <c r="GD930" s="210"/>
      <c r="GE930" s="145"/>
      <c r="GF930" s="191"/>
      <c r="GG930" s="191"/>
      <c r="GH930" s="191"/>
      <c r="GI930" s="191"/>
      <c r="GJ930" s="191"/>
      <c r="GK930" s="191"/>
      <c r="GL930" s="210"/>
      <c r="GM930" s="145"/>
      <c r="GN930" s="191"/>
      <c r="GO930" s="191"/>
      <c r="GP930" s="191"/>
      <c r="GQ930" s="191"/>
      <c r="GR930" s="191"/>
      <c r="GS930" s="191"/>
      <c r="GT930" s="210"/>
      <c r="GU930" s="145"/>
      <c r="GV930" s="191"/>
      <c r="GW930" s="191"/>
      <c r="GX930" s="191"/>
      <c r="GY930" s="191"/>
      <c r="GZ930" s="191"/>
      <c r="HA930" s="191"/>
      <c r="HB930" s="210"/>
      <c r="HC930" s="145"/>
      <c r="HD930" s="191"/>
      <c r="HE930" s="191"/>
      <c r="HF930" s="191"/>
      <c r="HG930" s="191"/>
      <c r="HH930" s="191"/>
      <c r="HI930" s="191"/>
      <c r="HJ930" s="210"/>
      <c r="HR930" s="310"/>
    </row>
    <row r="931" spans="1:226" s="309" customFormat="1" ht="14.45" customHeight="1" x14ac:dyDescent="0.25">
      <c r="A931" s="211" t="s">
        <v>431</v>
      </c>
      <c r="B931" s="194" t="s">
        <v>0</v>
      </c>
      <c r="C931" s="31">
        <f t="shared" si="485"/>
        <v>921</v>
      </c>
      <c r="D931" s="173" t="str">
        <f t="shared" si="486"/>
        <v>Dw_921</v>
      </c>
      <c r="E931" s="4">
        <v>435.29568813993211</v>
      </c>
      <c r="F931" s="195" t="s">
        <v>360</v>
      </c>
      <c r="G931" s="195">
        <v>17.5</v>
      </c>
      <c r="H931" s="3">
        <f t="shared" si="487"/>
        <v>42.97043923990465</v>
      </c>
      <c r="I931" s="196">
        <f t="shared" si="488"/>
        <v>156.55738052728424</v>
      </c>
      <c r="J931" s="1">
        <f t="shared" si="489"/>
        <v>0.3</v>
      </c>
      <c r="K931" s="280">
        <f t="shared" si="490"/>
        <v>0.66510252981108542</v>
      </c>
      <c r="L931" s="280">
        <f t="shared" si="491"/>
        <v>0.9306254700724248</v>
      </c>
      <c r="M931" s="225">
        <f t="shared" si="492"/>
        <v>1.0930121960347337</v>
      </c>
      <c r="N931" s="15" t="s">
        <v>432</v>
      </c>
      <c r="O931" s="197">
        <f t="shared" si="493"/>
        <v>0.69796910255431865</v>
      </c>
      <c r="P931" s="198">
        <f t="shared" si="494"/>
        <v>0</v>
      </c>
      <c r="Q931" s="198">
        <f t="shared" si="495"/>
        <v>0</v>
      </c>
      <c r="R931" s="198">
        <f t="shared" si="496"/>
        <v>0.76581513096720466</v>
      </c>
      <c r="S931" s="77">
        <f t="shared" si="497"/>
        <v>0.76611173533167121</v>
      </c>
      <c r="T931" s="199"/>
      <c r="U931" s="3">
        <f t="shared" si="498"/>
        <v>2.4343173764129284</v>
      </c>
      <c r="V931" s="98">
        <f t="shared" si="499"/>
        <v>20.14806370296014</v>
      </c>
      <c r="W931" s="49">
        <f t="shared" si="500"/>
        <v>2.1327329451311723</v>
      </c>
      <c r="X931" s="317">
        <f t="shared" si="501"/>
        <v>0.20079290762392446</v>
      </c>
      <c r="Y931" s="318">
        <v>0.2007929076239244</v>
      </c>
      <c r="Z931" s="200"/>
      <c r="AA931" s="66"/>
      <c r="AB931" s="66"/>
      <c r="AC931" s="66">
        <v>250</v>
      </c>
      <c r="AD931" s="66"/>
      <c r="AE931" s="66"/>
      <c r="AF931" s="66"/>
      <c r="AG931" s="66"/>
      <c r="AH931" s="195"/>
      <c r="AI931" s="34"/>
      <c r="AJ931" s="229">
        <v>180</v>
      </c>
      <c r="AK931" s="34"/>
      <c r="AL931" s="34"/>
      <c r="AM931" s="34"/>
      <c r="AN931" s="201"/>
      <c r="AO931" s="201"/>
      <c r="AP931" s="202">
        <v>240</v>
      </c>
      <c r="AQ931" s="18"/>
      <c r="AR931" s="18"/>
      <c r="AS931" s="18"/>
      <c r="AT931" s="51"/>
      <c r="AU931" s="17"/>
      <c r="AV931" s="18"/>
      <c r="AW931" s="112"/>
      <c r="AX931" s="103"/>
      <c r="AY931" s="18"/>
      <c r="AZ931" s="18"/>
      <c r="BA931" s="18"/>
      <c r="BB931" s="17"/>
      <c r="BC931" s="19"/>
      <c r="BD931" s="19"/>
      <c r="BE931" s="19"/>
      <c r="BF931" s="17"/>
      <c r="BG931" s="18"/>
      <c r="BH931" s="18"/>
      <c r="BI931" s="128"/>
      <c r="BJ931" s="331"/>
      <c r="BK931" s="332"/>
      <c r="BL931" s="332"/>
      <c r="BM931" s="332"/>
      <c r="BN931" s="333"/>
      <c r="BO931" s="203">
        <f t="shared" si="502"/>
        <v>6.9363999999999999</v>
      </c>
      <c r="BP931" s="285">
        <v>6.1949194452316263</v>
      </c>
      <c r="BQ931" s="204">
        <v>2.6888578235417882</v>
      </c>
      <c r="BR931" s="204"/>
      <c r="BS931" s="47"/>
      <c r="BT931" s="42"/>
      <c r="BU931" s="42"/>
      <c r="BV931" s="42"/>
      <c r="BW931" s="43"/>
      <c r="BX931" s="191"/>
      <c r="BY931" s="191"/>
      <c r="BZ931" s="205"/>
      <c r="CA931" s="191"/>
      <c r="CB931" s="206"/>
      <c r="CC931" s="191"/>
      <c r="CD931" s="207">
        <f t="shared" si="503"/>
        <v>46.967214158185271</v>
      </c>
      <c r="CE931" s="47" t="s">
        <v>356</v>
      </c>
      <c r="CF931" s="42">
        <v>31.8</v>
      </c>
      <c r="CG931" s="42" t="s">
        <v>353</v>
      </c>
      <c r="CH931" s="42">
        <v>175</v>
      </c>
      <c r="CI931" s="191"/>
      <c r="CJ931" s="192"/>
      <c r="CK931" s="191" t="s">
        <v>357</v>
      </c>
      <c r="CL931" s="191" t="s">
        <v>358</v>
      </c>
      <c r="CM931" s="208">
        <v>0.13</v>
      </c>
      <c r="CN931" s="191">
        <v>470</v>
      </c>
      <c r="CO931" s="205">
        <f t="shared" si="504"/>
        <v>60.644948196047075</v>
      </c>
      <c r="CP931" s="191">
        <f t="shared" si="505"/>
        <v>35.225410618638954</v>
      </c>
      <c r="CQ931" s="145" t="s">
        <v>353</v>
      </c>
      <c r="CR931" s="191">
        <v>175</v>
      </c>
      <c r="CS931" s="191"/>
      <c r="CT931" s="191"/>
      <c r="CU931" s="191"/>
      <c r="CV931" s="192"/>
      <c r="CW931" s="191" t="s">
        <v>357</v>
      </c>
      <c r="CX931" s="209" t="s">
        <v>358</v>
      </c>
      <c r="CY931" s="208">
        <v>0.13</v>
      </c>
      <c r="CZ931" s="191">
        <v>470</v>
      </c>
      <c r="DA931" s="191"/>
      <c r="DB931" s="191">
        <f t="shared" si="506"/>
        <v>42.97043923990465</v>
      </c>
      <c r="DC931" s="43">
        <f t="shared" si="507"/>
        <v>0</v>
      </c>
      <c r="DD931" s="191" t="s">
        <v>362</v>
      </c>
      <c r="DE931" s="191">
        <v>100</v>
      </c>
      <c r="DF931" s="191" t="s">
        <v>361</v>
      </c>
      <c r="DG931" s="191">
        <v>20</v>
      </c>
      <c r="DH931" s="191" t="s">
        <v>353</v>
      </c>
      <c r="DI931" s="192">
        <v>175</v>
      </c>
      <c r="DJ931" s="191"/>
      <c r="DK931" s="209"/>
      <c r="DL931" s="208"/>
      <c r="DM931" s="191"/>
      <c r="DN931" s="191">
        <f t="shared" si="508"/>
        <v>42.97043923990465</v>
      </c>
      <c r="DO931" s="192">
        <f t="shared" si="509"/>
        <v>0</v>
      </c>
      <c r="DP931" s="191">
        <v>1</v>
      </c>
      <c r="DQ931" s="191" t="s">
        <v>363</v>
      </c>
      <c r="DR931" s="191" t="s">
        <v>371</v>
      </c>
      <c r="DS931" s="208">
        <v>0.13400000000000001</v>
      </c>
      <c r="DT931" s="191">
        <v>580</v>
      </c>
      <c r="DU931" s="191">
        <f t="shared" si="510"/>
        <v>6.1949194452316263</v>
      </c>
      <c r="DV931" s="191">
        <v>0.375</v>
      </c>
      <c r="DW931" s="191">
        <v>0.45</v>
      </c>
      <c r="DX931" s="192">
        <f t="shared" si="511"/>
        <v>7.8278690263642119</v>
      </c>
      <c r="DY931" s="191">
        <v>1</v>
      </c>
      <c r="DZ931" s="191" t="s">
        <v>363</v>
      </c>
      <c r="EA931" s="191" t="s">
        <v>371</v>
      </c>
      <c r="EB931" s="208">
        <v>0.13400000000000001</v>
      </c>
      <c r="EC931" s="191">
        <v>580</v>
      </c>
      <c r="ED931" s="191">
        <f t="shared" si="512"/>
        <v>2.6888578235417882</v>
      </c>
      <c r="EE931" s="191">
        <v>0.47499999999999998</v>
      </c>
      <c r="EF931" s="191">
        <v>0.47499999999999998</v>
      </c>
      <c r="EG931" s="191">
        <f t="shared" si="513"/>
        <v>3.9139345131821059</v>
      </c>
      <c r="EH931" s="166">
        <f t="shared" si="514"/>
        <v>2</v>
      </c>
      <c r="EI931" s="205">
        <f t="shared" si="515"/>
        <v>4.1383395399019784</v>
      </c>
      <c r="EJ931" s="205">
        <f t="shared" si="516"/>
        <v>2.4343173764129284</v>
      </c>
      <c r="EK931" s="51">
        <f t="shared" si="483"/>
        <v>0.12727022356442985</v>
      </c>
      <c r="EL931" s="220">
        <f t="shared" si="517"/>
        <v>1.3990302300490107</v>
      </c>
      <c r="EM931" s="221">
        <f t="shared" si="518"/>
        <v>10.07403185148007</v>
      </c>
      <c r="EN931" s="191"/>
      <c r="EO931" s="313"/>
      <c r="EP931" s="192" t="s">
        <v>354</v>
      </c>
      <c r="EQ931" s="222">
        <f t="shared" si="519"/>
        <v>4.1383395399019784</v>
      </c>
      <c r="ER931" s="191">
        <f t="shared" si="520"/>
        <v>2.4343173764129284</v>
      </c>
      <c r="ES931" s="51">
        <f t="shared" si="521"/>
        <v>0.12727022356442985</v>
      </c>
      <c r="ET931" s="191">
        <f t="shared" si="484"/>
        <v>1.3990302300490107</v>
      </c>
      <c r="EU931" s="191">
        <f t="shared" si="522"/>
        <v>10.07403185148007</v>
      </c>
      <c r="EV931" s="191"/>
      <c r="EW931" s="191"/>
      <c r="EX931" s="192" t="str">
        <f t="shared" si="523"/>
        <v>Rear</v>
      </c>
      <c r="EY931" s="145"/>
      <c r="EZ931" s="191"/>
      <c r="FA931" s="191"/>
      <c r="FB931" s="191"/>
      <c r="FC931" s="191"/>
      <c r="FD931" s="191"/>
      <c r="FE931" s="191"/>
      <c r="FF931" s="192"/>
      <c r="FG931" s="145"/>
      <c r="FH931" s="191"/>
      <c r="FI931" s="191"/>
      <c r="FJ931" s="191"/>
      <c r="FK931" s="191"/>
      <c r="FL931" s="191"/>
      <c r="FM931" s="191"/>
      <c r="FN931" s="192"/>
      <c r="FO931" s="145"/>
      <c r="FP931" s="191"/>
      <c r="FQ931" s="191"/>
      <c r="FR931" s="191"/>
      <c r="FS931" s="191"/>
      <c r="FT931" s="191"/>
      <c r="FU931" s="191"/>
      <c r="FV931" s="192"/>
      <c r="FW931" s="191"/>
      <c r="FX931" s="191"/>
      <c r="FY931" s="191"/>
      <c r="FZ931" s="191"/>
      <c r="GA931" s="191"/>
      <c r="GB931" s="191"/>
      <c r="GC931" s="191"/>
      <c r="GD931" s="210"/>
      <c r="GE931" s="145"/>
      <c r="GF931" s="191"/>
      <c r="GG931" s="191"/>
      <c r="GH931" s="191"/>
      <c r="GI931" s="191"/>
      <c r="GJ931" s="191"/>
      <c r="GK931" s="191"/>
      <c r="GL931" s="210"/>
      <c r="GM931" s="145"/>
      <c r="GN931" s="191"/>
      <c r="GO931" s="191"/>
      <c r="GP931" s="191"/>
      <c r="GQ931" s="191"/>
      <c r="GR931" s="191"/>
      <c r="GS931" s="191"/>
      <c r="GT931" s="210"/>
      <c r="GU931" s="145"/>
      <c r="GV931" s="191"/>
      <c r="GW931" s="191"/>
      <c r="GX931" s="191"/>
      <c r="GY931" s="191"/>
      <c r="GZ931" s="191"/>
      <c r="HA931" s="191"/>
      <c r="HB931" s="210"/>
      <c r="HC931" s="145"/>
      <c r="HD931" s="191"/>
      <c r="HE931" s="191"/>
      <c r="HF931" s="191"/>
      <c r="HG931" s="191"/>
      <c r="HH931" s="191"/>
      <c r="HI931" s="191"/>
      <c r="HJ931" s="210"/>
      <c r="HR931" s="310"/>
    </row>
    <row r="932" spans="1:226" s="309" customFormat="1" ht="14.45" customHeight="1" x14ac:dyDescent="0.25">
      <c r="A932" s="211" t="s">
        <v>431</v>
      </c>
      <c r="B932" s="194" t="s">
        <v>0</v>
      </c>
      <c r="C932" s="31">
        <f t="shared" si="485"/>
        <v>922</v>
      </c>
      <c r="D932" s="173" t="str">
        <f t="shared" si="486"/>
        <v>Dw_922</v>
      </c>
      <c r="E932" s="4">
        <v>484.44205474369642</v>
      </c>
      <c r="F932" s="195" t="s">
        <v>360</v>
      </c>
      <c r="G932" s="195">
        <v>17.5</v>
      </c>
      <c r="H932" s="3">
        <f t="shared" si="487"/>
        <v>60.200085647605121</v>
      </c>
      <c r="I932" s="196">
        <f t="shared" si="488"/>
        <v>212.47729744740059</v>
      </c>
      <c r="J932" s="1">
        <f t="shared" si="489"/>
        <v>0.30000000000000004</v>
      </c>
      <c r="K932" s="280">
        <f t="shared" si="490"/>
        <v>0.69228039468631752</v>
      </c>
      <c r="L932" s="280">
        <f t="shared" si="491"/>
        <v>0.82952485610272186</v>
      </c>
      <c r="M932" s="225">
        <f t="shared" si="492"/>
        <v>1.0588554575711973</v>
      </c>
      <c r="N932" s="15" t="s">
        <v>432</v>
      </c>
      <c r="O932" s="197">
        <f t="shared" si="493"/>
        <v>0.62214364207704143</v>
      </c>
      <c r="P932" s="198">
        <f t="shared" si="494"/>
        <v>0</v>
      </c>
      <c r="Q932" s="198">
        <f t="shared" si="495"/>
        <v>0</v>
      </c>
      <c r="R932" s="198">
        <f t="shared" si="496"/>
        <v>0.74188333291887398</v>
      </c>
      <c r="S932" s="77">
        <f t="shared" si="497"/>
        <v>0.94825811072152721</v>
      </c>
      <c r="T932" s="199"/>
      <c r="U932" s="3">
        <f t="shared" si="498"/>
        <v>2.1167478685811276</v>
      </c>
      <c r="V932" s="98">
        <f t="shared" si="499"/>
        <v>15.234113233085338</v>
      </c>
      <c r="W932" s="49">
        <f t="shared" si="500"/>
        <v>3.9516632656282877</v>
      </c>
      <c r="X932" s="317">
        <f t="shared" si="501"/>
        <v>0.10431318623156151</v>
      </c>
      <c r="Y932" s="318">
        <v>0.10431318623156149</v>
      </c>
      <c r="Z932" s="200"/>
      <c r="AA932" s="66"/>
      <c r="AB932" s="66"/>
      <c r="AC932" s="66">
        <v>250</v>
      </c>
      <c r="AD932" s="66"/>
      <c r="AE932" s="66"/>
      <c r="AF932" s="66"/>
      <c r="AG932" s="66"/>
      <c r="AH932" s="195"/>
      <c r="AI932" s="34"/>
      <c r="AJ932" s="229">
        <v>180</v>
      </c>
      <c r="AK932" s="34"/>
      <c r="AL932" s="34"/>
      <c r="AM932" s="34"/>
      <c r="AN932" s="201"/>
      <c r="AO932" s="201"/>
      <c r="AP932" s="202">
        <v>240</v>
      </c>
      <c r="AQ932" s="18"/>
      <c r="AR932" s="18"/>
      <c r="AS932" s="18"/>
      <c r="AT932" s="51"/>
      <c r="AU932" s="17"/>
      <c r="AV932" s="18"/>
      <c r="AW932" s="112"/>
      <c r="AX932" s="103"/>
      <c r="AY932" s="18"/>
      <c r="AZ932" s="18"/>
      <c r="BA932" s="18"/>
      <c r="BB932" s="17"/>
      <c r="BC932" s="19"/>
      <c r="BD932" s="19"/>
      <c r="BE932" s="19"/>
      <c r="BF932" s="17"/>
      <c r="BG932" s="18"/>
      <c r="BH932" s="18"/>
      <c r="BI932" s="128"/>
      <c r="BJ932" s="331"/>
      <c r="BK932" s="332"/>
      <c r="BL932" s="332"/>
      <c r="BM932" s="332"/>
      <c r="BN932" s="333"/>
      <c r="BO932" s="203">
        <f t="shared" si="502"/>
        <v>6.9363999999999999</v>
      </c>
      <c r="BP932" s="285">
        <v>8.678865931550245</v>
      </c>
      <c r="BQ932" s="204">
        <v>2.948304772900181</v>
      </c>
      <c r="BR932" s="204"/>
      <c r="BS932" s="47"/>
      <c r="BT932" s="42"/>
      <c r="BU932" s="42"/>
      <c r="BV932" s="42"/>
      <c r="BW932" s="43"/>
      <c r="BX932" s="191"/>
      <c r="BY932" s="191"/>
      <c r="BZ932" s="205"/>
      <c r="CA932" s="191"/>
      <c r="CB932" s="206"/>
      <c r="CC932" s="191"/>
      <c r="CD932" s="207">
        <f t="shared" si="503"/>
        <v>63.743189234220182</v>
      </c>
      <c r="CE932" s="47" t="s">
        <v>356</v>
      </c>
      <c r="CF932" s="42">
        <v>31.8</v>
      </c>
      <c r="CG932" s="42" t="s">
        <v>353</v>
      </c>
      <c r="CH932" s="42">
        <v>175</v>
      </c>
      <c r="CI932" s="191"/>
      <c r="CJ932" s="192"/>
      <c r="CK932" s="191" t="s">
        <v>357</v>
      </c>
      <c r="CL932" s="191" t="s">
        <v>358</v>
      </c>
      <c r="CM932" s="208">
        <v>0.13</v>
      </c>
      <c r="CN932" s="191">
        <v>470</v>
      </c>
      <c r="CO932" s="205">
        <f t="shared" si="504"/>
        <v>82.105572300762475</v>
      </c>
      <c r="CP932" s="191">
        <f t="shared" si="505"/>
        <v>47.807391925665137</v>
      </c>
      <c r="CQ932" s="145" t="s">
        <v>353</v>
      </c>
      <c r="CR932" s="191">
        <v>175</v>
      </c>
      <c r="CS932" s="191"/>
      <c r="CT932" s="191"/>
      <c r="CU932" s="191"/>
      <c r="CV932" s="192"/>
      <c r="CW932" s="191" t="s">
        <v>357</v>
      </c>
      <c r="CX932" s="209" t="s">
        <v>358</v>
      </c>
      <c r="CY932" s="208">
        <v>0.13</v>
      </c>
      <c r="CZ932" s="191">
        <v>470</v>
      </c>
      <c r="DA932" s="191"/>
      <c r="DB932" s="191">
        <f t="shared" si="506"/>
        <v>60.200085647605121</v>
      </c>
      <c r="DC932" s="43">
        <f t="shared" si="507"/>
        <v>0</v>
      </c>
      <c r="DD932" s="191" t="s">
        <v>362</v>
      </c>
      <c r="DE932" s="191">
        <v>100</v>
      </c>
      <c r="DF932" s="191" t="s">
        <v>361</v>
      </c>
      <c r="DG932" s="191">
        <v>20</v>
      </c>
      <c r="DH932" s="191" t="s">
        <v>353</v>
      </c>
      <c r="DI932" s="192">
        <v>175</v>
      </c>
      <c r="DJ932" s="191"/>
      <c r="DK932" s="209"/>
      <c r="DL932" s="208"/>
      <c r="DM932" s="191"/>
      <c r="DN932" s="191">
        <f t="shared" si="508"/>
        <v>60.200085647605121</v>
      </c>
      <c r="DO932" s="192">
        <f t="shared" si="509"/>
        <v>0</v>
      </c>
      <c r="DP932" s="191">
        <v>1</v>
      </c>
      <c r="DQ932" s="191" t="s">
        <v>363</v>
      </c>
      <c r="DR932" s="191" t="s">
        <v>371</v>
      </c>
      <c r="DS932" s="208">
        <v>0.13400000000000001</v>
      </c>
      <c r="DT932" s="191">
        <v>580</v>
      </c>
      <c r="DU932" s="191">
        <f t="shared" si="510"/>
        <v>8.678865931550245</v>
      </c>
      <c r="DV932" s="191">
        <v>0.375</v>
      </c>
      <c r="DW932" s="191">
        <v>0.45</v>
      </c>
      <c r="DX932" s="192">
        <f t="shared" si="511"/>
        <v>10.62386487237003</v>
      </c>
      <c r="DY932" s="191">
        <v>1</v>
      </c>
      <c r="DZ932" s="191" t="s">
        <v>363</v>
      </c>
      <c r="EA932" s="191" t="s">
        <v>371</v>
      </c>
      <c r="EB932" s="208">
        <v>0.13400000000000001</v>
      </c>
      <c r="EC932" s="191">
        <v>580</v>
      </c>
      <c r="ED932" s="191">
        <f t="shared" si="512"/>
        <v>2.948304772900181</v>
      </c>
      <c r="EE932" s="191">
        <v>0.47499999999999998</v>
      </c>
      <c r="EF932" s="191">
        <v>0.47499999999999998</v>
      </c>
      <c r="EG932" s="191">
        <f t="shared" si="513"/>
        <v>5.3119324361850149</v>
      </c>
      <c r="EH932" s="166">
        <f t="shared" si="514"/>
        <v>2</v>
      </c>
      <c r="EI932" s="205">
        <f t="shared" si="515"/>
        <v>3.5984713765879168</v>
      </c>
      <c r="EJ932" s="205">
        <f t="shared" si="516"/>
        <v>2.1167478685811276</v>
      </c>
      <c r="EK932" s="51">
        <f t="shared" si="483"/>
        <v>0.58155690431905338</v>
      </c>
      <c r="EL932" s="220">
        <f t="shared" si="517"/>
        <v>1.6689643117060415</v>
      </c>
      <c r="EM932" s="221">
        <f t="shared" si="518"/>
        <v>7.6170566165426692</v>
      </c>
      <c r="EN932" s="191"/>
      <c r="EO932" s="313"/>
      <c r="EP932" s="192" t="s">
        <v>354</v>
      </c>
      <c r="EQ932" s="222">
        <f t="shared" si="519"/>
        <v>3.5984713765879168</v>
      </c>
      <c r="ER932" s="191">
        <f t="shared" si="520"/>
        <v>2.1167478685811276</v>
      </c>
      <c r="ES932" s="51">
        <f t="shared" si="521"/>
        <v>0.58155690431905338</v>
      </c>
      <c r="ET932" s="191">
        <f t="shared" si="484"/>
        <v>1.6689643117060415</v>
      </c>
      <c r="EU932" s="191">
        <f t="shared" si="522"/>
        <v>7.6170566165426692</v>
      </c>
      <c r="EV932" s="191"/>
      <c r="EW932" s="191"/>
      <c r="EX932" s="192" t="str">
        <f t="shared" si="523"/>
        <v>Rear</v>
      </c>
      <c r="EY932" s="145"/>
      <c r="EZ932" s="191"/>
      <c r="FA932" s="191"/>
      <c r="FB932" s="191"/>
      <c r="FC932" s="191"/>
      <c r="FD932" s="191"/>
      <c r="FE932" s="191"/>
      <c r="FF932" s="192"/>
      <c r="FG932" s="145"/>
      <c r="FH932" s="191"/>
      <c r="FI932" s="191"/>
      <c r="FJ932" s="191"/>
      <c r="FK932" s="191"/>
      <c r="FL932" s="191"/>
      <c r="FM932" s="191"/>
      <c r="FN932" s="192"/>
      <c r="FO932" s="145"/>
      <c r="FP932" s="191"/>
      <c r="FQ932" s="191"/>
      <c r="FR932" s="191"/>
      <c r="FS932" s="191"/>
      <c r="FT932" s="191"/>
      <c r="FU932" s="191"/>
      <c r="FV932" s="192"/>
      <c r="FW932" s="191"/>
      <c r="FX932" s="191"/>
      <c r="FY932" s="191"/>
      <c r="FZ932" s="191"/>
      <c r="GA932" s="191"/>
      <c r="GB932" s="191"/>
      <c r="GC932" s="191"/>
      <c r="GD932" s="210"/>
      <c r="GE932" s="145"/>
      <c r="GF932" s="191"/>
      <c r="GG932" s="191"/>
      <c r="GH932" s="191"/>
      <c r="GI932" s="191"/>
      <c r="GJ932" s="191"/>
      <c r="GK932" s="191"/>
      <c r="GL932" s="210"/>
      <c r="GM932" s="145"/>
      <c r="GN932" s="191"/>
      <c r="GO932" s="191"/>
      <c r="GP932" s="191"/>
      <c r="GQ932" s="191"/>
      <c r="GR932" s="191"/>
      <c r="GS932" s="191"/>
      <c r="GT932" s="210"/>
      <c r="GU932" s="145"/>
      <c r="GV932" s="191"/>
      <c r="GW932" s="191"/>
      <c r="GX932" s="191"/>
      <c r="GY932" s="191"/>
      <c r="GZ932" s="191"/>
      <c r="HA932" s="191"/>
      <c r="HB932" s="210"/>
      <c r="HC932" s="145"/>
      <c r="HD932" s="191"/>
      <c r="HE932" s="191"/>
      <c r="HF932" s="191"/>
      <c r="HG932" s="191"/>
      <c r="HH932" s="191"/>
      <c r="HI932" s="191"/>
      <c r="HJ932" s="210"/>
      <c r="HR932" s="310"/>
    </row>
    <row r="933" spans="1:226" s="309" customFormat="1" ht="14.45" customHeight="1" x14ac:dyDescent="0.25">
      <c r="A933" s="211" t="s">
        <v>431</v>
      </c>
      <c r="B933" s="194" t="s">
        <v>0</v>
      </c>
      <c r="C933" s="31">
        <f t="shared" si="485"/>
        <v>923</v>
      </c>
      <c r="D933" s="173" t="str">
        <f t="shared" si="486"/>
        <v>Dw_923</v>
      </c>
      <c r="E933" s="4">
        <v>519.0180592154851</v>
      </c>
      <c r="F933" s="195" t="s">
        <v>360</v>
      </c>
      <c r="G933" s="195">
        <v>17.5</v>
      </c>
      <c r="H933" s="3">
        <f t="shared" si="487"/>
        <v>55.93090794634611</v>
      </c>
      <c r="I933" s="196">
        <f t="shared" si="488"/>
        <v>199.56053947735302</v>
      </c>
      <c r="J933" s="1">
        <f t="shared" si="489"/>
        <v>0.30000000000000004</v>
      </c>
      <c r="K933" s="280">
        <f t="shared" si="490"/>
        <v>0.68265716302486001</v>
      </c>
      <c r="L933" s="280">
        <f t="shared" si="491"/>
        <v>0.77635260940441642</v>
      </c>
      <c r="M933" s="225">
        <f t="shared" si="492"/>
        <v>1.0703949576616343</v>
      </c>
      <c r="N933" s="15" t="s">
        <v>432</v>
      </c>
      <c r="O933" s="197">
        <f t="shared" si="493"/>
        <v>0.58226445705331231</v>
      </c>
      <c r="P933" s="198">
        <f t="shared" si="494"/>
        <v>0</v>
      </c>
      <c r="Q933" s="198">
        <f t="shared" si="495"/>
        <v>0</v>
      </c>
      <c r="R933" s="198">
        <f t="shared" si="496"/>
        <v>0.74996844286102626</v>
      </c>
      <c r="S933" s="77">
        <f t="shared" si="497"/>
        <v>0.89822061642821172</v>
      </c>
      <c r="T933" s="199"/>
      <c r="U933" s="3">
        <f t="shared" si="498"/>
        <v>1.7643588145053062</v>
      </c>
      <c r="V933" s="98">
        <f t="shared" si="499"/>
        <v>10.584070889496736</v>
      </c>
      <c r="W933" s="49">
        <f t="shared" si="500"/>
        <v>5.2844419250677923</v>
      </c>
      <c r="X933" s="317">
        <f t="shared" si="501"/>
        <v>7.0448463653313712E-2</v>
      </c>
      <c r="Y933" s="318">
        <v>7.0448463653313712E-2</v>
      </c>
      <c r="Z933" s="200"/>
      <c r="AA933" s="66"/>
      <c r="AB933" s="66"/>
      <c r="AC933" s="66">
        <v>250</v>
      </c>
      <c r="AD933" s="66"/>
      <c r="AE933" s="66"/>
      <c r="AF933" s="66"/>
      <c r="AG933" s="66"/>
      <c r="AH933" s="195"/>
      <c r="AI933" s="34"/>
      <c r="AJ933" s="229">
        <v>180</v>
      </c>
      <c r="AK933" s="34"/>
      <c r="AL933" s="34"/>
      <c r="AM933" s="34"/>
      <c r="AN933" s="201"/>
      <c r="AO933" s="201"/>
      <c r="AP933" s="202">
        <v>240</v>
      </c>
      <c r="AQ933" s="18"/>
      <c r="AR933" s="18"/>
      <c r="AS933" s="18"/>
      <c r="AT933" s="51"/>
      <c r="AU933" s="17"/>
      <c r="AV933" s="18"/>
      <c r="AW933" s="112"/>
      <c r="AX933" s="103"/>
      <c r="AY933" s="18"/>
      <c r="AZ933" s="18"/>
      <c r="BA933" s="18"/>
      <c r="BB933" s="17"/>
      <c r="BC933" s="19"/>
      <c r="BD933" s="19"/>
      <c r="BE933" s="19"/>
      <c r="BF933" s="17"/>
      <c r="BG933" s="18"/>
      <c r="BH933" s="18"/>
      <c r="BI933" s="128"/>
      <c r="BJ933" s="331"/>
      <c r="BK933" s="332"/>
      <c r="BL933" s="332"/>
      <c r="BM933" s="332"/>
      <c r="BN933" s="333"/>
      <c r="BO933" s="203">
        <f t="shared" si="502"/>
        <v>6.9363999999999999</v>
      </c>
      <c r="BP933" s="285">
        <v>8.0633913768447769</v>
      </c>
      <c r="BQ933" s="204">
        <v>2.9233314444640066</v>
      </c>
      <c r="BR933" s="204"/>
      <c r="BS933" s="47"/>
      <c r="BT933" s="42"/>
      <c r="BU933" s="42"/>
      <c r="BV933" s="42"/>
      <c r="BW933" s="43"/>
      <c r="BX933" s="191"/>
      <c r="BY933" s="191"/>
      <c r="BZ933" s="205"/>
      <c r="CA933" s="191"/>
      <c r="CB933" s="206"/>
      <c r="CC933" s="191"/>
      <c r="CD933" s="207">
        <f t="shared" si="503"/>
        <v>59.868161843205911</v>
      </c>
      <c r="CE933" s="47" t="s">
        <v>356</v>
      </c>
      <c r="CF933" s="42">
        <v>31.8</v>
      </c>
      <c r="CG933" s="42" t="s">
        <v>353</v>
      </c>
      <c r="CH933" s="42">
        <v>175</v>
      </c>
      <c r="CI933" s="191"/>
      <c r="CJ933" s="192"/>
      <c r="CK933" s="191" t="s">
        <v>357</v>
      </c>
      <c r="CL933" s="191" t="s">
        <v>358</v>
      </c>
      <c r="CM933" s="208">
        <v>0.13</v>
      </c>
      <c r="CN933" s="191">
        <v>470</v>
      </c>
      <c r="CO933" s="205">
        <f t="shared" si="504"/>
        <v>77.727169733232927</v>
      </c>
      <c r="CP933" s="191">
        <f t="shared" si="505"/>
        <v>44.901121382404433</v>
      </c>
      <c r="CQ933" s="145" t="s">
        <v>353</v>
      </c>
      <c r="CR933" s="191">
        <v>175</v>
      </c>
      <c r="CS933" s="191"/>
      <c r="CT933" s="191"/>
      <c r="CU933" s="191"/>
      <c r="CV933" s="192"/>
      <c r="CW933" s="191" t="s">
        <v>357</v>
      </c>
      <c r="CX933" s="209" t="s">
        <v>358</v>
      </c>
      <c r="CY933" s="208">
        <v>0.13</v>
      </c>
      <c r="CZ933" s="191">
        <v>470</v>
      </c>
      <c r="DA933" s="191"/>
      <c r="DB933" s="191">
        <f t="shared" si="506"/>
        <v>55.93090794634611</v>
      </c>
      <c r="DC933" s="43">
        <f t="shared" si="507"/>
        <v>0</v>
      </c>
      <c r="DD933" s="191" t="s">
        <v>362</v>
      </c>
      <c r="DE933" s="191">
        <v>100</v>
      </c>
      <c r="DF933" s="191" t="s">
        <v>361</v>
      </c>
      <c r="DG933" s="191">
        <v>20</v>
      </c>
      <c r="DH933" s="191" t="s">
        <v>353</v>
      </c>
      <c r="DI933" s="192">
        <v>175</v>
      </c>
      <c r="DJ933" s="191"/>
      <c r="DK933" s="209"/>
      <c r="DL933" s="208"/>
      <c r="DM933" s="191"/>
      <c r="DN933" s="191">
        <f t="shared" si="508"/>
        <v>55.93090794634611</v>
      </c>
      <c r="DO933" s="192">
        <f t="shared" si="509"/>
        <v>0</v>
      </c>
      <c r="DP933" s="191">
        <v>1</v>
      </c>
      <c r="DQ933" s="191" t="s">
        <v>363</v>
      </c>
      <c r="DR933" s="191" t="s">
        <v>371</v>
      </c>
      <c r="DS933" s="208">
        <v>0.13400000000000001</v>
      </c>
      <c r="DT933" s="191">
        <v>580</v>
      </c>
      <c r="DU933" s="191">
        <f t="shared" si="510"/>
        <v>8.0633913768447769</v>
      </c>
      <c r="DV933" s="191">
        <v>0.375</v>
      </c>
      <c r="DW933" s="191">
        <v>0.45</v>
      </c>
      <c r="DX933" s="192">
        <f t="shared" si="511"/>
        <v>9.9780269738676513</v>
      </c>
      <c r="DY933" s="191">
        <v>1</v>
      </c>
      <c r="DZ933" s="191" t="s">
        <v>363</v>
      </c>
      <c r="EA933" s="191" t="s">
        <v>371</v>
      </c>
      <c r="EB933" s="208">
        <v>0.13400000000000001</v>
      </c>
      <c r="EC933" s="191">
        <v>580</v>
      </c>
      <c r="ED933" s="191">
        <f t="shared" si="512"/>
        <v>2.9233314444640066</v>
      </c>
      <c r="EE933" s="191">
        <v>0.47499999999999998</v>
      </c>
      <c r="EF933" s="191">
        <v>0.47499999999999998</v>
      </c>
      <c r="EG933" s="191">
        <f t="shared" si="513"/>
        <v>4.9890134869338256</v>
      </c>
      <c r="EH933" s="166">
        <f t="shared" si="514"/>
        <v>2</v>
      </c>
      <c r="EI933" s="205">
        <f t="shared" si="515"/>
        <v>2.9994099846590205</v>
      </c>
      <c r="EJ933" s="205">
        <f t="shared" si="516"/>
        <v>1.7643588145053062</v>
      </c>
      <c r="EK933" s="51">
        <f t="shared" si="483"/>
        <v>0.90897262995870043</v>
      </c>
      <c r="EL933" s="220">
        <f t="shared" si="517"/>
        <v>0.23439500767048971</v>
      </c>
      <c r="EM933" s="221">
        <f t="shared" si="518"/>
        <v>5.2920354447483682</v>
      </c>
      <c r="EN933" s="191"/>
      <c r="EO933" s="313"/>
      <c r="EP933" s="192" t="s">
        <v>354</v>
      </c>
      <c r="EQ933" s="222">
        <f t="shared" si="519"/>
        <v>2.9994099846590205</v>
      </c>
      <c r="ER933" s="191">
        <f t="shared" si="520"/>
        <v>1.7643588145053062</v>
      </c>
      <c r="ES933" s="51">
        <f t="shared" si="521"/>
        <v>0.90897262995870043</v>
      </c>
      <c r="ET933" s="191">
        <f t="shared" si="484"/>
        <v>3.7025950076704897</v>
      </c>
      <c r="EU933" s="191">
        <f t="shared" si="522"/>
        <v>5.2920354447483682</v>
      </c>
      <c r="EV933" s="191"/>
      <c r="EW933" s="191"/>
      <c r="EX933" s="192" t="str">
        <f t="shared" si="523"/>
        <v>Front</v>
      </c>
      <c r="EY933" s="145"/>
      <c r="EZ933" s="191"/>
      <c r="FA933" s="191"/>
      <c r="FB933" s="191"/>
      <c r="FC933" s="191"/>
      <c r="FD933" s="191"/>
      <c r="FE933" s="191"/>
      <c r="FF933" s="192"/>
      <c r="FG933" s="145"/>
      <c r="FH933" s="191"/>
      <c r="FI933" s="191"/>
      <c r="FJ933" s="191"/>
      <c r="FK933" s="191"/>
      <c r="FL933" s="191"/>
      <c r="FM933" s="191"/>
      <c r="FN933" s="192"/>
      <c r="FO933" s="145"/>
      <c r="FP933" s="191"/>
      <c r="FQ933" s="191"/>
      <c r="FR933" s="191"/>
      <c r="FS933" s="191"/>
      <c r="FT933" s="191"/>
      <c r="FU933" s="191"/>
      <c r="FV933" s="192"/>
      <c r="FW933" s="191"/>
      <c r="FX933" s="191"/>
      <c r="FY933" s="191"/>
      <c r="FZ933" s="191"/>
      <c r="GA933" s="191"/>
      <c r="GB933" s="191"/>
      <c r="GC933" s="191"/>
      <c r="GD933" s="210"/>
      <c r="GE933" s="145"/>
      <c r="GF933" s="191"/>
      <c r="GG933" s="191"/>
      <c r="GH933" s="191"/>
      <c r="GI933" s="191"/>
      <c r="GJ933" s="191"/>
      <c r="GK933" s="191"/>
      <c r="GL933" s="210"/>
      <c r="GM933" s="145"/>
      <c r="GN933" s="191"/>
      <c r="GO933" s="191"/>
      <c r="GP933" s="191"/>
      <c r="GQ933" s="191"/>
      <c r="GR933" s="191"/>
      <c r="GS933" s="191"/>
      <c r="GT933" s="210"/>
      <c r="GU933" s="145"/>
      <c r="GV933" s="191"/>
      <c r="GW933" s="191"/>
      <c r="GX933" s="191"/>
      <c r="GY933" s="191"/>
      <c r="GZ933" s="191"/>
      <c r="HA933" s="191"/>
      <c r="HB933" s="210"/>
      <c r="HC933" s="145"/>
      <c r="HD933" s="191"/>
      <c r="HE933" s="191"/>
      <c r="HF933" s="191"/>
      <c r="HG933" s="191"/>
      <c r="HH933" s="191"/>
      <c r="HI933" s="191"/>
      <c r="HJ933" s="210"/>
      <c r="HR933" s="310"/>
    </row>
    <row r="934" spans="1:226" s="309" customFormat="1" ht="14.45" customHeight="1" x14ac:dyDescent="0.25">
      <c r="A934" s="211" t="s">
        <v>431</v>
      </c>
      <c r="B934" s="194" t="s">
        <v>0</v>
      </c>
      <c r="C934" s="31">
        <f t="shared" si="485"/>
        <v>924</v>
      </c>
      <c r="D934" s="173" t="str">
        <f t="shared" si="486"/>
        <v>Dw_924</v>
      </c>
      <c r="E934" s="4">
        <v>762.39182076752604</v>
      </c>
      <c r="F934" s="195" t="s">
        <v>360</v>
      </c>
      <c r="G934" s="195">
        <v>17.5</v>
      </c>
      <c r="H934" s="3">
        <f t="shared" si="487"/>
        <v>55.742509470154872</v>
      </c>
      <c r="I934" s="196">
        <f t="shared" si="488"/>
        <v>198.58438291698451</v>
      </c>
      <c r="J934" s="1">
        <f t="shared" si="489"/>
        <v>0.30000000000000004</v>
      </c>
      <c r="K934" s="280">
        <f t="shared" si="490"/>
        <v>0.68399253628361323</v>
      </c>
      <c r="L934" s="280">
        <f t="shared" si="491"/>
        <v>0.79439708556828958</v>
      </c>
      <c r="M934" s="225">
        <f t="shared" si="492"/>
        <v>1.0687591111590089</v>
      </c>
      <c r="N934" s="15" t="s">
        <v>432</v>
      </c>
      <c r="O934" s="197">
        <f t="shared" si="493"/>
        <v>0.59579781417621724</v>
      </c>
      <c r="P934" s="198">
        <f t="shared" si="494"/>
        <v>0</v>
      </c>
      <c r="Q934" s="198">
        <f t="shared" si="495"/>
        <v>0</v>
      </c>
      <c r="R934" s="198">
        <f t="shared" si="496"/>
        <v>0.74882229279225754</v>
      </c>
      <c r="S934" s="77">
        <f t="shared" si="497"/>
        <v>0.89834802922877532</v>
      </c>
      <c r="T934" s="199"/>
      <c r="U934" s="3">
        <f t="shared" si="498"/>
        <v>1.8868731162499945</v>
      </c>
      <c r="V934" s="98">
        <f t="shared" si="499"/>
        <v>12.104986533211683</v>
      </c>
      <c r="W934" s="49">
        <f t="shared" si="500"/>
        <v>4.6049212295459965</v>
      </c>
      <c r="X934" s="317">
        <f t="shared" si="501"/>
        <v>8.3731826972657575E-2</v>
      </c>
      <c r="Y934" s="318">
        <v>8.3731826972657561E-2</v>
      </c>
      <c r="Z934" s="200"/>
      <c r="AA934" s="66"/>
      <c r="AB934" s="66"/>
      <c r="AC934" s="66">
        <v>250</v>
      </c>
      <c r="AD934" s="66"/>
      <c r="AE934" s="66"/>
      <c r="AF934" s="66"/>
      <c r="AG934" s="66"/>
      <c r="AH934" s="195"/>
      <c r="AI934" s="34"/>
      <c r="AJ934" s="229">
        <v>180</v>
      </c>
      <c r="AK934" s="34"/>
      <c r="AL934" s="34"/>
      <c r="AM934" s="34"/>
      <c r="AN934" s="201"/>
      <c r="AO934" s="201"/>
      <c r="AP934" s="202">
        <v>240</v>
      </c>
      <c r="AQ934" s="18"/>
      <c r="AR934" s="18"/>
      <c r="AS934" s="18"/>
      <c r="AT934" s="51"/>
      <c r="AU934" s="17"/>
      <c r="AV934" s="18"/>
      <c r="AW934" s="112"/>
      <c r="AX934" s="103"/>
      <c r="AY934" s="18"/>
      <c r="AZ934" s="18"/>
      <c r="BA934" s="18"/>
      <c r="BB934" s="17"/>
      <c r="BC934" s="19"/>
      <c r="BD934" s="19"/>
      <c r="BE934" s="19"/>
      <c r="BF934" s="17"/>
      <c r="BG934" s="18"/>
      <c r="BH934" s="18"/>
      <c r="BI934" s="128"/>
      <c r="BJ934" s="331"/>
      <c r="BK934" s="332"/>
      <c r="BL934" s="332"/>
      <c r="BM934" s="332"/>
      <c r="BN934" s="333"/>
      <c r="BO934" s="203">
        <f t="shared" si="502"/>
        <v>6.9363999999999999</v>
      </c>
      <c r="BP934" s="285">
        <v>8.0362305331519046</v>
      </c>
      <c r="BQ934" s="204">
        <v>2.9086192898376222</v>
      </c>
      <c r="BR934" s="204"/>
      <c r="BS934" s="47"/>
      <c r="BT934" s="42"/>
      <c r="BU934" s="42"/>
      <c r="BV934" s="42"/>
      <c r="BW934" s="43"/>
      <c r="BX934" s="191"/>
      <c r="BY934" s="191"/>
      <c r="BZ934" s="205"/>
      <c r="CA934" s="191"/>
      <c r="CB934" s="206"/>
      <c r="CC934" s="191"/>
      <c r="CD934" s="207">
        <f t="shared" si="503"/>
        <v>59.575314875095359</v>
      </c>
      <c r="CE934" s="47" t="s">
        <v>356</v>
      </c>
      <c r="CF934" s="42">
        <v>31.8</v>
      </c>
      <c r="CG934" s="42" t="s">
        <v>353</v>
      </c>
      <c r="CH934" s="42">
        <v>175</v>
      </c>
      <c r="CI934" s="191"/>
      <c r="CJ934" s="192"/>
      <c r="CK934" s="191" t="s">
        <v>357</v>
      </c>
      <c r="CL934" s="191" t="s">
        <v>358</v>
      </c>
      <c r="CM934" s="208">
        <v>0.13</v>
      </c>
      <c r="CN934" s="191">
        <v>470</v>
      </c>
      <c r="CO934" s="205">
        <f t="shared" si="504"/>
        <v>77.127810125246924</v>
      </c>
      <c r="CP934" s="191">
        <f t="shared" si="505"/>
        <v>44.681486156321519</v>
      </c>
      <c r="CQ934" s="145" t="s">
        <v>353</v>
      </c>
      <c r="CR934" s="191">
        <v>175</v>
      </c>
      <c r="CS934" s="191"/>
      <c r="CT934" s="191"/>
      <c r="CU934" s="191"/>
      <c r="CV934" s="192"/>
      <c r="CW934" s="191" t="s">
        <v>357</v>
      </c>
      <c r="CX934" s="209" t="s">
        <v>358</v>
      </c>
      <c r="CY934" s="208">
        <v>0.13</v>
      </c>
      <c r="CZ934" s="191">
        <v>470</v>
      </c>
      <c r="DA934" s="191"/>
      <c r="DB934" s="191">
        <f t="shared" si="506"/>
        <v>55.742509470154872</v>
      </c>
      <c r="DC934" s="43">
        <f t="shared" si="507"/>
        <v>0</v>
      </c>
      <c r="DD934" s="191" t="s">
        <v>362</v>
      </c>
      <c r="DE934" s="191">
        <v>100</v>
      </c>
      <c r="DF934" s="191" t="s">
        <v>361</v>
      </c>
      <c r="DG934" s="191">
        <v>20</v>
      </c>
      <c r="DH934" s="191" t="s">
        <v>353</v>
      </c>
      <c r="DI934" s="192">
        <v>175</v>
      </c>
      <c r="DJ934" s="191"/>
      <c r="DK934" s="209"/>
      <c r="DL934" s="208"/>
      <c r="DM934" s="191"/>
      <c r="DN934" s="191">
        <f t="shared" si="508"/>
        <v>55.742509470154872</v>
      </c>
      <c r="DO934" s="192">
        <f t="shared" si="509"/>
        <v>0</v>
      </c>
      <c r="DP934" s="191">
        <v>1</v>
      </c>
      <c r="DQ934" s="191" t="s">
        <v>363</v>
      </c>
      <c r="DR934" s="191" t="s">
        <v>371</v>
      </c>
      <c r="DS934" s="208">
        <v>0.13400000000000001</v>
      </c>
      <c r="DT934" s="191">
        <v>580</v>
      </c>
      <c r="DU934" s="191">
        <f t="shared" si="510"/>
        <v>8.0362305331519046</v>
      </c>
      <c r="DV934" s="191">
        <v>0.375</v>
      </c>
      <c r="DW934" s="191">
        <v>0.45</v>
      </c>
      <c r="DX934" s="192">
        <f t="shared" si="511"/>
        <v>9.9292191458492258</v>
      </c>
      <c r="DY934" s="191">
        <v>1</v>
      </c>
      <c r="DZ934" s="191" t="s">
        <v>363</v>
      </c>
      <c r="EA934" s="191" t="s">
        <v>371</v>
      </c>
      <c r="EB934" s="208">
        <v>0.13400000000000001</v>
      </c>
      <c r="EC934" s="191">
        <v>580</v>
      </c>
      <c r="ED934" s="191">
        <f t="shared" si="512"/>
        <v>2.9086192898376222</v>
      </c>
      <c r="EE934" s="191">
        <v>0.47499999999999998</v>
      </c>
      <c r="EF934" s="191">
        <v>0.47499999999999998</v>
      </c>
      <c r="EG934" s="191">
        <f t="shared" si="513"/>
        <v>4.9646095729246129</v>
      </c>
      <c r="EH934" s="166">
        <f t="shared" si="514"/>
        <v>2</v>
      </c>
      <c r="EI934" s="205">
        <f t="shared" si="515"/>
        <v>3.2076842976249909</v>
      </c>
      <c r="EJ934" s="205">
        <f t="shared" si="516"/>
        <v>1.8868731162499945</v>
      </c>
      <c r="EK934" s="51">
        <f t="shared" si="483"/>
        <v>0.77174617358762765</v>
      </c>
      <c r="EL934" s="220">
        <f t="shared" si="517"/>
        <v>0.13025785118750455</v>
      </c>
      <c r="EM934" s="221">
        <f t="shared" si="518"/>
        <v>6.0524932666058415</v>
      </c>
      <c r="EN934" s="191"/>
      <c r="EO934" s="313"/>
      <c r="EP934" s="192" t="s">
        <v>354</v>
      </c>
      <c r="EQ934" s="222">
        <f t="shared" si="519"/>
        <v>3.2076842976249909</v>
      </c>
      <c r="ER934" s="191">
        <f t="shared" si="520"/>
        <v>1.8868731162499945</v>
      </c>
      <c r="ES934" s="51">
        <f t="shared" si="521"/>
        <v>0.77174617358762765</v>
      </c>
      <c r="ET934" s="191">
        <f t="shared" si="484"/>
        <v>3.5984578511875043</v>
      </c>
      <c r="EU934" s="191">
        <f t="shared" si="522"/>
        <v>6.0524932666058415</v>
      </c>
      <c r="EV934" s="191"/>
      <c r="EW934" s="191"/>
      <c r="EX934" s="192" t="str">
        <f t="shared" si="523"/>
        <v>Front</v>
      </c>
      <c r="EY934" s="145"/>
      <c r="EZ934" s="191"/>
      <c r="FA934" s="191"/>
      <c r="FB934" s="191"/>
      <c r="FC934" s="191"/>
      <c r="FD934" s="191"/>
      <c r="FE934" s="191"/>
      <c r="FF934" s="192"/>
      <c r="FG934" s="145"/>
      <c r="FH934" s="191"/>
      <c r="FI934" s="191"/>
      <c r="FJ934" s="191"/>
      <c r="FK934" s="191"/>
      <c r="FL934" s="191"/>
      <c r="FM934" s="191"/>
      <c r="FN934" s="192"/>
      <c r="FO934" s="145"/>
      <c r="FP934" s="191"/>
      <c r="FQ934" s="191"/>
      <c r="FR934" s="191"/>
      <c r="FS934" s="191"/>
      <c r="FT934" s="191"/>
      <c r="FU934" s="191"/>
      <c r="FV934" s="192"/>
      <c r="FW934" s="191"/>
      <c r="FX934" s="191"/>
      <c r="FY934" s="191"/>
      <c r="FZ934" s="191"/>
      <c r="GA934" s="191"/>
      <c r="GB934" s="191"/>
      <c r="GC934" s="191"/>
      <c r="GD934" s="210"/>
      <c r="GE934" s="145"/>
      <c r="GF934" s="191"/>
      <c r="GG934" s="191"/>
      <c r="GH934" s="191"/>
      <c r="GI934" s="191"/>
      <c r="GJ934" s="191"/>
      <c r="GK934" s="191"/>
      <c r="GL934" s="210"/>
      <c r="GM934" s="145"/>
      <c r="GN934" s="191"/>
      <c r="GO934" s="191"/>
      <c r="GP934" s="191"/>
      <c r="GQ934" s="191"/>
      <c r="GR934" s="191"/>
      <c r="GS934" s="191"/>
      <c r="GT934" s="210"/>
      <c r="GU934" s="145"/>
      <c r="GV934" s="191"/>
      <c r="GW934" s="191"/>
      <c r="GX934" s="191"/>
      <c r="GY934" s="191"/>
      <c r="GZ934" s="191"/>
      <c r="HA934" s="191"/>
      <c r="HB934" s="210"/>
      <c r="HC934" s="145"/>
      <c r="HD934" s="191"/>
      <c r="HE934" s="191"/>
      <c r="HF934" s="191"/>
      <c r="HG934" s="191"/>
      <c r="HH934" s="191"/>
      <c r="HI934" s="191"/>
      <c r="HJ934" s="210"/>
      <c r="HR934" s="310"/>
    </row>
    <row r="935" spans="1:226" s="309" customFormat="1" ht="14.45" customHeight="1" x14ac:dyDescent="0.25">
      <c r="A935" s="211" t="s">
        <v>431</v>
      </c>
      <c r="B935" s="194" t="s">
        <v>0</v>
      </c>
      <c r="C935" s="31">
        <f t="shared" si="485"/>
        <v>925</v>
      </c>
      <c r="D935" s="173" t="str">
        <f t="shared" si="486"/>
        <v>Dw_925</v>
      </c>
      <c r="E935" s="4">
        <v>568.51754068805246</v>
      </c>
      <c r="F935" s="195" t="s">
        <v>360</v>
      </c>
      <c r="G935" s="195">
        <v>17.5</v>
      </c>
      <c r="H935" s="3">
        <f t="shared" si="487"/>
        <v>49.448198996805111</v>
      </c>
      <c r="I935" s="196">
        <f t="shared" si="488"/>
        <v>184.19836387404666</v>
      </c>
      <c r="J935" s="1">
        <f t="shared" si="489"/>
        <v>0.3</v>
      </c>
      <c r="K935" s="280">
        <f t="shared" si="490"/>
        <v>0.64781049993230555</v>
      </c>
      <c r="L935" s="280">
        <f t="shared" si="491"/>
        <v>0.79643581817201525</v>
      </c>
      <c r="M935" s="225">
        <f t="shared" si="492"/>
        <v>1.1175231916087451</v>
      </c>
      <c r="N935" s="15" t="s">
        <v>432</v>
      </c>
      <c r="O935" s="197">
        <f t="shared" si="493"/>
        <v>0.59732686362901144</v>
      </c>
      <c r="P935" s="198">
        <f t="shared" si="494"/>
        <v>0</v>
      </c>
      <c r="Q935" s="198">
        <f t="shared" si="495"/>
        <v>0</v>
      </c>
      <c r="R935" s="198">
        <f t="shared" si="496"/>
        <v>0.78298867336110101</v>
      </c>
      <c r="S935" s="77">
        <f t="shared" si="497"/>
        <v>0.79926169937962044</v>
      </c>
      <c r="T935" s="199"/>
      <c r="U935" s="3">
        <f t="shared" si="498"/>
        <v>2.1637698678712325</v>
      </c>
      <c r="V935" s="98">
        <f t="shared" si="499"/>
        <v>15.918460139765468</v>
      </c>
      <c r="W935" s="49">
        <f t="shared" si="500"/>
        <v>3.1063431112460385</v>
      </c>
      <c r="X935" s="317">
        <f t="shared" si="501"/>
        <v>0.12712203024487384</v>
      </c>
      <c r="Y935" s="318">
        <v>0.12712203024487381</v>
      </c>
      <c r="Z935" s="200"/>
      <c r="AA935" s="66"/>
      <c r="AB935" s="66"/>
      <c r="AC935" s="66">
        <v>250</v>
      </c>
      <c r="AD935" s="66"/>
      <c r="AE935" s="66"/>
      <c r="AF935" s="66"/>
      <c r="AG935" s="66"/>
      <c r="AH935" s="195"/>
      <c r="AI935" s="34"/>
      <c r="AJ935" s="229">
        <v>180</v>
      </c>
      <c r="AK935" s="34"/>
      <c r="AL935" s="34"/>
      <c r="AM935" s="34"/>
      <c r="AN935" s="201"/>
      <c r="AO935" s="201"/>
      <c r="AP935" s="202">
        <v>240</v>
      </c>
      <c r="AQ935" s="18"/>
      <c r="AR935" s="18"/>
      <c r="AS935" s="18"/>
      <c r="AT935" s="51"/>
      <c r="AU935" s="17"/>
      <c r="AV935" s="18"/>
      <c r="AW935" s="112"/>
      <c r="AX935" s="103"/>
      <c r="AY935" s="18"/>
      <c r="AZ935" s="18"/>
      <c r="BA935" s="18"/>
      <c r="BB935" s="17"/>
      <c r="BC935" s="19"/>
      <c r="BD935" s="19"/>
      <c r="BE935" s="19"/>
      <c r="BF935" s="17"/>
      <c r="BG935" s="18"/>
      <c r="BH935" s="18"/>
      <c r="BI935" s="128"/>
      <c r="BJ935" s="331"/>
      <c r="BK935" s="332"/>
      <c r="BL935" s="332"/>
      <c r="BM935" s="332"/>
      <c r="BN935" s="333"/>
      <c r="BO935" s="203">
        <f t="shared" si="502"/>
        <v>6.9363999999999999</v>
      </c>
      <c r="BP935" s="285">
        <v>7.1287986559029344</v>
      </c>
      <c r="BQ935" s="204">
        <v>3.032376860338073</v>
      </c>
      <c r="BR935" s="204"/>
      <c r="BS935" s="47"/>
      <c r="BT935" s="42"/>
      <c r="BU935" s="42"/>
      <c r="BV935" s="42"/>
      <c r="BW935" s="43"/>
      <c r="BX935" s="191"/>
      <c r="BY935" s="191"/>
      <c r="BZ935" s="205"/>
      <c r="CA935" s="191"/>
      <c r="CB935" s="206"/>
      <c r="CC935" s="191"/>
      <c r="CD935" s="207">
        <f t="shared" si="503"/>
        <v>55.259509162214002</v>
      </c>
      <c r="CE935" s="47" t="s">
        <v>356</v>
      </c>
      <c r="CF935" s="42">
        <v>31.8</v>
      </c>
      <c r="CG935" s="42" t="s">
        <v>353</v>
      </c>
      <c r="CH935" s="42">
        <v>175</v>
      </c>
      <c r="CI935" s="191"/>
      <c r="CJ935" s="192"/>
      <c r="CK935" s="191" t="s">
        <v>357</v>
      </c>
      <c r="CL935" s="191" t="s">
        <v>358</v>
      </c>
      <c r="CM935" s="208">
        <v>0.13</v>
      </c>
      <c r="CN935" s="191">
        <v>470</v>
      </c>
      <c r="CO935" s="205">
        <f t="shared" si="504"/>
        <v>75.330412029008585</v>
      </c>
      <c r="CP935" s="191">
        <f t="shared" si="505"/>
        <v>41.444631871660498</v>
      </c>
      <c r="CQ935" s="145" t="s">
        <v>353</v>
      </c>
      <c r="CR935" s="191">
        <v>175</v>
      </c>
      <c r="CS935" s="191"/>
      <c r="CT935" s="191"/>
      <c r="CU935" s="191"/>
      <c r="CV935" s="192"/>
      <c r="CW935" s="191" t="s">
        <v>357</v>
      </c>
      <c r="CX935" s="209" t="s">
        <v>358</v>
      </c>
      <c r="CY935" s="208">
        <v>0.13</v>
      </c>
      <c r="CZ935" s="191">
        <v>470</v>
      </c>
      <c r="DA935" s="191"/>
      <c r="DB935" s="191">
        <f t="shared" si="506"/>
        <v>49.448198996805111</v>
      </c>
      <c r="DC935" s="43">
        <f t="shared" si="507"/>
        <v>0</v>
      </c>
      <c r="DD935" s="191" t="s">
        <v>362</v>
      </c>
      <c r="DE935" s="191">
        <v>100</v>
      </c>
      <c r="DF935" s="191" t="s">
        <v>361</v>
      </c>
      <c r="DG935" s="191">
        <v>20</v>
      </c>
      <c r="DH935" s="191" t="s">
        <v>353</v>
      </c>
      <c r="DI935" s="192">
        <v>175</v>
      </c>
      <c r="DJ935" s="191"/>
      <c r="DK935" s="209"/>
      <c r="DL935" s="208"/>
      <c r="DM935" s="191"/>
      <c r="DN935" s="191">
        <f t="shared" si="508"/>
        <v>49.448198996805111</v>
      </c>
      <c r="DO935" s="192">
        <f t="shared" si="509"/>
        <v>0</v>
      </c>
      <c r="DP935" s="191">
        <v>1</v>
      </c>
      <c r="DQ935" s="191" t="s">
        <v>363</v>
      </c>
      <c r="DR935" s="191" t="s">
        <v>371</v>
      </c>
      <c r="DS935" s="208">
        <v>0.13400000000000001</v>
      </c>
      <c r="DT935" s="191">
        <v>580</v>
      </c>
      <c r="DU935" s="191">
        <f t="shared" si="510"/>
        <v>7.1287986559029344</v>
      </c>
      <c r="DV935" s="191">
        <v>0.375</v>
      </c>
      <c r="DW935" s="191">
        <v>0.45</v>
      </c>
      <c r="DX935" s="192">
        <f t="shared" si="511"/>
        <v>9.2099181937023342</v>
      </c>
      <c r="DY935" s="191">
        <v>1</v>
      </c>
      <c r="DZ935" s="191" t="s">
        <v>363</v>
      </c>
      <c r="EA935" s="191" t="s">
        <v>371</v>
      </c>
      <c r="EB935" s="208">
        <v>0.13400000000000001</v>
      </c>
      <c r="EC935" s="191">
        <v>580</v>
      </c>
      <c r="ED935" s="191">
        <f t="shared" si="512"/>
        <v>3.032376860338073</v>
      </c>
      <c r="EE935" s="191">
        <v>0.47499999999999998</v>
      </c>
      <c r="EF935" s="191">
        <v>0.47499999999999998</v>
      </c>
      <c r="EG935" s="191">
        <f t="shared" si="513"/>
        <v>4.6049590968511671</v>
      </c>
      <c r="EH935" s="166">
        <f t="shared" si="514"/>
        <v>2</v>
      </c>
      <c r="EI935" s="205">
        <f t="shared" si="515"/>
        <v>3.678408775381095</v>
      </c>
      <c r="EJ935" s="205">
        <f t="shared" si="516"/>
        <v>2.1637698678712325</v>
      </c>
      <c r="EK935" s="51">
        <f t="shared" si="483"/>
        <v>0.61860699246684048</v>
      </c>
      <c r="EL935" s="220">
        <f t="shared" si="517"/>
        <v>1.6289956123094524</v>
      </c>
      <c r="EM935" s="221">
        <f t="shared" si="518"/>
        <v>7.9592300698827341</v>
      </c>
      <c r="EN935" s="191"/>
      <c r="EO935" s="313"/>
      <c r="EP935" s="192" t="s">
        <v>354</v>
      </c>
      <c r="EQ935" s="222">
        <f t="shared" si="519"/>
        <v>3.678408775381095</v>
      </c>
      <c r="ER935" s="191">
        <f t="shared" si="520"/>
        <v>2.1637698678712325</v>
      </c>
      <c r="ES935" s="51">
        <f t="shared" si="521"/>
        <v>0.61860699246684048</v>
      </c>
      <c r="ET935" s="191">
        <f t="shared" si="484"/>
        <v>1.6289956123094524</v>
      </c>
      <c r="EU935" s="191">
        <f t="shared" si="522"/>
        <v>7.9592300698827341</v>
      </c>
      <c r="EV935" s="191"/>
      <c r="EW935" s="191"/>
      <c r="EX935" s="192" t="str">
        <f t="shared" si="523"/>
        <v>Rear</v>
      </c>
      <c r="EY935" s="145"/>
      <c r="EZ935" s="191"/>
      <c r="FA935" s="191"/>
      <c r="FB935" s="191"/>
      <c r="FC935" s="191"/>
      <c r="FD935" s="191"/>
      <c r="FE935" s="191"/>
      <c r="FF935" s="192"/>
      <c r="FG935" s="145"/>
      <c r="FH935" s="191"/>
      <c r="FI935" s="191"/>
      <c r="FJ935" s="191"/>
      <c r="FK935" s="191"/>
      <c r="FL935" s="191"/>
      <c r="FM935" s="191"/>
      <c r="FN935" s="192"/>
      <c r="FO935" s="145"/>
      <c r="FP935" s="191"/>
      <c r="FQ935" s="191"/>
      <c r="FR935" s="191"/>
      <c r="FS935" s="191"/>
      <c r="FT935" s="191"/>
      <c r="FU935" s="191"/>
      <c r="FV935" s="192"/>
      <c r="FW935" s="191"/>
      <c r="FX935" s="191"/>
      <c r="FY935" s="191"/>
      <c r="FZ935" s="191"/>
      <c r="GA935" s="191"/>
      <c r="GB935" s="191"/>
      <c r="GC935" s="191"/>
      <c r="GD935" s="210"/>
      <c r="GE935" s="145"/>
      <c r="GF935" s="191"/>
      <c r="GG935" s="191"/>
      <c r="GH935" s="191"/>
      <c r="GI935" s="191"/>
      <c r="GJ935" s="191"/>
      <c r="GK935" s="191"/>
      <c r="GL935" s="210"/>
      <c r="GM935" s="145"/>
      <c r="GN935" s="191"/>
      <c r="GO935" s="191"/>
      <c r="GP935" s="191"/>
      <c r="GQ935" s="191"/>
      <c r="GR935" s="191"/>
      <c r="GS935" s="191"/>
      <c r="GT935" s="210"/>
      <c r="GU935" s="145"/>
      <c r="GV935" s="191"/>
      <c r="GW935" s="191"/>
      <c r="GX935" s="191"/>
      <c r="GY935" s="191"/>
      <c r="GZ935" s="191"/>
      <c r="HA935" s="191"/>
      <c r="HB935" s="210"/>
      <c r="HC935" s="145"/>
      <c r="HD935" s="191"/>
      <c r="HE935" s="191"/>
      <c r="HF935" s="191"/>
      <c r="HG935" s="191"/>
      <c r="HH935" s="191"/>
      <c r="HI935" s="191"/>
      <c r="HJ935" s="210"/>
      <c r="HR935" s="310"/>
    </row>
    <row r="936" spans="1:226" s="309" customFormat="1" ht="14.45" customHeight="1" x14ac:dyDescent="0.25">
      <c r="A936" s="211" t="s">
        <v>431</v>
      </c>
      <c r="B936" s="194" t="s">
        <v>0</v>
      </c>
      <c r="C936" s="31">
        <f t="shared" si="485"/>
        <v>926</v>
      </c>
      <c r="D936" s="173" t="str">
        <f t="shared" si="486"/>
        <v>Dw_926</v>
      </c>
      <c r="E936" s="4">
        <v>483.87137993871107</v>
      </c>
      <c r="F936" s="195" t="s">
        <v>360</v>
      </c>
      <c r="G936" s="195">
        <v>17.5</v>
      </c>
      <c r="H936" s="3">
        <f t="shared" si="487"/>
        <v>56.564666534970961</v>
      </c>
      <c r="I936" s="196">
        <f t="shared" si="488"/>
        <v>199.76130831471596</v>
      </c>
      <c r="J936" s="1">
        <f t="shared" si="489"/>
        <v>0.30000000000000004</v>
      </c>
      <c r="K936" s="280">
        <f t="shared" si="490"/>
        <v>0.69175835279168352</v>
      </c>
      <c r="L936" s="280">
        <f t="shared" si="491"/>
        <v>0.79243070255525661</v>
      </c>
      <c r="M936" s="225">
        <f t="shared" si="492"/>
        <v>1.0594669104495511</v>
      </c>
      <c r="N936" s="15" t="s">
        <v>432</v>
      </c>
      <c r="O936" s="197">
        <f t="shared" si="493"/>
        <v>0.59432302691644245</v>
      </c>
      <c r="P936" s="198">
        <f t="shared" si="494"/>
        <v>0</v>
      </c>
      <c r="Q936" s="198">
        <f t="shared" si="495"/>
        <v>0</v>
      </c>
      <c r="R936" s="198">
        <f t="shared" si="496"/>
        <v>0.74231174521639043</v>
      </c>
      <c r="S936" s="77">
        <f t="shared" si="497"/>
        <v>0.91573990467748401</v>
      </c>
      <c r="T936" s="199"/>
      <c r="U936" s="3">
        <f t="shared" si="498"/>
        <v>1.7991778906551361</v>
      </c>
      <c r="V936" s="98">
        <f t="shared" si="499"/>
        <v>11.0059396795557</v>
      </c>
      <c r="W936" s="49">
        <f t="shared" si="500"/>
        <v>5.1394672496746248</v>
      </c>
      <c r="X936" s="317">
        <f t="shared" si="501"/>
        <v>7.3901424078438402E-2</v>
      </c>
      <c r="Y936" s="318">
        <v>7.3901424078438388E-2</v>
      </c>
      <c r="Z936" s="200"/>
      <c r="AA936" s="66"/>
      <c r="AB936" s="66"/>
      <c r="AC936" s="66">
        <v>250</v>
      </c>
      <c r="AD936" s="66"/>
      <c r="AE936" s="66"/>
      <c r="AF936" s="66"/>
      <c r="AG936" s="66"/>
      <c r="AH936" s="195"/>
      <c r="AI936" s="34"/>
      <c r="AJ936" s="229">
        <v>180</v>
      </c>
      <c r="AK936" s="34"/>
      <c r="AL936" s="34"/>
      <c r="AM936" s="34"/>
      <c r="AN936" s="201"/>
      <c r="AO936" s="201"/>
      <c r="AP936" s="202">
        <v>240</v>
      </c>
      <c r="AQ936" s="18"/>
      <c r="AR936" s="18"/>
      <c r="AS936" s="18"/>
      <c r="AT936" s="51"/>
      <c r="AU936" s="17"/>
      <c r="AV936" s="18"/>
      <c r="AW936" s="112"/>
      <c r="AX936" s="103"/>
      <c r="AY936" s="18"/>
      <c r="AZ936" s="18"/>
      <c r="BA936" s="18"/>
      <c r="BB936" s="17"/>
      <c r="BC936" s="19"/>
      <c r="BD936" s="19"/>
      <c r="BE936" s="19"/>
      <c r="BF936" s="17"/>
      <c r="BG936" s="18"/>
      <c r="BH936" s="18"/>
      <c r="BI936" s="128"/>
      <c r="BJ936" s="331"/>
      <c r="BK936" s="332"/>
      <c r="BL936" s="332"/>
      <c r="BM936" s="332"/>
      <c r="BN936" s="333"/>
      <c r="BO936" s="203">
        <f t="shared" si="502"/>
        <v>6.9363999999999999</v>
      </c>
      <c r="BP936" s="285">
        <v>8.1547584532280375</v>
      </c>
      <c r="BQ936" s="204">
        <v>2.8702891005111422</v>
      </c>
      <c r="BR936" s="204"/>
      <c r="BS936" s="47"/>
      <c r="BT936" s="42"/>
      <c r="BU936" s="42"/>
      <c r="BV936" s="42"/>
      <c r="BW936" s="43"/>
      <c r="BX936" s="191"/>
      <c r="BY936" s="191"/>
      <c r="BZ936" s="205"/>
      <c r="CA936" s="191"/>
      <c r="CB936" s="206"/>
      <c r="CC936" s="191"/>
      <c r="CD936" s="207">
        <f t="shared" si="503"/>
        <v>59.928392494414794</v>
      </c>
      <c r="CE936" s="47" t="s">
        <v>356</v>
      </c>
      <c r="CF936" s="42">
        <v>31.8</v>
      </c>
      <c r="CG936" s="42" t="s">
        <v>353</v>
      </c>
      <c r="CH936" s="42">
        <v>175</v>
      </c>
      <c r="CI936" s="191"/>
      <c r="CJ936" s="192"/>
      <c r="CK936" s="191" t="s">
        <v>357</v>
      </c>
      <c r="CL936" s="191" t="s">
        <v>358</v>
      </c>
      <c r="CM936" s="208">
        <v>0.13</v>
      </c>
      <c r="CN936" s="191">
        <v>470</v>
      </c>
      <c r="CO936" s="205">
        <f t="shared" si="504"/>
        <v>76.660421393346184</v>
      </c>
      <c r="CP936" s="191">
        <f t="shared" si="505"/>
        <v>44.946294370811096</v>
      </c>
      <c r="CQ936" s="145" t="s">
        <v>353</v>
      </c>
      <c r="CR936" s="191">
        <v>175</v>
      </c>
      <c r="CS936" s="191"/>
      <c r="CT936" s="191"/>
      <c r="CU936" s="191"/>
      <c r="CV936" s="192"/>
      <c r="CW936" s="191" t="s">
        <v>357</v>
      </c>
      <c r="CX936" s="209" t="s">
        <v>358</v>
      </c>
      <c r="CY936" s="208">
        <v>0.13</v>
      </c>
      <c r="CZ936" s="191">
        <v>470</v>
      </c>
      <c r="DA936" s="191"/>
      <c r="DB936" s="191">
        <f t="shared" si="506"/>
        <v>56.564666534970961</v>
      </c>
      <c r="DC936" s="43">
        <f t="shared" si="507"/>
        <v>0</v>
      </c>
      <c r="DD936" s="191" t="s">
        <v>362</v>
      </c>
      <c r="DE936" s="191">
        <v>100</v>
      </c>
      <c r="DF936" s="191" t="s">
        <v>361</v>
      </c>
      <c r="DG936" s="191">
        <v>20</v>
      </c>
      <c r="DH936" s="191" t="s">
        <v>353</v>
      </c>
      <c r="DI936" s="192">
        <v>175</v>
      </c>
      <c r="DJ936" s="191"/>
      <c r="DK936" s="209"/>
      <c r="DL936" s="208"/>
      <c r="DM936" s="191"/>
      <c r="DN936" s="191">
        <f t="shared" si="508"/>
        <v>56.564666534970961</v>
      </c>
      <c r="DO936" s="192">
        <f t="shared" si="509"/>
        <v>0</v>
      </c>
      <c r="DP936" s="191">
        <v>1</v>
      </c>
      <c r="DQ936" s="191" t="s">
        <v>363</v>
      </c>
      <c r="DR936" s="191" t="s">
        <v>371</v>
      </c>
      <c r="DS936" s="208">
        <v>0.13400000000000001</v>
      </c>
      <c r="DT936" s="191">
        <v>580</v>
      </c>
      <c r="DU936" s="191">
        <f t="shared" si="510"/>
        <v>8.1547584532280375</v>
      </c>
      <c r="DV936" s="191">
        <v>0.375</v>
      </c>
      <c r="DW936" s="191">
        <v>0.45</v>
      </c>
      <c r="DX936" s="192">
        <f t="shared" si="511"/>
        <v>9.9880654157357984</v>
      </c>
      <c r="DY936" s="191">
        <v>1</v>
      </c>
      <c r="DZ936" s="191" t="s">
        <v>363</v>
      </c>
      <c r="EA936" s="191" t="s">
        <v>371</v>
      </c>
      <c r="EB936" s="208">
        <v>0.13400000000000001</v>
      </c>
      <c r="EC936" s="191">
        <v>580</v>
      </c>
      <c r="ED936" s="191">
        <f t="shared" si="512"/>
        <v>2.8702891005111422</v>
      </c>
      <c r="EE936" s="191">
        <v>0.47499999999999998</v>
      </c>
      <c r="EF936" s="191">
        <v>0.47499999999999998</v>
      </c>
      <c r="EG936" s="191">
        <f t="shared" si="513"/>
        <v>4.9940327078678992</v>
      </c>
      <c r="EH936" s="166">
        <f t="shared" si="514"/>
        <v>2</v>
      </c>
      <c r="EI936" s="205">
        <f t="shared" si="515"/>
        <v>3.0586024141137313</v>
      </c>
      <c r="EJ936" s="205">
        <f t="shared" si="516"/>
        <v>1.7991778906551361</v>
      </c>
      <c r="EK936" s="51">
        <f t="shared" si="483"/>
        <v>0.82111120985600605</v>
      </c>
      <c r="EL936" s="220">
        <f t="shared" si="517"/>
        <v>0.2047987929431343</v>
      </c>
      <c r="EM936" s="221">
        <f t="shared" si="518"/>
        <v>5.5029698397778501</v>
      </c>
      <c r="EN936" s="191"/>
      <c r="EO936" s="313"/>
      <c r="EP936" s="192" t="s">
        <v>354</v>
      </c>
      <c r="EQ936" s="222">
        <f t="shared" si="519"/>
        <v>3.0586024141137313</v>
      </c>
      <c r="ER936" s="191">
        <f t="shared" si="520"/>
        <v>1.7991778906551361</v>
      </c>
      <c r="ES936" s="51">
        <f t="shared" si="521"/>
        <v>0.82111120985600605</v>
      </c>
      <c r="ET936" s="191">
        <f t="shared" si="484"/>
        <v>3.672998792943134</v>
      </c>
      <c r="EU936" s="191">
        <f t="shared" si="522"/>
        <v>5.5029698397778501</v>
      </c>
      <c r="EV936" s="191"/>
      <c r="EW936" s="191"/>
      <c r="EX936" s="192" t="str">
        <f t="shared" si="523"/>
        <v>Front</v>
      </c>
      <c r="EY936" s="145"/>
      <c r="EZ936" s="191"/>
      <c r="FA936" s="191"/>
      <c r="FB936" s="191"/>
      <c r="FC936" s="191"/>
      <c r="FD936" s="191"/>
      <c r="FE936" s="191"/>
      <c r="FF936" s="192"/>
      <c r="FG936" s="145"/>
      <c r="FH936" s="191"/>
      <c r="FI936" s="191"/>
      <c r="FJ936" s="191"/>
      <c r="FK936" s="191"/>
      <c r="FL936" s="191"/>
      <c r="FM936" s="191"/>
      <c r="FN936" s="192"/>
      <c r="FO936" s="145"/>
      <c r="FP936" s="191"/>
      <c r="FQ936" s="191"/>
      <c r="FR936" s="191"/>
      <c r="FS936" s="191"/>
      <c r="FT936" s="191"/>
      <c r="FU936" s="191"/>
      <c r="FV936" s="192"/>
      <c r="FW936" s="191"/>
      <c r="FX936" s="191"/>
      <c r="FY936" s="191"/>
      <c r="FZ936" s="191"/>
      <c r="GA936" s="191"/>
      <c r="GB936" s="191"/>
      <c r="GC936" s="191"/>
      <c r="GD936" s="210"/>
      <c r="GE936" s="145"/>
      <c r="GF936" s="191"/>
      <c r="GG936" s="191"/>
      <c r="GH936" s="191"/>
      <c r="GI936" s="191"/>
      <c r="GJ936" s="191"/>
      <c r="GK936" s="191"/>
      <c r="GL936" s="210"/>
      <c r="GM936" s="145"/>
      <c r="GN936" s="191"/>
      <c r="GO936" s="191"/>
      <c r="GP936" s="191"/>
      <c r="GQ936" s="191"/>
      <c r="GR936" s="191"/>
      <c r="GS936" s="191"/>
      <c r="GT936" s="210"/>
      <c r="GU936" s="145"/>
      <c r="GV936" s="191"/>
      <c r="GW936" s="191"/>
      <c r="GX936" s="191"/>
      <c r="GY936" s="191"/>
      <c r="GZ936" s="191"/>
      <c r="HA936" s="191"/>
      <c r="HB936" s="210"/>
      <c r="HC936" s="145"/>
      <c r="HD936" s="191"/>
      <c r="HE936" s="191"/>
      <c r="HF936" s="191"/>
      <c r="HG936" s="191"/>
      <c r="HH936" s="191"/>
      <c r="HI936" s="191"/>
      <c r="HJ936" s="210"/>
      <c r="HR936" s="310"/>
    </row>
    <row r="937" spans="1:226" s="309" customFormat="1" ht="14.45" customHeight="1" x14ac:dyDescent="0.25">
      <c r="A937" s="211" t="s">
        <v>431</v>
      </c>
      <c r="B937" s="194" t="s">
        <v>0</v>
      </c>
      <c r="C937" s="31">
        <f t="shared" si="485"/>
        <v>927</v>
      </c>
      <c r="D937" s="173" t="str">
        <f t="shared" si="486"/>
        <v>Dw_927</v>
      </c>
      <c r="E937" s="4">
        <v>554.74987633245041</v>
      </c>
      <c r="F937" s="195" t="s">
        <v>360</v>
      </c>
      <c r="G937" s="195">
        <v>17.5</v>
      </c>
      <c r="H937" s="3">
        <f t="shared" si="487"/>
        <v>42.627535225570377</v>
      </c>
      <c r="I937" s="196">
        <f t="shared" si="488"/>
        <v>159.31392492726846</v>
      </c>
      <c r="J937" s="1">
        <f t="shared" si="489"/>
        <v>0.3</v>
      </c>
      <c r="K937" s="280">
        <f t="shared" si="490"/>
        <v>0.64535399333764498</v>
      </c>
      <c r="L937" s="280">
        <f t="shared" si="491"/>
        <v>0.75334200514350647</v>
      </c>
      <c r="M937" s="225">
        <f t="shared" si="492"/>
        <v>1.1212043395253808</v>
      </c>
      <c r="N937" s="15" t="s">
        <v>432</v>
      </c>
      <c r="O937" s="197">
        <f t="shared" si="493"/>
        <v>0.56500650385762985</v>
      </c>
      <c r="P937" s="198">
        <f t="shared" si="494"/>
        <v>0</v>
      </c>
      <c r="Q937" s="198">
        <f t="shared" si="495"/>
        <v>0</v>
      </c>
      <c r="R937" s="198">
        <f t="shared" si="496"/>
        <v>0.7855678566347325</v>
      </c>
      <c r="S937" s="77">
        <f t="shared" si="497"/>
        <v>0.74056544565977189</v>
      </c>
      <c r="T937" s="199"/>
      <c r="U937" s="3">
        <f t="shared" si="498"/>
        <v>1.7670169579261088</v>
      </c>
      <c r="V937" s="98">
        <f t="shared" si="499"/>
        <v>10.615986360634695</v>
      </c>
      <c r="W937" s="49">
        <f t="shared" si="500"/>
        <v>4.0154097582150454</v>
      </c>
      <c r="X937" s="317">
        <f t="shared" si="501"/>
        <v>8.8578225012089853E-2</v>
      </c>
      <c r="Y937" s="318">
        <v>8.8578225012089867E-2</v>
      </c>
      <c r="Z937" s="200"/>
      <c r="AA937" s="66"/>
      <c r="AB937" s="66"/>
      <c r="AC937" s="66">
        <v>250</v>
      </c>
      <c r="AD937" s="66"/>
      <c r="AE937" s="66"/>
      <c r="AF937" s="66"/>
      <c r="AG937" s="66"/>
      <c r="AH937" s="195"/>
      <c r="AI937" s="34"/>
      <c r="AJ937" s="229">
        <v>180</v>
      </c>
      <c r="AK937" s="34"/>
      <c r="AL937" s="34"/>
      <c r="AM937" s="34"/>
      <c r="AN937" s="201"/>
      <c r="AO937" s="201"/>
      <c r="AP937" s="202">
        <v>240</v>
      </c>
      <c r="AQ937" s="18"/>
      <c r="AR937" s="18"/>
      <c r="AS937" s="18"/>
      <c r="AT937" s="51"/>
      <c r="AU937" s="17"/>
      <c r="AV937" s="18"/>
      <c r="AW937" s="112"/>
      <c r="AX937" s="103"/>
      <c r="AY937" s="18"/>
      <c r="AZ937" s="18"/>
      <c r="BA937" s="18"/>
      <c r="BB937" s="17"/>
      <c r="BC937" s="19"/>
      <c r="BD937" s="19"/>
      <c r="BE937" s="19"/>
      <c r="BF937" s="17"/>
      <c r="BG937" s="18"/>
      <c r="BH937" s="18"/>
      <c r="BI937" s="128"/>
      <c r="BJ937" s="331"/>
      <c r="BK937" s="332"/>
      <c r="BL937" s="332"/>
      <c r="BM937" s="332"/>
      <c r="BN937" s="333"/>
      <c r="BO937" s="203">
        <f t="shared" si="502"/>
        <v>6.9363999999999999</v>
      </c>
      <c r="BP937" s="285">
        <v>6.1454840011490655</v>
      </c>
      <c r="BQ937" s="204">
        <v>2.8305882573803069</v>
      </c>
      <c r="BR937" s="204"/>
      <c r="BS937" s="47"/>
      <c r="BT937" s="42"/>
      <c r="BU937" s="42"/>
      <c r="BV937" s="42"/>
      <c r="BW937" s="43"/>
      <c r="BX937" s="191"/>
      <c r="BY937" s="191"/>
      <c r="BZ937" s="205"/>
      <c r="CA937" s="191"/>
      <c r="CB937" s="206"/>
      <c r="CC937" s="191"/>
      <c r="CD937" s="207">
        <f t="shared" si="503"/>
        <v>47.794177478180536</v>
      </c>
      <c r="CE937" s="47" t="s">
        <v>356</v>
      </c>
      <c r="CF937" s="42">
        <v>31.8</v>
      </c>
      <c r="CG937" s="42" t="s">
        <v>353</v>
      </c>
      <c r="CH937" s="42">
        <v>175</v>
      </c>
      <c r="CI937" s="191"/>
      <c r="CJ937" s="192"/>
      <c r="CK937" s="191" t="s">
        <v>357</v>
      </c>
      <c r="CL937" s="191" t="s">
        <v>358</v>
      </c>
      <c r="CM937" s="208">
        <v>0.13</v>
      </c>
      <c r="CN937" s="191">
        <v>470</v>
      </c>
      <c r="CO937" s="205">
        <f t="shared" si="504"/>
        <v>64.08730062469985</v>
      </c>
      <c r="CP937" s="191">
        <f t="shared" si="505"/>
        <v>35.845633108635404</v>
      </c>
      <c r="CQ937" s="145" t="s">
        <v>353</v>
      </c>
      <c r="CR937" s="191">
        <v>175</v>
      </c>
      <c r="CS937" s="191"/>
      <c r="CT937" s="191"/>
      <c r="CU937" s="191"/>
      <c r="CV937" s="192"/>
      <c r="CW937" s="191" t="s">
        <v>357</v>
      </c>
      <c r="CX937" s="209" t="s">
        <v>358</v>
      </c>
      <c r="CY937" s="208">
        <v>0.13</v>
      </c>
      <c r="CZ937" s="191">
        <v>470</v>
      </c>
      <c r="DA937" s="191"/>
      <c r="DB937" s="191">
        <f t="shared" si="506"/>
        <v>42.627535225570377</v>
      </c>
      <c r="DC937" s="43">
        <f t="shared" si="507"/>
        <v>0</v>
      </c>
      <c r="DD937" s="191" t="s">
        <v>362</v>
      </c>
      <c r="DE937" s="191">
        <v>100</v>
      </c>
      <c r="DF937" s="191" t="s">
        <v>361</v>
      </c>
      <c r="DG937" s="191">
        <v>20</v>
      </c>
      <c r="DH937" s="191" t="s">
        <v>353</v>
      </c>
      <c r="DI937" s="192">
        <v>175</v>
      </c>
      <c r="DJ937" s="191"/>
      <c r="DK937" s="209"/>
      <c r="DL937" s="208"/>
      <c r="DM937" s="191"/>
      <c r="DN937" s="191">
        <f t="shared" si="508"/>
        <v>42.627535225570377</v>
      </c>
      <c r="DO937" s="192">
        <f t="shared" si="509"/>
        <v>0</v>
      </c>
      <c r="DP937" s="191">
        <v>1</v>
      </c>
      <c r="DQ937" s="191" t="s">
        <v>363</v>
      </c>
      <c r="DR937" s="191" t="s">
        <v>371</v>
      </c>
      <c r="DS937" s="208">
        <v>0.13400000000000001</v>
      </c>
      <c r="DT937" s="191">
        <v>580</v>
      </c>
      <c r="DU937" s="191">
        <f t="shared" si="510"/>
        <v>6.1454840011490655</v>
      </c>
      <c r="DV937" s="191">
        <v>0.375</v>
      </c>
      <c r="DW937" s="191">
        <v>0.45</v>
      </c>
      <c r="DX937" s="192">
        <f t="shared" si="511"/>
        <v>7.9656962463634233</v>
      </c>
      <c r="DY937" s="191">
        <v>1</v>
      </c>
      <c r="DZ937" s="191" t="s">
        <v>363</v>
      </c>
      <c r="EA937" s="191" t="s">
        <v>371</v>
      </c>
      <c r="EB937" s="208">
        <v>0.13400000000000001</v>
      </c>
      <c r="EC937" s="191">
        <v>580</v>
      </c>
      <c r="ED937" s="191">
        <f t="shared" si="512"/>
        <v>2.8305882573803069</v>
      </c>
      <c r="EE937" s="191">
        <v>0.47499999999999998</v>
      </c>
      <c r="EF937" s="191">
        <v>0.47499999999999998</v>
      </c>
      <c r="EG937" s="191">
        <f t="shared" si="513"/>
        <v>3.9828481231817117</v>
      </c>
      <c r="EH937" s="166">
        <f t="shared" si="514"/>
        <v>2</v>
      </c>
      <c r="EI937" s="205">
        <f t="shared" si="515"/>
        <v>3.0039288284743848</v>
      </c>
      <c r="EJ937" s="205">
        <f t="shared" si="516"/>
        <v>1.7670169579261088</v>
      </c>
      <c r="EK937" s="51">
        <f t="shared" si="483"/>
        <v>0.81357129945419815</v>
      </c>
      <c r="EL937" s="220">
        <f t="shared" si="517"/>
        <v>0.23213558576280757</v>
      </c>
      <c r="EM937" s="221">
        <f t="shared" si="518"/>
        <v>5.3079931803173475</v>
      </c>
      <c r="EN937" s="191"/>
      <c r="EO937" s="313"/>
      <c r="EP937" s="192" t="s">
        <v>354</v>
      </c>
      <c r="EQ937" s="222">
        <f t="shared" si="519"/>
        <v>3.0039288284743848</v>
      </c>
      <c r="ER937" s="191">
        <f t="shared" si="520"/>
        <v>1.7670169579261088</v>
      </c>
      <c r="ES937" s="51">
        <f t="shared" si="521"/>
        <v>0.81357129945419815</v>
      </c>
      <c r="ET937" s="191">
        <f t="shared" si="484"/>
        <v>3.7003355857628075</v>
      </c>
      <c r="EU937" s="191">
        <f t="shared" si="522"/>
        <v>5.3079931803173475</v>
      </c>
      <c r="EV937" s="191"/>
      <c r="EW937" s="191"/>
      <c r="EX937" s="192" t="str">
        <f t="shared" si="523"/>
        <v>Front</v>
      </c>
      <c r="EY937" s="145"/>
      <c r="EZ937" s="191"/>
      <c r="FA937" s="191"/>
      <c r="FB937" s="191"/>
      <c r="FC937" s="191"/>
      <c r="FD937" s="191"/>
      <c r="FE937" s="191"/>
      <c r="FF937" s="192"/>
      <c r="FG937" s="145"/>
      <c r="FH937" s="191"/>
      <c r="FI937" s="191"/>
      <c r="FJ937" s="191"/>
      <c r="FK937" s="191"/>
      <c r="FL937" s="191"/>
      <c r="FM937" s="191"/>
      <c r="FN937" s="192"/>
      <c r="FO937" s="145"/>
      <c r="FP937" s="191"/>
      <c r="FQ937" s="191"/>
      <c r="FR937" s="191"/>
      <c r="FS937" s="191"/>
      <c r="FT937" s="191"/>
      <c r="FU937" s="191"/>
      <c r="FV937" s="192"/>
      <c r="FW937" s="191"/>
      <c r="FX937" s="191"/>
      <c r="FY937" s="191"/>
      <c r="FZ937" s="191"/>
      <c r="GA937" s="191"/>
      <c r="GB937" s="191"/>
      <c r="GC937" s="191"/>
      <c r="GD937" s="210"/>
      <c r="GE937" s="145"/>
      <c r="GF937" s="191"/>
      <c r="GG937" s="191"/>
      <c r="GH937" s="191"/>
      <c r="GI937" s="191"/>
      <c r="GJ937" s="191"/>
      <c r="GK937" s="191"/>
      <c r="GL937" s="210"/>
      <c r="GM937" s="145"/>
      <c r="GN937" s="191"/>
      <c r="GO937" s="191"/>
      <c r="GP937" s="191"/>
      <c r="GQ937" s="191"/>
      <c r="GR937" s="191"/>
      <c r="GS937" s="191"/>
      <c r="GT937" s="210"/>
      <c r="GU937" s="145"/>
      <c r="GV937" s="191"/>
      <c r="GW937" s="191"/>
      <c r="GX937" s="191"/>
      <c r="GY937" s="191"/>
      <c r="GZ937" s="191"/>
      <c r="HA937" s="191"/>
      <c r="HB937" s="210"/>
      <c r="HC937" s="145"/>
      <c r="HD937" s="191"/>
      <c r="HE937" s="191"/>
      <c r="HF937" s="191"/>
      <c r="HG937" s="191"/>
      <c r="HH937" s="191"/>
      <c r="HI937" s="191"/>
      <c r="HJ937" s="210"/>
      <c r="HR937" s="310"/>
    </row>
    <row r="938" spans="1:226" s="309" customFormat="1" ht="14.45" customHeight="1" x14ac:dyDescent="0.25">
      <c r="A938" s="211" t="s">
        <v>431</v>
      </c>
      <c r="B938" s="194" t="s">
        <v>0</v>
      </c>
      <c r="C938" s="31">
        <f t="shared" si="485"/>
        <v>928</v>
      </c>
      <c r="D938" s="173" t="str">
        <f t="shared" si="486"/>
        <v>Dw_928</v>
      </c>
      <c r="E938" s="4">
        <v>455.05101991632279</v>
      </c>
      <c r="F938" s="195" t="s">
        <v>360</v>
      </c>
      <c r="G938" s="195">
        <v>17.5</v>
      </c>
      <c r="H938" s="3">
        <f t="shared" si="487"/>
        <v>39.099024363252383</v>
      </c>
      <c r="I938" s="196">
        <f t="shared" si="488"/>
        <v>153.72345957933237</v>
      </c>
      <c r="J938" s="1">
        <f t="shared" si="489"/>
        <v>0.30000000000000004</v>
      </c>
      <c r="K938" s="280">
        <f t="shared" si="490"/>
        <v>0.61061618007832585</v>
      </c>
      <c r="L938" s="280">
        <f t="shared" si="491"/>
        <v>0.71832461197009334</v>
      </c>
      <c r="M938" s="225">
        <f t="shared" si="492"/>
        <v>1.1794933153662854</v>
      </c>
      <c r="N938" s="15" t="s">
        <v>432</v>
      </c>
      <c r="O938" s="197">
        <f t="shared" si="493"/>
        <v>0.53874345897757003</v>
      </c>
      <c r="P938" s="198">
        <f t="shared" si="494"/>
        <v>0</v>
      </c>
      <c r="Q938" s="198">
        <f t="shared" si="495"/>
        <v>0</v>
      </c>
      <c r="R938" s="198">
        <f t="shared" si="496"/>
        <v>0.8264078214855255</v>
      </c>
      <c r="S938" s="77">
        <f t="shared" si="497"/>
        <v>0.67345550344380278</v>
      </c>
      <c r="T938" s="199"/>
      <c r="U938" s="3">
        <f t="shared" si="498"/>
        <v>1.8250365555552484</v>
      </c>
      <c r="V938" s="98">
        <f t="shared" si="499"/>
        <v>11.324578658984084</v>
      </c>
      <c r="W938" s="49">
        <f t="shared" si="500"/>
        <v>3.452580933970034</v>
      </c>
      <c r="X938" s="317">
        <f t="shared" si="501"/>
        <v>9.9521677288122209E-2</v>
      </c>
      <c r="Y938" s="318">
        <v>9.9521677288122196E-2</v>
      </c>
      <c r="Z938" s="200"/>
      <c r="AA938" s="66"/>
      <c r="AB938" s="66"/>
      <c r="AC938" s="66">
        <v>250</v>
      </c>
      <c r="AD938" s="66"/>
      <c r="AE938" s="66"/>
      <c r="AF938" s="66"/>
      <c r="AG938" s="66"/>
      <c r="AH938" s="195"/>
      <c r="AI938" s="34"/>
      <c r="AJ938" s="229">
        <v>180</v>
      </c>
      <c r="AK938" s="34"/>
      <c r="AL938" s="34"/>
      <c r="AM938" s="34"/>
      <c r="AN938" s="201"/>
      <c r="AO938" s="201"/>
      <c r="AP938" s="202">
        <v>240</v>
      </c>
      <c r="AQ938" s="18"/>
      <c r="AR938" s="18"/>
      <c r="AS938" s="18"/>
      <c r="AT938" s="51"/>
      <c r="AU938" s="17"/>
      <c r="AV938" s="18"/>
      <c r="AW938" s="112"/>
      <c r="AX938" s="103"/>
      <c r="AY938" s="18"/>
      <c r="AZ938" s="18"/>
      <c r="BA938" s="18"/>
      <c r="BB938" s="17"/>
      <c r="BC938" s="19"/>
      <c r="BD938" s="19"/>
      <c r="BE938" s="19"/>
      <c r="BF938" s="17"/>
      <c r="BG938" s="18"/>
      <c r="BH938" s="18"/>
      <c r="BI938" s="128"/>
      <c r="BJ938" s="331"/>
      <c r="BK938" s="332"/>
      <c r="BL938" s="332"/>
      <c r="BM938" s="332"/>
      <c r="BN938" s="333"/>
      <c r="BO938" s="203">
        <f t="shared" si="502"/>
        <v>6.9363999999999999</v>
      </c>
      <c r="BP938" s="285">
        <v>5.6367891648769364</v>
      </c>
      <c r="BQ938" s="204">
        <v>3.0034309458974411</v>
      </c>
      <c r="BR938" s="204"/>
      <c r="BS938" s="47"/>
      <c r="BT938" s="42"/>
      <c r="BU938" s="42"/>
      <c r="BV938" s="42"/>
      <c r="BW938" s="43"/>
      <c r="BX938" s="191"/>
      <c r="BY938" s="191"/>
      <c r="BZ938" s="205"/>
      <c r="CA938" s="191"/>
      <c r="CB938" s="206"/>
      <c r="CC938" s="191"/>
      <c r="CD938" s="207">
        <f t="shared" si="503"/>
        <v>46.117037873799717</v>
      </c>
      <c r="CE938" s="47" t="s">
        <v>356</v>
      </c>
      <c r="CF938" s="42">
        <v>31.8</v>
      </c>
      <c r="CG938" s="42" t="s">
        <v>353</v>
      </c>
      <c r="CH938" s="42">
        <v>175</v>
      </c>
      <c r="CI938" s="191"/>
      <c r="CJ938" s="192"/>
      <c r="CK938" s="191" t="s">
        <v>357</v>
      </c>
      <c r="CL938" s="191" t="s">
        <v>358</v>
      </c>
      <c r="CM938" s="208">
        <v>0.13</v>
      </c>
      <c r="CN938" s="191">
        <v>470</v>
      </c>
      <c r="CO938" s="205">
        <f t="shared" si="504"/>
        <v>65.553857001399734</v>
      </c>
      <c r="CP938" s="191">
        <f t="shared" si="505"/>
        <v>34.587778405349788</v>
      </c>
      <c r="CQ938" s="145" t="s">
        <v>353</v>
      </c>
      <c r="CR938" s="191">
        <v>175</v>
      </c>
      <c r="CS938" s="191"/>
      <c r="CT938" s="191"/>
      <c r="CU938" s="191"/>
      <c r="CV938" s="192"/>
      <c r="CW938" s="191" t="s">
        <v>357</v>
      </c>
      <c r="CX938" s="209" t="s">
        <v>358</v>
      </c>
      <c r="CY938" s="208">
        <v>0.13</v>
      </c>
      <c r="CZ938" s="191">
        <v>470</v>
      </c>
      <c r="DA938" s="191"/>
      <c r="DB938" s="191">
        <f t="shared" si="506"/>
        <v>39.099024363252383</v>
      </c>
      <c r="DC938" s="43">
        <f t="shared" si="507"/>
        <v>0</v>
      </c>
      <c r="DD938" s="191" t="s">
        <v>362</v>
      </c>
      <c r="DE938" s="191">
        <v>100</v>
      </c>
      <c r="DF938" s="191" t="s">
        <v>361</v>
      </c>
      <c r="DG938" s="191">
        <v>20</v>
      </c>
      <c r="DH938" s="191" t="s">
        <v>353</v>
      </c>
      <c r="DI938" s="192">
        <v>175</v>
      </c>
      <c r="DJ938" s="191"/>
      <c r="DK938" s="209"/>
      <c r="DL938" s="208"/>
      <c r="DM938" s="191"/>
      <c r="DN938" s="191">
        <f t="shared" si="508"/>
        <v>39.099024363252383</v>
      </c>
      <c r="DO938" s="192">
        <f t="shared" si="509"/>
        <v>0</v>
      </c>
      <c r="DP938" s="191">
        <v>1</v>
      </c>
      <c r="DQ938" s="191" t="s">
        <v>363</v>
      </c>
      <c r="DR938" s="191" t="s">
        <v>371</v>
      </c>
      <c r="DS938" s="208">
        <v>0.13400000000000001</v>
      </c>
      <c r="DT938" s="191">
        <v>580</v>
      </c>
      <c r="DU938" s="191">
        <f t="shared" si="510"/>
        <v>5.6367891648769364</v>
      </c>
      <c r="DV938" s="191">
        <v>0.375</v>
      </c>
      <c r="DW938" s="191">
        <v>0.45</v>
      </c>
      <c r="DX938" s="192">
        <f t="shared" si="511"/>
        <v>7.6861729789666189</v>
      </c>
      <c r="DY938" s="191">
        <v>1</v>
      </c>
      <c r="DZ938" s="191" t="s">
        <v>363</v>
      </c>
      <c r="EA938" s="191" t="s">
        <v>371</v>
      </c>
      <c r="EB938" s="208">
        <v>0.13400000000000001</v>
      </c>
      <c r="EC938" s="191">
        <v>580</v>
      </c>
      <c r="ED938" s="191">
        <f t="shared" si="512"/>
        <v>3.0034309458974411</v>
      </c>
      <c r="EE938" s="191">
        <v>0.47499999999999998</v>
      </c>
      <c r="EF938" s="191">
        <v>0.47499999999999998</v>
      </c>
      <c r="EG938" s="191">
        <f t="shared" si="513"/>
        <v>3.8430864894833094</v>
      </c>
      <c r="EH938" s="166">
        <f t="shared" si="514"/>
        <v>2</v>
      </c>
      <c r="EI938" s="205">
        <f t="shared" si="515"/>
        <v>3.1025621444439224</v>
      </c>
      <c r="EJ938" s="205">
        <f t="shared" si="516"/>
        <v>1.8250365555552486</v>
      </c>
      <c r="EK938" s="51">
        <f t="shared" si="483"/>
        <v>0.92839439034219251</v>
      </c>
      <c r="EL938" s="220">
        <f t="shared" si="517"/>
        <v>0.18281892777803876</v>
      </c>
      <c r="EM938" s="221">
        <f t="shared" si="518"/>
        <v>5.662289329492042</v>
      </c>
      <c r="EN938" s="191"/>
      <c r="EO938" s="313"/>
      <c r="EP938" s="192" t="s">
        <v>354</v>
      </c>
      <c r="EQ938" s="222">
        <f t="shared" si="519"/>
        <v>3.1025621444439224</v>
      </c>
      <c r="ER938" s="191">
        <f t="shared" si="520"/>
        <v>1.8250365555552486</v>
      </c>
      <c r="ES938" s="51">
        <f t="shared" si="521"/>
        <v>0.92839439034219251</v>
      </c>
      <c r="ET938" s="191">
        <f t="shared" si="484"/>
        <v>3.6510189277780389</v>
      </c>
      <c r="EU938" s="191">
        <f t="shared" si="522"/>
        <v>5.662289329492042</v>
      </c>
      <c r="EV938" s="191"/>
      <c r="EW938" s="191"/>
      <c r="EX938" s="192" t="str">
        <f t="shared" si="523"/>
        <v>Front</v>
      </c>
      <c r="EY938" s="145"/>
      <c r="EZ938" s="191"/>
      <c r="FA938" s="191"/>
      <c r="FB938" s="191"/>
      <c r="FC938" s="191"/>
      <c r="FD938" s="191"/>
      <c r="FE938" s="191"/>
      <c r="FF938" s="192"/>
      <c r="FG938" s="145"/>
      <c r="FH938" s="191"/>
      <c r="FI938" s="191"/>
      <c r="FJ938" s="191"/>
      <c r="FK938" s="191"/>
      <c r="FL938" s="191"/>
      <c r="FM938" s="191"/>
      <c r="FN938" s="192"/>
      <c r="FO938" s="145"/>
      <c r="FP938" s="191"/>
      <c r="FQ938" s="191"/>
      <c r="FR938" s="191"/>
      <c r="FS938" s="191"/>
      <c r="FT938" s="191"/>
      <c r="FU938" s="191"/>
      <c r="FV938" s="192"/>
      <c r="FW938" s="191"/>
      <c r="FX938" s="191"/>
      <c r="FY938" s="191"/>
      <c r="FZ938" s="191"/>
      <c r="GA938" s="191"/>
      <c r="GB938" s="191"/>
      <c r="GC938" s="191"/>
      <c r="GD938" s="210"/>
      <c r="GE938" s="145"/>
      <c r="GF938" s="191"/>
      <c r="GG938" s="191"/>
      <c r="GH938" s="191"/>
      <c r="GI938" s="191"/>
      <c r="GJ938" s="191"/>
      <c r="GK938" s="191"/>
      <c r="GL938" s="210"/>
      <c r="GM938" s="145"/>
      <c r="GN938" s="191"/>
      <c r="GO938" s="191"/>
      <c r="GP938" s="191"/>
      <c r="GQ938" s="191"/>
      <c r="GR938" s="191"/>
      <c r="GS938" s="191"/>
      <c r="GT938" s="210"/>
      <c r="GU938" s="145"/>
      <c r="GV938" s="191"/>
      <c r="GW938" s="191"/>
      <c r="GX938" s="191"/>
      <c r="GY938" s="191"/>
      <c r="GZ938" s="191"/>
      <c r="HA938" s="191"/>
      <c r="HB938" s="210"/>
      <c r="HC938" s="145"/>
      <c r="HD938" s="191"/>
      <c r="HE938" s="191"/>
      <c r="HF938" s="191"/>
      <c r="HG938" s="191"/>
      <c r="HH938" s="191"/>
      <c r="HI938" s="191"/>
      <c r="HJ938" s="210"/>
      <c r="HR938" s="310"/>
    </row>
    <row r="939" spans="1:226" s="309" customFormat="1" ht="14.45" customHeight="1" x14ac:dyDescent="0.25">
      <c r="A939" s="211" t="s">
        <v>431</v>
      </c>
      <c r="B939" s="194" t="s">
        <v>0</v>
      </c>
      <c r="C939" s="31">
        <f t="shared" si="485"/>
        <v>929</v>
      </c>
      <c r="D939" s="173" t="str">
        <f t="shared" si="486"/>
        <v>Dw_929</v>
      </c>
      <c r="E939" s="4">
        <v>354.89416453710459</v>
      </c>
      <c r="F939" s="195" t="s">
        <v>360</v>
      </c>
      <c r="G939" s="195">
        <v>17.5</v>
      </c>
      <c r="H939" s="3">
        <f t="shared" si="487"/>
        <v>57.351014074998218</v>
      </c>
      <c r="I939" s="196">
        <f t="shared" si="488"/>
        <v>200.84358939876722</v>
      </c>
      <c r="J939" s="1">
        <f t="shared" si="489"/>
        <v>0.3</v>
      </c>
      <c r="K939" s="280">
        <f t="shared" si="490"/>
        <v>0.69946580890986543</v>
      </c>
      <c r="L939" s="280">
        <f t="shared" si="491"/>
        <v>0.94371395610649644</v>
      </c>
      <c r="M939" s="225">
        <f t="shared" si="492"/>
        <v>1.050601768624996</v>
      </c>
      <c r="N939" s="15" t="s">
        <v>432</v>
      </c>
      <c r="O939" s="197">
        <f t="shared" si="493"/>
        <v>0.70778546707987233</v>
      </c>
      <c r="P939" s="198">
        <f t="shared" si="494"/>
        <v>0</v>
      </c>
      <c r="Q939" s="198">
        <f t="shared" si="495"/>
        <v>0</v>
      </c>
      <c r="R939" s="198">
        <f t="shared" si="496"/>
        <v>0.73610041493842648</v>
      </c>
      <c r="S939" s="77">
        <f t="shared" si="497"/>
        <v>0.93289864507447329</v>
      </c>
      <c r="T939" s="199"/>
      <c r="U939" s="3">
        <f t="shared" si="498"/>
        <v>2.5607215774998227</v>
      </c>
      <c r="V939" s="98">
        <f t="shared" si="499"/>
        <v>22.294802991408815</v>
      </c>
      <c r="W939" s="49">
        <f t="shared" si="500"/>
        <v>2.5723938487861107</v>
      </c>
      <c r="X939" s="317">
        <f t="shared" si="501"/>
        <v>0.17763430667694491</v>
      </c>
      <c r="Y939" s="318">
        <v>0.1776343066769448</v>
      </c>
      <c r="Z939" s="200"/>
      <c r="AA939" s="66"/>
      <c r="AB939" s="66"/>
      <c r="AC939" s="66">
        <v>250</v>
      </c>
      <c r="AD939" s="66"/>
      <c r="AE939" s="66"/>
      <c r="AF939" s="66"/>
      <c r="AG939" s="66"/>
      <c r="AH939" s="195"/>
      <c r="AI939" s="34"/>
      <c r="AJ939" s="229">
        <v>180</v>
      </c>
      <c r="AK939" s="34"/>
      <c r="AL939" s="34"/>
      <c r="AM939" s="34"/>
      <c r="AN939" s="201"/>
      <c r="AO939" s="201"/>
      <c r="AP939" s="202">
        <v>240</v>
      </c>
      <c r="AQ939" s="18"/>
      <c r="AR939" s="18"/>
      <c r="AS939" s="18"/>
      <c r="AT939" s="51"/>
      <c r="AU939" s="17"/>
      <c r="AV939" s="18"/>
      <c r="AW939" s="112"/>
      <c r="AX939" s="103"/>
      <c r="AY939" s="18"/>
      <c r="AZ939" s="18"/>
      <c r="BA939" s="18"/>
      <c r="BB939" s="17"/>
      <c r="BC939" s="19"/>
      <c r="BD939" s="19"/>
      <c r="BE939" s="19"/>
      <c r="BF939" s="17"/>
      <c r="BG939" s="18"/>
      <c r="BH939" s="18"/>
      <c r="BI939" s="128"/>
      <c r="BJ939" s="331"/>
      <c r="BK939" s="332"/>
      <c r="BL939" s="332"/>
      <c r="BM939" s="332"/>
      <c r="BN939" s="333"/>
      <c r="BO939" s="203">
        <f t="shared" si="502"/>
        <v>6.9363999999999999</v>
      </c>
      <c r="BP939" s="285">
        <v>8.268123821434493</v>
      </c>
      <c r="BQ939" s="204">
        <v>2.8327609026246909</v>
      </c>
      <c r="BR939" s="204"/>
      <c r="BS939" s="47"/>
      <c r="BT939" s="42"/>
      <c r="BU939" s="42"/>
      <c r="BV939" s="42"/>
      <c r="BW939" s="43"/>
      <c r="BX939" s="191"/>
      <c r="BY939" s="191"/>
      <c r="BZ939" s="205"/>
      <c r="CA939" s="191"/>
      <c r="CB939" s="206"/>
      <c r="CC939" s="191"/>
      <c r="CD939" s="207">
        <f t="shared" si="503"/>
        <v>60.253076819630166</v>
      </c>
      <c r="CE939" s="47" t="s">
        <v>356</v>
      </c>
      <c r="CF939" s="42">
        <v>31.8</v>
      </c>
      <c r="CG939" s="42" t="s">
        <v>353</v>
      </c>
      <c r="CH939" s="42">
        <v>175</v>
      </c>
      <c r="CI939" s="191"/>
      <c r="CJ939" s="192"/>
      <c r="CK939" s="191" t="s">
        <v>357</v>
      </c>
      <c r="CL939" s="191" t="s">
        <v>358</v>
      </c>
      <c r="CM939" s="208">
        <v>0.13</v>
      </c>
      <c r="CN939" s="191">
        <v>470</v>
      </c>
      <c r="CO939" s="205">
        <f t="shared" si="504"/>
        <v>76.170007397342914</v>
      </c>
      <c r="CP939" s="191">
        <f t="shared" si="505"/>
        <v>45.189807614722625</v>
      </c>
      <c r="CQ939" s="145" t="s">
        <v>353</v>
      </c>
      <c r="CR939" s="191">
        <v>175</v>
      </c>
      <c r="CS939" s="191"/>
      <c r="CT939" s="191"/>
      <c r="CU939" s="191"/>
      <c r="CV939" s="192"/>
      <c r="CW939" s="191" t="s">
        <v>357</v>
      </c>
      <c r="CX939" s="209" t="s">
        <v>358</v>
      </c>
      <c r="CY939" s="208">
        <v>0.13</v>
      </c>
      <c r="CZ939" s="191">
        <v>470</v>
      </c>
      <c r="DA939" s="191"/>
      <c r="DB939" s="191">
        <f t="shared" si="506"/>
        <v>57.351014074998218</v>
      </c>
      <c r="DC939" s="43">
        <f t="shared" si="507"/>
        <v>0</v>
      </c>
      <c r="DD939" s="191" t="s">
        <v>362</v>
      </c>
      <c r="DE939" s="191">
        <v>100</v>
      </c>
      <c r="DF939" s="191" t="s">
        <v>361</v>
      </c>
      <c r="DG939" s="191">
        <v>20</v>
      </c>
      <c r="DH939" s="191" t="s">
        <v>353</v>
      </c>
      <c r="DI939" s="192">
        <v>175</v>
      </c>
      <c r="DJ939" s="191"/>
      <c r="DK939" s="209"/>
      <c r="DL939" s="208"/>
      <c r="DM939" s="191"/>
      <c r="DN939" s="191">
        <f t="shared" si="508"/>
        <v>57.351014074998218</v>
      </c>
      <c r="DO939" s="192">
        <f t="shared" si="509"/>
        <v>0</v>
      </c>
      <c r="DP939" s="191">
        <v>1</v>
      </c>
      <c r="DQ939" s="191" t="s">
        <v>363</v>
      </c>
      <c r="DR939" s="191" t="s">
        <v>371</v>
      </c>
      <c r="DS939" s="208">
        <v>0.13400000000000001</v>
      </c>
      <c r="DT939" s="191">
        <v>580</v>
      </c>
      <c r="DU939" s="191">
        <f t="shared" si="510"/>
        <v>8.268123821434493</v>
      </c>
      <c r="DV939" s="191">
        <v>0.375</v>
      </c>
      <c r="DW939" s="191">
        <v>0.45</v>
      </c>
      <c r="DX939" s="192">
        <f t="shared" si="511"/>
        <v>10.042179469938361</v>
      </c>
      <c r="DY939" s="191">
        <v>1</v>
      </c>
      <c r="DZ939" s="191" t="s">
        <v>363</v>
      </c>
      <c r="EA939" s="191" t="s">
        <v>371</v>
      </c>
      <c r="EB939" s="208">
        <v>0.13400000000000001</v>
      </c>
      <c r="EC939" s="191">
        <v>580</v>
      </c>
      <c r="ED939" s="191">
        <f t="shared" si="512"/>
        <v>2.8327609026246909</v>
      </c>
      <c r="EE939" s="191">
        <v>0.47499999999999998</v>
      </c>
      <c r="EF939" s="191">
        <v>0.47499999999999998</v>
      </c>
      <c r="EG939" s="191">
        <f t="shared" si="513"/>
        <v>5.0210897349691805</v>
      </c>
      <c r="EH939" s="166">
        <f t="shared" si="514"/>
        <v>2</v>
      </c>
      <c r="EI939" s="205">
        <f t="shared" si="515"/>
        <v>4.3532266817496987</v>
      </c>
      <c r="EJ939" s="205">
        <f t="shared" si="516"/>
        <v>2.5607215774998227</v>
      </c>
      <c r="EK939" s="51">
        <f t="shared" si="483"/>
        <v>0.13601966256243414</v>
      </c>
      <c r="EL939" s="220">
        <f t="shared" si="517"/>
        <v>1.2915866591251506</v>
      </c>
      <c r="EM939" s="221">
        <f t="shared" si="518"/>
        <v>11.147401495704408</v>
      </c>
      <c r="EN939" s="191"/>
      <c r="EO939" s="313"/>
      <c r="EP939" s="192" t="s">
        <v>354</v>
      </c>
      <c r="EQ939" s="222">
        <f t="shared" si="519"/>
        <v>4.3532266817496987</v>
      </c>
      <c r="ER939" s="191">
        <f t="shared" si="520"/>
        <v>2.5607215774998227</v>
      </c>
      <c r="ES939" s="51">
        <f t="shared" si="521"/>
        <v>0.13601966256243414</v>
      </c>
      <c r="ET939" s="191">
        <f t="shared" si="484"/>
        <v>1.2915866591251506</v>
      </c>
      <c r="EU939" s="191">
        <f t="shared" si="522"/>
        <v>11.147401495704408</v>
      </c>
      <c r="EV939" s="191"/>
      <c r="EW939" s="191"/>
      <c r="EX939" s="192" t="str">
        <f t="shared" si="523"/>
        <v>Rear</v>
      </c>
      <c r="EY939" s="145"/>
      <c r="EZ939" s="191"/>
      <c r="FA939" s="191"/>
      <c r="FB939" s="191"/>
      <c r="FC939" s="191"/>
      <c r="FD939" s="191"/>
      <c r="FE939" s="191"/>
      <c r="FF939" s="192"/>
      <c r="FG939" s="145"/>
      <c r="FH939" s="191"/>
      <c r="FI939" s="191"/>
      <c r="FJ939" s="191"/>
      <c r="FK939" s="191"/>
      <c r="FL939" s="191"/>
      <c r="FM939" s="191"/>
      <c r="FN939" s="192"/>
      <c r="FO939" s="145"/>
      <c r="FP939" s="191"/>
      <c r="FQ939" s="191"/>
      <c r="FR939" s="191"/>
      <c r="FS939" s="191"/>
      <c r="FT939" s="191"/>
      <c r="FU939" s="191"/>
      <c r="FV939" s="192"/>
      <c r="FW939" s="191"/>
      <c r="FX939" s="191"/>
      <c r="FY939" s="191"/>
      <c r="FZ939" s="191"/>
      <c r="GA939" s="191"/>
      <c r="GB939" s="191"/>
      <c r="GC939" s="191"/>
      <c r="GD939" s="210"/>
      <c r="GE939" s="145"/>
      <c r="GF939" s="191"/>
      <c r="GG939" s="191"/>
      <c r="GH939" s="191"/>
      <c r="GI939" s="191"/>
      <c r="GJ939" s="191"/>
      <c r="GK939" s="191"/>
      <c r="GL939" s="210"/>
      <c r="GM939" s="145"/>
      <c r="GN939" s="191"/>
      <c r="GO939" s="191"/>
      <c r="GP939" s="191"/>
      <c r="GQ939" s="191"/>
      <c r="GR939" s="191"/>
      <c r="GS939" s="191"/>
      <c r="GT939" s="210"/>
      <c r="GU939" s="145"/>
      <c r="GV939" s="191"/>
      <c r="GW939" s="191"/>
      <c r="GX939" s="191"/>
      <c r="GY939" s="191"/>
      <c r="GZ939" s="191"/>
      <c r="HA939" s="191"/>
      <c r="HB939" s="210"/>
      <c r="HC939" s="145"/>
      <c r="HD939" s="191"/>
      <c r="HE939" s="191"/>
      <c r="HF939" s="191"/>
      <c r="HG939" s="191"/>
      <c r="HH939" s="191"/>
      <c r="HI939" s="191"/>
      <c r="HJ939" s="210"/>
      <c r="HR939" s="310"/>
    </row>
    <row r="940" spans="1:226" s="309" customFormat="1" ht="14.45" customHeight="1" x14ac:dyDescent="0.25">
      <c r="A940" s="211" t="s">
        <v>431</v>
      </c>
      <c r="B940" s="194" t="s">
        <v>0</v>
      </c>
      <c r="C940" s="31">
        <f t="shared" si="485"/>
        <v>930</v>
      </c>
      <c r="D940" s="173" t="str">
        <f t="shared" si="486"/>
        <v>Dw_930</v>
      </c>
      <c r="E940" s="4">
        <v>508.53040980822323</v>
      </c>
      <c r="F940" s="195" t="s">
        <v>360</v>
      </c>
      <c r="G940" s="195">
        <v>17.5</v>
      </c>
      <c r="H940" s="3">
        <f t="shared" si="487"/>
        <v>47.297210952085543</v>
      </c>
      <c r="I940" s="196">
        <f t="shared" si="488"/>
        <v>177.3084931456396</v>
      </c>
      <c r="J940" s="1">
        <f t="shared" si="489"/>
        <v>0.3</v>
      </c>
      <c r="K940" s="280">
        <f t="shared" si="490"/>
        <v>0.6430894664634027</v>
      </c>
      <c r="L940" s="280">
        <f t="shared" si="491"/>
        <v>0.7400029902477594</v>
      </c>
      <c r="M940" s="225">
        <f t="shared" si="492"/>
        <v>1.1246444953715899</v>
      </c>
      <c r="N940" s="15" t="s">
        <v>432</v>
      </c>
      <c r="O940" s="197">
        <f t="shared" si="493"/>
        <v>0.55500224268581955</v>
      </c>
      <c r="P940" s="198">
        <f t="shared" si="494"/>
        <v>0</v>
      </c>
      <c r="Q940" s="198">
        <f t="shared" si="495"/>
        <v>0</v>
      </c>
      <c r="R940" s="198">
        <f t="shared" si="496"/>
        <v>0.7879781896662118</v>
      </c>
      <c r="S940" s="77">
        <f t="shared" si="497"/>
        <v>0.77594369220445636</v>
      </c>
      <c r="T940" s="199"/>
      <c r="U940" s="3">
        <f t="shared" si="498"/>
        <v>1.7849485212749929</v>
      </c>
      <c r="V940" s="98">
        <f t="shared" si="499"/>
        <v>10.832540160246063</v>
      </c>
      <c r="W940" s="49">
        <f t="shared" si="500"/>
        <v>4.3662160723539083</v>
      </c>
      <c r="X940" s="317">
        <f t="shared" si="501"/>
        <v>8.162319989285656E-2</v>
      </c>
      <c r="Y940" s="318">
        <v>8.162319989285656E-2</v>
      </c>
      <c r="Z940" s="200"/>
      <c r="AA940" s="66"/>
      <c r="AB940" s="66"/>
      <c r="AC940" s="66">
        <v>250</v>
      </c>
      <c r="AD940" s="66"/>
      <c r="AE940" s="66"/>
      <c r="AF940" s="66"/>
      <c r="AG940" s="66"/>
      <c r="AH940" s="195"/>
      <c r="AI940" s="34"/>
      <c r="AJ940" s="229">
        <v>180</v>
      </c>
      <c r="AK940" s="34"/>
      <c r="AL940" s="34"/>
      <c r="AM940" s="34"/>
      <c r="AN940" s="201"/>
      <c r="AO940" s="201"/>
      <c r="AP940" s="202">
        <v>240</v>
      </c>
      <c r="AQ940" s="18"/>
      <c r="AR940" s="18"/>
      <c r="AS940" s="18"/>
      <c r="AT940" s="51"/>
      <c r="AU940" s="17"/>
      <c r="AV940" s="18"/>
      <c r="AW940" s="112"/>
      <c r="AX940" s="103"/>
      <c r="AY940" s="18"/>
      <c r="AZ940" s="18"/>
      <c r="BA940" s="18"/>
      <c r="BB940" s="17"/>
      <c r="BC940" s="19"/>
      <c r="BD940" s="19"/>
      <c r="BE940" s="19"/>
      <c r="BF940" s="17"/>
      <c r="BG940" s="18"/>
      <c r="BH940" s="18"/>
      <c r="BI940" s="128"/>
      <c r="BJ940" s="331"/>
      <c r="BK940" s="332"/>
      <c r="BL940" s="332"/>
      <c r="BM940" s="332"/>
      <c r="BN940" s="333"/>
      <c r="BO940" s="203">
        <f t="shared" si="502"/>
        <v>6.9363999999999999</v>
      </c>
      <c r="BP940" s="285">
        <v>6.8186971558856966</v>
      </c>
      <c r="BQ940" s="204">
        <v>3.0066698295211909</v>
      </c>
      <c r="BR940" s="204"/>
      <c r="BS940" s="47"/>
      <c r="BT940" s="42"/>
      <c r="BU940" s="42"/>
      <c r="BV940" s="42"/>
      <c r="BW940" s="43"/>
      <c r="BX940" s="191"/>
      <c r="BY940" s="191"/>
      <c r="BZ940" s="205"/>
      <c r="CA940" s="191"/>
      <c r="CB940" s="206"/>
      <c r="CC940" s="191"/>
      <c r="CD940" s="207">
        <f t="shared" si="503"/>
        <v>53.192547943691878</v>
      </c>
      <c r="CE940" s="47" t="s">
        <v>356</v>
      </c>
      <c r="CF940" s="42">
        <v>31.8</v>
      </c>
      <c r="CG940" s="42" t="s">
        <v>353</v>
      </c>
      <c r="CH940" s="42">
        <v>175</v>
      </c>
      <c r="CI940" s="191"/>
      <c r="CJ940" s="192"/>
      <c r="CK940" s="191" t="s">
        <v>357</v>
      </c>
      <c r="CL940" s="191" t="s">
        <v>358</v>
      </c>
      <c r="CM940" s="208">
        <v>0.13</v>
      </c>
      <c r="CN940" s="191">
        <v>470</v>
      </c>
      <c r="CO940" s="205">
        <f t="shared" si="504"/>
        <v>72.742517390040661</v>
      </c>
      <c r="CP940" s="191">
        <f t="shared" si="505"/>
        <v>39.894410957768912</v>
      </c>
      <c r="CQ940" s="145" t="s">
        <v>353</v>
      </c>
      <c r="CR940" s="191">
        <v>175</v>
      </c>
      <c r="CS940" s="191"/>
      <c r="CT940" s="191"/>
      <c r="CU940" s="191"/>
      <c r="CV940" s="192"/>
      <c r="CW940" s="191" t="s">
        <v>357</v>
      </c>
      <c r="CX940" s="209" t="s">
        <v>358</v>
      </c>
      <c r="CY940" s="208">
        <v>0.13</v>
      </c>
      <c r="CZ940" s="191">
        <v>470</v>
      </c>
      <c r="DA940" s="191"/>
      <c r="DB940" s="191">
        <f t="shared" si="506"/>
        <v>47.297210952085543</v>
      </c>
      <c r="DC940" s="43">
        <f t="shared" si="507"/>
        <v>0</v>
      </c>
      <c r="DD940" s="191" t="s">
        <v>362</v>
      </c>
      <c r="DE940" s="191">
        <v>100</v>
      </c>
      <c r="DF940" s="191" t="s">
        <v>361</v>
      </c>
      <c r="DG940" s="191">
        <v>20</v>
      </c>
      <c r="DH940" s="191" t="s">
        <v>353</v>
      </c>
      <c r="DI940" s="192">
        <v>175</v>
      </c>
      <c r="DJ940" s="191"/>
      <c r="DK940" s="209"/>
      <c r="DL940" s="208"/>
      <c r="DM940" s="191"/>
      <c r="DN940" s="191">
        <f t="shared" si="508"/>
        <v>47.297210952085543</v>
      </c>
      <c r="DO940" s="192">
        <f t="shared" si="509"/>
        <v>0</v>
      </c>
      <c r="DP940" s="191">
        <v>1</v>
      </c>
      <c r="DQ940" s="191" t="s">
        <v>363</v>
      </c>
      <c r="DR940" s="191" t="s">
        <v>371</v>
      </c>
      <c r="DS940" s="208">
        <v>0.13400000000000001</v>
      </c>
      <c r="DT940" s="191">
        <v>580</v>
      </c>
      <c r="DU940" s="191">
        <f t="shared" si="510"/>
        <v>6.8186971558856966</v>
      </c>
      <c r="DV940" s="191">
        <v>0.375</v>
      </c>
      <c r="DW940" s="191">
        <v>0.45</v>
      </c>
      <c r="DX940" s="192">
        <f t="shared" si="511"/>
        <v>8.8654246572819808</v>
      </c>
      <c r="DY940" s="191">
        <v>1</v>
      </c>
      <c r="DZ940" s="191" t="s">
        <v>363</v>
      </c>
      <c r="EA940" s="191" t="s">
        <v>371</v>
      </c>
      <c r="EB940" s="208">
        <v>0.13400000000000001</v>
      </c>
      <c r="EC940" s="191">
        <v>580</v>
      </c>
      <c r="ED940" s="191">
        <f t="shared" si="512"/>
        <v>3.0066698295211909</v>
      </c>
      <c r="EE940" s="191">
        <v>0.47499999999999998</v>
      </c>
      <c r="EF940" s="191">
        <v>0.47499999999999998</v>
      </c>
      <c r="EG940" s="191">
        <f t="shared" si="513"/>
        <v>4.4327123286409904</v>
      </c>
      <c r="EH940" s="166">
        <f t="shared" si="514"/>
        <v>2</v>
      </c>
      <c r="EI940" s="205">
        <f t="shared" si="515"/>
        <v>3.0344124861674877</v>
      </c>
      <c r="EJ940" s="205">
        <f t="shared" si="516"/>
        <v>1.7849485212749929</v>
      </c>
      <c r="EK940" s="51">
        <f t="shared" si="483"/>
        <v>0.97172130824619796</v>
      </c>
      <c r="EL940" s="220">
        <f t="shared" si="517"/>
        <v>0.21689375691625612</v>
      </c>
      <c r="EM940" s="221">
        <f t="shared" si="518"/>
        <v>5.4162700801230317</v>
      </c>
      <c r="EN940" s="191"/>
      <c r="EO940" s="313"/>
      <c r="EP940" s="192" t="s">
        <v>354</v>
      </c>
      <c r="EQ940" s="222">
        <f t="shared" si="519"/>
        <v>3.0344124861674877</v>
      </c>
      <c r="ER940" s="191">
        <f t="shared" si="520"/>
        <v>1.7849485212749929</v>
      </c>
      <c r="ES940" s="51">
        <f t="shared" si="521"/>
        <v>0.97172130824619796</v>
      </c>
      <c r="ET940" s="191">
        <f t="shared" si="484"/>
        <v>3.6850937569162561</v>
      </c>
      <c r="EU940" s="191">
        <f t="shared" si="522"/>
        <v>5.4162700801230317</v>
      </c>
      <c r="EV940" s="191"/>
      <c r="EW940" s="191"/>
      <c r="EX940" s="192" t="str">
        <f t="shared" si="523"/>
        <v>Front</v>
      </c>
      <c r="EY940" s="145"/>
      <c r="EZ940" s="191"/>
      <c r="FA940" s="191"/>
      <c r="FB940" s="191"/>
      <c r="FC940" s="191"/>
      <c r="FD940" s="191"/>
      <c r="FE940" s="191"/>
      <c r="FF940" s="192"/>
      <c r="FG940" s="145"/>
      <c r="FH940" s="191"/>
      <c r="FI940" s="191"/>
      <c r="FJ940" s="191"/>
      <c r="FK940" s="191"/>
      <c r="FL940" s="191"/>
      <c r="FM940" s="191"/>
      <c r="FN940" s="192"/>
      <c r="FO940" s="145"/>
      <c r="FP940" s="191"/>
      <c r="FQ940" s="191"/>
      <c r="FR940" s="191"/>
      <c r="FS940" s="191"/>
      <c r="FT940" s="191"/>
      <c r="FU940" s="191"/>
      <c r="FV940" s="192"/>
      <c r="FW940" s="191"/>
      <c r="FX940" s="191"/>
      <c r="FY940" s="191"/>
      <c r="FZ940" s="191"/>
      <c r="GA940" s="191"/>
      <c r="GB940" s="191"/>
      <c r="GC940" s="191"/>
      <c r="GD940" s="210"/>
      <c r="GE940" s="145"/>
      <c r="GF940" s="191"/>
      <c r="GG940" s="191"/>
      <c r="GH940" s="191"/>
      <c r="GI940" s="191"/>
      <c r="GJ940" s="191"/>
      <c r="GK940" s="191"/>
      <c r="GL940" s="210"/>
      <c r="GM940" s="145"/>
      <c r="GN940" s="191"/>
      <c r="GO940" s="191"/>
      <c r="GP940" s="191"/>
      <c r="GQ940" s="191"/>
      <c r="GR940" s="191"/>
      <c r="GS940" s="191"/>
      <c r="GT940" s="210"/>
      <c r="GU940" s="145"/>
      <c r="GV940" s="191"/>
      <c r="GW940" s="191"/>
      <c r="GX940" s="191"/>
      <c r="GY940" s="191"/>
      <c r="GZ940" s="191"/>
      <c r="HA940" s="191"/>
      <c r="HB940" s="210"/>
      <c r="HC940" s="145"/>
      <c r="HD940" s="191"/>
      <c r="HE940" s="191"/>
      <c r="HF940" s="191"/>
      <c r="HG940" s="191"/>
      <c r="HH940" s="191"/>
      <c r="HI940" s="191"/>
      <c r="HJ940" s="210"/>
      <c r="HR940" s="310"/>
    </row>
    <row r="941" spans="1:226" s="309" customFormat="1" ht="14.45" customHeight="1" x14ac:dyDescent="0.25">
      <c r="A941" s="211" t="s">
        <v>431</v>
      </c>
      <c r="B941" s="194" t="s">
        <v>0</v>
      </c>
      <c r="C941" s="31">
        <f t="shared" si="485"/>
        <v>931</v>
      </c>
      <c r="D941" s="173" t="str">
        <f t="shared" si="486"/>
        <v>Dw_931</v>
      </c>
      <c r="E941" s="4">
        <v>553.70178644368661</v>
      </c>
      <c r="F941" s="195" t="s">
        <v>360</v>
      </c>
      <c r="G941" s="195">
        <v>17.5</v>
      </c>
      <c r="H941" s="3">
        <f t="shared" si="487"/>
        <v>34.00714770768478</v>
      </c>
      <c r="I941" s="196">
        <f t="shared" si="488"/>
        <v>136.94430224010478</v>
      </c>
      <c r="J941" s="1">
        <f t="shared" si="489"/>
        <v>0.30000000000000004</v>
      </c>
      <c r="K941" s="280">
        <f t="shared" si="490"/>
        <v>0.59601460328434053</v>
      </c>
      <c r="L941" s="280">
        <f t="shared" si="491"/>
        <v>0.71638588428163574</v>
      </c>
      <c r="M941" s="225">
        <f t="shared" si="492"/>
        <v>1.2080781083191998</v>
      </c>
      <c r="N941" s="15" t="s">
        <v>432</v>
      </c>
      <c r="O941" s="197">
        <f t="shared" si="493"/>
        <v>0.5372894132112267</v>
      </c>
      <c r="P941" s="198">
        <f t="shared" si="494"/>
        <v>0</v>
      </c>
      <c r="Q941" s="198">
        <f t="shared" si="495"/>
        <v>0</v>
      </c>
      <c r="R941" s="198">
        <f t="shared" si="496"/>
        <v>0.84643565561063594</v>
      </c>
      <c r="S941" s="77">
        <f t="shared" si="497"/>
        <v>0.61897206983380992</v>
      </c>
      <c r="T941" s="199"/>
      <c r="U941" s="3">
        <f t="shared" si="498"/>
        <v>1.8456639665774999</v>
      </c>
      <c r="V941" s="98">
        <f t="shared" si="499"/>
        <v>11.582016623576807</v>
      </c>
      <c r="W941" s="49">
        <f t="shared" si="500"/>
        <v>2.9362026331803475</v>
      </c>
      <c r="X941" s="317">
        <f t="shared" si="501"/>
        <v>0.1148990751933474</v>
      </c>
      <c r="Y941" s="318">
        <v>0.1148990751933474</v>
      </c>
      <c r="Z941" s="200"/>
      <c r="AA941" s="66"/>
      <c r="AB941" s="66"/>
      <c r="AC941" s="66">
        <v>250</v>
      </c>
      <c r="AD941" s="66"/>
      <c r="AE941" s="66"/>
      <c r="AF941" s="66"/>
      <c r="AG941" s="66"/>
      <c r="AH941" s="195"/>
      <c r="AI941" s="34"/>
      <c r="AJ941" s="229">
        <v>180</v>
      </c>
      <c r="AK941" s="34"/>
      <c r="AL941" s="34"/>
      <c r="AM941" s="34"/>
      <c r="AN941" s="201"/>
      <c r="AO941" s="201"/>
      <c r="AP941" s="202">
        <v>240</v>
      </c>
      <c r="AQ941" s="18"/>
      <c r="AR941" s="18"/>
      <c r="AS941" s="18"/>
      <c r="AT941" s="51"/>
      <c r="AU941" s="17"/>
      <c r="AV941" s="18"/>
      <c r="AW941" s="112"/>
      <c r="AX941" s="103"/>
      <c r="AY941" s="18"/>
      <c r="AZ941" s="18"/>
      <c r="BA941" s="18"/>
      <c r="BB941" s="17"/>
      <c r="BC941" s="19"/>
      <c r="BD941" s="19"/>
      <c r="BE941" s="19"/>
      <c r="BF941" s="17"/>
      <c r="BG941" s="18"/>
      <c r="BH941" s="18"/>
      <c r="BI941" s="128"/>
      <c r="BJ941" s="331"/>
      <c r="BK941" s="332"/>
      <c r="BL941" s="332"/>
      <c r="BM941" s="332"/>
      <c r="BN941" s="333"/>
      <c r="BO941" s="203">
        <f t="shared" si="502"/>
        <v>6.9363999999999999</v>
      </c>
      <c r="BP941" s="285">
        <v>4.9027085675112136</v>
      </c>
      <c r="BQ941" s="204">
        <v>2.9111147360322538</v>
      </c>
      <c r="BR941" s="204"/>
      <c r="BS941" s="47"/>
      <c r="BT941" s="42"/>
      <c r="BU941" s="42"/>
      <c r="BV941" s="42"/>
      <c r="BW941" s="43"/>
      <c r="BX941" s="191"/>
      <c r="BY941" s="191"/>
      <c r="BZ941" s="205"/>
      <c r="CA941" s="191"/>
      <c r="CB941" s="206"/>
      <c r="CC941" s="191"/>
      <c r="CD941" s="207">
        <f t="shared" si="503"/>
        <v>41.083290672031438</v>
      </c>
      <c r="CE941" s="47" t="s">
        <v>356</v>
      </c>
      <c r="CF941" s="42">
        <v>31.8</v>
      </c>
      <c r="CG941" s="42" t="s">
        <v>353</v>
      </c>
      <c r="CH941" s="42">
        <v>175</v>
      </c>
      <c r="CI941" s="191"/>
      <c r="CJ941" s="192"/>
      <c r="CK941" s="191" t="s">
        <v>357</v>
      </c>
      <c r="CL941" s="191" t="s">
        <v>358</v>
      </c>
      <c r="CM941" s="208">
        <v>0.13</v>
      </c>
      <c r="CN941" s="191">
        <v>470</v>
      </c>
      <c r="CO941" s="205">
        <f t="shared" si="504"/>
        <v>58.958452973307338</v>
      </c>
      <c r="CP941" s="191">
        <f t="shared" si="505"/>
        <v>30.812468004023575</v>
      </c>
      <c r="CQ941" s="145" t="s">
        <v>353</v>
      </c>
      <c r="CR941" s="191">
        <v>175</v>
      </c>
      <c r="CS941" s="191"/>
      <c r="CT941" s="191"/>
      <c r="CU941" s="191"/>
      <c r="CV941" s="192"/>
      <c r="CW941" s="191" t="s">
        <v>357</v>
      </c>
      <c r="CX941" s="209" t="s">
        <v>358</v>
      </c>
      <c r="CY941" s="208">
        <v>0.13</v>
      </c>
      <c r="CZ941" s="191">
        <v>470</v>
      </c>
      <c r="DA941" s="191"/>
      <c r="DB941" s="191">
        <f t="shared" si="506"/>
        <v>34.00714770768478</v>
      </c>
      <c r="DC941" s="43">
        <f t="shared" si="507"/>
        <v>0</v>
      </c>
      <c r="DD941" s="191" t="s">
        <v>362</v>
      </c>
      <c r="DE941" s="191">
        <v>100</v>
      </c>
      <c r="DF941" s="191" t="s">
        <v>361</v>
      </c>
      <c r="DG941" s="191">
        <v>20</v>
      </c>
      <c r="DH941" s="191" t="s">
        <v>353</v>
      </c>
      <c r="DI941" s="192">
        <v>175</v>
      </c>
      <c r="DJ941" s="191"/>
      <c r="DK941" s="209"/>
      <c r="DL941" s="208"/>
      <c r="DM941" s="191"/>
      <c r="DN941" s="191">
        <f t="shared" si="508"/>
        <v>34.00714770768478</v>
      </c>
      <c r="DO941" s="192">
        <f t="shared" si="509"/>
        <v>0</v>
      </c>
      <c r="DP941" s="191">
        <v>1</v>
      </c>
      <c r="DQ941" s="191" t="s">
        <v>363</v>
      </c>
      <c r="DR941" s="191" t="s">
        <v>371</v>
      </c>
      <c r="DS941" s="208">
        <v>0.13400000000000001</v>
      </c>
      <c r="DT941" s="191">
        <v>580</v>
      </c>
      <c r="DU941" s="191">
        <f t="shared" si="510"/>
        <v>4.9027085675112136</v>
      </c>
      <c r="DV941" s="191">
        <v>0.375</v>
      </c>
      <c r="DW941" s="191">
        <v>0.45</v>
      </c>
      <c r="DX941" s="192">
        <f t="shared" si="511"/>
        <v>6.8472151120052391</v>
      </c>
      <c r="DY941" s="191">
        <v>1</v>
      </c>
      <c r="DZ941" s="191" t="s">
        <v>363</v>
      </c>
      <c r="EA941" s="191" t="s">
        <v>371</v>
      </c>
      <c r="EB941" s="208">
        <v>0.13400000000000001</v>
      </c>
      <c r="EC941" s="191">
        <v>580</v>
      </c>
      <c r="ED941" s="191">
        <f t="shared" si="512"/>
        <v>2.9111147360322538</v>
      </c>
      <c r="EE941" s="191">
        <v>0.47499999999999998</v>
      </c>
      <c r="EF941" s="191">
        <v>0.47499999999999998</v>
      </c>
      <c r="EG941" s="191">
        <f t="shared" si="513"/>
        <v>3.4236075560026196</v>
      </c>
      <c r="EH941" s="166">
        <f t="shared" si="514"/>
        <v>2</v>
      </c>
      <c r="EI941" s="205">
        <f t="shared" si="515"/>
        <v>3.1376287431817498</v>
      </c>
      <c r="EJ941" s="205">
        <f t="shared" si="516"/>
        <v>1.8456639665774999</v>
      </c>
      <c r="EK941" s="51">
        <f t="shared" si="483"/>
        <v>0.81545076945475392</v>
      </c>
      <c r="EL941" s="220">
        <f t="shared" si="517"/>
        <v>0.16528562840912508</v>
      </c>
      <c r="EM941" s="221">
        <f t="shared" si="518"/>
        <v>5.7910083117884037</v>
      </c>
      <c r="EN941" s="191"/>
      <c r="EO941" s="313"/>
      <c r="EP941" s="192" t="s">
        <v>354</v>
      </c>
      <c r="EQ941" s="222">
        <f t="shared" si="519"/>
        <v>3.1376287431817498</v>
      </c>
      <c r="ER941" s="191">
        <f t="shared" si="520"/>
        <v>1.8456639665774999</v>
      </c>
      <c r="ES941" s="51">
        <f t="shared" si="521"/>
        <v>0.81545076945475392</v>
      </c>
      <c r="ET941" s="191">
        <f t="shared" si="484"/>
        <v>3.633485628409125</v>
      </c>
      <c r="EU941" s="191">
        <f t="shared" si="522"/>
        <v>5.7910083117884037</v>
      </c>
      <c r="EV941" s="191"/>
      <c r="EW941" s="191"/>
      <c r="EX941" s="192" t="str">
        <f t="shared" si="523"/>
        <v>Front</v>
      </c>
      <c r="EY941" s="145"/>
      <c r="EZ941" s="191"/>
      <c r="FA941" s="191"/>
      <c r="FB941" s="191"/>
      <c r="FC941" s="191"/>
      <c r="FD941" s="191"/>
      <c r="FE941" s="191"/>
      <c r="FF941" s="192"/>
      <c r="FG941" s="145"/>
      <c r="FH941" s="191"/>
      <c r="FI941" s="191"/>
      <c r="FJ941" s="191"/>
      <c r="FK941" s="191"/>
      <c r="FL941" s="191"/>
      <c r="FM941" s="191"/>
      <c r="FN941" s="192"/>
      <c r="FO941" s="145"/>
      <c r="FP941" s="191"/>
      <c r="FQ941" s="191"/>
      <c r="FR941" s="191"/>
      <c r="FS941" s="191"/>
      <c r="FT941" s="191"/>
      <c r="FU941" s="191"/>
      <c r="FV941" s="192"/>
      <c r="FW941" s="191"/>
      <c r="FX941" s="191"/>
      <c r="FY941" s="191"/>
      <c r="FZ941" s="191"/>
      <c r="GA941" s="191"/>
      <c r="GB941" s="191"/>
      <c r="GC941" s="191"/>
      <c r="GD941" s="210"/>
      <c r="GE941" s="145"/>
      <c r="GF941" s="191"/>
      <c r="GG941" s="191"/>
      <c r="GH941" s="191"/>
      <c r="GI941" s="191"/>
      <c r="GJ941" s="191"/>
      <c r="GK941" s="191"/>
      <c r="GL941" s="210"/>
      <c r="GM941" s="145"/>
      <c r="GN941" s="191"/>
      <c r="GO941" s="191"/>
      <c r="GP941" s="191"/>
      <c r="GQ941" s="191"/>
      <c r="GR941" s="191"/>
      <c r="GS941" s="191"/>
      <c r="GT941" s="210"/>
      <c r="GU941" s="145"/>
      <c r="GV941" s="191"/>
      <c r="GW941" s="191"/>
      <c r="GX941" s="191"/>
      <c r="GY941" s="191"/>
      <c r="GZ941" s="191"/>
      <c r="HA941" s="191"/>
      <c r="HB941" s="210"/>
      <c r="HC941" s="145"/>
      <c r="HD941" s="191"/>
      <c r="HE941" s="191"/>
      <c r="HF941" s="191"/>
      <c r="HG941" s="191"/>
      <c r="HH941" s="191"/>
      <c r="HI941" s="191"/>
      <c r="HJ941" s="210"/>
      <c r="HR941" s="310"/>
    </row>
    <row r="942" spans="1:226" s="309" customFormat="1" ht="14.45" customHeight="1" x14ac:dyDescent="0.25">
      <c r="A942" s="211" t="s">
        <v>431</v>
      </c>
      <c r="B942" s="194" t="s">
        <v>0</v>
      </c>
      <c r="C942" s="31">
        <f t="shared" si="485"/>
        <v>932</v>
      </c>
      <c r="D942" s="173" t="str">
        <f t="shared" si="486"/>
        <v>Dw_932</v>
      </c>
      <c r="E942" s="4">
        <v>498.54684046169831</v>
      </c>
      <c r="F942" s="195" t="s">
        <v>360</v>
      </c>
      <c r="G942" s="195">
        <v>17.5</v>
      </c>
      <c r="H942" s="3">
        <f t="shared" si="487"/>
        <v>54.039661162710154</v>
      </c>
      <c r="I942" s="196">
        <f t="shared" si="488"/>
        <v>192.62276944332575</v>
      </c>
      <c r="J942" s="1">
        <f t="shared" si="489"/>
        <v>0.30000000000000004</v>
      </c>
      <c r="K942" s="280">
        <f t="shared" si="490"/>
        <v>0.6835163788910501</v>
      </c>
      <c r="L942" s="280">
        <f t="shared" si="491"/>
        <v>0.7683771411074074</v>
      </c>
      <c r="M942" s="225">
        <f t="shared" si="492"/>
        <v>1.0693411022509018</v>
      </c>
      <c r="N942" s="15" t="s">
        <v>432</v>
      </c>
      <c r="O942" s="197">
        <f t="shared" si="493"/>
        <v>0.57628285583055561</v>
      </c>
      <c r="P942" s="198">
        <f t="shared" si="494"/>
        <v>0</v>
      </c>
      <c r="Q942" s="198">
        <f t="shared" si="495"/>
        <v>0</v>
      </c>
      <c r="R942" s="198">
        <f t="shared" si="496"/>
        <v>0.74923006279324822</v>
      </c>
      <c r="S942" s="77">
        <f t="shared" si="497"/>
        <v>0.88300339187960109</v>
      </c>
      <c r="T942" s="199"/>
      <c r="U942" s="3">
        <f t="shared" si="498"/>
        <v>1.6571688575705212</v>
      </c>
      <c r="V942" s="98">
        <f t="shared" si="499"/>
        <v>9.3371093165053942</v>
      </c>
      <c r="W942" s="49">
        <f t="shared" si="500"/>
        <v>5.7876221998582764</v>
      </c>
      <c r="X942" s="317">
        <f t="shared" si="501"/>
        <v>6.2400519080403311E-2</v>
      </c>
      <c r="Y942" s="318">
        <v>6.2400519080403317E-2</v>
      </c>
      <c r="Z942" s="200"/>
      <c r="AA942" s="66"/>
      <c r="AB942" s="66"/>
      <c r="AC942" s="66">
        <v>250</v>
      </c>
      <c r="AD942" s="66"/>
      <c r="AE942" s="66"/>
      <c r="AF942" s="66"/>
      <c r="AG942" s="66"/>
      <c r="AH942" s="195"/>
      <c r="AI942" s="34"/>
      <c r="AJ942" s="229">
        <v>180</v>
      </c>
      <c r="AK942" s="34"/>
      <c r="AL942" s="34"/>
      <c r="AM942" s="34"/>
      <c r="AN942" s="201"/>
      <c r="AO942" s="201"/>
      <c r="AP942" s="202">
        <v>240</v>
      </c>
      <c r="AQ942" s="18"/>
      <c r="AR942" s="18"/>
      <c r="AS942" s="18"/>
      <c r="AT942" s="51"/>
      <c r="AU942" s="17"/>
      <c r="AV942" s="18"/>
      <c r="AW942" s="112"/>
      <c r="AX942" s="103"/>
      <c r="AY942" s="18"/>
      <c r="AZ942" s="18"/>
      <c r="BA942" s="18"/>
      <c r="BB942" s="17"/>
      <c r="BC942" s="19"/>
      <c r="BD942" s="19"/>
      <c r="BE942" s="19"/>
      <c r="BF942" s="17"/>
      <c r="BG942" s="18"/>
      <c r="BH942" s="18"/>
      <c r="BI942" s="128"/>
      <c r="BJ942" s="331"/>
      <c r="BK942" s="332"/>
      <c r="BL942" s="332"/>
      <c r="BM942" s="332"/>
      <c r="BN942" s="333"/>
      <c r="BO942" s="203">
        <f t="shared" si="502"/>
        <v>6.9363999999999999</v>
      </c>
      <c r="BP942" s="285">
        <v>7.7907359960080376</v>
      </c>
      <c r="BQ942" s="204">
        <v>2.8703288657354</v>
      </c>
      <c r="BR942" s="204"/>
      <c r="BS942" s="47"/>
      <c r="BT942" s="42"/>
      <c r="BU942" s="42"/>
      <c r="BV942" s="42"/>
      <c r="BW942" s="43"/>
      <c r="BX942" s="191"/>
      <c r="BY942" s="191"/>
      <c r="BZ942" s="205"/>
      <c r="CA942" s="191"/>
      <c r="CB942" s="206"/>
      <c r="CC942" s="191"/>
      <c r="CD942" s="207">
        <f t="shared" si="503"/>
        <v>57.78683083299773</v>
      </c>
      <c r="CE942" s="47" t="s">
        <v>356</v>
      </c>
      <c r="CF942" s="42">
        <v>31.8</v>
      </c>
      <c r="CG942" s="42" t="s">
        <v>353</v>
      </c>
      <c r="CH942" s="42">
        <v>175</v>
      </c>
      <c r="CI942" s="191"/>
      <c r="CJ942" s="192"/>
      <c r="CK942" s="191" t="s">
        <v>357</v>
      </c>
      <c r="CL942" s="191" t="s">
        <v>358</v>
      </c>
      <c r="CM942" s="208">
        <v>0.13</v>
      </c>
      <c r="CN942" s="191">
        <v>470</v>
      </c>
      <c r="CO942" s="205">
        <f t="shared" si="504"/>
        <v>74.571893266477588</v>
      </c>
      <c r="CP942" s="191">
        <f t="shared" si="505"/>
        <v>43.340123124748295</v>
      </c>
      <c r="CQ942" s="145" t="s">
        <v>353</v>
      </c>
      <c r="CR942" s="191">
        <v>175</v>
      </c>
      <c r="CS942" s="191"/>
      <c r="CT942" s="191"/>
      <c r="CU942" s="191"/>
      <c r="CV942" s="192"/>
      <c r="CW942" s="191" t="s">
        <v>357</v>
      </c>
      <c r="CX942" s="209" t="s">
        <v>358</v>
      </c>
      <c r="CY942" s="208">
        <v>0.13</v>
      </c>
      <c r="CZ942" s="191">
        <v>470</v>
      </c>
      <c r="DA942" s="191"/>
      <c r="DB942" s="191">
        <f t="shared" si="506"/>
        <v>54.039661162710154</v>
      </c>
      <c r="DC942" s="43">
        <f t="shared" si="507"/>
        <v>0</v>
      </c>
      <c r="DD942" s="191" t="s">
        <v>362</v>
      </c>
      <c r="DE942" s="191">
        <v>100</v>
      </c>
      <c r="DF942" s="191" t="s">
        <v>361</v>
      </c>
      <c r="DG942" s="191">
        <v>20</v>
      </c>
      <c r="DH942" s="191" t="s">
        <v>353</v>
      </c>
      <c r="DI942" s="192">
        <v>175</v>
      </c>
      <c r="DJ942" s="191"/>
      <c r="DK942" s="209"/>
      <c r="DL942" s="208"/>
      <c r="DM942" s="191"/>
      <c r="DN942" s="191">
        <f t="shared" si="508"/>
        <v>54.039661162710154</v>
      </c>
      <c r="DO942" s="192">
        <f t="shared" si="509"/>
        <v>0</v>
      </c>
      <c r="DP942" s="191">
        <v>1</v>
      </c>
      <c r="DQ942" s="191" t="s">
        <v>363</v>
      </c>
      <c r="DR942" s="191" t="s">
        <v>371</v>
      </c>
      <c r="DS942" s="208">
        <v>0.13400000000000001</v>
      </c>
      <c r="DT942" s="191">
        <v>580</v>
      </c>
      <c r="DU942" s="191">
        <f t="shared" si="510"/>
        <v>7.7907359960080376</v>
      </c>
      <c r="DV942" s="191">
        <v>0.375</v>
      </c>
      <c r="DW942" s="191">
        <v>0.45</v>
      </c>
      <c r="DX942" s="192">
        <f t="shared" si="511"/>
        <v>9.6311384721662883</v>
      </c>
      <c r="DY942" s="191">
        <v>1</v>
      </c>
      <c r="DZ942" s="191" t="s">
        <v>363</v>
      </c>
      <c r="EA942" s="191" t="s">
        <v>371</v>
      </c>
      <c r="EB942" s="208">
        <v>0.13400000000000001</v>
      </c>
      <c r="EC942" s="191">
        <v>580</v>
      </c>
      <c r="ED942" s="191">
        <f t="shared" si="512"/>
        <v>2.8703288657354</v>
      </c>
      <c r="EE942" s="191">
        <v>0.47499999999999998</v>
      </c>
      <c r="EF942" s="191">
        <v>0.47499999999999998</v>
      </c>
      <c r="EG942" s="191">
        <f t="shared" si="513"/>
        <v>4.8155692360831441</v>
      </c>
      <c r="EH942" s="166">
        <f t="shared" si="514"/>
        <v>2</v>
      </c>
      <c r="EI942" s="205">
        <f t="shared" si="515"/>
        <v>2.8171870578698859</v>
      </c>
      <c r="EJ942" s="205">
        <f t="shared" si="516"/>
        <v>1.6571688575705212</v>
      </c>
      <c r="EK942" s="51">
        <f t="shared" si="483"/>
        <v>0.96316000816487879</v>
      </c>
      <c r="EL942" s="220">
        <f t="shared" si="517"/>
        <v>0.32550647106505703</v>
      </c>
      <c r="EM942" s="221">
        <f t="shared" si="518"/>
        <v>4.6685546582526971</v>
      </c>
      <c r="EN942" s="191"/>
      <c r="EO942" s="313"/>
      <c r="EP942" s="192" t="s">
        <v>354</v>
      </c>
      <c r="EQ942" s="222">
        <f t="shared" si="519"/>
        <v>2.8171870578698859</v>
      </c>
      <c r="ER942" s="191">
        <f t="shared" si="520"/>
        <v>1.6571688575705212</v>
      </c>
      <c r="ES942" s="51">
        <f t="shared" si="521"/>
        <v>0.96316000816487879</v>
      </c>
      <c r="ET942" s="191">
        <f t="shared" si="484"/>
        <v>3.793706471065057</v>
      </c>
      <c r="EU942" s="191">
        <f t="shared" si="522"/>
        <v>4.6685546582526971</v>
      </c>
      <c r="EV942" s="191"/>
      <c r="EW942" s="191"/>
      <c r="EX942" s="192" t="str">
        <f t="shared" si="523"/>
        <v>Front</v>
      </c>
      <c r="EY942" s="145"/>
      <c r="EZ942" s="191"/>
      <c r="FA942" s="191"/>
      <c r="FB942" s="191"/>
      <c r="FC942" s="191"/>
      <c r="FD942" s="191"/>
      <c r="FE942" s="191"/>
      <c r="FF942" s="192"/>
      <c r="FG942" s="145"/>
      <c r="FH942" s="191"/>
      <c r="FI942" s="191"/>
      <c r="FJ942" s="191"/>
      <c r="FK942" s="191"/>
      <c r="FL942" s="191"/>
      <c r="FM942" s="191"/>
      <c r="FN942" s="192"/>
      <c r="FO942" s="145"/>
      <c r="FP942" s="191"/>
      <c r="FQ942" s="191"/>
      <c r="FR942" s="191"/>
      <c r="FS942" s="191"/>
      <c r="FT942" s="191"/>
      <c r="FU942" s="191"/>
      <c r="FV942" s="192"/>
      <c r="FW942" s="191"/>
      <c r="FX942" s="191"/>
      <c r="FY942" s="191"/>
      <c r="FZ942" s="191"/>
      <c r="GA942" s="191"/>
      <c r="GB942" s="191"/>
      <c r="GC942" s="191"/>
      <c r="GD942" s="210"/>
      <c r="GE942" s="145"/>
      <c r="GF942" s="191"/>
      <c r="GG942" s="191"/>
      <c r="GH942" s="191"/>
      <c r="GI942" s="191"/>
      <c r="GJ942" s="191"/>
      <c r="GK942" s="191"/>
      <c r="GL942" s="210"/>
      <c r="GM942" s="145"/>
      <c r="GN942" s="191"/>
      <c r="GO942" s="191"/>
      <c r="GP942" s="191"/>
      <c r="GQ942" s="191"/>
      <c r="GR942" s="191"/>
      <c r="GS942" s="191"/>
      <c r="GT942" s="210"/>
      <c r="GU942" s="145"/>
      <c r="GV942" s="191"/>
      <c r="GW942" s="191"/>
      <c r="GX942" s="191"/>
      <c r="GY942" s="191"/>
      <c r="GZ942" s="191"/>
      <c r="HA942" s="191"/>
      <c r="HB942" s="210"/>
      <c r="HC942" s="145"/>
      <c r="HD942" s="191"/>
      <c r="HE942" s="191"/>
      <c r="HF942" s="191"/>
      <c r="HG942" s="191"/>
      <c r="HH942" s="191"/>
      <c r="HI942" s="191"/>
      <c r="HJ942" s="210"/>
      <c r="HR942" s="310"/>
    </row>
    <row r="943" spans="1:226" s="309" customFormat="1" ht="14.45" customHeight="1" x14ac:dyDescent="0.25">
      <c r="A943" s="211" t="s">
        <v>431</v>
      </c>
      <c r="B943" s="194" t="s">
        <v>0</v>
      </c>
      <c r="C943" s="31">
        <f t="shared" si="485"/>
        <v>933</v>
      </c>
      <c r="D943" s="173" t="str">
        <f t="shared" si="486"/>
        <v>Dw_933</v>
      </c>
      <c r="E943" s="4">
        <v>405.99167844400478</v>
      </c>
      <c r="F943" s="195" t="s">
        <v>360</v>
      </c>
      <c r="G943" s="195">
        <v>17.5</v>
      </c>
      <c r="H943" s="3">
        <f t="shared" si="487"/>
        <v>58.105755461508508</v>
      </c>
      <c r="I943" s="196">
        <f t="shared" si="488"/>
        <v>205.59995516370515</v>
      </c>
      <c r="J943" s="1">
        <f t="shared" si="489"/>
        <v>0.3</v>
      </c>
      <c r="K943" s="280">
        <f t="shared" si="490"/>
        <v>0.69002192702930898</v>
      </c>
      <c r="L943" s="280">
        <f t="shared" si="491"/>
        <v>0.82452669183959726</v>
      </c>
      <c r="M943" s="225">
        <f t="shared" si="492"/>
        <v>1.0615125138502115</v>
      </c>
      <c r="N943" s="15" t="s">
        <v>432</v>
      </c>
      <c r="O943" s="197">
        <f t="shared" si="493"/>
        <v>0.61839501887969794</v>
      </c>
      <c r="P943" s="198">
        <f t="shared" si="494"/>
        <v>0</v>
      </c>
      <c r="Q943" s="198">
        <f t="shared" si="495"/>
        <v>0</v>
      </c>
      <c r="R943" s="198">
        <f t="shared" si="496"/>
        <v>0.74374499000713201</v>
      </c>
      <c r="S943" s="77">
        <f t="shared" si="497"/>
        <v>0.92688906028845419</v>
      </c>
      <c r="T943" s="199"/>
      <c r="U943" s="3">
        <f t="shared" si="498"/>
        <v>2.0709409027824903</v>
      </c>
      <c r="V943" s="98">
        <f t="shared" si="499"/>
        <v>14.581907157579689</v>
      </c>
      <c r="W943" s="49">
        <f t="shared" si="500"/>
        <v>3.9847843518400872</v>
      </c>
      <c r="X943" s="317">
        <f t="shared" si="501"/>
        <v>0.1020646066321448</v>
      </c>
      <c r="Y943" s="318">
        <v>0.1020646066321448</v>
      </c>
      <c r="Z943" s="200"/>
      <c r="AA943" s="66"/>
      <c r="AB943" s="66"/>
      <c r="AC943" s="66">
        <v>250</v>
      </c>
      <c r="AD943" s="66"/>
      <c r="AE943" s="66"/>
      <c r="AF943" s="66"/>
      <c r="AG943" s="66"/>
      <c r="AH943" s="195"/>
      <c r="AI943" s="34"/>
      <c r="AJ943" s="229">
        <v>180</v>
      </c>
      <c r="AK943" s="34"/>
      <c r="AL943" s="34"/>
      <c r="AM943" s="34"/>
      <c r="AN943" s="201"/>
      <c r="AO943" s="201"/>
      <c r="AP943" s="202">
        <v>240</v>
      </c>
      <c r="AQ943" s="18"/>
      <c r="AR943" s="18"/>
      <c r="AS943" s="18"/>
      <c r="AT943" s="51"/>
      <c r="AU943" s="17"/>
      <c r="AV943" s="18"/>
      <c r="AW943" s="112"/>
      <c r="AX943" s="103"/>
      <c r="AY943" s="18"/>
      <c r="AZ943" s="18"/>
      <c r="BA943" s="18"/>
      <c r="BB943" s="17"/>
      <c r="BC943" s="19"/>
      <c r="BD943" s="19"/>
      <c r="BE943" s="19"/>
      <c r="BF943" s="17"/>
      <c r="BG943" s="18"/>
      <c r="BH943" s="18"/>
      <c r="BI943" s="128"/>
      <c r="BJ943" s="331"/>
      <c r="BK943" s="332"/>
      <c r="BL943" s="332"/>
      <c r="BM943" s="332"/>
      <c r="BN943" s="333"/>
      <c r="BO943" s="203">
        <f t="shared" si="502"/>
        <v>6.9363999999999999</v>
      </c>
      <c r="BP943" s="285">
        <v>8.3769326252102694</v>
      </c>
      <c r="BQ943" s="204">
        <v>2.9186476395584959</v>
      </c>
      <c r="BR943" s="204"/>
      <c r="BS943" s="47"/>
      <c r="BT943" s="42"/>
      <c r="BU943" s="42"/>
      <c r="BV943" s="42"/>
      <c r="BW943" s="43"/>
      <c r="BX943" s="191"/>
      <c r="BY943" s="191"/>
      <c r="BZ943" s="205"/>
      <c r="CA943" s="191"/>
      <c r="CB943" s="206"/>
      <c r="CC943" s="191"/>
      <c r="CD943" s="207">
        <f t="shared" si="503"/>
        <v>61.679986549111547</v>
      </c>
      <c r="CE943" s="47" t="s">
        <v>356</v>
      </c>
      <c r="CF943" s="42">
        <v>31.8</v>
      </c>
      <c r="CG943" s="42" t="s">
        <v>353</v>
      </c>
      <c r="CH943" s="42">
        <v>175</v>
      </c>
      <c r="CI943" s="191"/>
      <c r="CJ943" s="192"/>
      <c r="CK943" s="191" t="s">
        <v>357</v>
      </c>
      <c r="CL943" s="191" t="s">
        <v>358</v>
      </c>
      <c r="CM943" s="208">
        <v>0.13</v>
      </c>
      <c r="CN943" s="191">
        <v>470</v>
      </c>
      <c r="CO943" s="205">
        <f t="shared" si="504"/>
        <v>79.41689038926026</v>
      </c>
      <c r="CP943" s="191">
        <f t="shared" si="505"/>
        <v>46.259989911833657</v>
      </c>
      <c r="CQ943" s="145" t="s">
        <v>353</v>
      </c>
      <c r="CR943" s="191">
        <v>175</v>
      </c>
      <c r="CS943" s="191"/>
      <c r="CT943" s="191"/>
      <c r="CU943" s="191"/>
      <c r="CV943" s="192"/>
      <c r="CW943" s="191" t="s">
        <v>357</v>
      </c>
      <c r="CX943" s="209" t="s">
        <v>358</v>
      </c>
      <c r="CY943" s="208">
        <v>0.13</v>
      </c>
      <c r="CZ943" s="191">
        <v>470</v>
      </c>
      <c r="DA943" s="191"/>
      <c r="DB943" s="191">
        <f t="shared" si="506"/>
        <v>58.105755461508508</v>
      </c>
      <c r="DC943" s="43">
        <f t="shared" si="507"/>
        <v>0</v>
      </c>
      <c r="DD943" s="191" t="s">
        <v>362</v>
      </c>
      <c r="DE943" s="191">
        <v>100</v>
      </c>
      <c r="DF943" s="191" t="s">
        <v>361</v>
      </c>
      <c r="DG943" s="191">
        <v>20</v>
      </c>
      <c r="DH943" s="191" t="s">
        <v>353</v>
      </c>
      <c r="DI943" s="192">
        <v>175</v>
      </c>
      <c r="DJ943" s="191"/>
      <c r="DK943" s="209"/>
      <c r="DL943" s="208"/>
      <c r="DM943" s="191"/>
      <c r="DN943" s="191">
        <f t="shared" si="508"/>
        <v>58.105755461508508</v>
      </c>
      <c r="DO943" s="192">
        <f t="shared" si="509"/>
        <v>0</v>
      </c>
      <c r="DP943" s="191">
        <v>1</v>
      </c>
      <c r="DQ943" s="191" t="s">
        <v>363</v>
      </c>
      <c r="DR943" s="191" t="s">
        <v>371</v>
      </c>
      <c r="DS943" s="208">
        <v>0.13400000000000001</v>
      </c>
      <c r="DT943" s="191">
        <v>580</v>
      </c>
      <c r="DU943" s="191">
        <f t="shared" si="510"/>
        <v>8.3769326252102694</v>
      </c>
      <c r="DV943" s="191">
        <v>0.375</v>
      </c>
      <c r="DW943" s="191">
        <v>0.45</v>
      </c>
      <c r="DX943" s="192">
        <f t="shared" si="511"/>
        <v>10.279997758185258</v>
      </c>
      <c r="DY943" s="191">
        <v>1</v>
      </c>
      <c r="DZ943" s="191" t="s">
        <v>363</v>
      </c>
      <c r="EA943" s="191" t="s">
        <v>371</v>
      </c>
      <c r="EB943" s="208">
        <v>0.13400000000000001</v>
      </c>
      <c r="EC943" s="191">
        <v>580</v>
      </c>
      <c r="ED943" s="191">
        <f t="shared" si="512"/>
        <v>2.9186476395584959</v>
      </c>
      <c r="EE943" s="191">
        <v>0.47499999999999998</v>
      </c>
      <c r="EF943" s="191">
        <v>0.47499999999999998</v>
      </c>
      <c r="EG943" s="191">
        <f t="shared" si="513"/>
        <v>5.1399988790926292</v>
      </c>
      <c r="EH943" s="166">
        <f t="shared" si="514"/>
        <v>2</v>
      </c>
      <c r="EI943" s="205">
        <f t="shared" si="515"/>
        <v>3.5205995347302332</v>
      </c>
      <c r="EJ943" s="205">
        <f t="shared" si="516"/>
        <v>2.0709409027824903</v>
      </c>
      <c r="EK943" s="51">
        <f t="shared" si="483"/>
        <v>0.59770673677600561</v>
      </c>
      <c r="EL943" s="220">
        <f t="shared" si="517"/>
        <v>1.7079002326348833</v>
      </c>
      <c r="EM943" s="221">
        <f t="shared" si="518"/>
        <v>7.2909535787898445</v>
      </c>
      <c r="EN943" s="191"/>
      <c r="EO943" s="313"/>
      <c r="EP943" s="192" t="s">
        <v>354</v>
      </c>
      <c r="EQ943" s="222">
        <f t="shared" si="519"/>
        <v>3.5205995347302332</v>
      </c>
      <c r="ER943" s="191">
        <f t="shared" si="520"/>
        <v>2.0709409027824903</v>
      </c>
      <c r="ES943" s="51">
        <f t="shared" si="521"/>
        <v>0.59770673677600561</v>
      </c>
      <c r="ET943" s="191">
        <f t="shared" si="484"/>
        <v>1.7079002326348833</v>
      </c>
      <c r="EU943" s="191">
        <f t="shared" si="522"/>
        <v>7.2909535787898445</v>
      </c>
      <c r="EV943" s="191"/>
      <c r="EW943" s="191"/>
      <c r="EX943" s="192" t="str">
        <f t="shared" si="523"/>
        <v>Rear</v>
      </c>
      <c r="EY943" s="145"/>
      <c r="EZ943" s="191"/>
      <c r="FA943" s="191"/>
      <c r="FB943" s="191"/>
      <c r="FC943" s="191"/>
      <c r="FD943" s="191"/>
      <c r="FE943" s="191"/>
      <c r="FF943" s="192"/>
      <c r="FG943" s="145"/>
      <c r="FH943" s="191"/>
      <c r="FI943" s="191"/>
      <c r="FJ943" s="191"/>
      <c r="FK943" s="191"/>
      <c r="FL943" s="191"/>
      <c r="FM943" s="191"/>
      <c r="FN943" s="192"/>
      <c r="FO943" s="145"/>
      <c r="FP943" s="191"/>
      <c r="FQ943" s="191"/>
      <c r="FR943" s="191"/>
      <c r="FS943" s="191"/>
      <c r="FT943" s="191"/>
      <c r="FU943" s="191"/>
      <c r="FV943" s="192"/>
      <c r="FW943" s="191"/>
      <c r="FX943" s="191"/>
      <c r="FY943" s="191"/>
      <c r="FZ943" s="191"/>
      <c r="GA943" s="191"/>
      <c r="GB943" s="191"/>
      <c r="GC943" s="191"/>
      <c r="GD943" s="210"/>
      <c r="GE943" s="145"/>
      <c r="GF943" s="191"/>
      <c r="GG943" s="191"/>
      <c r="GH943" s="191"/>
      <c r="GI943" s="191"/>
      <c r="GJ943" s="191"/>
      <c r="GK943" s="191"/>
      <c r="GL943" s="210"/>
      <c r="GM943" s="145"/>
      <c r="GN943" s="191"/>
      <c r="GO943" s="191"/>
      <c r="GP943" s="191"/>
      <c r="GQ943" s="191"/>
      <c r="GR943" s="191"/>
      <c r="GS943" s="191"/>
      <c r="GT943" s="210"/>
      <c r="GU943" s="145"/>
      <c r="GV943" s="191"/>
      <c r="GW943" s="191"/>
      <c r="GX943" s="191"/>
      <c r="GY943" s="191"/>
      <c r="GZ943" s="191"/>
      <c r="HA943" s="191"/>
      <c r="HB943" s="210"/>
      <c r="HC943" s="145"/>
      <c r="HD943" s="191"/>
      <c r="HE943" s="191"/>
      <c r="HF943" s="191"/>
      <c r="HG943" s="191"/>
      <c r="HH943" s="191"/>
      <c r="HI943" s="191"/>
      <c r="HJ943" s="210"/>
      <c r="HR943" s="310"/>
    </row>
    <row r="944" spans="1:226" s="309" customFormat="1" ht="14.45" customHeight="1" x14ac:dyDescent="0.25">
      <c r="A944" s="211" t="s">
        <v>431</v>
      </c>
      <c r="B944" s="194" t="s">
        <v>0</v>
      </c>
      <c r="C944" s="31">
        <f t="shared" si="485"/>
        <v>934</v>
      </c>
      <c r="D944" s="173" t="str">
        <f t="shared" si="486"/>
        <v>Dw_934</v>
      </c>
      <c r="E944" s="4">
        <v>575.13413140624118</v>
      </c>
      <c r="F944" s="195" t="s">
        <v>360</v>
      </c>
      <c r="G944" s="195">
        <v>17.5</v>
      </c>
      <c r="H944" s="3">
        <f t="shared" si="487"/>
        <v>51.153142691167773</v>
      </c>
      <c r="I944" s="196">
        <f t="shared" si="488"/>
        <v>185.71458911847688</v>
      </c>
      <c r="J944" s="1">
        <f t="shared" si="489"/>
        <v>0.3</v>
      </c>
      <c r="K944" s="280">
        <f t="shared" si="490"/>
        <v>0.6679715836422373</v>
      </c>
      <c r="L944" s="280">
        <f t="shared" si="491"/>
        <v>0.75111487209411865</v>
      </c>
      <c r="M944" s="225">
        <f t="shared" si="492"/>
        <v>1.0891682075510649</v>
      </c>
      <c r="N944" s="15" t="s">
        <v>432</v>
      </c>
      <c r="O944" s="197">
        <f t="shared" si="493"/>
        <v>0.56333615407058901</v>
      </c>
      <c r="P944" s="198">
        <f t="shared" si="494"/>
        <v>0</v>
      </c>
      <c r="Q944" s="198">
        <f t="shared" si="495"/>
        <v>0</v>
      </c>
      <c r="R944" s="198">
        <f t="shared" si="496"/>
        <v>0.76312185402598065</v>
      </c>
      <c r="S944" s="77">
        <f t="shared" si="497"/>
        <v>0.83853843682536455</v>
      </c>
      <c r="T944" s="199"/>
      <c r="U944" s="3">
        <f t="shared" si="498"/>
        <v>1.6478800813045174</v>
      </c>
      <c r="V944" s="98">
        <f t="shared" si="499"/>
        <v>9.232729792024621</v>
      </c>
      <c r="W944" s="49">
        <f t="shared" si="500"/>
        <v>5.5404137068274943</v>
      </c>
      <c r="X944" s="317">
        <f t="shared" si="501"/>
        <v>6.3818546085196062E-2</v>
      </c>
      <c r="Y944" s="318">
        <v>6.3818546085196062E-2</v>
      </c>
      <c r="Z944" s="200"/>
      <c r="AA944" s="66"/>
      <c r="AB944" s="66"/>
      <c r="AC944" s="66">
        <v>250</v>
      </c>
      <c r="AD944" s="66"/>
      <c r="AE944" s="66"/>
      <c r="AF944" s="66"/>
      <c r="AG944" s="66"/>
      <c r="AH944" s="195"/>
      <c r="AI944" s="34"/>
      <c r="AJ944" s="229">
        <v>180</v>
      </c>
      <c r="AK944" s="34"/>
      <c r="AL944" s="34"/>
      <c r="AM944" s="34"/>
      <c r="AN944" s="201"/>
      <c r="AO944" s="201"/>
      <c r="AP944" s="202">
        <v>240</v>
      </c>
      <c r="AQ944" s="18"/>
      <c r="AR944" s="18"/>
      <c r="AS944" s="18"/>
      <c r="AT944" s="51"/>
      <c r="AU944" s="17"/>
      <c r="AV944" s="18"/>
      <c r="AW944" s="112"/>
      <c r="AX944" s="103"/>
      <c r="AY944" s="18"/>
      <c r="AZ944" s="18"/>
      <c r="BA944" s="18"/>
      <c r="BB944" s="17"/>
      <c r="BC944" s="19"/>
      <c r="BD944" s="19"/>
      <c r="BE944" s="19"/>
      <c r="BF944" s="17"/>
      <c r="BG944" s="18"/>
      <c r="BH944" s="18"/>
      <c r="BI944" s="128"/>
      <c r="BJ944" s="331"/>
      <c r="BK944" s="332"/>
      <c r="BL944" s="332"/>
      <c r="BM944" s="332"/>
      <c r="BN944" s="333"/>
      <c r="BO944" s="203">
        <f t="shared" si="502"/>
        <v>6.9363999999999999</v>
      </c>
      <c r="BP944" s="285">
        <v>7.3745952786990046</v>
      </c>
      <c r="BQ944" s="204">
        <v>2.9141335774280224</v>
      </c>
      <c r="BR944" s="204"/>
      <c r="BS944" s="47"/>
      <c r="BT944" s="42"/>
      <c r="BU944" s="42"/>
      <c r="BV944" s="42"/>
      <c r="BW944" s="43"/>
      <c r="BX944" s="191"/>
      <c r="BY944" s="191"/>
      <c r="BZ944" s="205"/>
      <c r="CA944" s="191"/>
      <c r="CB944" s="206"/>
      <c r="CC944" s="191"/>
      <c r="CD944" s="207">
        <f t="shared" si="503"/>
        <v>55.714376735543063</v>
      </c>
      <c r="CE944" s="47" t="s">
        <v>356</v>
      </c>
      <c r="CF944" s="42">
        <v>31.8</v>
      </c>
      <c r="CG944" s="42" t="s">
        <v>353</v>
      </c>
      <c r="CH944" s="42">
        <v>175</v>
      </c>
      <c r="CI944" s="191"/>
      <c r="CJ944" s="192"/>
      <c r="CK944" s="191" t="s">
        <v>357</v>
      </c>
      <c r="CL944" s="191" t="s">
        <v>358</v>
      </c>
      <c r="CM944" s="208">
        <v>0.13</v>
      </c>
      <c r="CN944" s="191">
        <v>470</v>
      </c>
      <c r="CO944" s="205">
        <f t="shared" si="504"/>
        <v>73.436749884713464</v>
      </c>
      <c r="CP944" s="191">
        <f t="shared" si="505"/>
        <v>41.785782551657299</v>
      </c>
      <c r="CQ944" s="145" t="s">
        <v>353</v>
      </c>
      <c r="CR944" s="191">
        <v>175</v>
      </c>
      <c r="CS944" s="191"/>
      <c r="CT944" s="191"/>
      <c r="CU944" s="191"/>
      <c r="CV944" s="192"/>
      <c r="CW944" s="191" t="s">
        <v>357</v>
      </c>
      <c r="CX944" s="209" t="s">
        <v>358</v>
      </c>
      <c r="CY944" s="208">
        <v>0.13</v>
      </c>
      <c r="CZ944" s="191">
        <v>470</v>
      </c>
      <c r="DA944" s="191"/>
      <c r="DB944" s="191">
        <f t="shared" si="506"/>
        <v>51.153142691167773</v>
      </c>
      <c r="DC944" s="43">
        <f t="shared" si="507"/>
        <v>0</v>
      </c>
      <c r="DD944" s="191" t="s">
        <v>362</v>
      </c>
      <c r="DE944" s="191">
        <v>100</v>
      </c>
      <c r="DF944" s="191" t="s">
        <v>361</v>
      </c>
      <c r="DG944" s="191">
        <v>20</v>
      </c>
      <c r="DH944" s="191" t="s">
        <v>353</v>
      </c>
      <c r="DI944" s="192">
        <v>175</v>
      </c>
      <c r="DJ944" s="191"/>
      <c r="DK944" s="209"/>
      <c r="DL944" s="208"/>
      <c r="DM944" s="191"/>
      <c r="DN944" s="191">
        <f t="shared" si="508"/>
        <v>51.153142691167773</v>
      </c>
      <c r="DO944" s="192">
        <f t="shared" si="509"/>
        <v>0</v>
      </c>
      <c r="DP944" s="191">
        <v>1</v>
      </c>
      <c r="DQ944" s="191" t="s">
        <v>363</v>
      </c>
      <c r="DR944" s="191" t="s">
        <v>371</v>
      </c>
      <c r="DS944" s="208">
        <v>0.13400000000000001</v>
      </c>
      <c r="DT944" s="191">
        <v>580</v>
      </c>
      <c r="DU944" s="191">
        <f t="shared" si="510"/>
        <v>7.3745952786990046</v>
      </c>
      <c r="DV944" s="191">
        <v>0.375</v>
      </c>
      <c r="DW944" s="191">
        <v>0.45</v>
      </c>
      <c r="DX944" s="192">
        <f t="shared" si="511"/>
        <v>9.2857294559238444</v>
      </c>
      <c r="DY944" s="191">
        <v>1</v>
      </c>
      <c r="DZ944" s="191" t="s">
        <v>363</v>
      </c>
      <c r="EA944" s="191" t="s">
        <v>371</v>
      </c>
      <c r="EB944" s="208">
        <v>0.13400000000000001</v>
      </c>
      <c r="EC944" s="191">
        <v>580</v>
      </c>
      <c r="ED944" s="191">
        <f t="shared" si="512"/>
        <v>2.9141335774280224</v>
      </c>
      <c r="EE944" s="191">
        <v>0.47499999999999998</v>
      </c>
      <c r="EF944" s="191">
        <v>0.47499999999999998</v>
      </c>
      <c r="EG944" s="191">
        <f t="shared" si="513"/>
        <v>4.6428647279619222</v>
      </c>
      <c r="EH944" s="166">
        <f t="shared" si="514"/>
        <v>2</v>
      </c>
      <c r="EI944" s="205">
        <f t="shared" si="515"/>
        <v>2.8013961382176795</v>
      </c>
      <c r="EJ944" s="205">
        <f t="shared" si="516"/>
        <v>1.6478800813045174</v>
      </c>
      <c r="EK944" s="51">
        <f t="shared" si="483"/>
        <v>1.016253496123505</v>
      </c>
      <c r="EL944" s="220">
        <f t="shared" si="517"/>
        <v>0.33340193089116021</v>
      </c>
      <c r="EM944" s="221">
        <f t="shared" si="518"/>
        <v>4.6163648960123105</v>
      </c>
      <c r="EN944" s="191"/>
      <c r="EO944" s="313"/>
      <c r="EP944" s="192" t="s">
        <v>354</v>
      </c>
      <c r="EQ944" s="222">
        <f t="shared" si="519"/>
        <v>2.8013961382176795</v>
      </c>
      <c r="ER944" s="191">
        <f t="shared" si="520"/>
        <v>1.6478800813045174</v>
      </c>
      <c r="ES944" s="51">
        <f t="shared" si="521"/>
        <v>1.016253496123505</v>
      </c>
      <c r="ET944" s="191">
        <f t="shared" si="484"/>
        <v>3.8016019308911604</v>
      </c>
      <c r="EU944" s="191">
        <f t="shared" si="522"/>
        <v>4.6163648960123105</v>
      </c>
      <c r="EV944" s="191"/>
      <c r="EW944" s="191"/>
      <c r="EX944" s="192" t="str">
        <f t="shared" si="523"/>
        <v>Front</v>
      </c>
      <c r="EY944" s="145"/>
      <c r="EZ944" s="191"/>
      <c r="FA944" s="191"/>
      <c r="FB944" s="191"/>
      <c r="FC944" s="191"/>
      <c r="FD944" s="191"/>
      <c r="FE944" s="191"/>
      <c r="FF944" s="192"/>
      <c r="FG944" s="145"/>
      <c r="FH944" s="191"/>
      <c r="FI944" s="191"/>
      <c r="FJ944" s="191"/>
      <c r="FK944" s="191"/>
      <c r="FL944" s="191"/>
      <c r="FM944" s="191"/>
      <c r="FN944" s="192"/>
      <c r="FO944" s="145"/>
      <c r="FP944" s="191"/>
      <c r="FQ944" s="191"/>
      <c r="FR944" s="191"/>
      <c r="FS944" s="191"/>
      <c r="FT944" s="191"/>
      <c r="FU944" s="191"/>
      <c r="FV944" s="192"/>
      <c r="FW944" s="191"/>
      <c r="FX944" s="191"/>
      <c r="FY944" s="191"/>
      <c r="FZ944" s="191"/>
      <c r="GA944" s="191"/>
      <c r="GB944" s="191"/>
      <c r="GC944" s="191"/>
      <c r="GD944" s="210"/>
      <c r="GE944" s="145"/>
      <c r="GF944" s="191"/>
      <c r="GG944" s="191"/>
      <c r="GH944" s="191"/>
      <c r="GI944" s="191"/>
      <c r="GJ944" s="191"/>
      <c r="GK944" s="191"/>
      <c r="GL944" s="210"/>
      <c r="GM944" s="145"/>
      <c r="GN944" s="191"/>
      <c r="GO944" s="191"/>
      <c r="GP944" s="191"/>
      <c r="GQ944" s="191"/>
      <c r="GR944" s="191"/>
      <c r="GS944" s="191"/>
      <c r="GT944" s="210"/>
      <c r="GU944" s="145"/>
      <c r="GV944" s="191"/>
      <c r="GW944" s="191"/>
      <c r="GX944" s="191"/>
      <c r="GY944" s="191"/>
      <c r="GZ944" s="191"/>
      <c r="HA944" s="191"/>
      <c r="HB944" s="210"/>
      <c r="HC944" s="145"/>
      <c r="HD944" s="191"/>
      <c r="HE944" s="191"/>
      <c r="HF944" s="191"/>
      <c r="HG944" s="191"/>
      <c r="HH944" s="191"/>
      <c r="HI944" s="191"/>
      <c r="HJ944" s="210"/>
      <c r="HR944" s="310"/>
    </row>
    <row r="945" spans="1:226" s="309" customFormat="1" ht="14.45" customHeight="1" x14ac:dyDescent="0.25">
      <c r="A945" s="211" t="s">
        <v>431</v>
      </c>
      <c r="B945" s="194" t="s">
        <v>0</v>
      </c>
      <c r="C945" s="31">
        <f t="shared" si="485"/>
        <v>935</v>
      </c>
      <c r="D945" s="173" t="str">
        <f t="shared" si="486"/>
        <v>Dw_935</v>
      </c>
      <c r="E945" s="4">
        <v>530.34895288067742</v>
      </c>
      <c r="F945" s="195" t="s">
        <v>360</v>
      </c>
      <c r="G945" s="195">
        <v>17.5</v>
      </c>
      <c r="H945" s="3">
        <f t="shared" si="487"/>
        <v>57.184513154540575</v>
      </c>
      <c r="I945" s="196">
        <f t="shared" si="488"/>
        <v>200.47161476346707</v>
      </c>
      <c r="J945" s="1">
        <f t="shared" si="489"/>
        <v>0.30000000000000004</v>
      </c>
      <c r="K945" s="280">
        <f t="shared" si="490"/>
        <v>0.698486369674019</v>
      </c>
      <c r="L945" s="280">
        <f t="shared" si="491"/>
        <v>0.79204208111995644</v>
      </c>
      <c r="M945" s="225">
        <f t="shared" si="492"/>
        <v>1.0517093022460184</v>
      </c>
      <c r="N945" s="15" t="s">
        <v>432</v>
      </c>
      <c r="O945" s="197">
        <f t="shared" si="493"/>
        <v>0.59403156083996722</v>
      </c>
      <c r="P945" s="198">
        <f t="shared" si="494"/>
        <v>0</v>
      </c>
      <c r="Q945" s="198">
        <f t="shared" si="495"/>
        <v>0</v>
      </c>
      <c r="R945" s="198">
        <f t="shared" si="496"/>
        <v>0.73687640445447289</v>
      </c>
      <c r="S945" s="77">
        <f t="shared" si="497"/>
        <v>0.93012159847803011</v>
      </c>
      <c r="T945" s="199"/>
      <c r="U945" s="3">
        <f t="shared" si="498"/>
        <v>1.7295362541418946</v>
      </c>
      <c r="V945" s="98">
        <f t="shared" si="499"/>
        <v>10.170405224929999</v>
      </c>
      <c r="W945" s="49">
        <f t="shared" si="500"/>
        <v>5.6226386156539956</v>
      </c>
      <c r="X945" s="317">
        <f t="shared" si="501"/>
        <v>6.6719103725868464E-2</v>
      </c>
      <c r="Y945" s="318">
        <v>6.6719103725868478E-2</v>
      </c>
      <c r="Z945" s="200"/>
      <c r="AA945" s="66"/>
      <c r="AB945" s="66"/>
      <c r="AC945" s="66">
        <v>250</v>
      </c>
      <c r="AD945" s="66"/>
      <c r="AE945" s="66"/>
      <c r="AF945" s="66"/>
      <c r="AG945" s="66"/>
      <c r="AH945" s="195"/>
      <c r="AI945" s="34"/>
      <c r="AJ945" s="229">
        <v>180</v>
      </c>
      <c r="AK945" s="34"/>
      <c r="AL945" s="34"/>
      <c r="AM945" s="34"/>
      <c r="AN945" s="201"/>
      <c r="AO945" s="201"/>
      <c r="AP945" s="202">
        <v>240</v>
      </c>
      <c r="AQ945" s="18"/>
      <c r="AR945" s="18"/>
      <c r="AS945" s="18"/>
      <c r="AT945" s="51"/>
      <c r="AU945" s="17"/>
      <c r="AV945" s="18"/>
      <c r="AW945" s="112"/>
      <c r="AX945" s="103"/>
      <c r="AY945" s="18"/>
      <c r="AZ945" s="18"/>
      <c r="BA945" s="18"/>
      <c r="BB945" s="17"/>
      <c r="BC945" s="19"/>
      <c r="BD945" s="19"/>
      <c r="BE945" s="19"/>
      <c r="BF945" s="17"/>
      <c r="BG945" s="18"/>
      <c r="BH945" s="18"/>
      <c r="BI945" s="128"/>
      <c r="BJ945" s="331"/>
      <c r="BK945" s="332"/>
      <c r="BL945" s="332"/>
      <c r="BM945" s="332"/>
      <c r="BN945" s="333"/>
      <c r="BO945" s="203">
        <f t="shared" si="502"/>
        <v>6.9363999999999999</v>
      </c>
      <c r="BP945" s="285">
        <v>8.2441198827259932</v>
      </c>
      <c r="BQ945" s="204">
        <v>2.8359565126739366</v>
      </c>
      <c r="BR945" s="204"/>
      <c r="BS945" s="47"/>
      <c r="BT945" s="42"/>
      <c r="BU945" s="42"/>
      <c r="BV945" s="42"/>
      <c r="BW945" s="43"/>
      <c r="BX945" s="191"/>
      <c r="BY945" s="191"/>
      <c r="BZ945" s="205"/>
      <c r="CA945" s="191"/>
      <c r="CB945" s="206"/>
      <c r="CC945" s="191"/>
      <c r="CD945" s="207">
        <f t="shared" si="503"/>
        <v>60.141484429040126</v>
      </c>
      <c r="CE945" s="47" t="s">
        <v>356</v>
      </c>
      <c r="CF945" s="42">
        <v>31.8</v>
      </c>
      <c r="CG945" s="42" t="s">
        <v>353</v>
      </c>
      <c r="CH945" s="42">
        <v>175</v>
      </c>
      <c r="CI945" s="191"/>
      <c r="CJ945" s="192"/>
      <c r="CK945" s="191" t="s">
        <v>357</v>
      </c>
      <c r="CL945" s="191" t="s">
        <v>358</v>
      </c>
      <c r="CM945" s="208">
        <v>0.13</v>
      </c>
      <c r="CN945" s="191">
        <v>470</v>
      </c>
      <c r="CO945" s="205">
        <f t="shared" si="504"/>
        <v>76.131034602958067</v>
      </c>
      <c r="CP945" s="191">
        <f t="shared" si="505"/>
        <v>45.106113321780093</v>
      </c>
      <c r="CQ945" s="145" t="s">
        <v>353</v>
      </c>
      <c r="CR945" s="191">
        <v>175</v>
      </c>
      <c r="CS945" s="191"/>
      <c r="CT945" s="191"/>
      <c r="CU945" s="191"/>
      <c r="CV945" s="192"/>
      <c r="CW945" s="191" t="s">
        <v>357</v>
      </c>
      <c r="CX945" s="209" t="s">
        <v>358</v>
      </c>
      <c r="CY945" s="208">
        <v>0.13</v>
      </c>
      <c r="CZ945" s="191">
        <v>470</v>
      </c>
      <c r="DA945" s="191"/>
      <c r="DB945" s="191">
        <f t="shared" si="506"/>
        <v>57.184513154540575</v>
      </c>
      <c r="DC945" s="43">
        <f t="shared" si="507"/>
        <v>0</v>
      </c>
      <c r="DD945" s="191" t="s">
        <v>362</v>
      </c>
      <c r="DE945" s="191">
        <v>100</v>
      </c>
      <c r="DF945" s="191" t="s">
        <v>361</v>
      </c>
      <c r="DG945" s="191">
        <v>20</v>
      </c>
      <c r="DH945" s="191" t="s">
        <v>353</v>
      </c>
      <c r="DI945" s="192">
        <v>175</v>
      </c>
      <c r="DJ945" s="191"/>
      <c r="DK945" s="209"/>
      <c r="DL945" s="208"/>
      <c r="DM945" s="191"/>
      <c r="DN945" s="191">
        <f t="shared" si="508"/>
        <v>57.184513154540575</v>
      </c>
      <c r="DO945" s="192">
        <f t="shared" si="509"/>
        <v>0</v>
      </c>
      <c r="DP945" s="191">
        <v>1</v>
      </c>
      <c r="DQ945" s="191" t="s">
        <v>363</v>
      </c>
      <c r="DR945" s="191" t="s">
        <v>371</v>
      </c>
      <c r="DS945" s="208">
        <v>0.13400000000000001</v>
      </c>
      <c r="DT945" s="191">
        <v>580</v>
      </c>
      <c r="DU945" s="191">
        <f t="shared" si="510"/>
        <v>8.2441198827259932</v>
      </c>
      <c r="DV945" s="191">
        <v>0.375</v>
      </c>
      <c r="DW945" s="191">
        <v>0.45</v>
      </c>
      <c r="DX945" s="192">
        <f t="shared" si="511"/>
        <v>10.023580738173354</v>
      </c>
      <c r="DY945" s="191">
        <v>1</v>
      </c>
      <c r="DZ945" s="191" t="s">
        <v>363</v>
      </c>
      <c r="EA945" s="191" t="s">
        <v>371</v>
      </c>
      <c r="EB945" s="208">
        <v>0.13400000000000001</v>
      </c>
      <c r="EC945" s="191">
        <v>580</v>
      </c>
      <c r="ED945" s="191">
        <f t="shared" si="512"/>
        <v>2.8359565126739366</v>
      </c>
      <c r="EE945" s="191">
        <v>0.47499999999999998</v>
      </c>
      <c r="EF945" s="191">
        <v>0.47499999999999998</v>
      </c>
      <c r="EG945" s="191">
        <f t="shared" si="513"/>
        <v>5.0117903690866772</v>
      </c>
      <c r="EH945" s="166">
        <f t="shared" si="514"/>
        <v>2</v>
      </c>
      <c r="EI945" s="205">
        <f t="shared" si="515"/>
        <v>2.9402116320412208</v>
      </c>
      <c r="EJ945" s="205">
        <f t="shared" si="516"/>
        <v>1.7295362541418946</v>
      </c>
      <c r="EK945" s="51">
        <f t="shared" si="483"/>
        <v>0.85642025853204196</v>
      </c>
      <c r="EL945" s="220">
        <f t="shared" si="517"/>
        <v>0.26399418397938956</v>
      </c>
      <c r="EM945" s="221">
        <f t="shared" si="518"/>
        <v>5.0852026124649994</v>
      </c>
      <c r="EN945" s="191"/>
      <c r="EO945" s="313"/>
      <c r="EP945" s="192" t="s">
        <v>354</v>
      </c>
      <c r="EQ945" s="222">
        <f t="shared" si="519"/>
        <v>2.9402116320412208</v>
      </c>
      <c r="ER945" s="191">
        <f t="shared" si="520"/>
        <v>1.7295362541418946</v>
      </c>
      <c r="ES945" s="51">
        <f t="shared" si="521"/>
        <v>0.85642025853204196</v>
      </c>
      <c r="ET945" s="191">
        <f t="shared" si="484"/>
        <v>3.7321941839793897</v>
      </c>
      <c r="EU945" s="191">
        <f t="shared" si="522"/>
        <v>5.0852026124649994</v>
      </c>
      <c r="EV945" s="191"/>
      <c r="EW945" s="191"/>
      <c r="EX945" s="192" t="str">
        <f t="shared" si="523"/>
        <v>Front</v>
      </c>
      <c r="EY945" s="145"/>
      <c r="EZ945" s="191"/>
      <c r="FA945" s="191"/>
      <c r="FB945" s="191"/>
      <c r="FC945" s="191"/>
      <c r="FD945" s="191"/>
      <c r="FE945" s="191"/>
      <c r="FF945" s="192"/>
      <c r="FG945" s="145"/>
      <c r="FH945" s="191"/>
      <c r="FI945" s="191"/>
      <c r="FJ945" s="191"/>
      <c r="FK945" s="191"/>
      <c r="FL945" s="191"/>
      <c r="FM945" s="191"/>
      <c r="FN945" s="192"/>
      <c r="FO945" s="145"/>
      <c r="FP945" s="191"/>
      <c r="FQ945" s="191"/>
      <c r="FR945" s="191"/>
      <c r="FS945" s="191"/>
      <c r="FT945" s="191"/>
      <c r="FU945" s="191"/>
      <c r="FV945" s="192"/>
      <c r="FW945" s="191"/>
      <c r="FX945" s="191"/>
      <c r="FY945" s="191"/>
      <c r="FZ945" s="191"/>
      <c r="GA945" s="191"/>
      <c r="GB945" s="191"/>
      <c r="GC945" s="191"/>
      <c r="GD945" s="210"/>
      <c r="GE945" s="145"/>
      <c r="GF945" s="191"/>
      <c r="GG945" s="191"/>
      <c r="GH945" s="191"/>
      <c r="GI945" s="191"/>
      <c r="GJ945" s="191"/>
      <c r="GK945" s="191"/>
      <c r="GL945" s="210"/>
      <c r="GM945" s="145"/>
      <c r="GN945" s="191"/>
      <c r="GO945" s="191"/>
      <c r="GP945" s="191"/>
      <c r="GQ945" s="191"/>
      <c r="GR945" s="191"/>
      <c r="GS945" s="191"/>
      <c r="GT945" s="210"/>
      <c r="GU945" s="145"/>
      <c r="GV945" s="191"/>
      <c r="GW945" s="191"/>
      <c r="GX945" s="191"/>
      <c r="GY945" s="191"/>
      <c r="GZ945" s="191"/>
      <c r="HA945" s="191"/>
      <c r="HB945" s="210"/>
      <c r="HC945" s="145"/>
      <c r="HD945" s="191"/>
      <c r="HE945" s="191"/>
      <c r="HF945" s="191"/>
      <c r="HG945" s="191"/>
      <c r="HH945" s="191"/>
      <c r="HI945" s="191"/>
      <c r="HJ945" s="210"/>
      <c r="HR945" s="310"/>
    </row>
    <row r="946" spans="1:226" s="309" customFormat="1" ht="14.45" customHeight="1" x14ac:dyDescent="0.25">
      <c r="A946" s="211" t="s">
        <v>431</v>
      </c>
      <c r="B946" s="194" t="s">
        <v>0</v>
      </c>
      <c r="C946" s="31">
        <f t="shared" si="485"/>
        <v>936</v>
      </c>
      <c r="D946" s="173" t="str">
        <f t="shared" si="486"/>
        <v>Dw_936</v>
      </c>
      <c r="E946" s="4">
        <v>529.1344621890081</v>
      </c>
      <c r="F946" s="195" t="s">
        <v>360</v>
      </c>
      <c r="G946" s="195">
        <v>17.5</v>
      </c>
      <c r="H946" s="3">
        <f t="shared" si="487"/>
        <v>48.272153267296801</v>
      </c>
      <c r="I946" s="196">
        <f t="shared" si="488"/>
        <v>176.27216591946899</v>
      </c>
      <c r="J946" s="1">
        <f t="shared" si="489"/>
        <v>0.3</v>
      </c>
      <c r="K946" s="280">
        <f t="shared" si="490"/>
        <v>0.66327692959322715</v>
      </c>
      <c r="L946" s="280">
        <f t="shared" si="491"/>
        <v>0.74868843816478381</v>
      </c>
      <c r="M946" s="225">
        <f t="shared" si="492"/>
        <v>1.0954897636950187</v>
      </c>
      <c r="N946" s="15" t="s">
        <v>432</v>
      </c>
      <c r="O946" s="197">
        <f t="shared" si="493"/>
        <v>0.5615163286235878</v>
      </c>
      <c r="P946" s="198">
        <f t="shared" si="494"/>
        <v>0</v>
      </c>
      <c r="Q946" s="198">
        <f t="shared" si="495"/>
        <v>0</v>
      </c>
      <c r="R946" s="198">
        <f t="shared" si="496"/>
        <v>0.76755102998930591</v>
      </c>
      <c r="S946" s="77">
        <f t="shared" si="497"/>
        <v>0.80847940112260241</v>
      </c>
      <c r="T946" s="199"/>
      <c r="U946" s="3">
        <f t="shared" si="498"/>
        <v>1.6355854049105532</v>
      </c>
      <c r="V946" s="98">
        <f t="shared" si="499"/>
        <v>9.0954746969718201</v>
      </c>
      <c r="W946" s="49">
        <f t="shared" si="500"/>
        <v>5.3072714592200638</v>
      </c>
      <c r="X946" s="317">
        <f t="shared" si="501"/>
        <v>6.599001732564333E-2</v>
      </c>
      <c r="Y946" s="318">
        <v>6.5990017325643344E-2</v>
      </c>
      <c r="Z946" s="200"/>
      <c r="AA946" s="66"/>
      <c r="AB946" s="66"/>
      <c r="AC946" s="66">
        <v>250</v>
      </c>
      <c r="AD946" s="66"/>
      <c r="AE946" s="66"/>
      <c r="AF946" s="66"/>
      <c r="AG946" s="66"/>
      <c r="AH946" s="195"/>
      <c r="AI946" s="34"/>
      <c r="AJ946" s="229">
        <v>180</v>
      </c>
      <c r="AK946" s="34"/>
      <c r="AL946" s="34"/>
      <c r="AM946" s="34"/>
      <c r="AN946" s="201"/>
      <c r="AO946" s="201"/>
      <c r="AP946" s="202">
        <v>240</v>
      </c>
      <c r="AQ946" s="18"/>
      <c r="AR946" s="18"/>
      <c r="AS946" s="18"/>
      <c r="AT946" s="51"/>
      <c r="AU946" s="17"/>
      <c r="AV946" s="18"/>
      <c r="AW946" s="112"/>
      <c r="AX946" s="103"/>
      <c r="AY946" s="18"/>
      <c r="AZ946" s="18"/>
      <c r="BA946" s="18"/>
      <c r="BB946" s="17"/>
      <c r="BC946" s="19"/>
      <c r="BD946" s="19"/>
      <c r="BE946" s="19"/>
      <c r="BF946" s="17"/>
      <c r="BG946" s="18"/>
      <c r="BH946" s="18"/>
      <c r="BI946" s="128"/>
      <c r="BJ946" s="331"/>
      <c r="BK946" s="332"/>
      <c r="BL946" s="332"/>
      <c r="BM946" s="332"/>
      <c r="BN946" s="333"/>
      <c r="BO946" s="203">
        <f t="shared" si="502"/>
        <v>6.9363999999999999</v>
      </c>
      <c r="BP946" s="285">
        <v>6.9592516676225138</v>
      </c>
      <c r="BQ946" s="204">
        <v>2.8688060586120203</v>
      </c>
      <c r="BR946" s="204"/>
      <c r="BS946" s="47"/>
      <c r="BT946" s="42"/>
      <c r="BU946" s="42"/>
      <c r="BV946" s="42"/>
      <c r="BW946" s="43"/>
      <c r="BX946" s="191"/>
      <c r="BY946" s="191"/>
      <c r="BZ946" s="205"/>
      <c r="CA946" s="191"/>
      <c r="CB946" s="206"/>
      <c r="CC946" s="191"/>
      <c r="CD946" s="207">
        <f t="shared" si="503"/>
        <v>52.8816497758407</v>
      </c>
      <c r="CE946" s="47" t="s">
        <v>356</v>
      </c>
      <c r="CF946" s="42">
        <v>31.8</v>
      </c>
      <c r="CG946" s="42" t="s">
        <v>353</v>
      </c>
      <c r="CH946" s="42">
        <v>175</v>
      </c>
      <c r="CI946" s="191"/>
      <c r="CJ946" s="192"/>
      <c r="CK946" s="191" t="s">
        <v>357</v>
      </c>
      <c r="CL946" s="191" t="s">
        <v>358</v>
      </c>
      <c r="CM946" s="208">
        <v>0.13</v>
      </c>
      <c r="CN946" s="191">
        <v>470</v>
      </c>
      <c r="CO946" s="205">
        <f t="shared" si="504"/>
        <v>69.756305533447517</v>
      </c>
      <c r="CP946" s="191">
        <f t="shared" si="505"/>
        <v>39.661237331880521</v>
      </c>
      <c r="CQ946" s="145" t="s">
        <v>353</v>
      </c>
      <c r="CR946" s="191">
        <v>175</v>
      </c>
      <c r="CS946" s="191"/>
      <c r="CT946" s="191"/>
      <c r="CU946" s="191"/>
      <c r="CV946" s="192"/>
      <c r="CW946" s="191" t="s">
        <v>357</v>
      </c>
      <c r="CX946" s="209" t="s">
        <v>358</v>
      </c>
      <c r="CY946" s="208">
        <v>0.13</v>
      </c>
      <c r="CZ946" s="191">
        <v>470</v>
      </c>
      <c r="DA946" s="191"/>
      <c r="DB946" s="191">
        <f t="shared" si="506"/>
        <v>48.272153267296801</v>
      </c>
      <c r="DC946" s="43">
        <f t="shared" si="507"/>
        <v>0</v>
      </c>
      <c r="DD946" s="191" t="s">
        <v>362</v>
      </c>
      <c r="DE946" s="191">
        <v>100</v>
      </c>
      <c r="DF946" s="191" t="s">
        <v>361</v>
      </c>
      <c r="DG946" s="191">
        <v>20</v>
      </c>
      <c r="DH946" s="191" t="s">
        <v>353</v>
      </c>
      <c r="DI946" s="192">
        <v>175</v>
      </c>
      <c r="DJ946" s="191"/>
      <c r="DK946" s="209"/>
      <c r="DL946" s="208"/>
      <c r="DM946" s="191"/>
      <c r="DN946" s="191">
        <f t="shared" si="508"/>
        <v>48.272153267296801</v>
      </c>
      <c r="DO946" s="192">
        <f t="shared" si="509"/>
        <v>0</v>
      </c>
      <c r="DP946" s="191">
        <v>1</v>
      </c>
      <c r="DQ946" s="191" t="s">
        <v>363</v>
      </c>
      <c r="DR946" s="191" t="s">
        <v>371</v>
      </c>
      <c r="DS946" s="208">
        <v>0.13400000000000001</v>
      </c>
      <c r="DT946" s="191">
        <v>580</v>
      </c>
      <c r="DU946" s="191">
        <f t="shared" si="510"/>
        <v>6.9592516676225138</v>
      </c>
      <c r="DV946" s="191">
        <v>0.375</v>
      </c>
      <c r="DW946" s="191">
        <v>0.45</v>
      </c>
      <c r="DX946" s="192">
        <f t="shared" si="511"/>
        <v>8.8136082959734505</v>
      </c>
      <c r="DY946" s="191">
        <v>1</v>
      </c>
      <c r="DZ946" s="191" t="s">
        <v>363</v>
      </c>
      <c r="EA946" s="191" t="s">
        <v>371</v>
      </c>
      <c r="EB946" s="208">
        <v>0.13400000000000001</v>
      </c>
      <c r="EC946" s="191">
        <v>580</v>
      </c>
      <c r="ED946" s="191">
        <f t="shared" si="512"/>
        <v>2.8688060586120203</v>
      </c>
      <c r="EE946" s="191">
        <v>0.47499999999999998</v>
      </c>
      <c r="EF946" s="191">
        <v>0.47499999999999998</v>
      </c>
      <c r="EG946" s="191">
        <f t="shared" si="513"/>
        <v>4.4068041479867253</v>
      </c>
      <c r="EH946" s="166">
        <f t="shared" si="514"/>
        <v>2</v>
      </c>
      <c r="EI946" s="205">
        <f t="shared" si="515"/>
        <v>2.7804951883479401</v>
      </c>
      <c r="EJ946" s="205">
        <f t="shared" si="516"/>
        <v>1.6355854049105532</v>
      </c>
      <c r="EK946" s="51">
        <f t="shared" si="483"/>
        <v>0.98322065370146716</v>
      </c>
      <c r="EL946" s="220">
        <f t="shared" si="517"/>
        <v>0.34385240582602994</v>
      </c>
      <c r="EM946" s="221">
        <f t="shared" si="518"/>
        <v>4.54773734848591</v>
      </c>
      <c r="EN946" s="191"/>
      <c r="EO946" s="313"/>
      <c r="EP946" s="192" t="s">
        <v>354</v>
      </c>
      <c r="EQ946" s="222">
        <f t="shared" si="519"/>
        <v>2.7804951883479401</v>
      </c>
      <c r="ER946" s="191">
        <f t="shared" si="520"/>
        <v>1.6355854049105532</v>
      </c>
      <c r="ES946" s="51">
        <f t="shared" si="521"/>
        <v>0.98322065370146716</v>
      </c>
      <c r="ET946" s="191">
        <f t="shared" si="484"/>
        <v>3.8120524058260301</v>
      </c>
      <c r="EU946" s="191">
        <f t="shared" si="522"/>
        <v>4.54773734848591</v>
      </c>
      <c r="EV946" s="191"/>
      <c r="EW946" s="191"/>
      <c r="EX946" s="192" t="str">
        <f t="shared" si="523"/>
        <v>Front</v>
      </c>
      <c r="EY946" s="145"/>
      <c r="EZ946" s="191"/>
      <c r="FA946" s="191"/>
      <c r="FB946" s="191"/>
      <c r="FC946" s="191"/>
      <c r="FD946" s="191"/>
      <c r="FE946" s="191"/>
      <c r="FF946" s="192"/>
      <c r="FG946" s="145"/>
      <c r="FH946" s="191"/>
      <c r="FI946" s="191"/>
      <c r="FJ946" s="191"/>
      <c r="FK946" s="191"/>
      <c r="FL946" s="191"/>
      <c r="FM946" s="191"/>
      <c r="FN946" s="192"/>
      <c r="FO946" s="145"/>
      <c r="FP946" s="191"/>
      <c r="FQ946" s="191"/>
      <c r="FR946" s="191"/>
      <c r="FS946" s="191"/>
      <c r="FT946" s="191"/>
      <c r="FU946" s="191"/>
      <c r="FV946" s="192"/>
      <c r="FW946" s="191"/>
      <c r="FX946" s="191"/>
      <c r="FY946" s="191"/>
      <c r="FZ946" s="191"/>
      <c r="GA946" s="191"/>
      <c r="GB946" s="191"/>
      <c r="GC946" s="191"/>
      <c r="GD946" s="210"/>
      <c r="GE946" s="145"/>
      <c r="GF946" s="191"/>
      <c r="GG946" s="191"/>
      <c r="GH946" s="191"/>
      <c r="GI946" s="191"/>
      <c r="GJ946" s="191"/>
      <c r="GK946" s="191"/>
      <c r="GL946" s="210"/>
      <c r="GM946" s="145"/>
      <c r="GN946" s="191"/>
      <c r="GO946" s="191"/>
      <c r="GP946" s="191"/>
      <c r="GQ946" s="191"/>
      <c r="GR946" s="191"/>
      <c r="GS946" s="191"/>
      <c r="GT946" s="210"/>
      <c r="GU946" s="145"/>
      <c r="GV946" s="191"/>
      <c r="GW946" s="191"/>
      <c r="GX946" s="191"/>
      <c r="GY946" s="191"/>
      <c r="GZ946" s="191"/>
      <c r="HA946" s="191"/>
      <c r="HB946" s="210"/>
      <c r="HC946" s="145"/>
      <c r="HD946" s="191"/>
      <c r="HE946" s="191"/>
      <c r="HF946" s="191"/>
      <c r="HG946" s="191"/>
      <c r="HH946" s="191"/>
      <c r="HI946" s="191"/>
      <c r="HJ946" s="210"/>
      <c r="HR946" s="310"/>
    </row>
    <row r="947" spans="1:226" s="309" customFormat="1" ht="14.45" customHeight="1" x14ac:dyDescent="0.25">
      <c r="A947" s="211" t="s">
        <v>431</v>
      </c>
      <c r="B947" s="194" t="s">
        <v>0</v>
      </c>
      <c r="C947" s="31">
        <f t="shared" si="485"/>
        <v>937</v>
      </c>
      <c r="D947" s="173" t="str">
        <f t="shared" si="486"/>
        <v>Dw_937</v>
      </c>
      <c r="E947" s="4">
        <v>579.10389968347761</v>
      </c>
      <c r="F947" s="195" t="s">
        <v>360</v>
      </c>
      <c r="G947" s="195">
        <v>17.5</v>
      </c>
      <c r="H947" s="3">
        <f t="shared" si="487"/>
        <v>64.697386400291066</v>
      </c>
      <c r="I947" s="196">
        <f t="shared" si="488"/>
        <v>221.03177791310355</v>
      </c>
      <c r="J947" s="1">
        <f t="shared" si="489"/>
        <v>0.30000000000000004</v>
      </c>
      <c r="K947" s="280">
        <f t="shared" si="490"/>
        <v>0.72361087414968805</v>
      </c>
      <c r="L947" s="280">
        <f t="shared" si="491"/>
        <v>0.83493428572753892</v>
      </c>
      <c r="M947" s="225">
        <f t="shared" si="492"/>
        <v>1.0249182704795128</v>
      </c>
      <c r="N947" s="15" t="s">
        <v>432</v>
      </c>
      <c r="O947" s="197">
        <f t="shared" si="493"/>
        <v>0.62620071429565416</v>
      </c>
      <c r="P947" s="198">
        <f t="shared" si="494"/>
        <v>0</v>
      </c>
      <c r="Q947" s="198">
        <f t="shared" si="495"/>
        <v>0</v>
      </c>
      <c r="R947" s="198">
        <f t="shared" si="496"/>
        <v>0.71810536276303971</v>
      </c>
      <c r="S947" s="77">
        <f t="shared" si="497"/>
        <v>1.0323279204484974</v>
      </c>
      <c r="T947" s="199"/>
      <c r="U947" s="3">
        <f t="shared" si="498"/>
        <v>1.8956715440866618</v>
      </c>
      <c r="V947" s="98">
        <f t="shared" si="499"/>
        <v>12.218140050403692</v>
      </c>
      <c r="W947" s="49">
        <f t="shared" si="500"/>
        <v>5.2951910956490833</v>
      </c>
      <c r="X947" s="317">
        <f t="shared" si="501"/>
        <v>7.6108283521440903E-2</v>
      </c>
      <c r="Y947" s="318">
        <v>7.6108283521440903E-2</v>
      </c>
      <c r="Z947" s="200"/>
      <c r="AA947" s="66"/>
      <c r="AB947" s="66"/>
      <c r="AC947" s="66">
        <v>250</v>
      </c>
      <c r="AD947" s="66"/>
      <c r="AE947" s="66"/>
      <c r="AF947" s="66"/>
      <c r="AG947" s="66"/>
      <c r="AH947" s="195"/>
      <c r="AI947" s="34"/>
      <c r="AJ947" s="229">
        <v>180</v>
      </c>
      <c r="AK947" s="34"/>
      <c r="AL947" s="34"/>
      <c r="AM947" s="34"/>
      <c r="AN947" s="201"/>
      <c r="AO947" s="201"/>
      <c r="AP947" s="202">
        <v>240</v>
      </c>
      <c r="AQ947" s="18"/>
      <c r="AR947" s="18"/>
      <c r="AS947" s="18"/>
      <c r="AT947" s="51"/>
      <c r="AU947" s="17"/>
      <c r="AV947" s="18"/>
      <c r="AW947" s="112"/>
      <c r="AX947" s="103"/>
      <c r="AY947" s="18"/>
      <c r="AZ947" s="18"/>
      <c r="BA947" s="18"/>
      <c r="BB947" s="17"/>
      <c r="BC947" s="19"/>
      <c r="BD947" s="19"/>
      <c r="BE947" s="19"/>
      <c r="BF947" s="17"/>
      <c r="BG947" s="18"/>
      <c r="BH947" s="18"/>
      <c r="BI947" s="128"/>
      <c r="BJ947" s="331"/>
      <c r="BK947" s="332"/>
      <c r="BL947" s="332"/>
      <c r="BM947" s="332"/>
      <c r="BN947" s="333"/>
      <c r="BO947" s="203">
        <f t="shared" si="502"/>
        <v>6.9363999999999999</v>
      </c>
      <c r="BP947" s="285">
        <v>9.3272283029080025</v>
      </c>
      <c r="BQ947" s="204">
        <v>2.8172374394505919</v>
      </c>
      <c r="BR947" s="204"/>
      <c r="BS947" s="47"/>
      <c r="BT947" s="42"/>
      <c r="BU947" s="42"/>
      <c r="BV947" s="42"/>
      <c r="BW947" s="43"/>
      <c r="BX947" s="191"/>
      <c r="BY947" s="191"/>
      <c r="BZ947" s="205"/>
      <c r="CA947" s="191"/>
      <c r="CB947" s="206"/>
      <c r="CC947" s="191"/>
      <c r="CD947" s="207">
        <f t="shared" si="503"/>
        <v>66.309533373931075</v>
      </c>
      <c r="CE947" s="47" t="s">
        <v>356</v>
      </c>
      <c r="CF947" s="42">
        <v>31.8</v>
      </c>
      <c r="CG947" s="42" t="s">
        <v>353</v>
      </c>
      <c r="CH947" s="42">
        <v>175</v>
      </c>
      <c r="CI947" s="191"/>
      <c r="CJ947" s="192"/>
      <c r="CK947" s="191" t="s">
        <v>357</v>
      </c>
      <c r="CL947" s="191" t="s">
        <v>358</v>
      </c>
      <c r="CM947" s="208">
        <v>0.13</v>
      </c>
      <c r="CN947" s="191">
        <v>470</v>
      </c>
      <c r="CO947" s="205">
        <f t="shared" si="504"/>
        <v>81.66545126109358</v>
      </c>
      <c r="CP947" s="191">
        <f t="shared" si="505"/>
        <v>49.732150030448302</v>
      </c>
      <c r="CQ947" s="145" t="s">
        <v>353</v>
      </c>
      <c r="CR947" s="191">
        <v>175</v>
      </c>
      <c r="CS947" s="191"/>
      <c r="CT947" s="191"/>
      <c r="CU947" s="191"/>
      <c r="CV947" s="192"/>
      <c r="CW947" s="191" t="s">
        <v>357</v>
      </c>
      <c r="CX947" s="209" t="s">
        <v>358</v>
      </c>
      <c r="CY947" s="208">
        <v>0.13</v>
      </c>
      <c r="CZ947" s="191">
        <v>470</v>
      </c>
      <c r="DA947" s="191"/>
      <c r="DB947" s="191">
        <f t="shared" si="506"/>
        <v>64.697386400291066</v>
      </c>
      <c r="DC947" s="43">
        <f t="shared" si="507"/>
        <v>0</v>
      </c>
      <c r="DD947" s="191" t="s">
        <v>362</v>
      </c>
      <c r="DE947" s="191">
        <v>100</v>
      </c>
      <c r="DF947" s="191" t="s">
        <v>361</v>
      </c>
      <c r="DG947" s="191">
        <v>20</v>
      </c>
      <c r="DH947" s="191" t="s">
        <v>353</v>
      </c>
      <c r="DI947" s="192">
        <v>175</v>
      </c>
      <c r="DJ947" s="191"/>
      <c r="DK947" s="209"/>
      <c r="DL947" s="208"/>
      <c r="DM947" s="191"/>
      <c r="DN947" s="191">
        <f t="shared" si="508"/>
        <v>64.697386400291066</v>
      </c>
      <c r="DO947" s="192">
        <f t="shared" si="509"/>
        <v>0</v>
      </c>
      <c r="DP947" s="191">
        <v>1</v>
      </c>
      <c r="DQ947" s="191" t="s">
        <v>363</v>
      </c>
      <c r="DR947" s="191" t="s">
        <v>371</v>
      </c>
      <c r="DS947" s="208">
        <v>0.13400000000000001</v>
      </c>
      <c r="DT947" s="191">
        <v>580</v>
      </c>
      <c r="DU947" s="191">
        <f t="shared" si="510"/>
        <v>9.3272283029080025</v>
      </c>
      <c r="DV947" s="191">
        <v>0.375</v>
      </c>
      <c r="DW947" s="191">
        <v>0.45</v>
      </c>
      <c r="DX947" s="192">
        <f t="shared" si="511"/>
        <v>11.051588895655179</v>
      </c>
      <c r="DY947" s="191">
        <v>1</v>
      </c>
      <c r="DZ947" s="191" t="s">
        <v>363</v>
      </c>
      <c r="EA947" s="191" t="s">
        <v>371</v>
      </c>
      <c r="EB947" s="208">
        <v>0.13400000000000001</v>
      </c>
      <c r="EC947" s="191">
        <v>580</v>
      </c>
      <c r="ED947" s="191">
        <f t="shared" si="512"/>
        <v>2.8172374394505919</v>
      </c>
      <c r="EE947" s="191">
        <v>0.47499999999999998</v>
      </c>
      <c r="EF947" s="191">
        <v>0.47499999999999998</v>
      </c>
      <c r="EG947" s="191">
        <f t="shared" si="513"/>
        <v>5.5257944478275896</v>
      </c>
      <c r="EH947" s="166">
        <f t="shared" si="514"/>
        <v>2</v>
      </c>
      <c r="EI947" s="205">
        <f t="shared" si="515"/>
        <v>3.2226416249473253</v>
      </c>
      <c r="EJ947" s="205">
        <f t="shared" si="516"/>
        <v>1.8956715440866621</v>
      </c>
      <c r="EK947" s="51">
        <f t="shared" si="483"/>
        <v>0.67156589536392985</v>
      </c>
      <c r="EL947" s="220">
        <f t="shared" si="517"/>
        <v>0.12277918752633732</v>
      </c>
      <c r="EM947" s="221">
        <f t="shared" si="518"/>
        <v>6.1090700252018459</v>
      </c>
      <c r="EN947" s="191"/>
      <c r="EO947" s="313"/>
      <c r="EP947" s="192" t="s">
        <v>354</v>
      </c>
      <c r="EQ947" s="222">
        <f t="shared" si="519"/>
        <v>3.2226416249473253</v>
      </c>
      <c r="ER947" s="191">
        <f t="shared" si="520"/>
        <v>1.8956715440866621</v>
      </c>
      <c r="ES947" s="51">
        <f t="shared" si="521"/>
        <v>0.67156589536392985</v>
      </c>
      <c r="ET947" s="191">
        <f t="shared" si="484"/>
        <v>3.5909791875263375</v>
      </c>
      <c r="EU947" s="191">
        <f t="shared" si="522"/>
        <v>6.1090700252018459</v>
      </c>
      <c r="EV947" s="191"/>
      <c r="EW947" s="191"/>
      <c r="EX947" s="192" t="str">
        <f t="shared" si="523"/>
        <v>Front</v>
      </c>
      <c r="EY947" s="145"/>
      <c r="EZ947" s="191"/>
      <c r="FA947" s="191"/>
      <c r="FB947" s="191"/>
      <c r="FC947" s="191"/>
      <c r="FD947" s="191"/>
      <c r="FE947" s="191"/>
      <c r="FF947" s="192"/>
      <c r="FG947" s="145"/>
      <c r="FH947" s="191"/>
      <c r="FI947" s="191"/>
      <c r="FJ947" s="191"/>
      <c r="FK947" s="191"/>
      <c r="FL947" s="191"/>
      <c r="FM947" s="191"/>
      <c r="FN947" s="192"/>
      <c r="FO947" s="145"/>
      <c r="FP947" s="191"/>
      <c r="FQ947" s="191"/>
      <c r="FR947" s="191"/>
      <c r="FS947" s="191"/>
      <c r="FT947" s="191"/>
      <c r="FU947" s="191"/>
      <c r="FV947" s="192"/>
      <c r="FW947" s="191"/>
      <c r="FX947" s="191"/>
      <c r="FY947" s="191"/>
      <c r="FZ947" s="191"/>
      <c r="GA947" s="191"/>
      <c r="GB947" s="191"/>
      <c r="GC947" s="191"/>
      <c r="GD947" s="210"/>
      <c r="GE947" s="145"/>
      <c r="GF947" s="191"/>
      <c r="GG947" s="191"/>
      <c r="GH947" s="191"/>
      <c r="GI947" s="191"/>
      <c r="GJ947" s="191"/>
      <c r="GK947" s="191"/>
      <c r="GL947" s="210"/>
      <c r="GM947" s="145"/>
      <c r="GN947" s="191"/>
      <c r="GO947" s="191"/>
      <c r="GP947" s="191"/>
      <c r="GQ947" s="191"/>
      <c r="GR947" s="191"/>
      <c r="GS947" s="191"/>
      <c r="GT947" s="210"/>
      <c r="GU947" s="145"/>
      <c r="GV947" s="191"/>
      <c r="GW947" s="191"/>
      <c r="GX947" s="191"/>
      <c r="GY947" s="191"/>
      <c r="GZ947" s="191"/>
      <c r="HA947" s="191"/>
      <c r="HB947" s="210"/>
      <c r="HC947" s="145"/>
      <c r="HD947" s="191"/>
      <c r="HE947" s="191"/>
      <c r="HF947" s="191"/>
      <c r="HG947" s="191"/>
      <c r="HH947" s="191"/>
      <c r="HI947" s="191"/>
      <c r="HJ947" s="210"/>
      <c r="HR947" s="310"/>
    </row>
    <row r="948" spans="1:226" s="309" customFormat="1" ht="14.45" customHeight="1" x14ac:dyDescent="0.25">
      <c r="A948" s="211" t="s">
        <v>431</v>
      </c>
      <c r="B948" s="194" t="s">
        <v>0</v>
      </c>
      <c r="C948" s="31">
        <f t="shared" si="485"/>
        <v>938</v>
      </c>
      <c r="D948" s="173" t="str">
        <f t="shared" si="486"/>
        <v>Dw_938</v>
      </c>
      <c r="E948" s="4">
        <v>812.09439393023445</v>
      </c>
      <c r="F948" s="195" t="s">
        <v>360</v>
      </c>
      <c r="G948" s="195">
        <v>17.5</v>
      </c>
      <c r="H948" s="3">
        <f t="shared" si="487"/>
        <v>44.751825306457718</v>
      </c>
      <c r="I948" s="196">
        <f t="shared" si="488"/>
        <v>165.64891962518686</v>
      </c>
      <c r="J948" s="1">
        <f t="shared" si="489"/>
        <v>0.3</v>
      </c>
      <c r="K948" s="280">
        <f t="shared" si="490"/>
        <v>0.65262985517258276</v>
      </c>
      <c r="L948" s="280">
        <f t="shared" si="491"/>
        <v>0.75190864580928618</v>
      </c>
      <c r="M948" s="225">
        <f t="shared" si="492"/>
        <v>1.1104502564364696</v>
      </c>
      <c r="N948" s="15" t="s">
        <v>432</v>
      </c>
      <c r="O948" s="197">
        <f t="shared" si="493"/>
        <v>0.56393148435696461</v>
      </c>
      <c r="P948" s="198">
        <f t="shared" si="494"/>
        <v>0</v>
      </c>
      <c r="Q948" s="198">
        <f t="shared" si="495"/>
        <v>0</v>
      </c>
      <c r="R948" s="198">
        <f t="shared" si="496"/>
        <v>0.77803304633797243</v>
      </c>
      <c r="S948" s="77">
        <f t="shared" si="497"/>
        <v>0.76644715862685353</v>
      </c>
      <c r="T948" s="199"/>
      <c r="U948" s="3">
        <f t="shared" si="498"/>
        <v>1.7196010591362483</v>
      </c>
      <c r="V948" s="98">
        <f t="shared" si="499"/>
        <v>10.053894528780525</v>
      </c>
      <c r="W948" s="49">
        <f t="shared" si="500"/>
        <v>4.4511930355296689</v>
      </c>
      <c r="X948" s="317">
        <f t="shared" si="501"/>
        <v>7.9590195074927469E-2</v>
      </c>
      <c r="Y948" s="318">
        <v>7.9590195074927483E-2</v>
      </c>
      <c r="Z948" s="200"/>
      <c r="AA948" s="66"/>
      <c r="AB948" s="66"/>
      <c r="AC948" s="66">
        <v>250</v>
      </c>
      <c r="AD948" s="66"/>
      <c r="AE948" s="66"/>
      <c r="AF948" s="66"/>
      <c r="AG948" s="66"/>
      <c r="AH948" s="195"/>
      <c r="AI948" s="34"/>
      <c r="AJ948" s="229">
        <v>180</v>
      </c>
      <c r="AK948" s="34"/>
      <c r="AL948" s="34"/>
      <c r="AM948" s="34"/>
      <c r="AN948" s="201"/>
      <c r="AO948" s="201"/>
      <c r="AP948" s="202">
        <v>240</v>
      </c>
      <c r="AQ948" s="18"/>
      <c r="AR948" s="18"/>
      <c r="AS948" s="18"/>
      <c r="AT948" s="51"/>
      <c r="AU948" s="17"/>
      <c r="AV948" s="18"/>
      <c r="AW948" s="112"/>
      <c r="AX948" s="103"/>
      <c r="AY948" s="18"/>
      <c r="AZ948" s="18"/>
      <c r="BA948" s="18"/>
      <c r="BB948" s="17"/>
      <c r="BC948" s="19"/>
      <c r="BD948" s="19"/>
      <c r="BE948" s="19"/>
      <c r="BF948" s="17"/>
      <c r="BG948" s="18"/>
      <c r="BH948" s="18"/>
      <c r="BI948" s="128"/>
      <c r="BJ948" s="331"/>
      <c r="BK948" s="332"/>
      <c r="BL948" s="332"/>
      <c r="BM948" s="332"/>
      <c r="BN948" s="333"/>
      <c r="BO948" s="203">
        <f t="shared" si="502"/>
        <v>6.9363999999999999</v>
      </c>
      <c r="BP948" s="285">
        <v>6.4517365357329046</v>
      </c>
      <c r="BQ948" s="204">
        <v>2.8437590552292282</v>
      </c>
      <c r="BR948" s="204"/>
      <c r="BS948" s="47"/>
      <c r="BT948" s="42"/>
      <c r="BU948" s="42"/>
      <c r="BV948" s="42"/>
      <c r="BW948" s="43"/>
      <c r="BX948" s="191"/>
      <c r="BY948" s="191"/>
      <c r="BZ948" s="205"/>
      <c r="CA948" s="191"/>
      <c r="CB948" s="206"/>
      <c r="CC948" s="191"/>
      <c r="CD948" s="207">
        <f t="shared" si="503"/>
        <v>49.694675887556059</v>
      </c>
      <c r="CE948" s="47" t="s">
        <v>356</v>
      </c>
      <c r="CF948" s="42">
        <v>31.8</v>
      </c>
      <c r="CG948" s="42" t="s">
        <v>353</v>
      </c>
      <c r="CH948" s="42">
        <v>175</v>
      </c>
      <c r="CI948" s="191"/>
      <c r="CJ948" s="192"/>
      <c r="CK948" s="191" t="s">
        <v>357</v>
      </c>
      <c r="CL948" s="191" t="s">
        <v>358</v>
      </c>
      <c r="CM948" s="208">
        <v>0.13</v>
      </c>
      <c r="CN948" s="191">
        <v>470</v>
      </c>
      <c r="CO948" s="205">
        <f t="shared" si="504"/>
        <v>66.173715160843557</v>
      </c>
      <c r="CP948" s="191">
        <f t="shared" si="505"/>
        <v>37.271006915667044</v>
      </c>
      <c r="CQ948" s="145" t="s">
        <v>353</v>
      </c>
      <c r="CR948" s="191">
        <v>175</v>
      </c>
      <c r="CS948" s="191"/>
      <c r="CT948" s="191"/>
      <c r="CU948" s="191"/>
      <c r="CV948" s="192"/>
      <c r="CW948" s="191" t="s">
        <v>357</v>
      </c>
      <c r="CX948" s="209" t="s">
        <v>358</v>
      </c>
      <c r="CY948" s="208">
        <v>0.13</v>
      </c>
      <c r="CZ948" s="191">
        <v>470</v>
      </c>
      <c r="DA948" s="191"/>
      <c r="DB948" s="191">
        <f t="shared" si="506"/>
        <v>44.751825306457718</v>
      </c>
      <c r="DC948" s="43">
        <f t="shared" si="507"/>
        <v>0</v>
      </c>
      <c r="DD948" s="191" t="s">
        <v>362</v>
      </c>
      <c r="DE948" s="191">
        <v>100</v>
      </c>
      <c r="DF948" s="191" t="s">
        <v>361</v>
      </c>
      <c r="DG948" s="191">
        <v>20</v>
      </c>
      <c r="DH948" s="191" t="s">
        <v>353</v>
      </c>
      <c r="DI948" s="192">
        <v>175</v>
      </c>
      <c r="DJ948" s="191"/>
      <c r="DK948" s="209"/>
      <c r="DL948" s="208"/>
      <c r="DM948" s="191"/>
      <c r="DN948" s="191">
        <f t="shared" si="508"/>
        <v>44.751825306457718</v>
      </c>
      <c r="DO948" s="192">
        <f t="shared" si="509"/>
        <v>0</v>
      </c>
      <c r="DP948" s="191">
        <v>1</v>
      </c>
      <c r="DQ948" s="191" t="s">
        <v>363</v>
      </c>
      <c r="DR948" s="191" t="s">
        <v>371</v>
      </c>
      <c r="DS948" s="208">
        <v>0.13400000000000001</v>
      </c>
      <c r="DT948" s="191">
        <v>580</v>
      </c>
      <c r="DU948" s="191">
        <f t="shared" si="510"/>
        <v>6.4517365357329046</v>
      </c>
      <c r="DV948" s="191">
        <v>0.375</v>
      </c>
      <c r="DW948" s="191">
        <v>0.45</v>
      </c>
      <c r="DX948" s="192">
        <f t="shared" si="511"/>
        <v>8.2824459812593432</v>
      </c>
      <c r="DY948" s="191">
        <v>1</v>
      </c>
      <c r="DZ948" s="191" t="s">
        <v>363</v>
      </c>
      <c r="EA948" s="191" t="s">
        <v>371</v>
      </c>
      <c r="EB948" s="208">
        <v>0.13400000000000001</v>
      </c>
      <c r="EC948" s="191">
        <v>580</v>
      </c>
      <c r="ED948" s="191">
        <f t="shared" si="512"/>
        <v>2.8437590552292282</v>
      </c>
      <c r="EE948" s="191">
        <v>0.47499999999999998</v>
      </c>
      <c r="EF948" s="191">
        <v>0.47499999999999998</v>
      </c>
      <c r="EG948" s="191">
        <f t="shared" si="513"/>
        <v>4.1412229906296716</v>
      </c>
      <c r="EH948" s="166">
        <f t="shared" si="514"/>
        <v>2</v>
      </c>
      <c r="EI948" s="205">
        <f t="shared" si="515"/>
        <v>2.9233218005316224</v>
      </c>
      <c r="EJ948" s="205">
        <f t="shared" si="516"/>
        <v>1.7196010591362485</v>
      </c>
      <c r="EK948" s="51">
        <f t="shared" si="483"/>
        <v>0.87415799609297973</v>
      </c>
      <c r="EL948" s="220">
        <f t="shared" si="517"/>
        <v>0.27243909973418878</v>
      </c>
      <c r="EM948" s="221">
        <f t="shared" si="518"/>
        <v>5.0269472643902624</v>
      </c>
      <c r="EN948" s="191"/>
      <c r="EO948" s="313"/>
      <c r="EP948" s="192" t="s">
        <v>354</v>
      </c>
      <c r="EQ948" s="222">
        <f t="shared" si="519"/>
        <v>2.9233218005316224</v>
      </c>
      <c r="ER948" s="191">
        <f t="shared" si="520"/>
        <v>1.7196010591362485</v>
      </c>
      <c r="ES948" s="51">
        <f t="shared" si="521"/>
        <v>0.87415799609297973</v>
      </c>
      <c r="ET948" s="191">
        <f t="shared" si="484"/>
        <v>3.7406390997341887</v>
      </c>
      <c r="EU948" s="191">
        <f t="shared" si="522"/>
        <v>5.0269472643902624</v>
      </c>
      <c r="EV948" s="191"/>
      <c r="EW948" s="191"/>
      <c r="EX948" s="192" t="str">
        <f t="shared" si="523"/>
        <v>Front</v>
      </c>
      <c r="EY948" s="145"/>
      <c r="EZ948" s="191"/>
      <c r="FA948" s="191"/>
      <c r="FB948" s="191"/>
      <c r="FC948" s="191"/>
      <c r="FD948" s="191"/>
      <c r="FE948" s="191"/>
      <c r="FF948" s="192"/>
      <c r="FG948" s="145"/>
      <c r="FH948" s="191"/>
      <c r="FI948" s="191"/>
      <c r="FJ948" s="191"/>
      <c r="FK948" s="191"/>
      <c r="FL948" s="191"/>
      <c r="FM948" s="191"/>
      <c r="FN948" s="192"/>
      <c r="FO948" s="145"/>
      <c r="FP948" s="191"/>
      <c r="FQ948" s="191"/>
      <c r="FR948" s="191"/>
      <c r="FS948" s="191"/>
      <c r="FT948" s="191"/>
      <c r="FU948" s="191"/>
      <c r="FV948" s="192"/>
      <c r="FW948" s="191"/>
      <c r="FX948" s="191"/>
      <c r="FY948" s="191"/>
      <c r="FZ948" s="191"/>
      <c r="GA948" s="191"/>
      <c r="GB948" s="191"/>
      <c r="GC948" s="191"/>
      <c r="GD948" s="210"/>
      <c r="GE948" s="145"/>
      <c r="GF948" s="191"/>
      <c r="GG948" s="191"/>
      <c r="GH948" s="191"/>
      <c r="GI948" s="191"/>
      <c r="GJ948" s="191"/>
      <c r="GK948" s="191"/>
      <c r="GL948" s="210"/>
      <c r="GM948" s="145"/>
      <c r="GN948" s="191"/>
      <c r="GO948" s="191"/>
      <c r="GP948" s="191"/>
      <c r="GQ948" s="191"/>
      <c r="GR948" s="191"/>
      <c r="GS948" s="191"/>
      <c r="GT948" s="210"/>
      <c r="GU948" s="145"/>
      <c r="GV948" s="191"/>
      <c r="GW948" s="191"/>
      <c r="GX948" s="191"/>
      <c r="GY948" s="191"/>
      <c r="GZ948" s="191"/>
      <c r="HA948" s="191"/>
      <c r="HB948" s="210"/>
      <c r="HC948" s="145"/>
      <c r="HD948" s="191"/>
      <c r="HE948" s="191"/>
      <c r="HF948" s="191"/>
      <c r="HG948" s="191"/>
      <c r="HH948" s="191"/>
      <c r="HI948" s="191"/>
      <c r="HJ948" s="210"/>
      <c r="HR948" s="310"/>
    </row>
    <row r="949" spans="1:226" s="309" customFormat="1" ht="14.45" customHeight="1" x14ac:dyDescent="0.25">
      <c r="A949" s="211" t="s">
        <v>431</v>
      </c>
      <c r="B949" s="194" t="s">
        <v>0</v>
      </c>
      <c r="C949" s="31">
        <f t="shared" si="485"/>
        <v>939</v>
      </c>
      <c r="D949" s="173" t="str">
        <f t="shared" si="486"/>
        <v>Dw_939</v>
      </c>
      <c r="E949" s="4">
        <v>535.115460546132</v>
      </c>
      <c r="F949" s="195" t="s">
        <v>360</v>
      </c>
      <c r="G949" s="195">
        <v>17.5</v>
      </c>
      <c r="H949" s="3">
        <f t="shared" si="487"/>
        <v>56.042068961598353</v>
      </c>
      <c r="I949" s="196">
        <f t="shared" si="488"/>
        <v>201.73718736296166</v>
      </c>
      <c r="J949" s="1">
        <f t="shared" si="489"/>
        <v>0.3</v>
      </c>
      <c r="K949" s="280">
        <f t="shared" si="490"/>
        <v>0.67505965036416027</v>
      </c>
      <c r="L949" s="280">
        <f t="shared" si="491"/>
        <v>0.79705271421777335</v>
      </c>
      <c r="M949" s="225">
        <f t="shared" si="492"/>
        <v>1.0799236596771498</v>
      </c>
      <c r="N949" s="15" t="s">
        <v>432</v>
      </c>
      <c r="O949" s="197">
        <f t="shared" si="493"/>
        <v>0.59778953566333004</v>
      </c>
      <c r="P949" s="198">
        <f t="shared" si="494"/>
        <v>0</v>
      </c>
      <c r="Q949" s="198">
        <f t="shared" si="495"/>
        <v>0</v>
      </c>
      <c r="R949" s="198">
        <f t="shared" si="496"/>
        <v>0.75664469424086689</v>
      </c>
      <c r="S949" s="77">
        <f t="shared" si="497"/>
        <v>0.88917300525151932</v>
      </c>
      <c r="T949" s="199"/>
      <c r="U949" s="3">
        <f t="shared" si="498"/>
        <v>2.0089407184832058</v>
      </c>
      <c r="V949" s="98">
        <f t="shared" si="499"/>
        <v>13.721865555291384</v>
      </c>
      <c r="W949" s="49">
        <f t="shared" si="500"/>
        <v>4.0841435689469776</v>
      </c>
      <c r="X949" s="317">
        <f t="shared" si="501"/>
        <v>9.6407486224113145E-2</v>
      </c>
      <c r="Y949" s="318">
        <v>9.6407486224113118E-2</v>
      </c>
      <c r="Z949" s="200"/>
      <c r="AA949" s="66"/>
      <c r="AB949" s="66"/>
      <c r="AC949" s="66">
        <v>250</v>
      </c>
      <c r="AD949" s="66"/>
      <c r="AE949" s="66"/>
      <c r="AF949" s="66"/>
      <c r="AG949" s="66"/>
      <c r="AH949" s="195"/>
      <c r="AI949" s="34"/>
      <c r="AJ949" s="229">
        <v>180</v>
      </c>
      <c r="AK949" s="34"/>
      <c r="AL949" s="34"/>
      <c r="AM949" s="34"/>
      <c r="AN949" s="201"/>
      <c r="AO949" s="201"/>
      <c r="AP949" s="202">
        <v>240</v>
      </c>
      <c r="AQ949" s="18"/>
      <c r="AR949" s="18"/>
      <c r="AS949" s="18"/>
      <c r="AT949" s="51"/>
      <c r="AU949" s="17"/>
      <c r="AV949" s="18"/>
      <c r="AW949" s="112"/>
      <c r="AX949" s="103"/>
      <c r="AY949" s="18"/>
      <c r="AZ949" s="18"/>
      <c r="BA949" s="18"/>
      <c r="BB949" s="17"/>
      <c r="BC949" s="19"/>
      <c r="BD949" s="19"/>
      <c r="BE949" s="19"/>
      <c r="BF949" s="17"/>
      <c r="BG949" s="18"/>
      <c r="BH949" s="18"/>
      <c r="BI949" s="128"/>
      <c r="BJ949" s="331"/>
      <c r="BK949" s="332"/>
      <c r="BL949" s="332"/>
      <c r="BM949" s="332"/>
      <c r="BN949" s="333"/>
      <c r="BO949" s="203">
        <f t="shared" si="502"/>
        <v>6.9363999999999999</v>
      </c>
      <c r="BP949" s="285">
        <v>8.0794171272703927</v>
      </c>
      <c r="BQ949" s="204">
        <v>2.9852870702902026</v>
      </c>
      <c r="BR949" s="204"/>
      <c r="BS949" s="47"/>
      <c r="BT949" s="42"/>
      <c r="BU949" s="42"/>
      <c r="BV949" s="42"/>
      <c r="BW949" s="43"/>
      <c r="BX949" s="191"/>
      <c r="BY949" s="191"/>
      <c r="BZ949" s="205"/>
      <c r="CA949" s="191"/>
      <c r="CB949" s="206"/>
      <c r="CC949" s="191"/>
      <c r="CD949" s="207">
        <f t="shared" si="503"/>
        <v>60.521156208888499</v>
      </c>
      <c r="CE949" s="47" t="s">
        <v>356</v>
      </c>
      <c r="CF949" s="42">
        <v>31.8</v>
      </c>
      <c r="CG949" s="42" t="s">
        <v>353</v>
      </c>
      <c r="CH949" s="42">
        <v>175</v>
      </c>
      <c r="CI949" s="191"/>
      <c r="CJ949" s="192"/>
      <c r="CK949" s="191" t="s">
        <v>357</v>
      </c>
      <c r="CL949" s="191" t="s">
        <v>358</v>
      </c>
      <c r="CM949" s="208">
        <v>0.13</v>
      </c>
      <c r="CN949" s="191">
        <v>470</v>
      </c>
      <c r="CO949" s="205">
        <f t="shared" si="504"/>
        <v>79.681495588337071</v>
      </c>
      <c r="CP949" s="191">
        <f t="shared" si="505"/>
        <v>45.390867156666374</v>
      </c>
      <c r="CQ949" s="145" t="s">
        <v>353</v>
      </c>
      <c r="CR949" s="191">
        <v>175</v>
      </c>
      <c r="CS949" s="191"/>
      <c r="CT949" s="191"/>
      <c r="CU949" s="191"/>
      <c r="CV949" s="192"/>
      <c r="CW949" s="191" t="s">
        <v>357</v>
      </c>
      <c r="CX949" s="209" t="s">
        <v>358</v>
      </c>
      <c r="CY949" s="208">
        <v>0.13</v>
      </c>
      <c r="CZ949" s="191">
        <v>470</v>
      </c>
      <c r="DA949" s="191"/>
      <c r="DB949" s="191">
        <f t="shared" si="506"/>
        <v>56.042068961598353</v>
      </c>
      <c r="DC949" s="43">
        <f t="shared" si="507"/>
        <v>0</v>
      </c>
      <c r="DD949" s="191" t="s">
        <v>362</v>
      </c>
      <c r="DE949" s="191">
        <v>100</v>
      </c>
      <c r="DF949" s="191" t="s">
        <v>361</v>
      </c>
      <c r="DG949" s="191">
        <v>20</v>
      </c>
      <c r="DH949" s="191" t="s">
        <v>353</v>
      </c>
      <c r="DI949" s="192">
        <v>175</v>
      </c>
      <c r="DJ949" s="191"/>
      <c r="DK949" s="209"/>
      <c r="DL949" s="208"/>
      <c r="DM949" s="191"/>
      <c r="DN949" s="191">
        <f t="shared" si="508"/>
        <v>56.042068961598353</v>
      </c>
      <c r="DO949" s="192">
        <f t="shared" si="509"/>
        <v>0</v>
      </c>
      <c r="DP949" s="191">
        <v>1</v>
      </c>
      <c r="DQ949" s="191" t="s">
        <v>363</v>
      </c>
      <c r="DR949" s="191" t="s">
        <v>371</v>
      </c>
      <c r="DS949" s="208">
        <v>0.13400000000000001</v>
      </c>
      <c r="DT949" s="191">
        <v>580</v>
      </c>
      <c r="DU949" s="191">
        <f t="shared" si="510"/>
        <v>8.0794171272703927</v>
      </c>
      <c r="DV949" s="191">
        <v>0.375</v>
      </c>
      <c r="DW949" s="191">
        <v>0.45</v>
      </c>
      <c r="DX949" s="192">
        <f t="shared" si="511"/>
        <v>10.086859368148083</v>
      </c>
      <c r="DY949" s="191">
        <v>1</v>
      </c>
      <c r="DZ949" s="191" t="s">
        <v>363</v>
      </c>
      <c r="EA949" s="191" t="s">
        <v>371</v>
      </c>
      <c r="EB949" s="208">
        <v>0.13400000000000001</v>
      </c>
      <c r="EC949" s="191">
        <v>580</v>
      </c>
      <c r="ED949" s="191">
        <f t="shared" si="512"/>
        <v>2.9852870702902026</v>
      </c>
      <c r="EE949" s="191">
        <v>0.47499999999999998</v>
      </c>
      <c r="EF949" s="191">
        <v>0.47499999999999998</v>
      </c>
      <c r="EG949" s="191">
        <f t="shared" si="513"/>
        <v>5.0434296840740416</v>
      </c>
      <c r="EH949" s="166">
        <f t="shared" si="514"/>
        <v>2</v>
      </c>
      <c r="EI949" s="205">
        <f t="shared" si="515"/>
        <v>3.4151992214214495</v>
      </c>
      <c r="EJ949" s="205">
        <f t="shared" si="516"/>
        <v>2.0089407184832058</v>
      </c>
      <c r="EK949" s="51">
        <f t="shared" si="483"/>
        <v>0.7263463518069968</v>
      </c>
      <c r="EL949" s="220">
        <f t="shared" si="517"/>
        <v>2.6500389289275228E-2</v>
      </c>
      <c r="EM949" s="221">
        <f t="shared" si="518"/>
        <v>6.8609327776456919</v>
      </c>
      <c r="EN949" s="191"/>
      <c r="EO949" s="313"/>
      <c r="EP949" s="192" t="s">
        <v>354</v>
      </c>
      <c r="EQ949" s="222">
        <f t="shared" si="519"/>
        <v>3.4151992214214495</v>
      </c>
      <c r="ER949" s="191">
        <f t="shared" si="520"/>
        <v>2.0089407184832058</v>
      </c>
      <c r="ES949" s="51">
        <f t="shared" si="521"/>
        <v>0.7263463518069968</v>
      </c>
      <c r="ET949" s="191">
        <f t="shared" si="484"/>
        <v>3.4947003892892754</v>
      </c>
      <c r="EU949" s="191">
        <f t="shared" si="522"/>
        <v>6.8609327776456919</v>
      </c>
      <c r="EV949" s="191"/>
      <c r="EW949" s="191"/>
      <c r="EX949" s="192" t="str">
        <f t="shared" si="523"/>
        <v>Front</v>
      </c>
      <c r="EY949" s="145"/>
      <c r="EZ949" s="191"/>
      <c r="FA949" s="191"/>
      <c r="FB949" s="191"/>
      <c r="FC949" s="191"/>
      <c r="FD949" s="191"/>
      <c r="FE949" s="191"/>
      <c r="FF949" s="192"/>
      <c r="FG949" s="145"/>
      <c r="FH949" s="191"/>
      <c r="FI949" s="191"/>
      <c r="FJ949" s="191"/>
      <c r="FK949" s="191"/>
      <c r="FL949" s="191"/>
      <c r="FM949" s="191"/>
      <c r="FN949" s="192"/>
      <c r="FO949" s="145"/>
      <c r="FP949" s="191"/>
      <c r="FQ949" s="191"/>
      <c r="FR949" s="191"/>
      <c r="FS949" s="191"/>
      <c r="FT949" s="191"/>
      <c r="FU949" s="191"/>
      <c r="FV949" s="192"/>
      <c r="FW949" s="191"/>
      <c r="FX949" s="191"/>
      <c r="FY949" s="191"/>
      <c r="FZ949" s="191"/>
      <c r="GA949" s="191"/>
      <c r="GB949" s="191"/>
      <c r="GC949" s="191"/>
      <c r="GD949" s="210"/>
      <c r="GE949" s="145"/>
      <c r="GF949" s="191"/>
      <c r="GG949" s="191"/>
      <c r="GH949" s="191"/>
      <c r="GI949" s="191"/>
      <c r="GJ949" s="191"/>
      <c r="GK949" s="191"/>
      <c r="GL949" s="210"/>
      <c r="GM949" s="145"/>
      <c r="GN949" s="191"/>
      <c r="GO949" s="191"/>
      <c r="GP949" s="191"/>
      <c r="GQ949" s="191"/>
      <c r="GR949" s="191"/>
      <c r="GS949" s="191"/>
      <c r="GT949" s="210"/>
      <c r="GU949" s="145"/>
      <c r="GV949" s="191"/>
      <c r="GW949" s="191"/>
      <c r="GX949" s="191"/>
      <c r="GY949" s="191"/>
      <c r="GZ949" s="191"/>
      <c r="HA949" s="191"/>
      <c r="HB949" s="210"/>
      <c r="HC949" s="145"/>
      <c r="HD949" s="191"/>
      <c r="HE949" s="191"/>
      <c r="HF949" s="191"/>
      <c r="HG949" s="191"/>
      <c r="HH949" s="191"/>
      <c r="HI949" s="191"/>
      <c r="HJ949" s="210"/>
      <c r="HR949" s="310"/>
    </row>
    <row r="950" spans="1:226" s="309" customFormat="1" ht="14.45" customHeight="1" x14ac:dyDescent="0.25">
      <c r="A950" s="211" t="s">
        <v>431</v>
      </c>
      <c r="B950" s="194" t="s">
        <v>0</v>
      </c>
      <c r="C950" s="31">
        <f t="shared" si="485"/>
        <v>940</v>
      </c>
      <c r="D950" s="173" t="str">
        <f t="shared" si="486"/>
        <v>Dw_940</v>
      </c>
      <c r="E950" s="4">
        <v>391.9541270011253</v>
      </c>
      <c r="F950" s="195" t="s">
        <v>360</v>
      </c>
      <c r="G950" s="195">
        <v>17.5</v>
      </c>
      <c r="H950" s="3">
        <f t="shared" si="487"/>
        <v>40.475046656587281</v>
      </c>
      <c r="I950" s="196">
        <f t="shared" si="488"/>
        <v>149.77280969243606</v>
      </c>
      <c r="J950" s="1">
        <f t="shared" si="489"/>
        <v>0.3</v>
      </c>
      <c r="K950" s="280">
        <f t="shared" si="490"/>
        <v>0.65286354958913295</v>
      </c>
      <c r="L950" s="280">
        <f t="shared" si="491"/>
        <v>0.78909910391875338</v>
      </c>
      <c r="M950" s="225">
        <f t="shared" si="492"/>
        <v>1.1101121955203033</v>
      </c>
      <c r="N950" s="15" t="s">
        <v>432</v>
      </c>
      <c r="O950" s="197">
        <f t="shared" si="493"/>
        <v>0.59182432793906514</v>
      </c>
      <c r="P950" s="198">
        <f t="shared" si="494"/>
        <v>0</v>
      </c>
      <c r="Q950" s="198">
        <f t="shared" si="495"/>
        <v>0</v>
      </c>
      <c r="R950" s="198">
        <f t="shared" si="496"/>
        <v>0.77779618515222559</v>
      </c>
      <c r="S950" s="77">
        <f t="shared" si="497"/>
        <v>0.73141140586428677</v>
      </c>
      <c r="T950" s="199"/>
      <c r="U950" s="3">
        <f t="shared" si="498"/>
        <v>1.8694157739882948</v>
      </c>
      <c r="V950" s="98">
        <f t="shared" si="499"/>
        <v>11.882032142523268</v>
      </c>
      <c r="W950" s="49">
        <f t="shared" si="500"/>
        <v>3.4064077736110212</v>
      </c>
      <c r="X950" s="317">
        <f t="shared" si="501"/>
        <v>0.10847026401526347</v>
      </c>
      <c r="Y950" s="318">
        <v>0.1084702640152635</v>
      </c>
      <c r="Z950" s="200"/>
      <c r="AA950" s="66"/>
      <c r="AB950" s="66"/>
      <c r="AC950" s="66">
        <v>250</v>
      </c>
      <c r="AD950" s="66"/>
      <c r="AE950" s="66"/>
      <c r="AF950" s="66"/>
      <c r="AG950" s="66"/>
      <c r="AH950" s="195"/>
      <c r="AI950" s="34"/>
      <c r="AJ950" s="229">
        <v>180</v>
      </c>
      <c r="AK950" s="34"/>
      <c r="AL950" s="34"/>
      <c r="AM950" s="34"/>
      <c r="AN950" s="201"/>
      <c r="AO950" s="201"/>
      <c r="AP950" s="202">
        <v>240</v>
      </c>
      <c r="AQ950" s="18"/>
      <c r="AR950" s="18"/>
      <c r="AS950" s="18"/>
      <c r="AT950" s="51"/>
      <c r="AU950" s="17"/>
      <c r="AV950" s="18"/>
      <c r="AW950" s="112"/>
      <c r="AX950" s="103"/>
      <c r="AY950" s="18"/>
      <c r="AZ950" s="18"/>
      <c r="BA950" s="18"/>
      <c r="BB950" s="17"/>
      <c r="BC950" s="19"/>
      <c r="BD950" s="19"/>
      <c r="BE950" s="19"/>
      <c r="BF950" s="17"/>
      <c r="BG950" s="18"/>
      <c r="BH950" s="18"/>
      <c r="BI950" s="128"/>
      <c r="BJ950" s="331"/>
      <c r="BK950" s="332"/>
      <c r="BL950" s="332"/>
      <c r="BM950" s="332"/>
      <c r="BN950" s="333"/>
      <c r="BO950" s="203">
        <f t="shared" si="502"/>
        <v>6.9363999999999999</v>
      </c>
      <c r="BP950" s="285">
        <v>5.8351661750457415</v>
      </c>
      <c r="BQ950" s="204">
        <v>2.6943726178913607</v>
      </c>
      <c r="BR950" s="204"/>
      <c r="BS950" s="47"/>
      <c r="BT950" s="42"/>
      <c r="BU950" s="42"/>
      <c r="BV950" s="42"/>
      <c r="BW950" s="43"/>
      <c r="BX950" s="191"/>
      <c r="BY950" s="191"/>
      <c r="BZ950" s="205"/>
      <c r="CA950" s="191"/>
      <c r="CB950" s="206"/>
      <c r="CC950" s="191"/>
      <c r="CD950" s="207">
        <f t="shared" si="503"/>
        <v>44.931842907730818</v>
      </c>
      <c r="CE950" s="47" t="s">
        <v>356</v>
      </c>
      <c r="CF950" s="42">
        <v>31.8</v>
      </c>
      <c r="CG950" s="42" t="s">
        <v>353</v>
      </c>
      <c r="CH950" s="42">
        <v>175</v>
      </c>
      <c r="CI950" s="191"/>
      <c r="CJ950" s="192"/>
      <c r="CK950" s="191" t="s">
        <v>357</v>
      </c>
      <c r="CL950" s="191" t="s">
        <v>358</v>
      </c>
      <c r="CM950" s="208">
        <v>0.13</v>
      </c>
      <c r="CN950" s="191">
        <v>470</v>
      </c>
      <c r="CO950" s="205">
        <f t="shared" si="504"/>
        <v>58.85116252783363</v>
      </c>
      <c r="CP950" s="191">
        <f t="shared" si="505"/>
        <v>33.698882180798115</v>
      </c>
      <c r="CQ950" s="145" t="s">
        <v>353</v>
      </c>
      <c r="CR950" s="191">
        <v>175</v>
      </c>
      <c r="CS950" s="191"/>
      <c r="CT950" s="191"/>
      <c r="CU950" s="191"/>
      <c r="CV950" s="192"/>
      <c r="CW950" s="191" t="s">
        <v>357</v>
      </c>
      <c r="CX950" s="209" t="s">
        <v>358</v>
      </c>
      <c r="CY950" s="208">
        <v>0.13</v>
      </c>
      <c r="CZ950" s="191">
        <v>470</v>
      </c>
      <c r="DA950" s="191"/>
      <c r="DB950" s="191">
        <f t="shared" si="506"/>
        <v>40.475046656587281</v>
      </c>
      <c r="DC950" s="43">
        <f t="shared" si="507"/>
        <v>0</v>
      </c>
      <c r="DD950" s="191" t="s">
        <v>362</v>
      </c>
      <c r="DE950" s="191">
        <v>100</v>
      </c>
      <c r="DF950" s="191" t="s">
        <v>361</v>
      </c>
      <c r="DG950" s="191">
        <v>20</v>
      </c>
      <c r="DH950" s="191" t="s">
        <v>353</v>
      </c>
      <c r="DI950" s="192">
        <v>175</v>
      </c>
      <c r="DJ950" s="191"/>
      <c r="DK950" s="209"/>
      <c r="DL950" s="208"/>
      <c r="DM950" s="191"/>
      <c r="DN950" s="191">
        <f t="shared" si="508"/>
        <v>40.475046656587281</v>
      </c>
      <c r="DO950" s="192">
        <f t="shared" si="509"/>
        <v>0</v>
      </c>
      <c r="DP950" s="191">
        <v>1</v>
      </c>
      <c r="DQ950" s="191" t="s">
        <v>363</v>
      </c>
      <c r="DR950" s="191" t="s">
        <v>371</v>
      </c>
      <c r="DS950" s="208">
        <v>0.13400000000000001</v>
      </c>
      <c r="DT950" s="191">
        <v>580</v>
      </c>
      <c r="DU950" s="191">
        <f t="shared" si="510"/>
        <v>5.8351661750457415</v>
      </c>
      <c r="DV950" s="191">
        <v>0.375</v>
      </c>
      <c r="DW950" s="191">
        <v>0.45</v>
      </c>
      <c r="DX950" s="192">
        <f t="shared" si="511"/>
        <v>7.4886404846218033</v>
      </c>
      <c r="DY950" s="191">
        <v>1</v>
      </c>
      <c r="DZ950" s="191" t="s">
        <v>363</v>
      </c>
      <c r="EA950" s="191" t="s">
        <v>371</v>
      </c>
      <c r="EB950" s="208">
        <v>0.13400000000000001</v>
      </c>
      <c r="EC950" s="191">
        <v>580</v>
      </c>
      <c r="ED950" s="191">
        <f t="shared" si="512"/>
        <v>2.6943726178913607</v>
      </c>
      <c r="EE950" s="191">
        <v>0.47499999999999998</v>
      </c>
      <c r="EF950" s="191">
        <v>0.47499999999999998</v>
      </c>
      <c r="EG950" s="191">
        <f t="shared" si="513"/>
        <v>3.7443202423109017</v>
      </c>
      <c r="EH950" s="166">
        <f t="shared" si="514"/>
        <v>2</v>
      </c>
      <c r="EI950" s="205">
        <f t="shared" si="515"/>
        <v>3.1780068157801011</v>
      </c>
      <c r="EJ950" s="205">
        <f t="shared" si="516"/>
        <v>1.8694157739882948</v>
      </c>
      <c r="EK950" s="51">
        <f t="shared" si="483"/>
        <v>0.5749568439030659</v>
      </c>
      <c r="EL950" s="220">
        <f t="shared" si="517"/>
        <v>0.14509659210994941</v>
      </c>
      <c r="EM950" s="221">
        <f t="shared" si="518"/>
        <v>5.9410160712616342</v>
      </c>
      <c r="EN950" s="191"/>
      <c r="EO950" s="313"/>
      <c r="EP950" s="192" t="s">
        <v>354</v>
      </c>
      <c r="EQ950" s="222">
        <f t="shared" si="519"/>
        <v>3.1780068157801011</v>
      </c>
      <c r="ER950" s="191">
        <f t="shared" si="520"/>
        <v>1.8694157739882948</v>
      </c>
      <c r="ES950" s="51">
        <f t="shared" si="521"/>
        <v>0.5749568439030659</v>
      </c>
      <c r="ET950" s="191">
        <f t="shared" si="484"/>
        <v>3.6132965921099496</v>
      </c>
      <c r="EU950" s="191">
        <f t="shared" si="522"/>
        <v>5.9410160712616342</v>
      </c>
      <c r="EV950" s="191"/>
      <c r="EW950" s="191"/>
      <c r="EX950" s="192" t="str">
        <f t="shared" si="523"/>
        <v>Front</v>
      </c>
      <c r="EY950" s="145"/>
      <c r="EZ950" s="191"/>
      <c r="FA950" s="191"/>
      <c r="FB950" s="191"/>
      <c r="FC950" s="191"/>
      <c r="FD950" s="191"/>
      <c r="FE950" s="191"/>
      <c r="FF950" s="192"/>
      <c r="FG950" s="145"/>
      <c r="FH950" s="191"/>
      <c r="FI950" s="191"/>
      <c r="FJ950" s="191"/>
      <c r="FK950" s="191"/>
      <c r="FL950" s="191"/>
      <c r="FM950" s="191"/>
      <c r="FN950" s="192"/>
      <c r="FO950" s="145"/>
      <c r="FP950" s="191"/>
      <c r="FQ950" s="191"/>
      <c r="FR950" s="191"/>
      <c r="FS950" s="191"/>
      <c r="FT950" s="191"/>
      <c r="FU950" s="191"/>
      <c r="FV950" s="192"/>
      <c r="FW950" s="191"/>
      <c r="FX950" s="191"/>
      <c r="FY950" s="191"/>
      <c r="FZ950" s="191"/>
      <c r="GA950" s="191"/>
      <c r="GB950" s="191"/>
      <c r="GC950" s="191"/>
      <c r="GD950" s="210"/>
      <c r="GE950" s="145"/>
      <c r="GF950" s="191"/>
      <c r="GG950" s="191"/>
      <c r="GH950" s="191"/>
      <c r="GI950" s="191"/>
      <c r="GJ950" s="191"/>
      <c r="GK950" s="191"/>
      <c r="GL950" s="210"/>
      <c r="GM950" s="145"/>
      <c r="GN950" s="191"/>
      <c r="GO950" s="191"/>
      <c r="GP950" s="191"/>
      <c r="GQ950" s="191"/>
      <c r="GR950" s="191"/>
      <c r="GS950" s="191"/>
      <c r="GT950" s="210"/>
      <c r="GU950" s="145"/>
      <c r="GV950" s="191"/>
      <c r="GW950" s="191"/>
      <c r="GX950" s="191"/>
      <c r="GY950" s="191"/>
      <c r="GZ950" s="191"/>
      <c r="HA950" s="191"/>
      <c r="HB950" s="210"/>
      <c r="HC950" s="145"/>
      <c r="HD950" s="191"/>
      <c r="HE950" s="191"/>
      <c r="HF950" s="191"/>
      <c r="HG950" s="191"/>
      <c r="HH950" s="191"/>
      <c r="HI950" s="191"/>
      <c r="HJ950" s="210"/>
      <c r="HR950" s="310"/>
    </row>
    <row r="951" spans="1:226" s="309" customFormat="1" ht="14.45" customHeight="1" x14ac:dyDescent="0.25">
      <c r="A951" s="211" t="s">
        <v>431</v>
      </c>
      <c r="B951" s="194" t="s">
        <v>0</v>
      </c>
      <c r="C951" s="31">
        <f t="shared" si="485"/>
        <v>941</v>
      </c>
      <c r="D951" s="173" t="str">
        <f t="shared" si="486"/>
        <v>Dw_941</v>
      </c>
      <c r="E951" s="4">
        <v>560.17606812061445</v>
      </c>
      <c r="F951" s="195" t="s">
        <v>360</v>
      </c>
      <c r="G951" s="195">
        <v>17.5</v>
      </c>
      <c r="H951" s="3">
        <f t="shared" si="487"/>
        <v>41.601520374118756</v>
      </c>
      <c r="I951" s="196">
        <f t="shared" si="488"/>
        <v>156.92647589247474</v>
      </c>
      <c r="J951" s="1">
        <f t="shared" si="489"/>
        <v>0.30000000000000004</v>
      </c>
      <c r="K951" s="280">
        <f t="shared" si="490"/>
        <v>0.63857500231284858</v>
      </c>
      <c r="L951" s="280">
        <f t="shared" si="491"/>
        <v>0.73075030851604283</v>
      </c>
      <c r="M951" s="225">
        <f t="shared" si="492"/>
        <v>1.1316399579720813</v>
      </c>
      <c r="N951" s="15" t="s">
        <v>432</v>
      </c>
      <c r="O951" s="197">
        <f t="shared" si="493"/>
        <v>0.5480627313870321</v>
      </c>
      <c r="P951" s="198">
        <f t="shared" si="494"/>
        <v>0</v>
      </c>
      <c r="Q951" s="198">
        <f t="shared" si="495"/>
        <v>0</v>
      </c>
      <c r="R951" s="198">
        <f t="shared" si="496"/>
        <v>0.7928795358058125</v>
      </c>
      <c r="S951" s="77">
        <f t="shared" si="497"/>
        <v>0.72450067519139394</v>
      </c>
      <c r="T951" s="199"/>
      <c r="U951" s="3">
        <f t="shared" si="498"/>
        <v>1.6538119045689308</v>
      </c>
      <c r="V951" s="98">
        <f t="shared" si="499"/>
        <v>9.2993189733593091</v>
      </c>
      <c r="W951" s="49">
        <f t="shared" si="500"/>
        <v>4.4736093571259143</v>
      </c>
      <c r="X951" s="317">
        <f t="shared" si="501"/>
        <v>7.6207546471185286E-2</v>
      </c>
      <c r="Y951" s="318">
        <v>7.6207546471185272E-2</v>
      </c>
      <c r="Z951" s="200"/>
      <c r="AA951" s="66"/>
      <c r="AB951" s="66"/>
      <c r="AC951" s="66">
        <v>250</v>
      </c>
      <c r="AD951" s="66"/>
      <c r="AE951" s="66"/>
      <c r="AF951" s="66"/>
      <c r="AG951" s="66"/>
      <c r="AH951" s="195"/>
      <c r="AI951" s="34"/>
      <c r="AJ951" s="229">
        <v>180</v>
      </c>
      <c r="AK951" s="34"/>
      <c r="AL951" s="34"/>
      <c r="AM951" s="34"/>
      <c r="AN951" s="201"/>
      <c r="AO951" s="201"/>
      <c r="AP951" s="202">
        <v>240</v>
      </c>
      <c r="AQ951" s="18"/>
      <c r="AR951" s="18"/>
      <c r="AS951" s="18"/>
      <c r="AT951" s="51"/>
      <c r="AU951" s="17"/>
      <c r="AV951" s="18"/>
      <c r="AW951" s="112"/>
      <c r="AX951" s="103"/>
      <c r="AY951" s="18"/>
      <c r="AZ951" s="18"/>
      <c r="BA951" s="18"/>
      <c r="BB951" s="17"/>
      <c r="BC951" s="19"/>
      <c r="BD951" s="19"/>
      <c r="BE951" s="19"/>
      <c r="BF951" s="17"/>
      <c r="BG951" s="18"/>
      <c r="BH951" s="18"/>
      <c r="BI951" s="128"/>
      <c r="BJ951" s="331"/>
      <c r="BK951" s="332"/>
      <c r="BL951" s="332"/>
      <c r="BM951" s="332"/>
      <c r="BN951" s="333"/>
      <c r="BO951" s="203">
        <f t="shared" si="502"/>
        <v>6.9363999999999999</v>
      </c>
      <c r="BP951" s="285">
        <v>5.9975665149239887</v>
      </c>
      <c r="BQ951" s="204">
        <v>2.8499932738796989</v>
      </c>
      <c r="BR951" s="204"/>
      <c r="BS951" s="47"/>
      <c r="BT951" s="42"/>
      <c r="BU951" s="42"/>
      <c r="BV951" s="42"/>
      <c r="BW951" s="43"/>
      <c r="BX951" s="191"/>
      <c r="BY951" s="191"/>
      <c r="BZ951" s="205"/>
      <c r="CA951" s="191"/>
      <c r="CB951" s="206"/>
      <c r="CC951" s="191"/>
      <c r="CD951" s="207">
        <f t="shared" si="503"/>
        <v>47.077942767742428</v>
      </c>
      <c r="CE951" s="47" t="s">
        <v>356</v>
      </c>
      <c r="CF951" s="42">
        <v>31.8</v>
      </c>
      <c r="CG951" s="42" t="s">
        <v>353</v>
      </c>
      <c r="CH951" s="42">
        <v>175</v>
      </c>
      <c r="CI951" s="191"/>
      <c r="CJ951" s="192"/>
      <c r="CK951" s="191" t="s">
        <v>357</v>
      </c>
      <c r="CL951" s="191" t="s">
        <v>358</v>
      </c>
      <c r="CM951" s="208">
        <v>0.13</v>
      </c>
      <c r="CN951" s="191">
        <v>470</v>
      </c>
      <c r="CO951" s="205">
        <f t="shared" si="504"/>
        <v>63.751881292809365</v>
      </c>
      <c r="CP951" s="191">
        <f t="shared" si="505"/>
        <v>35.308457075806821</v>
      </c>
      <c r="CQ951" s="145" t="s">
        <v>353</v>
      </c>
      <c r="CR951" s="191">
        <v>175</v>
      </c>
      <c r="CS951" s="191"/>
      <c r="CT951" s="191"/>
      <c r="CU951" s="191"/>
      <c r="CV951" s="192"/>
      <c r="CW951" s="191" t="s">
        <v>357</v>
      </c>
      <c r="CX951" s="209" t="s">
        <v>358</v>
      </c>
      <c r="CY951" s="208">
        <v>0.13</v>
      </c>
      <c r="CZ951" s="191">
        <v>470</v>
      </c>
      <c r="DA951" s="191"/>
      <c r="DB951" s="191">
        <f t="shared" si="506"/>
        <v>41.601520374118756</v>
      </c>
      <c r="DC951" s="43">
        <f t="shared" si="507"/>
        <v>0</v>
      </c>
      <c r="DD951" s="191" t="s">
        <v>362</v>
      </c>
      <c r="DE951" s="191">
        <v>100</v>
      </c>
      <c r="DF951" s="191" t="s">
        <v>361</v>
      </c>
      <c r="DG951" s="191">
        <v>20</v>
      </c>
      <c r="DH951" s="191" t="s">
        <v>353</v>
      </c>
      <c r="DI951" s="192">
        <v>175</v>
      </c>
      <c r="DJ951" s="191"/>
      <c r="DK951" s="209"/>
      <c r="DL951" s="208"/>
      <c r="DM951" s="191"/>
      <c r="DN951" s="191">
        <f t="shared" si="508"/>
        <v>41.601520374118756</v>
      </c>
      <c r="DO951" s="192">
        <f t="shared" si="509"/>
        <v>0</v>
      </c>
      <c r="DP951" s="191">
        <v>1</v>
      </c>
      <c r="DQ951" s="191" t="s">
        <v>363</v>
      </c>
      <c r="DR951" s="191" t="s">
        <v>371</v>
      </c>
      <c r="DS951" s="208">
        <v>0.13400000000000001</v>
      </c>
      <c r="DT951" s="191">
        <v>580</v>
      </c>
      <c r="DU951" s="191">
        <f t="shared" si="510"/>
        <v>5.9975665149239887</v>
      </c>
      <c r="DV951" s="191">
        <v>0.375</v>
      </c>
      <c r="DW951" s="191">
        <v>0.45</v>
      </c>
      <c r="DX951" s="192">
        <f t="shared" si="511"/>
        <v>7.8463237946237374</v>
      </c>
      <c r="DY951" s="191">
        <v>1</v>
      </c>
      <c r="DZ951" s="191" t="s">
        <v>363</v>
      </c>
      <c r="EA951" s="191" t="s">
        <v>371</v>
      </c>
      <c r="EB951" s="208">
        <v>0.13400000000000001</v>
      </c>
      <c r="EC951" s="191">
        <v>580</v>
      </c>
      <c r="ED951" s="191">
        <f t="shared" si="512"/>
        <v>2.8499932738796989</v>
      </c>
      <c r="EE951" s="191">
        <v>0.47499999999999998</v>
      </c>
      <c r="EF951" s="191">
        <v>0.47499999999999998</v>
      </c>
      <c r="EG951" s="191">
        <f t="shared" si="513"/>
        <v>3.9231618973118687</v>
      </c>
      <c r="EH951" s="166">
        <f t="shared" si="514"/>
        <v>2</v>
      </c>
      <c r="EI951" s="205">
        <f t="shared" si="515"/>
        <v>2.8114802377671824</v>
      </c>
      <c r="EJ951" s="205">
        <f t="shared" si="516"/>
        <v>1.6538119045689308</v>
      </c>
      <c r="EK951" s="51">
        <f t="shared" si="483"/>
        <v>0.94618136931076813</v>
      </c>
      <c r="EL951" s="220">
        <f t="shared" si="517"/>
        <v>0.32835988111640879</v>
      </c>
      <c r="EM951" s="221">
        <f t="shared" si="518"/>
        <v>4.6496594866796546</v>
      </c>
      <c r="EN951" s="191"/>
      <c r="EO951" s="313"/>
      <c r="EP951" s="192" t="s">
        <v>354</v>
      </c>
      <c r="EQ951" s="222">
        <f t="shared" si="519"/>
        <v>2.8114802377671824</v>
      </c>
      <c r="ER951" s="191">
        <f t="shared" si="520"/>
        <v>1.6538119045689308</v>
      </c>
      <c r="ES951" s="51">
        <f t="shared" si="521"/>
        <v>0.94618136931076813</v>
      </c>
      <c r="ET951" s="191">
        <f t="shared" si="484"/>
        <v>3.7965598811164085</v>
      </c>
      <c r="EU951" s="191">
        <f t="shared" si="522"/>
        <v>4.6496594866796546</v>
      </c>
      <c r="EV951" s="191"/>
      <c r="EW951" s="191"/>
      <c r="EX951" s="192" t="str">
        <f t="shared" si="523"/>
        <v>Front</v>
      </c>
      <c r="EY951" s="145"/>
      <c r="EZ951" s="191"/>
      <c r="FA951" s="191"/>
      <c r="FB951" s="191"/>
      <c r="FC951" s="191"/>
      <c r="FD951" s="191"/>
      <c r="FE951" s="191"/>
      <c r="FF951" s="192"/>
      <c r="FG951" s="145"/>
      <c r="FH951" s="191"/>
      <c r="FI951" s="191"/>
      <c r="FJ951" s="191"/>
      <c r="FK951" s="191"/>
      <c r="FL951" s="191"/>
      <c r="FM951" s="191"/>
      <c r="FN951" s="192"/>
      <c r="FO951" s="145"/>
      <c r="FP951" s="191"/>
      <c r="FQ951" s="191"/>
      <c r="FR951" s="191"/>
      <c r="FS951" s="191"/>
      <c r="FT951" s="191"/>
      <c r="FU951" s="191"/>
      <c r="FV951" s="192"/>
      <c r="FW951" s="191"/>
      <c r="FX951" s="191"/>
      <c r="FY951" s="191"/>
      <c r="FZ951" s="191"/>
      <c r="GA951" s="191"/>
      <c r="GB951" s="191"/>
      <c r="GC951" s="191"/>
      <c r="GD951" s="210"/>
      <c r="GE951" s="145"/>
      <c r="GF951" s="191"/>
      <c r="GG951" s="191"/>
      <c r="GH951" s="191"/>
      <c r="GI951" s="191"/>
      <c r="GJ951" s="191"/>
      <c r="GK951" s="191"/>
      <c r="GL951" s="210"/>
      <c r="GM951" s="145"/>
      <c r="GN951" s="191"/>
      <c r="GO951" s="191"/>
      <c r="GP951" s="191"/>
      <c r="GQ951" s="191"/>
      <c r="GR951" s="191"/>
      <c r="GS951" s="191"/>
      <c r="GT951" s="210"/>
      <c r="GU951" s="145"/>
      <c r="GV951" s="191"/>
      <c r="GW951" s="191"/>
      <c r="GX951" s="191"/>
      <c r="GY951" s="191"/>
      <c r="GZ951" s="191"/>
      <c r="HA951" s="191"/>
      <c r="HB951" s="210"/>
      <c r="HC951" s="145"/>
      <c r="HD951" s="191"/>
      <c r="HE951" s="191"/>
      <c r="HF951" s="191"/>
      <c r="HG951" s="191"/>
      <c r="HH951" s="191"/>
      <c r="HI951" s="191"/>
      <c r="HJ951" s="210"/>
      <c r="HR951" s="310"/>
    </row>
    <row r="952" spans="1:226" s="309" customFormat="1" ht="14.45" customHeight="1" x14ac:dyDescent="0.25">
      <c r="A952" s="211" t="s">
        <v>431</v>
      </c>
      <c r="B952" s="194" t="s">
        <v>0</v>
      </c>
      <c r="C952" s="31">
        <f t="shared" si="485"/>
        <v>942</v>
      </c>
      <c r="D952" s="173" t="str">
        <f t="shared" si="486"/>
        <v>Dw_942</v>
      </c>
      <c r="E952" s="4">
        <v>660.00275017469448</v>
      </c>
      <c r="F952" s="195" t="s">
        <v>360</v>
      </c>
      <c r="G952" s="195">
        <v>17.5</v>
      </c>
      <c r="H952" s="3">
        <f t="shared" si="487"/>
        <v>47.668643793371061</v>
      </c>
      <c r="I952" s="196">
        <f t="shared" si="488"/>
        <v>171.46049245588483</v>
      </c>
      <c r="J952" s="1">
        <f t="shared" si="489"/>
        <v>0.3</v>
      </c>
      <c r="K952" s="280">
        <f t="shared" si="490"/>
        <v>0.67572230865987115</v>
      </c>
      <c r="L952" s="280">
        <f t="shared" si="491"/>
        <v>0.76518588038599977</v>
      </c>
      <c r="M952" s="225">
        <f t="shared" si="492"/>
        <v>1.0790772223295051</v>
      </c>
      <c r="N952" s="15" t="s">
        <v>432</v>
      </c>
      <c r="O952" s="197">
        <f t="shared" si="493"/>
        <v>0.57388941028949991</v>
      </c>
      <c r="P952" s="198">
        <f t="shared" si="494"/>
        <v>0</v>
      </c>
      <c r="Q952" s="198">
        <f t="shared" si="495"/>
        <v>0</v>
      </c>
      <c r="R952" s="198">
        <f t="shared" si="496"/>
        <v>0.75605164090569488</v>
      </c>
      <c r="S952" s="77">
        <f t="shared" si="497"/>
        <v>0.81849209010228152</v>
      </c>
      <c r="T952" s="199"/>
      <c r="U952" s="3">
        <f t="shared" si="498"/>
        <v>1.6179262313156546</v>
      </c>
      <c r="V952" s="98">
        <f t="shared" si="499"/>
        <v>8.9001299859295422</v>
      </c>
      <c r="W952" s="49">
        <f t="shared" si="500"/>
        <v>5.3559491680157167</v>
      </c>
      <c r="X952" s="317">
        <f t="shared" si="501"/>
        <v>6.6025491211600576E-2</v>
      </c>
      <c r="Y952" s="318">
        <v>6.602549121160059E-2</v>
      </c>
      <c r="Z952" s="200"/>
      <c r="AA952" s="66"/>
      <c r="AB952" s="66"/>
      <c r="AC952" s="66">
        <v>250</v>
      </c>
      <c r="AD952" s="66"/>
      <c r="AE952" s="66"/>
      <c r="AF952" s="66"/>
      <c r="AG952" s="66"/>
      <c r="AH952" s="195"/>
      <c r="AI952" s="34"/>
      <c r="AJ952" s="229">
        <v>180</v>
      </c>
      <c r="AK952" s="34"/>
      <c r="AL952" s="34"/>
      <c r="AM952" s="34"/>
      <c r="AN952" s="201"/>
      <c r="AO952" s="201"/>
      <c r="AP952" s="202">
        <v>240</v>
      </c>
      <c r="AQ952" s="18"/>
      <c r="AR952" s="18"/>
      <c r="AS952" s="18"/>
      <c r="AT952" s="51"/>
      <c r="AU952" s="17"/>
      <c r="AV952" s="18"/>
      <c r="AW952" s="112"/>
      <c r="AX952" s="103"/>
      <c r="AY952" s="18"/>
      <c r="AZ952" s="18"/>
      <c r="BA952" s="18"/>
      <c r="BB952" s="17"/>
      <c r="BC952" s="19"/>
      <c r="BD952" s="19"/>
      <c r="BE952" s="19"/>
      <c r="BF952" s="17"/>
      <c r="BG952" s="18"/>
      <c r="BH952" s="18"/>
      <c r="BI952" s="128"/>
      <c r="BJ952" s="331"/>
      <c r="BK952" s="332"/>
      <c r="BL952" s="332"/>
      <c r="BM952" s="332"/>
      <c r="BN952" s="333"/>
      <c r="BO952" s="203">
        <f t="shared" si="502"/>
        <v>6.9363999999999999</v>
      </c>
      <c r="BP952" s="285">
        <v>6.8722455154505306</v>
      </c>
      <c r="BQ952" s="204">
        <v>2.7563603100669156</v>
      </c>
      <c r="BR952" s="204"/>
      <c r="BS952" s="47"/>
      <c r="BT952" s="42"/>
      <c r="BU952" s="42"/>
      <c r="BV952" s="42"/>
      <c r="BW952" s="43"/>
      <c r="BX952" s="191"/>
      <c r="BY952" s="191"/>
      <c r="BZ952" s="205"/>
      <c r="CA952" s="191"/>
      <c r="CB952" s="206"/>
      <c r="CC952" s="191"/>
      <c r="CD952" s="207">
        <f t="shared" si="503"/>
        <v>51.438147736765451</v>
      </c>
      <c r="CE952" s="47" t="s">
        <v>356</v>
      </c>
      <c r="CF952" s="42">
        <v>31.8</v>
      </c>
      <c r="CG952" s="42" t="s">
        <v>353</v>
      </c>
      <c r="CH952" s="42">
        <v>175</v>
      </c>
      <c r="CI952" s="191"/>
      <c r="CJ952" s="192"/>
      <c r="CK952" s="191" t="s">
        <v>357</v>
      </c>
      <c r="CL952" s="191" t="s">
        <v>358</v>
      </c>
      <c r="CM952" s="208">
        <v>0.13</v>
      </c>
      <c r="CN952" s="191">
        <v>470</v>
      </c>
      <c r="CO952" s="205">
        <f t="shared" si="504"/>
        <v>66.15165101771484</v>
      </c>
      <c r="CP952" s="191">
        <f t="shared" si="505"/>
        <v>38.57861080257409</v>
      </c>
      <c r="CQ952" s="145" t="s">
        <v>353</v>
      </c>
      <c r="CR952" s="191">
        <v>175</v>
      </c>
      <c r="CS952" s="191"/>
      <c r="CT952" s="191"/>
      <c r="CU952" s="191"/>
      <c r="CV952" s="192"/>
      <c r="CW952" s="191" t="s">
        <v>357</v>
      </c>
      <c r="CX952" s="209" t="s">
        <v>358</v>
      </c>
      <c r="CY952" s="208">
        <v>0.13</v>
      </c>
      <c r="CZ952" s="191">
        <v>470</v>
      </c>
      <c r="DA952" s="191"/>
      <c r="DB952" s="191">
        <f t="shared" si="506"/>
        <v>47.668643793371061</v>
      </c>
      <c r="DC952" s="43">
        <f t="shared" si="507"/>
        <v>0</v>
      </c>
      <c r="DD952" s="191" t="s">
        <v>362</v>
      </c>
      <c r="DE952" s="191">
        <v>100</v>
      </c>
      <c r="DF952" s="191" t="s">
        <v>361</v>
      </c>
      <c r="DG952" s="191">
        <v>20</v>
      </c>
      <c r="DH952" s="191" t="s">
        <v>353</v>
      </c>
      <c r="DI952" s="192">
        <v>175</v>
      </c>
      <c r="DJ952" s="191"/>
      <c r="DK952" s="209"/>
      <c r="DL952" s="208"/>
      <c r="DM952" s="191"/>
      <c r="DN952" s="191">
        <f t="shared" si="508"/>
        <v>47.668643793371061</v>
      </c>
      <c r="DO952" s="192">
        <f t="shared" si="509"/>
        <v>0</v>
      </c>
      <c r="DP952" s="191">
        <v>1</v>
      </c>
      <c r="DQ952" s="191" t="s">
        <v>363</v>
      </c>
      <c r="DR952" s="191" t="s">
        <v>371</v>
      </c>
      <c r="DS952" s="208">
        <v>0.13400000000000001</v>
      </c>
      <c r="DT952" s="191">
        <v>580</v>
      </c>
      <c r="DU952" s="191">
        <f t="shared" si="510"/>
        <v>6.8722455154505306</v>
      </c>
      <c r="DV952" s="191">
        <v>0.375</v>
      </c>
      <c r="DW952" s="191">
        <v>0.45</v>
      </c>
      <c r="DX952" s="192">
        <f t="shared" si="511"/>
        <v>8.5730246227942413</v>
      </c>
      <c r="DY952" s="191">
        <v>1</v>
      </c>
      <c r="DZ952" s="191" t="s">
        <v>363</v>
      </c>
      <c r="EA952" s="191" t="s">
        <v>371</v>
      </c>
      <c r="EB952" s="208">
        <v>0.13400000000000001</v>
      </c>
      <c r="EC952" s="191">
        <v>580</v>
      </c>
      <c r="ED952" s="191">
        <f t="shared" si="512"/>
        <v>2.7563603100669156</v>
      </c>
      <c r="EE952" s="191">
        <v>0.47499999999999998</v>
      </c>
      <c r="EF952" s="191">
        <v>0.47499999999999998</v>
      </c>
      <c r="EG952" s="191">
        <f t="shared" si="513"/>
        <v>4.2865123113971206</v>
      </c>
      <c r="EH952" s="166">
        <f t="shared" si="514"/>
        <v>2</v>
      </c>
      <c r="EI952" s="205">
        <f t="shared" si="515"/>
        <v>2.7504745932366128</v>
      </c>
      <c r="EJ952" s="205">
        <f t="shared" si="516"/>
        <v>1.6179262313156546</v>
      </c>
      <c r="EK952" s="51">
        <f t="shared" si="483"/>
        <v>0.88843407875126101</v>
      </c>
      <c r="EL952" s="220">
        <f t="shared" si="517"/>
        <v>0.35886270338169357</v>
      </c>
      <c r="EM952" s="221">
        <f t="shared" si="518"/>
        <v>4.4500649929647711</v>
      </c>
      <c r="EN952" s="191"/>
      <c r="EO952" s="313"/>
      <c r="EP952" s="192" t="s">
        <v>354</v>
      </c>
      <c r="EQ952" s="222">
        <f t="shared" si="519"/>
        <v>2.7504745932366128</v>
      </c>
      <c r="ER952" s="191">
        <f t="shared" si="520"/>
        <v>1.6179262313156546</v>
      </c>
      <c r="ES952" s="51">
        <f t="shared" si="521"/>
        <v>0.88843407875126101</v>
      </c>
      <c r="ET952" s="191">
        <f t="shared" si="484"/>
        <v>3.8270627033816935</v>
      </c>
      <c r="EU952" s="191">
        <f t="shared" si="522"/>
        <v>4.4500649929647711</v>
      </c>
      <c r="EV952" s="191"/>
      <c r="EW952" s="191"/>
      <c r="EX952" s="192" t="str">
        <f t="shared" si="523"/>
        <v>Front</v>
      </c>
      <c r="EY952" s="145"/>
      <c r="EZ952" s="191"/>
      <c r="FA952" s="191"/>
      <c r="FB952" s="191"/>
      <c r="FC952" s="191"/>
      <c r="FD952" s="191"/>
      <c r="FE952" s="191"/>
      <c r="FF952" s="192"/>
      <c r="FG952" s="145"/>
      <c r="FH952" s="191"/>
      <c r="FI952" s="191"/>
      <c r="FJ952" s="191"/>
      <c r="FK952" s="191"/>
      <c r="FL952" s="191"/>
      <c r="FM952" s="191"/>
      <c r="FN952" s="192"/>
      <c r="FO952" s="145"/>
      <c r="FP952" s="191"/>
      <c r="FQ952" s="191"/>
      <c r="FR952" s="191"/>
      <c r="FS952" s="191"/>
      <c r="FT952" s="191"/>
      <c r="FU952" s="191"/>
      <c r="FV952" s="192"/>
      <c r="FW952" s="191"/>
      <c r="FX952" s="191"/>
      <c r="FY952" s="191"/>
      <c r="FZ952" s="191"/>
      <c r="GA952" s="191"/>
      <c r="GB952" s="191"/>
      <c r="GC952" s="191"/>
      <c r="GD952" s="210"/>
      <c r="GE952" s="145"/>
      <c r="GF952" s="191"/>
      <c r="GG952" s="191"/>
      <c r="GH952" s="191"/>
      <c r="GI952" s="191"/>
      <c r="GJ952" s="191"/>
      <c r="GK952" s="191"/>
      <c r="GL952" s="210"/>
      <c r="GM952" s="145"/>
      <c r="GN952" s="191"/>
      <c r="GO952" s="191"/>
      <c r="GP952" s="191"/>
      <c r="GQ952" s="191"/>
      <c r="GR952" s="191"/>
      <c r="GS952" s="191"/>
      <c r="GT952" s="210"/>
      <c r="GU952" s="145"/>
      <c r="GV952" s="191"/>
      <c r="GW952" s="191"/>
      <c r="GX952" s="191"/>
      <c r="GY952" s="191"/>
      <c r="GZ952" s="191"/>
      <c r="HA952" s="191"/>
      <c r="HB952" s="210"/>
      <c r="HC952" s="145"/>
      <c r="HD952" s="191"/>
      <c r="HE952" s="191"/>
      <c r="HF952" s="191"/>
      <c r="HG952" s="191"/>
      <c r="HH952" s="191"/>
      <c r="HI952" s="191"/>
      <c r="HJ952" s="210"/>
      <c r="HR952" s="310"/>
    </row>
    <row r="953" spans="1:226" s="309" customFormat="1" ht="14.45" customHeight="1" x14ac:dyDescent="0.25">
      <c r="A953" s="211" t="s">
        <v>431</v>
      </c>
      <c r="B953" s="194" t="s">
        <v>0</v>
      </c>
      <c r="C953" s="31">
        <f t="shared" si="485"/>
        <v>943</v>
      </c>
      <c r="D953" s="173" t="str">
        <f t="shared" si="486"/>
        <v>Dw_943</v>
      </c>
      <c r="E953" s="4">
        <v>523.51333681654046</v>
      </c>
      <c r="F953" s="195" t="s">
        <v>360</v>
      </c>
      <c r="G953" s="195">
        <v>17.5</v>
      </c>
      <c r="H953" s="3">
        <f t="shared" si="487"/>
        <v>44.715865828160922</v>
      </c>
      <c r="I953" s="196">
        <f t="shared" si="488"/>
        <v>165.58379115252706</v>
      </c>
      <c r="J953" s="1">
        <f t="shared" si="489"/>
        <v>0.3</v>
      </c>
      <c r="K953" s="280">
        <f t="shared" si="490"/>
        <v>0.65231508739738708</v>
      </c>
      <c r="L953" s="280">
        <f t="shared" si="491"/>
        <v>0.76402788597961979</v>
      </c>
      <c r="M953" s="225">
        <f t="shared" si="492"/>
        <v>1.1109063064249998</v>
      </c>
      <c r="N953" s="15" t="s">
        <v>432</v>
      </c>
      <c r="O953" s="197">
        <f t="shared" si="493"/>
        <v>0.57302091448471482</v>
      </c>
      <c r="P953" s="198">
        <f t="shared" si="494"/>
        <v>0</v>
      </c>
      <c r="Q953" s="198">
        <f t="shared" si="495"/>
        <v>0</v>
      </c>
      <c r="R953" s="198">
        <f t="shared" si="496"/>
        <v>0.77835257615013842</v>
      </c>
      <c r="S953" s="77">
        <f t="shared" si="497"/>
        <v>0.76578085455668765</v>
      </c>
      <c r="T953" s="199"/>
      <c r="U953" s="3">
        <f t="shared" si="498"/>
        <v>1.8096651746896997</v>
      </c>
      <c r="V953" s="98">
        <f t="shared" si="499"/>
        <v>11.134619351247986</v>
      </c>
      <c r="W953" s="49">
        <f t="shared" si="500"/>
        <v>4.0159312516731065</v>
      </c>
      <c r="X953" s="317">
        <f t="shared" si="501"/>
        <v>9.0460017497095827E-2</v>
      </c>
      <c r="Y953" s="318">
        <v>9.0460017497095854E-2</v>
      </c>
      <c r="Z953" s="200"/>
      <c r="AA953" s="66"/>
      <c r="AB953" s="66"/>
      <c r="AC953" s="66">
        <v>250</v>
      </c>
      <c r="AD953" s="66"/>
      <c r="AE953" s="66"/>
      <c r="AF953" s="66"/>
      <c r="AG953" s="66"/>
      <c r="AH953" s="195"/>
      <c r="AI953" s="34"/>
      <c r="AJ953" s="229">
        <v>180</v>
      </c>
      <c r="AK953" s="34"/>
      <c r="AL953" s="34"/>
      <c r="AM953" s="34"/>
      <c r="AN953" s="201"/>
      <c r="AO953" s="201"/>
      <c r="AP953" s="202">
        <v>240</v>
      </c>
      <c r="AQ953" s="18"/>
      <c r="AR953" s="18"/>
      <c r="AS953" s="18"/>
      <c r="AT953" s="51"/>
      <c r="AU953" s="17"/>
      <c r="AV953" s="18"/>
      <c r="AW953" s="112"/>
      <c r="AX953" s="103"/>
      <c r="AY953" s="18"/>
      <c r="AZ953" s="18"/>
      <c r="BA953" s="18"/>
      <c r="BB953" s="17"/>
      <c r="BC953" s="19"/>
      <c r="BD953" s="19"/>
      <c r="BE953" s="19"/>
      <c r="BF953" s="17"/>
      <c r="BG953" s="18"/>
      <c r="BH953" s="18"/>
      <c r="BI953" s="128"/>
      <c r="BJ953" s="331"/>
      <c r="BK953" s="332"/>
      <c r="BL953" s="332"/>
      <c r="BM953" s="332"/>
      <c r="BN953" s="333"/>
      <c r="BO953" s="203">
        <f t="shared" si="502"/>
        <v>6.9363999999999999</v>
      </c>
      <c r="BP953" s="285">
        <v>6.4465523655153856</v>
      </c>
      <c r="BQ953" s="204">
        <v>2.8451143445907547</v>
      </c>
      <c r="BR953" s="204"/>
      <c r="BS953" s="47"/>
      <c r="BT953" s="42"/>
      <c r="BU953" s="42"/>
      <c r="BV953" s="42"/>
      <c r="BW953" s="43"/>
      <c r="BX953" s="191"/>
      <c r="BY953" s="191"/>
      <c r="BZ953" s="205"/>
      <c r="CA953" s="191"/>
      <c r="CB953" s="206"/>
      <c r="CC953" s="191"/>
      <c r="CD953" s="207">
        <f t="shared" si="503"/>
        <v>49.675137345758117</v>
      </c>
      <c r="CE953" s="47" t="s">
        <v>356</v>
      </c>
      <c r="CF953" s="42">
        <v>31.8</v>
      </c>
      <c r="CG953" s="42" t="s">
        <v>353</v>
      </c>
      <c r="CH953" s="42">
        <v>175</v>
      </c>
      <c r="CI953" s="191"/>
      <c r="CJ953" s="192"/>
      <c r="CK953" s="191" t="s">
        <v>357</v>
      </c>
      <c r="CL953" s="191" t="s">
        <v>358</v>
      </c>
      <c r="CM953" s="208">
        <v>0.13</v>
      </c>
      <c r="CN953" s="191">
        <v>470</v>
      </c>
      <c r="CO953" s="205">
        <f t="shared" si="504"/>
        <v>66.180505644777327</v>
      </c>
      <c r="CP953" s="191">
        <f t="shared" si="505"/>
        <v>37.256353009318588</v>
      </c>
      <c r="CQ953" s="145" t="s">
        <v>353</v>
      </c>
      <c r="CR953" s="191">
        <v>175</v>
      </c>
      <c r="CS953" s="191"/>
      <c r="CT953" s="191"/>
      <c r="CU953" s="191"/>
      <c r="CV953" s="192"/>
      <c r="CW953" s="191" t="s">
        <v>357</v>
      </c>
      <c r="CX953" s="209" t="s">
        <v>358</v>
      </c>
      <c r="CY953" s="208">
        <v>0.13</v>
      </c>
      <c r="CZ953" s="191">
        <v>470</v>
      </c>
      <c r="DA953" s="191"/>
      <c r="DB953" s="191">
        <f t="shared" si="506"/>
        <v>44.715865828160922</v>
      </c>
      <c r="DC953" s="43">
        <f t="shared" si="507"/>
        <v>0</v>
      </c>
      <c r="DD953" s="191" t="s">
        <v>362</v>
      </c>
      <c r="DE953" s="191">
        <v>100</v>
      </c>
      <c r="DF953" s="191" t="s">
        <v>361</v>
      </c>
      <c r="DG953" s="191">
        <v>20</v>
      </c>
      <c r="DH953" s="191" t="s">
        <v>353</v>
      </c>
      <c r="DI953" s="192">
        <v>175</v>
      </c>
      <c r="DJ953" s="191"/>
      <c r="DK953" s="209"/>
      <c r="DL953" s="208"/>
      <c r="DM953" s="191"/>
      <c r="DN953" s="191">
        <f t="shared" si="508"/>
        <v>44.715865828160922</v>
      </c>
      <c r="DO953" s="192">
        <f t="shared" si="509"/>
        <v>0</v>
      </c>
      <c r="DP953" s="191">
        <v>1</v>
      </c>
      <c r="DQ953" s="191" t="s">
        <v>363</v>
      </c>
      <c r="DR953" s="191" t="s">
        <v>371</v>
      </c>
      <c r="DS953" s="208">
        <v>0.13400000000000001</v>
      </c>
      <c r="DT953" s="191">
        <v>580</v>
      </c>
      <c r="DU953" s="191">
        <f t="shared" si="510"/>
        <v>6.4465523655153856</v>
      </c>
      <c r="DV953" s="191">
        <v>0.375</v>
      </c>
      <c r="DW953" s="191">
        <v>0.45</v>
      </c>
      <c r="DX953" s="192">
        <f t="shared" si="511"/>
        <v>8.2791895576263528</v>
      </c>
      <c r="DY953" s="191">
        <v>1</v>
      </c>
      <c r="DZ953" s="191" t="s">
        <v>363</v>
      </c>
      <c r="EA953" s="191" t="s">
        <v>371</v>
      </c>
      <c r="EB953" s="208">
        <v>0.13400000000000001</v>
      </c>
      <c r="EC953" s="191">
        <v>580</v>
      </c>
      <c r="ED953" s="191">
        <f t="shared" si="512"/>
        <v>2.8451143445907547</v>
      </c>
      <c r="EE953" s="191">
        <v>0.47499999999999998</v>
      </c>
      <c r="EF953" s="191">
        <v>0.47499999999999998</v>
      </c>
      <c r="EG953" s="191">
        <f t="shared" si="513"/>
        <v>4.1395947788131764</v>
      </c>
      <c r="EH953" s="166">
        <f t="shared" si="514"/>
        <v>2</v>
      </c>
      <c r="EI953" s="205">
        <f t="shared" si="515"/>
        <v>3.0764307969724896</v>
      </c>
      <c r="EJ953" s="205">
        <f t="shared" si="516"/>
        <v>1.8096651746896999</v>
      </c>
      <c r="EK953" s="51">
        <f t="shared" si="483"/>
        <v>0.78544916990105484</v>
      </c>
      <c r="EL953" s="220">
        <f t="shared" si="517"/>
        <v>0.1958846015137552</v>
      </c>
      <c r="EM953" s="221">
        <f t="shared" si="518"/>
        <v>5.567309675623993</v>
      </c>
      <c r="EN953" s="191"/>
      <c r="EO953" s="313"/>
      <c r="EP953" s="192" t="s">
        <v>354</v>
      </c>
      <c r="EQ953" s="222">
        <f t="shared" si="519"/>
        <v>3.0764307969724896</v>
      </c>
      <c r="ER953" s="191">
        <f t="shared" si="520"/>
        <v>1.8096651746896999</v>
      </c>
      <c r="ES953" s="51">
        <f t="shared" si="521"/>
        <v>0.78544916990105484</v>
      </c>
      <c r="ET953" s="191">
        <f t="shared" si="484"/>
        <v>3.6640846015137551</v>
      </c>
      <c r="EU953" s="191">
        <f t="shared" si="522"/>
        <v>5.567309675623993</v>
      </c>
      <c r="EV953" s="191"/>
      <c r="EW953" s="191"/>
      <c r="EX953" s="192" t="str">
        <f t="shared" si="523"/>
        <v>Front</v>
      </c>
      <c r="EY953" s="145"/>
      <c r="EZ953" s="191"/>
      <c r="FA953" s="191"/>
      <c r="FB953" s="191"/>
      <c r="FC953" s="191"/>
      <c r="FD953" s="191"/>
      <c r="FE953" s="191"/>
      <c r="FF953" s="192"/>
      <c r="FG953" s="145"/>
      <c r="FH953" s="191"/>
      <c r="FI953" s="191"/>
      <c r="FJ953" s="191"/>
      <c r="FK953" s="191"/>
      <c r="FL953" s="191"/>
      <c r="FM953" s="191"/>
      <c r="FN953" s="192"/>
      <c r="FO953" s="145"/>
      <c r="FP953" s="191"/>
      <c r="FQ953" s="191"/>
      <c r="FR953" s="191"/>
      <c r="FS953" s="191"/>
      <c r="FT953" s="191"/>
      <c r="FU953" s="191"/>
      <c r="FV953" s="192"/>
      <c r="FW953" s="191"/>
      <c r="FX953" s="191"/>
      <c r="FY953" s="191"/>
      <c r="FZ953" s="191"/>
      <c r="GA953" s="191"/>
      <c r="GB953" s="191"/>
      <c r="GC953" s="191"/>
      <c r="GD953" s="210"/>
      <c r="GE953" s="145"/>
      <c r="GF953" s="191"/>
      <c r="GG953" s="191"/>
      <c r="GH953" s="191"/>
      <c r="GI953" s="191"/>
      <c r="GJ953" s="191"/>
      <c r="GK953" s="191"/>
      <c r="GL953" s="210"/>
      <c r="GM953" s="145"/>
      <c r="GN953" s="191"/>
      <c r="GO953" s="191"/>
      <c r="GP953" s="191"/>
      <c r="GQ953" s="191"/>
      <c r="GR953" s="191"/>
      <c r="GS953" s="191"/>
      <c r="GT953" s="210"/>
      <c r="GU953" s="145"/>
      <c r="GV953" s="191"/>
      <c r="GW953" s="191"/>
      <c r="GX953" s="191"/>
      <c r="GY953" s="191"/>
      <c r="GZ953" s="191"/>
      <c r="HA953" s="191"/>
      <c r="HB953" s="210"/>
      <c r="HC953" s="145"/>
      <c r="HD953" s="191"/>
      <c r="HE953" s="191"/>
      <c r="HF953" s="191"/>
      <c r="HG953" s="191"/>
      <c r="HH953" s="191"/>
      <c r="HI953" s="191"/>
      <c r="HJ953" s="210"/>
      <c r="HR953" s="310"/>
    </row>
    <row r="954" spans="1:226" s="309" customFormat="1" ht="14.45" customHeight="1" x14ac:dyDescent="0.25">
      <c r="A954" s="211" t="s">
        <v>431</v>
      </c>
      <c r="B954" s="194" t="s">
        <v>0</v>
      </c>
      <c r="C954" s="31">
        <f t="shared" si="485"/>
        <v>944</v>
      </c>
      <c r="D954" s="173" t="str">
        <f t="shared" si="486"/>
        <v>Dw_944</v>
      </c>
      <c r="E954" s="4">
        <v>741.33494783957713</v>
      </c>
      <c r="F954" s="195" t="s">
        <v>360</v>
      </c>
      <c r="G954" s="195">
        <v>17.5</v>
      </c>
      <c r="H954" s="3">
        <f t="shared" si="487"/>
        <v>49.351171550710205</v>
      </c>
      <c r="I954" s="196">
        <f t="shared" si="488"/>
        <v>183.29742452160013</v>
      </c>
      <c r="J954" s="1">
        <f t="shared" si="489"/>
        <v>0.3</v>
      </c>
      <c r="K954" s="280">
        <f t="shared" si="490"/>
        <v>0.65002865927099451</v>
      </c>
      <c r="L954" s="280">
        <f t="shared" si="491"/>
        <v>0.73710907131801784</v>
      </c>
      <c r="M954" s="225">
        <f t="shared" si="492"/>
        <v>1.1142436061518119</v>
      </c>
      <c r="N954" s="15" t="s">
        <v>432</v>
      </c>
      <c r="O954" s="197">
        <f t="shared" si="493"/>
        <v>0.55283180348851335</v>
      </c>
      <c r="P954" s="198">
        <f t="shared" si="494"/>
        <v>0</v>
      </c>
      <c r="Q954" s="198">
        <f t="shared" si="495"/>
        <v>0</v>
      </c>
      <c r="R954" s="198">
        <f t="shared" si="496"/>
        <v>0.78069084340519479</v>
      </c>
      <c r="S954" s="77">
        <f t="shared" si="497"/>
        <v>0.80120083529034281</v>
      </c>
      <c r="T954" s="199"/>
      <c r="U954" s="3">
        <f t="shared" si="498"/>
        <v>1.7144603967992755</v>
      </c>
      <c r="V954" s="98">
        <f t="shared" si="499"/>
        <v>9.9938731374566387</v>
      </c>
      <c r="W954" s="49">
        <f t="shared" si="500"/>
        <v>4.9381426872174288</v>
      </c>
      <c r="X954" s="317">
        <f t="shared" si="501"/>
        <v>7.1390627317211283E-2</v>
      </c>
      <c r="Y954" s="318">
        <v>7.1390627317211283E-2</v>
      </c>
      <c r="Z954" s="200"/>
      <c r="AA954" s="66"/>
      <c r="AB954" s="66"/>
      <c r="AC954" s="66">
        <v>250</v>
      </c>
      <c r="AD954" s="66"/>
      <c r="AE954" s="66"/>
      <c r="AF954" s="66"/>
      <c r="AG954" s="66"/>
      <c r="AH954" s="195"/>
      <c r="AI954" s="34"/>
      <c r="AJ954" s="229">
        <v>180</v>
      </c>
      <c r="AK954" s="34"/>
      <c r="AL954" s="34"/>
      <c r="AM954" s="34"/>
      <c r="AN954" s="201"/>
      <c r="AO954" s="201"/>
      <c r="AP954" s="202">
        <v>240</v>
      </c>
      <c r="AQ954" s="18"/>
      <c r="AR954" s="18"/>
      <c r="AS954" s="18"/>
      <c r="AT954" s="51"/>
      <c r="AU954" s="17"/>
      <c r="AV954" s="18"/>
      <c r="AW954" s="112"/>
      <c r="AX954" s="103"/>
      <c r="AY954" s="18"/>
      <c r="AZ954" s="18"/>
      <c r="BA954" s="18"/>
      <c r="BB954" s="17"/>
      <c r="BC954" s="19"/>
      <c r="BD954" s="19"/>
      <c r="BE954" s="19"/>
      <c r="BF954" s="17"/>
      <c r="BG954" s="18"/>
      <c r="BH954" s="18"/>
      <c r="BI954" s="128"/>
      <c r="BJ954" s="331"/>
      <c r="BK954" s="332"/>
      <c r="BL954" s="332"/>
      <c r="BM954" s="332"/>
      <c r="BN954" s="333"/>
      <c r="BO954" s="203">
        <f t="shared" si="502"/>
        <v>6.9363999999999999</v>
      </c>
      <c r="BP954" s="285">
        <v>7.1148104997852206</v>
      </c>
      <c r="BQ954" s="204">
        <v>3.0102417660554157</v>
      </c>
      <c r="BR954" s="204"/>
      <c r="BS954" s="47"/>
      <c r="BT954" s="42"/>
      <c r="BU954" s="42"/>
      <c r="BV954" s="42"/>
      <c r="BW954" s="43"/>
      <c r="BX954" s="191"/>
      <c r="BY954" s="191"/>
      <c r="BZ954" s="205"/>
      <c r="CA954" s="191"/>
      <c r="CB954" s="206"/>
      <c r="CC954" s="191"/>
      <c r="CD954" s="207">
        <f t="shared" si="503"/>
        <v>54.989227356480043</v>
      </c>
      <c r="CE954" s="47" t="s">
        <v>356</v>
      </c>
      <c r="CF954" s="42">
        <v>31.8</v>
      </c>
      <c r="CG954" s="42" t="s">
        <v>353</v>
      </c>
      <c r="CH954" s="42">
        <v>175</v>
      </c>
      <c r="CI954" s="191"/>
      <c r="CJ954" s="192"/>
      <c r="CK954" s="191" t="s">
        <v>357</v>
      </c>
      <c r="CL954" s="191" t="s">
        <v>358</v>
      </c>
      <c r="CM954" s="208">
        <v>0.13</v>
      </c>
      <c r="CN954" s="191">
        <v>470</v>
      </c>
      <c r="CO954" s="205">
        <f t="shared" si="504"/>
        <v>74.623527568751854</v>
      </c>
      <c r="CP954" s="191">
        <f t="shared" si="505"/>
        <v>41.241920517360029</v>
      </c>
      <c r="CQ954" s="145" t="s">
        <v>353</v>
      </c>
      <c r="CR954" s="191">
        <v>175</v>
      </c>
      <c r="CS954" s="191"/>
      <c r="CT954" s="191"/>
      <c r="CU954" s="191"/>
      <c r="CV954" s="192"/>
      <c r="CW954" s="191" t="s">
        <v>357</v>
      </c>
      <c r="CX954" s="209" t="s">
        <v>358</v>
      </c>
      <c r="CY954" s="208">
        <v>0.13</v>
      </c>
      <c r="CZ954" s="191">
        <v>470</v>
      </c>
      <c r="DA954" s="191"/>
      <c r="DB954" s="191">
        <f t="shared" si="506"/>
        <v>49.351171550710205</v>
      </c>
      <c r="DC954" s="43">
        <f t="shared" si="507"/>
        <v>0</v>
      </c>
      <c r="DD954" s="191" t="s">
        <v>362</v>
      </c>
      <c r="DE954" s="191">
        <v>100</v>
      </c>
      <c r="DF954" s="191" t="s">
        <v>361</v>
      </c>
      <c r="DG954" s="191">
        <v>20</v>
      </c>
      <c r="DH954" s="191" t="s">
        <v>353</v>
      </c>
      <c r="DI954" s="192">
        <v>175</v>
      </c>
      <c r="DJ954" s="191"/>
      <c r="DK954" s="209"/>
      <c r="DL954" s="208"/>
      <c r="DM954" s="191"/>
      <c r="DN954" s="191">
        <f t="shared" si="508"/>
        <v>49.351171550710205</v>
      </c>
      <c r="DO954" s="192">
        <f t="shared" si="509"/>
        <v>0</v>
      </c>
      <c r="DP954" s="191">
        <v>1</v>
      </c>
      <c r="DQ954" s="191" t="s">
        <v>363</v>
      </c>
      <c r="DR954" s="191" t="s">
        <v>371</v>
      </c>
      <c r="DS954" s="208">
        <v>0.13400000000000001</v>
      </c>
      <c r="DT954" s="191">
        <v>580</v>
      </c>
      <c r="DU954" s="191">
        <f t="shared" si="510"/>
        <v>7.1148104997852206</v>
      </c>
      <c r="DV954" s="191">
        <v>0.375</v>
      </c>
      <c r="DW954" s="191">
        <v>0.45</v>
      </c>
      <c r="DX954" s="192">
        <f t="shared" si="511"/>
        <v>9.1648712260800078</v>
      </c>
      <c r="DY954" s="191">
        <v>1</v>
      </c>
      <c r="DZ954" s="191" t="s">
        <v>363</v>
      </c>
      <c r="EA954" s="191" t="s">
        <v>371</v>
      </c>
      <c r="EB954" s="208">
        <v>0.13400000000000001</v>
      </c>
      <c r="EC954" s="191">
        <v>580</v>
      </c>
      <c r="ED954" s="191">
        <f t="shared" si="512"/>
        <v>3.0102417660554157</v>
      </c>
      <c r="EE954" s="191">
        <v>0.47499999999999998</v>
      </c>
      <c r="EF954" s="191">
        <v>0.47499999999999998</v>
      </c>
      <c r="EG954" s="191">
        <f t="shared" si="513"/>
        <v>4.5824356130400039</v>
      </c>
      <c r="EH954" s="166">
        <f t="shared" si="514"/>
        <v>2</v>
      </c>
      <c r="EI954" s="205">
        <f t="shared" si="515"/>
        <v>2.9145826745587682</v>
      </c>
      <c r="EJ954" s="205">
        <f t="shared" si="516"/>
        <v>1.7144603967992755</v>
      </c>
      <c r="EK954" s="51">
        <f t="shared" si="483"/>
        <v>1.0457813692561402</v>
      </c>
      <c r="EL954" s="220">
        <f t="shared" si="517"/>
        <v>0.27680866272061588</v>
      </c>
      <c r="EM954" s="221">
        <f t="shared" si="518"/>
        <v>4.9969365687283194</v>
      </c>
      <c r="EN954" s="191"/>
      <c r="EO954" s="313"/>
      <c r="EP954" s="192" t="s">
        <v>354</v>
      </c>
      <c r="EQ954" s="222">
        <f t="shared" si="519"/>
        <v>2.9145826745587682</v>
      </c>
      <c r="ER954" s="191">
        <f t="shared" si="520"/>
        <v>1.7144603967992755</v>
      </c>
      <c r="ES954" s="51">
        <f t="shared" si="521"/>
        <v>1.0457813692561402</v>
      </c>
      <c r="ET954" s="191">
        <f t="shared" si="484"/>
        <v>3.7450086627206156</v>
      </c>
      <c r="EU954" s="191">
        <f t="shared" si="522"/>
        <v>4.9969365687283194</v>
      </c>
      <c r="EV954" s="191"/>
      <c r="EW954" s="191"/>
      <c r="EX954" s="192" t="str">
        <f t="shared" si="523"/>
        <v>Front</v>
      </c>
      <c r="EY954" s="145"/>
      <c r="EZ954" s="191"/>
      <c r="FA954" s="191"/>
      <c r="FB954" s="191"/>
      <c r="FC954" s="191"/>
      <c r="FD954" s="191"/>
      <c r="FE954" s="191"/>
      <c r="FF954" s="192"/>
      <c r="FG954" s="145"/>
      <c r="FH954" s="191"/>
      <c r="FI954" s="191"/>
      <c r="FJ954" s="191"/>
      <c r="FK954" s="191"/>
      <c r="FL954" s="191"/>
      <c r="FM954" s="191"/>
      <c r="FN954" s="192"/>
      <c r="FO954" s="145"/>
      <c r="FP954" s="191"/>
      <c r="FQ954" s="191"/>
      <c r="FR954" s="191"/>
      <c r="FS954" s="191"/>
      <c r="FT954" s="191"/>
      <c r="FU954" s="191"/>
      <c r="FV954" s="192"/>
      <c r="FW954" s="191"/>
      <c r="FX954" s="191"/>
      <c r="FY954" s="191"/>
      <c r="FZ954" s="191"/>
      <c r="GA954" s="191"/>
      <c r="GB954" s="191"/>
      <c r="GC954" s="191"/>
      <c r="GD954" s="210"/>
      <c r="GE954" s="145"/>
      <c r="GF954" s="191"/>
      <c r="GG954" s="191"/>
      <c r="GH954" s="191"/>
      <c r="GI954" s="191"/>
      <c r="GJ954" s="191"/>
      <c r="GK954" s="191"/>
      <c r="GL954" s="210"/>
      <c r="GM954" s="145"/>
      <c r="GN954" s="191"/>
      <c r="GO954" s="191"/>
      <c r="GP954" s="191"/>
      <c r="GQ954" s="191"/>
      <c r="GR954" s="191"/>
      <c r="GS954" s="191"/>
      <c r="GT954" s="210"/>
      <c r="GU954" s="145"/>
      <c r="GV954" s="191"/>
      <c r="GW954" s="191"/>
      <c r="GX954" s="191"/>
      <c r="GY954" s="191"/>
      <c r="GZ954" s="191"/>
      <c r="HA954" s="191"/>
      <c r="HB954" s="210"/>
      <c r="HC954" s="145"/>
      <c r="HD954" s="191"/>
      <c r="HE954" s="191"/>
      <c r="HF954" s="191"/>
      <c r="HG954" s="191"/>
      <c r="HH954" s="191"/>
      <c r="HI954" s="191"/>
      <c r="HJ954" s="210"/>
      <c r="HR954" s="310"/>
    </row>
    <row r="955" spans="1:226" s="309" customFormat="1" ht="14.45" customHeight="1" x14ac:dyDescent="0.25">
      <c r="A955" s="211" t="s">
        <v>431</v>
      </c>
      <c r="B955" s="194" t="s">
        <v>0</v>
      </c>
      <c r="C955" s="31">
        <f t="shared" si="485"/>
        <v>945</v>
      </c>
      <c r="D955" s="173" t="str">
        <f t="shared" si="486"/>
        <v>Dw_945</v>
      </c>
      <c r="E955" s="4">
        <v>443.02443516806841</v>
      </c>
      <c r="F955" s="195" t="s">
        <v>360</v>
      </c>
      <c r="G955" s="195">
        <v>17.5</v>
      </c>
      <c r="H955" s="3">
        <f t="shared" si="487"/>
        <v>56.741579170083845</v>
      </c>
      <c r="I955" s="196">
        <f t="shared" si="488"/>
        <v>201.68990966651793</v>
      </c>
      <c r="J955" s="1">
        <f t="shared" si="489"/>
        <v>0.3</v>
      </c>
      <c r="K955" s="280">
        <f t="shared" si="490"/>
        <v>0.68596759307107558</v>
      </c>
      <c r="L955" s="280">
        <f t="shared" si="491"/>
        <v>0.84012220180600106</v>
      </c>
      <c r="M955" s="225">
        <f t="shared" si="492"/>
        <v>1.0663603971716173</v>
      </c>
      <c r="N955" s="15" t="s">
        <v>432</v>
      </c>
      <c r="O955" s="197">
        <f t="shared" si="493"/>
        <v>0.63009165135450085</v>
      </c>
      <c r="P955" s="198">
        <f t="shared" si="494"/>
        <v>0</v>
      </c>
      <c r="Q955" s="198">
        <f t="shared" si="495"/>
        <v>0</v>
      </c>
      <c r="R955" s="198">
        <f t="shared" si="496"/>
        <v>0.74714164231729363</v>
      </c>
      <c r="S955" s="77">
        <f t="shared" si="497"/>
        <v>0.90960887893514952</v>
      </c>
      <c r="T955" s="199"/>
      <c r="U955" s="3">
        <f t="shared" si="498"/>
        <v>2.181817801123215</v>
      </c>
      <c r="V955" s="98">
        <f t="shared" si="499"/>
        <v>16.185118318813679</v>
      </c>
      <c r="W955" s="49">
        <f t="shared" si="500"/>
        <v>3.505787109639297</v>
      </c>
      <c r="X955" s="317">
        <f t="shared" si="501"/>
        <v>0.11853345613717521</v>
      </c>
      <c r="Y955" s="318">
        <v>0.1185334561371752</v>
      </c>
      <c r="Z955" s="200"/>
      <c r="AA955" s="66"/>
      <c r="AB955" s="66"/>
      <c r="AC955" s="66">
        <v>250</v>
      </c>
      <c r="AD955" s="66"/>
      <c r="AE955" s="66"/>
      <c r="AF955" s="66"/>
      <c r="AG955" s="66"/>
      <c r="AH955" s="195"/>
      <c r="AI955" s="34"/>
      <c r="AJ955" s="229">
        <v>180</v>
      </c>
      <c r="AK955" s="34"/>
      <c r="AL955" s="34"/>
      <c r="AM955" s="34"/>
      <c r="AN955" s="201"/>
      <c r="AO955" s="201"/>
      <c r="AP955" s="202">
        <v>240</v>
      </c>
      <c r="AQ955" s="18"/>
      <c r="AR955" s="18"/>
      <c r="AS955" s="18"/>
      <c r="AT955" s="51"/>
      <c r="AU955" s="17"/>
      <c r="AV955" s="18"/>
      <c r="AW955" s="112"/>
      <c r="AX955" s="103"/>
      <c r="AY955" s="18"/>
      <c r="AZ955" s="18"/>
      <c r="BA955" s="18"/>
      <c r="BB955" s="17"/>
      <c r="BC955" s="19"/>
      <c r="BD955" s="19"/>
      <c r="BE955" s="19"/>
      <c r="BF955" s="17"/>
      <c r="BG955" s="18"/>
      <c r="BH955" s="18"/>
      <c r="BI955" s="128"/>
      <c r="BJ955" s="331"/>
      <c r="BK955" s="332"/>
      <c r="BL955" s="332"/>
      <c r="BM955" s="332"/>
      <c r="BN955" s="333"/>
      <c r="BO955" s="203">
        <f t="shared" si="502"/>
        <v>6.9363999999999999</v>
      </c>
      <c r="BP955" s="285">
        <v>8.1802634176350626</v>
      </c>
      <c r="BQ955" s="204">
        <v>2.9175337470122029</v>
      </c>
      <c r="BR955" s="204"/>
      <c r="BS955" s="47"/>
      <c r="BT955" s="42"/>
      <c r="BU955" s="42"/>
      <c r="BV955" s="42"/>
      <c r="BW955" s="43"/>
      <c r="BX955" s="191"/>
      <c r="BY955" s="191"/>
      <c r="BZ955" s="205"/>
      <c r="CA955" s="191"/>
      <c r="CB955" s="206"/>
      <c r="CC955" s="191"/>
      <c r="CD955" s="207">
        <f t="shared" si="503"/>
        <v>60.506972899955379</v>
      </c>
      <c r="CE955" s="47" t="s">
        <v>356</v>
      </c>
      <c r="CF955" s="42">
        <v>31.8</v>
      </c>
      <c r="CG955" s="42" t="s">
        <v>353</v>
      </c>
      <c r="CH955" s="42">
        <v>175</v>
      </c>
      <c r="CI955" s="191"/>
      <c r="CJ955" s="192"/>
      <c r="CK955" s="191" t="s">
        <v>357</v>
      </c>
      <c r="CL955" s="191" t="s">
        <v>358</v>
      </c>
      <c r="CM955" s="208">
        <v>0.13</v>
      </c>
      <c r="CN955" s="191">
        <v>470</v>
      </c>
      <c r="CO955" s="205">
        <f t="shared" si="504"/>
        <v>78.235197474922387</v>
      </c>
      <c r="CP955" s="191">
        <f t="shared" si="505"/>
        <v>45.380229674966536</v>
      </c>
      <c r="CQ955" s="145" t="s">
        <v>353</v>
      </c>
      <c r="CR955" s="191">
        <v>175</v>
      </c>
      <c r="CS955" s="191"/>
      <c r="CT955" s="191"/>
      <c r="CU955" s="191"/>
      <c r="CV955" s="192"/>
      <c r="CW955" s="191" t="s">
        <v>357</v>
      </c>
      <c r="CX955" s="209" t="s">
        <v>358</v>
      </c>
      <c r="CY955" s="208">
        <v>0.13</v>
      </c>
      <c r="CZ955" s="191">
        <v>470</v>
      </c>
      <c r="DA955" s="191"/>
      <c r="DB955" s="191">
        <f t="shared" si="506"/>
        <v>56.741579170083845</v>
      </c>
      <c r="DC955" s="43">
        <f t="shared" si="507"/>
        <v>0</v>
      </c>
      <c r="DD955" s="191" t="s">
        <v>362</v>
      </c>
      <c r="DE955" s="191">
        <v>100</v>
      </c>
      <c r="DF955" s="191" t="s">
        <v>361</v>
      </c>
      <c r="DG955" s="191">
        <v>20</v>
      </c>
      <c r="DH955" s="191" t="s">
        <v>353</v>
      </c>
      <c r="DI955" s="192">
        <v>175</v>
      </c>
      <c r="DJ955" s="191"/>
      <c r="DK955" s="209"/>
      <c r="DL955" s="208"/>
      <c r="DM955" s="191"/>
      <c r="DN955" s="191">
        <f t="shared" si="508"/>
        <v>56.741579170083845</v>
      </c>
      <c r="DO955" s="192">
        <f t="shared" si="509"/>
        <v>0</v>
      </c>
      <c r="DP955" s="191">
        <v>1</v>
      </c>
      <c r="DQ955" s="191" t="s">
        <v>363</v>
      </c>
      <c r="DR955" s="191" t="s">
        <v>371</v>
      </c>
      <c r="DS955" s="208">
        <v>0.13400000000000001</v>
      </c>
      <c r="DT955" s="191">
        <v>580</v>
      </c>
      <c r="DU955" s="191">
        <f t="shared" si="510"/>
        <v>8.1802634176350626</v>
      </c>
      <c r="DV955" s="191">
        <v>0.375</v>
      </c>
      <c r="DW955" s="191">
        <v>0.45</v>
      </c>
      <c r="DX955" s="192">
        <f t="shared" si="511"/>
        <v>10.084495483325897</v>
      </c>
      <c r="DY955" s="191">
        <v>1</v>
      </c>
      <c r="DZ955" s="191" t="s">
        <v>363</v>
      </c>
      <c r="EA955" s="191" t="s">
        <v>371</v>
      </c>
      <c r="EB955" s="208">
        <v>0.13400000000000001</v>
      </c>
      <c r="EC955" s="191">
        <v>580</v>
      </c>
      <c r="ED955" s="191">
        <f t="shared" si="512"/>
        <v>2.9175337470122029</v>
      </c>
      <c r="EE955" s="191">
        <v>0.47499999999999998</v>
      </c>
      <c r="EF955" s="191">
        <v>0.47499999999999998</v>
      </c>
      <c r="EG955" s="191">
        <f t="shared" si="513"/>
        <v>5.0422477416629485</v>
      </c>
      <c r="EH955" s="166">
        <f t="shared" si="514"/>
        <v>2</v>
      </c>
      <c r="EI955" s="205">
        <f t="shared" si="515"/>
        <v>3.7090902619094654</v>
      </c>
      <c r="EJ955" s="205">
        <f t="shared" si="516"/>
        <v>2.181817801123215</v>
      </c>
      <c r="EK955" s="51">
        <f t="shared" si="483"/>
        <v>0.48571594588898792</v>
      </c>
      <c r="EL955" s="220">
        <f t="shared" si="517"/>
        <v>1.6136548690452672</v>
      </c>
      <c r="EM955" s="221">
        <f t="shared" si="518"/>
        <v>8.0925591594068393</v>
      </c>
      <c r="EN955" s="191"/>
      <c r="EO955" s="313"/>
      <c r="EP955" s="192" t="s">
        <v>354</v>
      </c>
      <c r="EQ955" s="222">
        <f t="shared" si="519"/>
        <v>3.7090902619094654</v>
      </c>
      <c r="ER955" s="191">
        <f t="shared" si="520"/>
        <v>2.181817801123215</v>
      </c>
      <c r="ES955" s="51">
        <f t="shared" si="521"/>
        <v>0.48571594588898792</v>
      </c>
      <c r="ET955" s="191">
        <f t="shared" si="484"/>
        <v>1.6136548690452672</v>
      </c>
      <c r="EU955" s="191">
        <f t="shared" si="522"/>
        <v>8.0925591594068393</v>
      </c>
      <c r="EV955" s="191"/>
      <c r="EW955" s="191"/>
      <c r="EX955" s="192" t="str">
        <f t="shared" si="523"/>
        <v>Rear</v>
      </c>
      <c r="EY955" s="145"/>
      <c r="EZ955" s="191"/>
      <c r="FA955" s="191"/>
      <c r="FB955" s="191"/>
      <c r="FC955" s="191"/>
      <c r="FD955" s="191"/>
      <c r="FE955" s="191"/>
      <c r="FF955" s="192"/>
      <c r="FG955" s="145"/>
      <c r="FH955" s="191"/>
      <c r="FI955" s="191"/>
      <c r="FJ955" s="191"/>
      <c r="FK955" s="191"/>
      <c r="FL955" s="191"/>
      <c r="FM955" s="191"/>
      <c r="FN955" s="192"/>
      <c r="FO955" s="145"/>
      <c r="FP955" s="191"/>
      <c r="FQ955" s="191"/>
      <c r="FR955" s="191"/>
      <c r="FS955" s="191"/>
      <c r="FT955" s="191"/>
      <c r="FU955" s="191"/>
      <c r="FV955" s="192"/>
      <c r="FW955" s="191"/>
      <c r="FX955" s="191"/>
      <c r="FY955" s="191"/>
      <c r="FZ955" s="191"/>
      <c r="GA955" s="191"/>
      <c r="GB955" s="191"/>
      <c r="GC955" s="191"/>
      <c r="GD955" s="210"/>
      <c r="GE955" s="145"/>
      <c r="GF955" s="191"/>
      <c r="GG955" s="191"/>
      <c r="GH955" s="191"/>
      <c r="GI955" s="191"/>
      <c r="GJ955" s="191"/>
      <c r="GK955" s="191"/>
      <c r="GL955" s="210"/>
      <c r="GM955" s="145"/>
      <c r="GN955" s="191"/>
      <c r="GO955" s="191"/>
      <c r="GP955" s="191"/>
      <c r="GQ955" s="191"/>
      <c r="GR955" s="191"/>
      <c r="GS955" s="191"/>
      <c r="GT955" s="210"/>
      <c r="GU955" s="145"/>
      <c r="GV955" s="191"/>
      <c r="GW955" s="191"/>
      <c r="GX955" s="191"/>
      <c r="GY955" s="191"/>
      <c r="GZ955" s="191"/>
      <c r="HA955" s="191"/>
      <c r="HB955" s="210"/>
      <c r="HC955" s="145"/>
      <c r="HD955" s="191"/>
      <c r="HE955" s="191"/>
      <c r="HF955" s="191"/>
      <c r="HG955" s="191"/>
      <c r="HH955" s="191"/>
      <c r="HI955" s="191"/>
      <c r="HJ955" s="210"/>
      <c r="HR955" s="310"/>
    </row>
    <row r="956" spans="1:226" s="309" customFormat="1" ht="14.45" customHeight="1" x14ac:dyDescent="0.25">
      <c r="A956" s="211" t="s">
        <v>431</v>
      </c>
      <c r="B956" s="194" t="s">
        <v>0</v>
      </c>
      <c r="C956" s="31">
        <f t="shared" si="485"/>
        <v>946</v>
      </c>
      <c r="D956" s="173" t="str">
        <f t="shared" si="486"/>
        <v>Dw_946</v>
      </c>
      <c r="E956" s="4">
        <v>636.47776981647769</v>
      </c>
      <c r="F956" s="195" t="s">
        <v>360</v>
      </c>
      <c r="G956" s="195">
        <v>17.5</v>
      </c>
      <c r="H956" s="3">
        <f t="shared" si="487"/>
        <v>51.207890690168142</v>
      </c>
      <c r="I956" s="196">
        <f t="shared" si="488"/>
        <v>190.61609262498368</v>
      </c>
      <c r="J956" s="1">
        <f t="shared" si="489"/>
        <v>0.3</v>
      </c>
      <c r="K956" s="280">
        <f t="shared" si="490"/>
        <v>0.64835176861085597</v>
      </c>
      <c r="L956" s="280">
        <f t="shared" si="491"/>
        <v>0.75210490857826739</v>
      </c>
      <c r="M956" s="225">
        <f t="shared" si="492"/>
        <v>1.1167190645185963</v>
      </c>
      <c r="N956" s="15" t="s">
        <v>432</v>
      </c>
      <c r="O956" s="197">
        <f t="shared" si="493"/>
        <v>0.56407868143370055</v>
      </c>
      <c r="P956" s="198">
        <f t="shared" si="494"/>
        <v>0</v>
      </c>
      <c r="Q956" s="198">
        <f t="shared" si="495"/>
        <v>0</v>
      </c>
      <c r="R956" s="198">
        <f t="shared" si="496"/>
        <v>0.78242526455826178</v>
      </c>
      <c r="S956" s="77">
        <f t="shared" si="497"/>
        <v>0.81435758298117011</v>
      </c>
      <c r="T956" s="199"/>
      <c r="U956" s="3">
        <f t="shared" si="498"/>
        <v>1.89172068769457</v>
      </c>
      <c r="V956" s="98">
        <f t="shared" si="499"/>
        <v>12.167264344855496</v>
      </c>
      <c r="W956" s="49">
        <f t="shared" si="500"/>
        <v>4.2086609807092437</v>
      </c>
      <c r="X956" s="317">
        <f t="shared" si="501"/>
        <v>8.7793403839442868E-2</v>
      </c>
      <c r="Y956" s="318">
        <v>8.7793403839442868E-2</v>
      </c>
      <c r="Z956" s="200"/>
      <c r="AA956" s="66"/>
      <c r="AB956" s="66"/>
      <c r="AC956" s="66">
        <v>250</v>
      </c>
      <c r="AD956" s="66"/>
      <c r="AE956" s="66"/>
      <c r="AF956" s="66"/>
      <c r="AG956" s="66"/>
      <c r="AH956" s="195"/>
      <c r="AI956" s="34"/>
      <c r="AJ956" s="229">
        <v>180</v>
      </c>
      <c r="AK956" s="34"/>
      <c r="AL956" s="34"/>
      <c r="AM956" s="34"/>
      <c r="AN956" s="201"/>
      <c r="AO956" s="201"/>
      <c r="AP956" s="202">
        <v>240</v>
      </c>
      <c r="AQ956" s="18"/>
      <c r="AR956" s="18"/>
      <c r="AS956" s="18"/>
      <c r="AT956" s="51"/>
      <c r="AU956" s="17"/>
      <c r="AV956" s="18"/>
      <c r="AW956" s="112"/>
      <c r="AX956" s="103"/>
      <c r="AY956" s="18"/>
      <c r="AZ956" s="18"/>
      <c r="BA956" s="18"/>
      <c r="BB956" s="17"/>
      <c r="BC956" s="19"/>
      <c r="BD956" s="19"/>
      <c r="BE956" s="19"/>
      <c r="BF956" s="17"/>
      <c r="BG956" s="18"/>
      <c r="BH956" s="18"/>
      <c r="BI956" s="128"/>
      <c r="BJ956" s="331"/>
      <c r="BK956" s="332"/>
      <c r="BL956" s="332"/>
      <c r="BM956" s="332"/>
      <c r="BN956" s="333"/>
      <c r="BO956" s="203">
        <f t="shared" si="502"/>
        <v>6.9363999999999999</v>
      </c>
      <c r="BP956" s="285">
        <v>7.3824881336382191</v>
      </c>
      <c r="BQ956" s="204">
        <v>3.0798589395165905</v>
      </c>
      <c r="BR956" s="204"/>
      <c r="BS956" s="47"/>
      <c r="BT956" s="42"/>
      <c r="BU956" s="42"/>
      <c r="BV956" s="42"/>
      <c r="BW956" s="43"/>
      <c r="BX956" s="191"/>
      <c r="BY956" s="191"/>
      <c r="BZ956" s="205"/>
      <c r="CA956" s="191"/>
      <c r="CB956" s="206"/>
      <c r="CC956" s="191"/>
      <c r="CD956" s="207">
        <f t="shared" si="503"/>
        <v>57.184827787495102</v>
      </c>
      <c r="CE956" s="47" t="s">
        <v>356</v>
      </c>
      <c r="CF956" s="42">
        <v>31.8</v>
      </c>
      <c r="CG956" s="42" t="s">
        <v>353</v>
      </c>
      <c r="CH956" s="42">
        <v>175</v>
      </c>
      <c r="CI956" s="191"/>
      <c r="CJ956" s="192"/>
      <c r="CK956" s="191" t="s">
        <v>357</v>
      </c>
      <c r="CL956" s="191" t="s">
        <v>358</v>
      </c>
      <c r="CM956" s="208">
        <v>0.13</v>
      </c>
      <c r="CN956" s="191">
        <v>470</v>
      </c>
      <c r="CO956" s="205">
        <f t="shared" si="504"/>
        <v>78.228757393219524</v>
      </c>
      <c r="CP956" s="191">
        <f t="shared" si="505"/>
        <v>42.888620840621329</v>
      </c>
      <c r="CQ956" s="145" t="s">
        <v>353</v>
      </c>
      <c r="CR956" s="191">
        <v>175</v>
      </c>
      <c r="CS956" s="191"/>
      <c r="CT956" s="191"/>
      <c r="CU956" s="191"/>
      <c r="CV956" s="192"/>
      <c r="CW956" s="191" t="s">
        <v>357</v>
      </c>
      <c r="CX956" s="209" t="s">
        <v>358</v>
      </c>
      <c r="CY956" s="208">
        <v>0.13</v>
      </c>
      <c r="CZ956" s="191">
        <v>470</v>
      </c>
      <c r="DA956" s="191"/>
      <c r="DB956" s="191">
        <f t="shared" si="506"/>
        <v>51.207890690168142</v>
      </c>
      <c r="DC956" s="43">
        <f t="shared" si="507"/>
        <v>0</v>
      </c>
      <c r="DD956" s="191" t="s">
        <v>362</v>
      </c>
      <c r="DE956" s="191">
        <v>100</v>
      </c>
      <c r="DF956" s="191" t="s">
        <v>361</v>
      </c>
      <c r="DG956" s="191">
        <v>20</v>
      </c>
      <c r="DH956" s="191" t="s">
        <v>353</v>
      </c>
      <c r="DI956" s="192">
        <v>175</v>
      </c>
      <c r="DJ956" s="191"/>
      <c r="DK956" s="209"/>
      <c r="DL956" s="208"/>
      <c r="DM956" s="191"/>
      <c r="DN956" s="191">
        <f t="shared" si="508"/>
        <v>51.207890690168142</v>
      </c>
      <c r="DO956" s="192">
        <f t="shared" si="509"/>
        <v>0</v>
      </c>
      <c r="DP956" s="191">
        <v>1</v>
      </c>
      <c r="DQ956" s="191" t="s">
        <v>363</v>
      </c>
      <c r="DR956" s="191" t="s">
        <v>371</v>
      </c>
      <c r="DS956" s="208">
        <v>0.13400000000000001</v>
      </c>
      <c r="DT956" s="191">
        <v>580</v>
      </c>
      <c r="DU956" s="191">
        <f t="shared" si="510"/>
        <v>7.3824881336382191</v>
      </c>
      <c r="DV956" s="191">
        <v>0.375</v>
      </c>
      <c r="DW956" s="191">
        <v>0.45</v>
      </c>
      <c r="DX956" s="192">
        <f t="shared" si="511"/>
        <v>9.5308046312491843</v>
      </c>
      <c r="DY956" s="191">
        <v>1</v>
      </c>
      <c r="DZ956" s="191" t="s">
        <v>363</v>
      </c>
      <c r="EA956" s="191" t="s">
        <v>371</v>
      </c>
      <c r="EB956" s="208">
        <v>0.13400000000000001</v>
      </c>
      <c r="EC956" s="191">
        <v>580</v>
      </c>
      <c r="ED956" s="191">
        <f t="shared" si="512"/>
        <v>3.0798589395165905</v>
      </c>
      <c r="EE956" s="191">
        <v>0.47499999999999998</v>
      </c>
      <c r="EF956" s="191">
        <v>0.47499999999999998</v>
      </c>
      <c r="EG956" s="191">
        <f t="shared" si="513"/>
        <v>4.7654023156245922</v>
      </c>
      <c r="EH956" s="166">
        <f t="shared" si="514"/>
        <v>2</v>
      </c>
      <c r="EI956" s="205">
        <f t="shared" si="515"/>
        <v>3.2159251690807689</v>
      </c>
      <c r="EJ956" s="205">
        <f t="shared" si="516"/>
        <v>1.89172068769457</v>
      </c>
      <c r="EK956" s="51">
        <f t="shared" si="483"/>
        <v>0.93813825182202049</v>
      </c>
      <c r="EL956" s="220">
        <f t="shared" si="517"/>
        <v>0.12613741545961554</v>
      </c>
      <c r="EM956" s="221">
        <f t="shared" si="518"/>
        <v>6.0836321724277482</v>
      </c>
      <c r="EN956" s="191"/>
      <c r="EO956" s="313"/>
      <c r="EP956" s="192" t="s">
        <v>354</v>
      </c>
      <c r="EQ956" s="222">
        <f t="shared" si="519"/>
        <v>3.2159251690807689</v>
      </c>
      <c r="ER956" s="191">
        <f t="shared" si="520"/>
        <v>1.89172068769457</v>
      </c>
      <c r="ES956" s="51">
        <f t="shared" si="521"/>
        <v>0.93813825182202049</v>
      </c>
      <c r="ET956" s="191">
        <f t="shared" si="484"/>
        <v>3.5943374154596155</v>
      </c>
      <c r="EU956" s="191">
        <f t="shared" si="522"/>
        <v>6.0836321724277482</v>
      </c>
      <c r="EV956" s="191"/>
      <c r="EW956" s="191"/>
      <c r="EX956" s="192" t="str">
        <f t="shared" si="523"/>
        <v>Front</v>
      </c>
      <c r="EY956" s="145"/>
      <c r="EZ956" s="191"/>
      <c r="FA956" s="191"/>
      <c r="FB956" s="191"/>
      <c r="FC956" s="191"/>
      <c r="FD956" s="191"/>
      <c r="FE956" s="191"/>
      <c r="FF956" s="192"/>
      <c r="FG956" s="145"/>
      <c r="FH956" s="191"/>
      <c r="FI956" s="191"/>
      <c r="FJ956" s="191"/>
      <c r="FK956" s="191"/>
      <c r="FL956" s="191"/>
      <c r="FM956" s="191"/>
      <c r="FN956" s="192"/>
      <c r="FO956" s="145"/>
      <c r="FP956" s="191"/>
      <c r="FQ956" s="191"/>
      <c r="FR956" s="191"/>
      <c r="FS956" s="191"/>
      <c r="FT956" s="191"/>
      <c r="FU956" s="191"/>
      <c r="FV956" s="192"/>
      <c r="FW956" s="191"/>
      <c r="FX956" s="191"/>
      <c r="FY956" s="191"/>
      <c r="FZ956" s="191"/>
      <c r="GA956" s="191"/>
      <c r="GB956" s="191"/>
      <c r="GC956" s="191"/>
      <c r="GD956" s="210"/>
      <c r="GE956" s="145"/>
      <c r="GF956" s="191"/>
      <c r="GG956" s="191"/>
      <c r="GH956" s="191"/>
      <c r="GI956" s="191"/>
      <c r="GJ956" s="191"/>
      <c r="GK956" s="191"/>
      <c r="GL956" s="210"/>
      <c r="GM956" s="145"/>
      <c r="GN956" s="191"/>
      <c r="GO956" s="191"/>
      <c r="GP956" s="191"/>
      <c r="GQ956" s="191"/>
      <c r="GR956" s="191"/>
      <c r="GS956" s="191"/>
      <c r="GT956" s="210"/>
      <c r="GU956" s="145"/>
      <c r="GV956" s="191"/>
      <c r="GW956" s="191"/>
      <c r="GX956" s="191"/>
      <c r="GY956" s="191"/>
      <c r="GZ956" s="191"/>
      <c r="HA956" s="191"/>
      <c r="HB956" s="210"/>
      <c r="HC956" s="145"/>
      <c r="HD956" s="191"/>
      <c r="HE956" s="191"/>
      <c r="HF956" s="191"/>
      <c r="HG956" s="191"/>
      <c r="HH956" s="191"/>
      <c r="HI956" s="191"/>
      <c r="HJ956" s="210"/>
      <c r="HR956" s="310"/>
    </row>
    <row r="957" spans="1:226" s="309" customFormat="1" ht="14.45" customHeight="1" x14ac:dyDescent="0.25">
      <c r="A957" s="211" t="s">
        <v>431</v>
      </c>
      <c r="B957" s="194" t="s">
        <v>0</v>
      </c>
      <c r="C957" s="31">
        <f t="shared" si="485"/>
        <v>947</v>
      </c>
      <c r="D957" s="173" t="str">
        <f t="shared" si="486"/>
        <v>Dw_947</v>
      </c>
      <c r="E957" s="4">
        <v>456.6867593319821</v>
      </c>
      <c r="F957" s="195" t="s">
        <v>360</v>
      </c>
      <c r="G957" s="195">
        <v>17.5</v>
      </c>
      <c r="H957" s="3">
        <f t="shared" si="487"/>
        <v>53.551486502868727</v>
      </c>
      <c r="I957" s="196">
        <f t="shared" si="488"/>
        <v>191.37455641759141</v>
      </c>
      <c r="J957" s="1">
        <f t="shared" si="489"/>
        <v>0.3</v>
      </c>
      <c r="K957" s="280">
        <f t="shared" si="490"/>
        <v>0.68127789464558197</v>
      </c>
      <c r="L957" s="280">
        <f t="shared" si="491"/>
        <v>0.77529624140222531</v>
      </c>
      <c r="M957" s="225">
        <f t="shared" si="492"/>
        <v>1.0720966059868735</v>
      </c>
      <c r="N957" s="15" t="s">
        <v>432</v>
      </c>
      <c r="O957" s="197">
        <f t="shared" si="493"/>
        <v>0.58147218105166898</v>
      </c>
      <c r="P957" s="198">
        <f t="shared" si="494"/>
        <v>0</v>
      </c>
      <c r="Q957" s="198">
        <f t="shared" si="495"/>
        <v>0</v>
      </c>
      <c r="R957" s="198">
        <f t="shared" si="496"/>
        <v>0.75116069674417674</v>
      </c>
      <c r="S957" s="77">
        <f t="shared" si="497"/>
        <v>0.87590568141785385</v>
      </c>
      <c r="T957" s="199"/>
      <c r="U957" s="3">
        <f t="shared" si="498"/>
        <v>1.7336985436170991</v>
      </c>
      <c r="V957" s="98">
        <f t="shared" si="499"/>
        <v>10.219416176476171</v>
      </c>
      <c r="W957" s="49">
        <f t="shared" si="500"/>
        <v>5.2401708256228581</v>
      </c>
      <c r="X957" s="317">
        <f t="shared" si="501"/>
        <v>7.0311875242176261E-2</v>
      </c>
      <c r="Y957" s="318">
        <v>7.0311875242176261E-2</v>
      </c>
      <c r="Z957" s="200"/>
      <c r="AA957" s="66"/>
      <c r="AB957" s="66"/>
      <c r="AC957" s="66">
        <v>250</v>
      </c>
      <c r="AD957" s="66"/>
      <c r="AE957" s="66"/>
      <c r="AF957" s="66"/>
      <c r="AG957" s="66"/>
      <c r="AH957" s="195"/>
      <c r="AI957" s="34"/>
      <c r="AJ957" s="229">
        <v>180</v>
      </c>
      <c r="AK957" s="34"/>
      <c r="AL957" s="34"/>
      <c r="AM957" s="34"/>
      <c r="AN957" s="201"/>
      <c r="AO957" s="201"/>
      <c r="AP957" s="202">
        <v>240</v>
      </c>
      <c r="AQ957" s="18"/>
      <c r="AR957" s="18"/>
      <c r="AS957" s="18"/>
      <c r="AT957" s="51"/>
      <c r="AU957" s="17"/>
      <c r="AV957" s="18"/>
      <c r="AW957" s="112"/>
      <c r="AX957" s="103"/>
      <c r="AY957" s="18"/>
      <c r="AZ957" s="18"/>
      <c r="BA957" s="18"/>
      <c r="BB957" s="17"/>
      <c r="BC957" s="19"/>
      <c r="BD957" s="19"/>
      <c r="BE957" s="19"/>
      <c r="BF957" s="17"/>
      <c r="BG957" s="18"/>
      <c r="BH957" s="18"/>
      <c r="BI957" s="128"/>
      <c r="BJ957" s="331"/>
      <c r="BK957" s="332"/>
      <c r="BL957" s="332"/>
      <c r="BM957" s="332"/>
      <c r="BN957" s="333"/>
      <c r="BO957" s="203">
        <f t="shared" si="502"/>
        <v>6.9363999999999999</v>
      </c>
      <c r="BP957" s="285">
        <v>7.7203573183306506</v>
      </c>
      <c r="BQ957" s="204">
        <v>2.8748372365577306</v>
      </c>
      <c r="BR957" s="204"/>
      <c r="BS957" s="47"/>
      <c r="BT957" s="42"/>
      <c r="BU957" s="42"/>
      <c r="BV957" s="42"/>
      <c r="BW957" s="43"/>
      <c r="BX957" s="191"/>
      <c r="BY957" s="191"/>
      <c r="BZ957" s="205"/>
      <c r="CA957" s="191"/>
      <c r="CB957" s="206"/>
      <c r="CC957" s="191"/>
      <c r="CD957" s="207">
        <f t="shared" si="503"/>
        <v>57.412366925277425</v>
      </c>
      <c r="CE957" s="47" t="s">
        <v>356</v>
      </c>
      <c r="CF957" s="42">
        <v>31.8</v>
      </c>
      <c r="CG957" s="42" t="s">
        <v>353</v>
      </c>
      <c r="CH957" s="42">
        <v>175</v>
      </c>
      <c r="CI957" s="191"/>
      <c r="CJ957" s="192"/>
      <c r="CK957" s="191" t="s">
        <v>357</v>
      </c>
      <c r="CL957" s="191" t="s">
        <v>358</v>
      </c>
      <c r="CM957" s="208">
        <v>0.13</v>
      </c>
      <c r="CN957" s="191">
        <v>470</v>
      </c>
      <c r="CO957" s="205">
        <f t="shared" si="504"/>
        <v>74.300029560426111</v>
      </c>
      <c r="CP957" s="191">
        <f t="shared" si="505"/>
        <v>43.059275193958065</v>
      </c>
      <c r="CQ957" s="145" t="s">
        <v>353</v>
      </c>
      <c r="CR957" s="191">
        <v>175</v>
      </c>
      <c r="CS957" s="191"/>
      <c r="CT957" s="191"/>
      <c r="CU957" s="191"/>
      <c r="CV957" s="192"/>
      <c r="CW957" s="191" t="s">
        <v>357</v>
      </c>
      <c r="CX957" s="209" t="s">
        <v>358</v>
      </c>
      <c r="CY957" s="208">
        <v>0.13</v>
      </c>
      <c r="CZ957" s="191">
        <v>470</v>
      </c>
      <c r="DA957" s="191"/>
      <c r="DB957" s="191">
        <f t="shared" si="506"/>
        <v>53.551486502868727</v>
      </c>
      <c r="DC957" s="43">
        <f t="shared" si="507"/>
        <v>0</v>
      </c>
      <c r="DD957" s="191" t="s">
        <v>362</v>
      </c>
      <c r="DE957" s="191">
        <v>100</v>
      </c>
      <c r="DF957" s="191" t="s">
        <v>361</v>
      </c>
      <c r="DG957" s="191">
        <v>20</v>
      </c>
      <c r="DH957" s="191" t="s">
        <v>353</v>
      </c>
      <c r="DI957" s="192">
        <v>175</v>
      </c>
      <c r="DJ957" s="191"/>
      <c r="DK957" s="209"/>
      <c r="DL957" s="208"/>
      <c r="DM957" s="191"/>
      <c r="DN957" s="191">
        <f t="shared" si="508"/>
        <v>53.551486502868727</v>
      </c>
      <c r="DO957" s="192">
        <f t="shared" si="509"/>
        <v>0</v>
      </c>
      <c r="DP957" s="191">
        <v>1</v>
      </c>
      <c r="DQ957" s="191" t="s">
        <v>363</v>
      </c>
      <c r="DR957" s="191" t="s">
        <v>371</v>
      </c>
      <c r="DS957" s="208">
        <v>0.13400000000000001</v>
      </c>
      <c r="DT957" s="191">
        <v>580</v>
      </c>
      <c r="DU957" s="191">
        <f t="shared" si="510"/>
        <v>7.7203573183306506</v>
      </c>
      <c r="DV957" s="191">
        <v>0.375</v>
      </c>
      <c r="DW957" s="191">
        <v>0.45</v>
      </c>
      <c r="DX957" s="192">
        <f t="shared" si="511"/>
        <v>9.5687278208795714</v>
      </c>
      <c r="DY957" s="191">
        <v>1</v>
      </c>
      <c r="DZ957" s="191" t="s">
        <v>363</v>
      </c>
      <c r="EA957" s="191" t="s">
        <v>371</v>
      </c>
      <c r="EB957" s="208">
        <v>0.13400000000000001</v>
      </c>
      <c r="EC957" s="191">
        <v>580</v>
      </c>
      <c r="ED957" s="191">
        <f t="shared" si="512"/>
        <v>2.8748372365577306</v>
      </c>
      <c r="EE957" s="191">
        <v>0.47499999999999998</v>
      </c>
      <c r="EF957" s="191">
        <v>0.47499999999999998</v>
      </c>
      <c r="EG957" s="191">
        <f t="shared" si="513"/>
        <v>4.7843639104397857</v>
      </c>
      <c r="EH957" s="166">
        <f t="shared" si="514"/>
        <v>2</v>
      </c>
      <c r="EI957" s="205">
        <f t="shared" si="515"/>
        <v>2.9472875241490684</v>
      </c>
      <c r="EJ957" s="205">
        <f t="shared" si="516"/>
        <v>1.7336985436170991</v>
      </c>
      <c r="EK957" s="51">
        <f t="shared" si="483"/>
        <v>0.89113869294063153</v>
      </c>
      <c r="EL957" s="220">
        <f t="shared" si="517"/>
        <v>0.26045623792546579</v>
      </c>
      <c r="EM957" s="221">
        <f t="shared" si="518"/>
        <v>5.1097080882380856</v>
      </c>
      <c r="EN957" s="191"/>
      <c r="EO957" s="313"/>
      <c r="EP957" s="192" t="s">
        <v>354</v>
      </c>
      <c r="EQ957" s="222">
        <f t="shared" si="519"/>
        <v>2.9472875241490684</v>
      </c>
      <c r="ER957" s="191">
        <f t="shared" si="520"/>
        <v>1.7336985436170991</v>
      </c>
      <c r="ES957" s="51">
        <f t="shared" si="521"/>
        <v>0.89113869294063153</v>
      </c>
      <c r="ET957" s="191">
        <f t="shared" si="484"/>
        <v>3.728656237925466</v>
      </c>
      <c r="EU957" s="191">
        <f t="shared" si="522"/>
        <v>5.1097080882380856</v>
      </c>
      <c r="EV957" s="191"/>
      <c r="EW957" s="191"/>
      <c r="EX957" s="192" t="str">
        <f t="shared" si="523"/>
        <v>Front</v>
      </c>
      <c r="EY957" s="145"/>
      <c r="EZ957" s="191"/>
      <c r="FA957" s="191"/>
      <c r="FB957" s="191"/>
      <c r="FC957" s="191"/>
      <c r="FD957" s="191"/>
      <c r="FE957" s="191"/>
      <c r="FF957" s="192"/>
      <c r="FG957" s="145"/>
      <c r="FH957" s="191"/>
      <c r="FI957" s="191"/>
      <c r="FJ957" s="191"/>
      <c r="FK957" s="191"/>
      <c r="FL957" s="191"/>
      <c r="FM957" s="191"/>
      <c r="FN957" s="192"/>
      <c r="FO957" s="145"/>
      <c r="FP957" s="191"/>
      <c r="FQ957" s="191"/>
      <c r="FR957" s="191"/>
      <c r="FS957" s="191"/>
      <c r="FT957" s="191"/>
      <c r="FU957" s="191"/>
      <c r="FV957" s="192"/>
      <c r="FW957" s="191"/>
      <c r="FX957" s="191"/>
      <c r="FY957" s="191"/>
      <c r="FZ957" s="191"/>
      <c r="GA957" s="191"/>
      <c r="GB957" s="191"/>
      <c r="GC957" s="191"/>
      <c r="GD957" s="210"/>
      <c r="GE957" s="145"/>
      <c r="GF957" s="191"/>
      <c r="GG957" s="191"/>
      <c r="GH957" s="191"/>
      <c r="GI957" s="191"/>
      <c r="GJ957" s="191"/>
      <c r="GK957" s="191"/>
      <c r="GL957" s="210"/>
      <c r="GM957" s="145"/>
      <c r="GN957" s="191"/>
      <c r="GO957" s="191"/>
      <c r="GP957" s="191"/>
      <c r="GQ957" s="191"/>
      <c r="GR957" s="191"/>
      <c r="GS957" s="191"/>
      <c r="GT957" s="210"/>
      <c r="GU957" s="145"/>
      <c r="GV957" s="191"/>
      <c r="GW957" s="191"/>
      <c r="GX957" s="191"/>
      <c r="GY957" s="191"/>
      <c r="GZ957" s="191"/>
      <c r="HA957" s="191"/>
      <c r="HB957" s="210"/>
      <c r="HC957" s="145"/>
      <c r="HD957" s="191"/>
      <c r="HE957" s="191"/>
      <c r="HF957" s="191"/>
      <c r="HG957" s="191"/>
      <c r="HH957" s="191"/>
      <c r="HI957" s="191"/>
      <c r="HJ957" s="210"/>
      <c r="HR957" s="310"/>
    </row>
    <row r="958" spans="1:226" s="309" customFormat="1" ht="14.45" customHeight="1" x14ac:dyDescent="0.25">
      <c r="A958" s="211" t="s">
        <v>431</v>
      </c>
      <c r="B958" s="194" t="s">
        <v>0</v>
      </c>
      <c r="C958" s="31">
        <f t="shared" si="485"/>
        <v>948</v>
      </c>
      <c r="D958" s="173" t="str">
        <f t="shared" si="486"/>
        <v>Dw_948</v>
      </c>
      <c r="E958" s="4">
        <v>492.00045819908951</v>
      </c>
      <c r="F958" s="195" t="s">
        <v>360</v>
      </c>
      <c r="G958" s="195">
        <v>17.5</v>
      </c>
      <c r="H958" s="3">
        <f t="shared" si="487"/>
        <v>44.466892540620066</v>
      </c>
      <c r="I958" s="196">
        <f t="shared" si="488"/>
        <v>164.33990065737578</v>
      </c>
      <c r="J958" s="1">
        <f t="shared" si="489"/>
        <v>0.30000000000000004</v>
      </c>
      <c r="K958" s="280">
        <f t="shared" si="490"/>
        <v>0.6538192535250511</v>
      </c>
      <c r="L958" s="280">
        <f t="shared" si="491"/>
        <v>0.74351155578069394</v>
      </c>
      <c r="M958" s="225">
        <f t="shared" si="492"/>
        <v>1.1087343275039037</v>
      </c>
      <c r="N958" s="15" t="s">
        <v>432</v>
      </c>
      <c r="O958" s="197">
        <f t="shared" si="493"/>
        <v>0.55763366683552051</v>
      </c>
      <c r="P958" s="198">
        <f t="shared" si="494"/>
        <v>0</v>
      </c>
      <c r="Q958" s="198">
        <f t="shared" si="495"/>
        <v>0</v>
      </c>
      <c r="R958" s="198">
        <f t="shared" si="496"/>
        <v>0.7768307867977855</v>
      </c>
      <c r="S958" s="77">
        <f t="shared" si="497"/>
        <v>0.76548806246128243</v>
      </c>
      <c r="T958" s="199"/>
      <c r="U958" s="3">
        <f t="shared" si="498"/>
        <v>1.6356770141774539</v>
      </c>
      <c r="V958" s="98">
        <f t="shared" si="499"/>
        <v>9.0964936020088007</v>
      </c>
      <c r="W958" s="49">
        <f t="shared" si="500"/>
        <v>4.88835528129216</v>
      </c>
      <c r="X958" s="317">
        <f t="shared" si="501"/>
        <v>7.0791281402068043E-2</v>
      </c>
      <c r="Y958" s="318">
        <v>7.0791281402068029E-2</v>
      </c>
      <c r="Z958" s="200"/>
      <c r="AA958" s="66"/>
      <c r="AB958" s="66"/>
      <c r="AC958" s="66">
        <v>250</v>
      </c>
      <c r="AD958" s="66"/>
      <c r="AE958" s="66"/>
      <c r="AF958" s="66"/>
      <c r="AG958" s="66"/>
      <c r="AH958" s="195"/>
      <c r="AI958" s="34"/>
      <c r="AJ958" s="229">
        <v>180</v>
      </c>
      <c r="AK958" s="34"/>
      <c r="AL958" s="34"/>
      <c r="AM958" s="34"/>
      <c r="AN958" s="201"/>
      <c r="AO958" s="201"/>
      <c r="AP958" s="202">
        <v>240</v>
      </c>
      <c r="AQ958" s="18"/>
      <c r="AR958" s="18"/>
      <c r="AS958" s="18"/>
      <c r="AT958" s="51"/>
      <c r="AU958" s="17"/>
      <c r="AV958" s="18"/>
      <c r="AW958" s="112"/>
      <c r="AX958" s="103"/>
      <c r="AY958" s="18"/>
      <c r="AZ958" s="18"/>
      <c r="BA958" s="18"/>
      <c r="BB958" s="17"/>
      <c r="BC958" s="19"/>
      <c r="BD958" s="19"/>
      <c r="BE958" s="19"/>
      <c r="BF958" s="17"/>
      <c r="BG958" s="18"/>
      <c r="BH958" s="18"/>
      <c r="BI958" s="128"/>
      <c r="BJ958" s="331"/>
      <c r="BK958" s="332"/>
      <c r="BL958" s="332"/>
      <c r="BM958" s="332"/>
      <c r="BN958" s="333"/>
      <c r="BO958" s="203">
        <f t="shared" si="502"/>
        <v>6.9363999999999999</v>
      </c>
      <c r="BP958" s="285">
        <v>6.4106586328095361</v>
      </c>
      <c r="BQ958" s="204">
        <v>2.8248214700568366</v>
      </c>
      <c r="BR958" s="204"/>
      <c r="BS958" s="47"/>
      <c r="BT958" s="42"/>
      <c r="BU958" s="42"/>
      <c r="BV958" s="42"/>
      <c r="BW958" s="43"/>
      <c r="BX958" s="191"/>
      <c r="BY958" s="191"/>
      <c r="BZ958" s="205"/>
      <c r="CA958" s="191"/>
      <c r="CB958" s="206"/>
      <c r="CC958" s="191"/>
      <c r="CD958" s="207">
        <f t="shared" si="503"/>
        <v>49.301970197212739</v>
      </c>
      <c r="CE958" s="47" t="s">
        <v>356</v>
      </c>
      <c r="CF958" s="42">
        <v>31.8</v>
      </c>
      <c r="CG958" s="42" t="s">
        <v>353</v>
      </c>
      <c r="CH958" s="42">
        <v>175</v>
      </c>
      <c r="CI958" s="191"/>
      <c r="CJ958" s="192"/>
      <c r="CK958" s="191" t="s">
        <v>357</v>
      </c>
      <c r="CL958" s="191" t="s">
        <v>358</v>
      </c>
      <c r="CM958" s="208">
        <v>0.13</v>
      </c>
      <c r="CN958" s="191">
        <v>470</v>
      </c>
      <c r="CO958" s="205">
        <f t="shared" si="504"/>
        <v>65.434561724707777</v>
      </c>
      <c r="CP958" s="191">
        <f t="shared" si="505"/>
        <v>36.976477647909554</v>
      </c>
      <c r="CQ958" s="145" t="s">
        <v>353</v>
      </c>
      <c r="CR958" s="191">
        <v>175</v>
      </c>
      <c r="CS958" s="191"/>
      <c r="CT958" s="191"/>
      <c r="CU958" s="191"/>
      <c r="CV958" s="192"/>
      <c r="CW958" s="191" t="s">
        <v>357</v>
      </c>
      <c r="CX958" s="209" t="s">
        <v>358</v>
      </c>
      <c r="CY958" s="208">
        <v>0.13</v>
      </c>
      <c r="CZ958" s="191">
        <v>470</v>
      </c>
      <c r="DA958" s="191"/>
      <c r="DB958" s="191">
        <f t="shared" si="506"/>
        <v>44.466892540620066</v>
      </c>
      <c r="DC958" s="43">
        <f t="shared" si="507"/>
        <v>0</v>
      </c>
      <c r="DD958" s="191" t="s">
        <v>362</v>
      </c>
      <c r="DE958" s="191">
        <v>100</v>
      </c>
      <c r="DF958" s="191" t="s">
        <v>361</v>
      </c>
      <c r="DG958" s="191">
        <v>20</v>
      </c>
      <c r="DH958" s="191" t="s">
        <v>353</v>
      </c>
      <c r="DI958" s="192">
        <v>175</v>
      </c>
      <c r="DJ958" s="191"/>
      <c r="DK958" s="209"/>
      <c r="DL958" s="208"/>
      <c r="DM958" s="191"/>
      <c r="DN958" s="191">
        <f t="shared" si="508"/>
        <v>44.466892540620066</v>
      </c>
      <c r="DO958" s="192">
        <f t="shared" si="509"/>
        <v>0</v>
      </c>
      <c r="DP958" s="191">
        <v>1</v>
      </c>
      <c r="DQ958" s="191" t="s">
        <v>363</v>
      </c>
      <c r="DR958" s="191" t="s">
        <v>371</v>
      </c>
      <c r="DS958" s="208">
        <v>0.13400000000000001</v>
      </c>
      <c r="DT958" s="191">
        <v>580</v>
      </c>
      <c r="DU958" s="191">
        <f t="shared" si="510"/>
        <v>6.4106586328095361</v>
      </c>
      <c r="DV958" s="191">
        <v>0.375</v>
      </c>
      <c r="DW958" s="191">
        <v>0.45</v>
      </c>
      <c r="DX958" s="192">
        <f t="shared" si="511"/>
        <v>8.2169950328687893</v>
      </c>
      <c r="DY958" s="191">
        <v>1</v>
      </c>
      <c r="DZ958" s="191" t="s">
        <v>363</v>
      </c>
      <c r="EA958" s="191" t="s">
        <v>371</v>
      </c>
      <c r="EB958" s="208">
        <v>0.13400000000000001</v>
      </c>
      <c r="EC958" s="191">
        <v>580</v>
      </c>
      <c r="ED958" s="191">
        <f t="shared" si="512"/>
        <v>2.8248214700568366</v>
      </c>
      <c r="EE958" s="191">
        <v>0.47499999999999998</v>
      </c>
      <c r="EF958" s="191">
        <v>0.47499999999999998</v>
      </c>
      <c r="EG958" s="191">
        <f t="shared" si="513"/>
        <v>4.1084975164343946</v>
      </c>
      <c r="EH958" s="166">
        <f t="shared" si="514"/>
        <v>2</v>
      </c>
      <c r="EI958" s="205">
        <f t="shared" si="515"/>
        <v>2.7806509241016717</v>
      </c>
      <c r="EJ958" s="205">
        <f t="shared" si="516"/>
        <v>1.6356770141774539</v>
      </c>
      <c r="EK958" s="51">
        <f t="shared" si="483"/>
        <v>0.93914445587938267</v>
      </c>
      <c r="EL958" s="220">
        <f t="shared" si="517"/>
        <v>0.34377453794916413</v>
      </c>
      <c r="EM958" s="221">
        <f t="shared" si="518"/>
        <v>4.5482468010044004</v>
      </c>
      <c r="EN958" s="191"/>
      <c r="EO958" s="313"/>
      <c r="EP958" s="192" t="s">
        <v>354</v>
      </c>
      <c r="EQ958" s="222">
        <f t="shared" si="519"/>
        <v>2.7806509241016717</v>
      </c>
      <c r="ER958" s="191">
        <f t="shared" si="520"/>
        <v>1.6356770141774539</v>
      </c>
      <c r="ES958" s="51">
        <f t="shared" si="521"/>
        <v>0.93914445587938267</v>
      </c>
      <c r="ET958" s="191">
        <f t="shared" si="484"/>
        <v>3.8119745379491641</v>
      </c>
      <c r="EU958" s="191">
        <f t="shared" si="522"/>
        <v>4.5482468010044004</v>
      </c>
      <c r="EV958" s="191"/>
      <c r="EW958" s="191"/>
      <c r="EX958" s="192" t="str">
        <f t="shared" si="523"/>
        <v>Front</v>
      </c>
      <c r="EY958" s="145"/>
      <c r="EZ958" s="191"/>
      <c r="FA958" s="191"/>
      <c r="FB958" s="191"/>
      <c r="FC958" s="191"/>
      <c r="FD958" s="191"/>
      <c r="FE958" s="191"/>
      <c r="FF958" s="192"/>
      <c r="FG958" s="145"/>
      <c r="FH958" s="191"/>
      <c r="FI958" s="191"/>
      <c r="FJ958" s="191"/>
      <c r="FK958" s="191"/>
      <c r="FL958" s="191"/>
      <c r="FM958" s="191"/>
      <c r="FN958" s="192"/>
      <c r="FO958" s="145"/>
      <c r="FP958" s="191"/>
      <c r="FQ958" s="191"/>
      <c r="FR958" s="191"/>
      <c r="FS958" s="191"/>
      <c r="FT958" s="191"/>
      <c r="FU958" s="191"/>
      <c r="FV958" s="192"/>
      <c r="FW958" s="191"/>
      <c r="FX958" s="191"/>
      <c r="FY958" s="191"/>
      <c r="FZ958" s="191"/>
      <c r="GA958" s="191"/>
      <c r="GB958" s="191"/>
      <c r="GC958" s="191"/>
      <c r="GD958" s="210"/>
      <c r="GE958" s="145"/>
      <c r="GF958" s="191"/>
      <c r="GG958" s="191"/>
      <c r="GH958" s="191"/>
      <c r="GI958" s="191"/>
      <c r="GJ958" s="191"/>
      <c r="GK958" s="191"/>
      <c r="GL958" s="210"/>
      <c r="GM958" s="145"/>
      <c r="GN958" s="191"/>
      <c r="GO958" s="191"/>
      <c r="GP958" s="191"/>
      <c r="GQ958" s="191"/>
      <c r="GR958" s="191"/>
      <c r="GS958" s="191"/>
      <c r="GT958" s="210"/>
      <c r="GU958" s="145"/>
      <c r="GV958" s="191"/>
      <c r="GW958" s="191"/>
      <c r="GX958" s="191"/>
      <c r="GY958" s="191"/>
      <c r="GZ958" s="191"/>
      <c r="HA958" s="191"/>
      <c r="HB958" s="210"/>
      <c r="HC958" s="145"/>
      <c r="HD958" s="191"/>
      <c r="HE958" s="191"/>
      <c r="HF958" s="191"/>
      <c r="HG958" s="191"/>
      <c r="HH958" s="191"/>
      <c r="HI958" s="191"/>
      <c r="HJ958" s="210"/>
      <c r="HR958" s="310"/>
    </row>
    <row r="959" spans="1:226" s="309" customFormat="1" ht="14.45" customHeight="1" x14ac:dyDescent="0.25">
      <c r="A959" s="211" t="s">
        <v>431</v>
      </c>
      <c r="B959" s="194" t="s">
        <v>0</v>
      </c>
      <c r="C959" s="31">
        <f t="shared" si="485"/>
        <v>949</v>
      </c>
      <c r="D959" s="173" t="str">
        <f t="shared" si="486"/>
        <v>Dw_949</v>
      </c>
      <c r="E959" s="4">
        <v>368.70490675309622</v>
      </c>
      <c r="F959" s="195" t="s">
        <v>360</v>
      </c>
      <c r="G959" s="195">
        <v>17.5</v>
      </c>
      <c r="H959" s="3">
        <f t="shared" si="487"/>
        <v>52.975454546819392</v>
      </c>
      <c r="I959" s="196">
        <f t="shared" si="488"/>
        <v>190.94822407265451</v>
      </c>
      <c r="J959" s="1">
        <f t="shared" si="489"/>
        <v>0.3</v>
      </c>
      <c r="K959" s="280">
        <f t="shared" si="490"/>
        <v>0.67395619774505633</v>
      </c>
      <c r="L959" s="280">
        <f t="shared" si="491"/>
        <v>0.86702348105022475</v>
      </c>
      <c r="M959" s="225">
        <f t="shared" si="492"/>
        <v>1.0813397961723703</v>
      </c>
      <c r="N959" s="15" t="s">
        <v>432</v>
      </c>
      <c r="O959" s="197">
        <f t="shared" si="493"/>
        <v>0.65026761078766859</v>
      </c>
      <c r="P959" s="198">
        <f t="shared" si="494"/>
        <v>0</v>
      </c>
      <c r="Q959" s="198">
        <f t="shared" si="495"/>
        <v>0</v>
      </c>
      <c r="R959" s="198">
        <f t="shared" si="496"/>
        <v>0.75763690526970007</v>
      </c>
      <c r="S959" s="77">
        <f t="shared" si="497"/>
        <v>0.86158279608472332</v>
      </c>
      <c r="T959" s="199"/>
      <c r="U959" s="3">
        <f t="shared" si="498"/>
        <v>2.3594026234565058</v>
      </c>
      <c r="V959" s="98">
        <f t="shared" si="499"/>
        <v>18.927054514549702</v>
      </c>
      <c r="W959" s="49">
        <f t="shared" si="500"/>
        <v>2.7989275619244309</v>
      </c>
      <c r="X959" s="317">
        <f t="shared" si="501"/>
        <v>0.15225390438317493</v>
      </c>
      <c r="Y959" s="318">
        <v>0.1522539043831749</v>
      </c>
      <c r="Z959" s="200"/>
      <c r="AA959" s="66"/>
      <c r="AB959" s="66"/>
      <c r="AC959" s="66">
        <v>250</v>
      </c>
      <c r="AD959" s="66"/>
      <c r="AE959" s="66"/>
      <c r="AF959" s="66"/>
      <c r="AG959" s="66"/>
      <c r="AH959" s="195"/>
      <c r="AI959" s="34"/>
      <c r="AJ959" s="229">
        <v>180</v>
      </c>
      <c r="AK959" s="34"/>
      <c r="AL959" s="34"/>
      <c r="AM959" s="34"/>
      <c r="AN959" s="201"/>
      <c r="AO959" s="201"/>
      <c r="AP959" s="202">
        <v>240</v>
      </c>
      <c r="AQ959" s="18"/>
      <c r="AR959" s="18"/>
      <c r="AS959" s="18"/>
      <c r="AT959" s="51"/>
      <c r="AU959" s="17"/>
      <c r="AV959" s="18"/>
      <c r="AW959" s="112"/>
      <c r="AX959" s="103"/>
      <c r="AY959" s="18"/>
      <c r="AZ959" s="18"/>
      <c r="BA959" s="18"/>
      <c r="BB959" s="17"/>
      <c r="BC959" s="19"/>
      <c r="BD959" s="19"/>
      <c r="BE959" s="19"/>
      <c r="BF959" s="17"/>
      <c r="BG959" s="18"/>
      <c r="BH959" s="18"/>
      <c r="BI959" s="128"/>
      <c r="BJ959" s="331"/>
      <c r="BK959" s="332"/>
      <c r="BL959" s="332"/>
      <c r="BM959" s="332"/>
      <c r="BN959" s="333"/>
      <c r="BO959" s="203">
        <f t="shared" si="502"/>
        <v>6.9363999999999999</v>
      </c>
      <c r="BP959" s="285">
        <v>7.6373125175623366</v>
      </c>
      <c r="BQ959" s="204">
        <v>2.9161174572569633</v>
      </c>
      <c r="BR959" s="204"/>
      <c r="BS959" s="47"/>
      <c r="BT959" s="42"/>
      <c r="BU959" s="42"/>
      <c r="BV959" s="42"/>
      <c r="BW959" s="43"/>
      <c r="BX959" s="191"/>
      <c r="BY959" s="191"/>
      <c r="BZ959" s="205"/>
      <c r="CA959" s="191"/>
      <c r="CB959" s="206"/>
      <c r="CC959" s="191"/>
      <c r="CD959" s="207">
        <f t="shared" si="503"/>
        <v>57.284467221796355</v>
      </c>
      <c r="CE959" s="47" t="s">
        <v>356</v>
      </c>
      <c r="CF959" s="42">
        <v>31.8</v>
      </c>
      <c r="CG959" s="42" t="s">
        <v>353</v>
      </c>
      <c r="CH959" s="42">
        <v>175</v>
      </c>
      <c r="CI959" s="191"/>
      <c r="CJ959" s="192"/>
      <c r="CK959" s="191" t="s">
        <v>357</v>
      </c>
      <c r="CL959" s="191" t="s">
        <v>358</v>
      </c>
      <c r="CM959" s="208">
        <v>0.13</v>
      </c>
      <c r="CN959" s="191">
        <v>470</v>
      </c>
      <c r="CO959" s="205">
        <f t="shared" si="504"/>
        <v>75.025761127587856</v>
      </c>
      <c r="CP959" s="191">
        <f t="shared" si="505"/>
        <v>42.963350416347268</v>
      </c>
      <c r="CQ959" s="145" t="s">
        <v>353</v>
      </c>
      <c r="CR959" s="191">
        <v>175</v>
      </c>
      <c r="CS959" s="191"/>
      <c r="CT959" s="191"/>
      <c r="CU959" s="191"/>
      <c r="CV959" s="192"/>
      <c r="CW959" s="191" t="s">
        <v>357</v>
      </c>
      <c r="CX959" s="209" t="s">
        <v>358</v>
      </c>
      <c r="CY959" s="208">
        <v>0.13</v>
      </c>
      <c r="CZ959" s="191">
        <v>470</v>
      </c>
      <c r="DA959" s="191"/>
      <c r="DB959" s="191">
        <f t="shared" si="506"/>
        <v>52.975454546819392</v>
      </c>
      <c r="DC959" s="43">
        <f t="shared" si="507"/>
        <v>0</v>
      </c>
      <c r="DD959" s="191" t="s">
        <v>362</v>
      </c>
      <c r="DE959" s="191">
        <v>100</v>
      </c>
      <c r="DF959" s="191" t="s">
        <v>361</v>
      </c>
      <c r="DG959" s="191">
        <v>20</v>
      </c>
      <c r="DH959" s="191" t="s">
        <v>353</v>
      </c>
      <c r="DI959" s="192">
        <v>175</v>
      </c>
      <c r="DJ959" s="191"/>
      <c r="DK959" s="209"/>
      <c r="DL959" s="208"/>
      <c r="DM959" s="191"/>
      <c r="DN959" s="191">
        <f t="shared" si="508"/>
        <v>52.975454546819392</v>
      </c>
      <c r="DO959" s="192">
        <f t="shared" si="509"/>
        <v>0</v>
      </c>
      <c r="DP959" s="191">
        <v>1</v>
      </c>
      <c r="DQ959" s="191" t="s">
        <v>363</v>
      </c>
      <c r="DR959" s="191" t="s">
        <v>371</v>
      </c>
      <c r="DS959" s="208">
        <v>0.13400000000000001</v>
      </c>
      <c r="DT959" s="191">
        <v>580</v>
      </c>
      <c r="DU959" s="191">
        <f t="shared" si="510"/>
        <v>7.6373125175623366</v>
      </c>
      <c r="DV959" s="191">
        <v>0.375</v>
      </c>
      <c r="DW959" s="191">
        <v>0.45</v>
      </c>
      <c r="DX959" s="192">
        <f t="shared" si="511"/>
        <v>9.5474112036327252</v>
      </c>
      <c r="DY959" s="191">
        <v>1</v>
      </c>
      <c r="DZ959" s="191" t="s">
        <v>363</v>
      </c>
      <c r="EA959" s="191" t="s">
        <v>371</v>
      </c>
      <c r="EB959" s="208">
        <v>0.13400000000000001</v>
      </c>
      <c r="EC959" s="191">
        <v>580</v>
      </c>
      <c r="ED959" s="191">
        <f t="shared" si="512"/>
        <v>2.9161174572569633</v>
      </c>
      <c r="EE959" s="191">
        <v>0.47499999999999998</v>
      </c>
      <c r="EF959" s="191">
        <v>0.47499999999999998</v>
      </c>
      <c r="EG959" s="191">
        <f t="shared" si="513"/>
        <v>4.7737056018163626</v>
      </c>
      <c r="EH959" s="166">
        <f t="shared" si="514"/>
        <v>2</v>
      </c>
      <c r="EI959" s="205">
        <f t="shared" si="515"/>
        <v>4.0109844598760596</v>
      </c>
      <c r="EJ959" s="205">
        <f t="shared" si="516"/>
        <v>2.3594026234565058</v>
      </c>
      <c r="EK959" s="51">
        <f t="shared" si="483"/>
        <v>0.3067148338004575</v>
      </c>
      <c r="EL959" s="220">
        <f t="shared" si="517"/>
        <v>1.4627077700619702</v>
      </c>
      <c r="EM959" s="221">
        <f t="shared" si="518"/>
        <v>9.4635272572748512</v>
      </c>
      <c r="EN959" s="191"/>
      <c r="EO959" s="313"/>
      <c r="EP959" s="192" t="s">
        <v>354</v>
      </c>
      <c r="EQ959" s="222">
        <f t="shared" si="519"/>
        <v>4.0109844598760596</v>
      </c>
      <c r="ER959" s="191">
        <f t="shared" si="520"/>
        <v>2.3594026234565058</v>
      </c>
      <c r="ES959" s="51">
        <f t="shared" si="521"/>
        <v>0.3067148338004575</v>
      </c>
      <c r="ET959" s="191">
        <f t="shared" si="484"/>
        <v>1.4627077700619702</v>
      </c>
      <c r="EU959" s="191">
        <f t="shared" si="522"/>
        <v>9.4635272572748512</v>
      </c>
      <c r="EV959" s="191"/>
      <c r="EW959" s="191"/>
      <c r="EX959" s="192" t="str">
        <f t="shared" si="523"/>
        <v>Rear</v>
      </c>
      <c r="EY959" s="145"/>
      <c r="EZ959" s="191"/>
      <c r="FA959" s="191"/>
      <c r="FB959" s="191"/>
      <c r="FC959" s="191"/>
      <c r="FD959" s="191"/>
      <c r="FE959" s="191"/>
      <c r="FF959" s="192"/>
      <c r="FG959" s="145"/>
      <c r="FH959" s="191"/>
      <c r="FI959" s="191"/>
      <c r="FJ959" s="191"/>
      <c r="FK959" s="191"/>
      <c r="FL959" s="191"/>
      <c r="FM959" s="191"/>
      <c r="FN959" s="192"/>
      <c r="FO959" s="145"/>
      <c r="FP959" s="191"/>
      <c r="FQ959" s="191"/>
      <c r="FR959" s="191"/>
      <c r="FS959" s="191"/>
      <c r="FT959" s="191"/>
      <c r="FU959" s="191"/>
      <c r="FV959" s="192"/>
      <c r="FW959" s="191"/>
      <c r="FX959" s="191"/>
      <c r="FY959" s="191"/>
      <c r="FZ959" s="191"/>
      <c r="GA959" s="191"/>
      <c r="GB959" s="191"/>
      <c r="GC959" s="191"/>
      <c r="GD959" s="210"/>
      <c r="GE959" s="145"/>
      <c r="GF959" s="191"/>
      <c r="GG959" s="191"/>
      <c r="GH959" s="191"/>
      <c r="GI959" s="191"/>
      <c r="GJ959" s="191"/>
      <c r="GK959" s="191"/>
      <c r="GL959" s="210"/>
      <c r="GM959" s="145"/>
      <c r="GN959" s="191"/>
      <c r="GO959" s="191"/>
      <c r="GP959" s="191"/>
      <c r="GQ959" s="191"/>
      <c r="GR959" s="191"/>
      <c r="GS959" s="191"/>
      <c r="GT959" s="210"/>
      <c r="GU959" s="145"/>
      <c r="GV959" s="191"/>
      <c r="GW959" s="191"/>
      <c r="GX959" s="191"/>
      <c r="GY959" s="191"/>
      <c r="GZ959" s="191"/>
      <c r="HA959" s="191"/>
      <c r="HB959" s="210"/>
      <c r="HC959" s="145"/>
      <c r="HD959" s="191"/>
      <c r="HE959" s="191"/>
      <c r="HF959" s="191"/>
      <c r="HG959" s="191"/>
      <c r="HH959" s="191"/>
      <c r="HI959" s="191"/>
      <c r="HJ959" s="210"/>
      <c r="HR959" s="310"/>
    </row>
    <row r="960" spans="1:226" s="309" customFormat="1" ht="14.45" customHeight="1" x14ac:dyDescent="0.25">
      <c r="A960" s="211" t="s">
        <v>431</v>
      </c>
      <c r="B960" s="194" t="s">
        <v>0</v>
      </c>
      <c r="C960" s="31">
        <f t="shared" si="485"/>
        <v>950</v>
      </c>
      <c r="D960" s="173" t="str">
        <f t="shared" si="486"/>
        <v>Dw_950</v>
      </c>
      <c r="E960" s="4">
        <v>486.46683602455511</v>
      </c>
      <c r="F960" s="195" t="s">
        <v>360</v>
      </c>
      <c r="G960" s="195">
        <v>17.5</v>
      </c>
      <c r="H960" s="3">
        <f t="shared" si="487"/>
        <v>38.627393753945782</v>
      </c>
      <c r="I960" s="196">
        <f t="shared" si="488"/>
        <v>148.6358303902966</v>
      </c>
      <c r="J960" s="1">
        <f t="shared" si="489"/>
        <v>0.3</v>
      </c>
      <c r="K960" s="280">
        <f t="shared" si="490"/>
        <v>0.62468615358490809</v>
      </c>
      <c r="L960" s="280">
        <f t="shared" si="491"/>
        <v>0.71343353901860629</v>
      </c>
      <c r="M960" s="225">
        <f t="shared" si="492"/>
        <v>1.1543815096904912</v>
      </c>
      <c r="N960" s="15" t="s">
        <v>432</v>
      </c>
      <c r="O960" s="197">
        <f t="shared" si="493"/>
        <v>0.53507515426395469</v>
      </c>
      <c r="P960" s="198">
        <f t="shared" si="494"/>
        <v>0</v>
      </c>
      <c r="Q960" s="198">
        <f t="shared" si="495"/>
        <v>0</v>
      </c>
      <c r="R960" s="198">
        <f t="shared" si="496"/>
        <v>0.80881332361789138</v>
      </c>
      <c r="S960" s="77">
        <f t="shared" si="497"/>
        <v>0.68524759079453723</v>
      </c>
      <c r="T960" s="199"/>
      <c r="U960" s="3">
        <f t="shared" si="498"/>
        <v>1.6160433576207074</v>
      </c>
      <c r="V960" s="98">
        <f t="shared" si="499"/>
        <v>8.8794268546140316</v>
      </c>
      <c r="W960" s="49">
        <f t="shared" si="500"/>
        <v>4.3502125065508892</v>
      </c>
      <c r="X960" s="317">
        <f t="shared" si="501"/>
        <v>7.5943030654005567E-2</v>
      </c>
      <c r="Y960" s="318">
        <v>7.5943030654005567E-2</v>
      </c>
      <c r="Z960" s="200"/>
      <c r="AA960" s="66"/>
      <c r="AB960" s="66"/>
      <c r="AC960" s="66">
        <v>250</v>
      </c>
      <c r="AD960" s="66"/>
      <c r="AE960" s="66"/>
      <c r="AF960" s="66"/>
      <c r="AG960" s="66"/>
      <c r="AH960" s="195"/>
      <c r="AI960" s="34"/>
      <c r="AJ960" s="229">
        <v>180</v>
      </c>
      <c r="AK960" s="34"/>
      <c r="AL960" s="34"/>
      <c r="AM960" s="34"/>
      <c r="AN960" s="201"/>
      <c r="AO960" s="201"/>
      <c r="AP960" s="202">
        <v>240</v>
      </c>
      <c r="AQ960" s="18"/>
      <c r="AR960" s="18"/>
      <c r="AS960" s="18"/>
      <c r="AT960" s="51"/>
      <c r="AU960" s="17"/>
      <c r="AV960" s="18"/>
      <c r="AW960" s="112"/>
      <c r="AX960" s="103"/>
      <c r="AY960" s="18"/>
      <c r="AZ960" s="18"/>
      <c r="BA960" s="18"/>
      <c r="BB960" s="17"/>
      <c r="BC960" s="19"/>
      <c r="BD960" s="19"/>
      <c r="BE960" s="19"/>
      <c r="BF960" s="17"/>
      <c r="BG960" s="18"/>
      <c r="BH960" s="18"/>
      <c r="BI960" s="128"/>
      <c r="BJ960" s="331"/>
      <c r="BK960" s="332"/>
      <c r="BL960" s="332"/>
      <c r="BM960" s="332"/>
      <c r="BN960" s="333"/>
      <c r="BO960" s="203">
        <f t="shared" si="502"/>
        <v>6.9363999999999999</v>
      </c>
      <c r="BP960" s="285">
        <v>5.5687955933835678</v>
      </c>
      <c r="BQ960" s="204">
        <v>2.8540554343737079</v>
      </c>
      <c r="BR960" s="204"/>
      <c r="BS960" s="47"/>
      <c r="BT960" s="42"/>
      <c r="BU960" s="42"/>
      <c r="BV960" s="42"/>
      <c r="BW960" s="43"/>
      <c r="BX960" s="191"/>
      <c r="BY960" s="191"/>
      <c r="BZ960" s="205"/>
      <c r="CA960" s="191"/>
      <c r="CB960" s="206"/>
      <c r="CC960" s="191"/>
      <c r="CD960" s="207">
        <f t="shared" si="503"/>
        <v>44.590749117088983</v>
      </c>
      <c r="CE960" s="47" t="s">
        <v>356</v>
      </c>
      <c r="CF960" s="42">
        <v>31.8</v>
      </c>
      <c r="CG960" s="42" t="s">
        <v>353</v>
      </c>
      <c r="CH960" s="42">
        <v>175</v>
      </c>
      <c r="CI960" s="191"/>
      <c r="CJ960" s="192"/>
      <c r="CK960" s="191" t="s">
        <v>357</v>
      </c>
      <c r="CL960" s="191" t="s">
        <v>358</v>
      </c>
      <c r="CM960" s="208">
        <v>0.13</v>
      </c>
      <c r="CN960" s="191">
        <v>470</v>
      </c>
      <c r="CO960" s="205">
        <f t="shared" si="504"/>
        <v>61.409489030977177</v>
      </c>
      <c r="CP960" s="191">
        <f t="shared" si="505"/>
        <v>33.443061837816735</v>
      </c>
      <c r="CQ960" s="145" t="s">
        <v>353</v>
      </c>
      <c r="CR960" s="191">
        <v>175</v>
      </c>
      <c r="CS960" s="191"/>
      <c r="CT960" s="191"/>
      <c r="CU960" s="191"/>
      <c r="CV960" s="192"/>
      <c r="CW960" s="191" t="s">
        <v>357</v>
      </c>
      <c r="CX960" s="209" t="s">
        <v>358</v>
      </c>
      <c r="CY960" s="208">
        <v>0.13</v>
      </c>
      <c r="CZ960" s="191">
        <v>470</v>
      </c>
      <c r="DA960" s="191"/>
      <c r="DB960" s="191">
        <f t="shared" si="506"/>
        <v>38.627393753945782</v>
      </c>
      <c r="DC960" s="43">
        <f t="shared" si="507"/>
        <v>0</v>
      </c>
      <c r="DD960" s="191" t="s">
        <v>362</v>
      </c>
      <c r="DE960" s="191">
        <v>100</v>
      </c>
      <c r="DF960" s="191" t="s">
        <v>361</v>
      </c>
      <c r="DG960" s="191">
        <v>20</v>
      </c>
      <c r="DH960" s="191" t="s">
        <v>353</v>
      </c>
      <c r="DI960" s="192">
        <v>175</v>
      </c>
      <c r="DJ960" s="191"/>
      <c r="DK960" s="209"/>
      <c r="DL960" s="208"/>
      <c r="DM960" s="191"/>
      <c r="DN960" s="191">
        <f t="shared" si="508"/>
        <v>38.627393753945782</v>
      </c>
      <c r="DO960" s="192">
        <f t="shared" si="509"/>
        <v>0</v>
      </c>
      <c r="DP960" s="191">
        <v>1</v>
      </c>
      <c r="DQ960" s="191" t="s">
        <v>363</v>
      </c>
      <c r="DR960" s="191" t="s">
        <v>371</v>
      </c>
      <c r="DS960" s="208">
        <v>0.13400000000000001</v>
      </c>
      <c r="DT960" s="191">
        <v>580</v>
      </c>
      <c r="DU960" s="191">
        <f t="shared" si="510"/>
        <v>5.5687955933835678</v>
      </c>
      <c r="DV960" s="191">
        <v>0.375</v>
      </c>
      <c r="DW960" s="191">
        <v>0.45</v>
      </c>
      <c r="DX960" s="192">
        <f t="shared" si="511"/>
        <v>7.4317915195148307</v>
      </c>
      <c r="DY960" s="191">
        <v>1</v>
      </c>
      <c r="DZ960" s="191" t="s">
        <v>363</v>
      </c>
      <c r="EA960" s="191" t="s">
        <v>371</v>
      </c>
      <c r="EB960" s="208">
        <v>0.13400000000000001</v>
      </c>
      <c r="EC960" s="191">
        <v>580</v>
      </c>
      <c r="ED960" s="191">
        <f t="shared" si="512"/>
        <v>2.8540554343737079</v>
      </c>
      <c r="EE960" s="191">
        <v>0.47499999999999998</v>
      </c>
      <c r="EF960" s="191">
        <v>0.47499999999999998</v>
      </c>
      <c r="EG960" s="191">
        <f t="shared" si="513"/>
        <v>3.7158957597574154</v>
      </c>
      <c r="EH960" s="166">
        <f t="shared" si="514"/>
        <v>2</v>
      </c>
      <c r="EI960" s="205">
        <f t="shared" si="515"/>
        <v>2.7472737079552023</v>
      </c>
      <c r="EJ960" s="205">
        <f t="shared" si="516"/>
        <v>1.6160433576207074</v>
      </c>
      <c r="EK960" s="51">
        <f t="shared" si="483"/>
        <v>0.98801207675300051</v>
      </c>
      <c r="EL960" s="220">
        <f t="shared" si="517"/>
        <v>0.36046314602239882</v>
      </c>
      <c r="EM960" s="221">
        <f t="shared" si="518"/>
        <v>4.4397134273070158</v>
      </c>
      <c r="EN960" s="191"/>
      <c r="EO960" s="313"/>
      <c r="EP960" s="192" t="s">
        <v>354</v>
      </c>
      <c r="EQ960" s="222">
        <f t="shared" si="519"/>
        <v>2.7472737079552023</v>
      </c>
      <c r="ER960" s="191">
        <f t="shared" si="520"/>
        <v>1.6160433576207074</v>
      </c>
      <c r="ES960" s="51">
        <f t="shared" si="521"/>
        <v>0.98801207675300051</v>
      </c>
      <c r="ET960" s="191">
        <f t="shared" si="484"/>
        <v>3.8286631460223988</v>
      </c>
      <c r="EU960" s="191">
        <f t="shared" si="522"/>
        <v>4.4397134273070158</v>
      </c>
      <c r="EV960" s="191"/>
      <c r="EW960" s="191"/>
      <c r="EX960" s="192" t="str">
        <f t="shared" si="523"/>
        <v>Front</v>
      </c>
      <c r="EY960" s="145"/>
      <c r="EZ960" s="191"/>
      <c r="FA960" s="191"/>
      <c r="FB960" s="191"/>
      <c r="FC960" s="191"/>
      <c r="FD960" s="191"/>
      <c r="FE960" s="191"/>
      <c r="FF960" s="192"/>
      <c r="FG960" s="145"/>
      <c r="FH960" s="191"/>
      <c r="FI960" s="191"/>
      <c r="FJ960" s="191"/>
      <c r="FK960" s="191"/>
      <c r="FL960" s="191"/>
      <c r="FM960" s="191"/>
      <c r="FN960" s="192"/>
      <c r="FO960" s="145"/>
      <c r="FP960" s="191"/>
      <c r="FQ960" s="191"/>
      <c r="FR960" s="191"/>
      <c r="FS960" s="191"/>
      <c r="FT960" s="191"/>
      <c r="FU960" s="191"/>
      <c r="FV960" s="192"/>
      <c r="FW960" s="191"/>
      <c r="FX960" s="191"/>
      <c r="FY960" s="191"/>
      <c r="FZ960" s="191"/>
      <c r="GA960" s="191"/>
      <c r="GB960" s="191"/>
      <c r="GC960" s="191"/>
      <c r="GD960" s="210"/>
      <c r="GE960" s="145"/>
      <c r="GF960" s="191"/>
      <c r="GG960" s="191"/>
      <c r="GH960" s="191"/>
      <c r="GI960" s="191"/>
      <c r="GJ960" s="191"/>
      <c r="GK960" s="191"/>
      <c r="GL960" s="210"/>
      <c r="GM960" s="145"/>
      <c r="GN960" s="191"/>
      <c r="GO960" s="191"/>
      <c r="GP960" s="191"/>
      <c r="GQ960" s="191"/>
      <c r="GR960" s="191"/>
      <c r="GS960" s="191"/>
      <c r="GT960" s="210"/>
      <c r="GU960" s="145"/>
      <c r="GV960" s="191"/>
      <c r="GW960" s="191"/>
      <c r="GX960" s="191"/>
      <c r="GY960" s="191"/>
      <c r="GZ960" s="191"/>
      <c r="HA960" s="191"/>
      <c r="HB960" s="210"/>
      <c r="HC960" s="145"/>
      <c r="HD960" s="191"/>
      <c r="HE960" s="191"/>
      <c r="HF960" s="191"/>
      <c r="HG960" s="191"/>
      <c r="HH960" s="191"/>
      <c r="HI960" s="191"/>
      <c r="HJ960" s="210"/>
      <c r="HR960" s="310"/>
    </row>
    <row r="961" spans="1:226" s="309" customFormat="1" ht="14.45" customHeight="1" x14ac:dyDescent="0.25">
      <c r="A961" s="211" t="s">
        <v>431</v>
      </c>
      <c r="B961" s="194" t="s">
        <v>0</v>
      </c>
      <c r="C961" s="31">
        <f t="shared" si="485"/>
        <v>951</v>
      </c>
      <c r="D961" s="173" t="str">
        <f t="shared" si="486"/>
        <v>Dw_951</v>
      </c>
      <c r="E961" s="4">
        <v>521.95316138652788</v>
      </c>
      <c r="F961" s="195" t="s">
        <v>360</v>
      </c>
      <c r="G961" s="195">
        <v>17.5</v>
      </c>
      <c r="H961" s="3">
        <f t="shared" si="487"/>
        <v>49.264494396234014</v>
      </c>
      <c r="I961" s="196">
        <f t="shared" si="488"/>
        <v>179.72026240779388</v>
      </c>
      <c r="J961" s="1">
        <f t="shared" si="489"/>
        <v>0.30000000000000004</v>
      </c>
      <c r="K961" s="280">
        <f t="shared" si="490"/>
        <v>0.6640624825986331</v>
      </c>
      <c r="L961" s="280">
        <f t="shared" si="491"/>
        <v>0.8142079006963312</v>
      </c>
      <c r="M961" s="225">
        <f t="shared" si="492"/>
        <v>1.094420624490561</v>
      </c>
      <c r="N961" s="15" t="s">
        <v>432</v>
      </c>
      <c r="O961" s="197">
        <f t="shared" si="493"/>
        <v>0.61065592552224834</v>
      </c>
      <c r="P961" s="198">
        <f t="shared" si="494"/>
        <v>0</v>
      </c>
      <c r="Q961" s="198">
        <f t="shared" si="495"/>
        <v>0</v>
      </c>
      <c r="R961" s="198">
        <f t="shared" si="496"/>
        <v>0.76680194138548763</v>
      </c>
      <c r="S961" s="77">
        <f t="shared" si="497"/>
        <v>0.8177704923497453</v>
      </c>
      <c r="T961" s="199"/>
      <c r="U961" s="3">
        <f t="shared" si="498"/>
        <v>2.0984740555728179</v>
      </c>
      <c r="V961" s="98">
        <f t="shared" si="499"/>
        <v>14.97221743050158</v>
      </c>
      <c r="W961" s="49">
        <f t="shared" si="500"/>
        <v>3.2903939997472786</v>
      </c>
      <c r="X961" s="317">
        <f t="shared" si="501"/>
        <v>0.12068155111093491</v>
      </c>
      <c r="Y961" s="318">
        <v>0.1206815511109349</v>
      </c>
      <c r="Z961" s="200"/>
      <c r="AA961" s="66"/>
      <c r="AB961" s="66"/>
      <c r="AC961" s="66">
        <v>250</v>
      </c>
      <c r="AD961" s="66"/>
      <c r="AE961" s="66"/>
      <c r="AF961" s="66"/>
      <c r="AG961" s="66"/>
      <c r="AH961" s="195"/>
      <c r="AI961" s="34"/>
      <c r="AJ961" s="229">
        <v>180</v>
      </c>
      <c r="AK961" s="34"/>
      <c r="AL961" s="34"/>
      <c r="AM961" s="34"/>
      <c r="AN961" s="201"/>
      <c r="AO961" s="201"/>
      <c r="AP961" s="202">
        <v>240</v>
      </c>
      <c r="AQ961" s="18"/>
      <c r="AR961" s="18"/>
      <c r="AS961" s="18"/>
      <c r="AT961" s="51"/>
      <c r="AU961" s="17"/>
      <c r="AV961" s="18"/>
      <c r="AW961" s="112"/>
      <c r="AX961" s="103"/>
      <c r="AY961" s="18"/>
      <c r="AZ961" s="18"/>
      <c r="BA961" s="18"/>
      <c r="BB961" s="17"/>
      <c r="BC961" s="19"/>
      <c r="BD961" s="19"/>
      <c r="BE961" s="19"/>
      <c r="BF961" s="17"/>
      <c r="BG961" s="18"/>
      <c r="BH961" s="18"/>
      <c r="BI961" s="128"/>
      <c r="BJ961" s="331"/>
      <c r="BK961" s="332"/>
      <c r="BL961" s="332"/>
      <c r="BM961" s="332"/>
      <c r="BN961" s="333"/>
      <c r="BO961" s="203">
        <f t="shared" si="502"/>
        <v>6.9363999999999999</v>
      </c>
      <c r="BP961" s="285">
        <v>7.1023145141909367</v>
      </c>
      <c r="BQ961" s="204">
        <v>2.8916918829446319</v>
      </c>
      <c r="BR961" s="204"/>
      <c r="BS961" s="47"/>
      <c r="BT961" s="42"/>
      <c r="BU961" s="42"/>
      <c r="BV961" s="42"/>
      <c r="BW961" s="43"/>
      <c r="BX961" s="191"/>
      <c r="BY961" s="191"/>
      <c r="BZ961" s="205"/>
      <c r="CA961" s="191"/>
      <c r="CB961" s="206"/>
      <c r="CC961" s="191"/>
      <c r="CD961" s="207">
        <f t="shared" si="503"/>
        <v>53.91607872233817</v>
      </c>
      <c r="CE961" s="47" t="s">
        <v>356</v>
      </c>
      <c r="CF961" s="42">
        <v>31.8</v>
      </c>
      <c r="CG961" s="42" t="s">
        <v>353</v>
      </c>
      <c r="CH961" s="42">
        <v>175</v>
      </c>
      <c r="CI961" s="191"/>
      <c r="CJ961" s="192"/>
      <c r="CK961" s="191" t="s">
        <v>357</v>
      </c>
      <c r="CL961" s="191" t="s">
        <v>358</v>
      </c>
      <c r="CM961" s="208">
        <v>0.13</v>
      </c>
      <c r="CN961" s="191">
        <v>470</v>
      </c>
      <c r="CO961" s="205">
        <f t="shared" si="504"/>
        <v>71.219719763897984</v>
      </c>
      <c r="CP961" s="191">
        <f t="shared" si="505"/>
        <v>40.437059041753628</v>
      </c>
      <c r="CQ961" s="145" t="s">
        <v>353</v>
      </c>
      <c r="CR961" s="191">
        <v>175</v>
      </c>
      <c r="CS961" s="191"/>
      <c r="CT961" s="191"/>
      <c r="CU961" s="191"/>
      <c r="CV961" s="192"/>
      <c r="CW961" s="191" t="s">
        <v>357</v>
      </c>
      <c r="CX961" s="209" t="s">
        <v>358</v>
      </c>
      <c r="CY961" s="208">
        <v>0.13</v>
      </c>
      <c r="CZ961" s="191">
        <v>470</v>
      </c>
      <c r="DA961" s="191"/>
      <c r="DB961" s="191">
        <f t="shared" si="506"/>
        <v>49.264494396234014</v>
      </c>
      <c r="DC961" s="43">
        <f t="shared" si="507"/>
        <v>0</v>
      </c>
      <c r="DD961" s="191" t="s">
        <v>362</v>
      </c>
      <c r="DE961" s="191">
        <v>100</v>
      </c>
      <c r="DF961" s="191" t="s">
        <v>361</v>
      </c>
      <c r="DG961" s="191">
        <v>20</v>
      </c>
      <c r="DH961" s="191" t="s">
        <v>353</v>
      </c>
      <c r="DI961" s="192">
        <v>175</v>
      </c>
      <c r="DJ961" s="191"/>
      <c r="DK961" s="209"/>
      <c r="DL961" s="208"/>
      <c r="DM961" s="191"/>
      <c r="DN961" s="191">
        <f t="shared" si="508"/>
        <v>49.264494396234014</v>
      </c>
      <c r="DO961" s="192">
        <f t="shared" si="509"/>
        <v>0</v>
      </c>
      <c r="DP961" s="191">
        <v>1</v>
      </c>
      <c r="DQ961" s="191" t="s">
        <v>363</v>
      </c>
      <c r="DR961" s="191" t="s">
        <v>371</v>
      </c>
      <c r="DS961" s="208">
        <v>0.13400000000000001</v>
      </c>
      <c r="DT961" s="191">
        <v>580</v>
      </c>
      <c r="DU961" s="191">
        <f t="shared" si="510"/>
        <v>7.1023145141909367</v>
      </c>
      <c r="DV961" s="191">
        <v>0.375</v>
      </c>
      <c r="DW961" s="191">
        <v>0.45</v>
      </c>
      <c r="DX961" s="192">
        <f t="shared" si="511"/>
        <v>8.9860131203896945</v>
      </c>
      <c r="DY961" s="191">
        <v>1</v>
      </c>
      <c r="DZ961" s="191" t="s">
        <v>363</v>
      </c>
      <c r="EA961" s="191" t="s">
        <v>371</v>
      </c>
      <c r="EB961" s="208">
        <v>0.13400000000000001</v>
      </c>
      <c r="EC961" s="191">
        <v>580</v>
      </c>
      <c r="ED961" s="191">
        <f t="shared" si="512"/>
        <v>2.8916918829446319</v>
      </c>
      <c r="EE961" s="191">
        <v>0.47499999999999998</v>
      </c>
      <c r="EF961" s="191">
        <v>0.47499999999999998</v>
      </c>
      <c r="EG961" s="191">
        <f t="shared" si="513"/>
        <v>4.4930065601948472</v>
      </c>
      <c r="EH961" s="166">
        <f t="shared" si="514"/>
        <v>2</v>
      </c>
      <c r="EI961" s="205">
        <f t="shared" si="515"/>
        <v>3.5674058944737901</v>
      </c>
      <c r="EJ961" s="205">
        <f t="shared" si="516"/>
        <v>2.0984740555728179</v>
      </c>
      <c r="EK961" s="51">
        <f t="shared" si="483"/>
        <v>0.54321782737181401</v>
      </c>
      <c r="EL961" s="220">
        <f t="shared" si="517"/>
        <v>1.6844970527631049</v>
      </c>
      <c r="EM961" s="221">
        <f t="shared" si="518"/>
        <v>7.4861087152507899</v>
      </c>
      <c r="EN961" s="191"/>
      <c r="EO961" s="313"/>
      <c r="EP961" s="192" t="s">
        <v>354</v>
      </c>
      <c r="EQ961" s="222">
        <f t="shared" si="519"/>
        <v>3.5674058944737901</v>
      </c>
      <c r="ER961" s="191">
        <f t="shared" si="520"/>
        <v>2.0984740555728179</v>
      </c>
      <c r="ES961" s="51">
        <f t="shared" si="521"/>
        <v>0.54321782737181401</v>
      </c>
      <c r="ET961" s="191">
        <f t="shared" si="484"/>
        <v>1.6844970527631049</v>
      </c>
      <c r="EU961" s="191">
        <f t="shared" si="522"/>
        <v>7.4861087152507899</v>
      </c>
      <c r="EV961" s="191"/>
      <c r="EW961" s="191"/>
      <c r="EX961" s="192" t="str">
        <f t="shared" si="523"/>
        <v>Rear</v>
      </c>
      <c r="EY961" s="145"/>
      <c r="EZ961" s="191"/>
      <c r="FA961" s="191"/>
      <c r="FB961" s="191"/>
      <c r="FC961" s="191"/>
      <c r="FD961" s="191"/>
      <c r="FE961" s="191"/>
      <c r="FF961" s="192"/>
      <c r="FG961" s="145"/>
      <c r="FH961" s="191"/>
      <c r="FI961" s="191"/>
      <c r="FJ961" s="191"/>
      <c r="FK961" s="191"/>
      <c r="FL961" s="191"/>
      <c r="FM961" s="191"/>
      <c r="FN961" s="192"/>
      <c r="FO961" s="145"/>
      <c r="FP961" s="191"/>
      <c r="FQ961" s="191"/>
      <c r="FR961" s="191"/>
      <c r="FS961" s="191"/>
      <c r="FT961" s="191"/>
      <c r="FU961" s="191"/>
      <c r="FV961" s="192"/>
      <c r="FW961" s="191"/>
      <c r="FX961" s="191"/>
      <c r="FY961" s="191"/>
      <c r="FZ961" s="191"/>
      <c r="GA961" s="191"/>
      <c r="GB961" s="191"/>
      <c r="GC961" s="191"/>
      <c r="GD961" s="210"/>
      <c r="GE961" s="145"/>
      <c r="GF961" s="191"/>
      <c r="GG961" s="191"/>
      <c r="GH961" s="191"/>
      <c r="GI961" s="191"/>
      <c r="GJ961" s="191"/>
      <c r="GK961" s="191"/>
      <c r="GL961" s="210"/>
      <c r="GM961" s="145"/>
      <c r="GN961" s="191"/>
      <c r="GO961" s="191"/>
      <c r="GP961" s="191"/>
      <c r="GQ961" s="191"/>
      <c r="GR961" s="191"/>
      <c r="GS961" s="191"/>
      <c r="GT961" s="210"/>
      <c r="GU961" s="145"/>
      <c r="GV961" s="191"/>
      <c r="GW961" s="191"/>
      <c r="GX961" s="191"/>
      <c r="GY961" s="191"/>
      <c r="GZ961" s="191"/>
      <c r="HA961" s="191"/>
      <c r="HB961" s="210"/>
      <c r="HC961" s="145"/>
      <c r="HD961" s="191"/>
      <c r="HE961" s="191"/>
      <c r="HF961" s="191"/>
      <c r="HG961" s="191"/>
      <c r="HH961" s="191"/>
      <c r="HI961" s="191"/>
      <c r="HJ961" s="210"/>
      <c r="HR961" s="310"/>
    </row>
    <row r="962" spans="1:226" s="309" customFormat="1" ht="14.45" customHeight="1" x14ac:dyDescent="0.25">
      <c r="A962" s="211" t="s">
        <v>431</v>
      </c>
      <c r="B962" s="194" t="s">
        <v>0</v>
      </c>
      <c r="C962" s="31">
        <f t="shared" si="485"/>
        <v>952</v>
      </c>
      <c r="D962" s="173" t="str">
        <f t="shared" si="486"/>
        <v>Dw_952</v>
      </c>
      <c r="E962" s="4">
        <v>519.90013916325427</v>
      </c>
      <c r="F962" s="195" t="s">
        <v>360</v>
      </c>
      <c r="G962" s="195">
        <v>17.5</v>
      </c>
      <c r="H962" s="3">
        <f t="shared" si="487"/>
        <v>58.765706496639972</v>
      </c>
      <c r="I962" s="196">
        <f t="shared" si="488"/>
        <v>204.75675524091656</v>
      </c>
      <c r="J962" s="1">
        <f t="shared" si="489"/>
        <v>0.3</v>
      </c>
      <c r="K962" s="280">
        <f t="shared" si="490"/>
        <v>0.70423371223790587</v>
      </c>
      <c r="L962" s="280">
        <f t="shared" si="491"/>
        <v>0.82371241764838188</v>
      </c>
      <c r="M962" s="225">
        <f t="shared" si="492"/>
        <v>1.0452869578924771</v>
      </c>
      <c r="N962" s="15" t="s">
        <v>432</v>
      </c>
      <c r="O962" s="197">
        <f t="shared" si="493"/>
        <v>0.61778431323628646</v>
      </c>
      <c r="P962" s="198">
        <f t="shared" si="494"/>
        <v>0</v>
      </c>
      <c r="Q962" s="198">
        <f t="shared" si="495"/>
        <v>0</v>
      </c>
      <c r="R962" s="198">
        <f t="shared" si="496"/>
        <v>0.73237661158842204</v>
      </c>
      <c r="S962" s="77">
        <f t="shared" si="497"/>
        <v>0.95185685124455832</v>
      </c>
      <c r="T962" s="199"/>
      <c r="U962" s="3">
        <f t="shared" si="498"/>
        <v>1.9290315472550865</v>
      </c>
      <c r="V962" s="98">
        <f t="shared" si="499"/>
        <v>12.651953215038198</v>
      </c>
      <c r="W962" s="49">
        <f t="shared" si="500"/>
        <v>4.6447932187095553</v>
      </c>
      <c r="X962" s="317">
        <f t="shared" si="501"/>
        <v>8.5820097508844867E-2</v>
      </c>
      <c r="Y962" s="318">
        <v>8.5820097508844825E-2</v>
      </c>
      <c r="Z962" s="200"/>
      <c r="AA962" s="66"/>
      <c r="AB962" s="66"/>
      <c r="AC962" s="66">
        <v>250</v>
      </c>
      <c r="AD962" s="66"/>
      <c r="AE962" s="66"/>
      <c r="AF962" s="66"/>
      <c r="AG962" s="66"/>
      <c r="AH962" s="195"/>
      <c r="AI962" s="34"/>
      <c r="AJ962" s="229">
        <v>180</v>
      </c>
      <c r="AK962" s="34"/>
      <c r="AL962" s="34"/>
      <c r="AM962" s="34"/>
      <c r="AN962" s="201"/>
      <c r="AO962" s="201"/>
      <c r="AP962" s="202">
        <v>240</v>
      </c>
      <c r="AQ962" s="18"/>
      <c r="AR962" s="18"/>
      <c r="AS962" s="18"/>
      <c r="AT962" s="51"/>
      <c r="AU962" s="17"/>
      <c r="AV962" s="18"/>
      <c r="AW962" s="112"/>
      <c r="AX962" s="103"/>
      <c r="AY962" s="18"/>
      <c r="AZ962" s="18"/>
      <c r="BA962" s="18"/>
      <c r="BB962" s="17"/>
      <c r="BC962" s="19"/>
      <c r="BD962" s="19"/>
      <c r="BE962" s="19"/>
      <c r="BF962" s="17"/>
      <c r="BG962" s="18"/>
      <c r="BH962" s="18"/>
      <c r="BI962" s="128"/>
      <c r="BJ962" s="331"/>
      <c r="BK962" s="332"/>
      <c r="BL962" s="332"/>
      <c r="BM962" s="332"/>
      <c r="BN962" s="333"/>
      <c r="BO962" s="203">
        <f t="shared" si="502"/>
        <v>6.9363999999999999</v>
      </c>
      <c r="BP962" s="285">
        <v>8.4720757881091018</v>
      </c>
      <c r="BQ962" s="204">
        <v>2.8304338289887636</v>
      </c>
      <c r="BR962" s="204"/>
      <c r="BS962" s="47"/>
      <c r="BT962" s="42"/>
      <c r="BU962" s="42"/>
      <c r="BV962" s="42"/>
      <c r="BW962" s="43"/>
      <c r="BX962" s="191"/>
      <c r="BY962" s="191"/>
      <c r="BZ962" s="205"/>
      <c r="CA962" s="191"/>
      <c r="CB962" s="206"/>
      <c r="CC962" s="191"/>
      <c r="CD962" s="207">
        <f t="shared" si="503"/>
        <v>61.427026572274968</v>
      </c>
      <c r="CE962" s="47" t="s">
        <v>356</v>
      </c>
      <c r="CF962" s="42">
        <v>31.8</v>
      </c>
      <c r="CG962" s="42" t="s">
        <v>353</v>
      </c>
      <c r="CH962" s="42">
        <v>175</v>
      </c>
      <c r="CI962" s="191"/>
      <c r="CJ962" s="192"/>
      <c r="CK962" s="191" t="s">
        <v>357</v>
      </c>
      <c r="CL962" s="191" t="s">
        <v>358</v>
      </c>
      <c r="CM962" s="208">
        <v>0.13</v>
      </c>
      <c r="CN962" s="191">
        <v>470</v>
      </c>
      <c r="CO962" s="205">
        <f t="shared" si="504"/>
        <v>77.253788396208734</v>
      </c>
      <c r="CP962" s="191">
        <f t="shared" si="505"/>
        <v>46.070269929206226</v>
      </c>
      <c r="CQ962" s="145" t="s">
        <v>353</v>
      </c>
      <c r="CR962" s="191">
        <v>175</v>
      </c>
      <c r="CS962" s="191"/>
      <c r="CT962" s="191"/>
      <c r="CU962" s="191"/>
      <c r="CV962" s="192"/>
      <c r="CW962" s="191" t="s">
        <v>357</v>
      </c>
      <c r="CX962" s="209" t="s">
        <v>358</v>
      </c>
      <c r="CY962" s="208">
        <v>0.13</v>
      </c>
      <c r="CZ962" s="191">
        <v>470</v>
      </c>
      <c r="DA962" s="191"/>
      <c r="DB962" s="191">
        <f t="shared" si="506"/>
        <v>58.765706496639972</v>
      </c>
      <c r="DC962" s="43">
        <f t="shared" si="507"/>
        <v>0</v>
      </c>
      <c r="DD962" s="191" t="s">
        <v>362</v>
      </c>
      <c r="DE962" s="191">
        <v>100</v>
      </c>
      <c r="DF962" s="191" t="s">
        <v>361</v>
      </c>
      <c r="DG962" s="191">
        <v>20</v>
      </c>
      <c r="DH962" s="191" t="s">
        <v>353</v>
      </c>
      <c r="DI962" s="192">
        <v>175</v>
      </c>
      <c r="DJ962" s="191"/>
      <c r="DK962" s="209"/>
      <c r="DL962" s="208"/>
      <c r="DM962" s="191"/>
      <c r="DN962" s="191">
        <f t="shared" si="508"/>
        <v>58.765706496639972</v>
      </c>
      <c r="DO962" s="192">
        <f t="shared" si="509"/>
        <v>0</v>
      </c>
      <c r="DP962" s="191">
        <v>1</v>
      </c>
      <c r="DQ962" s="191" t="s">
        <v>363</v>
      </c>
      <c r="DR962" s="191" t="s">
        <v>371</v>
      </c>
      <c r="DS962" s="208">
        <v>0.13400000000000001</v>
      </c>
      <c r="DT962" s="191">
        <v>580</v>
      </c>
      <c r="DU962" s="191">
        <f t="shared" si="510"/>
        <v>8.4720757881091018</v>
      </c>
      <c r="DV962" s="191">
        <v>0.375</v>
      </c>
      <c r="DW962" s="191">
        <v>0.45</v>
      </c>
      <c r="DX962" s="192">
        <f t="shared" si="511"/>
        <v>10.237837762045828</v>
      </c>
      <c r="DY962" s="191">
        <v>1</v>
      </c>
      <c r="DZ962" s="191" t="s">
        <v>363</v>
      </c>
      <c r="EA962" s="191" t="s">
        <v>371</v>
      </c>
      <c r="EB962" s="208">
        <v>0.13400000000000001</v>
      </c>
      <c r="EC962" s="191">
        <v>580</v>
      </c>
      <c r="ED962" s="191">
        <f t="shared" si="512"/>
        <v>2.8304338289887636</v>
      </c>
      <c r="EE962" s="191">
        <v>0.47499999999999998</v>
      </c>
      <c r="EF962" s="191">
        <v>0.47499999999999998</v>
      </c>
      <c r="EG962" s="191">
        <f t="shared" si="513"/>
        <v>5.118918881022914</v>
      </c>
      <c r="EH962" s="166">
        <f t="shared" si="514"/>
        <v>2</v>
      </c>
      <c r="EI962" s="205">
        <f t="shared" si="515"/>
        <v>3.2793536303336466</v>
      </c>
      <c r="EJ962" s="205">
        <f t="shared" si="516"/>
        <v>1.9290315472550863</v>
      </c>
      <c r="EK962" s="51">
        <f t="shared" si="483"/>
        <v>0.65140228173367731</v>
      </c>
      <c r="EL962" s="220">
        <f t="shared" si="517"/>
        <v>9.4423184833176688E-2</v>
      </c>
      <c r="EM962" s="221">
        <f t="shared" si="518"/>
        <v>6.3259766075190988</v>
      </c>
      <c r="EN962" s="191"/>
      <c r="EO962" s="313"/>
      <c r="EP962" s="192" t="s">
        <v>354</v>
      </c>
      <c r="EQ962" s="222">
        <f t="shared" si="519"/>
        <v>3.2793536303336466</v>
      </c>
      <c r="ER962" s="191">
        <f t="shared" si="520"/>
        <v>1.9290315472550863</v>
      </c>
      <c r="ES962" s="51">
        <f t="shared" si="521"/>
        <v>0.65140228173367731</v>
      </c>
      <c r="ET962" s="191">
        <f t="shared" si="484"/>
        <v>3.5626231848331766</v>
      </c>
      <c r="EU962" s="191">
        <f t="shared" si="522"/>
        <v>6.3259766075190988</v>
      </c>
      <c r="EV962" s="191"/>
      <c r="EW962" s="191"/>
      <c r="EX962" s="192" t="str">
        <f t="shared" si="523"/>
        <v>Front</v>
      </c>
      <c r="EY962" s="145"/>
      <c r="EZ962" s="191"/>
      <c r="FA962" s="191"/>
      <c r="FB962" s="191"/>
      <c r="FC962" s="191"/>
      <c r="FD962" s="191"/>
      <c r="FE962" s="191"/>
      <c r="FF962" s="192"/>
      <c r="FG962" s="145"/>
      <c r="FH962" s="191"/>
      <c r="FI962" s="191"/>
      <c r="FJ962" s="191"/>
      <c r="FK962" s="191"/>
      <c r="FL962" s="191"/>
      <c r="FM962" s="191"/>
      <c r="FN962" s="192"/>
      <c r="FO962" s="145"/>
      <c r="FP962" s="191"/>
      <c r="FQ962" s="191"/>
      <c r="FR962" s="191"/>
      <c r="FS962" s="191"/>
      <c r="FT962" s="191"/>
      <c r="FU962" s="191"/>
      <c r="FV962" s="192"/>
      <c r="FW962" s="191"/>
      <c r="FX962" s="191"/>
      <c r="FY962" s="191"/>
      <c r="FZ962" s="191"/>
      <c r="GA962" s="191"/>
      <c r="GB962" s="191"/>
      <c r="GC962" s="191"/>
      <c r="GD962" s="210"/>
      <c r="GE962" s="145"/>
      <c r="GF962" s="191"/>
      <c r="GG962" s="191"/>
      <c r="GH962" s="191"/>
      <c r="GI962" s="191"/>
      <c r="GJ962" s="191"/>
      <c r="GK962" s="191"/>
      <c r="GL962" s="210"/>
      <c r="GM962" s="145"/>
      <c r="GN962" s="191"/>
      <c r="GO962" s="191"/>
      <c r="GP962" s="191"/>
      <c r="GQ962" s="191"/>
      <c r="GR962" s="191"/>
      <c r="GS962" s="191"/>
      <c r="GT962" s="210"/>
      <c r="GU962" s="145"/>
      <c r="GV962" s="191"/>
      <c r="GW962" s="191"/>
      <c r="GX962" s="191"/>
      <c r="GY962" s="191"/>
      <c r="GZ962" s="191"/>
      <c r="HA962" s="191"/>
      <c r="HB962" s="210"/>
      <c r="HC962" s="145"/>
      <c r="HD962" s="191"/>
      <c r="HE962" s="191"/>
      <c r="HF962" s="191"/>
      <c r="HG962" s="191"/>
      <c r="HH962" s="191"/>
      <c r="HI962" s="191"/>
      <c r="HJ962" s="210"/>
      <c r="HR962" s="310"/>
    </row>
    <row r="963" spans="1:226" s="309" customFormat="1" ht="14.45" customHeight="1" x14ac:dyDescent="0.25">
      <c r="A963" s="211" t="s">
        <v>431</v>
      </c>
      <c r="B963" s="194" t="s">
        <v>0</v>
      </c>
      <c r="C963" s="31">
        <f t="shared" si="485"/>
        <v>953</v>
      </c>
      <c r="D963" s="173" t="str">
        <f t="shared" si="486"/>
        <v>Dw_953</v>
      </c>
      <c r="E963" s="4">
        <v>415.83285794605649</v>
      </c>
      <c r="F963" s="195" t="s">
        <v>360</v>
      </c>
      <c r="G963" s="195">
        <v>17.5</v>
      </c>
      <c r="H963" s="3">
        <f t="shared" si="487"/>
        <v>61.783955066746294</v>
      </c>
      <c r="I963" s="196">
        <f t="shared" si="488"/>
        <v>219.05909662076448</v>
      </c>
      <c r="J963" s="1">
        <f t="shared" si="489"/>
        <v>0.3</v>
      </c>
      <c r="K963" s="280">
        <f t="shared" si="490"/>
        <v>0.68820727235375712</v>
      </c>
      <c r="L963" s="280">
        <f t="shared" si="491"/>
        <v>0.78616237871411765</v>
      </c>
      <c r="M963" s="225">
        <f t="shared" si="492"/>
        <v>1.0636698300591687</v>
      </c>
      <c r="N963" s="15" t="s">
        <v>432</v>
      </c>
      <c r="O963" s="197">
        <f t="shared" si="493"/>
        <v>0.58962178403558818</v>
      </c>
      <c r="P963" s="198">
        <f t="shared" si="494"/>
        <v>0</v>
      </c>
      <c r="Q963" s="198">
        <f t="shared" si="495"/>
        <v>0</v>
      </c>
      <c r="R963" s="198">
        <f t="shared" si="496"/>
        <v>0.7452565059820625</v>
      </c>
      <c r="S963" s="77">
        <f t="shared" si="497"/>
        <v>0.95646368398581882</v>
      </c>
      <c r="T963" s="199"/>
      <c r="U963" s="3">
        <f t="shared" si="498"/>
        <v>1.8706804085694153</v>
      </c>
      <c r="V963" s="98">
        <f t="shared" si="499"/>
        <v>11.898113649418477</v>
      </c>
      <c r="W963" s="49">
        <f t="shared" si="500"/>
        <v>5.1927521359460203</v>
      </c>
      <c r="X963" s="317">
        <f t="shared" si="501"/>
        <v>7.4287649894289265E-2</v>
      </c>
      <c r="Y963" s="318">
        <v>7.4287649894289279E-2</v>
      </c>
      <c r="Z963" s="200"/>
      <c r="AA963" s="66"/>
      <c r="AB963" s="66"/>
      <c r="AC963" s="66">
        <v>250</v>
      </c>
      <c r="AD963" s="66"/>
      <c r="AE963" s="66"/>
      <c r="AF963" s="66"/>
      <c r="AG963" s="66"/>
      <c r="AH963" s="195"/>
      <c r="AI963" s="34"/>
      <c r="AJ963" s="229">
        <v>180</v>
      </c>
      <c r="AK963" s="34"/>
      <c r="AL963" s="34"/>
      <c r="AM963" s="34"/>
      <c r="AN963" s="201"/>
      <c r="AO963" s="201"/>
      <c r="AP963" s="202">
        <v>240</v>
      </c>
      <c r="AQ963" s="18"/>
      <c r="AR963" s="18"/>
      <c r="AS963" s="18"/>
      <c r="AT963" s="51"/>
      <c r="AU963" s="17"/>
      <c r="AV963" s="18"/>
      <c r="AW963" s="112"/>
      <c r="AX963" s="103"/>
      <c r="AY963" s="18"/>
      <c r="AZ963" s="18"/>
      <c r="BA963" s="18"/>
      <c r="BB963" s="17"/>
      <c r="BC963" s="19"/>
      <c r="BD963" s="19"/>
      <c r="BE963" s="19"/>
      <c r="BF963" s="17"/>
      <c r="BG963" s="18"/>
      <c r="BH963" s="18"/>
      <c r="BI963" s="128"/>
      <c r="BJ963" s="331"/>
      <c r="BK963" s="332"/>
      <c r="BL963" s="332"/>
      <c r="BM963" s="332"/>
      <c r="BN963" s="333"/>
      <c r="BO963" s="203">
        <f t="shared" si="502"/>
        <v>6.9363999999999999</v>
      </c>
      <c r="BP963" s="285">
        <v>8.9072076389404149</v>
      </c>
      <c r="BQ963" s="204">
        <v>3.0135556453876604</v>
      </c>
      <c r="BR963" s="204"/>
      <c r="BS963" s="47"/>
      <c r="BT963" s="42"/>
      <c r="BU963" s="42"/>
      <c r="BV963" s="42"/>
      <c r="BW963" s="43"/>
      <c r="BX963" s="191"/>
      <c r="BY963" s="191"/>
      <c r="BZ963" s="205"/>
      <c r="CA963" s="191"/>
      <c r="CB963" s="206"/>
      <c r="CC963" s="191"/>
      <c r="CD963" s="207">
        <f t="shared" si="503"/>
        <v>65.717728986229346</v>
      </c>
      <c r="CE963" s="47" t="s">
        <v>356</v>
      </c>
      <c r="CF963" s="42">
        <v>31.8</v>
      </c>
      <c r="CG963" s="42" t="s">
        <v>353</v>
      </c>
      <c r="CH963" s="42">
        <v>175</v>
      </c>
      <c r="CI963" s="191"/>
      <c r="CJ963" s="192"/>
      <c r="CK963" s="191" t="s">
        <v>357</v>
      </c>
      <c r="CL963" s="191" t="s">
        <v>358</v>
      </c>
      <c r="CM963" s="208">
        <v>0.13</v>
      </c>
      <c r="CN963" s="191">
        <v>470</v>
      </c>
      <c r="CO963" s="205">
        <f t="shared" si="504"/>
        <v>85.519632635844033</v>
      </c>
      <c r="CP963" s="191">
        <f t="shared" si="505"/>
        <v>49.288296739672006</v>
      </c>
      <c r="CQ963" s="145" t="s">
        <v>353</v>
      </c>
      <c r="CR963" s="191">
        <v>175</v>
      </c>
      <c r="CS963" s="191"/>
      <c r="CT963" s="191"/>
      <c r="CU963" s="191"/>
      <c r="CV963" s="192"/>
      <c r="CW963" s="191" t="s">
        <v>357</v>
      </c>
      <c r="CX963" s="209" t="s">
        <v>358</v>
      </c>
      <c r="CY963" s="208">
        <v>0.13</v>
      </c>
      <c r="CZ963" s="191">
        <v>470</v>
      </c>
      <c r="DA963" s="191"/>
      <c r="DB963" s="191">
        <f t="shared" si="506"/>
        <v>61.783955066746294</v>
      </c>
      <c r="DC963" s="43">
        <f t="shared" si="507"/>
        <v>0</v>
      </c>
      <c r="DD963" s="191" t="s">
        <v>362</v>
      </c>
      <c r="DE963" s="191">
        <v>100</v>
      </c>
      <c r="DF963" s="191" t="s">
        <v>361</v>
      </c>
      <c r="DG963" s="191">
        <v>20</v>
      </c>
      <c r="DH963" s="191" t="s">
        <v>353</v>
      </c>
      <c r="DI963" s="192">
        <v>175</v>
      </c>
      <c r="DJ963" s="191"/>
      <c r="DK963" s="209"/>
      <c r="DL963" s="208"/>
      <c r="DM963" s="191"/>
      <c r="DN963" s="191">
        <f t="shared" si="508"/>
        <v>61.783955066746294</v>
      </c>
      <c r="DO963" s="192">
        <f t="shared" si="509"/>
        <v>0</v>
      </c>
      <c r="DP963" s="191">
        <v>1</v>
      </c>
      <c r="DQ963" s="191" t="s">
        <v>363</v>
      </c>
      <c r="DR963" s="191" t="s">
        <v>371</v>
      </c>
      <c r="DS963" s="208">
        <v>0.13400000000000001</v>
      </c>
      <c r="DT963" s="191">
        <v>580</v>
      </c>
      <c r="DU963" s="191">
        <f t="shared" si="510"/>
        <v>8.9072076389404149</v>
      </c>
      <c r="DV963" s="191">
        <v>0.375</v>
      </c>
      <c r="DW963" s="191">
        <v>0.45</v>
      </c>
      <c r="DX963" s="192">
        <f t="shared" si="511"/>
        <v>10.952954831038225</v>
      </c>
      <c r="DY963" s="191">
        <v>1</v>
      </c>
      <c r="DZ963" s="191" t="s">
        <v>363</v>
      </c>
      <c r="EA963" s="191" t="s">
        <v>371</v>
      </c>
      <c r="EB963" s="208">
        <v>0.13400000000000001</v>
      </c>
      <c r="EC963" s="191">
        <v>580</v>
      </c>
      <c r="ED963" s="191">
        <f t="shared" si="512"/>
        <v>3.0135556453876604</v>
      </c>
      <c r="EE963" s="191">
        <v>0.47499999999999998</v>
      </c>
      <c r="EF963" s="191">
        <v>0.47499999999999998</v>
      </c>
      <c r="EG963" s="191">
        <f t="shared" si="513"/>
        <v>5.4764774155191125</v>
      </c>
      <c r="EH963" s="166">
        <f t="shared" si="514"/>
        <v>2</v>
      </c>
      <c r="EI963" s="205">
        <f t="shared" si="515"/>
        <v>3.180156694568006</v>
      </c>
      <c r="EJ963" s="205">
        <f t="shared" si="516"/>
        <v>1.8706804085694153</v>
      </c>
      <c r="EK963" s="51">
        <f t="shared" si="483"/>
        <v>0.8928752368182451</v>
      </c>
      <c r="EL963" s="220">
        <f t="shared" si="517"/>
        <v>0.14402165271599698</v>
      </c>
      <c r="EM963" s="221">
        <f t="shared" si="518"/>
        <v>5.9490568247092384</v>
      </c>
      <c r="EN963" s="191"/>
      <c r="EO963" s="313"/>
      <c r="EP963" s="192" t="s">
        <v>354</v>
      </c>
      <c r="EQ963" s="222">
        <f t="shared" si="519"/>
        <v>3.180156694568006</v>
      </c>
      <c r="ER963" s="191">
        <f t="shared" si="520"/>
        <v>1.8706804085694153</v>
      </c>
      <c r="ES963" s="51">
        <f t="shared" si="521"/>
        <v>0.8928752368182451</v>
      </c>
      <c r="ET963" s="191">
        <f t="shared" si="484"/>
        <v>3.6122216527159967</v>
      </c>
      <c r="EU963" s="191">
        <f t="shared" si="522"/>
        <v>5.9490568247092384</v>
      </c>
      <c r="EV963" s="191"/>
      <c r="EW963" s="191"/>
      <c r="EX963" s="192" t="str">
        <f t="shared" si="523"/>
        <v>Front</v>
      </c>
      <c r="EY963" s="145"/>
      <c r="EZ963" s="191"/>
      <c r="FA963" s="191"/>
      <c r="FB963" s="191"/>
      <c r="FC963" s="191"/>
      <c r="FD963" s="191"/>
      <c r="FE963" s="191"/>
      <c r="FF963" s="192"/>
      <c r="FG963" s="145"/>
      <c r="FH963" s="191"/>
      <c r="FI963" s="191"/>
      <c r="FJ963" s="191"/>
      <c r="FK963" s="191"/>
      <c r="FL963" s="191"/>
      <c r="FM963" s="191"/>
      <c r="FN963" s="192"/>
      <c r="FO963" s="145"/>
      <c r="FP963" s="191"/>
      <c r="FQ963" s="191"/>
      <c r="FR963" s="191"/>
      <c r="FS963" s="191"/>
      <c r="FT963" s="191"/>
      <c r="FU963" s="191"/>
      <c r="FV963" s="192"/>
      <c r="FW963" s="191"/>
      <c r="FX963" s="191"/>
      <c r="FY963" s="191"/>
      <c r="FZ963" s="191"/>
      <c r="GA963" s="191"/>
      <c r="GB963" s="191"/>
      <c r="GC963" s="191"/>
      <c r="GD963" s="210"/>
      <c r="GE963" s="145"/>
      <c r="GF963" s="191"/>
      <c r="GG963" s="191"/>
      <c r="GH963" s="191"/>
      <c r="GI963" s="191"/>
      <c r="GJ963" s="191"/>
      <c r="GK963" s="191"/>
      <c r="GL963" s="210"/>
      <c r="GM963" s="145"/>
      <c r="GN963" s="191"/>
      <c r="GO963" s="191"/>
      <c r="GP963" s="191"/>
      <c r="GQ963" s="191"/>
      <c r="GR963" s="191"/>
      <c r="GS963" s="191"/>
      <c r="GT963" s="210"/>
      <c r="GU963" s="145"/>
      <c r="GV963" s="191"/>
      <c r="GW963" s="191"/>
      <c r="GX963" s="191"/>
      <c r="GY963" s="191"/>
      <c r="GZ963" s="191"/>
      <c r="HA963" s="191"/>
      <c r="HB963" s="210"/>
      <c r="HC963" s="145"/>
      <c r="HD963" s="191"/>
      <c r="HE963" s="191"/>
      <c r="HF963" s="191"/>
      <c r="HG963" s="191"/>
      <c r="HH963" s="191"/>
      <c r="HI963" s="191"/>
      <c r="HJ963" s="210"/>
      <c r="HR963" s="310"/>
    </row>
    <row r="964" spans="1:226" s="309" customFormat="1" ht="14.45" customHeight="1" x14ac:dyDescent="0.25">
      <c r="A964" s="211" t="s">
        <v>431</v>
      </c>
      <c r="B964" s="194" t="s">
        <v>0</v>
      </c>
      <c r="C964" s="31">
        <f t="shared" si="485"/>
        <v>954</v>
      </c>
      <c r="D964" s="173" t="str">
        <f t="shared" si="486"/>
        <v>Dw_954</v>
      </c>
      <c r="E964" s="4">
        <v>359.9850571874731</v>
      </c>
      <c r="F964" s="195" t="s">
        <v>360</v>
      </c>
      <c r="G964" s="195">
        <v>17.5</v>
      </c>
      <c r="H964" s="3">
        <f t="shared" si="487"/>
        <v>63.140871568572088</v>
      </c>
      <c r="I964" s="196">
        <f t="shared" si="488"/>
        <v>221.29209090569429</v>
      </c>
      <c r="J964" s="1">
        <f t="shared" si="489"/>
        <v>0.30000000000000004</v>
      </c>
      <c r="K964" s="280">
        <f t="shared" si="490"/>
        <v>0.6987410195932745</v>
      </c>
      <c r="L964" s="280">
        <f t="shared" si="491"/>
        <v>0.83932552581318765</v>
      </c>
      <c r="M964" s="225">
        <f t="shared" si="492"/>
        <v>1.0514208249344512</v>
      </c>
      <c r="N964" s="15" t="s">
        <v>432</v>
      </c>
      <c r="O964" s="197">
        <f t="shared" si="493"/>
        <v>0.62949414435989071</v>
      </c>
      <c r="P964" s="198">
        <f t="shared" si="494"/>
        <v>0</v>
      </c>
      <c r="Q964" s="198">
        <f t="shared" si="495"/>
        <v>0</v>
      </c>
      <c r="R964" s="198">
        <f t="shared" si="496"/>
        <v>0.73667428384599265</v>
      </c>
      <c r="S964" s="77">
        <f t="shared" si="497"/>
        <v>0.98309369127131097</v>
      </c>
      <c r="T964" s="199"/>
      <c r="U964" s="3">
        <f t="shared" si="498"/>
        <v>2.1634631866720659</v>
      </c>
      <c r="V964" s="98">
        <f t="shared" si="499"/>
        <v>15.913948064289849</v>
      </c>
      <c r="W964" s="49">
        <f t="shared" si="500"/>
        <v>3.9676434353997441</v>
      </c>
      <c r="X964" s="317">
        <f t="shared" si="501"/>
        <v>0.10577591697567211</v>
      </c>
      <c r="Y964" s="318">
        <v>0.1057759169756721</v>
      </c>
      <c r="Z964" s="200"/>
      <c r="AA964" s="66"/>
      <c r="AB964" s="66"/>
      <c r="AC964" s="66">
        <v>250</v>
      </c>
      <c r="AD964" s="66"/>
      <c r="AE964" s="66"/>
      <c r="AF964" s="66"/>
      <c r="AG964" s="66"/>
      <c r="AH964" s="195"/>
      <c r="AI964" s="34"/>
      <c r="AJ964" s="229">
        <v>180</v>
      </c>
      <c r="AK964" s="34"/>
      <c r="AL964" s="34"/>
      <c r="AM964" s="34"/>
      <c r="AN964" s="201"/>
      <c r="AO964" s="201"/>
      <c r="AP964" s="202">
        <v>240</v>
      </c>
      <c r="AQ964" s="18"/>
      <c r="AR964" s="18"/>
      <c r="AS964" s="18"/>
      <c r="AT964" s="51"/>
      <c r="AU964" s="17"/>
      <c r="AV964" s="18"/>
      <c r="AW964" s="112"/>
      <c r="AX964" s="103"/>
      <c r="AY964" s="18"/>
      <c r="AZ964" s="18"/>
      <c r="BA964" s="18"/>
      <c r="BB964" s="17"/>
      <c r="BC964" s="19"/>
      <c r="BD964" s="19"/>
      <c r="BE964" s="19"/>
      <c r="BF964" s="17"/>
      <c r="BG964" s="18"/>
      <c r="BH964" s="18"/>
      <c r="BI964" s="128"/>
      <c r="BJ964" s="331"/>
      <c r="BK964" s="332"/>
      <c r="BL964" s="332"/>
      <c r="BM964" s="332"/>
      <c r="BN964" s="333"/>
      <c r="BO964" s="203">
        <f t="shared" si="502"/>
        <v>6.9363999999999999</v>
      </c>
      <c r="BP964" s="285">
        <v>9.1028302244063326</v>
      </c>
      <c r="BQ964" s="204">
        <v>2.9618113350594659</v>
      </c>
      <c r="BR964" s="204"/>
      <c r="BS964" s="47"/>
      <c r="BT964" s="42"/>
      <c r="BU964" s="42"/>
      <c r="BV964" s="42"/>
      <c r="BW964" s="43"/>
      <c r="BX964" s="191"/>
      <c r="BY964" s="191"/>
      <c r="BZ964" s="205"/>
      <c r="CA964" s="191"/>
      <c r="CB964" s="206"/>
      <c r="CC964" s="191"/>
      <c r="CD964" s="207">
        <f t="shared" si="503"/>
        <v>66.387627271708297</v>
      </c>
      <c r="CE964" s="47" t="s">
        <v>356</v>
      </c>
      <c r="CF964" s="42">
        <v>31.8</v>
      </c>
      <c r="CG964" s="42" t="s">
        <v>353</v>
      </c>
      <c r="CH964" s="42">
        <v>175</v>
      </c>
      <c r="CI964" s="191"/>
      <c r="CJ964" s="192"/>
      <c r="CK964" s="191" t="s">
        <v>357</v>
      </c>
      <c r="CL964" s="191" t="s">
        <v>358</v>
      </c>
      <c r="CM964" s="208">
        <v>0.13</v>
      </c>
      <c r="CN964" s="191">
        <v>470</v>
      </c>
      <c r="CO964" s="205">
        <f t="shared" si="504"/>
        <v>85.038793917122234</v>
      </c>
      <c r="CP964" s="191">
        <f t="shared" si="505"/>
        <v>49.790720453781219</v>
      </c>
      <c r="CQ964" s="145" t="s">
        <v>353</v>
      </c>
      <c r="CR964" s="191">
        <v>175</v>
      </c>
      <c r="CS964" s="191"/>
      <c r="CT964" s="191"/>
      <c r="CU964" s="191"/>
      <c r="CV964" s="192"/>
      <c r="CW964" s="191" t="s">
        <v>357</v>
      </c>
      <c r="CX964" s="209" t="s">
        <v>358</v>
      </c>
      <c r="CY964" s="208">
        <v>0.13</v>
      </c>
      <c r="CZ964" s="191">
        <v>470</v>
      </c>
      <c r="DA964" s="191"/>
      <c r="DB964" s="191">
        <f t="shared" si="506"/>
        <v>63.140871568572088</v>
      </c>
      <c r="DC964" s="43">
        <f t="shared" si="507"/>
        <v>0</v>
      </c>
      <c r="DD964" s="191" t="s">
        <v>362</v>
      </c>
      <c r="DE964" s="191">
        <v>100</v>
      </c>
      <c r="DF964" s="191" t="s">
        <v>361</v>
      </c>
      <c r="DG964" s="191">
        <v>20</v>
      </c>
      <c r="DH964" s="191" t="s">
        <v>353</v>
      </c>
      <c r="DI964" s="192">
        <v>175</v>
      </c>
      <c r="DJ964" s="191"/>
      <c r="DK964" s="209"/>
      <c r="DL964" s="208"/>
      <c r="DM964" s="191"/>
      <c r="DN964" s="191">
        <f t="shared" si="508"/>
        <v>63.140871568572088</v>
      </c>
      <c r="DO964" s="192">
        <f t="shared" si="509"/>
        <v>0</v>
      </c>
      <c r="DP964" s="191">
        <v>1</v>
      </c>
      <c r="DQ964" s="191" t="s">
        <v>363</v>
      </c>
      <c r="DR964" s="191" t="s">
        <v>371</v>
      </c>
      <c r="DS964" s="208">
        <v>0.13400000000000001</v>
      </c>
      <c r="DT964" s="191">
        <v>580</v>
      </c>
      <c r="DU964" s="191">
        <f t="shared" si="510"/>
        <v>9.1028302244063326</v>
      </c>
      <c r="DV964" s="191">
        <v>0.375</v>
      </c>
      <c r="DW964" s="191">
        <v>0.45</v>
      </c>
      <c r="DX964" s="192">
        <f t="shared" si="511"/>
        <v>11.064604545284716</v>
      </c>
      <c r="DY964" s="191">
        <v>1</v>
      </c>
      <c r="DZ964" s="191" t="s">
        <v>363</v>
      </c>
      <c r="EA964" s="191" t="s">
        <v>371</v>
      </c>
      <c r="EB964" s="208">
        <v>0.13400000000000001</v>
      </c>
      <c r="EC964" s="191">
        <v>580</v>
      </c>
      <c r="ED964" s="191">
        <f t="shared" si="512"/>
        <v>2.9618113350594659</v>
      </c>
      <c r="EE964" s="191">
        <v>0.47499999999999998</v>
      </c>
      <c r="EF964" s="191">
        <v>0.47499999999999998</v>
      </c>
      <c r="EG964" s="191">
        <f t="shared" si="513"/>
        <v>5.5323022726423581</v>
      </c>
      <c r="EH964" s="166">
        <f t="shared" si="514"/>
        <v>2</v>
      </c>
      <c r="EI964" s="205">
        <f t="shared" si="515"/>
        <v>3.6778874173425118</v>
      </c>
      <c r="EJ964" s="205">
        <f t="shared" si="516"/>
        <v>2.1634631866720659</v>
      </c>
      <c r="EK964" s="51">
        <f t="shared" si="483"/>
        <v>0.54834814838739998</v>
      </c>
      <c r="EL964" s="220">
        <f t="shared" si="517"/>
        <v>1.6292562913287441</v>
      </c>
      <c r="EM964" s="221">
        <f t="shared" si="518"/>
        <v>7.9569740321449247</v>
      </c>
      <c r="EN964" s="191"/>
      <c r="EO964" s="313"/>
      <c r="EP964" s="192" t="s">
        <v>354</v>
      </c>
      <c r="EQ964" s="222">
        <f t="shared" si="519"/>
        <v>3.6778874173425118</v>
      </c>
      <c r="ER964" s="191">
        <f t="shared" si="520"/>
        <v>2.1634631866720659</v>
      </c>
      <c r="ES964" s="51">
        <f t="shared" si="521"/>
        <v>0.54834814838739998</v>
      </c>
      <c r="ET964" s="191">
        <f t="shared" si="484"/>
        <v>1.6292562913287441</v>
      </c>
      <c r="EU964" s="191">
        <f t="shared" si="522"/>
        <v>7.9569740321449247</v>
      </c>
      <c r="EV964" s="191"/>
      <c r="EW964" s="191"/>
      <c r="EX964" s="192" t="str">
        <f t="shared" si="523"/>
        <v>Rear</v>
      </c>
      <c r="EY964" s="145"/>
      <c r="EZ964" s="191"/>
      <c r="FA964" s="191"/>
      <c r="FB964" s="191"/>
      <c r="FC964" s="191"/>
      <c r="FD964" s="191"/>
      <c r="FE964" s="191"/>
      <c r="FF964" s="192"/>
      <c r="FG964" s="145"/>
      <c r="FH964" s="191"/>
      <c r="FI964" s="191"/>
      <c r="FJ964" s="191"/>
      <c r="FK964" s="191"/>
      <c r="FL964" s="191"/>
      <c r="FM964" s="191"/>
      <c r="FN964" s="192"/>
      <c r="FO964" s="145"/>
      <c r="FP964" s="191"/>
      <c r="FQ964" s="191"/>
      <c r="FR964" s="191"/>
      <c r="FS964" s="191"/>
      <c r="FT964" s="191"/>
      <c r="FU964" s="191"/>
      <c r="FV964" s="192"/>
      <c r="FW964" s="191"/>
      <c r="FX964" s="191"/>
      <c r="FY964" s="191"/>
      <c r="FZ964" s="191"/>
      <c r="GA964" s="191"/>
      <c r="GB964" s="191"/>
      <c r="GC964" s="191"/>
      <c r="GD964" s="210"/>
      <c r="GE964" s="145"/>
      <c r="GF964" s="191"/>
      <c r="GG964" s="191"/>
      <c r="GH964" s="191"/>
      <c r="GI964" s="191"/>
      <c r="GJ964" s="191"/>
      <c r="GK964" s="191"/>
      <c r="GL964" s="210"/>
      <c r="GM964" s="145"/>
      <c r="GN964" s="191"/>
      <c r="GO964" s="191"/>
      <c r="GP964" s="191"/>
      <c r="GQ964" s="191"/>
      <c r="GR964" s="191"/>
      <c r="GS964" s="191"/>
      <c r="GT964" s="210"/>
      <c r="GU964" s="145"/>
      <c r="GV964" s="191"/>
      <c r="GW964" s="191"/>
      <c r="GX964" s="191"/>
      <c r="GY964" s="191"/>
      <c r="GZ964" s="191"/>
      <c r="HA964" s="191"/>
      <c r="HB964" s="210"/>
      <c r="HC964" s="145"/>
      <c r="HD964" s="191"/>
      <c r="HE964" s="191"/>
      <c r="HF964" s="191"/>
      <c r="HG964" s="191"/>
      <c r="HH964" s="191"/>
      <c r="HI964" s="191"/>
      <c r="HJ964" s="210"/>
      <c r="HR964" s="310"/>
    </row>
    <row r="965" spans="1:226" s="309" customFormat="1" ht="14.45" customHeight="1" x14ac:dyDescent="0.25">
      <c r="A965" s="211" t="s">
        <v>431</v>
      </c>
      <c r="B965" s="194" t="s">
        <v>0</v>
      </c>
      <c r="C965" s="31">
        <f t="shared" si="485"/>
        <v>955</v>
      </c>
      <c r="D965" s="173" t="str">
        <f t="shared" si="486"/>
        <v>Dw_955</v>
      </c>
      <c r="E965" s="4">
        <v>428.06082516200291</v>
      </c>
      <c r="F965" s="195" t="s">
        <v>360</v>
      </c>
      <c r="G965" s="195">
        <v>17.5</v>
      </c>
      <c r="H965" s="3">
        <f t="shared" si="487"/>
        <v>61.406626673777588</v>
      </c>
      <c r="I965" s="196">
        <f t="shared" si="488"/>
        <v>211.29703306224667</v>
      </c>
      <c r="J965" s="1">
        <f t="shared" si="489"/>
        <v>0.30000000000000004</v>
      </c>
      <c r="K965" s="280">
        <f t="shared" si="490"/>
        <v>0.71639242947201021</v>
      </c>
      <c r="L965" s="280">
        <f t="shared" si="491"/>
        <v>0.80732678107888023</v>
      </c>
      <c r="M965" s="225">
        <f t="shared" si="492"/>
        <v>1.0322845163833596</v>
      </c>
      <c r="N965" s="15" t="s">
        <v>432</v>
      </c>
      <c r="O965" s="197">
        <f t="shared" si="493"/>
        <v>0.60549508580916012</v>
      </c>
      <c r="P965" s="198">
        <f t="shared" si="494"/>
        <v>0</v>
      </c>
      <c r="Q965" s="198">
        <f t="shared" si="495"/>
        <v>0</v>
      </c>
      <c r="R965" s="198">
        <f t="shared" si="496"/>
        <v>0.72326649691328648</v>
      </c>
      <c r="S965" s="77">
        <f t="shared" si="497"/>
        <v>0.99221666975432454</v>
      </c>
      <c r="T965" s="199"/>
      <c r="U965" s="3">
        <f t="shared" si="498"/>
        <v>1.7121100713278008</v>
      </c>
      <c r="V965" s="98">
        <f t="shared" si="499"/>
        <v>9.9664910475630979</v>
      </c>
      <c r="W965" s="49">
        <f t="shared" si="500"/>
        <v>6.1613085669496579</v>
      </c>
      <c r="X965" s="317">
        <f t="shared" si="501"/>
        <v>6.1718409130096123E-2</v>
      </c>
      <c r="Y965" s="318">
        <v>6.1718409130096123E-2</v>
      </c>
      <c r="Z965" s="200"/>
      <c r="AA965" s="66"/>
      <c r="AB965" s="66"/>
      <c r="AC965" s="66">
        <v>250</v>
      </c>
      <c r="AD965" s="66"/>
      <c r="AE965" s="66"/>
      <c r="AF965" s="66"/>
      <c r="AG965" s="66"/>
      <c r="AH965" s="195"/>
      <c r="AI965" s="34"/>
      <c r="AJ965" s="229">
        <v>180</v>
      </c>
      <c r="AK965" s="34"/>
      <c r="AL965" s="34"/>
      <c r="AM965" s="34"/>
      <c r="AN965" s="201"/>
      <c r="AO965" s="201"/>
      <c r="AP965" s="202">
        <v>240</v>
      </c>
      <c r="AQ965" s="18"/>
      <c r="AR965" s="18"/>
      <c r="AS965" s="18"/>
      <c r="AT965" s="51"/>
      <c r="AU965" s="17"/>
      <c r="AV965" s="18"/>
      <c r="AW965" s="112"/>
      <c r="AX965" s="103"/>
      <c r="AY965" s="18"/>
      <c r="AZ965" s="18"/>
      <c r="BA965" s="18"/>
      <c r="BB965" s="17"/>
      <c r="BC965" s="19"/>
      <c r="BD965" s="19"/>
      <c r="BE965" s="19"/>
      <c r="BF965" s="17"/>
      <c r="BG965" s="18"/>
      <c r="BH965" s="18"/>
      <c r="BI965" s="128"/>
      <c r="BJ965" s="331"/>
      <c r="BK965" s="332"/>
      <c r="BL965" s="332"/>
      <c r="BM965" s="332"/>
      <c r="BN965" s="333"/>
      <c r="BO965" s="203">
        <f t="shared" si="502"/>
        <v>6.9363999999999999</v>
      </c>
      <c r="BP965" s="285">
        <v>8.8528093353580513</v>
      </c>
      <c r="BQ965" s="204">
        <v>2.8020332695362589</v>
      </c>
      <c r="BR965" s="204"/>
      <c r="BS965" s="47"/>
      <c r="BT965" s="42"/>
      <c r="BU965" s="42"/>
      <c r="BV965" s="42"/>
      <c r="BW965" s="43"/>
      <c r="BX965" s="191"/>
      <c r="BY965" s="191"/>
      <c r="BZ965" s="205"/>
      <c r="CA965" s="191"/>
      <c r="CB965" s="206"/>
      <c r="CC965" s="191"/>
      <c r="CD965" s="207">
        <f t="shared" si="503"/>
        <v>63.389109918674009</v>
      </c>
      <c r="CE965" s="47" t="s">
        <v>356</v>
      </c>
      <c r="CF965" s="42">
        <v>31.8</v>
      </c>
      <c r="CG965" s="42" t="s">
        <v>353</v>
      </c>
      <c r="CH965" s="42">
        <v>175</v>
      </c>
      <c r="CI965" s="191"/>
      <c r="CJ965" s="192"/>
      <c r="CK965" s="191" t="s">
        <v>357</v>
      </c>
      <c r="CL965" s="191" t="s">
        <v>358</v>
      </c>
      <c r="CM965" s="208">
        <v>0.13</v>
      </c>
      <c r="CN965" s="191">
        <v>470</v>
      </c>
      <c r="CO965" s="205">
        <f t="shared" si="504"/>
        <v>78.512225863263637</v>
      </c>
      <c r="CP965" s="191">
        <f t="shared" si="505"/>
        <v>47.541832439005503</v>
      </c>
      <c r="CQ965" s="145" t="s">
        <v>353</v>
      </c>
      <c r="CR965" s="191">
        <v>175</v>
      </c>
      <c r="CS965" s="191"/>
      <c r="CT965" s="191"/>
      <c r="CU965" s="191"/>
      <c r="CV965" s="192"/>
      <c r="CW965" s="191" t="s">
        <v>357</v>
      </c>
      <c r="CX965" s="209" t="s">
        <v>358</v>
      </c>
      <c r="CY965" s="208">
        <v>0.13</v>
      </c>
      <c r="CZ965" s="191">
        <v>470</v>
      </c>
      <c r="DA965" s="191"/>
      <c r="DB965" s="191">
        <f t="shared" si="506"/>
        <v>61.406626673777588</v>
      </c>
      <c r="DC965" s="43">
        <f t="shared" si="507"/>
        <v>0</v>
      </c>
      <c r="DD965" s="191" t="s">
        <v>362</v>
      </c>
      <c r="DE965" s="191">
        <v>100</v>
      </c>
      <c r="DF965" s="191" t="s">
        <v>361</v>
      </c>
      <c r="DG965" s="191">
        <v>20</v>
      </c>
      <c r="DH965" s="191" t="s">
        <v>353</v>
      </c>
      <c r="DI965" s="192">
        <v>175</v>
      </c>
      <c r="DJ965" s="191"/>
      <c r="DK965" s="209"/>
      <c r="DL965" s="208"/>
      <c r="DM965" s="191"/>
      <c r="DN965" s="191">
        <f t="shared" si="508"/>
        <v>61.406626673777588</v>
      </c>
      <c r="DO965" s="192">
        <f t="shared" si="509"/>
        <v>0</v>
      </c>
      <c r="DP965" s="191">
        <v>1</v>
      </c>
      <c r="DQ965" s="191" t="s">
        <v>363</v>
      </c>
      <c r="DR965" s="191" t="s">
        <v>371</v>
      </c>
      <c r="DS965" s="208">
        <v>0.13400000000000001</v>
      </c>
      <c r="DT965" s="191">
        <v>580</v>
      </c>
      <c r="DU965" s="191">
        <f t="shared" si="510"/>
        <v>8.8528093353580513</v>
      </c>
      <c r="DV965" s="191">
        <v>0.375</v>
      </c>
      <c r="DW965" s="191">
        <v>0.45</v>
      </c>
      <c r="DX965" s="192">
        <f t="shared" si="511"/>
        <v>10.564851653112335</v>
      </c>
      <c r="DY965" s="191">
        <v>1</v>
      </c>
      <c r="DZ965" s="191" t="s">
        <v>363</v>
      </c>
      <c r="EA965" s="191" t="s">
        <v>371</v>
      </c>
      <c r="EB965" s="208">
        <v>0.13400000000000001</v>
      </c>
      <c r="EC965" s="191">
        <v>580</v>
      </c>
      <c r="ED965" s="191">
        <f t="shared" si="512"/>
        <v>2.8020332695362589</v>
      </c>
      <c r="EE965" s="191">
        <v>0.47499999999999998</v>
      </c>
      <c r="EF965" s="191">
        <v>0.47499999999999998</v>
      </c>
      <c r="EG965" s="191">
        <f t="shared" si="513"/>
        <v>5.2824258265561674</v>
      </c>
      <c r="EH965" s="166">
        <f t="shared" si="514"/>
        <v>2</v>
      </c>
      <c r="EI965" s="205">
        <f t="shared" si="515"/>
        <v>2.9105871212572616</v>
      </c>
      <c r="EJ965" s="205">
        <f t="shared" si="516"/>
        <v>1.712110071327801</v>
      </c>
      <c r="EK965" s="51">
        <f t="shared" si="483"/>
        <v>0.83992319820845784</v>
      </c>
      <c r="EL965" s="220">
        <f t="shared" si="517"/>
        <v>0.27880643937136917</v>
      </c>
      <c r="EM965" s="221">
        <f t="shared" si="518"/>
        <v>4.9832455237815489</v>
      </c>
      <c r="EN965" s="191"/>
      <c r="EO965" s="313"/>
      <c r="EP965" s="192" t="s">
        <v>354</v>
      </c>
      <c r="EQ965" s="222">
        <f t="shared" si="519"/>
        <v>2.9105871212572616</v>
      </c>
      <c r="ER965" s="191">
        <f t="shared" si="520"/>
        <v>1.712110071327801</v>
      </c>
      <c r="ES965" s="51">
        <f t="shared" si="521"/>
        <v>0.83992319820845784</v>
      </c>
      <c r="ET965" s="191">
        <f t="shared" si="484"/>
        <v>3.7470064393713693</v>
      </c>
      <c r="EU965" s="191">
        <f t="shared" si="522"/>
        <v>4.9832455237815489</v>
      </c>
      <c r="EV965" s="191"/>
      <c r="EW965" s="191"/>
      <c r="EX965" s="192" t="str">
        <f t="shared" si="523"/>
        <v>Front</v>
      </c>
      <c r="EY965" s="145"/>
      <c r="EZ965" s="191"/>
      <c r="FA965" s="191"/>
      <c r="FB965" s="191"/>
      <c r="FC965" s="191"/>
      <c r="FD965" s="191"/>
      <c r="FE965" s="191"/>
      <c r="FF965" s="192"/>
      <c r="FG965" s="145"/>
      <c r="FH965" s="191"/>
      <c r="FI965" s="191"/>
      <c r="FJ965" s="191"/>
      <c r="FK965" s="191"/>
      <c r="FL965" s="191"/>
      <c r="FM965" s="191"/>
      <c r="FN965" s="192"/>
      <c r="FO965" s="145"/>
      <c r="FP965" s="191"/>
      <c r="FQ965" s="191"/>
      <c r="FR965" s="191"/>
      <c r="FS965" s="191"/>
      <c r="FT965" s="191"/>
      <c r="FU965" s="191"/>
      <c r="FV965" s="192"/>
      <c r="FW965" s="191"/>
      <c r="FX965" s="191"/>
      <c r="FY965" s="191"/>
      <c r="FZ965" s="191"/>
      <c r="GA965" s="191"/>
      <c r="GB965" s="191"/>
      <c r="GC965" s="191"/>
      <c r="GD965" s="210"/>
      <c r="GE965" s="145"/>
      <c r="GF965" s="191"/>
      <c r="GG965" s="191"/>
      <c r="GH965" s="191"/>
      <c r="GI965" s="191"/>
      <c r="GJ965" s="191"/>
      <c r="GK965" s="191"/>
      <c r="GL965" s="210"/>
      <c r="GM965" s="145"/>
      <c r="GN965" s="191"/>
      <c r="GO965" s="191"/>
      <c r="GP965" s="191"/>
      <c r="GQ965" s="191"/>
      <c r="GR965" s="191"/>
      <c r="GS965" s="191"/>
      <c r="GT965" s="210"/>
      <c r="GU965" s="145"/>
      <c r="GV965" s="191"/>
      <c r="GW965" s="191"/>
      <c r="GX965" s="191"/>
      <c r="GY965" s="191"/>
      <c r="GZ965" s="191"/>
      <c r="HA965" s="191"/>
      <c r="HB965" s="210"/>
      <c r="HC965" s="145"/>
      <c r="HD965" s="191"/>
      <c r="HE965" s="191"/>
      <c r="HF965" s="191"/>
      <c r="HG965" s="191"/>
      <c r="HH965" s="191"/>
      <c r="HI965" s="191"/>
      <c r="HJ965" s="210"/>
      <c r="HR965" s="310"/>
    </row>
    <row r="966" spans="1:226" s="309" customFormat="1" ht="14.45" customHeight="1" x14ac:dyDescent="0.25">
      <c r="A966" s="211" t="s">
        <v>431</v>
      </c>
      <c r="B966" s="194" t="s">
        <v>0</v>
      </c>
      <c r="C966" s="31">
        <f t="shared" si="485"/>
        <v>956</v>
      </c>
      <c r="D966" s="173" t="str">
        <f t="shared" si="486"/>
        <v>Dw_956</v>
      </c>
      <c r="E966" s="4">
        <v>400.24757614541937</v>
      </c>
      <c r="F966" s="195" t="s">
        <v>360</v>
      </c>
      <c r="G966" s="195">
        <v>17.5</v>
      </c>
      <c r="H966" s="3">
        <f t="shared" si="487"/>
        <v>49.852351872778101</v>
      </c>
      <c r="I966" s="196">
        <f t="shared" si="488"/>
        <v>178.39523065285988</v>
      </c>
      <c r="J966" s="1">
        <f t="shared" si="489"/>
        <v>0.3</v>
      </c>
      <c r="K966" s="280">
        <f t="shared" si="490"/>
        <v>0.68011451059289629</v>
      </c>
      <c r="L966" s="280">
        <f t="shared" si="491"/>
        <v>0.87205061698496278</v>
      </c>
      <c r="M966" s="225">
        <f t="shared" si="492"/>
        <v>1.0735415117913785</v>
      </c>
      <c r="N966" s="15" t="s">
        <v>432</v>
      </c>
      <c r="O966" s="197">
        <f t="shared" si="493"/>
        <v>0.65403796273872206</v>
      </c>
      <c r="P966" s="198">
        <f t="shared" si="494"/>
        <v>0</v>
      </c>
      <c r="Q966" s="198">
        <f t="shared" si="495"/>
        <v>0</v>
      </c>
      <c r="R966" s="198">
        <f t="shared" si="496"/>
        <v>0.7521730648878503</v>
      </c>
      <c r="S966" s="77">
        <f t="shared" si="497"/>
        <v>0.84259411564255104</v>
      </c>
      <c r="T966" s="199"/>
      <c r="U966" s="3">
        <f t="shared" si="498"/>
        <v>2.2569880598591814</v>
      </c>
      <c r="V966" s="98">
        <f t="shared" si="499"/>
        <v>17.319583347979499</v>
      </c>
      <c r="W966" s="49">
        <f t="shared" si="500"/>
        <v>2.8783805517234842</v>
      </c>
      <c r="X966" s="317">
        <f t="shared" si="501"/>
        <v>0.14585416369590326</v>
      </c>
      <c r="Y966" s="318">
        <v>0.14585416369590321</v>
      </c>
      <c r="Z966" s="200"/>
      <c r="AA966" s="66"/>
      <c r="AB966" s="66"/>
      <c r="AC966" s="66">
        <v>250</v>
      </c>
      <c r="AD966" s="66"/>
      <c r="AE966" s="66"/>
      <c r="AF966" s="66"/>
      <c r="AG966" s="66"/>
      <c r="AH966" s="195"/>
      <c r="AI966" s="34"/>
      <c r="AJ966" s="229">
        <v>180</v>
      </c>
      <c r="AK966" s="34"/>
      <c r="AL966" s="34"/>
      <c r="AM966" s="34"/>
      <c r="AN966" s="201"/>
      <c r="AO966" s="201"/>
      <c r="AP966" s="202">
        <v>240</v>
      </c>
      <c r="AQ966" s="18"/>
      <c r="AR966" s="18"/>
      <c r="AS966" s="18"/>
      <c r="AT966" s="51"/>
      <c r="AU966" s="17"/>
      <c r="AV966" s="18"/>
      <c r="AW966" s="112"/>
      <c r="AX966" s="103"/>
      <c r="AY966" s="18"/>
      <c r="AZ966" s="18"/>
      <c r="BA966" s="18"/>
      <c r="BB966" s="17"/>
      <c r="BC966" s="19"/>
      <c r="BD966" s="19"/>
      <c r="BE966" s="19"/>
      <c r="BF966" s="17"/>
      <c r="BG966" s="18"/>
      <c r="BH966" s="18"/>
      <c r="BI966" s="128"/>
      <c r="BJ966" s="331"/>
      <c r="BK966" s="332"/>
      <c r="BL966" s="332"/>
      <c r="BM966" s="332"/>
      <c r="BN966" s="333"/>
      <c r="BO966" s="203">
        <f t="shared" si="502"/>
        <v>6.9363999999999999</v>
      </c>
      <c r="BP966" s="285">
        <v>7.1870641648085609</v>
      </c>
      <c r="BQ966" s="204">
        <v>2.7858082829061468</v>
      </c>
      <c r="BR966" s="204"/>
      <c r="BS966" s="47"/>
      <c r="BT966" s="42"/>
      <c r="BU966" s="42"/>
      <c r="BV966" s="42"/>
      <c r="BW966" s="43"/>
      <c r="BX966" s="191"/>
      <c r="BY966" s="191"/>
      <c r="BZ966" s="205"/>
      <c r="CA966" s="191"/>
      <c r="CB966" s="206"/>
      <c r="CC966" s="191"/>
      <c r="CD966" s="207">
        <f t="shared" si="503"/>
        <v>53.518569195857964</v>
      </c>
      <c r="CE966" s="47" t="s">
        <v>356</v>
      </c>
      <c r="CF966" s="42">
        <v>31.8</v>
      </c>
      <c r="CG966" s="42" t="s">
        <v>353</v>
      </c>
      <c r="CH966" s="42">
        <v>175</v>
      </c>
      <c r="CI966" s="191"/>
      <c r="CJ966" s="192"/>
      <c r="CK966" s="191" t="s">
        <v>357</v>
      </c>
      <c r="CL966" s="191" t="s">
        <v>358</v>
      </c>
      <c r="CM966" s="208">
        <v>0.13</v>
      </c>
      <c r="CN966" s="191">
        <v>470</v>
      </c>
      <c r="CO966" s="205">
        <f t="shared" si="504"/>
        <v>68.718973055875807</v>
      </c>
      <c r="CP966" s="191">
        <f t="shared" si="505"/>
        <v>40.138926896893473</v>
      </c>
      <c r="CQ966" s="145" t="s">
        <v>353</v>
      </c>
      <c r="CR966" s="191">
        <v>175</v>
      </c>
      <c r="CS966" s="191"/>
      <c r="CT966" s="191"/>
      <c r="CU966" s="191"/>
      <c r="CV966" s="192"/>
      <c r="CW966" s="191" t="s">
        <v>357</v>
      </c>
      <c r="CX966" s="209" t="s">
        <v>358</v>
      </c>
      <c r="CY966" s="208">
        <v>0.13</v>
      </c>
      <c r="CZ966" s="191">
        <v>470</v>
      </c>
      <c r="DA966" s="191"/>
      <c r="DB966" s="191">
        <f t="shared" si="506"/>
        <v>49.852351872778101</v>
      </c>
      <c r="DC966" s="43">
        <f t="shared" si="507"/>
        <v>0</v>
      </c>
      <c r="DD966" s="191" t="s">
        <v>362</v>
      </c>
      <c r="DE966" s="191">
        <v>100</v>
      </c>
      <c r="DF966" s="191" t="s">
        <v>361</v>
      </c>
      <c r="DG966" s="191">
        <v>20</v>
      </c>
      <c r="DH966" s="191" t="s">
        <v>353</v>
      </c>
      <c r="DI966" s="192">
        <v>175</v>
      </c>
      <c r="DJ966" s="191"/>
      <c r="DK966" s="209"/>
      <c r="DL966" s="208"/>
      <c r="DM966" s="191"/>
      <c r="DN966" s="191">
        <f t="shared" si="508"/>
        <v>49.852351872778101</v>
      </c>
      <c r="DO966" s="192">
        <f t="shared" si="509"/>
        <v>0</v>
      </c>
      <c r="DP966" s="191">
        <v>1</v>
      </c>
      <c r="DQ966" s="191" t="s">
        <v>363</v>
      </c>
      <c r="DR966" s="191" t="s">
        <v>371</v>
      </c>
      <c r="DS966" s="208">
        <v>0.13400000000000001</v>
      </c>
      <c r="DT966" s="191">
        <v>580</v>
      </c>
      <c r="DU966" s="191">
        <f t="shared" si="510"/>
        <v>7.1870641648085609</v>
      </c>
      <c r="DV966" s="191">
        <v>0.375</v>
      </c>
      <c r="DW966" s="191">
        <v>0.45</v>
      </c>
      <c r="DX966" s="192">
        <f t="shared" si="511"/>
        <v>8.919761532642994</v>
      </c>
      <c r="DY966" s="191">
        <v>1</v>
      </c>
      <c r="DZ966" s="191" t="s">
        <v>363</v>
      </c>
      <c r="EA966" s="191" t="s">
        <v>371</v>
      </c>
      <c r="EB966" s="208">
        <v>0.13400000000000001</v>
      </c>
      <c r="EC966" s="191">
        <v>580</v>
      </c>
      <c r="ED966" s="191">
        <f t="shared" si="512"/>
        <v>2.7858082829061468</v>
      </c>
      <c r="EE966" s="191">
        <v>0.47499999999999998</v>
      </c>
      <c r="EF966" s="191">
        <v>0.47499999999999998</v>
      </c>
      <c r="EG966" s="191">
        <f t="shared" si="513"/>
        <v>4.459880766321497</v>
      </c>
      <c r="EH966" s="166">
        <f t="shared" si="514"/>
        <v>2</v>
      </c>
      <c r="EI966" s="205">
        <f t="shared" si="515"/>
        <v>3.8368797017606084</v>
      </c>
      <c r="EJ966" s="205">
        <f t="shared" si="516"/>
        <v>2.2569880598591814</v>
      </c>
      <c r="EK966" s="51">
        <f t="shared" si="483"/>
        <v>0.27882022304696541</v>
      </c>
      <c r="EL966" s="220">
        <f t="shared" si="517"/>
        <v>1.5497601491196957</v>
      </c>
      <c r="EM966" s="221">
        <f t="shared" si="518"/>
        <v>8.6597916739897496</v>
      </c>
      <c r="EN966" s="191"/>
      <c r="EO966" s="313"/>
      <c r="EP966" s="192" t="s">
        <v>354</v>
      </c>
      <c r="EQ966" s="222">
        <f t="shared" si="519"/>
        <v>3.8368797017606084</v>
      </c>
      <c r="ER966" s="191">
        <f t="shared" si="520"/>
        <v>2.2569880598591814</v>
      </c>
      <c r="ES966" s="51">
        <f t="shared" si="521"/>
        <v>0.27882022304696541</v>
      </c>
      <c r="ET966" s="191">
        <f t="shared" si="484"/>
        <v>1.5497601491196957</v>
      </c>
      <c r="EU966" s="191">
        <f t="shared" si="522"/>
        <v>8.6597916739897496</v>
      </c>
      <c r="EV966" s="191"/>
      <c r="EW966" s="191"/>
      <c r="EX966" s="192" t="str">
        <f t="shared" si="523"/>
        <v>Rear</v>
      </c>
      <c r="EY966" s="145"/>
      <c r="EZ966" s="191"/>
      <c r="FA966" s="191"/>
      <c r="FB966" s="191"/>
      <c r="FC966" s="191"/>
      <c r="FD966" s="191"/>
      <c r="FE966" s="191"/>
      <c r="FF966" s="192"/>
      <c r="FG966" s="145"/>
      <c r="FH966" s="191"/>
      <c r="FI966" s="191"/>
      <c r="FJ966" s="191"/>
      <c r="FK966" s="191"/>
      <c r="FL966" s="191"/>
      <c r="FM966" s="191"/>
      <c r="FN966" s="192"/>
      <c r="FO966" s="145"/>
      <c r="FP966" s="191"/>
      <c r="FQ966" s="191"/>
      <c r="FR966" s="191"/>
      <c r="FS966" s="191"/>
      <c r="FT966" s="191"/>
      <c r="FU966" s="191"/>
      <c r="FV966" s="192"/>
      <c r="FW966" s="191"/>
      <c r="FX966" s="191"/>
      <c r="FY966" s="191"/>
      <c r="FZ966" s="191"/>
      <c r="GA966" s="191"/>
      <c r="GB966" s="191"/>
      <c r="GC966" s="191"/>
      <c r="GD966" s="210"/>
      <c r="GE966" s="145"/>
      <c r="GF966" s="191"/>
      <c r="GG966" s="191"/>
      <c r="GH966" s="191"/>
      <c r="GI966" s="191"/>
      <c r="GJ966" s="191"/>
      <c r="GK966" s="191"/>
      <c r="GL966" s="210"/>
      <c r="GM966" s="145"/>
      <c r="GN966" s="191"/>
      <c r="GO966" s="191"/>
      <c r="GP966" s="191"/>
      <c r="GQ966" s="191"/>
      <c r="GR966" s="191"/>
      <c r="GS966" s="191"/>
      <c r="GT966" s="210"/>
      <c r="GU966" s="145"/>
      <c r="GV966" s="191"/>
      <c r="GW966" s="191"/>
      <c r="GX966" s="191"/>
      <c r="GY966" s="191"/>
      <c r="GZ966" s="191"/>
      <c r="HA966" s="191"/>
      <c r="HB966" s="210"/>
      <c r="HC966" s="145"/>
      <c r="HD966" s="191"/>
      <c r="HE966" s="191"/>
      <c r="HF966" s="191"/>
      <c r="HG966" s="191"/>
      <c r="HH966" s="191"/>
      <c r="HI966" s="191"/>
      <c r="HJ966" s="210"/>
      <c r="HR966" s="310"/>
    </row>
    <row r="967" spans="1:226" s="309" customFormat="1" ht="14.45" customHeight="1" x14ac:dyDescent="0.25">
      <c r="A967" s="211" t="s">
        <v>431</v>
      </c>
      <c r="B967" s="194" t="s">
        <v>0</v>
      </c>
      <c r="C967" s="31">
        <f t="shared" si="485"/>
        <v>957</v>
      </c>
      <c r="D967" s="173" t="str">
        <f t="shared" si="486"/>
        <v>Dw_957</v>
      </c>
      <c r="E967" s="4">
        <v>552.08259483997676</v>
      </c>
      <c r="F967" s="195" t="s">
        <v>360</v>
      </c>
      <c r="G967" s="195">
        <v>17.5</v>
      </c>
      <c r="H967" s="3">
        <f t="shared" si="487"/>
        <v>59.23142207511291</v>
      </c>
      <c r="I967" s="196">
        <f t="shared" si="488"/>
        <v>212.35640601146775</v>
      </c>
      <c r="J967" s="1">
        <f t="shared" si="489"/>
        <v>0.3</v>
      </c>
      <c r="K967" s="280">
        <f t="shared" si="490"/>
        <v>0.67850149190833631</v>
      </c>
      <c r="L967" s="280">
        <f t="shared" si="491"/>
        <v>0.78323653087571787</v>
      </c>
      <c r="M967" s="225">
        <f t="shared" si="492"/>
        <v>1.0755595522027466</v>
      </c>
      <c r="N967" s="15" t="s">
        <v>432</v>
      </c>
      <c r="O967" s="197">
        <f t="shared" si="493"/>
        <v>0.58742739815678846</v>
      </c>
      <c r="P967" s="198">
        <f t="shared" si="494"/>
        <v>0</v>
      </c>
      <c r="Q967" s="198">
        <f t="shared" si="495"/>
        <v>0</v>
      </c>
      <c r="R967" s="198">
        <f t="shared" si="496"/>
        <v>0.7535869977675892</v>
      </c>
      <c r="S967" s="77">
        <f t="shared" si="497"/>
        <v>0.92107271546295455</v>
      </c>
      <c r="T967" s="199"/>
      <c r="U967" s="3">
        <f t="shared" si="498"/>
        <v>1.9216663281112347</v>
      </c>
      <c r="V967" s="98">
        <f t="shared" si="499"/>
        <v>12.555525020428149</v>
      </c>
      <c r="W967" s="49">
        <f t="shared" si="500"/>
        <v>4.7175583640462602</v>
      </c>
      <c r="X967" s="317">
        <f t="shared" si="501"/>
        <v>8.1961236448514191E-2</v>
      </c>
      <c r="Y967" s="318">
        <v>8.1961236448514163E-2</v>
      </c>
      <c r="Z967" s="200"/>
      <c r="AA967" s="66"/>
      <c r="AB967" s="66"/>
      <c r="AC967" s="66">
        <v>250</v>
      </c>
      <c r="AD967" s="66"/>
      <c r="AE967" s="66"/>
      <c r="AF967" s="66"/>
      <c r="AG967" s="66"/>
      <c r="AH967" s="195"/>
      <c r="AI967" s="34"/>
      <c r="AJ967" s="229">
        <v>180</v>
      </c>
      <c r="AK967" s="34"/>
      <c r="AL967" s="34"/>
      <c r="AM967" s="34"/>
      <c r="AN967" s="201"/>
      <c r="AO967" s="201"/>
      <c r="AP967" s="202">
        <v>240</v>
      </c>
      <c r="AQ967" s="18"/>
      <c r="AR967" s="18"/>
      <c r="AS967" s="18"/>
      <c r="AT967" s="51"/>
      <c r="AU967" s="17"/>
      <c r="AV967" s="18"/>
      <c r="AW967" s="112"/>
      <c r="AX967" s="103"/>
      <c r="AY967" s="18"/>
      <c r="AZ967" s="18"/>
      <c r="BA967" s="18"/>
      <c r="BB967" s="17"/>
      <c r="BC967" s="19"/>
      <c r="BD967" s="19"/>
      <c r="BE967" s="19"/>
      <c r="BF967" s="17"/>
      <c r="BG967" s="18"/>
      <c r="BH967" s="18"/>
      <c r="BI967" s="128"/>
      <c r="BJ967" s="331"/>
      <c r="BK967" s="332"/>
      <c r="BL967" s="332"/>
      <c r="BM967" s="332"/>
      <c r="BN967" s="333"/>
      <c r="BO967" s="203">
        <f t="shared" si="502"/>
        <v>6.9363999999999999</v>
      </c>
      <c r="BP967" s="285">
        <v>8.5392166073341951</v>
      </c>
      <c r="BQ967" s="204">
        <v>3.0335967943514426</v>
      </c>
      <c r="BR967" s="204"/>
      <c r="BS967" s="47"/>
      <c r="BT967" s="42"/>
      <c r="BU967" s="42"/>
      <c r="BV967" s="42"/>
      <c r="BW967" s="43"/>
      <c r="BX967" s="191"/>
      <c r="BY967" s="191"/>
      <c r="BZ967" s="205"/>
      <c r="CA967" s="191"/>
      <c r="CB967" s="206"/>
      <c r="CC967" s="191"/>
      <c r="CD967" s="207">
        <f t="shared" si="503"/>
        <v>63.706921803440324</v>
      </c>
      <c r="CE967" s="47" t="s">
        <v>356</v>
      </c>
      <c r="CF967" s="42">
        <v>31.8</v>
      </c>
      <c r="CG967" s="42" t="s">
        <v>353</v>
      </c>
      <c r="CH967" s="42">
        <v>175</v>
      </c>
      <c r="CI967" s="191"/>
      <c r="CJ967" s="192"/>
      <c r="CK967" s="191" t="s">
        <v>357</v>
      </c>
      <c r="CL967" s="191" t="s">
        <v>358</v>
      </c>
      <c r="CM967" s="208">
        <v>0.13</v>
      </c>
      <c r="CN967" s="191">
        <v>470</v>
      </c>
      <c r="CO967" s="205">
        <f t="shared" si="504"/>
        <v>83.922008009814078</v>
      </c>
      <c r="CP967" s="191">
        <f t="shared" si="505"/>
        <v>47.780191352580246</v>
      </c>
      <c r="CQ967" s="145" t="s">
        <v>353</v>
      </c>
      <c r="CR967" s="191">
        <v>175</v>
      </c>
      <c r="CS967" s="191"/>
      <c r="CT967" s="191"/>
      <c r="CU967" s="191"/>
      <c r="CV967" s="192"/>
      <c r="CW967" s="191" t="s">
        <v>357</v>
      </c>
      <c r="CX967" s="209" t="s">
        <v>358</v>
      </c>
      <c r="CY967" s="208">
        <v>0.13</v>
      </c>
      <c r="CZ967" s="191">
        <v>470</v>
      </c>
      <c r="DA967" s="191"/>
      <c r="DB967" s="191">
        <f t="shared" si="506"/>
        <v>59.23142207511291</v>
      </c>
      <c r="DC967" s="43">
        <f t="shared" si="507"/>
        <v>0</v>
      </c>
      <c r="DD967" s="191" t="s">
        <v>362</v>
      </c>
      <c r="DE967" s="191">
        <v>100</v>
      </c>
      <c r="DF967" s="191" t="s">
        <v>361</v>
      </c>
      <c r="DG967" s="191">
        <v>20</v>
      </c>
      <c r="DH967" s="191" t="s">
        <v>353</v>
      </c>
      <c r="DI967" s="192">
        <v>175</v>
      </c>
      <c r="DJ967" s="191"/>
      <c r="DK967" s="209"/>
      <c r="DL967" s="208"/>
      <c r="DM967" s="191"/>
      <c r="DN967" s="191">
        <f t="shared" si="508"/>
        <v>59.23142207511291</v>
      </c>
      <c r="DO967" s="192">
        <f t="shared" si="509"/>
        <v>0</v>
      </c>
      <c r="DP967" s="191">
        <v>1</v>
      </c>
      <c r="DQ967" s="191" t="s">
        <v>363</v>
      </c>
      <c r="DR967" s="191" t="s">
        <v>371</v>
      </c>
      <c r="DS967" s="208">
        <v>0.13400000000000001</v>
      </c>
      <c r="DT967" s="191">
        <v>580</v>
      </c>
      <c r="DU967" s="191">
        <f t="shared" si="510"/>
        <v>8.5392166073341951</v>
      </c>
      <c r="DV967" s="191">
        <v>0.375</v>
      </c>
      <c r="DW967" s="191">
        <v>0.45</v>
      </c>
      <c r="DX967" s="192">
        <f t="shared" si="511"/>
        <v>10.617820300573388</v>
      </c>
      <c r="DY967" s="191">
        <v>1</v>
      </c>
      <c r="DZ967" s="191" t="s">
        <v>363</v>
      </c>
      <c r="EA967" s="191" t="s">
        <v>371</v>
      </c>
      <c r="EB967" s="208">
        <v>0.13400000000000001</v>
      </c>
      <c r="EC967" s="191">
        <v>580</v>
      </c>
      <c r="ED967" s="191">
        <f t="shared" si="512"/>
        <v>3.0335967943514426</v>
      </c>
      <c r="EE967" s="191">
        <v>0.47499999999999998</v>
      </c>
      <c r="EF967" s="191">
        <v>0.47499999999999998</v>
      </c>
      <c r="EG967" s="191">
        <f t="shared" si="513"/>
        <v>5.3089101502866942</v>
      </c>
      <c r="EH967" s="166">
        <f t="shared" si="514"/>
        <v>2</v>
      </c>
      <c r="EI967" s="205">
        <f t="shared" si="515"/>
        <v>3.2668327577890985</v>
      </c>
      <c r="EJ967" s="205">
        <f t="shared" si="516"/>
        <v>1.9216663281112345</v>
      </c>
      <c r="EK967" s="51">
        <f t="shared" si="483"/>
        <v>0.86193046624020808</v>
      </c>
      <c r="EL967" s="220">
        <f t="shared" si="517"/>
        <v>0.1006836211054507</v>
      </c>
      <c r="EM967" s="221">
        <f t="shared" si="518"/>
        <v>6.2777625102140746</v>
      </c>
      <c r="EN967" s="191"/>
      <c r="EO967" s="313"/>
      <c r="EP967" s="192" t="s">
        <v>354</v>
      </c>
      <c r="EQ967" s="222">
        <f t="shared" si="519"/>
        <v>3.2668327577890985</v>
      </c>
      <c r="ER967" s="191">
        <f t="shared" si="520"/>
        <v>1.9216663281112345</v>
      </c>
      <c r="ES967" s="51">
        <f t="shared" si="521"/>
        <v>0.86193046624020808</v>
      </c>
      <c r="ET967" s="191">
        <f t="shared" si="484"/>
        <v>3.5688836211054507</v>
      </c>
      <c r="EU967" s="191">
        <f t="shared" si="522"/>
        <v>6.2777625102140746</v>
      </c>
      <c r="EV967" s="191"/>
      <c r="EW967" s="191"/>
      <c r="EX967" s="192" t="str">
        <f t="shared" si="523"/>
        <v>Front</v>
      </c>
      <c r="EY967" s="145"/>
      <c r="EZ967" s="191"/>
      <c r="FA967" s="191"/>
      <c r="FB967" s="191"/>
      <c r="FC967" s="191"/>
      <c r="FD967" s="191"/>
      <c r="FE967" s="191"/>
      <c r="FF967" s="192"/>
      <c r="FG967" s="145"/>
      <c r="FH967" s="191"/>
      <c r="FI967" s="191"/>
      <c r="FJ967" s="191"/>
      <c r="FK967" s="191"/>
      <c r="FL967" s="191"/>
      <c r="FM967" s="191"/>
      <c r="FN967" s="192"/>
      <c r="FO967" s="145"/>
      <c r="FP967" s="191"/>
      <c r="FQ967" s="191"/>
      <c r="FR967" s="191"/>
      <c r="FS967" s="191"/>
      <c r="FT967" s="191"/>
      <c r="FU967" s="191"/>
      <c r="FV967" s="192"/>
      <c r="FW967" s="191"/>
      <c r="FX967" s="191"/>
      <c r="FY967" s="191"/>
      <c r="FZ967" s="191"/>
      <c r="GA967" s="191"/>
      <c r="GB967" s="191"/>
      <c r="GC967" s="191"/>
      <c r="GD967" s="210"/>
      <c r="GE967" s="145"/>
      <c r="GF967" s="191"/>
      <c r="GG967" s="191"/>
      <c r="GH967" s="191"/>
      <c r="GI967" s="191"/>
      <c r="GJ967" s="191"/>
      <c r="GK967" s="191"/>
      <c r="GL967" s="210"/>
      <c r="GM967" s="145"/>
      <c r="GN967" s="191"/>
      <c r="GO967" s="191"/>
      <c r="GP967" s="191"/>
      <c r="GQ967" s="191"/>
      <c r="GR967" s="191"/>
      <c r="GS967" s="191"/>
      <c r="GT967" s="210"/>
      <c r="GU967" s="145"/>
      <c r="GV967" s="191"/>
      <c r="GW967" s="191"/>
      <c r="GX967" s="191"/>
      <c r="GY967" s="191"/>
      <c r="GZ967" s="191"/>
      <c r="HA967" s="191"/>
      <c r="HB967" s="210"/>
      <c r="HC967" s="145"/>
      <c r="HD967" s="191"/>
      <c r="HE967" s="191"/>
      <c r="HF967" s="191"/>
      <c r="HG967" s="191"/>
      <c r="HH967" s="191"/>
      <c r="HI967" s="191"/>
      <c r="HJ967" s="210"/>
      <c r="HR967" s="310"/>
    </row>
    <row r="968" spans="1:226" s="309" customFormat="1" ht="14.45" customHeight="1" x14ac:dyDescent="0.25">
      <c r="A968" s="211" t="s">
        <v>431</v>
      </c>
      <c r="B968" s="194" t="s">
        <v>0</v>
      </c>
      <c r="C968" s="31">
        <f t="shared" si="485"/>
        <v>958</v>
      </c>
      <c r="D968" s="173" t="str">
        <f t="shared" si="486"/>
        <v>Dw_958</v>
      </c>
      <c r="E968" s="4">
        <v>583.25343975740714</v>
      </c>
      <c r="F968" s="195" t="s">
        <v>360</v>
      </c>
      <c r="G968" s="195">
        <v>17.5</v>
      </c>
      <c r="H968" s="3">
        <f t="shared" si="487"/>
        <v>43.318441991881087</v>
      </c>
      <c r="I968" s="196">
        <f t="shared" si="488"/>
        <v>160.64095973570841</v>
      </c>
      <c r="J968" s="1">
        <f t="shared" si="489"/>
        <v>0.3</v>
      </c>
      <c r="K968" s="280">
        <f t="shared" si="490"/>
        <v>0.65121126682600483</v>
      </c>
      <c r="L968" s="280">
        <f t="shared" si="491"/>
        <v>0.7341030248824475</v>
      </c>
      <c r="M968" s="225">
        <f t="shared" si="492"/>
        <v>1.1125120319365343</v>
      </c>
      <c r="N968" s="15" t="s">
        <v>432</v>
      </c>
      <c r="O968" s="197">
        <f t="shared" si="493"/>
        <v>0.55057726866183565</v>
      </c>
      <c r="P968" s="198">
        <f t="shared" si="494"/>
        <v>0</v>
      </c>
      <c r="Q968" s="198">
        <f t="shared" si="495"/>
        <v>0</v>
      </c>
      <c r="R968" s="198">
        <f t="shared" si="496"/>
        <v>0.77947762205298754</v>
      </c>
      <c r="S968" s="77">
        <f t="shared" si="497"/>
        <v>0.75297673463862536</v>
      </c>
      <c r="T968" s="199"/>
      <c r="U968" s="3">
        <f t="shared" si="498"/>
        <v>1.5677092814855473</v>
      </c>
      <c r="V968" s="98">
        <f t="shared" si="499"/>
        <v>8.3562221302701651</v>
      </c>
      <c r="W968" s="49">
        <f t="shared" si="500"/>
        <v>5.183974446414167</v>
      </c>
      <c r="X968" s="317">
        <f t="shared" si="501"/>
        <v>6.5130805722733595E-2</v>
      </c>
      <c r="Y968" s="318">
        <v>6.5130805722733581E-2</v>
      </c>
      <c r="Z968" s="200"/>
      <c r="AA968" s="66"/>
      <c r="AB968" s="66"/>
      <c r="AC968" s="66">
        <v>250</v>
      </c>
      <c r="AD968" s="66"/>
      <c r="AE968" s="66"/>
      <c r="AF968" s="66"/>
      <c r="AG968" s="66"/>
      <c r="AH968" s="195"/>
      <c r="AI968" s="34"/>
      <c r="AJ968" s="229">
        <v>180</v>
      </c>
      <c r="AK968" s="34"/>
      <c r="AL968" s="34"/>
      <c r="AM968" s="34"/>
      <c r="AN968" s="201"/>
      <c r="AO968" s="201"/>
      <c r="AP968" s="202">
        <v>240</v>
      </c>
      <c r="AQ968" s="18"/>
      <c r="AR968" s="18"/>
      <c r="AS968" s="18"/>
      <c r="AT968" s="51"/>
      <c r="AU968" s="17"/>
      <c r="AV968" s="18"/>
      <c r="AW968" s="112"/>
      <c r="AX968" s="103"/>
      <c r="AY968" s="18"/>
      <c r="AZ968" s="18"/>
      <c r="BA968" s="18"/>
      <c r="BB968" s="17"/>
      <c r="BC968" s="19"/>
      <c r="BD968" s="19"/>
      <c r="BE968" s="19"/>
      <c r="BF968" s="17"/>
      <c r="BG968" s="18"/>
      <c r="BH968" s="18"/>
      <c r="BI968" s="128"/>
      <c r="BJ968" s="331"/>
      <c r="BK968" s="332"/>
      <c r="BL968" s="332"/>
      <c r="BM968" s="332"/>
      <c r="BN968" s="333"/>
      <c r="BO968" s="203">
        <f t="shared" si="502"/>
        <v>6.9363999999999999</v>
      </c>
      <c r="BP968" s="285">
        <v>6.2450899590394275</v>
      </c>
      <c r="BQ968" s="204">
        <v>2.8071210455687781</v>
      </c>
      <c r="BR968" s="204"/>
      <c r="BS968" s="47"/>
      <c r="BT968" s="42"/>
      <c r="BU968" s="42"/>
      <c r="BV968" s="42"/>
      <c r="BW968" s="43"/>
      <c r="BX968" s="191"/>
      <c r="BY968" s="191"/>
      <c r="BZ968" s="205"/>
      <c r="CA968" s="191"/>
      <c r="CB968" s="206"/>
      <c r="CC968" s="191"/>
      <c r="CD968" s="207">
        <f t="shared" si="503"/>
        <v>48.192287920712523</v>
      </c>
      <c r="CE968" s="47" t="s">
        <v>356</v>
      </c>
      <c r="CF968" s="42">
        <v>31.8</v>
      </c>
      <c r="CG968" s="42" t="s">
        <v>353</v>
      </c>
      <c r="CH968" s="42">
        <v>175</v>
      </c>
      <c r="CI968" s="191"/>
      <c r="CJ968" s="192"/>
      <c r="CK968" s="191" t="s">
        <v>357</v>
      </c>
      <c r="CL968" s="191" t="s">
        <v>358</v>
      </c>
      <c r="CM968" s="208">
        <v>0.13</v>
      </c>
      <c r="CN968" s="191">
        <v>470</v>
      </c>
      <c r="CO968" s="205">
        <f t="shared" si="504"/>
        <v>64.032521900518361</v>
      </c>
      <c r="CP968" s="191">
        <f t="shared" si="505"/>
        <v>36.144215940534394</v>
      </c>
      <c r="CQ968" s="145" t="s">
        <v>353</v>
      </c>
      <c r="CR968" s="191">
        <v>175</v>
      </c>
      <c r="CS968" s="191"/>
      <c r="CT968" s="191"/>
      <c r="CU968" s="191"/>
      <c r="CV968" s="192"/>
      <c r="CW968" s="191" t="s">
        <v>357</v>
      </c>
      <c r="CX968" s="209" t="s">
        <v>358</v>
      </c>
      <c r="CY968" s="208">
        <v>0.13</v>
      </c>
      <c r="CZ968" s="191">
        <v>470</v>
      </c>
      <c r="DA968" s="191"/>
      <c r="DB968" s="191">
        <f t="shared" si="506"/>
        <v>43.318441991881087</v>
      </c>
      <c r="DC968" s="43">
        <f t="shared" si="507"/>
        <v>0</v>
      </c>
      <c r="DD968" s="191" t="s">
        <v>362</v>
      </c>
      <c r="DE968" s="191">
        <v>100</v>
      </c>
      <c r="DF968" s="191" t="s">
        <v>361</v>
      </c>
      <c r="DG968" s="191">
        <v>20</v>
      </c>
      <c r="DH968" s="191" t="s">
        <v>353</v>
      </c>
      <c r="DI968" s="192">
        <v>175</v>
      </c>
      <c r="DJ968" s="191"/>
      <c r="DK968" s="209"/>
      <c r="DL968" s="208"/>
      <c r="DM968" s="191"/>
      <c r="DN968" s="191">
        <f t="shared" si="508"/>
        <v>43.318441991881087</v>
      </c>
      <c r="DO968" s="192">
        <f t="shared" si="509"/>
        <v>0</v>
      </c>
      <c r="DP968" s="191">
        <v>1</v>
      </c>
      <c r="DQ968" s="191" t="s">
        <v>363</v>
      </c>
      <c r="DR968" s="191" t="s">
        <v>371</v>
      </c>
      <c r="DS968" s="208">
        <v>0.13400000000000001</v>
      </c>
      <c r="DT968" s="191">
        <v>580</v>
      </c>
      <c r="DU968" s="191">
        <f t="shared" si="510"/>
        <v>6.2450899590394275</v>
      </c>
      <c r="DV968" s="191">
        <v>0.375</v>
      </c>
      <c r="DW968" s="191">
        <v>0.45</v>
      </c>
      <c r="DX968" s="192">
        <f t="shared" si="511"/>
        <v>8.03204798678542</v>
      </c>
      <c r="DY968" s="191">
        <v>1</v>
      </c>
      <c r="DZ968" s="191" t="s">
        <v>363</v>
      </c>
      <c r="EA968" s="191" t="s">
        <v>371</v>
      </c>
      <c r="EB968" s="208">
        <v>0.13400000000000001</v>
      </c>
      <c r="EC968" s="191">
        <v>580</v>
      </c>
      <c r="ED968" s="191">
        <f t="shared" si="512"/>
        <v>2.8071210455687781</v>
      </c>
      <c r="EE968" s="191">
        <v>0.47499999999999998</v>
      </c>
      <c r="EF968" s="191">
        <v>0.47499999999999998</v>
      </c>
      <c r="EG968" s="191">
        <f t="shared" si="513"/>
        <v>4.01602399339271</v>
      </c>
      <c r="EH968" s="166">
        <f t="shared" si="514"/>
        <v>2</v>
      </c>
      <c r="EI968" s="205">
        <f t="shared" si="515"/>
        <v>2.6651057785254304</v>
      </c>
      <c r="EJ968" s="205">
        <f t="shared" si="516"/>
        <v>1.5677092814855473</v>
      </c>
      <c r="EK968" s="51">
        <f t="shared" si="483"/>
        <v>0.98941176408323073</v>
      </c>
      <c r="EL968" s="220">
        <f t="shared" si="517"/>
        <v>0.40154711073728477</v>
      </c>
      <c r="EM968" s="221">
        <f t="shared" si="518"/>
        <v>4.1781110651350826</v>
      </c>
      <c r="EN968" s="191"/>
      <c r="EO968" s="313"/>
      <c r="EP968" s="192" t="s">
        <v>354</v>
      </c>
      <c r="EQ968" s="222">
        <f t="shared" si="519"/>
        <v>2.6651057785254304</v>
      </c>
      <c r="ER968" s="191">
        <f t="shared" si="520"/>
        <v>1.5677092814855473</v>
      </c>
      <c r="ES968" s="51">
        <f t="shared" si="521"/>
        <v>0.98941176408323073</v>
      </c>
      <c r="ET968" s="191">
        <f t="shared" si="484"/>
        <v>3.8697471107372845</v>
      </c>
      <c r="EU968" s="191">
        <f t="shared" si="522"/>
        <v>4.1781110651350826</v>
      </c>
      <c r="EV968" s="191"/>
      <c r="EW968" s="191"/>
      <c r="EX968" s="192" t="str">
        <f t="shared" si="523"/>
        <v>Front</v>
      </c>
      <c r="EY968" s="145"/>
      <c r="EZ968" s="191"/>
      <c r="FA968" s="191"/>
      <c r="FB968" s="191"/>
      <c r="FC968" s="191"/>
      <c r="FD968" s="191"/>
      <c r="FE968" s="191"/>
      <c r="FF968" s="192"/>
      <c r="FG968" s="145"/>
      <c r="FH968" s="191"/>
      <c r="FI968" s="191"/>
      <c r="FJ968" s="191"/>
      <c r="FK968" s="191"/>
      <c r="FL968" s="191"/>
      <c r="FM968" s="191"/>
      <c r="FN968" s="192"/>
      <c r="FO968" s="145"/>
      <c r="FP968" s="191"/>
      <c r="FQ968" s="191"/>
      <c r="FR968" s="191"/>
      <c r="FS968" s="191"/>
      <c r="FT968" s="191"/>
      <c r="FU968" s="191"/>
      <c r="FV968" s="192"/>
      <c r="FW968" s="191"/>
      <c r="FX968" s="191"/>
      <c r="FY968" s="191"/>
      <c r="FZ968" s="191"/>
      <c r="GA968" s="191"/>
      <c r="GB968" s="191"/>
      <c r="GC968" s="191"/>
      <c r="GD968" s="210"/>
      <c r="GE968" s="145"/>
      <c r="GF968" s="191"/>
      <c r="GG968" s="191"/>
      <c r="GH968" s="191"/>
      <c r="GI968" s="191"/>
      <c r="GJ968" s="191"/>
      <c r="GK968" s="191"/>
      <c r="GL968" s="210"/>
      <c r="GM968" s="145"/>
      <c r="GN968" s="191"/>
      <c r="GO968" s="191"/>
      <c r="GP968" s="191"/>
      <c r="GQ968" s="191"/>
      <c r="GR968" s="191"/>
      <c r="GS968" s="191"/>
      <c r="GT968" s="210"/>
      <c r="GU968" s="145"/>
      <c r="GV968" s="191"/>
      <c r="GW968" s="191"/>
      <c r="GX968" s="191"/>
      <c r="GY968" s="191"/>
      <c r="GZ968" s="191"/>
      <c r="HA968" s="191"/>
      <c r="HB968" s="210"/>
      <c r="HC968" s="145"/>
      <c r="HD968" s="191"/>
      <c r="HE968" s="191"/>
      <c r="HF968" s="191"/>
      <c r="HG968" s="191"/>
      <c r="HH968" s="191"/>
      <c r="HI968" s="191"/>
      <c r="HJ968" s="210"/>
      <c r="HR968" s="310"/>
    </row>
    <row r="969" spans="1:226" s="309" customFormat="1" ht="14.45" customHeight="1" x14ac:dyDescent="0.25">
      <c r="A969" s="211" t="s">
        <v>431</v>
      </c>
      <c r="B969" s="194" t="s">
        <v>0</v>
      </c>
      <c r="C969" s="31">
        <f t="shared" si="485"/>
        <v>959</v>
      </c>
      <c r="D969" s="173" t="str">
        <f t="shared" si="486"/>
        <v>Dw_959</v>
      </c>
      <c r="E969" s="4">
        <v>640.43541653473312</v>
      </c>
      <c r="F969" s="195" t="s">
        <v>360</v>
      </c>
      <c r="G969" s="195">
        <v>17.5</v>
      </c>
      <c r="H969" s="3">
        <f t="shared" si="487"/>
        <v>51.940771605824601</v>
      </c>
      <c r="I969" s="196">
        <f t="shared" si="488"/>
        <v>184.98388489852681</v>
      </c>
      <c r="J969" s="1">
        <f t="shared" si="489"/>
        <v>0.3</v>
      </c>
      <c r="K969" s="280">
        <f t="shared" si="490"/>
        <v>0.68426095122894826</v>
      </c>
      <c r="L969" s="280">
        <f t="shared" si="491"/>
        <v>0.80069686693317765</v>
      </c>
      <c r="M969" s="225">
        <f t="shared" si="492"/>
        <v>1.0684316723422502</v>
      </c>
      <c r="N969" s="15" t="s">
        <v>432</v>
      </c>
      <c r="O969" s="197">
        <f t="shared" si="493"/>
        <v>0.60052265019988316</v>
      </c>
      <c r="P969" s="198">
        <f t="shared" si="494"/>
        <v>0</v>
      </c>
      <c r="Q969" s="198">
        <f t="shared" si="495"/>
        <v>0</v>
      </c>
      <c r="R969" s="198">
        <f t="shared" si="496"/>
        <v>0.74859287394290763</v>
      </c>
      <c r="S969" s="77">
        <f t="shared" si="497"/>
        <v>0.86580290719070341</v>
      </c>
      <c r="T969" s="199"/>
      <c r="U969" s="3">
        <f t="shared" si="498"/>
        <v>1.8624587184336228</v>
      </c>
      <c r="V969" s="98">
        <f t="shared" si="499"/>
        <v>11.793758424756</v>
      </c>
      <c r="W969" s="49">
        <f t="shared" si="500"/>
        <v>4.4040898359251583</v>
      </c>
      <c r="X969" s="317">
        <f t="shared" si="501"/>
        <v>8.7008495563568197E-2</v>
      </c>
      <c r="Y969" s="318">
        <v>8.7008495563568169E-2</v>
      </c>
      <c r="Z969" s="200"/>
      <c r="AA969" s="66"/>
      <c r="AB969" s="66"/>
      <c r="AC969" s="66">
        <v>250</v>
      </c>
      <c r="AD969" s="66"/>
      <c r="AE969" s="66"/>
      <c r="AF969" s="66"/>
      <c r="AG969" s="66"/>
      <c r="AH969" s="195"/>
      <c r="AI969" s="34"/>
      <c r="AJ969" s="229">
        <v>180</v>
      </c>
      <c r="AK969" s="34"/>
      <c r="AL969" s="34"/>
      <c r="AM969" s="34"/>
      <c r="AN969" s="201"/>
      <c r="AO969" s="201"/>
      <c r="AP969" s="202">
        <v>240</v>
      </c>
      <c r="AQ969" s="18"/>
      <c r="AR969" s="18"/>
      <c r="AS969" s="18"/>
      <c r="AT969" s="51"/>
      <c r="AU969" s="17"/>
      <c r="AV969" s="18"/>
      <c r="AW969" s="112"/>
      <c r="AX969" s="103"/>
      <c r="AY969" s="18"/>
      <c r="AZ969" s="18"/>
      <c r="BA969" s="18"/>
      <c r="BB969" s="17"/>
      <c r="BC969" s="19"/>
      <c r="BD969" s="19"/>
      <c r="BE969" s="19"/>
      <c r="BF969" s="17"/>
      <c r="BG969" s="18"/>
      <c r="BH969" s="18"/>
      <c r="BI969" s="128"/>
      <c r="BJ969" s="331"/>
      <c r="BK969" s="332"/>
      <c r="BL969" s="332"/>
      <c r="BM969" s="332"/>
      <c r="BN969" s="333"/>
      <c r="BO969" s="203">
        <f t="shared" si="502"/>
        <v>6.9363999999999999</v>
      </c>
      <c r="BP969" s="285">
        <v>7.4881453788455969</v>
      </c>
      <c r="BQ969" s="204">
        <v>2.8112616223530593</v>
      </c>
      <c r="BR969" s="204"/>
      <c r="BS969" s="47"/>
      <c r="BT969" s="42"/>
      <c r="BU969" s="42"/>
      <c r="BV969" s="42"/>
      <c r="BW969" s="43"/>
      <c r="BX969" s="191"/>
      <c r="BY969" s="191"/>
      <c r="BZ969" s="205"/>
      <c r="CA969" s="191"/>
      <c r="CB969" s="206"/>
      <c r="CC969" s="191"/>
      <c r="CD969" s="207">
        <f t="shared" si="503"/>
        <v>55.495165469558046</v>
      </c>
      <c r="CE969" s="47" t="s">
        <v>356</v>
      </c>
      <c r="CF969" s="42">
        <v>31.8</v>
      </c>
      <c r="CG969" s="42" t="s">
        <v>353</v>
      </c>
      <c r="CH969" s="42">
        <v>175</v>
      </c>
      <c r="CI969" s="191"/>
      <c r="CJ969" s="192"/>
      <c r="CK969" s="191" t="s">
        <v>357</v>
      </c>
      <c r="CL969" s="191" t="s">
        <v>358</v>
      </c>
      <c r="CM969" s="208">
        <v>0.13</v>
      </c>
      <c r="CN969" s="191">
        <v>470</v>
      </c>
      <c r="CO969" s="205">
        <f t="shared" si="504"/>
        <v>71.130787835449723</v>
      </c>
      <c r="CP969" s="191">
        <f t="shared" si="505"/>
        <v>41.621374102168531</v>
      </c>
      <c r="CQ969" s="145" t="s">
        <v>353</v>
      </c>
      <c r="CR969" s="191">
        <v>175</v>
      </c>
      <c r="CS969" s="191"/>
      <c r="CT969" s="191"/>
      <c r="CU969" s="191"/>
      <c r="CV969" s="192"/>
      <c r="CW969" s="191" t="s">
        <v>357</v>
      </c>
      <c r="CX969" s="209" t="s">
        <v>358</v>
      </c>
      <c r="CY969" s="208">
        <v>0.13</v>
      </c>
      <c r="CZ969" s="191">
        <v>470</v>
      </c>
      <c r="DA969" s="191"/>
      <c r="DB969" s="191">
        <f t="shared" si="506"/>
        <v>51.940771605824601</v>
      </c>
      <c r="DC969" s="43">
        <f t="shared" si="507"/>
        <v>0</v>
      </c>
      <c r="DD969" s="191" t="s">
        <v>362</v>
      </c>
      <c r="DE969" s="191">
        <v>100</v>
      </c>
      <c r="DF969" s="191" t="s">
        <v>361</v>
      </c>
      <c r="DG969" s="191">
        <v>20</v>
      </c>
      <c r="DH969" s="191" t="s">
        <v>353</v>
      </c>
      <c r="DI969" s="192">
        <v>175</v>
      </c>
      <c r="DJ969" s="191"/>
      <c r="DK969" s="209"/>
      <c r="DL969" s="208"/>
      <c r="DM969" s="191"/>
      <c r="DN969" s="191">
        <f t="shared" si="508"/>
        <v>51.940771605824601</v>
      </c>
      <c r="DO969" s="192">
        <f t="shared" si="509"/>
        <v>0</v>
      </c>
      <c r="DP969" s="191">
        <v>1</v>
      </c>
      <c r="DQ969" s="191" t="s">
        <v>363</v>
      </c>
      <c r="DR969" s="191" t="s">
        <v>371</v>
      </c>
      <c r="DS969" s="208">
        <v>0.13400000000000001</v>
      </c>
      <c r="DT969" s="191">
        <v>580</v>
      </c>
      <c r="DU969" s="191">
        <f t="shared" si="510"/>
        <v>7.4881453788455969</v>
      </c>
      <c r="DV969" s="191">
        <v>0.375</v>
      </c>
      <c r="DW969" s="191">
        <v>0.45</v>
      </c>
      <c r="DX969" s="192">
        <f t="shared" si="511"/>
        <v>9.2491942449263416</v>
      </c>
      <c r="DY969" s="191">
        <v>1</v>
      </c>
      <c r="DZ969" s="191" t="s">
        <v>363</v>
      </c>
      <c r="EA969" s="191" t="s">
        <v>371</v>
      </c>
      <c r="EB969" s="208">
        <v>0.13400000000000001</v>
      </c>
      <c r="EC969" s="191">
        <v>580</v>
      </c>
      <c r="ED969" s="191">
        <f t="shared" si="512"/>
        <v>2.8112616223530593</v>
      </c>
      <c r="EE969" s="191">
        <v>0.47499999999999998</v>
      </c>
      <c r="EF969" s="191">
        <v>0.47499999999999998</v>
      </c>
      <c r="EG969" s="191">
        <f t="shared" si="513"/>
        <v>4.6245971224631708</v>
      </c>
      <c r="EH969" s="166">
        <f t="shared" si="514"/>
        <v>2</v>
      </c>
      <c r="EI969" s="205">
        <f t="shared" si="515"/>
        <v>3.1661798213371584</v>
      </c>
      <c r="EJ969" s="205">
        <f t="shared" si="516"/>
        <v>1.8624587184336225</v>
      </c>
      <c r="EK969" s="51">
        <f t="shared" si="483"/>
        <v>0.69880290391943678</v>
      </c>
      <c r="EL969" s="220">
        <f t="shared" si="517"/>
        <v>0.15101008933142079</v>
      </c>
      <c r="EM969" s="221">
        <f t="shared" si="518"/>
        <v>5.8968792123779998</v>
      </c>
      <c r="EN969" s="191"/>
      <c r="EO969" s="313"/>
      <c r="EP969" s="192" t="s">
        <v>354</v>
      </c>
      <c r="EQ969" s="222">
        <f t="shared" si="519"/>
        <v>3.1661798213371584</v>
      </c>
      <c r="ER969" s="191">
        <f t="shared" si="520"/>
        <v>1.8624587184336225</v>
      </c>
      <c r="ES969" s="51">
        <f t="shared" si="521"/>
        <v>0.69880290391943678</v>
      </c>
      <c r="ET969" s="191">
        <f t="shared" si="484"/>
        <v>3.6192100893314207</v>
      </c>
      <c r="EU969" s="191">
        <f t="shared" si="522"/>
        <v>5.8968792123779998</v>
      </c>
      <c r="EV969" s="191"/>
      <c r="EW969" s="191"/>
      <c r="EX969" s="192" t="str">
        <f t="shared" si="523"/>
        <v>Front</v>
      </c>
      <c r="EY969" s="145"/>
      <c r="EZ969" s="191"/>
      <c r="FA969" s="191"/>
      <c r="FB969" s="191"/>
      <c r="FC969" s="191"/>
      <c r="FD969" s="191"/>
      <c r="FE969" s="191"/>
      <c r="FF969" s="192"/>
      <c r="FG969" s="145"/>
      <c r="FH969" s="191"/>
      <c r="FI969" s="191"/>
      <c r="FJ969" s="191"/>
      <c r="FK969" s="191"/>
      <c r="FL969" s="191"/>
      <c r="FM969" s="191"/>
      <c r="FN969" s="192"/>
      <c r="FO969" s="145"/>
      <c r="FP969" s="191"/>
      <c r="FQ969" s="191"/>
      <c r="FR969" s="191"/>
      <c r="FS969" s="191"/>
      <c r="FT969" s="191"/>
      <c r="FU969" s="191"/>
      <c r="FV969" s="192"/>
      <c r="FW969" s="191"/>
      <c r="FX969" s="191"/>
      <c r="FY969" s="191"/>
      <c r="FZ969" s="191"/>
      <c r="GA969" s="191"/>
      <c r="GB969" s="191"/>
      <c r="GC969" s="191"/>
      <c r="GD969" s="210"/>
      <c r="GE969" s="145"/>
      <c r="GF969" s="191"/>
      <c r="GG969" s="191"/>
      <c r="GH969" s="191"/>
      <c r="GI969" s="191"/>
      <c r="GJ969" s="191"/>
      <c r="GK969" s="191"/>
      <c r="GL969" s="210"/>
      <c r="GM969" s="145"/>
      <c r="GN969" s="191"/>
      <c r="GO969" s="191"/>
      <c r="GP969" s="191"/>
      <c r="GQ969" s="191"/>
      <c r="GR969" s="191"/>
      <c r="GS969" s="191"/>
      <c r="GT969" s="210"/>
      <c r="GU969" s="145"/>
      <c r="GV969" s="191"/>
      <c r="GW969" s="191"/>
      <c r="GX969" s="191"/>
      <c r="GY969" s="191"/>
      <c r="GZ969" s="191"/>
      <c r="HA969" s="191"/>
      <c r="HB969" s="210"/>
      <c r="HC969" s="145"/>
      <c r="HD969" s="191"/>
      <c r="HE969" s="191"/>
      <c r="HF969" s="191"/>
      <c r="HG969" s="191"/>
      <c r="HH969" s="191"/>
      <c r="HI969" s="191"/>
      <c r="HJ969" s="210"/>
      <c r="HR969" s="310"/>
    </row>
    <row r="970" spans="1:226" s="309" customFormat="1" ht="14.45" customHeight="1" x14ac:dyDescent="0.25">
      <c r="A970" s="211" t="s">
        <v>431</v>
      </c>
      <c r="B970" s="194" t="s">
        <v>0</v>
      </c>
      <c r="C970" s="31">
        <f t="shared" si="485"/>
        <v>960</v>
      </c>
      <c r="D970" s="173" t="str">
        <f t="shared" si="486"/>
        <v>Dw_960</v>
      </c>
      <c r="E970" s="4">
        <v>418.5524422170036</v>
      </c>
      <c r="F970" s="195" t="s">
        <v>360</v>
      </c>
      <c r="G970" s="195">
        <v>17.5</v>
      </c>
      <c r="H970" s="3">
        <f t="shared" si="487"/>
        <v>60.313668374526529</v>
      </c>
      <c r="I970" s="196">
        <f t="shared" si="488"/>
        <v>213.94059629083</v>
      </c>
      <c r="J970" s="1">
        <f t="shared" si="489"/>
        <v>0.30000000000000004</v>
      </c>
      <c r="K970" s="280">
        <f t="shared" si="490"/>
        <v>0.6878141349088146</v>
      </c>
      <c r="L970" s="280">
        <f t="shared" si="491"/>
        <v>0.79644086789931812</v>
      </c>
      <c r="M970" s="225">
        <f t="shared" si="492"/>
        <v>1.0641398644284144</v>
      </c>
      <c r="N970" s="15" t="s">
        <v>432</v>
      </c>
      <c r="O970" s="197">
        <f t="shared" si="493"/>
        <v>0.59733065092448856</v>
      </c>
      <c r="P970" s="198">
        <f t="shared" si="494"/>
        <v>0</v>
      </c>
      <c r="Q970" s="198">
        <f t="shared" si="495"/>
        <v>0</v>
      </c>
      <c r="R970" s="198">
        <f t="shared" si="496"/>
        <v>0.74558583390113675</v>
      </c>
      <c r="S970" s="77">
        <f t="shared" si="497"/>
        <v>0.94312837744937639</v>
      </c>
      <c r="T970" s="199"/>
      <c r="U970" s="3">
        <f t="shared" si="498"/>
        <v>1.9347453524885483</v>
      </c>
      <c r="V970" s="98">
        <f t="shared" si="499"/>
        <v>12.727014568518522</v>
      </c>
      <c r="W970" s="49">
        <f t="shared" si="500"/>
        <v>4.7390272125340465</v>
      </c>
      <c r="X970" s="317">
        <f t="shared" si="501"/>
        <v>8.2745664004253899E-2</v>
      </c>
      <c r="Y970" s="318">
        <v>8.2745664004253885E-2</v>
      </c>
      <c r="Z970" s="200"/>
      <c r="AA970" s="66"/>
      <c r="AB970" s="66"/>
      <c r="AC970" s="66">
        <v>250</v>
      </c>
      <c r="AD970" s="66"/>
      <c r="AE970" s="66"/>
      <c r="AF970" s="66"/>
      <c r="AG970" s="66"/>
      <c r="AH970" s="195"/>
      <c r="AI970" s="34"/>
      <c r="AJ970" s="229">
        <v>180</v>
      </c>
      <c r="AK970" s="34"/>
      <c r="AL970" s="34"/>
      <c r="AM970" s="34"/>
      <c r="AN970" s="201"/>
      <c r="AO970" s="201"/>
      <c r="AP970" s="202">
        <v>240</v>
      </c>
      <c r="AQ970" s="18"/>
      <c r="AR970" s="18"/>
      <c r="AS970" s="18"/>
      <c r="AT970" s="51"/>
      <c r="AU970" s="17"/>
      <c r="AV970" s="18"/>
      <c r="AW970" s="112"/>
      <c r="AX970" s="103"/>
      <c r="AY970" s="18"/>
      <c r="AZ970" s="18"/>
      <c r="BA970" s="18"/>
      <c r="BB970" s="17"/>
      <c r="BC970" s="19"/>
      <c r="BD970" s="19"/>
      <c r="BE970" s="19"/>
      <c r="BF970" s="17"/>
      <c r="BG970" s="18"/>
      <c r="BH970" s="18"/>
      <c r="BI970" s="128"/>
      <c r="BJ970" s="331"/>
      <c r="BK970" s="332"/>
      <c r="BL970" s="332"/>
      <c r="BM970" s="332"/>
      <c r="BN970" s="333"/>
      <c r="BO970" s="203">
        <f t="shared" si="502"/>
        <v>6.9363999999999999</v>
      </c>
      <c r="BP970" s="285">
        <v>8.6952408128894714</v>
      </c>
      <c r="BQ970" s="204">
        <v>2.9847557482523879</v>
      </c>
      <c r="BR970" s="204"/>
      <c r="BS970" s="47"/>
      <c r="BT970" s="42"/>
      <c r="BU970" s="42"/>
      <c r="BV970" s="42"/>
      <c r="BW970" s="43"/>
      <c r="BX970" s="191"/>
      <c r="BY970" s="191"/>
      <c r="BZ970" s="205"/>
      <c r="CA970" s="191"/>
      <c r="CB970" s="206"/>
      <c r="CC970" s="191"/>
      <c r="CD970" s="207">
        <f t="shared" si="503"/>
        <v>64.182178887249009</v>
      </c>
      <c r="CE970" s="47" t="s">
        <v>356</v>
      </c>
      <c r="CF970" s="42">
        <v>31.8</v>
      </c>
      <c r="CG970" s="42" t="s">
        <v>353</v>
      </c>
      <c r="CH970" s="42">
        <v>175</v>
      </c>
      <c r="CI970" s="191"/>
      <c r="CJ970" s="192"/>
      <c r="CK970" s="191" t="s">
        <v>357</v>
      </c>
      <c r="CL970" s="191" t="s">
        <v>358</v>
      </c>
      <c r="CM970" s="208">
        <v>0.13</v>
      </c>
      <c r="CN970" s="191">
        <v>470</v>
      </c>
      <c r="CO970" s="205">
        <f t="shared" si="504"/>
        <v>83.341705690349102</v>
      </c>
      <c r="CP970" s="191">
        <f t="shared" si="505"/>
        <v>48.136634165436753</v>
      </c>
      <c r="CQ970" s="145" t="s">
        <v>353</v>
      </c>
      <c r="CR970" s="191">
        <v>175</v>
      </c>
      <c r="CS970" s="191"/>
      <c r="CT970" s="191"/>
      <c r="CU970" s="191"/>
      <c r="CV970" s="192"/>
      <c r="CW970" s="191" t="s">
        <v>357</v>
      </c>
      <c r="CX970" s="209" t="s">
        <v>358</v>
      </c>
      <c r="CY970" s="208">
        <v>0.13</v>
      </c>
      <c r="CZ970" s="191">
        <v>470</v>
      </c>
      <c r="DA970" s="191"/>
      <c r="DB970" s="191">
        <f t="shared" si="506"/>
        <v>60.313668374526529</v>
      </c>
      <c r="DC970" s="43">
        <f t="shared" si="507"/>
        <v>0</v>
      </c>
      <c r="DD970" s="191" t="s">
        <v>362</v>
      </c>
      <c r="DE970" s="191">
        <v>100</v>
      </c>
      <c r="DF970" s="191" t="s">
        <v>361</v>
      </c>
      <c r="DG970" s="191">
        <v>20</v>
      </c>
      <c r="DH970" s="191" t="s">
        <v>353</v>
      </c>
      <c r="DI970" s="192">
        <v>175</v>
      </c>
      <c r="DJ970" s="191"/>
      <c r="DK970" s="209"/>
      <c r="DL970" s="208"/>
      <c r="DM970" s="191"/>
      <c r="DN970" s="191">
        <f t="shared" si="508"/>
        <v>60.313668374526529</v>
      </c>
      <c r="DO970" s="192">
        <f t="shared" si="509"/>
        <v>0</v>
      </c>
      <c r="DP970" s="191">
        <v>1</v>
      </c>
      <c r="DQ970" s="191" t="s">
        <v>363</v>
      </c>
      <c r="DR970" s="191" t="s">
        <v>371</v>
      </c>
      <c r="DS970" s="208">
        <v>0.13400000000000001</v>
      </c>
      <c r="DT970" s="191">
        <v>580</v>
      </c>
      <c r="DU970" s="191">
        <f t="shared" si="510"/>
        <v>8.6952408128894714</v>
      </c>
      <c r="DV970" s="191">
        <v>0.375</v>
      </c>
      <c r="DW970" s="191">
        <v>0.45</v>
      </c>
      <c r="DX970" s="192">
        <f t="shared" si="511"/>
        <v>10.697029814541501</v>
      </c>
      <c r="DY970" s="191">
        <v>1</v>
      </c>
      <c r="DZ970" s="191" t="s">
        <v>363</v>
      </c>
      <c r="EA970" s="191" t="s">
        <v>371</v>
      </c>
      <c r="EB970" s="208">
        <v>0.13400000000000001</v>
      </c>
      <c r="EC970" s="191">
        <v>580</v>
      </c>
      <c r="ED970" s="191">
        <f t="shared" si="512"/>
        <v>2.9847557482523879</v>
      </c>
      <c r="EE970" s="191">
        <v>0.47499999999999998</v>
      </c>
      <c r="EF970" s="191">
        <v>0.47499999999999998</v>
      </c>
      <c r="EG970" s="191">
        <f t="shared" si="513"/>
        <v>5.3485149072707507</v>
      </c>
      <c r="EH970" s="166">
        <f t="shared" si="514"/>
        <v>2</v>
      </c>
      <c r="EI970" s="205">
        <f t="shared" si="515"/>
        <v>3.2890670992305315</v>
      </c>
      <c r="EJ970" s="205">
        <f t="shared" si="516"/>
        <v>1.9347453524885481</v>
      </c>
      <c r="EK970" s="51">
        <f t="shared" si="483"/>
        <v>0.80001039576383981</v>
      </c>
      <c r="EL970" s="220">
        <f t="shared" si="517"/>
        <v>8.9566450384734209E-2</v>
      </c>
      <c r="EM970" s="221">
        <f t="shared" si="518"/>
        <v>6.3635072842592608</v>
      </c>
      <c r="EN970" s="191"/>
      <c r="EO970" s="313"/>
      <c r="EP970" s="192" t="s">
        <v>354</v>
      </c>
      <c r="EQ970" s="222">
        <f t="shared" si="519"/>
        <v>3.2890670992305315</v>
      </c>
      <c r="ER970" s="191">
        <f t="shared" si="520"/>
        <v>1.9347453524885481</v>
      </c>
      <c r="ES970" s="51">
        <f t="shared" si="521"/>
        <v>0.80001039576383981</v>
      </c>
      <c r="ET970" s="191">
        <f t="shared" si="484"/>
        <v>3.5577664503847339</v>
      </c>
      <c r="EU970" s="191">
        <f t="shared" si="522"/>
        <v>6.3635072842592608</v>
      </c>
      <c r="EV970" s="191"/>
      <c r="EW970" s="191"/>
      <c r="EX970" s="192" t="str">
        <f t="shared" si="523"/>
        <v>Front</v>
      </c>
      <c r="EY970" s="145"/>
      <c r="EZ970" s="191"/>
      <c r="FA970" s="191"/>
      <c r="FB970" s="191"/>
      <c r="FC970" s="191"/>
      <c r="FD970" s="191"/>
      <c r="FE970" s="191"/>
      <c r="FF970" s="192"/>
      <c r="FG970" s="145"/>
      <c r="FH970" s="191"/>
      <c r="FI970" s="191"/>
      <c r="FJ970" s="191"/>
      <c r="FK970" s="191"/>
      <c r="FL970" s="191"/>
      <c r="FM970" s="191"/>
      <c r="FN970" s="192"/>
      <c r="FO970" s="145"/>
      <c r="FP970" s="191"/>
      <c r="FQ970" s="191"/>
      <c r="FR970" s="191"/>
      <c r="FS970" s="191"/>
      <c r="FT970" s="191"/>
      <c r="FU970" s="191"/>
      <c r="FV970" s="192"/>
      <c r="FW970" s="191"/>
      <c r="FX970" s="191"/>
      <c r="FY970" s="191"/>
      <c r="FZ970" s="191"/>
      <c r="GA970" s="191"/>
      <c r="GB970" s="191"/>
      <c r="GC970" s="191"/>
      <c r="GD970" s="210"/>
      <c r="GE970" s="145"/>
      <c r="GF970" s="191"/>
      <c r="GG970" s="191"/>
      <c r="GH970" s="191"/>
      <c r="GI970" s="191"/>
      <c r="GJ970" s="191"/>
      <c r="GK970" s="191"/>
      <c r="GL970" s="210"/>
      <c r="GM970" s="145"/>
      <c r="GN970" s="191"/>
      <c r="GO970" s="191"/>
      <c r="GP970" s="191"/>
      <c r="GQ970" s="191"/>
      <c r="GR970" s="191"/>
      <c r="GS970" s="191"/>
      <c r="GT970" s="210"/>
      <c r="GU970" s="145"/>
      <c r="GV970" s="191"/>
      <c r="GW970" s="191"/>
      <c r="GX970" s="191"/>
      <c r="GY970" s="191"/>
      <c r="GZ970" s="191"/>
      <c r="HA970" s="191"/>
      <c r="HB970" s="210"/>
      <c r="HC970" s="145"/>
      <c r="HD970" s="191"/>
      <c r="HE970" s="191"/>
      <c r="HF970" s="191"/>
      <c r="HG970" s="191"/>
      <c r="HH970" s="191"/>
      <c r="HI970" s="191"/>
      <c r="HJ970" s="210"/>
      <c r="HR970" s="310"/>
    </row>
    <row r="971" spans="1:226" s="309" customFormat="1" ht="14.45" customHeight="1" x14ac:dyDescent="0.25">
      <c r="A971" s="211" t="s">
        <v>431</v>
      </c>
      <c r="B971" s="194" t="s">
        <v>0</v>
      </c>
      <c r="C971" s="31">
        <f t="shared" si="485"/>
        <v>961</v>
      </c>
      <c r="D971" s="173" t="str">
        <f t="shared" si="486"/>
        <v>Dw_961</v>
      </c>
      <c r="E971" s="4">
        <v>429.06787376992531</v>
      </c>
      <c r="F971" s="195" t="s">
        <v>360</v>
      </c>
      <c r="G971" s="195">
        <v>17.5</v>
      </c>
      <c r="H971" s="3">
        <f t="shared" si="487"/>
        <v>37.882452331794013</v>
      </c>
      <c r="I971" s="196">
        <f t="shared" si="488"/>
        <v>144.97439388755382</v>
      </c>
      <c r="J971" s="1">
        <f t="shared" si="489"/>
        <v>0.3</v>
      </c>
      <c r="K971" s="280">
        <f t="shared" si="490"/>
        <v>0.62841553454501831</v>
      </c>
      <c r="L971" s="280">
        <f t="shared" si="491"/>
        <v>0.7077377913082451</v>
      </c>
      <c r="M971" s="225">
        <f t="shared" si="492"/>
        <v>1.1480861319467399</v>
      </c>
      <c r="N971" s="15" t="s">
        <v>432</v>
      </c>
      <c r="O971" s="197">
        <f t="shared" si="493"/>
        <v>0.53080334348118385</v>
      </c>
      <c r="P971" s="198">
        <f t="shared" si="494"/>
        <v>0</v>
      </c>
      <c r="Q971" s="198">
        <f t="shared" si="495"/>
        <v>0</v>
      </c>
      <c r="R971" s="198">
        <f t="shared" si="496"/>
        <v>0.80440248945811788</v>
      </c>
      <c r="S971" s="77">
        <f t="shared" si="497"/>
        <v>0.68341841018203653</v>
      </c>
      <c r="T971" s="199"/>
      <c r="U971" s="3">
        <f t="shared" si="498"/>
        <v>1.5104442531652311</v>
      </c>
      <c r="V971" s="98">
        <f t="shared" si="499"/>
        <v>7.7569022625275679</v>
      </c>
      <c r="W971" s="49">
        <f t="shared" si="500"/>
        <v>4.8837088633691392</v>
      </c>
      <c r="X971" s="317">
        <f t="shared" si="501"/>
        <v>6.5758116942377334E-2</v>
      </c>
      <c r="Y971" s="318">
        <v>6.5758116942377334E-2</v>
      </c>
      <c r="Z971" s="200"/>
      <c r="AA971" s="66"/>
      <c r="AB971" s="66"/>
      <c r="AC971" s="66">
        <v>250</v>
      </c>
      <c r="AD971" s="66"/>
      <c r="AE971" s="66"/>
      <c r="AF971" s="66"/>
      <c r="AG971" s="66"/>
      <c r="AH971" s="195"/>
      <c r="AI971" s="34"/>
      <c r="AJ971" s="229">
        <v>180</v>
      </c>
      <c r="AK971" s="34"/>
      <c r="AL971" s="34"/>
      <c r="AM971" s="34"/>
      <c r="AN971" s="201"/>
      <c r="AO971" s="201"/>
      <c r="AP971" s="202">
        <v>240</v>
      </c>
      <c r="AQ971" s="18"/>
      <c r="AR971" s="18"/>
      <c r="AS971" s="18"/>
      <c r="AT971" s="51"/>
      <c r="AU971" s="17"/>
      <c r="AV971" s="18"/>
      <c r="AW971" s="112"/>
      <c r="AX971" s="103"/>
      <c r="AY971" s="18"/>
      <c r="AZ971" s="18"/>
      <c r="BA971" s="18"/>
      <c r="BB971" s="17"/>
      <c r="BC971" s="19"/>
      <c r="BD971" s="19"/>
      <c r="BE971" s="19"/>
      <c r="BF971" s="17"/>
      <c r="BG971" s="18"/>
      <c r="BH971" s="18"/>
      <c r="BI971" s="128"/>
      <c r="BJ971" s="331"/>
      <c r="BK971" s="332"/>
      <c r="BL971" s="332"/>
      <c r="BM971" s="332"/>
      <c r="BN971" s="333"/>
      <c r="BO971" s="203">
        <f t="shared" si="502"/>
        <v>6.9363999999999999</v>
      </c>
      <c r="BP971" s="285">
        <v>5.46139962109942</v>
      </c>
      <c r="BQ971" s="204">
        <v>2.791200508926615</v>
      </c>
      <c r="BR971" s="204"/>
      <c r="BS971" s="47"/>
      <c r="BT971" s="42"/>
      <c r="BU971" s="42"/>
      <c r="BV971" s="42"/>
      <c r="BW971" s="43"/>
      <c r="BX971" s="191"/>
      <c r="BY971" s="191"/>
      <c r="BZ971" s="205"/>
      <c r="CA971" s="191"/>
      <c r="CB971" s="206"/>
      <c r="CC971" s="191"/>
      <c r="CD971" s="207">
        <f t="shared" si="503"/>
        <v>43.492318166266145</v>
      </c>
      <c r="CE971" s="47" t="s">
        <v>356</v>
      </c>
      <c r="CF971" s="42">
        <v>31.8</v>
      </c>
      <c r="CG971" s="42" t="s">
        <v>353</v>
      </c>
      <c r="CH971" s="42">
        <v>175</v>
      </c>
      <c r="CI971" s="191"/>
      <c r="CJ971" s="192"/>
      <c r="CK971" s="191" t="s">
        <v>357</v>
      </c>
      <c r="CL971" s="191" t="s">
        <v>358</v>
      </c>
      <c r="CM971" s="208">
        <v>0.13</v>
      </c>
      <c r="CN971" s="191">
        <v>470</v>
      </c>
      <c r="CO971" s="205">
        <f t="shared" si="504"/>
        <v>59.237935372537926</v>
      </c>
      <c r="CP971" s="191">
        <f t="shared" si="505"/>
        <v>32.619238624699612</v>
      </c>
      <c r="CQ971" s="145" t="s">
        <v>353</v>
      </c>
      <c r="CR971" s="191">
        <v>175</v>
      </c>
      <c r="CS971" s="191"/>
      <c r="CT971" s="191"/>
      <c r="CU971" s="191"/>
      <c r="CV971" s="192"/>
      <c r="CW971" s="191" t="s">
        <v>357</v>
      </c>
      <c r="CX971" s="209" t="s">
        <v>358</v>
      </c>
      <c r="CY971" s="208">
        <v>0.13</v>
      </c>
      <c r="CZ971" s="191">
        <v>470</v>
      </c>
      <c r="DA971" s="191"/>
      <c r="DB971" s="191">
        <f t="shared" si="506"/>
        <v>37.882452331794013</v>
      </c>
      <c r="DC971" s="43">
        <f t="shared" si="507"/>
        <v>0</v>
      </c>
      <c r="DD971" s="191" t="s">
        <v>362</v>
      </c>
      <c r="DE971" s="191">
        <v>100</v>
      </c>
      <c r="DF971" s="191" t="s">
        <v>361</v>
      </c>
      <c r="DG971" s="191">
        <v>20</v>
      </c>
      <c r="DH971" s="191" t="s">
        <v>353</v>
      </c>
      <c r="DI971" s="192">
        <v>175</v>
      </c>
      <c r="DJ971" s="191"/>
      <c r="DK971" s="209"/>
      <c r="DL971" s="208"/>
      <c r="DM971" s="191"/>
      <c r="DN971" s="191">
        <f t="shared" si="508"/>
        <v>37.882452331794013</v>
      </c>
      <c r="DO971" s="192">
        <f t="shared" si="509"/>
        <v>0</v>
      </c>
      <c r="DP971" s="191">
        <v>1</v>
      </c>
      <c r="DQ971" s="191" t="s">
        <v>363</v>
      </c>
      <c r="DR971" s="191" t="s">
        <v>371</v>
      </c>
      <c r="DS971" s="208">
        <v>0.13400000000000001</v>
      </c>
      <c r="DT971" s="191">
        <v>580</v>
      </c>
      <c r="DU971" s="191">
        <f t="shared" si="510"/>
        <v>5.46139962109942</v>
      </c>
      <c r="DV971" s="191">
        <v>0.375</v>
      </c>
      <c r="DW971" s="191">
        <v>0.45</v>
      </c>
      <c r="DX971" s="192">
        <f t="shared" si="511"/>
        <v>7.2487196943776908</v>
      </c>
      <c r="DY971" s="191">
        <v>1</v>
      </c>
      <c r="DZ971" s="191" t="s">
        <v>363</v>
      </c>
      <c r="EA971" s="191" t="s">
        <v>371</v>
      </c>
      <c r="EB971" s="208">
        <v>0.13400000000000001</v>
      </c>
      <c r="EC971" s="191">
        <v>580</v>
      </c>
      <c r="ED971" s="191">
        <f t="shared" si="512"/>
        <v>2.791200508926615</v>
      </c>
      <c r="EE971" s="191">
        <v>0.47499999999999998</v>
      </c>
      <c r="EF971" s="191">
        <v>0.47499999999999998</v>
      </c>
      <c r="EG971" s="191">
        <f t="shared" si="513"/>
        <v>3.6243598471888454</v>
      </c>
      <c r="EH971" s="166">
        <f t="shared" si="514"/>
        <v>2</v>
      </c>
      <c r="EI971" s="205">
        <f t="shared" si="515"/>
        <v>2.567755230380893</v>
      </c>
      <c r="EJ971" s="205">
        <f t="shared" si="516"/>
        <v>1.5104442531652311</v>
      </c>
      <c r="EK971" s="51">
        <f t="shared" si="483"/>
        <v>1.0307562557613839</v>
      </c>
      <c r="EL971" s="220">
        <f t="shared" si="517"/>
        <v>0.45022238480955346</v>
      </c>
      <c r="EM971" s="221">
        <f t="shared" si="518"/>
        <v>3.8784511312637839</v>
      </c>
      <c r="EN971" s="191"/>
      <c r="EO971" s="313"/>
      <c r="EP971" s="192" t="s">
        <v>354</v>
      </c>
      <c r="EQ971" s="222">
        <f t="shared" si="519"/>
        <v>2.567755230380893</v>
      </c>
      <c r="ER971" s="191">
        <f t="shared" si="520"/>
        <v>1.5104442531652311</v>
      </c>
      <c r="ES971" s="51">
        <f t="shared" si="521"/>
        <v>1.0307562557613839</v>
      </c>
      <c r="ET971" s="191">
        <f t="shared" si="484"/>
        <v>3.9184223848095536</v>
      </c>
      <c r="EU971" s="191">
        <f t="shared" si="522"/>
        <v>3.8784511312637839</v>
      </c>
      <c r="EV971" s="191"/>
      <c r="EW971" s="191"/>
      <c r="EX971" s="192" t="str">
        <f t="shared" si="523"/>
        <v>Front</v>
      </c>
      <c r="EY971" s="145"/>
      <c r="EZ971" s="191"/>
      <c r="FA971" s="191"/>
      <c r="FB971" s="191"/>
      <c r="FC971" s="191"/>
      <c r="FD971" s="191"/>
      <c r="FE971" s="191"/>
      <c r="FF971" s="192"/>
      <c r="FG971" s="145"/>
      <c r="FH971" s="191"/>
      <c r="FI971" s="191"/>
      <c r="FJ971" s="191"/>
      <c r="FK971" s="191"/>
      <c r="FL971" s="191"/>
      <c r="FM971" s="191"/>
      <c r="FN971" s="192"/>
      <c r="FO971" s="145"/>
      <c r="FP971" s="191"/>
      <c r="FQ971" s="191"/>
      <c r="FR971" s="191"/>
      <c r="FS971" s="191"/>
      <c r="FT971" s="191"/>
      <c r="FU971" s="191"/>
      <c r="FV971" s="192"/>
      <c r="FW971" s="191"/>
      <c r="FX971" s="191"/>
      <c r="FY971" s="191"/>
      <c r="FZ971" s="191"/>
      <c r="GA971" s="191"/>
      <c r="GB971" s="191"/>
      <c r="GC971" s="191"/>
      <c r="GD971" s="210"/>
      <c r="GE971" s="145"/>
      <c r="GF971" s="191"/>
      <c r="GG971" s="191"/>
      <c r="GH971" s="191"/>
      <c r="GI971" s="191"/>
      <c r="GJ971" s="191"/>
      <c r="GK971" s="191"/>
      <c r="GL971" s="210"/>
      <c r="GM971" s="145"/>
      <c r="GN971" s="191"/>
      <c r="GO971" s="191"/>
      <c r="GP971" s="191"/>
      <c r="GQ971" s="191"/>
      <c r="GR971" s="191"/>
      <c r="GS971" s="191"/>
      <c r="GT971" s="210"/>
      <c r="GU971" s="145"/>
      <c r="GV971" s="191"/>
      <c r="GW971" s="191"/>
      <c r="GX971" s="191"/>
      <c r="GY971" s="191"/>
      <c r="GZ971" s="191"/>
      <c r="HA971" s="191"/>
      <c r="HB971" s="210"/>
      <c r="HC971" s="145"/>
      <c r="HD971" s="191"/>
      <c r="HE971" s="191"/>
      <c r="HF971" s="191"/>
      <c r="HG971" s="191"/>
      <c r="HH971" s="191"/>
      <c r="HI971" s="191"/>
      <c r="HJ971" s="210"/>
      <c r="HR971" s="310"/>
    </row>
    <row r="972" spans="1:226" s="309" customFormat="1" ht="14.45" customHeight="1" x14ac:dyDescent="0.25">
      <c r="A972" s="211" t="s">
        <v>431</v>
      </c>
      <c r="B972" s="194" t="s">
        <v>0</v>
      </c>
      <c r="C972" s="31">
        <f t="shared" si="485"/>
        <v>962</v>
      </c>
      <c r="D972" s="173" t="str">
        <f t="shared" si="486"/>
        <v>Dw_962</v>
      </c>
      <c r="E972" s="4">
        <v>472.01309326951957</v>
      </c>
      <c r="F972" s="195" t="s">
        <v>360</v>
      </c>
      <c r="G972" s="195">
        <v>17.5</v>
      </c>
      <c r="H972" s="3">
        <f t="shared" si="487"/>
        <v>53.113458396477228</v>
      </c>
      <c r="I972" s="196">
        <f t="shared" si="488"/>
        <v>193.14457381491857</v>
      </c>
      <c r="J972" s="1">
        <f t="shared" si="489"/>
        <v>0.3</v>
      </c>
      <c r="K972" s="280">
        <f t="shared" si="490"/>
        <v>0.66664673358410098</v>
      </c>
      <c r="L972" s="280">
        <f t="shared" si="491"/>
        <v>0.79365553568082947</v>
      </c>
      <c r="M972" s="225">
        <f t="shared" si="492"/>
        <v>1.0909357796275359</v>
      </c>
      <c r="N972" s="15" t="s">
        <v>432</v>
      </c>
      <c r="O972" s="197">
        <f t="shared" si="493"/>
        <v>0.59524165176062216</v>
      </c>
      <c r="P972" s="198">
        <f t="shared" si="494"/>
        <v>0</v>
      </c>
      <c r="Q972" s="198">
        <f t="shared" si="495"/>
        <v>0</v>
      </c>
      <c r="R972" s="198">
        <f t="shared" si="496"/>
        <v>0.76436029715236775</v>
      </c>
      <c r="S972" s="77">
        <f t="shared" si="497"/>
        <v>0.85340185822130965</v>
      </c>
      <c r="T972" s="199"/>
      <c r="U972" s="3">
        <f t="shared" si="498"/>
        <v>2.0226252844870878</v>
      </c>
      <c r="V972" s="98">
        <f t="shared" si="499"/>
        <v>13.909444340918007</v>
      </c>
      <c r="W972" s="49">
        <f t="shared" si="500"/>
        <v>3.8185176269213787</v>
      </c>
      <c r="X972" s="317">
        <f t="shared" si="501"/>
        <v>0.10242005043595845</v>
      </c>
      <c r="Y972" s="318">
        <v>0.10242005043595841</v>
      </c>
      <c r="Z972" s="200"/>
      <c r="AA972" s="66"/>
      <c r="AB972" s="66"/>
      <c r="AC972" s="66">
        <v>250</v>
      </c>
      <c r="AD972" s="66"/>
      <c r="AE972" s="66"/>
      <c r="AF972" s="66"/>
      <c r="AG972" s="66"/>
      <c r="AH972" s="195"/>
      <c r="AI972" s="34"/>
      <c r="AJ972" s="229">
        <v>180</v>
      </c>
      <c r="AK972" s="34"/>
      <c r="AL972" s="34"/>
      <c r="AM972" s="34"/>
      <c r="AN972" s="201"/>
      <c r="AO972" s="201"/>
      <c r="AP972" s="202">
        <v>240</v>
      </c>
      <c r="AQ972" s="18"/>
      <c r="AR972" s="18"/>
      <c r="AS972" s="18"/>
      <c r="AT972" s="51"/>
      <c r="AU972" s="17"/>
      <c r="AV972" s="18"/>
      <c r="AW972" s="112"/>
      <c r="AX972" s="103"/>
      <c r="AY972" s="18"/>
      <c r="AZ972" s="18"/>
      <c r="BA972" s="18"/>
      <c r="BB972" s="17"/>
      <c r="BC972" s="19"/>
      <c r="BD972" s="19"/>
      <c r="BE972" s="19"/>
      <c r="BF972" s="17"/>
      <c r="BG972" s="18"/>
      <c r="BH972" s="18"/>
      <c r="BI972" s="128"/>
      <c r="BJ972" s="331"/>
      <c r="BK972" s="332"/>
      <c r="BL972" s="332"/>
      <c r="BM972" s="332"/>
      <c r="BN972" s="333"/>
      <c r="BO972" s="203">
        <f t="shared" si="502"/>
        <v>6.9363999999999999</v>
      </c>
      <c r="BP972" s="285">
        <v>7.6572081189777448</v>
      </c>
      <c r="BQ972" s="204">
        <v>2.9779358303083083</v>
      </c>
      <c r="BR972" s="204"/>
      <c r="BS972" s="47"/>
      <c r="BT972" s="42"/>
      <c r="BU972" s="42"/>
      <c r="BV972" s="42"/>
      <c r="BW972" s="43"/>
      <c r="BX972" s="191"/>
      <c r="BY972" s="191"/>
      <c r="BZ972" s="205"/>
      <c r="CA972" s="191"/>
      <c r="CB972" s="206"/>
      <c r="CC972" s="191"/>
      <c r="CD972" s="207">
        <f t="shared" si="503"/>
        <v>57.943372144475575</v>
      </c>
      <c r="CE972" s="47" t="s">
        <v>356</v>
      </c>
      <c r="CF972" s="42">
        <v>31.8</v>
      </c>
      <c r="CG972" s="42" t="s">
        <v>353</v>
      </c>
      <c r="CH972" s="42">
        <v>175</v>
      </c>
      <c r="CI972" s="191"/>
      <c r="CJ972" s="192"/>
      <c r="CK972" s="191" t="s">
        <v>357</v>
      </c>
      <c r="CL972" s="191" t="s">
        <v>358</v>
      </c>
      <c r="CM972" s="208">
        <v>0.13</v>
      </c>
      <c r="CN972" s="191">
        <v>470</v>
      </c>
      <c r="CO972" s="205">
        <f t="shared" si="504"/>
        <v>76.946103170536247</v>
      </c>
      <c r="CP972" s="191">
        <f t="shared" si="505"/>
        <v>43.457529108356681</v>
      </c>
      <c r="CQ972" s="145" t="s">
        <v>353</v>
      </c>
      <c r="CR972" s="191">
        <v>175</v>
      </c>
      <c r="CS972" s="191"/>
      <c r="CT972" s="191"/>
      <c r="CU972" s="191"/>
      <c r="CV972" s="192"/>
      <c r="CW972" s="191" t="s">
        <v>357</v>
      </c>
      <c r="CX972" s="209" t="s">
        <v>358</v>
      </c>
      <c r="CY972" s="208">
        <v>0.13</v>
      </c>
      <c r="CZ972" s="191">
        <v>470</v>
      </c>
      <c r="DA972" s="191"/>
      <c r="DB972" s="191">
        <f t="shared" si="506"/>
        <v>53.113458396477228</v>
      </c>
      <c r="DC972" s="43">
        <f t="shared" si="507"/>
        <v>0</v>
      </c>
      <c r="DD972" s="191" t="s">
        <v>362</v>
      </c>
      <c r="DE972" s="191">
        <v>100</v>
      </c>
      <c r="DF972" s="191" t="s">
        <v>361</v>
      </c>
      <c r="DG972" s="191">
        <v>20</v>
      </c>
      <c r="DH972" s="191" t="s">
        <v>353</v>
      </c>
      <c r="DI972" s="192">
        <v>175</v>
      </c>
      <c r="DJ972" s="191"/>
      <c r="DK972" s="209"/>
      <c r="DL972" s="208"/>
      <c r="DM972" s="191"/>
      <c r="DN972" s="191">
        <f t="shared" si="508"/>
        <v>53.113458396477228</v>
      </c>
      <c r="DO972" s="192">
        <f t="shared" si="509"/>
        <v>0</v>
      </c>
      <c r="DP972" s="191">
        <v>1</v>
      </c>
      <c r="DQ972" s="191" t="s">
        <v>363</v>
      </c>
      <c r="DR972" s="191" t="s">
        <v>371</v>
      </c>
      <c r="DS972" s="208">
        <v>0.13400000000000001</v>
      </c>
      <c r="DT972" s="191">
        <v>580</v>
      </c>
      <c r="DU972" s="191">
        <f t="shared" si="510"/>
        <v>7.6572081189777448</v>
      </c>
      <c r="DV972" s="191">
        <v>0.375</v>
      </c>
      <c r="DW972" s="191">
        <v>0.45</v>
      </c>
      <c r="DX972" s="192">
        <f t="shared" si="511"/>
        <v>9.6572286907459297</v>
      </c>
      <c r="DY972" s="191">
        <v>1</v>
      </c>
      <c r="DZ972" s="191" t="s">
        <v>363</v>
      </c>
      <c r="EA972" s="191" t="s">
        <v>371</v>
      </c>
      <c r="EB972" s="208">
        <v>0.13400000000000001</v>
      </c>
      <c r="EC972" s="191">
        <v>580</v>
      </c>
      <c r="ED972" s="191">
        <f t="shared" si="512"/>
        <v>2.9779358303083083</v>
      </c>
      <c r="EE972" s="191">
        <v>0.47499999999999998</v>
      </c>
      <c r="EF972" s="191">
        <v>0.47499999999999998</v>
      </c>
      <c r="EG972" s="191">
        <f t="shared" si="513"/>
        <v>4.8286143453729649</v>
      </c>
      <c r="EH972" s="166">
        <f t="shared" si="514"/>
        <v>2</v>
      </c>
      <c r="EI972" s="205">
        <f t="shared" si="515"/>
        <v>3.4384629836280491</v>
      </c>
      <c r="EJ972" s="205">
        <f t="shared" si="516"/>
        <v>2.0226252844870878</v>
      </c>
      <c r="EK972" s="51">
        <f t="shared" ref="EK972:EK1010" si="524">IF((BQ972-EJ972)/2&gt;$EK$2,$EK$2,MAX(BQ972-EJ972-$EL$2,(BQ972-EJ972)/2))</f>
        <v>0.70531054582122055</v>
      </c>
      <c r="EL972" s="220">
        <f t="shared" si="517"/>
        <v>1.4868508185975404E-2</v>
      </c>
      <c r="EM972" s="221">
        <f t="shared" si="518"/>
        <v>6.9547221704590036</v>
      </c>
      <c r="EN972" s="191"/>
      <c r="EO972" s="313"/>
      <c r="EP972" s="192" t="s">
        <v>354</v>
      </c>
      <c r="EQ972" s="222">
        <f t="shared" si="519"/>
        <v>3.4384629836280491</v>
      </c>
      <c r="ER972" s="191">
        <f t="shared" si="520"/>
        <v>2.0226252844870878</v>
      </c>
      <c r="ES972" s="51">
        <f t="shared" si="521"/>
        <v>0.70531054582122055</v>
      </c>
      <c r="ET972" s="191">
        <f t="shared" ref="ET972:ET1010" si="525">IF((BO972/2-($EI$2*POWER(Y972*I972/(EH972*$EI$2),2/5)))/2&gt;0,BO972/2+EL972,EL972)</f>
        <v>3.4830685081859754</v>
      </c>
      <c r="EU972" s="191">
        <f t="shared" si="522"/>
        <v>6.9547221704590036</v>
      </c>
      <c r="EV972" s="191"/>
      <c r="EW972" s="191"/>
      <c r="EX972" s="192" t="str">
        <f t="shared" si="523"/>
        <v>Front</v>
      </c>
      <c r="EY972" s="145"/>
      <c r="EZ972" s="191"/>
      <c r="FA972" s="191"/>
      <c r="FB972" s="191"/>
      <c r="FC972" s="191"/>
      <c r="FD972" s="191"/>
      <c r="FE972" s="191"/>
      <c r="FF972" s="192"/>
      <c r="FG972" s="145"/>
      <c r="FH972" s="191"/>
      <c r="FI972" s="191"/>
      <c r="FJ972" s="191"/>
      <c r="FK972" s="191"/>
      <c r="FL972" s="191"/>
      <c r="FM972" s="191"/>
      <c r="FN972" s="192"/>
      <c r="FO972" s="145"/>
      <c r="FP972" s="191"/>
      <c r="FQ972" s="191"/>
      <c r="FR972" s="191"/>
      <c r="FS972" s="191"/>
      <c r="FT972" s="191"/>
      <c r="FU972" s="191"/>
      <c r="FV972" s="192"/>
      <c r="FW972" s="191"/>
      <c r="FX972" s="191"/>
      <c r="FY972" s="191"/>
      <c r="FZ972" s="191"/>
      <c r="GA972" s="191"/>
      <c r="GB972" s="191"/>
      <c r="GC972" s="191"/>
      <c r="GD972" s="210"/>
      <c r="GE972" s="145"/>
      <c r="GF972" s="191"/>
      <c r="GG972" s="191"/>
      <c r="GH972" s="191"/>
      <c r="GI972" s="191"/>
      <c r="GJ972" s="191"/>
      <c r="GK972" s="191"/>
      <c r="GL972" s="210"/>
      <c r="GM972" s="145"/>
      <c r="GN972" s="191"/>
      <c r="GO972" s="191"/>
      <c r="GP972" s="191"/>
      <c r="GQ972" s="191"/>
      <c r="GR972" s="191"/>
      <c r="GS972" s="191"/>
      <c r="GT972" s="210"/>
      <c r="GU972" s="145"/>
      <c r="GV972" s="191"/>
      <c r="GW972" s="191"/>
      <c r="GX972" s="191"/>
      <c r="GY972" s="191"/>
      <c r="GZ972" s="191"/>
      <c r="HA972" s="191"/>
      <c r="HB972" s="210"/>
      <c r="HC972" s="145"/>
      <c r="HD972" s="191"/>
      <c r="HE972" s="191"/>
      <c r="HF972" s="191"/>
      <c r="HG972" s="191"/>
      <c r="HH972" s="191"/>
      <c r="HI972" s="191"/>
      <c r="HJ972" s="210"/>
      <c r="HR972" s="310"/>
    </row>
    <row r="973" spans="1:226" s="309" customFormat="1" ht="14.45" customHeight="1" x14ac:dyDescent="0.25">
      <c r="A973" s="211" t="s">
        <v>431</v>
      </c>
      <c r="B973" s="194" t="s">
        <v>0</v>
      </c>
      <c r="C973" s="31">
        <f t="shared" ref="C973:C1010" si="526">C972+1</f>
        <v>963</v>
      </c>
      <c r="D973" s="173" t="str">
        <f t="shared" si="486"/>
        <v>Dw_963</v>
      </c>
      <c r="E973" s="4">
        <v>490.35552803058232</v>
      </c>
      <c r="F973" s="195" t="s">
        <v>360</v>
      </c>
      <c r="G973" s="195">
        <v>17.5</v>
      </c>
      <c r="H973" s="3">
        <f t="shared" si="487"/>
        <v>59.489242463549886</v>
      </c>
      <c r="I973" s="196">
        <f t="shared" si="488"/>
        <v>207.70085346012891</v>
      </c>
      <c r="J973" s="1">
        <f t="shared" si="489"/>
        <v>0.3</v>
      </c>
      <c r="K973" s="280">
        <f t="shared" si="490"/>
        <v>0.70230604827509879</v>
      </c>
      <c r="L973" s="280">
        <f t="shared" si="491"/>
        <v>0.82015620783338572</v>
      </c>
      <c r="M973" s="225">
        <f t="shared" si="492"/>
        <v>1.0474205664363145</v>
      </c>
      <c r="N973" s="15" t="s">
        <v>432</v>
      </c>
      <c r="O973" s="197">
        <f t="shared" si="493"/>
        <v>0.61511715587503935</v>
      </c>
      <c r="P973" s="198">
        <f t="shared" si="494"/>
        <v>0</v>
      </c>
      <c r="Q973" s="198">
        <f t="shared" si="495"/>
        <v>0</v>
      </c>
      <c r="R973" s="198">
        <f t="shared" si="496"/>
        <v>0.73387151687160113</v>
      </c>
      <c r="S973" s="77">
        <f t="shared" si="497"/>
        <v>0.95567748184031542</v>
      </c>
      <c r="T973" s="199"/>
      <c r="U973" s="3">
        <f t="shared" si="498"/>
        <v>1.9363947847343894</v>
      </c>
      <c r="V973" s="98">
        <f t="shared" si="499"/>
        <v>12.748724191978244</v>
      </c>
      <c r="W973" s="49">
        <f t="shared" si="500"/>
        <v>4.6662898630265861</v>
      </c>
      <c r="X973" s="317">
        <f t="shared" si="501"/>
        <v>8.5413279394769726E-2</v>
      </c>
      <c r="Y973" s="318">
        <v>8.5413279394769712E-2</v>
      </c>
      <c r="Z973" s="200"/>
      <c r="AA973" s="66"/>
      <c r="AB973" s="66"/>
      <c r="AC973" s="66">
        <v>250</v>
      </c>
      <c r="AD973" s="66"/>
      <c r="AE973" s="66"/>
      <c r="AF973" s="66"/>
      <c r="AG973" s="66"/>
      <c r="AH973" s="195"/>
      <c r="AI973" s="34"/>
      <c r="AJ973" s="229">
        <v>180</v>
      </c>
      <c r="AK973" s="34"/>
      <c r="AL973" s="34"/>
      <c r="AM973" s="34"/>
      <c r="AN973" s="201"/>
      <c r="AO973" s="201"/>
      <c r="AP973" s="202">
        <v>240</v>
      </c>
      <c r="AQ973" s="18"/>
      <c r="AR973" s="18"/>
      <c r="AS973" s="18"/>
      <c r="AT973" s="51"/>
      <c r="AU973" s="17"/>
      <c r="AV973" s="18"/>
      <c r="AW973" s="112"/>
      <c r="AX973" s="103"/>
      <c r="AY973" s="18"/>
      <c r="AZ973" s="18"/>
      <c r="BA973" s="18"/>
      <c r="BB973" s="17"/>
      <c r="BC973" s="19"/>
      <c r="BD973" s="19"/>
      <c r="BE973" s="19"/>
      <c r="BF973" s="17"/>
      <c r="BG973" s="18"/>
      <c r="BH973" s="18"/>
      <c r="BI973" s="128"/>
      <c r="BJ973" s="331"/>
      <c r="BK973" s="332"/>
      <c r="BL973" s="332"/>
      <c r="BM973" s="332"/>
      <c r="BN973" s="333"/>
      <c r="BO973" s="203">
        <f t="shared" si="502"/>
        <v>6.9363999999999999</v>
      </c>
      <c r="BP973" s="285">
        <v>8.5763858000619759</v>
      </c>
      <c r="BQ973" s="204">
        <v>2.8596529880749939</v>
      </c>
      <c r="BR973" s="204"/>
      <c r="BS973" s="47"/>
      <c r="BT973" s="42"/>
      <c r="BU973" s="42"/>
      <c r="BV973" s="42"/>
      <c r="BW973" s="43"/>
      <c r="BX973" s="191"/>
      <c r="BY973" s="191"/>
      <c r="BZ973" s="205"/>
      <c r="CA973" s="191"/>
      <c r="CB973" s="206"/>
      <c r="CC973" s="191"/>
      <c r="CD973" s="207">
        <f t="shared" si="503"/>
        <v>62.310256038038673</v>
      </c>
      <c r="CE973" s="47" t="s">
        <v>356</v>
      </c>
      <c r="CF973" s="42">
        <v>31.8</v>
      </c>
      <c r="CG973" s="42" t="s">
        <v>353</v>
      </c>
      <c r="CH973" s="42">
        <v>175</v>
      </c>
      <c r="CI973" s="191"/>
      <c r="CJ973" s="192"/>
      <c r="CK973" s="191" t="s">
        <v>357</v>
      </c>
      <c r="CL973" s="191" t="s">
        <v>358</v>
      </c>
      <c r="CM973" s="208">
        <v>0.13</v>
      </c>
      <c r="CN973" s="191">
        <v>470</v>
      </c>
      <c r="CO973" s="205">
        <f t="shared" si="504"/>
        <v>78.75081468160127</v>
      </c>
      <c r="CP973" s="191">
        <f t="shared" si="505"/>
        <v>46.732692028529009</v>
      </c>
      <c r="CQ973" s="145" t="s">
        <v>353</v>
      </c>
      <c r="CR973" s="191">
        <v>175</v>
      </c>
      <c r="CS973" s="191"/>
      <c r="CT973" s="191"/>
      <c r="CU973" s="191"/>
      <c r="CV973" s="192"/>
      <c r="CW973" s="191" t="s">
        <v>357</v>
      </c>
      <c r="CX973" s="209" t="s">
        <v>358</v>
      </c>
      <c r="CY973" s="208">
        <v>0.13</v>
      </c>
      <c r="CZ973" s="191">
        <v>470</v>
      </c>
      <c r="DA973" s="191"/>
      <c r="DB973" s="191">
        <f t="shared" si="506"/>
        <v>59.489242463549886</v>
      </c>
      <c r="DC973" s="43">
        <f t="shared" si="507"/>
        <v>0</v>
      </c>
      <c r="DD973" s="191" t="s">
        <v>362</v>
      </c>
      <c r="DE973" s="191">
        <v>100</v>
      </c>
      <c r="DF973" s="191" t="s">
        <v>361</v>
      </c>
      <c r="DG973" s="191">
        <v>20</v>
      </c>
      <c r="DH973" s="191" t="s">
        <v>353</v>
      </c>
      <c r="DI973" s="192">
        <v>175</v>
      </c>
      <c r="DJ973" s="191"/>
      <c r="DK973" s="209"/>
      <c r="DL973" s="208"/>
      <c r="DM973" s="191"/>
      <c r="DN973" s="191">
        <f t="shared" si="508"/>
        <v>59.489242463549886</v>
      </c>
      <c r="DO973" s="192">
        <f t="shared" si="509"/>
        <v>0</v>
      </c>
      <c r="DP973" s="191">
        <v>1</v>
      </c>
      <c r="DQ973" s="191" t="s">
        <v>363</v>
      </c>
      <c r="DR973" s="191" t="s">
        <v>371</v>
      </c>
      <c r="DS973" s="208">
        <v>0.13400000000000001</v>
      </c>
      <c r="DT973" s="191">
        <v>580</v>
      </c>
      <c r="DU973" s="191">
        <f t="shared" si="510"/>
        <v>8.5763858000619759</v>
      </c>
      <c r="DV973" s="191">
        <v>0.375</v>
      </c>
      <c r="DW973" s="191">
        <v>0.45</v>
      </c>
      <c r="DX973" s="192">
        <f t="shared" si="511"/>
        <v>10.385042673006446</v>
      </c>
      <c r="DY973" s="191">
        <v>1</v>
      </c>
      <c r="DZ973" s="191" t="s">
        <v>363</v>
      </c>
      <c r="EA973" s="191" t="s">
        <v>371</v>
      </c>
      <c r="EB973" s="208">
        <v>0.13400000000000001</v>
      </c>
      <c r="EC973" s="191">
        <v>580</v>
      </c>
      <c r="ED973" s="191">
        <f t="shared" si="512"/>
        <v>2.8596529880749939</v>
      </c>
      <c r="EE973" s="191">
        <v>0.47499999999999998</v>
      </c>
      <c r="EF973" s="191">
        <v>0.47499999999999998</v>
      </c>
      <c r="EG973" s="191">
        <f t="shared" si="513"/>
        <v>5.1925213365032228</v>
      </c>
      <c r="EH973" s="166">
        <f t="shared" si="514"/>
        <v>2</v>
      </c>
      <c r="EI973" s="205">
        <f t="shared" si="515"/>
        <v>3.2918711340484621</v>
      </c>
      <c r="EJ973" s="205">
        <f t="shared" si="516"/>
        <v>1.9363947847343894</v>
      </c>
      <c r="EK973" s="51">
        <f t="shared" si="524"/>
        <v>0.67325820334060449</v>
      </c>
      <c r="EL973" s="220">
        <f t="shared" si="517"/>
        <v>8.8164432975768925E-2</v>
      </c>
      <c r="EM973" s="221">
        <f t="shared" si="518"/>
        <v>6.3743620959891221</v>
      </c>
      <c r="EN973" s="191"/>
      <c r="EO973" s="313"/>
      <c r="EP973" s="192" t="s">
        <v>354</v>
      </c>
      <c r="EQ973" s="222">
        <f t="shared" si="519"/>
        <v>3.2918711340484621</v>
      </c>
      <c r="ER973" s="191">
        <f t="shared" si="520"/>
        <v>1.9363947847343894</v>
      </c>
      <c r="ES973" s="51">
        <f t="shared" si="521"/>
        <v>0.67325820334060449</v>
      </c>
      <c r="ET973" s="191">
        <f t="shared" si="525"/>
        <v>3.5563644329757689</v>
      </c>
      <c r="EU973" s="191">
        <f t="shared" si="522"/>
        <v>6.3743620959891221</v>
      </c>
      <c r="EV973" s="191"/>
      <c r="EW973" s="191"/>
      <c r="EX973" s="192" t="str">
        <f t="shared" si="523"/>
        <v>Front</v>
      </c>
      <c r="EY973" s="145"/>
      <c r="EZ973" s="191"/>
      <c r="FA973" s="191"/>
      <c r="FB973" s="191"/>
      <c r="FC973" s="191"/>
      <c r="FD973" s="191"/>
      <c r="FE973" s="191"/>
      <c r="FF973" s="192"/>
      <c r="FG973" s="145"/>
      <c r="FH973" s="191"/>
      <c r="FI973" s="191"/>
      <c r="FJ973" s="191"/>
      <c r="FK973" s="191"/>
      <c r="FL973" s="191"/>
      <c r="FM973" s="191"/>
      <c r="FN973" s="192"/>
      <c r="FO973" s="145"/>
      <c r="FP973" s="191"/>
      <c r="FQ973" s="191"/>
      <c r="FR973" s="191"/>
      <c r="FS973" s="191"/>
      <c r="FT973" s="191"/>
      <c r="FU973" s="191"/>
      <c r="FV973" s="192"/>
      <c r="FW973" s="191"/>
      <c r="FX973" s="191"/>
      <c r="FY973" s="191"/>
      <c r="FZ973" s="191"/>
      <c r="GA973" s="191"/>
      <c r="GB973" s="191"/>
      <c r="GC973" s="191"/>
      <c r="GD973" s="210"/>
      <c r="GE973" s="145"/>
      <c r="GF973" s="191"/>
      <c r="GG973" s="191"/>
      <c r="GH973" s="191"/>
      <c r="GI973" s="191"/>
      <c r="GJ973" s="191"/>
      <c r="GK973" s="191"/>
      <c r="GL973" s="210"/>
      <c r="GM973" s="145"/>
      <c r="GN973" s="191"/>
      <c r="GO973" s="191"/>
      <c r="GP973" s="191"/>
      <c r="GQ973" s="191"/>
      <c r="GR973" s="191"/>
      <c r="GS973" s="191"/>
      <c r="GT973" s="210"/>
      <c r="GU973" s="145"/>
      <c r="GV973" s="191"/>
      <c r="GW973" s="191"/>
      <c r="GX973" s="191"/>
      <c r="GY973" s="191"/>
      <c r="GZ973" s="191"/>
      <c r="HA973" s="191"/>
      <c r="HB973" s="210"/>
      <c r="HC973" s="145"/>
      <c r="HD973" s="191"/>
      <c r="HE973" s="191"/>
      <c r="HF973" s="191"/>
      <c r="HG973" s="191"/>
      <c r="HH973" s="191"/>
      <c r="HI973" s="191"/>
      <c r="HJ973" s="210"/>
      <c r="HR973" s="310"/>
    </row>
    <row r="974" spans="1:226" s="309" customFormat="1" ht="14.45" customHeight="1" x14ac:dyDescent="0.25">
      <c r="A974" s="211" t="s">
        <v>431</v>
      </c>
      <c r="B974" s="194" t="s">
        <v>0</v>
      </c>
      <c r="C974" s="31">
        <f t="shared" si="526"/>
        <v>964</v>
      </c>
      <c r="D974" s="173" t="str">
        <f t="shared" si="486"/>
        <v>Dw_964</v>
      </c>
      <c r="E974" s="4">
        <v>661.03796956877591</v>
      </c>
      <c r="F974" s="195" t="s">
        <v>360</v>
      </c>
      <c r="G974" s="195">
        <v>17.5</v>
      </c>
      <c r="H974" s="3">
        <f t="shared" si="487"/>
        <v>38.965759224255123</v>
      </c>
      <c r="I974" s="196">
        <f t="shared" si="488"/>
        <v>153.47830756471114</v>
      </c>
      <c r="J974" s="1">
        <f t="shared" si="489"/>
        <v>0.30000000000000004</v>
      </c>
      <c r="K974" s="280">
        <f t="shared" si="490"/>
        <v>0.60946987698699417</v>
      </c>
      <c r="L974" s="280">
        <f t="shared" si="491"/>
        <v>0.67817208730884526</v>
      </c>
      <c r="M974" s="225">
        <f t="shared" si="492"/>
        <v>1.1816398085412521</v>
      </c>
      <c r="N974" s="15" t="s">
        <v>432</v>
      </c>
      <c r="O974" s="197">
        <f t="shared" si="493"/>
        <v>0.508629065481634</v>
      </c>
      <c r="P974" s="198">
        <f t="shared" si="494"/>
        <v>0</v>
      </c>
      <c r="Q974" s="198">
        <f t="shared" si="495"/>
        <v>0</v>
      </c>
      <c r="R974" s="198">
        <f t="shared" si="496"/>
        <v>0.82791175433995345</v>
      </c>
      <c r="S974" s="77">
        <f t="shared" si="497"/>
        <v>0.67116409235336594</v>
      </c>
      <c r="T974" s="199"/>
      <c r="U974" s="3">
        <f t="shared" si="498"/>
        <v>1.5003201643751196</v>
      </c>
      <c r="V974" s="98">
        <f t="shared" si="499"/>
        <v>7.6532660251439912</v>
      </c>
      <c r="W974" s="49">
        <f t="shared" si="500"/>
        <v>5.0913896232323905</v>
      </c>
      <c r="X974" s="317">
        <f t="shared" si="501"/>
        <v>6.107898074411041E-2</v>
      </c>
      <c r="Y974" s="318">
        <v>6.1078980744110417E-2</v>
      </c>
      <c r="Z974" s="200"/>
      <c r="AA974" s="66"/>
      <c r="AB974" s="66"/>
      <c r="AC974" s="66">
        <v>250</v>
      </c>
      <c r="AD974" s="66"/>
      <c r="AE974" s="66"/>
      <c r="AF974" s="66"/>
      <c r="AG974" s="66"/>
      <c r="AH974" s="195"/>
      <c r="AI974" s="34"/>
      <c r="AJ974" s="229">
        <v>180</v>
      </c>
      <c r="AK974" s="34"/>
      <c r="AL974" s="34"/>
      <c r="AM974" s="34"/>
      <c r="AN974" s="201"/>
      <c r="AO974" s="201"/>
      <c r="AP974" s="202">
        <v>240</v>
      </c>
      <c r="AQ974" s="18"/>
      <c r="AR974" s="18"/>
      <c r="AS974" s="18"/>
      <c r="AT974" s="51"/>
      <c r="AU974" s="17"/>
      <c r="AV974" s="18"/>
      <c r="AW974" s="112"/>
      <c r="AX974" s="103"/>
      <c r="AY974" s="18"/>
      <c r="AZ974" s="18"/>
      <c r="BA974" s="18"/>
      <c r="BB974" s="17"/>
      <c r="BC974" s="19"/>
      <c r="BD974" s="19"/>
      <c r="BE974" s="19"/>
      <c r="BF974" s="17"/>
      <c r="BG974" s="18"/>
      <c r="BH974" s="18"/>
      <c r="BI974" s="128"/>
      <c r="BJ974" s="331"/>
      <c r="BK974" s="332"/>
      <c r="BL974" s="332"/>
      <c r="BM974" s="332"/>
      <c r="BN974" s="333"/>
      <c r="BO974" s="203">
        <f t="shared" si="502"/>
        <v>6.9363999999999999</v>
      </c>
      <c r="BP974" s="285">
        <v>5.6175767291758154</v>
      </c>
      <c r="BQ974" s="204">
        <v>3.0088788097172392</v>
      </c>
      <c r="BR974" s="204"/>
      <c r="BS974" s="47"/>
      <c r="BT974" s="42"/>
      <c r="BU974" s="42"/>
      <c r="BV974" s="42"/>
      <c r="BW974" s="43"/>
      <c r="BX974" s="191"/>
      <c r="BY974" s="191"/>
      <c r="BZ974" s="205"/>
      <c r="CA974" s="191"/>
      <c r="CB974" s="206"/>
      <c r="CC974" s="191"/>
      <c r="CD974" s="207">
        <f t="shared" si="503"/>
        <v>46.043492269413349</v>
      </c>
      <c r="CE974" s="47" t="s">
        <v>356</v>
      </c>
      <c r="CF974" s="42">
        <v>31.8</v>
      </c>
      <c r="CG974" s="42" t="s">
        <v>353</v>
      </c>
      <c r="CH974" s="42">
        <v>175</v>
      </c>
      <c r="CI974" s="191"/>
      <c r="CJ974" s="192"/>
      <c r="CK974" s="191" t="s">
        <v>357</v>
      </c>
      <c r="CL974" s="191" t="s">
        <v>358</v>
      </c>
      <c r="CM974" s="208">
        <v>0.13</v>
      </c>
      <c r="CN974" s="191">
        <v>470</v>
      </c>
      <c r="CO974" s="205">
        <f t="shared" si="504"/>
        <v>65.575235264773028</v>
      </c>
      <c r="CP974" s="191">
        <f t="shared" si="505"/>
        <v>34.532619202060012</v>
      </c>
      <c r="CQ974" s="145" t="s">
        <v>353</v>
      </c>
      <c r="CR974" s="191">
        <v>175</v>
      </c>
      <c r="CS974" s="191"/>
      <c r="CT974" s="191"/>
      <c r="CU974" s="191"/>
      <c r="CV974" s="192"/>
      <c r="CW974" s="191" t="s">
        <v>357</v>
      </c>
      <c r="CX974" s="209" t="s">
        <v>358</v>
      </c>
      <c r="CY974" s="208">
        <v>0.13</v>
      </c>
      <c r="CZ974" s="191">
        <v>470</v>
      </c>
      <c r="DA974" s="191"/>
      <c r="DB974" s="191">
        <f t="shared" si="506"/>
        <v>38.965759224255123</v>
      </c>
      <c r="DC974" s="43">
        <f t="shared" si="507"/>
        <v>0</v>
      </c>
      <c r="DD974" s="191" t="s">
        <v>362</v>
      </c>
      <c r="DE974" s="191">
        <v>100</v>
      </c>
      <c r="DF974" s="191" t="s">
        <v>361</v>
      </c>
      <c r="DG974" s="191">
        <v>20</v>
      </c>
      <c r="DH974" s="191" t="s">
        <v>353</v>
      </c>
      <c r="DI974" s="192">
        <v>175</v>
      </c>
      <c r="DJ974" s="191"/>
      <c r="DK974" s="209"/>
      <c r="DL974" s="208"/>
      <c r="DM974" s="191"/>
      <c r="DN974" s="191">
        <f t="shared" si="508"/>
        <v>38.965759224255123</v>
      </c>
      <c r="DO974" s="192">
        <f t="shared" si="509"/>
        <v>0</v>
      </c>
      <c r="DP974" s="191">
        <v>1</v>
      </c>
      <c r="DQ974" s="191" t="s">
        <v>363</v>
      </c>
      <c r="DR974" s="191" t="s">
        <v>371</v>
      </c>
      <c r="DS974" s="208">
        <v>0.13400000000000001</v>
      </c>
      <c r="DT974" s="191">
        <v>580</v>
      </c>
      <c r="DU974" s="191">
        <f t="shared" si="510"/>
        <v>5.6175767291758154</v>
      </c>
      <c r="DV974" s="191">
        <v>0.375</v>
      </c>
      <c r="DW974" s="191">
        <v>0.45</v>
      </c>
      <c r="DX974" s="192">
        <f t="shared" si="511"/>
        <v>7.6739153782355576</v>
      </c>
      <c r="DY974" s="191">
        <v>1</v>
      </c>
      <c r="DZ974" s="191" t="s">
        <v>363</v>
      </c>
      <c r="EA974" s="191" t="s">
        <v>371</v>
      </c>
      <c r="EB974" s="208">
        <v>0.13400000000000001</v>
      </c>
      <c r="EC974" s="191">
        <v>580</v>
      </c>
      <c r="ED974" s="191">
        <f t="shared" si="512"/>
        <v>3.0088788097172392</v>
      </c>
      <c r="EE974" s="191">
        <v>0.47499999999999998</v>
      </c>
      <c r="EF974" s="191">
        <v>0.47499999999999998</v>
      </c>
      <c r="EG974" s="191">
        <f t="shared" si="513"/>
        <v>3.8369576891177788</v>
      </c>
      <c r="EH974" s="166">
        <f t="shared" si="514"/>
        <v>2</v>
      </c>
      <c r="EI974" s="205">
        <f t="shared" si="515"/>
        <v>2.5505442794377031</v>
      </c>
      <c r="EJ974" s="205">
        <f t="shared" si="516"/>
        <v>1.5003201643751196</v>
      </c>
      <c r="EK974" s="51">
        <f t="shared" si="524"/>
        <v>1.2585586453421196</v>
      </c>
      <c r="EL974" s="220">
        <f t="shared" si="517"/>
        <v>0.45882786028114841</v>
      </c>
      <c r="EM974" s="221">
        <f t="shared" si="518"/>
        <v>3.8266330125719956</v>
      </c>
      <c r="EN974" s="191"/>
      <c r="EO974" s="313"/>
      <c r="EP974" s="192" t="s">
        <v>354</v>
      </c>
      <c r="EQ974" s="222">
        <f t="shared" si="519"/>
        <v>2.5505442794377031</v>
      </c>
      <c r="ER974" s="191">
        <f t="shared" si="520"/>
        <v>1.5003201643751196</v>
      </c>
      <c r="ES974" s="51">
        <f t="shared" si="521"/>
        <v>1.2585586453421196</v>
      </c>
      <c r="ET974" s="191">
        <f t="shared" si="525"/>
        <v>3.9270278602811484</v>
      </c>
      <c r="EU974" s="191">
        <f t="shared" si="522"/>
        <v>3.8266330125719956</v>
      </c>
      <c r="EV974" s="191"/>
      <c r="EW974" s="191"/>
      <c r="EX974" s="192" t="str">
        <f t="shared" si="523"/>
        <v>Front</v>
      </c>
      <c r="EY974" s="145"/>
      <c r="EZ974" s="191"/>
      <c r="FA974" s="191"/>
      <c r="FB974" s="191"/>
      <c r="FC974" s="191"/>
      <c r="FD974" s="191"/>
      <c r="FE974" s="191"/>
      <c r="FF974" s="192"/>
      <c r="FG974" s="145"/>
      <c r="FH974" s="191"/>
      <c r="FI974" s="191"/>
      <c r="FJ974" s="191"/>
      <c r="FK974" s="191"/>
      <c r="FL974" s="191"/>
      <c r="FM974" s="191"/>
      <c r="FN974" s="192"/>
      <c r="FO974" s="145"/>
      <c r="FP974" s="191"/>
      <c r="FQ974" s="191"/>
      <c r="FR974" s="191"/>
      <c r="FS974" s="191"/>
      <c r="FT974" s="191"/>
      <c r="FU974" s="191"/>
      <c r="FV974" s="192"/>
      <c r="FW974" s="191"/>
      <c r="FX974" s="191"/>
      <c r="FY974" s="191"/>
      <c r="FZ974" s="191"/>
      <c r="GA974" s="191"/>
      <c r="GB974" s="191"/>
      <c r="GC974" s="191"/>
      <c r="GD974" s="210"/>
      <c r="GE974" s="145"/>
      <c r="GF974" s="191"/>
      <c r="GG974" s="191"/>
      <c r="GH974" s="191"/>
      <c r="GI974" s="191"/>
      <c r="GJ974" s="191"/>
      <c r="GK974" s="191"/>
      <c r="GL974" s="210"/>
      <c r="GM974" s="145"/>
      <c r="GN974" s="191"/>
      <c r="GO974" s="191"/>
      <c r="GP974" s="191"/>
      <c r="GQ974" s="191"/>
      <c r="GR974" s="191"/>
      <c r="GS974" s="191"/>
      <c r="GT974" s="210"/>
      <c r="GU974" s="145"/>
      <c r="GV974" s="191"/>
      <c r="GW974" s="191"/>
      <c r="GX974" s="191"/>
      <c r="GY974" s="191"/>
      <c r="GZ974" s="191"/>
      <c r="HA974" s="191"/>
      <c r="HB974" s="210"/>
      <c r="HC974" s="145"/>
      <c r="HD974" s="191"/>
      <c r="HE974" s="191"/>
      <c r="HF974" s="191"/>
      <c r="HG974" s="191"/>
      <c r="HH974" s="191"/>
      <c r="HI974" s="191"/>
      <c r="HJ974" s="210"/>
      <c r="HR974" s="310"/>
    </row>
    <row r="975" spans="1:226" s="309" customFormat="1" ht="14.45" customHeight="1" x14ac:dyDescent="0.25">
      <c r="A975" s="211" t="s">
        <v>431</v>
      </c>
      <c r="B975" s="194" t="s">
        <v>0</v>
      </c>
      <c r="C975" s="31">
        <f t="shared" si="526"/>
        <v>965</v>
      </c>
      <c r="D975" s="173" t="str">
        <f t="shared" si="486"/>
        <v>Dw_965</v>
      </c>
      <c r="E975" s="4">
        <v>559.36428143290516</v>
      </c>
      <c r="F975" s="195" t="s">
        <v>360</v>
      </c>
      <c r="G975" s="195">
        <v>17.5</v>
      </c>
      <c r="H975" s="3">
        <f t="shared" si="487"/>
        <v>58.770820582626953</v>
      </c>
      <c r="I975" s="196">
        <f t="shared" si="488"/>
        <v>210.67219430508703</v>
      </c>
      <c r="J975" s="1">
        <f t="shared" si="489"/>
        <v>0.30000000000000004</v>
      </c>
      <c r="K975" s="280">
        <f t="shared" si="490"/>
        <v>0.67863505756945797</v>
      </c>
      <c r="L975" s="280">
        <f t="shared" si="491"/>
        <v>0.78260570421533038</v>
      </c>
      <c r="M975" s="225">
        <f t="shared" si="492"/>
        <v>1.0753917958771695</v>
      </c>
      <c r="N975" s="15" t="s">
        <v>432</v>
      </c>
      <c r="O975" s="197">
        <f t="shared" si="493"/>
        <v>0.58695427816149781</v>
      </c>
      <c r="P975" s="198">
        <f t="shared" si="494"/>
        <v>0</v>
      </c>
      <c r="Q975" s="198">
        <f t="shared" si="495"/>
        <v>0</v>
      </c>
      <c r="R975" s="198">
        <f t="shared" si="496"/>
        <v>0.75346945989115133</v>
      </c>
      <c r="S975" s="77">
        <f t="shared" si="497"/>
        <v>0.91730107010868411</v>
      </c>
      <c r="T975" s="199"/>
      <c r="U975" s="3">
        <f t="shared" si="498"/>
        <v>1.9076139984119205</v>
      </c>
      <c r="V975" s="98">
        <f t="shared" si="499"/>
        <v>12.372569967586189</v>
      </c>
      <c r="W975" s="49">
        <f t="shared" si="500"/>
        <v>4.7500899761808153</v>
      </c>
      <c r="X975" s="317">
        <f t="shared" si="501"/>
        <v>8.1114398123713474E-2</v>
      </c>
      <c r="Y975" s="318">
        <v>8.1114398123713446E-2</v>
      </c>
      <c r="Z975" s="200"/>
      <c r="AA975" s="66"/>
      <c r="AB975" s="66"/>
      <c r="AC975" s="66">
        <v>250</v>
      </c>
      <c r="AD975" s="66"/>
      <c r="AE975" s="66"/>
      <c r="AF975" s="66"/>
      <c r="AG975" s="66"/>
      <c r="AH975" s="195"/>
      <c r="AI975" s="34"/>
      <c r="AJ975" s="229">
        <v>180</v>
      </c>
      <c r="AK975" s="34"/>
      <c r="AL975" s="34"/>
      <c r="AM975" s="34"/>
      <c r="AN975" s="201"/>
      <c r="AO975" s="201"/>
      <c r="AP975" s="202">
        <v>240</v>
      </c>
      <c r="AQ975" s="18"/>
      <c r="AR975" s="18"/>
      <c r="AS975" s="18"/>
      <c r="AT975" s="51"/>
      <c r="AU975" s="17"/>
      <c r="AV975" s="18"/>
      <c r="AW975" s="112"/>
      <c r="AX975" s="103"/>
      <c r="AY975" s="18"/>
      <c r="AZ975" s="18"/>
      <c r="BA975" s="18"/>
      <c r="BB975" s="17"/>
      <c r="BC975" s="19"/>
      <c r="BD975" s="19"/>
      <c r="BE975" s="19"/>
      <c r="BF975" s="17"/>
      <c r="BG975" s="18"/>
      <c r="BH975" s="18"/>
      <c r="BI975" s="128"/>
      <c r="BJ975" s="331"/>
      <c r="BK975" s="332"/>
      <c r="BL975" s="332"/>
      <c r="BM975" s="332"/>
      <c r="BN975" s="333"/>
      <c r="BO975" s="203">
        <f t="shared" si="502"/>
        <v>6.9363999999999999</v>
      </c>
      <c r="BP975" s="285">
        <v>8.4728130705592175</v>
      </c>
      <c r="BQ975" s="204">
        <v>3.0219113952602807</v>
      </c>
      <c r="BR975" s="204"/>
      <c r="BS975" s="47"/>
      <c r="BT975" s="42"/>
      <c r="BU975" s="42"/>
      <c r="BV975" s="42"/>
      <c r="BW975" s="43"/>
      <c r="BX975" s="191"/>
      <c r="BY975" s="191"/>
      <c r="BZ975" s="205"/>
      <c r="CA975" s="191"/>
      <c r="CB975" s="206"/>
      <c r="CC975" s="191"/>
      <c r="CD975" s="207">
        <f t="shared" si="503"/>
        <v>63.201658291526115</v>
      </c>
      <c r="CE975" s="47" t="s">
        <v>356</v>
      </c>
      <c r="CF975" s="42">
        <v>31.8</v>
      </c>
      <c r="CG975" s="42" t="s">
        <v>353</v>
      </c>
      <c r="CH975" s="42">
        <v>175</v>
      </c>
      <c r="CI975" s="191"/>
      <c r="CJ975" s="192"/>
      <c r="CK975" s="191" t="s">
        <v>357</v>
      </c>
      <c r="CL975" s="191" t="s">
        <v>358</v>
      </c>
      <c r="CM975" s="208">
        <v>0.13</v>
      </c>
      <c r="CN975" s="191">
        <v>470</v>
      </c>
      <c r="CO975" s="205">
        <f t="shared" si="504"/>
        <v>83.158999288405255</v>
      </c>
      <c r="CP975" s="191">
        <f t="shared" si="505"/>
        <v>47.401243718644587</v>
      </c>
      <c r="CQ975" s="145" t="s">
        <v>353</v>
      </c>
      <c r="CR975" s="191">
        <v>175</v>
      </c>
      <c r="CS975" s="191"/>
      <c r="CT975" s="191"/>
      <c r="CU975" s="191"/>
      <c r="CV975" s="192"/>
      <c r="CW975" s="191" t="s">
        <v>357</v>
      </c>
      <c r="CX975" s="209" t="s">
        <v>358</v>
      </c>
      <c r="CY975" s="208">
        <v>0.13</v>
      </c>
      <c r="CZ975" s="191">
        <v>470</v>
      </c>
      <c r="DA975" s="191"/>
      <c r="DB975" s="191">
        <f t="shared" si="506"/>
        <v>58.770820582626953</v>
      </c>
      <c r="DC975" s="43">
        <f t="shared" si="507"/>
        <v>0</v>
      </c>
      <c r="DD975" s="191" t="s">
        <v>362</v>
      </c>
      <c r="DE975" s="191">
        <v>100</v>
      </c>
      <c r="DF975" s="191" t="s">
        <v>361</v>
      </c>
      <c r="DG975" s="191">
        <v>20</v>
      </c>
      <c r="DH975" s="191" t="s">
        <v>353</v>
      </c>
      <c r="DI975" s="192">
        <v>175</v>
      </c>
      <c r="DJ975" s="191"/>
      <c r="DK975" s="209"/>
      <c r="DL975" s="208"/>
      <c r="DM975" s="191"/>
      <c r="DN975" s="191">
        <f t="shared" si="508"/>
        <v>58.770820582626953</v>
      </c>
      <c r="DO975" s="192">
        <f t="shared" si="509"/>
        <v>0</v>
      </c>
      <c r="DP975" s="191">
        <v>1</v>
      </c>
      <c r="DQ975" s="191" t="s">
        <v>363</v>
      </c>
      <c r="DR975" s="191" t="s">
        <v>371</v>
      </c>
      <c r="DS975" s="208">
        <v>0.13400000000000001</v>
      </c>
      <c r="DT975" s="191">
        <v>580</v>
      </c>
      <c r="DU975" s="191">
        <f t="shared" si="510"/>
        <v>8.4728130705592175</v>
      </c>
      <c r="DV975" s="191">
        <v>0.375</v>
      </c>
      <c r="DW975" s="191">
        <v>0.45</v>
      </c>
      <c r="DX975" s="192">
        <f t="shared" si="511"/>
        <v>10.533609715254352</v>
      </c>
      <c r="DY975" s="191">
        <v>1</v>
      </c>
      <c r="DZ975" s="191" t="s">
        <v>363</v>
      </c>
      <c r="EA975" s="191" t="s">
        <v>371</v>
      </c>
      <c r="EB975" s="208">
        <v>0.13400000000000001</v>
      </c>
      <c r="EC975" s="191">
        <v>580</v>
      </c>
      <c r="ED975" s="191">
        <f t="shared" si="512"/>
        <v>3.0219113952602807</v>
      </c>
      <c r="EE975" s="191">
        <v>0.47499999999999998</v>
      </c>
      <c r="EF975" s="191">
        <v>0.47499999999999998</v>
      </c>
      <c r="EG975" s="191">
        <f t="shared" si="513"/>
        <v>5.266804857627176</v>
      </c>
      <c r="EH975" s="166">
        <f t="shared" si="514"/>
        <v>2</v>
      </c>
      <c r="EI975" s="205">
        <f t="shared" si="515"/>
        <v>3.2429437973002648</v>
      </c>
      <c r="EJ975" s="205">
        <f t="shared" si="516"/>
        <v>1.9076139984119205</v>
      </c>
      <c r="EK975" s="51">
        <f t="shared" si="524"/>
        <v>0.86429739684836027</v>
      </c>
      <c r="EL975" s="220">
        <f t="shared" si="517"/>
        <v>0.11262810134986756</v>
      </c>
      <c r="EM975" s="221">
        <f t="shared" si="518"/>
        <v>6.1862849837930947</v>
      </c>
      <c r="EN975" s="191"/>
      <c r="EO975" s="313"/>
      <c r="EP975" s="192" t="s">
        <v>354</v>
      </c>
      <c r="EQ975" s="222">
        <f t="shared" si="519"/>
        <v>3.2429437973002648</v>
      </c>
      <c r="ER975" s="191">
        <f t="shared" si="520"/>
        <v>1.9076139984119205</v>
      </c>
      <c r="ES975" s="51">
        <f t="shared" si="521"/>
        <v>0.86429739684836027</v>
      </c>
      <c r="ET975" s="191">
        <f t="shared" si="525"/>
        <v>3.5808281013498675</v>
      </c>
      <c r="EU975" s="191">
        <f t="shared" si="522"/>
        <v>6.1862849837930947</v>
      </c>
      <c r="EV975" s="191"/>
      <c r="EW975" s="191"/>
      <c r="EX975" s="192" t="str">
        <f t="shared" si="523"/>
        <v>Front</v>
      </c>
      <c r="EY975" s="145"/>
      <c r="EZ975" s="191"/>
      <c r="FA975" s="191"/>
      <c r="FB975" s="191"/>
      <c r="FC975" s="191"/>
      <c r="FD975" s="191"/>
      <c r="FE975" s="191"/>
      <c r="FF975" s="192"/>
      <c r="FG975" s="145"/>
      <c r="FH975" s="191"/>
      <c r="FI975" s="191"/>
      <c r="FJ975" s="191"/>
      <c r="FK975" s="191"/>
      <c r="FL975" s="191"/>
      <c r="FM975" s="191"/>
      <c r="FN975" s="192"/>
      <c r="FO975" s="145"/>
      <c r="FP975" s="191"/>
      <c r="FQ975" s="191"/>
      <c r="FR975" s="191"/>
      <c r="FS975" s="191"/>
      <c r="FT975" s="191"/>
      <c r="FU975" s="191"/>
      <c r="FV975" s="192"/>
      <c r="FW975" s="191"/>
      <c r="FX975" s="191"/>
      <c r="FY975" s="191"/>
      <c r="FZ975" s="191"/>
      <c r="GA975" s="191"/>
      <c r="GB975" s="191"/>
      <c r="GC975" s="191"/>
      <c r="GD975" s="210"/>
      <c r="GE975" s="145"/>
      <c r="GF975" s="191"/>
      <c r="GG975" s="191"/>
      <c r="GH975" s="191"/>
      <c r="GI975" s="191"/>
      <c r="GJ975" s="191"/>
      <c r="GK975" s="191"/>
      <c r="GL975" s="210"/>
      <c r="GM975" s="145"/>
      <c r="GN975" s="191"/>
      <c r="GO975" s="191"/>
      <c r="GP975" s="191"/>
      <c r="GQ975" s="191"/>
      <c r="GR975" s="191"/>
      <c r="GS975" s="191"/>
      <c r="GT975" s="210"/>
      <c r="GU975" s="145"/>
      <c r="GV975" s="191"/>
      <c r="GW975" s="191"/>
      <c r="GX975" s="191"/>
      <c r="GY975" s="191"/>
      <c r="GZ975" s="191"/>
      <c r="HA975" s="191"/>
      <c r="HB975" s="210"/>
      <c r="HC975" s="145"/>
      <c r="HD975" s="191"/>
      <c r="HE975" s="191"/>
      <c r="HF975" s="191"/>
      <c r="HG975" s="191"/>
      <c r="HH975" s="191"/>
      <c r="HI975" s="191"/>
      <c r="HJ975" s="210"/>
      <c r="HR975" s="310"/>
    </row>
    <row r="976" spans="1:226" s="309" customFormat="1" ht="14.45" customHeight="1" x14ac:dyDescent="0.25">
      <c r="A976" s="211" t="s">
        <v>431</v>
      </c>
      <c r="B976" s="194" t="s">
        <v>0</v>
      </c>
      <c r="C976" s="31">
        <f t="shared" si="526"/>
        <v>966</v>
      </c>
      <c r="D976" s="173" t="str">
        <f t="shared" si="486"/>
        <v>Dw_966</v>
      </c>
      <c r="E976" s="4">
        <v>703.53537490932865</v>
      </c>
      <c r="F976" s="195" t="s">
        <v>360</v>
      </c>
      <c r="G976" s="195">
        <v>17.5</v>
      </c>
      <c r="H976" s="3">
        <f t="shared" si="487"/>
        <v>54.075079586105495</v>
      </c>
      <c r="I976" s="196">
        <f t="shared" si="488"/>
        <v>189.79566958352152</v>
      </c>
      <c r="J976" s="1">
        <f t="shared" si="489"/>
        <v>0.3</v>
      </c>
      <c r="K976" s="280">
        <f t="shared" si="490"/>
        <v>0.69738924514297129</v>
      </c>
      <c r="L976" s="280">
        <f t="shared" si="491"/>
        <v>0.80939640277085911</v>
      </c>
      <c r="M976" s="225">
        <f t="shared" si="492"/>
        <v>1.0529563952724494</v>
      </c>
      <c r="N976" s="15" t="s">
        <v>432</v>
      </c>
      <c r="O976" s="197">
        <f t="shared" si="493"/>
        <v>0.60704730207814439</v>
      </c>
      <c r="P976" s="198">
        <f t="shared" si="494"/>
        <v>0</v>
      </c>
      <c r="Q976" s="198">
        <f t="shared" si="495"/>
        <v>0</v>
      </c>
      <c r="R976" s="198">
        <f t="shared" si="496"/>
        <v>0.73775017577452695</v>
      </c>
      <c r="S976" s="77">
        <f t="shared" si="497"/>
        <v>0.90123747736744408</v>
      </c>
      <c r="T976" s="199"/>
      <c r="U976" s="3">
        <f t="shared" si="498"/>
        <v>1.8229256209674776</v>
      </c>
      <c r="V976" s="98">
        <f t="shared" si="499"/>
        <v>11.298396586570858</v>
      </c>
      <c r="W976" s="49">
        <f t="shared" si="500"/>
        <v>4.7860843945218301</v>
      </c>
      <c r="X976" s="317">
        <f t="shared" si="501"/>
        <v>8.0373890358938452E-2</v>
      </c>
      <c r="Y976" s="318">
        <v>8.0373890358938452E-2</v>
      </c>
      <c r="Z976" s="200"/>
      <c r="AA976" s="66"/>
      <c r="AB976" s="66"/>
      <c r="AC976" s="66">
        <v>250</v>
      </c>
      <c r="AD976" s="66"/>
      <c r="AE976" s="66"/>
      <c r="AF976" s="66"/>
      <c r="AG976" s="66"/>
      <c r="AH976" s="195"/>
      <c r="AI976" s="34"/>
      <c r="AJ976" s="229">
        <v>180</v>
      </c>
      <c r="AK976" s="34"/>
      <c r="AL976" s="34"/>
      <c r="AM976" s="34"/>
      <c r="AN976" s="201"/>
      <c r="AO976" s="201"/>
      <c r="AP976" s="202">
        <v>240</v>
      </c>
      <c r="AQ976" s="18"/>
      <c r="AR976" s="18"/>
      <c r="AS976" s="18"/>
      <c r="AT976" s="51"/>
      <c r="AU976" s="17"/>
      <c r="AV976" s="18"/>
      <c r="AW976" s="112"/>
      <c r="AX976" s="103"/>
      <c r="AY976" s="18"/>
      <c r="AZ976" s="18"/>
      <c r="BA976" s="18"/>
      <c r="BB976" s="17"/>
      <c r="BC976" s="19"/>
      <c r="BD976" s="19"/>
      <c r="BE976" s="19"/>
      <c r="BF976" s="17"/>
      <c r="BG976" s="18"/>
      <c r="BH976" s="18"/>
      <c r="BI976" s="128"/>
      <c r="BJ976" s="331"/>
      <c r="BK976" s="332"/>
      <c r="BL976" s="332"/>
      <c r="BM976" s="332"/>
      <c r="BN976" s="333"/>
      <c r="BO976" s="203">
        <f t="shared" si="502"/>
        <v>6.9363999999999999</v>
      </c>
      <c r="BP976" s="285">
        <v>7.7958421639619253</v>
      </c>
      <c r="BQ976" s="204">
        <v>2.7709804625338066</v>
      </c>
      <c r="BR976" s="204"/>
      <c r="BS976" s="47"/>
      <c r="BT976" s="42"/>
      <c r="BU976" s="42"/>
      <c r="BV976" s="42"/>
      <c r="BW976" s="43"/>
      <c r="BX976" s="191"/>
      <c r="BY976" s="191"/>
      <c r="BZ976" s="205"/>
      <c r="CA976" s="191"/>
      <c r="CB976" s="206"/>
      <c r="CC976" s="191"/>
      <c r="CD976" s="207">
        <f t="shared" si="503"/>
        <v>56.938700875056455</v>
      </c>
      <c r="CE976" s="47" t="s">
        <v>356</v>
      </c>
      <c r="CF976" s="42">
        <v>31.8</v>
      </c>
      <c r="CG976" s="42" t="s">
        <v>353</v>
      </c>
      <c r="CH976" s="42">
        <v>175</v>
      </c>
      <c r="CI976" s="191"/>
      <c r="CJ976" s="192"/>
      <c r="CK976" s="191" t="s">
        <v>357</v>
      </c>
      <c r="CL976" s="191" t="s">
        <v>358</v>
      </c>
      <c r="CM976" s="208">
        <v>0.13</v>
      </c>
      <c r="CN976" s="191">
        <v>470</v>
      </c>
      <c r="CO976" s="205">
        <f t="shared" si="504"/>
        <v>71.673956559882669</v>
      </c>
      <c r="CP976" s="191">
        <f t="shared" si="505"/>
        <v>42.704025656292345</v>
      </c>
      <c r="CQ976" s="145" t="s">
        <v>353</v>
      </c>
      <c r="CR976" s="191">
        <v>175</v>
      </c>
      <c r="CS976" s="191"/>
      <c r="CT976" s="191"/>
      <c r="CU976" s="191"/>
      <c r="CV976" s="192"/>
      <c r="CW976" s="191" t="s">
        <v>357</v>
      </c>
      <c r="CX976" s="209" t="s">
        <v>358</v>
      </c>
      <c r="CY976" s="208">
        <v>0.13</v>
      </c>
      <c r="CZ976" s="191">
        <v>470</v>
      </c>
      <c r="DA976" s="191"/>
      <c r="DB976" s="191">
        <f t="shared" si="506"/>
        <v>54.075079586105495</v>
      </c>
      <c r="DC976" s="43">
        <f t="shared" si="507"/>
        <v>0</v>
      </c>
      <c r="DD976" s="191" t="s">
        <v>362</v>
      </c>
      <c r="DE976" s="191">
        <v>100</v>
      </c>
      <c r="DF976" s="191" t="s">
        <v>361</v>
      </c>
      <c r="DG976" s="191">
        <v>20</v>
      </c>
      <c r="DH976" s="191" t="s">
        <v>353</v>
      </c>
      <c r="DI976" s="192">
        <v>175</v>
      </c>
      <c r="DJ976" s="191"/>
      <c r="DK976" s="209"/>
      <c r="DL976" s="208"/>
      <c r="DM976" s="191"/>
      <c r="DN976" s="191">
        <f t="shared" si="508"/>
        <v>54.075079586105495</v>
      </c>
      <c r="DO976" s="192">
        <f t="shared" si="509"/>
        <v>0</v>
      </c>
      <c r="DP976" s="191">
        <v>1</v>
      </c>
      <c r="DQ976" s="191" t="s">
        <v>363</v>
      </c>
      <c r="DR976" s="191" t="s">
        <v>371</v>
      </c>
      <c r="DS976" s="208">
        <v>0.13400000000000001</v>
      </c>
      <c r="DT976" s="191">
        <v>580</v>
      </c>
      <c r="DU976" s="191">
        <f t="shared" si="510"/>
        <v>7.7958421639619253</v>
      </c>
      <c r="DV976" s="191">
        <v>0.375</v>
      </c>
      <c r="DW976" s="191">
        <v>0.45</v>
      </c>
      <c r="DX976" s="192">
        <f t="shared" si="511"/>
        <v>9.4897834791760758</v>
      </c>
      <c r="DY976" s="191">
        <v>1</v>
      </c>
      <c r="DZ976" s="191" t="s">
        <v>363</v>
      </c>
      <c r="EA976" s="191" t="s">
        <v>371</v>
      </c>
      <c r="EB976" s="208">
        <v>0.13400000000000001</v>
      </c>
      <c r="EC976" s="191">
        <v>580</v>
      </c>
      <c r="ED976" s="191">
        <f t="shared" si="512"/>
        <v>2.7709804625338066</v>
      </c>
      <c r="EE976" s="191">
        <v>0.47499999999999998</v>
      </c>
      <c r="EF976" s="191">
        <v>0.47499999999999998</v>
      </c>
      <c r="EG976" s="191">
        <f t="shared" si="513"/>
        <v>4.7448917395880379</v>
      </c>
      <c r="EH976" s="166">
        <f t="shared" si="514"/>
        <v>2</v>
      </c>
      <c r="EI976" s="205">
        <f t="shared" si="515"/>
        <v>3.098973555644712</v>
      </c>
      <c r="EJ976" s="205">
        <f t="shared" si="516"/>
        <v>1.8229256209674778</v>
      </c>
      <c r="EK976" s="51">
        <f t="shared" si="524"/>
        <v>0.6980548415663288</v>
      </c>
      <c r="EL976" s="220">
        <f t="shared" si="517"/>
        <v>0.18461322217764398</v>
      </c>
      <c r="EM976" s="221">
        <f t="shared" si="518"/>
        <v>5.649198293285429</v>
      </c>
      <c r="EN976" s="191"/>
      <c r="EO976" s="313"/>
      <c r="EP976" s="192" t="s">
        <v>354</v>
      </c>
      <c r="EQ976" s="222">
        <f t="shared" si="519"/>
        <v>3.098973555644712</v>
      </c>
      <c r="ER976" s="191">
        <f t="shared" si="520"/>
        <v>1.8229256209674778</v>
      </c>
      <c r="ES976" s="51">
        <f t="shared" si="521"/>
        <v>0.6980548415663288</v>
      </c>
      <c r="ET976" s="191">
        <f t="shared" si="525"/>
        <v>3.6528132221776439</v>
      </c>
      <c r="EU976" s="191">
        <f t="shared" si="522"/>
        <v>5.649198293285429</v>
      </c>
      <c r="EV976" s="191"/>
      <c r="EW976" s="191"/>
      <c r="EX976" s="192" t="str">
        <f t="shared" si="523"/>
        <v>Front</v>
      </c>
      <c r="EY976" s="145"/>
      <c r="EZ976" s="191"/>
      <c r="FA976" s="191"/>
      <c r="FB976" s="191"/>
      <c r="FC976" s="191"/>
      <c r="FD976" s="191"/>
      <c r="FE976" s="191"/>
      <c r="FF976" s="192"/>
      <c r="FG976" s="145"/>
      <c r="FH976" s="191"/>
      <c r="FI976" s="191"/>
      <c r="FJ976" s="191"/>
      <c r="FK976" s="191"/>
      <c r="FL976" s="191"/>
      <c r="FM976" s="191"/>
      <c r="FN976" s="192"/>
      <c r="FO976" s="145"/>
      <c r="FP976" s="191"/>
      <c r="FQ976" s="191"/>
      <c r="FR976" s="191"/>
      <c r="FS976" s="191"/>
      <c r="FT976" s="191"/>
      <c r="FU976" s="191"/>
      <c r="FV976" s="192"/>
      <c r="FW976" s="191"/>
      <c r="FX976" s="191"/>
      <c r="FY976" s="191"/>
      <c r="FZ976" s="191"/>
      <c r="GA976" s="191"/>
      <c r="GB976" s="191"/>
      <c r="GC976" s="191"/>
      <c r="GD976" s="210"/>
      <c r="GE976" s="145"/>
      <c r="GF976" s="191"/>
      <c r="GG976" s="191"/>
      <c r="GH976" s="191"/>
      <c r="GI976" s="191"/>
      <c r="GJ976" s="191"/>
      <c r="GK976" s="191"/>
      <c r="GL976" s="210"/>
      <c r="GM976" s="145"/>
      <c r="GN976" s="191"/>
      <c r="GO976" s="191"/>
      <c r="GP976" s="191"/>
      <c r="GQ976" s="191"/>
      <c r="GR976" s="191"/>
      <c r="GS976" s="191"/>
      <c r="GT976" s="210"/>
      <c r="GU976" s="145"/>
      <c r="GV976" s="191"/>
      <c r="GW976" s="191"/>
      <c r="GX976" s="191"/>
      <c r="GY976" s="191"/>
      <c r="GZ976" s="191"/>
      <c r="HA976" s="191"/>
      <c r="HB976" s="210"/>
      <c r="HC976" s="145"/>
      <c r="HD976" s="191"/>
      <c r="HE976" s="191"/>
      <c r="HF976" s="191"/>
      <c r="HG976" s="191"/>
      <c r="HH976" s="191"/>
      <c r="HI976" s="191"/>
      <c r="HJ976" s="210"/>
      <c r="HR976" s="310"/>
    </row>
    <row r="977" spans="1:226" s="309" customFormat="1" ht="14.45" customHeight="1" x14ac:dyDescent="0.25">
      <c r="A977" s="211" t="s">
        <v>431</v>
      </c>
      <c r="B977" s="194" t="s">
        <v>0</v>
      </c>
      <c r="C977" s="31">
        <f t="shared" si="526"/>
        <v>967</v>
      </c>
      <c r="D977" s="173" t="str">
        <f t="shared" si="486"/>
        <v>Dw_967</v>
      </c>
      <c r="E977" s="4">
        <v>446.24137100110158</v>
      </c>
      <c r="F977" s="195" t="s">
        <v>360</v>
      </c>
      <c r="G977" s="195">
        <v>17.5</v>
      </c>
      <c r="H977" s="3">
        <f t="shared" si="487"/>
        <v>45.378753388695372</v>
      </c>
      <c r="I977" s="196">
        <f t="shared" si="488"/>
        <v>167.23886371769396</v>
      </c>
      <c r="J977" s="1">
        <f t="shared" si="489"/>
        <v>0.3</v>
      </c>
      <c r="K977" s="280">
        <f t="shared" si="490"/>
        <v>0.6559985481752002</v>
      </c>
      <c r="L977" s="280">
        <f t="shared" si="491"/>
        <v>0.79286827323471565</v>
      </c>
      <c r="M977" s="225">
        <f t="shared" si="492"/>
        <v>1.1056200395272826</v>
      </c>
      <c r="N977" s="15" t="s">
        <v>432</v>
      </c>
      <c r="O977" s="197">
        <f t="shared" si="493"/>
        <v>0.59465120492603674</v>
      </c>
      <c r="P977" s="198">
        <f t="shared" si="494"/>
        <v>0</v>
      </c>
      <c r="Q977" s="198">
        <f t="shared" si="495"/>
        <v>0</v>
      </c>
      <c r="R977" s="198">
        <f t="shared" si="496"/>
        <v>0.77464877193707504</v>
      </c>
      <c r="S977" s="77">
        <f t="shared" si="497"/>
        <v>0.77560428209083687</v>
      </c>
      <c r="T977" s="199"/>
      <c r="U977" s="3">
        <f t="shared" si="498"/>
        <v>1.970568387022229</v>
      </c>
      <c r="V977" s="98">
        <f t="shared" si="499"/>
        <v>13.202675210966722</v>
      </c>
      <c r="W977" s="49">
        <f t="shared" si="500"/>
        <v>3.4370877616531677</v>
      </c>
      <c r="X977" s="317">
        <f t="shared" si="501"/>
        <v>0.11082059745305291</v>
      </c>
      <c r="Y977" s="318">
        <v>0.11082059745305289</v>
      </c>
      <c r="Z977" s="200"/>
      <c r="AA977" s="66"/>
      <c r="AB977" s="66"/>
      <c r="AC977" s="66">
        <v>250</v>
      </c>
      <c r="AD977" s="66"/>
      <c r="AE977" s="66"/>
      <c r="AF977" s="66"/>
      <c r="AG977" s="66"/>
      <c r="AH977" s="195"/>
      <c r="AI977" s="34"/>
      <c r="AJ977" s="229">
        <v>180</v>
      </c>
      <c r="AK977" s="34"/>
      <c r="AL977" s="34"/>
      <c r="AM977" s="34"/>
      <c r="AN977" s="201"/>
      <c r="AO977" s="201"/>
      <c r="AP977" s="202">
        <v>240</v>
      </c>
      <c r="AQ977" s="18"/>
      <c r="AR977" s="18"/>
      <c r="AS977" s="18"/>
      <c r="AT977" s="51"/>
      <c r="AU977" s="17"/>
      <c r="AV977" s="18"/>
      <c r="AW977" s="112"/>
      <c r="AX977" s="103"/>
      <c r="AY977" s="18"/>
      <c r="AZ977" s="18"/>
      <c r="BA977" s="18"/>
      <c r="BB977" s="17"/>
      <c r="BC977" s="19"/>
      <c r="BD977" s="19"/>
      <c r="BE977" s="19"/>
      <c r="BF977" s="17"/>
      <c r="BG977" s="18"/>
      <c r="BH977" s="18"/>
      <c r="BI977" s="128"/>
      <c r="BJ977" s="331"/>
      <c r="BK977" s="332"/>
      <c r="BL977" s="332"/>
      <c r="BM977" s="332"/>
      <c r="BN977" s="333"/>
      <c r="BO977" s="203">
        <f t="shared" si="502"/>
        <v>6.9363999999999999</v>
      </c>
      <c r="BP977" s="285">
        <v>6.5421188784809665</v>
      </c>
      <c r="BQ977" s="204">
        <v>2.8371573178715135</v>
      </c>
      <c r="BR977" s="204"/>
      <c r="BS977" s="47"/>
      <c r="BT977" s="42"/>
      <c r="BU977" s="42"/>
      <c r="BV977" s="42"/>
      <c r="BW977" s="43"/>
      <c r="BX977" s="191"/>
      <c r="BY977" s="191"/>
      <c r="BZ977" s="205"/>
      <c r="CA977" s="191"/>
      <c r="CB977" s="206"/>
      <c r="CC977" s="191"/>
      <c r="CD977" s="207">
        <f t="shared" si="503"/>
        <v>50.171659115308188</v>
      </c>
      <c r="CE977" s="47" t="s">
        <v>356</v>
      </c>
      <c r="CF977" s="42">
        <v>31.8</v>
      </c>
      <c r="CG977" s="42" t="s">
        <v>353</v>
      </c>
      <c r="CH977" s="42">
        <v>175</v>
      </c>
      <c r="CI977" s="191"/>
      <c r="CJ977" s="192"/>
      <c r="CK977" s="191" t="s">
        <v>357</v>
      </c>
      <c r="CL977" s="191" t="s">
        <v>358</v>
      </c>
      <c r="CM977" s="208">
        <v>0.13</v>
      </c>
      <c r="CN977" s="191">
        <v>470</v>
      </c>
      <c r="CO977" s="205">
        <f t="shared" si="504"/>
        <v>66.509803088875373</v>
      </c>
      <c r="CP977" s="191">
        <f t="shared" si="505"/>
        <v>37.628744336481141</v>
      </c>
      <c r="CQ977" s="145" t="s">
        <v>353</v>
      </c>
      <c r="CR977" s="191">
        <v>175</v>
      </c>
      <c r="CS977" s="191"/>
      <c r="CT977" s="191"/>
      <c r="CU977" s="191"/>
      <c r="CV977" s="192"/>
      <c r="CW977" s="191" t="s">
        <v>357</v>
      </c>
      <c r="CX977" s="209" t="s">
        <v>358</v>
      </c>
      <c r="CY977" s="208">
        <v>0.13</v>
      </c>
      <c r="CZ977" s="191">
        <v>470</v>
      </c>
      <c r="DA977" s="191"/>
      <c r="DB977" s="191">
        <f t="shared" si="506"/>
        <v>45.378753388695372</v>
      </c>
      <c r="DC977" s="43">
        <f t="shared" si="507"/>
        <v>0</v>
      </c>
      <c r="DD977" s="191" t="s">
        <v>362</v>
      </c>
      <c r="DE977" s="191">
        <v>100</v>
      </c>
      <c r="DF977" s="191" t="s">
        <v>361</v>
      </c>
      <c r="DG977" s="191">
        <v>20</v>
      </c>
      <c r="DH977" s="191" t="s">
        <v>353</v>
      </c>
      <c r="DI977" s="192">
        <v>175</v>
      </c>
      <c r="DJ977" s="191"/>
      <c r="DK977" s="209"/>
      <c r="DL977" s="208"/>
      <c r="DM977" s="191"/>
      <c r="DN977" s="191">
        <f t="shared" si="508"/>
        <v>45.378753388695372</v>
      </c>
      <c r="DO977" s="192">
        <f t="shared" si="509"/>
        <v>0</v>
      </c>
      <c r="DP977" s="191">
        <v>1</v>
      </c>
      <c r="DQ977" s="191" t="s">
        <v>363</v>
      </c>
      <c r="DR977" s="191" t="s">
        <v>371</v>
      </c>
      <c r="DS977" s="208">
        <v>0.13400000000000001</v>
      </c>
      <c r="DT977" s="191">
        <v>580</v>
      </c>
      <c r="DU977" s="191">
        <f t="shared" si="510"/>
        <v>6.5421188784809665</v>
      </c>
      <c r="DV977" s="191">
        <v>0.375</v>
      </c>
      <c r="DW977" s="191">
        <v>0.45</v>
      </c>
      <c r="DX977" s="192">
        <f t="shared" si="511"/>
        <v>8.361943185884698</v>
      </c>
      <c r="DY977" s="191">
        <v>1</v>
      </c>
      <c r="DZ977" s="191" t="s">
        <v>363</v>
      </c>
      <c r="EA977" s="191" t="s">
        <v>371</v>
      </c>
      <c r="EB977" s="208">
        <v>0.13400000000000001</v>
      </c>
      <c r="EC977" s="191">
        <v>580</v>
      </c>
      <c r="ED977" s="191">
        <f t="shared" si="512"/>
        <v>2.8371573178715135</v>
      </c>
      <c r="EE977" s="191">
        <v>0.47499999999999998</v>
      </c>
      <c r="EF977" s="191">
        <v>0.47499999999999998</v>
      </c>
      <c r="EG977" s="191">
        <f t="shared" si="513"/>
        <v>4.180971592942349</v>
      </c>
      <c r="EH977" s="166">
        <f t="shared" si="514"/>
        <v>2</v>
      </c>
      <c r="EI977" s="205">
        <f t="shared" si="515"/>
        <v>3.3499662579377891</v>
      </c>
      <c r="EJ977" s="205">
        <f t="shared" si="516"/>
        <v>1.970568387022229</v>
      </c>
      <c r="EK977" s="51">
        <f t="shared" si="524"/>
        <v>0.61658893084928446</v>
      </c>
      <c r="EL977" s="220">
        <f t="shared" si="517"/>
        <v>5.9116871031105411E-2</v>
      </c>
      <c r="EM977" s="221">
        <f t="shared" si="518"/>
        <v>6.6013376054833612</v>
      </c>
      <c r="EN977" s="191"/>
      <c r="EO977" s="313"/>
      <c r="EP977" s="192" t="s">
        <v>354</v>
      </c>
      <c r="EQ977" s="222">
        <f t="shared" si="519"/>
        <v>3.3499662579377891</v>
      </c>
      <c r="ER977" s="191">
        <f t="shared" si="520"/>
        <v>1.970568387022229</v>
      </c>
      <c r="ES977" s="51">
        <f t="shared" si="521"/>
        <v>0.61658893084928446</v>
      </c>
      <c r="ET977" s="191">
        <f t="shared" si="525"/>
        <v>3.5273168710311054</v>
      </c>
      <c r="EU977" s="191">
        <f t="shared" si="522"/>
        <v>6.6013376054833612</v>
      </c>
      <c r="EV977" s="191"/>
      <c r="EW977" s="191"/>
      <c r="EX977" s="192" t="str">
        <f t="shared" si="523"/>
        <v>Front</v>
      </c>
      <c r="EY977" s="145"/>
      <c r="EZ977" s="191"/>
      <c r="FA977" s="191"/>
      <c r="FB977" s="191"/>
      <c r="FC977" s="191"/>
      <c r="FD977" s="191"/>
      <c r="FE977" s="191"/>
      <c r="FF977" s="192"/>
      <c r="FG977" s="145"/>
      <c r="FH977" s="191"/>
      <c r="FI977" s="191"/>
      <c r="FJ977" s="191"/>
      <c r="FK977" s="191"/>
      <c r="FL977" s="191"/>
      <c r="FM977" s="191"/>
      <c r="FN977" s="192"/>
      <c r="FO977" s="145"/>
      <c r="FP977" s="191"/>
      <c r="FQ977" s="191"/>
      <c r="FR977" s="191"/>
      <c r="FS977" s="191"/>
      <c r="FT977" s="191"/>
      <c r="FU977" s="191"/>
      <c r="FV977" s="192"/>
      <c r="FW977" s="191"/>
      <c r="FX977" s="191"/>
      <c r="FY977" s="191"/>
      <c r="FZ977" s="191"/>
      <c r="GA977" s="191"/>
      <c r="GB977" s="191"/>
      <c r="GC977" s="191"/>
      <c r="GD977" s="210"/>
      <c r="GE977" s="145"/>
      <c r="GF977" s="191"/>
      <c r="GG977" s="191"/>
      <c r="GH977" s="191"/>
      <c r="GI977" s="191"/>
      <c r="GJ977" s="191"/>
      <c r="GK977" s="191"/>
      <c r="GL977" s="210"/>
      <c r="GM977" s="145"/>
      <c r="GN977" s="191"/>
      <c r="GO977" s="191"/>
      <c r="GP977" s="191"/>
      <c r="GQ977" s="191"/>
      <c r="GR977" s="191"/>
      <c r="GS977" s="191"/>
      <c r="GT977" s="210"/>
      <c r="GU977" s="145"/>
      <c r="GV977" s="191"/>
      <c r="GW977" s="191"/>
      <c r="GX977" s="191"/>
      <c r="GY977" s="191"/>
      <c r="GZ977" s="191"/>
      <c r="HA977" s="191"/>
      <c r="HB977" s="210"/>
      <c r="HC977" s="145"/>
      <c r="HD977" s="191"/>
      <c r="HE977" s="191"/>
      <c r="HF977" s="191"/>
      <c r="HG977" s="191"/>
      <c r="HH977" s="191"/>
      <c r="HI977" s="191"/>
      <c r="HJ977" s="210"/>
      <c r="HR977" s="310"/>
    </row>
    <row r="978" spans="1:226" s="309" customFormat="1" ht="14.45" customHeight="1" x14ac:dyDescent="0.25">
      <c r="A978" s="211" t="s">
        <v>431</v>
      </c>
      <c r="B978" s="194" t="s">
        <v>0</v>
      </c>
      <c r="C978" s="31">
        <f t="shared" si="526"/>
        <v>968</v>
      </c>
      <c r="D978" s="173" t="str">
        <f t="shared" si="486"/>
        <v>Dw_968</v>
      </c>
      <c r="E978" s="4">
        <v>497.90826153785417</v>
      </c>
      <c r="F978" s="195" t="s">
        <v>360</v>
      </c>
      <c r="G978" s="195">
        <v>17.5</v>
      </c>
      <c r="H978" s="3">
        <f t="shared" si="487"/>
        <v>52.602646732868763</v>
      </c>
      <c r="I978" s="196">
        <f t="shared" si="488"/>
        <v>191.63084345136446</v>
      </c>
      <c r="J978" s="1">
        <f t="shared" si="489"/>
        <v>0.3</v>
      </c>
      <c r="K978" s="280">
        <f t="shared" si="490"/>
        <v>0.6651881653627908</v>
      </c>
      <c r="L978" s="280">
        <f t="shared" si="491"/>
        <v>0.74708345193153303</v>
      </c>
      <c r="M978" s="225">
        <f t="shared" si="492"/>
        <v>1.092896586123435</v>
      </c>
      <c r="N978" s="15" t="s">
        <v>432</v>
      </c>
      <c r="O978" s="197">
        <f t="shared" si="493"/>
        <v>0.56031258894864977</v>
      </c>
      <c r="P978" s="198">
        <f t="shared" si="494"/>
        <v>0</v>
      </c>
      <c r="Q978" s="198">
        <f t="shared" si="495"/>
        <v>0</v>
      </c>
      <c r="R978" s="198">
        <f t="shared" si="496"/>
        <v>0.76573412929157536</v>
      </c>
      <c r="S978" s="77">
        <f t="shared" si="497"/>
        <v>0.84723767540727257</v>
      </c>
      <c r="T978" s="199"/>
      <c r="U978" s="3">
        <f t="shared" si="498"/>
        <v>1.6692697085645425</v>
      </c>
      <c r="V978" s="98">
        <f t="shared" si="499"/>
        <v>9.4739686237659182</v>
      </c>
      <c r="W978" s="49">
        <f t="shared" si="500"/>
        <v>5.5523349107271081</v>
      </c>
      <c r="X978" s="317">
        <f t="shared" si="501"/>
        <v>6.3874834401882019E-2</v>
      </c>
      <c r="Y978" s="318">
        <v>6.3874834401882005E-2</v>
      </c>
      <c r="Z978" s="200"/>
      <c r="AA978" s="66"/>
      <c r="AB978" s="66"/>
      <c r="AC978" s="66">
        <v>250</v>
      </c>
      <c r="AD978" s="66"/>
      <c r="AE978" s="66"/>
      <c r="AF978" s="66"/>
      <c r="AG978" s="66"/>
      <c r="AH978" s="195"/>
      <c r="AI978" s="34"/>
      <c r="AJ978" s="229">
        <v>180</v>
      </c>
      <c r="AK978" s="34"/>
      <c r="AL978" s="34"/>
      <c r="AM978" s="34"/>
      <c r="AN978" s="201"/>
      <c r="AO978" s="201"/>
      <c r="AP978" s="202">
        <v>240</v>
      </c>
      <c r="AQ978" s="18"/>
      <c r="AR978" s="18"/>
      <c r="AS978" s="18"/>
      <c r="AT978" s="51"/>
      <c r="AU978" s="17"/>
      <c r="AV978" s="18"/>
      <c r="AW978" s="112"/>
      <c r="AX978" s="103"/>
      <c r="AY978" s="18"/>
      <c r="AZ978" s="18"/>
      <c r="BA978" s="18"/>
      <c r="BB978" s="17"/>
      <c r="BC978" s="19"/>
      <c r="BD978" s="19"/>
      <c r="BE978" s="19"/>
      <c r="BF978" s="17"/>
      <c r="BG978" s="18"/>
      <c r="BH978" s="18"/>
      <c r="BI978" s="128"/>
      <c r="BJ978" s="331"/>
      <c r="BK978" s="332"/>
      <c r="BL978" s="332"/>
      <c r="BM978" s="332"/>
      <c r="BN978" s="333"/>
      <c r="BO978" s="203">
        <f t="shared" si="502"/>
        <v>6.9363999999999999</v>
      </c>
      <c r="BP978" s="285">
        <v>7.5835659323090887</v>
      </c>
      <c r="BQ978" s="204">
        <v>2.9760934147000024</v>
      </c>
      <c r="BR978" s="204"/>
      <c r="BS978" s="47"/>
      <c r="BT978" s="42"/>
      <c r="BU978" s="42"/>
      <c r="BV978" s="42"/>
      <c r="BW978" s="43"/>
      <c r="BX978" s="191"/>
      <c r="BY978" s="191"/>
      <c r="BZ978" s="205"/>
      <c r="CA978" s="191"/>
      <c r="CB978" s="206"/>
      <c r="CC978" s="191"/>
      <c r="CD978" s="207">
        <f t="shared" si="503"/>
        <v>57.489253035409334</v>
      </c>
      <c r="CE978" s="47" t="s">
        <v>356</v>
      </c>
      <c r="CF978" s="42">
        <v>31.8</v>
      </c>
      <c r="CG978" s="42" t="s">
        <v>353</v>
      </c>
      <c r="CH978" s="42">
        <v>175</v>
      </c>
      <c r="CI978" s="191"/>
      <c r="CJ978" s="192"/>
      <c r="CK978" s="191" t="s">
        <v>357</v>
      </c>
      <c r="CL978" s="191" t="s">
        <v>358</v>
      </c>
      <c r="CM978" s="208">
        <v>0.13</v>
      </c>
      <c r="CN978" s="191">
        <v>470</v>
      </c>
      <c r="CO978" s="205">
        <f t="shared" si="504"/>
        <v>76.453996134199059</v>
      </c>
      <c r="CP978" s="191">
        <f t="shared" si="505"/>
        <v>43.116939776557004</v>
      </c>
      <c r="CQ978" s="145" t="s">
        <v>353</v>
      </c>
      <c r="CR978" s="191">
        <v>175</v>
      </c>
      <c r="CS978" s="191"/>
      <c r="CT978" s="191"/>
      <c r="CU978" s="191"/>
      <c r="CV978" s="192"/>
      <c r="CW978" s="191" t="s">
        <v>357</v>
      </c>
      <c r="CX978" s="209" t="s">
        <v>358</v>
      </c>
      <c r="CY978" s="208">
        <v>0.13</v>
      </c>
      <c r="CZ978" s="191">
        <v>470</v>
      </c>
      <c r="DA978" s="191"/>
      <c r="DB978" s="191">
        <f t="shared" si="506"/>
        <v>52.602646732868763</v>
      </c>
      <c r="DC978" s="43">
        <f t="shared" si="507"/>
        <v>0</v>
      </c>
      <c r="DD978" s="191" t="s">
        <v>362</v>
      </c>
      <c r="DE978" s="191">
        <v>100</v>
      </c>
      <c r="DF978" s="191" t="s">
        <v>361</v>
      </c>
      <c r="DG978" s="191">
        <v>20</v>
      </c>
      <c r="DH978" s="191" t="s">
        <v>353</v>
      </c>
      <c r="DI978" s="192">
        <v>175</v>
      </c>
      <c r="DJ978" s="191"/>
      <c r="DK978" s="209"/>
      <c r="DL978" s="208"/>
      <c r="DM978" s="191"/>
      <c r="DN978" s="191">
        <f t="shared" si="508"/>
        <v>52.602646732868763</v>
      </c>
      <c r="DO978" s="192">
        <f t="shared" si="509"/>
        <v>0</v>
      </c>
      <c r="DP978" s="191">
        <v>1</v>
      </c>
      <c r="DQ978" s="191" t="s">
        <v>363</v>
      </c>
      <c r="DR978" s="191" t="s">
        <v>371</v>
      </c>
      <c r="DS978" s="208">
        <v>0.13400000000000001</v>
      </c>
      <c r="DT978" s="191">
        <v>580</v>
      </c>
      <c r="DU978" s="191">
        <f t="shared" si="510"/>
        <v>7.5835659323090887</v>
      </c>
      <c r="DV978" s="191">
        <v>0.375</v>
      </c>
      <c r="DW978" s="191">
        <v>0.45</v>
      </c>
      <c r="DX978" s="192">
        <f t="shared" si="511"/>
        <v>9.5815421725682235</v>
      </c>
      <c r="DY978" s="191">
        <v>1</v>
      </c>
      <c r="DZ978" s="191" t="s">
        <v>363</v>
      </c>
      <c r="EA978" s="191" t="s">
        <v>371</v>
      </c>
      <c r="EB978" s="208">
        <v>0.13400000000000001</v>
      </c>
      <c r="EC978" s="191">
        <v>580</v>
      </c>
      <c r="ED978" s="191">
        <f t="shared" si="512"/>
        <v>2.9760934147000024</v>
      </c>
      <c r="EE978" s="191">
        <v>0.47499999999999998</v>
      </c>
      <c r="EF978" s="191">
        <v>0.47499999999999998</v>
      </c>
      <c r="EG978" s="191">
        <f t="shared" si="513"/>
        <v>4.7907710862841117</v>
      </c>
      <c r="EH978" s="166">
        <f t="shared" si="514"/>
        <v>2</v>
      </c>
      <c r="EI978" s="205">
        <f t="shared" si="515"/>
        <v>2.837758504559722</v>
      </c>
      <c r="EJ978" s="205">
        <f t="shared" si="516"/>
        <v>1.6692697085645425</v>
      </c>
      <c r="EK978" s="51">
        <f t="shared" si="524"/>
        <v>1.05682370613546</v>
      </c>
      <c r="EL978" s="220">
        <f t="shared" si="517"/>
        <v>0.31522074772013897</v>
      </c>
      <c r="EM978" s="221">
        <f t="shared" si="518"/>
        <v>4.7369843118829591</v>
      </c>
      <c r="EN978" s="191"/>
      <c r="EO978" s="313"/>
      <c r="EP978" s="192" t="s">
        <v>354</v>
      </c>
      <c r="EQ978" s="222">
        <f t="shared" si="519"/>
        <v>2.837758504559722</v>
      </c>
      <c r="ER978" s="191">
        <f t="shared" si="520"/>
        <v>1.6692697085645425</v>
      </c>
      <c r="ES978" s="51">
        <f t="shared" si="521"/>
        <v>1.05682370613546</v>
      </c>
      <c r="ET978" s="191">
        <f t="shared" si="525"/>
        <v>3.7834207477201387</v>
      </c>
      <c r="EU978" s="191">
        <f t="shared" si="522"/>
        <v>4.7369843118829591</v>
      </c>
      <c r="EV978" s="191"/>
      <c r="EW978" s="191"/>
      <c r="EX978" s="192" t="str">
        <f t="shared" si="523"/>
        <v>Front</v>
      </c>
      <c r="EY978" s="145"/>
      <c r="EZ978" s="191"/>
      <c r="FA978" s="191"/>
      <c r="FB978" s="191"/>
      <c r="FC978" s="191"/>
      <c r="FD978" s="191"/>
      <c r="FE978" s="191"/>
      <c r="FF978" s="192"/>
      <c r="FG978" s="145"/>
      <c r="FH978" s="191"/>
      <c r="FI978" s="191"/>
      <c r="FJ978" s="191"/>
      <c r="FK978" s="191"/>
      <c r="FL978" s="191"/>
      <c r="FM978" s="191"/>
      <c r="FN978" s="192"/>
      <c r="FO978" s="145"/>
      <c r="FP978" s="191"/>
      <c r="FQ978" s="191"/>
      <c r="FR978" s="191"/>
      <c r="FS978" s="191"/>
      <c r="FT978" s="191"/>
      <c r="FU978" s="191"/>
      <c r="FV978" s="192"/>
      <c r="FW978" s="191"/>
      <c r="FX978" s="191"/>
      <c r="FY978" s="191"/>
      <c r="FZ978" s="191"/>
      <c r="GA978" s="191"/>
      <c r="GB978" s="191"/>
      <c r="GC978" s="191"/>
      <c r="GD978" s="210"/>
      <c r="GE978" s="145"/>
      <c r="GF978" s="191"/>
      <c r="GG978" s="191"/>
      <c r="GH978" s="191"/>
      <c r="GI978" s="191"/>
      <c r="GJ978" s="191"/>
      <c r="GK978" s="191"/>
      <c r="GL978" s="210"/>
      <c r="GM978" s="145"/>
      <c r="GN978" s="191"/>
      <c r="GO978" s="191"/>
      <c r="GP978" s="191"/>
      <c r="GQ978" s="191"/>
      <c r="GR978" s="191"/>
      <c r="GS978" s="191"/>
      <c r="GT978" s="210"/>
      <c r="GU978" s="145"/>
      <c r="GV978" s="191"/>
      <c r="GW978" s="191"/>
      <c r="GX978" s="191"/>
      <c r="GY978" s="191"/>
      <c r="GZ978" s="191"/>
      <c r="HA978" s="191"/>
      <c r="HB978" s="210"/>
      <c r="HC978" s="145"/>
      <c r="HD978" s="191"/>
      <c r="HE978" s="191"/>
      <c r="HF978" s="191"/>
      <c r="HG978" s="191"/>
      <c r="HH978" s="191"/>
      <c r="HI978" s="191"/>
      <c r="HJ978" s="210"/>
      <c r="HR978" s="310"/>
    </row>
    <row r="979" spans="1:226" s="309" customFormat="1" ht="14.45" customHeight="1" x14ac:dyDescent="0.25">
      <c r="A979" s="211" t="s">
        <v>431</v>
      </c>
      <c r="B979" s="194" t="s">
        <v>0</v>
      </c>
      <c r="C979" s="31">
        <f t="shared" si="526"/>
        <v>969</v>
      </c>
      <c r="D979" s="173" t="str">
        <f t="shared" si="486"/>
        <v>Dw_969</v>
      </c>
      <c r="E979" s="4">
        <v>592.03119620687141</v>
      </c>
      <c r="F979" s="195" t="s">
        <v>360</v>
      </c>
      <c r="G979" s="195">
        <v>17.5</v>
      </c>
      <c r="H979" s="3">
        <f t="shared" si="487"/>
        <v>50.583893443742788</v>
      </c>
      <c r="I979" s="196">
        <f t="shared" si="488"/>
        <v>184.04065621688105</v>
      </c>
      <c r="J979" s="1">
        <f t="shared" si="489"/>
        <v>0.3</v>
      </c>
      <c r="K979" s="280">
        <f t="shared" si="490"/>
        <v>0.66622764858800709</v>
      </c>
      <c r="L979" s="280">
        <f t="shared" si="491"/>
        <v>0.78570461457857088</v>
      </c>
      <c r="M979" s="225">
        <f t="shared" si="492"/>
        <v>1.0914975717808066</v>
      </c>
      <c r="N979" s="15" t="s">
        <v>432</v>
      </c>
      <c r="O979" s="197">
        <f t="shared" si="493"/>
        <v>0.58927846093392822</v>
      </c>
      <c r="P979" s="198">
        <f t="shared" si="494"/>
        <v>0</v>
      </c>
      <c r="Q979" s="198">
        <f t="shared" si="495"/>
        <v>0</v>
      </c>
      <c r="R979" s="198">
        <f t="shared" si="496"/>
        <v>0.76475391483842292</v>
      </c>
      <c r="S979" s="77">
        <f t="shared" si="497"/>
        <v>0.83155311026588041</v>
      </c>
      <c r="T979" s="199"/>
      <c r="U979" s="3">
        <f t="shared" si="498"/>
        <v>1.9252147051327411</v>
      </c>
      <c r="V979" s="98">
        <f t="shared" si="499"/>
        <v>12.601935646921779</v>
      </c>
      <c r="W979" s="49">
        <f t="shared" si="500"/>
        <v>4.0139780793197986</v>
      </c>
      <c r="X979" s="317">
        <f t="shared" si="501"/>
        <v>9.5008633017248031E-2</v>
      </c>
      <c r="Y979" s="318">
        <v>9.5008633017248018E-2</v>
      </c>
      <c r="Z979" s="200"/>
      <c r="AA979" s="66"/>
      <c r="AB979" s="66"/>
      <c r="AC979" s="66">
        <v>250</v>
      </c>
      <c r="AD979" s="66"/>
      <c r="AE979" s="66"/>
      <c r="AF979" s="66"/>
      <c r="AG979" s="66"/>
      <c r="AH979" s="195"/>
      <c r="AI979" s="34"/>
      <c r="AJ979" s="229">
        <v>180</v>
      </c>
      <c r="AK979" s="34"/>
      <c r="AL979" s="34"/>
      <c r="AM979" s="34"/>
      <c r="AN979" s="201"/>
      <c r="AO979" s="201"/>
      <c r="AP979" s="202">
        <v>240</v>
      </c>
      <c r="AQ979" s="18"/>
      <c r="AR979" s="18"/>
      <c r="AS979" s="18"/>
      <c r="AT979" s="51"/>
      <c r="AU979" s="17"/>
      <c r="AV979" s="18"/>
      <c r="AW979" s="112"/>
      <c r="AX979" s="103"/>
      <c r="AY979" s="18"/>
      <c r="AZ979" s="18"/>
      <c r="BA979" s="18"/>
      <c r="BB979" s="17"/>
      <c r="BC979" s="19"/>
      <c r="BD979" s="19"/>
      <c r="BE979" s="19"/>
      <c r="BF979" s="17"/>
      <c r="BG979" s="18"/>
      <c r="BH979" s="18"/>
      <c r="BI979" s="128"/>
      <c r="BJ979" s="331"/>
      <c r="BK979" s="332"/>
      <c r="BL979" s="332"/>
      <c r="BM979" s="332"/>
      <c r="BN979" s="333"/>
      <c r="BO979" s="203">
        <f t="shared" si="502"/>
        <v>6.9363999999999999</v>
      </c>
      <c r="BP979" s="285">
        <v>7.2925283207056673</v>
      </c>
      <c r="BQ979" s="204">
        <v>2.9121261792007358</v>
      </c>
      <c r="BR979" s="204"/>
      <c r="BS979" s="47"/>
      <c r="BT979" s="42"/>
      <c r="BU979" s="42"/>
      <c r="BV979" s="42"/>
      <c r="BW979" s="43"/>
      <c r="BX979" s="191"/>
      <c r="BY979" s="191"/>
      <c r="BZ979" s="205"/>
      <c r="CA979" s="191"/>
      <c r="CB979" s="206"/>
      <c r="CC979" s="191"/>
      <c r="CD979" s="207">
        <f t="shared" si="503"/>
        <v>55.212196865064314</v>
      </c>
      <c r="CE979" s="47" t="s">
        <v>356</v>
      </c>
      <c r="CF979" s="42">
        <v>31.8</v>
      </c>
      <c r="CG979" s="42" t="s">
        <v>353</v>
      </c>
      <c r="CH979" s="42">
        <v>175</v>
      </c>
      <c r="CI979" s="191"/>
      <c r="CJ979" s="192"/>
      <c r="CK979" s="191" t="s">
        <v>357</v>
      </c>
      <c r="CL979" s="191" t="s">
        <v>358</v>
      </c>
      <c r="CM979" s="208">
        <v>0.13</v>
      </c>
      <c r="CN979" s="191">
        <v>470</v>
      </c>
      <c r="CO979" s="205">
        <f t="shared" si="504"/>
        <v>72.901315477967614</v>
      </c>
      <c r="CP979" s="191">
        <f t="shared" si="505"/>
        <v>41.409147648798239</v>
      </c>
      <c r="CQ979" s="145" t="s">
        <v>353</v>
      </c>
      <c r="CR979" s="191">
        <v>175</v>
      </c>
      <c r="CS979" s="191"/>
      <c r="CT979" s="191"/>
      <c r="CU979" s="191"/>
      <c r="CV979" s="192"/>
      <c r="CW979" s="191" t="s">
        <v>357</v>
      </c>
      <c r="CX979" s="209" t="s">
        <v>358</v>
      </c>
      <c r="CY979" s="208">
        <v>0.13</v>
      </c>
      <c r="CZ979" s="191">
        <v>470</v>
      </c>
      <c r="DA979" s="191"/>
      <c r="DB979" s="191">
        <f t="shared" si="506"/>
        <v>50.583893443742788</v>
      </c>
      <c r="DC979" s="43">
        <f t="shared" si="507"/>
        <v>0</v>
      </c>
      <c r="DD979" s="191" t="s">
        <v>362</v>
      </c>
      <c r="DE979" s="191">
        <v>100</v>
      </c>
      <c r="DF979" s="191" t="s">
        <v>361</v>
      </c>
      <c r="DG979" s="191">
        <v>20</v>
      </c>
      <c r="DH979" s="191" t="s">
        <v>353</v>
      </c>
      <c r="DI979" s="192">
        <v>175</v>
      </c>
      <c r="DJ979" s="191"/>
      <c r="DK979" s="209"/>
      <c r="DL979" s="208"/>
      <c r="DM979" s="191"/>
      <c r="DN979" s="191">
        <f t="shared" si="508"/>
        <v>50.583893443742788</v>
      </c>
      <c r="DO979" s="192">
        <f t="shared" si="509"/>
        <v>0</v>
      </c>
      <c r="DP979" s="191">
        <v>1</v>
      </c>
      <c r="DQ979" s="191" t="s">
        <v>363</v>
      </c>
      <c r="DR979" s="191" t="s">
        <v>371</v>
      </c>
      <c r="DS979" s="208">
        <v>0.13400000000000001</v>
      </c>
      <c r="DT979" s="191">
        <v>580</v>
      </c>
      <c r="DU979" s="191">
        <f t="shared" si="510"/>
        <v>7.2925283207056673</v>
      </c>
      <c r="DV979" s="191">
        <v>0.375</v>
      </c>
      <c r="DW979" s="191">
        <v>0.45</v>
      </c>
      <c r="DX979" s="192">
        <f t="shared" si="511"/>
        <v>9.2020328108440523</v>
      </c>
      <c r="DY979" s="191">
        <v>1</v>
      </c>
      <c r="DZ979" s="191" t="s">
        <v>363</v>
      </c>
      <c r="EA979" s="191" t="s">
        <v>371</v>
      </c>
      <c r="EB979" s="208">
        <v>0.13400000000000001</v>
      </c>
      <c r="EC979" s="191">
        <v>580</v>
      </c>
      <c r="ED979" s="191">
        <f t="shared" si="512"/>
        <v>2.9121261792007358</v>
      </c>
      <c r="EE979" s="191">
        <v>0.47499999999999998</v>
      </c>
      <c r="EF979" s="191">
        <v>0.47499999999999998</v>
      </c>
      <c r="EG979" s="191">
        <f t="shared" si="513"/>
        <v>4.6010164054220262</v>
      </c>
      <c r="EH979" s="166">
        <f t="shared" si="514"/>
        <v>2</v>
      </c>
      <c r="EI979" s="205">
        <f t="shared" si="515"/>
        <v>3.2728649987256597</v>
      </c>
      <c r="EJ979" s="205">
        <f t="shared" si="516"/>
        <v>1.9252147051327411</v>
      </c>
      <c r="EK979" s="51">
        <f t="shared" si="524"/>
        <v>0.73691147406799473</v>
      </c>
      <c r="EL979" s="220">
        <f t="shared" si="517"/>
        <v>9.7667500637170113E-2</v>
      </c>
      <c r="EM979" s="221">
        <f t="shared" si="518"/>
        <v>6.3009678234608897</v>
      </c>
      <c r="EN979" s="191"/>
      <c r="EO979" s="313"/>
      <c r="EP979" s="192" t="s">
        <v>354</v>
      </c>
      <c r="EQ979" s="222">
        <f t="shared" si="519"/>
        <v>3.2728649987256597</v>
      </c>
      <c r="ER979" s="191">
        <f t="shared" si="520"/>
        <v>1.9252147051327411</v>
      </c>
      <c r="ES979" s="51">
        <f t="shared" si="521"/>
        <v>0.73691147406799473</v>
      </c>
      <c r="ET979" s="191">
        <f t="shared" si="525"/>
        <v>3.5658675006371698</v>
      </c>
      <c r="EU979" s="191">
        <f t="shared" si="522"/>
        <v>6.3009678234608897</v>
      </c>
      <c r="EV979" s="191"/>
      <c r="EW979" s="191"/>
      <c r="EX979" s="192" t="str">
        <f t="shared" si="523"/>
        <v>Front</v>
      </c>
      <c r="EY979" s="145"/>
      <c r="EZ979" s="191"/>
      <c r="FA979" s="191"/>
      <c r="FB979" s="191"/>
      <c r="FC979" s="191"/>
      <c r="FD979" s="191"/>
      <c r="FE979" s="191"/>
      <c r="FF979" s="192"/>
      <c r="FG979" s="145"/>
      <c r="FH979" s="191"/>
      <c r="FI979" s="191"/>
      <c r="FJ979" s="191"/>
      <c r="FK979" s="191"/>
      <c r="FL979" s="191"/>
      <c r="FM979" s="191"/>
      <c r="FN979" s="192"/>
      <c r="FO979" s="145"/>
      <c r="FP979" s="191"/>
      <c r="FQ979" s="191"/>
      <c r="FR979" s="191"/>
      <c r="FS979" s="191"/>
      <c r="FT979" s="191"/>
      <c r="FU979" s="191"/>
      <c r="FV979" s="192"/>
      <c r="FW979" s="191"/>
      <c r="FX979" s="191"/>
      <c r="FY979" s="191"/>
      <c r="FZ979" s="191"/>
      <c r="GA979" s="191"/>
      <c r="GB979" s="191"/>
      <c r="GC979" s="191"/>
      <c r="GD979" s="210"/>
      <c r="GE979" s="145"/>
      <c r="GF979" s="191"/>
      <c r="GG979" s="191"/>
      <c r="GH979" s="191"/>
      <c r="GI979" s="191"/>
      <c r="GJ979" s="191"/>
      <c r="GK979" s="191"/>
      <c r="GL979" s="210"/>
      <c r="GM979" s="145"/>
      <c r="GN979" s="191"/>
      <c r="GO979" s="191"/>
      <c r="GP979" s="191"/>
      <c r="GQ979" s="191"/>
      <c r="GR979" s="191"/>
      <c r="GS979" s="191"/>
      <c r="GT979" s="210"/>
      <c r="GU979" s="145"/>
      <c r="GV979" s="191"/>
      <c r="GW979" s="191"/>
      <c r="GX979" s="191"/>
      <c r="GY979" s="191"/>
      <c r="GZ979" s="191"/>
      <c r="HA979" s="191"/>
      <c r="HB979" s="210"/>
      <c r="HC979" s="145"/>
      <c r="HD979" s="191"/>
      <c r="HE979" s="191"/>
      <c r="HF979" s="191"/>
      <c r="HG979" s="191"/>
      <c r="HH979" s="191"/>
      <c r="HI979" s="191"/>
      <c r="HJ979" s="210"/>
      <c r="HR979" s="310"/>
    </row>
    <row r="980" spans="1:226" s="309" customFormat="1" ht="14.45" customHeight="1" x14ac:dyDescent="0.25">
      <c r="A980" s="211" t="s">
        <v>431</v>
      </c>
      <c r="B980" s="194" t="s">
        <v>0</v>
      </c>
      <c r="C980" s="31">
        <f t="shared" si="526"/>
        <v>970</v>
      </c>
      <c r="D980" s="173" t="str">
        <f t="shared" si="486"/>
        <v>Dw_970</v>
      </c>
      <c r="E980" s="4">
        <v>495.11933582809178</v>
      </c>
      <c r="F980" s="195" t="s">
        <v>360</v>
      </c>
      <c r="G980" s="195">
        <v>17.5</v>
      </c>
      <c r="H980" s="3">
        <f t="shared" si="487"/>
        <v>68.02724321816703</v>
      </c>
      <c r="I980" s="196">
        <f t="shared" si="488"/>
        <v>237.97800920626071</v>
      </c>
      <c r="J980" s="1">
        <f t="shared" si="489"/>
        <v>0.3</v>
      </c>
      <c r="K980" s="280">
        <f t="shared" si="490"/>
        <v>0.70046051021053801</v>
      </c>
      <c r="L980" s="280">
        <f t="shared" si="491"/>
        <v>0.80404475390806485</v>
      </c>
      <c r="M980" s="225">
        <f t="shared" si="492"/>
        <v>1.0494825217731625</v>
      </c>
      <c r="N980" s="15" t="s">
        <v>432</v>
      </c>
      <c r="O980" s="197">
        <f t="shared" si="493"/>
        <v>0.60303356543104869</v>
      </c>
      <c r="P980" s="198">
        <f t="shared" si="494"/>
        <v>0</v>
      </c>
      <c r="Q980" s="198">
        <f t="shared" si="495"/>
        <v>0</v>
      </c>
      <c r="R980" s="198">
        <f t="shared" si="496"/>
        <v>0.73531621858862295</v>
      </c>
      <c r="S980" s="77">
        <f t="shared" si="497"/>
        <v>1.0287973056146209</v>
      </c>
      <c r="T980" s="199"/>
      <c r="U980" s="3">
        <f t="shared" si="498"/>
        <v>1.9651897610904423</v>
      </c>
      <c r="V980" s="98">
        <f t="shared" si="499"/>
        <v>13.130700710122015</v>
      </c>
      <c r="W980" s="49">
        <f t="shared" si="500"/>
        <v>5.180777836610587</v>
      </c>
      <c r="X980" s="317">
        <f t="shared" si="501"/>
        <v>7.734875393602765E-2</v>
      </c>
      <c r="Y980" s="318">
        <v>7.734875393602765E-2</v>
      </c>
      <c r="Z980" s="200"/>
      <c r="AA980" s="66"/>
      <c r="AB980" s="66"/>
      <c r="AC980" s="66">
        <v>250</v>
      </c>
      <c r="AD980" s="66"/>
      <c r="AE980" s="66"/>
      <c r="AF980" s="66"/>
      <c r="AG980" s="66"/>
      <c r="AH980" s="195"/>
      <c r="AI980" s="34"/>
      <c r="AJ980" s="229">
        <v>180</v>
      </c>
      <c r="AK980" s="34"/>
      <c r="AL980" s="34"/>
      <c r="AM980" s="34"/>
      <c r="AN980" s="201"/>
      <c r="AO980" s="201"/>
      <c r="AP980" s="202">
        <v>240</v>
      </c>
      <c r="AQ980" s="18"/>
      <c r="AR980" s="18"/>
      <c r="AS980" s="18"/>
      <c r="AT980" s="51"/>
      <c r="AU980" s="17"/>
      <c r="AV980" s="18"/>
      <c r="AW980" s="112"/>
      <c r="AX980" s="103"/>
      <c r="AY980" s="18"/>
      <c r="AZ980" s="18"/>
      <c r="BA980" s="18"/>
      <c r="BB980" s="17"/>
      <c r="BC980" s="19"/>
      <c r="BD980" s="19"/>
      <c r="BE980" s="19"/>
      <c r="BF980" s="17"/>
      <c r="BG980" s="18"/>
      <c r="BH980" s="18"/>
      <c r="BI980" s="128"/>
      <c r="BJ980" s="331"/>
      <c r="BK980" s="332"/>
      <c r="BL980" s="332"/>
      <c r="BM980" s="332"/>
      <c r="BN980" s="333"/>
      <c r="BO980" s="203">
        <f t="shared" si="502"/>
        <v>6.9363999999999999</v>
      </c>
      <c r="BP980" s="285">
        <v>9.8072837809479019</v>
      </c>
      <c r="BQ980" s="204">
        <v>3.0436409365871491</v>
      </c>
      <c r="BR980" s="204"/>
      <c r="BS980" s="47"/>
      <c r="BT980" s="42"/>
      <c r="BU980" s="42"/>
      <c r="BV980" s="42"/>
      <c r="BW980" s="43"/>
      <c r="BX980" s="191"/>
      <c r="BY980" s="191"/>
      <c r="BZ980" s="205"/>
      <c r="CA980" s="191"/>
      <c r="CB980" s="206"/>
      <c r="CC980" s="191"/>
      <c r="CD980" s="207">
        <f t="shared" si="503"/>
        <v>71.393402761878207</v>
      </c>
      <c r="CE980" s="47" t="s">
        <v>356</v>
      </c>
      <c r="CF980" s="42">
        <v>31.8</v>
      </c>
      <c r="CG980" s="42" t="s">
        <v>353</v>
      </c>
      <c r="CH980" s="42">
        <v>175</v>
      </c>
      <c r="CI980" s="191"/>
      <c r="CJ980" s="192"/>
      <c r="CK980" s="191" t="s">
        <v>357</v>
      </c>
      <c r="CL980" s="191" t="s">
        <v>358</v>
      </c>
      <c r="CM980" s="208">
        <v>0.13</v>
      </c>
      <c r="CN980" s="191">
        <v>470</v>
      </c>
      <c r="CO980" s="205">
        <f t="shared" si="504"/>
        <v>91.951968918498778</v>
      </c>
      <c r="CP980" s="191">
        <f t="shared" si="505"/>
        <v>53.545052071408662</v>
      </c>
      <c r="CQ980" s="145" t="s">
        <v>353</v>
      </c>
      <c r="CR980" s="191">
        <v>175</v>
      </c>
      <c r="CS980" s="191"/>
      <c r="CT980" s="191"/>
      <c r="CU980" s="191"/>
      <c r="CV980" s="192"/>
      <c r="CW980" s="191" t="s">
        <v>357</v>
      </c>
      <c r="CX980" s="209" t="s">
        <v>358</v>
      </c>
      <c r="CY980" s="208">
        <v>0.13</v>
      </c>
      <c r="CZ980" s="191">
        <v>470</v>
      </c>
      <c r="DA980" s="191"/>
      <c r="DB980" s="191">
        <f t="shared" si="506"/>
        <v>68.02724321816703</v>
      </c>
      <c r="DC980" s="43">
        <f t="shared" si="507"/>
        <v>0</v>
      </c>
      <c r="DD980" s="191" t="s">
        <v>362</v>
      </c>
      <c r="DE980" s="191">
        <v>100</v>
      </c>
      <c r="DF980" s="191" t="s">
        <v>361</v>
      </c>
      <c r="DG980" s="191">
        <v>20</v>
      </c>
      <c r="DH980" s="191" t="s">
        <v>353</v>
      </c>
      <c r="DI980" s="192">
        <v>175</v>
      </c>
      <c r="DJ980" s="191"/>
      <c r="DK980" s="209"/>
      <c r="DL980" s="208"/>
      <c r="DM980" s="191"/>
      <c r="DN980" s="191">
        <f t="shared" si="508"/>
        <v>68.02724321816703</v>
      </c>
      <c r="DO980" s="192">
        <f t="shared" si="509"/>
        <v>0</v>
      </c>
      <c r="DP980" s="191">
        <v>1</v>
      </c>
      <c r="DQ980" s="191" t="s">
        <v>363</v>
      </c>
      <c r="DR980" s="191" t="s">
        <v>371</v>
      </c>
      <c r="DS980" s="208">
        <v>0.13400000000000001</v>
      </c>
      <c r="DT980" s="191">
        <v>580</v>
      </c>
      <c r="DU980" s="191">
        <f t="shared" si="510"/>
        <v>9.8072837809479019</v>
      </c>
      <c r="DV980" s="191">
        <v>0.375</v>
      </c>
      <c r="DW980" s="191">
        <v>0.45</v>
      </c>
      <c r="DX980" s="192">
        <f t="shared" si="511"/>
        <v>11.898900460313037</v>
      </c>
      <c r="DY980" s="191">
        <v>1</v>
      </c>
      <c r="DZ980" s="191" t="s">
        <v>363</v>
      </c>
      <c r="EA980" s="191" t="s">
        <v>371</v>
      </c>
      <c r="EB980" s="208">
        <v>0.13400000000000001</v>
      </c>
      <c r="EC980" s="191">
        <v>580</v>
      </c>
      <c r="ED980" s="191">
        <f t="shared" si="512"/>
        <v>3.0436409365871491</v>
      </c>
      <c r="EE980" s="191">
        <v>0.47499999999999998</v>
      </c>
      <c r="EF980" s="191">
        <v>0.47499999999999998</v>
      </c>
      <c r="EG980" s="191">
        <f t="shared" si="513"/>
        <v>5.9494502301565184</v>
      </c>
      <c r="EH980" s="166">
        <f t="shared" si="514"/>
        <v>2</v>
      </c>
      <c r="EI980" s="205">
        <f t="shared" si="515"/>
        <v>3.3408225938537521</v>
      </c>
      <c r="EJ980" s="205">
        <f t="shared" si="516"/>
        <v>1.9651897610904425</v>
      </c>
      <c r="EK980" s="51">
        <f t="shared" si="524"/>
        <v>0.82845117549670655</v>
      </c>
      <c r="EL980" s="220">
        <f t="shared" si="517"/>
        <v>6.3688703073123909E-2</v>
      </c>
      <c r="EM980" s="221">
        <f t="shared" si="518"/>
        <v>6.5653503550610077</v>
      </c>
      <c r="EN980" s="191"/>
      <c r="EO980" s="313"/>
      <c r="EP980" s="192" t="s">
        <v>354</v>
      </c>
      <c r="EQ980" s="222">
        <f t="shared" si="519"/>
        <v>3.3408225938537521</v>
      </c>
      <c r="ER980" s="191">
        <f t="shared" si="520"/>
        <v>1.9651897610904425</v>
      </c>
      <c r="ES980" s="51">
        <f t="shared" si="521"/>
        <v>0.82845117549670655</v>
      </c>
      <c r="ET980" s="191">
        <f t="shared" si="525"/>
        <v>3.5318887030731236</v>
      </c>
      <c r="EU980" s="191">
        <f t="shared" si="522"/>
        <v>6.5653503550610077</v>
      </c>
      <c r="EV980" s="191"/>
      <c r="EW980" s="191"/>
      <c r="EX980" s="192" t="str">
        <f t="shared" si="523"/>
        <v>Front</v>
      </c>
      <c r="EY980" s="145"/>
      <c r="EZ980" s="191"/>
      <c r="FA980" s="191"/>
      <c r="FB980" s="191"/>
      <c r="FC980" s="191"/>
      <c r="FD980" s="191"/>
      <c r="FE980" s="191"/>
      <c r="FF980" s="192"/>
      <c r="FG980" s="145"/>
      <c r="FH980" s="191"/>
      <c r="FI980" s="191"/>
      <c r="FJ980" s="191"/>
      <c r="FK980" s="191"/>
      <c r="FL980" s="191"/>
      <c r="FM980" s="191"/>
      <c r="FN980" s="192"/>
      <c r="FO980" s="145"/>
      <c r="FP980" s="191"/>
      <c r="FQ980" s="191"/>
      <c r="FR980" s="191"/>
      <c r="FS980" s="191"/>
      <c r="FT980" s="191"/>
      <c r="FU980" s="191"/>
      <c r="FV980" s="192"/>
      <c r="FW980" s="191"/>
      <c r="FX980" s="191"/>
      <c r="FY980" s="191"/>
      <c r="FZ980" s="191"/>
      <c r="GA980" s="191"/>
      <c r="GB980" s="191"/>
      <c r="GC980" s="191"/>
      <c r="GD980" s="210"/>
      <c r="GE980" s="145"/>
      <c r="GF980" s="191"/>
      <c r="GG980" s="191"/>
      <c r="GH980" s="191"/>
      <c r="GI980" s="191"/>
      <c r="GJ980" s="191"/>
      <c r="GK980" s="191"/>
      <c r="GL980" s="210"/>
      <c r="GM980" s="145"/>
      <c r="GN980" s="191"/>
      <c r="GO980" s="191"/>
      <c r="GP980" s="191"/>
      <c r="GQ980" s="191"/>
      <c r="GR980" s="191"/>
      <c r="GS980" s="191"/>
      <c r="GT980" s="210"/>
      <c r="GU980" s="145"/>
      <c r="GV980" s="191"/>
      <c r="GW980" s="191"/>
      <c r="GX980" s="191"/>
      <c r="GY980" s="191"/>
      <c r="GZ980" s="191"/>
      <c r="HA980" s="191"/>
      <c r="HB980" s="210"/>
      <c r="HC980" s="145"/>
      <c r="HD980" s="191"/>
      <c r="HE980" s="191"/>
      <c r="HF980" s="191"/>
      <c r="HG980" s="191"/>
      <c r="HH980" s="191"/>
      <c r="HI980" s="191"/>
      <c r="HJ980" s="210"/>
      <c r="HR980" s="310"/>
    </row>
    <row r="981" spans="1:226" s="309" customFormat="1" ht="14.45" customHeight="1" x14ac:dyDescent="0.25">
      <c r="A981" s="211" t="s">
        <v>431</v>
      </c>
      <c r="B981" s="194" t="s">
        <v>0</v>
      </c>
      <c r="C981" s="31">
        <f t="shared" si="526"/>
        <v>971</v>
      </c>
      <c r="D981" s="173" t="str">
        <f t="shared" si="486"/>
        <v>Dw_971</v>
      </c>
      <c r="E981" s="4">
        <v>473.14127040412819</v>
      </c>
      <c r="F981" s="195" t="s">
        <v>360</v>
      </c>
      <c r="G981" s="195">
        <v>17.5</v>
      </c>
      <c r="H981" s="3">
        <f t="shared" si="487"/>
        <v>43.635911822486833</v>
      </c>
      <c r="I981" s="196">
        <f t="shared" si="488"/>
        <v>164.65871074393073</v>
      </c>
      <c r="J981" s="1">
        <f t="shared" si="489"/>
        <v>0.30000000000000004</v>
      </c>
      <c r="K981" s="280">
        <f t="shared" si="490"/>
        <v>0.63832019964846143</v>
      </c>
      <c r="L981" s="280">
        <f t="shared" si="491"/>
        <v>0.73620325894874095</v>
      </c>
      <c r="M981" s="225">
        <f t="shared" si="492"/>
        <v>1.1320403575873765</v>
      </c>
      <c r="N981" s="15" t="s">
        <v>432</v>
      </c>
      <c r="O981" s="197">
        <f t="shared" si="493"/>
        <v>0.55215244421155563</v>
      </c>
      <c r="P981" s="198">
        <f t="shared" si="494"/>
        <v>0</v>
      </c>
      <c r="Q981" s="198">
        <f t="shared" si="495"/>
        <v>0</v>
      </c>
      <c r="R981" s="198">
        <f t="shared" si="496"/>
        <v>0.79316007438071501</v>
      </c>
      <c r="S981" s="77">
        <f t="shared" si="497"/>
        <v>0.74063389223408838</v>
      </c>
      <c r="T981" s="199"/>
      <c r="U981" s="3">
        <f t="shared" si="498"/>
        <v>1.7395989213337921</v>
      </c>
      <c r="V981" s="98">
        <f t="shared" si="499"/>
        <v>10.289094984159355</v>
      </c>
      <c r="W981" s="49">
        <f t="shared" si="500"/>
        <v>4.2409863928427907</v>
      </c>
      <c r="X981" s="317">
        <f t="shared" si="501"/>
        <v>8.2417043388009273E-2</v>
      </c>
      <c r="Y981" s="318">
        <v>8.2417043388009259E-2</v>
      </c>
      <c r="Z981" s="200"/>
      <c r="AA981" s="66"/>
      <c r="AB981" s="66"/>
      <c r="AC981" s="66">
        <v>250</v>
      </c>
      <c r="AD981" s="66"/>
      <c r="AE981" s="66"/>
      <c r="AF981" s="66"/>
      <c r="AG981" s="66"/>
      <c r="AH981" s="195"/>
      <c r="AI981" s="34"/>
      <c r="AJ981" s="229">
        <v>180</v>
      </c>
      <c r="AK981" s="34"/>
      <c r="AL981" s="34"/>
      <c r="AM981" s="34"/>
      <c r="AN981" s="201"/>
      <c r="AO981" s="201"/>
      <c r="AP981" s="202">
        <v>240</v>
      </c>
      <c r="AQ981" s="18"/>
      <c r="AR981" s="18"/>
      <c r="AS981" s="18"/>
      <c r="AT981" s="51"/>
      <c r="AU981" s="17"/>
      <c r="AV981" s="18"/>
      <c r="AW981" s="112"/>
      <c r="AX981" s="103"/>
      <c r="AY981" s="18"/>
      <c r="AZ981" s="18"/>
      <c r="BA981" s="18"/>
      <c r="BB981" s="17"/>
      <c r="BC981" s="19"/>
      <c r="BD981" s="19"/>
      <c r="BE981" s="19"/>
      <c r="BF981" s="17"/>
      <c r="BG981" s="18"/>
      <c r="BH981" s="18"/>
      <c r="BI981" s="128"/>
      <c r="BJ981" s="331"/>
      <c r="BK981" s="332"/>
      <c r="BL981" s="332"/>
      <c r="BM981" s="332"/>
      <c r="BN981" s="333"/>
      <c r="BO981" s="203">
        <f t="shared" si="502"/>
        <v>6.9363999999999999</v>
      </c>
      <c r="BP981" s="285">
        <v>6.2908586330786624</v>
      </c>
      <c r="BQ981" s="204">
        <v>2.925280636209393</v>
      </c>
      <c r="BR981" s="204"/>
      <c r="BS981" s="47"/>
      <c r="BT981" s="42"/>
      <c r="BU981" s="42"/>
      <c r="BV981" s="42"/>
      <c r="BW981" s="43"/>
      <c r="BX981" s="191"/>
      <c r="BY981" s="191"/>
      <c r="BZ981" s="205"/>
      <c r="CA981" s="191"/>
      <c r="CB981" s="206"/>
      <c r="CC981" s="191"/>
      <c r="CD981" s="207">
        <f t="shared" si="503"/>
        <v>49.397613223179221</v>
      </c>
      <c r="CE981" s="47" t="s">
        <v>356</v>
      </c>
      <c r="CF981" s="42">
        <v>31.8</v>
      </c>
      <c r="CG981" s="42" t="s">
        <v>353</v>
      </c>
      <c r="CH981" s="42">
        <v>175</v>
      </c>
      <c r="CI981" s="191"/>
      <c r="CJ981" s="192"/>
      <c r="CK981" s="191" t="s">
        <v>357</v>
      </c>
      <c r="CL981" s="191" t="s">
        <v>358</v>
      </c>
      <c r="CM981" s="208">
        <v>0.13</v>
      </c>
      <c r="CN981" s="191">
        <v>470</v>
      </c>
      <c r="CO981" s="205">
        <f t="shared" si="504"/>
        <v>67.415333247529219</v>
      </c>
      <c r="CP981" s="191">
        <f t="shared" si="505"/>
        <v>37.048209917384412</v>
      </c>
      <c r="CQ981" s="145" t="s">
        <v>353</v>
      </c>
      <c r="CR981" s="191">
        <v>175</v>
      </c>
      <c r="CS981" s="191"/>
      <c r="CT981" s="191"/>
      <c r="CU981" s="191"/>
      <c r="CV981" s="192"/>
      <c r="CW981" s="191" t="s">
        <v>357</v>
      </c>
      <c r="CX981" s="209" t="s">
        <v>358</v>
      </c>
      <c r="CY981" s="208">
        <v>0.13</v>
      </c>
      <c r="CZ981" s="191">
        <v>470</v>
      </c>
      <c r="DA981" s="191"/>
      <c r="DB981" s="191">
        <f t="shared" si="506"/>
        <v>43.635911822486833</v>
      </c>
      <c r="DC981" s="43">
        <f t="shared" si="507"/>
        <v>0</v>
      </c>
      <c r="DD981" s="191" t="s">
        <v>362</v>
      </c>
      <c r="DE981" s="191">
        <v>100</v>
      </c>
      <c r="DF981" s="191" t="s">
        <v>361</v>
      </c>
      <c r="DG981" s="191">
        <v>20</v>
      </c>
      <c r="DH981" s="191" t="s">
        <v>353</v>
      </c>
      <c r="DI981" s="192">
        <v>175</v>
      </c>
      <c r="DJ981" s="191"/>
      <c r="DK981" s="209"/>
      <c r="DL981" s="208"/>
      <c r="DM981" s="191"/>
      <c r="DN981" s="191">
        <f t="shared" si="508"/>
        <v>43.635911822486833</v>
      </c>
      <c r="DO981" s="192">
        <f t="shared" si="509"/>
        <v>0</v>
      </c>
      <c r="DP981" s="191">
        <v>1</v>
      </c>
      <c r="DQ981" s="191" t="s">
        <v>363</v>
      </c>
      <c r="DR981" s="191" t="s">
        <v>371</v>
      </c>
      <c r="DS981" s="208">
        <v>0.13400000000000001</v>
      </c>
      <c r="DT981" s="191">
        <v>580</v>
      </c>
      <c r="DU981" s="191">
        <f t="shared" si="510"/>
        <v>6.2908586330786624</v>
      </c>
      <c r="DV981" s="191">
        <v>0.375</v>
      </c>
      <c r="DW981" s="191">
        <v>0.45</v>
      </c>
      <c r="DX981" s="192">
        <f t="shared" si="511"/>
        <v>8.2329355371965374</v>
      </c>
      <c r="DY981" s="191">
        <v>1</v>
      </c>
      <c r="DZ981" s="191" t="s">
        <v>363</v>
      </c>
      <c r="EA981" s="191" t="s">
        <v>371</v>
      </c>
      <c r="EB981" s="208">
        <v>0.13400000000000001</v>
      </c>
      <c r="EC981" s="191">
        <v>580</v>
      </c>
      <c r="ED981" s="191">
        <f t="shared" si="512"/>
        <v>2.925280636209393</v>
      </c>
      <c r="EE981" s="191">
        <v>0.47499999999999998</v>
      </c>
      <c r="EF981" s="191">
        <v>0.47499999999999998</v>
      </c>
      <c r="EG981" s="191">
        <f t="shared" si="513"/>
        <v>4.1164677685982687</v>
      </c>
      <c r="EH981" s="166">
        <f t="shared" si="514"/>
        <v>2</v>
      </c>
      <c r="EI981" s="205">
        <f t="shared" si="515"/>
        <v>2.9573181662674464</v>
      </c>
      <c r="EJ981" s="205">
        <f t="shared" si="516"/>
        <v>1.7395989213337921</v>
      </c>
      <c r="EK981" s="51">
        <f t="shared" si="524"/>
        <v>0.93568171487560092</v>
      </c>
      <c r="EL981" s="220">
        <f t="shared" si="517"/>
        <v>0.25544091686627679</v>
      </c>
      <c r="EM981" s="221">
        <f t="shared" si="518"/>
        <v>5.1445474920796777</v>
      </c>
      <c r="EN981" s="191"/>
      <c r="EO981" s="313"/>
      <c r="EP981" s="192" t="s">
        <v>354</v>
      </c>
      <c r="EQ981" s="222">
        <f t="shared" si="519"/>
        <v>2.9573181662674464</v>
      </c>
      <c r="ER981" s="191">
        <f t="shared" si="520"/>
        <v>1.7395989213337921</v>
      </c>
      <c r="ES981" s="51">
        <f t="shared" si="521"/>
        <v>0.93568171487560092</v>
      </c>
      <c r="ET981" s="191">
        <f t="shared" si="525"/>
        <v>3.7236409168662767</v>
      </c>
      <c r="EU981" s="191">
        <f t="shared" si="522"/>
        <v>5.1445474920796777</v>
      </c>
      <c r="EV981" s="191"/>
      <c r="EW981" s="191"/>
      <c r="EX981" s="192" t="str">
        <f t="shared" si="523"/>
        <v>Front</v>
      </c>
      <c r="EY981" s="145"/>
      <c r="EZ981" s="191"/>
      <c r="FA981" s="191"/>
      <c r="FB981" s="191"/>
      <c r="FC981" s="191"/>
      <c r="FD981" s="191"/>
      <c r="FE981" s="191"/>
      <c r="FF981" s="192"/>
      <c r="FG981" s="145"/>
      <c r="FH981" s="191"/>
      <c r="FI981" s="191"/>
      <c r="FJ981" s="191"/>
      <c r="FK981" s="191"/>
      <c r="FL981" s="191"/>
      <c r="FM981" s="191"/>
      <c r="FN981" s="192"/>
      <c r="FO981" s="145"/>
      <c r="FP981" s="191"/>
      <c r="FQ981" s="191"/>
      <c r="FR981" s="191"/>
      <c r="FS981" s="191"/>
      <c r="FT981" s="191"/>
      <c r="FU981" s="191"/>
      <c r="FV981" s="192"/>
      <c r="FW981" s="191"/>
      <c r="FX981" s="191"/>
      <c r="FY981" s="191"/>
      <c r="FZ981" s="191"/>
      <c r="GA981" s="191"/>
      <c r="GB981" s="191"/>
      <c r="GC981" s="191"/>
      <c r="GD981" s="210"/>
      <c r="GE981" s="145"/>
      <c r="GF981" s="191"/>
      <c r="GG981" s="191"/>
      <c r="GH981" s="191"/>
      <c r="GI981" s="191"/>
      <c r="GJ981" s="191"/>
      <c r="GK981" s="191"/>
      <c r="GL981" s="210"/>
      <c r="GM981" s="145"/>
      <c r="GN981" s="191"/>
      <c r="GO981" s="191"/>
      <c r="GP981" s="191"/>
      <c r="GQ981" s="191"/>
      <c r="GR981" s="191"/>
      <c r="GS981" s="191"/>
      <c r="GT981" s="210"/>
      <c r="GU981" s="145"/>
      <c r="GV981" s="191"/>
      <c r="GW981" s="191"/>
      <c r="GX981" s="191"/>
      <c r="GY981" s="191"/>
      <c r="GZ981" s="191"/>
      <c r="HA981" s="191"/>
      <c r="HB981" s="210"/>
      <c r="HC981" s="145"/>
      <c r="HD981" s="191"/>
      <c r="HE981" s="191"/>
      <c r="HF981" s="191"/>
      <c r="HG981" s="191"/>
      <c r="HH981" s="191"/>
      <c r="HI981" s="191"/>
      <c r="HJ981" s="210"/>
      <c r="HR981" s="310"/>
    </row>
    <row r="982" spans="1:226" s="309" customFormat="1" ht="14.45" customHeight="1" x14ac:dyDescent="0.25">
      <c r="A982" s="211" t="s">
        <v>431</v>
      </c>
      <c r="B982" s="194" t="s">
        <v>0</v>
      </c>
      <c r="C982" s="31">
        <f t="shared" si="526"/>
        <v>972</v>
      </c>
      <c r="D982" s="173" t="str">
        <f t="shared" si="486"/>
        <v>Dw_972</v>
      </c>
      <c r="E982" s="4">
        <v>397.16474963876072</v>
      </c>
      <c r="F982" s="195" t="s">
        <v>360</v>
      </c>
      <c r="G982" s="195">
        <v>17.5</v>
      </c>
      <c r="H982" s="3">
        <f t="shared" si="487"/>
        <v>39.950124815756951</v>
      </c>
      <c r="I982" s="196">
        <f t="shared" si="488"/>
        <v>153.78632535359785</v>
      </c>
      <c r="J982" s="1">
        <f t="shared" si="489"/>
        <v>0.3</v>
      </c>
      <c r="K982" s="280">
        <f t="shared" si="490"/>
        <v>0.62441938017679444</v>
      </c>
      <c r="L982" s="280">
        <f t="shared" si="491"/>
        <v>0.74601584080816852</v>
      </c>
      <c r="M982" s="225">
        <f t="shared" si="492"/>
        <v>1.154837383333597</v>
      </c>
      <c r="N982" s="15" t="s">
        <v>432</v>
      </c>
      <c r="O982" s="197">
        <f t="shared" si="493"/>
        <v>0.55951188060612644</v>
      </c>
      <c r="P982" s="198">
        <f t="shared" si="494"/>
        <v>0</v>
      </c>
      <c r="Q982" s="198">
        <f t="shared" si="495"/>
        <v>0</v>
      </c>
      <c r="R982" s="198">
        <f t="shared" si="496"/>
        <v>0.80913272987425877</v>
      </c>
      <c r="S982" s="77">
        <f t="shared" si="497"/>
        <v>0.69539996655591207</v>
      </c>
      <c r="T982" s="199"/>
      <c r="U982" s="3">
        <f t="shared" si="498"/>
        <v>1.8820375499116591</v>
      </c>
      <c r="V982" s="98">
        <f t="shared" si="499"/>
        <v>12.043022153543431</v>
      </c>
      <c r="W982" s="49">
        <f t="shared" si="500"/>
        <v>3.3172840094794962</v>
      </c>
      <c r="X982" s="317">
        <f t="shared" si="501"/>
        <v>0.1074315662786888</v>
      </c>
      <c r="Y982" s="318">
        <v>0.1074315662786888</v>
      </c>
      <c r="Z982" s="200"/>
      <c r="AA982" s="66"/>
      <c r="AB982" s="66"/>
      <c r="AC982" s="66">
        <v>250</v>
      </c>
      <c r="AD982" s="66"/>
      <c r="AE982" s="66"/>
      <c r="AF982" s="66"/>
      <c r="AG982" s="66"/>
      <c r="AH982" s="195"/>
      <c r="AI982" s="34"/>
      <c r="AJ982" s="229">
        <v>180</v>
      </c>
      <c r="AK982" s="34"/>
      <c r="AL982" s="34"/>
      <c r="AM982" s="34"/>
      <c r="AN982" s="201"/>
      <c r="AO982" s="201"/>
      <c r="AP982" s="202">
        <v>240</v>
      </c>
      <c r="AQ982" s="18"/>
      <c r="AR982" s="18"/>
      <c r="AS982" s="18"/>
      <c r="AT982" s="51"/>
      <c r="AU982" s="17"/>
      <c r="AV982" s="18"/>
      <c r="AW982" s="112"/>
      <c r="AX982" s="103"/>
      <c r="AY982" s="18"/>
      <c r="AZ982" s="18"/>
      <c r="BA982" s="18"/>
      <c r="BB982" s="17"/>
      <c r="BC982" s="19"/>
      <c r="BD982" s="19"/>
      <c r="BE982" s="19"/>
      <c r="BF982" s="17"/>
      <c r="BG982" s="18"/>
      <c r="BH982" s="18"/>
      <c r="BI982" s="128"/>
      <c r="BJ982" s="331"/>
      <c r="BK982" s="332"/>
      <c r="BL982" s="332"/>
      <c r="BM982" s="332"/>
      <c r="BN982" s="333"/>
      <c r="BO982" s="203">
        <f t="shared" si="502"/>
        <v>6.9363999999999999</v>
      </c>
      <c r="BP982" s="285">
        <v>5.7594897664144158</v>
      </c>
      <c r="BQ982" s="204">
        <v>2.9098423616413815</v>
      </c>
      <c r="BR982" s="204"/>
      <c r="BS982" s="47"/>
      <c r="BT982" s="42"/>
      <c r="BU982" s="42"/>
      <c r="BV982" s="42"/>
      <c r="BW982" s="43"/>
      <c r="BX982" s="191"/>
      <c r="BY982" s="191"/>
      <c r="BZ982" s="205"/>
      <c r="CA982" s="191"/>
      <c r="CB982" s="206"/>
      <c r="CC982" s="191"/>
      <c r="CD982" s="207">
        <f t="shared" si="503"/>
        <v>46.135897606079354</v>
      </c>
      <c r="CE982" s="47" t="s">
        <v>356</v>
      </c>
      <c r="CF982" s="42">
        <v>31.8</v>
      </c>
      <c r="CG982" s="42" t="s">
        <v>353</v>
      </c>
      <c r="CH982" s="42">
        <v>175</v>
      </c>
      <c r="CI982" s="191"/>
      <c r="CJ982" s="192"/>
      <c r="CK982" s="191" t="s">
        <v>357</v>
      </c>
      <c r="CL982" s="191" t="s">
        <v>358</v>
      </c>
      <c r="CM982" s="208">
        <v>0.13</v>
      </c>
      <c r="CN982" s="191">
        <v>470</v>
      </c>
      <c r="CO982" s="205">
        <f t="shared" si="504"/>
        <v>63.914521870656081</v>
      </c>
      <c r="CP982" s="191">
        <f t="shared" si="505"/>
        <v>34.601923204559519</v>
      </c>
      <c r="CQ982" s="145" t="s">
        <v>353</v>
      </c>
      <c r="CR982" s="191">
        <v>175</v>
      </c>
      <c r="CS982" s="191"/>
      <c r="CT982" s="191"/>
      <c r="CU982" s="191"/>
      <c r="CV982" s="192"/>
      <c r="CW982" s="191" t="s">
        <v>357</v>
      </c>
      <c r="CX982" s="209" t="s">
        <v>358</v>
      </c>
      <c r="CY982" s="208">
        <v>0.13</v>
      </c>
      <c r="CZ982" s="191">
        <v>470</v>
      </c>
      <c r="DA982" s="191"/>
      <c r="DB982" s="191">
        <f t="shared" si="506"/>
        <v>39.950124815756951</v>
      </c>
      <c r="DC982" s="43">
        <f t="shared" si="507"/>
        <v>0</v>
      </c>
      <c r="DD982" s="191" t="s">
        <v>362</v>
      </c>
      <c r="DE982" s="191">
        <v>100</v>
      </c>
      <c r="DF982" s="191" t="s">
        <v>361</v>
      </c>
      <c r="DG982" s="191">
        <v>20</v>
      </c>
      <c r="DH982" s="191" t="s">
        <v>353</v>
      </c>
      <c r="DI982" s="192">
        <v>175</v>
      </c>
      <c r="DJ982" s="191"/>
      <c r="DK982" s="209"/>
      <c r="DL982" s="208"/>
      <c r="DM982" s="191"/>
      <c r="DN982" s="191">
        <f t="shared" si="508"/>
        <v>39.950124815756951</v>
      </c>
      <c r="DO982" s="192">
        <f t="shared" si="509"/>
        <v>0</v>
      </c>
      <c r="DP982" s="191">
        <v>1</v>
      </c>
      <c r="DQ982" s="191" t="s">
        <v>363</v>
      </c>
      <c r="DR982" s="191" t="s">
        <v>371</v>
      </c>
      <c r="DS982" s="208">
        <v>0.13400000000000001</v>
      </c>
      <c r="DT982" s="191">
        <v>580</v>
      </c>
      <c r="DU982" s="191">
        <f t="shared" si="510"/>
        <v>5.7594897664144158</v>
      </c>
      <c r="DV982" s="191">
        <v>0.375</v>
      </c>
      <c r="DW982" s="191">
        <v>0.45</v>
      </c>
      <c r="DX982" s="192">
        <f t="shared" si="511"/>
        <v>7.6893162676798923</v>
      </c>
      <c r="DY982" s="191">
        <v>1</v>
      </c>
      <c r="DZ982" s="191" t="s">
        <v>363</v>
      </c>
      <c r="EA982" s="191" t="s">
        <v>371</v>
      </c>
      <c r="EB982" s="208">
        <v>0.13400000000000001</v>
      </c>
      <c r="EC982" s="191">
        <v>580</v>
      </c>
      <c r="ED982" s="191">
        <f t="shared" si="512"/>
        <v>2.9098423616413815</v>
      </c>
      <c r="EE982" s="191">
        <v>0.47499999999999998</v>
      </c>
      <c r="EF982" s="191">
        <v>0.47499999999999998</v>
      </c>
      <c r="EG982" s="191">
        <f t="shared" si="513"/>
        <v>3.8446581338399461</v>
      </c>
      <c r="EH982" s="166">
        <f t="shared" si="514"/>
        <v>2</v>
      </c>
      <c r="EI982" s="205">
        <f t="shared" si="515"/>
        <v>3.1994638348498201</v>
      </c>
      <c r="EJ982" s="205">
        <f t="shared" si="516"/>
        <v>1.8820375499116588</v>
      </c>
      <c r="EK982" s="51">
        <f t="shared" si="524"/>
        <v>0.77780481172972271</v>
      </c>
      <c r="EL982" s="220">
        <f t="shared" si="517"/>
        <v>0.13436808257508992</v>
      </c>
      <c r="EM982" s="221">
        <f t="shared" si="518"/>
        <v>6.0215110767717155</v>
      </c>
      <c r="EN982" s="191"/>
      <c r="EO982" s="313"/>
      <c r="EP982" s="192" t="s">
        <v>354</v>
      </c>
      <c r="EQ982" s="222">
        <f t="shared" si="519"/>
        <v>3.1994638348498201</v>
      </c>
      <c r="ER982" s="191">
        <f t="shared" si="520"/>
        <v>1.8820375499116588</v>
      </c>
      <c r="ES982" s="51">
        <f t="shared" si="521"/>
        <v>0.77780481172972271</v>
      </c>
      <c r="ET982" s="191">
        <f t="shared" si="525"/>
        <v>3.6025680825750896</v>
      </c>
      <c r="EU982" s="191">
        <f t="shared" si="522"/>
        <v>6.0215110767717155</v>
      </c>
      <c r="EV982" s="191"/>
      <c r="EW982" s="191"/>
      <c r="EX982" s="192" t="str">
        <f t="shared" si="523"/>
        <v>Front</v>
      </c>
      <c r="EY982" s="145"/>
      <c r="EZ982" s="191"/>
      <c r="FA982" s="191"/>
      <c r="FB982" s="191"/>
      <c r="FC982" s="191"/>
      <c r="FD982" s="191"/>
      <c r="FE982" s="191"/>
      <c r="FF982" s="192"/>
      <c r="FG982" s="145"/>
      <c r="FH982" s="191"/>
      <c r="FI982" s="191"/>
      <c r="FJ982" s="191"/>
      <c r="FK982" s="191"/>
      <c r="FL982" s="191"/>
      <c r="FM982" s="191"/>
      <c r="FN982" s="192"/>
      <c r="FO982" s="145"/>
      <c r="FP982" s="191"/>
      <c r="FQ982" s="191"/>
      <c r="FR982" s="191"/>
      <c r="FS982" s="191"/>
      <c r="FT982" s="191"/>
      <c r="FU982" s="191"/>
      <c r="FV982" s="192"/>
      <c r="FW982" s="191"/>
      <c r="FX982" s="191"/>
      <c r="FY982" s="191"/>
      <c r="FZ982" s="191"/>
      <c r="GA982" s="191"/>
      <c r="GB982" s="191"/>
      <c r="GC982" s="191"/>
      <c r="GD982" s="210"/>
      <c r="GE982" s="145"/>
      <c r="GF982" s="191"/>
      <c r="GG982" s="191"/>
      <c r="GH982" s="191"/>
      <c r="GI982" s="191"/>
      <c r="GJ982" s="191"/>
      <c r="GK982" s="191"/>
      <c r="GL982" s="210"/>
      <c r="GM982" s="145"/>
      <c r="GN982" s="191"/>
      <c r="GO982" s="191"/>
      <c r="GP982" s="191"/>
      <c r="GQ982" s="191"/>
      <c r="GR982" s="191"/>
      <c r="GS982" s="191"/>
      <c r="GT982" s="210"/>
      <c r="GU982" s="145"/>
      <c r="GV982" s="191"/>
      <c r="GW982" s="191"/>
      <c r="GX982" s="191"/>
      <c r="GY982" s="191"/>
      <c r="GZ982" s="191"/>
      <c r="HA982" s="191"/>
      <c r="HB982" s="210"/>
      <c r="HC982" s="145"/>
      <c r="HD982" s="191"/>
      <c r="HE982" s="191"/>
      <c r="HF982" s="191"/>
      <c r="HG982" s="191"/>
      <c r="HH982" s="191"/>
      <c r="HI982" s="191"/>
      <c r="HJ982" s="210"/>
      <c r="HR982" s="310"/>
    </row>
    <row r="983" spans="1:226" s="309" customFormat="1" ht="14.45" customHeight="1" x14ac:dyDescent="0.25">
      <c r="A983" s="211" t="s">
        <v>431</v>
      </c>
      <c r="B983" s="194" t="s">
        <v>0</v>
      </c>
      <c r="C983" s="31">
        <f t="shared" si="526"/>
        <v>973</v>
      </c>
      <c r="D983" s="173" t="str">
        <f t="shared" si="486"/>
        <v>Dw_973</v>
      </c>
      <c r="E983" s="4">
        <v>433.9845425468485</v>
      </c>
      <c r="F983" s="195" t="s">
        <v>360</v>
      </c>
      <c r="G983" s="195">
        <v>17.5</v>
      </c>
      <c r="H983" s="3">
        <f t="shared" si="487"/>
        <v>53.867533031903349</v>
      </c>
      <c r="I983" s="196">
        <f t="shared" si="488"/>
        <v>190.08968214994189</v>
      </c>
      <c r="J983" s="1">
        <f t="shared" si="489"/>
        <v>0.3</v>
      </c>
      <c r="K983" s="280">
        <f t="shared" si="490"/>
        <v>0.69245547311322275</v>
      </c>
      <c r="L983" s="280">
        <f t="shared" si="491"/>
        <v>0.83121625608571748</v>
      </c>
      <c r="M983" s="225">
        <f t="shared" si="492"/>
        <v>1.0586507574276338</v>
      </c>
      <c r="N983" s="15" t="s">
        <v>432</v>
      </c>
      <c r="O983" s="197">
        <f t="shared" si="493"/>
        <v>0.62341219206428811</v>
      </c>
      <c r="P983" s="198">
        <f t="shared" si="494"/>
        <v>0</v>
      </c>
      <c r="Q983" s="198">
        <f t="shared" si="495"/>
        <v>0</v>
      </c>
      <c r="R983" s="198">
        <f t="shared" si="496"/>
        <v>0.74173991048697385</v>
      </c>
      <c r="S983" s="77">
        <f t="shared" si="497"/>
        <v>0.8930440793776846</v>
      </c>
      <c r="T983" s="199"/>
      <c r="U983" s="3">
        <f t="shared" si="498"/>
        <v>2.0108555390578386</v>
      </c>
      <c r="V983" s="98">
        <f t="shared" si="499"/>
        <v>13.748035996462608</v>
      </c>
      <c r="W983" s="49">
        <f t="shared" si="500"/>
        <v>3.918198428180109</v>
      </c>
      <c r="X983" s="317">
        <f t="shared" si="501"/>
        <v>0.10255871056250875</v>
      </c>
      <c r="Y983" s="318">
        <v>0.1025587105625087</v>
      </c>
      <c r="Z983" s="200"/>
      <c r="AA983" s="66"/>
      <c r="AB983" s="66"/>
      <c r="AC983" s="66">
        <v>250</v>
      </c>
      <c r="AD983" s="66"/>
      <c r="AE983" s="66"/>
      <c r="AF983" s="66"/>
      <c r="AG983" s="66"/>
      <c r="AH983" s="195"/>
      <c r="AI983" s="34"/>
      <c r="AJ983" s="229">
        <v>180</v>
      </c>
      <c r="AK983" s="34"/>
      <c r="AL983" s="34"/>
      <c r="AM983" s="34"/>
      <c r="AN983" s="201"/>
      <c r="AO983" s="201"/>
      <c r="AP983" s="202">
        <v>240</v>
      </c>
      <c r="AQ983" s="18"/>
      <c r="AR983" s="18"/>
      <c r="AS983" s="18"/>
      <c r="AT983" s="51"/>
      <c r="AU983" s="17"/>
      <c r="AV983" s="18"/>
      <c r="AW983" s="112"/>
      <c r="AX983" s="103"/>
      <c r="AY983" s="18"/>
      <c r="AZ983" s="18"/>
      <c r="BA983" s="18"/>
      <c r="BB983" s="17"/>
      <c r="BC983" s="19"/>
      <c r="BD983" s="19"/>
      <c r="BE983" s="19"/>
      <c r="BF983" s="17"/>
      <c r="BG983" s="18"/>
      <c r="BH983" s="18"/>
      <c r="BI983" s="128"/>
      <c r="BJ983" s="331"/>
      <c r="BK983" s="332"/>
      <c r="BL983" s="332"/>
      <c r="BM983" s="332"/>
      <c r="BN983" s="333"/>
      <c r="BO983" s="203">
        <f t="shared" si="502"/>
        <v>6.9363999999999999</v>
      </c>
      <c r="BP983" s="285">
        <v>7.7659207992479313</v>
      </c>
      <c r="BQ983" s="204">
        <v>2.8007352448175347</v>
      </c>
      <c r="BR983" s="204"/>
      <c r="BS983" s="47"/>
      <c r="BT983" s="42"/>
      <c r="BU983" s="42"/>
      <c r="BV983" s="42"/>
      <c r="BW983" s="43"/>
      <c r="BX983" s="191"/>
      <c r="BY983" s="191"/>
      <c r="BZ983" s="205"/>
      <c r="CA983" s="191"/>
      <c r="CB983" s="206"/>
      <c r="CC983" s="191"/>
      <c r="CD983" s="207">
        <f t="shared" si="503"/>
        <v>57.026904644982565</v>
      </c>
      <c r="CE983" s="47" t="s">
        <v>356</v>
      </c>
      <c r="CF983" s="42">
        <v>31.8</v>
      </c>
      <c r="CG983" s="42" t="s">
        <v>353</v>
      </c>
      <c r="CH983" s="42">
        <v>175</v>
      </c>
      <c r="CI983" s="191"/>
      <c r="CJ983" s="192"/>
      <c r="CK983" s="191" t="s">
        <v>357</v>
      </c>
      <c r="CL983" s="191" t="s">
        <v>358</v>
      </c>
      <c r="CM983" s="208">
        <v>0.13</v>
      </c>
      <c r="CN983" s="191">
        <v>470</v>
      </c>
      <c r="CO983" s="205">
        <f t="shared" si="504"/>
        <v>72.383062234707324</v>
      </c>
      <c r="CP983" s="191">
        <f t="shared" si="505"/>
        <v>42.770178483736927</v>
      </c>
      <c r="CQ983" s="145" t="s">
        <v>353</v>
      </c>
      <c r="CR983" s="191">
        <v>175</v>
      </c>
      <c r="CS983" s="191"/>
      <c r="CT983" s="191"/>
      <c r="CU983" s="191"/>
      <c r="CV983" s="192"/>
      <c r="CW983" s="191" t="s">
        <v>357</v>
      </c>
      <c r="CX983" s="209" t="s">
        <v>358</v>
      </c>
      <c r="CY983" s="208">
        <v>0.13</v>
      </c>
      <c r="CZ983" s="191">
        <v>470</v>
      </c>
      <c r="DA983" s="191"/>
      <c r="DB983" s="191">
        <f t="shared" si="506"/>
        <v>53.867533031903349</v>
      </c>
      <c r="DC983" s="43">
        <f t="shared" si="507"/>
        <v>0</v>
      </c>
      <c r="DD983" s="191" t="s">
        <v>362</v>
      </c>
      <c r="DE983" s="191">
        <v>100</v>
      </c>
      <c r="DF983" s="191" t="s">
        <v>361</v>
      </c>
      <c r="DG983" s="191">
        <v>20</v>
      </c>
      <c r="DH983" s="191" t="s">
        <v>353</v>
      </c>
      <c r="DI983" s="192">
        <v>175</v>
      </c>
      <c r="DJ983" s="191"/>
      <c r="DK983" s="209"/>
      <c r="DL983" s="208"/>
      <c r="DM983" s="191"/>
      <c r="DN983" s="191">
        <f t="shared" si="508"/>
        <v>53.867533031903349</v>
      </c>
      <c r="DO983" s="192">
        <f t="shared" si="509"/>
        <v>0</v>
      </c>
      <c r="DP983" s="191">
        <v>1</v>
      </c>
      <c r="DQ983" s="191" t="s">
        <v>363</v>
      </c>
      <c r="DR983" s="191" t="s">
        <v>371</v>
      </c>
      <c r="DS983" s="208">
        <v>0.13400000000000001</v>
      </c>
      <c r="DT983" s="191">
        <v>580</v>
      </c>
      <c r="DU983" s="191">
        <f t="shared" si="510"/>
        <v>7.7659207992479313</v>
      </c>
      <c r="DV983" s="191">
        <v>0.375</v>
      </c>
      <c r="DW983" s="191">
        <v>0.45</v>
      </c>
      <c r="DX983" s="192">
        <f t="shared" si="511"/>
        <v>9.5044841074970954</v>
      </c>
      <c r="DY983" s="191">
        <v>1</v>
      </c>
      <c r="DZ983" s="191" t="s">
        <v>363</v>
      </c>
      <c r="EA983" s="191" t="s">
        <v>371</v>
      </c>
      <c r="EB983" s="208">
        <v>0.13400000000000001</v>
      </c>
      <c r="EC983" s="191">
        <v>580</v>
      </c>
      <c r="ED983" s="191">
        <f t="shared" si="512"/>
        <v>2.8007352448175347</v>
      </c>
      <c r="EE983" s="191">
        <v>0.47499999999999998</v>
      </c>
      <c r="EF983" s="191">
        <v>0.47499999999999998</v>
      </c>
      <c r="EG983" s="191">
        <f t="shared" si="513"/>
        <v>4.7522420537485477</v>
      </c>
      <c r="EH983" s="166">
        <f t="shared" si="514"/>
        <v>2</v>
      </c>
      <c r="EI983" s="205">
        <f t="shared" si="515"/>
        <v>3.4184544163983257</v>
      </c>
      <c r="EJ983" s="205">
        <f t="shared" si="516"/>
        <v>2.0108555390578386</v>
      </c>
      <c r="EK983" s="51">
        <f t="shared" si="524"/>
        <v>0.53987970575969602</v>
      </c>
      <c r="EL983" s="220">
        <f t="shared" si="517"/>
        <v>2.4872791800837124E-2</v>
      </c>
      <c r="EM983" s="221">
        <f t="shared" si="518"/>
        <v>6.8740179982313041</v>
      </c>
      <c r="EN983" s="191"/>
      <c r="EO983" s="313"/>
      <c r="EP983" s="192" t="s">
        <v>354</v>
      </c>
      <c r="EQ983" s="222">
        <f t="shared" si="519"/>
        <v>3.4184544163983257</v>
      </c>
      <c r="ER983" s="191">
        <f t="shared" si="520"/>
        <v>2.0108555390578386</v>
      </c>
      <c r="ES983" s="51">
        <f t="shared" si="521"/>
        <v>0.53987970575969602</v>
      </c>
      <c r="ET983" s="191">
        <f t="shared" si="525"/>
        <v>3.4930727918008371</v>
      </c>
      <c r="EU983" s="191">
        <f t="shared" si="522"/>
        <v>6.8740179982313041</v>
      </c>
      <c r="EV983" s="191"/>
      <c r="EW983" s="191"/>
      <c r="EX983" s="192" t="str">
        <f t="shared" si="523"/>
        <v>Front</v>
      </c>
      <c r="EY983" s="145"/>
      <c r="EZ983" s="191"/>
      <c r="FA983" s="191"/>
      <c r="FB983" s="191"/>
      <c r="FC983" s="191"/>
      <c r="FD983" s="191"/>
      <c r="FE983" s="191"/>
      <c r="FF983" s="192"/>
      <c r="FG983" s="145"/>
      <c r="FH983" s="191"/>
      <c r="FI983" s="191"/>
      <c r="FJ983" s="191"/>
      <c r="FK983" s="191"/>
      <c r="FL983" s="191"/>
      <c r="FM983" s="191"/>
      <c r="FN983" s="192"/>
      <c r="FO983" s="145"/>
      <c r="FP983" s="191"/>
      <c r="FQ983" s="191"/>
      <c r="FR983" s="191"/>
      <c r="FS983" s="191"/>
      <c r="FT983" s="191"/>
      <c r="FU983" s="191"/>
      <c r="FV983" s="192"/>
      <c r="FW983" s="191"/>
      <c r="FX983" s="191"/>
      <c r="FY983" s="191"/>
      <c r="FZ983" s="191"/>
      <c r="GA983" s="191"/>
      <c r="GB983" s="191"/>
      <c r="GC983" s="191"/>
      <c r="GD983" s="210"/>
      <c r="GE983" s="145"/>
      <c r="GF983" s="191"/>
      <c r="GG983" s="191"/>
      <c r="GH983" s="191"/>
      <c r="GI983" s="191"/>
      <c r="GJ983" s="191"/>
      <c r="GK983" s="191"/>
      <c r="GL983" s="210"/>
      <c r="GM983" s="145"/>
      <c r="GN983" s="191"/>
      <c r="GO983" s="191"/>
      <c r="GP983" s="191"/>
      <c r="GQ983" s="191"/>
      <c r="GR983" s="191"/>
      <c r="GS983" s="191"/>
      <c r="GT983" s="210"/>
      <c r="GU983" s="145"/>
      <c r="GV983" s="191"/>
      <c r="GW983" s="191"/>
      <c r="GX983" s="191"/>
      <c r="GY983" s="191"/>
      <c r="GZ983" s="191"/>
      <c r="HA983" s="191"/>
      <c r="HB983" s="210"/>
      <c r="HC983" s="145"/>
      <c r="HD983" s="191"/>
      <c r="HE983" s="191"/>
      <c r="HF983" s="191"/>
      <c r="HG983" s="191"/>
      <c r="HH983" s="191"/>
      <c r="HI983" s="191"/>
      <c r="HJ983" s="210"/>
      <c r="HR983" s="310"/>
    </row>
    <row r="984" spans="1:226" s="309" customFormat="1" ht="14.45" customHeight="1" x14ac:dyDescent="0.25">
      <c r="A984" s="211" t="s">
        <v>431</v>
      </c>
      <c r="B984" s="194" t="s">
        <v>0</v>
      </c>
      <c r="C984" s="31">
        <f t="shared" si="526"/>
        <v>974</v>
      </c>
      <c r="D984" s="173" t="str">
        <f t="shared" si="486"/>
        <v>Dw_974</v>
      </c>
      <c r="E984" s="4">
        <v>761.76476802906973</v>
      </c>
      <c r="F984" s="195" t="s">
        <v>360</v>
      </c>
      <c r="G984" s="195">
        <v>17.5</v>
      </c>
      <c r="H984" s="3">
        <f t="shared" si="487"/>
        <v>58.385072619170671</v>
      </c>
      <c r="I984" s="196">
        <f t="shared" si="488"/>
        <v>204.77559148100906</v>
      </c>
      <c r="J984" s="1">
        <f t="shared" si="489"/>
        <v>0.3</v>
      </c>
      <c r="K984" s="280">
        <f t="shared" si="490"/>
        <v>0.69805540528602295</v>
      </c>
      <c r="L984" s="280">
        <f t="shared" si="491"/>
        <v>0.82160597290260995</v>
      </c>
      <c r="M984" s="225">
        <f t="shared" si="492"/>
        <v>1.052198356333488</v>
      </c>
      <c r="N984" s="15" t="s">
        <v>432</v>
      </c>
      <c r="O984" s="197">
        <f t="shared" si="493"/>
        <v>0.61620447967695746</v>
      </c>
      <c r="P984" s="198">
        <f t="shared" si="494"/>
        <v>0</v>
      </c>
      <c r="Q984" s="198">
        <f t="shared" si="495"/>
        <v>0</v>
      </c>
      <c r="R984" s="198">
        <f t="shared" si="496"/>
        <v>0.73721905847187963</v>
      </c>
      <c r="S984" s="77">
        <f t="shared" si="497"/>
        <v>0.9401459761999208</v>
      </c>
      <c r="T984" s="199"/>
      <c r="U984" s="3">
        <f t="shared" si="498"/>
        <v>1.9729037339575075</v>
      </c>
      <c r="V984" s="98">
        <f t="shared" si="499"/>
        <v>13.233987087775816</v>
      </c>
      <c r="W984" s="49">
        <f t="shared" si="500"/>
        <v>4.4117522732888821</v>
      </c>
      <c r="X984" s="317">
        <f t="shared" si="501"/>
        <v>9.0774834318974332E-2</v>
      </c>
      <c r="Y984" s="318">
        <v>9.0774834318974332E-2</v>
      </c>
      <c r="Z984" s="200"/>
      <c r="AA984" s="66"/>
      <c r="AB984" s="66"/>
      <c r="AC984" s="66">
        <v>250</v>
      </c>
      <c r="AD984" s="66"/>
      <c r="AE984" s="66"/>
      <c r="AF984" s="66"/>
      <c r="AG984" s="66"/>
      <c r="AH984" s="195"/>
      <c r="AI984" s="34"/>
      <c r="AJ984" s="229">
        <v>180</v>
      </c>
      <c r="AK984" s="34"/>
      <c r="AL984" s="34"/>
      <c r="AM984" s="34"/>
      <c r="AN984" s="201"/>
      <c r="AO984" s="201"/>
      <c r="AP984" s="202">
        <v>240</v>
      </c>
      <c r="AQ984" s="18"/>
      <c r="AR984" s="18"/>
      <c r="AS984" s="18"/>
      <c r="AT984" s="51"/>
      <c r="AU984" s="17"/>
      <c r="AV984" s="18"/>
      <c r="AW984" s="112"/>
      <c r="AX984" s="103"/>
      <c r="AY984" s="18"/>
      <c r="AZ984" s="18"/>
      <c r="BA984" s="18"/>
      <c r="BB984" s="17"/>
      <c r="BC984" s="19"/>
      <c r="BD984" s="19"/>
      <c r="BE984" s="19"/>
      <c r="BF984" s="17"/>
      <c r="BG984" s="18"/>
      <c r="BH984" s="18"/>
      <c r="BI984" s="128"/>
      <c r="BJ984" s="331"/>
      <c r="BK984" s="332"/>
      <c r="BL984" s="332"/>
      <c r="BM984" s="332"/>
      <c r="BN984" s="333"/>
      <c r="BO984" s="203">
        <f t="shared" si="502"/>
        <v>6.9363999999999999</v>
      </c>
      <c r="BP984" s="285">
        <v>8.417200942732638</v>
      </c>
      <c r="BQ984" s="204">
        <v>2.8659545917247375</v>
      </c>
      <c r="BR984" s="204"/>
      <c r="BS984" s="47"/>
      <c r="BT984" s="42"/>
      <c r="BU984" s="42"/>
      <c r="BV984" s="42"/>
      <c r="BW984" s="43"/>
      <c r="BX984" s="191"/>
      <c r="BY984" s="191"/>
      <c r="BZ984" s="205"/>
      <c r="CA984" s="191"/>
      <c r="CB984" s="206"/>
      <c r="CC984" s="191"/>
      <c r="CD984" s="207">
        <f t="shared" si="503"/>
        <v>61.432677444302719</v>
      </c>
      <c r="CE984" s="47" t="s">
        <v>356</v>
      </c>
      <c r="CF984" s="42">
        <v>31.8</v>
      </c>
      <c r="CG984" s="42" t="s">
        <v>353</v>
      </c>
      <c r="CH984" s="42">
        <v>175</v>
      </c>
      <c r="CI984" s="191"/>
      <c r="CJ984" s="192"/>
      <c r="CK984" s="191" t="s">
        <v>357</v>
      </c>
      <c r="CL984" s="191" t="s">
        <v>358</v>
      </c>
      <c r="CM984" s="208">
        <v>0.13</v>
      </c>
      <c r="CN984" s="191">
        <v>470</v>
      </c>
      <c r="CO984" s="205">
        <f t="shared" si="504"/>
        <v>78.033892391239846</v>
      </c>
      <c r="CP984" s="191">
        <f t="shared" si="505"/>
        <v>46.074508083227038</v>
      </c>
      <c r="CQ984" s="145" t="s">
        <v>353</v>
      </c>
      <c r="CR984" s="191">
        <v>175</v>
      </c>
      <c r="CS984" s="191"/>
      <c r="CT984" s="191"/>
      <c r="CU984" s="191"/>
      <c r="CV984" s="192"/>
      <c r="CW984" s="191" t="s">
        <v>357</v>
      </c>
      <c r="CX984" s="209" t="s">
        <v>358</v>
      </c>
      <c r="CY984" s="208">
        <v>0.13</v>
      </c>
      <c r="CZ984" s="191">
        <v>470</v>
      </c>
      <c r="DA984" s="191"/>
      <c r="DB984" s="191">
        <f t="shared" si="506"/>
        <v>58.385072619170671</v>
      </c>
      <c r="DC984" s="43">
        <f t="shared" si="507"/>
        <v>0</v>
      </c>
      <c r="DD984" s="191" t="s">
        <v>362</v>
      </c>
      <c r="DE984" s="191">
        <v>100</v>
      </c>
      <c r="DF984" s="191" t="s">
        <v>361</v>
      </c>
      <c r="DG984" s="191">
        <v>20</v>
      </c>
      <c r="DH984" s="191" t="s">
        <v>353</v>
      </c>
      <c r="DI984" s="192">
        <v>175</v>
      </c>
      <c r="DJ984" s="191"/>
      <c r="DK984" s="209"/>
      <c r="DL984" s="208"/>
      <c r="DM984" s="191"/>
      <c r="DN984" s="191">
        <f t="shared" si="508"/>
        <v>58.385072619170671</v>
      </c>
      <c r="DO984" s="192">
        <f t="shared" si="509"/>
        <v>0</v>
      </c>
      <c r="DP984" s="191">
        <v>1</v>
      </c>
      <c r="DQ984" s="191" t="s">
        <v>363</v>
      </c>
      <c r="DR984" s="191" t="s">
        <v>371</v>
      </c>
      <c r="DS984" s="208">
        <v>0.13400000000000001</v>
      </c>
      <c r="DT984" s="191">
        <v>580</v>
      </c>
      <c r="DU984" s="191">
        <f t="shared" si="510"/>
        <v>8.417200942732638</v>
      </c>
      <c r="DV984" s="191">
        <v>0.375</v>
      </c>
      <c r="DW984" s="191">
        <v>0.45</v>
      </c>
      <c r="DX984" s="192">
        <f t="shared" si="511"/>
        <v>10.238779574050454</v>
      </c>
      <c r="DY984" s="191">
        <v>1</v>
      </c>
      <c r="DZ984" s="191" t="s">
        <v>363</v>
      </c>
      <c r="EA984" s="191" t="s">
        <v>371</v>
      </c>
      <c r="EB984" s="208">
        <v>0.13400000000000001</v>
      </c>
      <c r="EC984" s="191">
        <v>580</v>
      </c>
      <c r="ED984" s="191">
        <f t="shared" si="512"/>
        <v>2.8659545917247375</v>
      </c>
      <c r="EE984" s="191">
        <v>0.47499999999999998</v>
      </c>
      <c r="EF984" s="191">
        <v>0.47499999999999998</v>
      </c>
      <c r="EG984" s="191">
        <f t="shared" si="513"/>
        <v>5.1193897870252272</v>
      </c>
      <c r="EH984" s="166">
        <f t="shared" si="514"/>
        <v>2</v>
      </c>
      <c r="EI984" s="205">
        <f t="shared" si="515"/>
        <v>3.3539363477277626</v>
      </c>
      <c r="EJ984" s="205">
        <f t="shared" si="516"/>
        <v>1.9729037339575075</v>
      </c>
      <c r="EK984" s="51">
        <f t="shared" si="524"/>
        <v>0.64305085776723003</v>
      </c>
      <c r="EL984" s="220">
        <f t="shared" si="517"/>
        <v>5.7131826136118669E-2</v>
      </c>
      <c r="EM984" s="221">
        <f t="shared" si="518"/>
        <v>6.6169935438879079</v>
      </c>
      <c r="EN984" s="191"/>
      <c r="EO984" s="313"/>
      <c r="EP984" s="192" t="s">
        <v>354</v>
      </c>
      <c r="EQ984" s="222">
        <f t="shared" si="519"/>
        <v>3.3539363477277626</v>
      </c>
      <c r="ER984" s="191">
        <f t="shared" si="520"/>
        <v>1.9729037339575075</v>
      </c>
      <c r="ES984" s="51">
        <f t="shared" si="521"/>
        <v>0.64305085776723003</v>
      </c>
      <c r="ET984" s="191">
        <f t="shared" si="525"/>
        <v>3.5253318261361186</v>
      </c>
      <c r="EU984" s="191">
        <f t="shared" si="522"/>
        <v>6.6169935438879079</v>
      </c>
      <c r="EV984" s="191"/>
      <c r="EW984" s="191"/>
      <c r="EX984" s="192" t="str">
        <f t="shared" si="523"/>
        <v>Front</v>
      </c>
      <c r="EY984" s="145"/>
      <c r="EZ984" s="191"/>
      <c r="FA984" s="191"/>
      <c r="FB984" s="191"/>
      <c r="FC984" s="191"/>
      <c r="FD984" s="191"/>
      <c r="FE984" s="191"/>
      <c r="FF984" s="192"/>
      <c r="FG984" s="145"/>
      <c r="FH984" s="191"/>
      <c r="FI984" s="191"/>
      <c r="FJ984" s="191"/>
      <c r="FK984" s="191"/>
      <c r="FL984" s="191"/>
      <c r="FM984" s="191"/>
      <c r="FN984" s="192"/>
      <c r="FO984" s="145"/>
      <c r="FP984" s="191"/>
      <c r="FQ984" s="191"/>
      <c r="FR984" s="191"/>
      <c r="FS984" s="191"/>
      <c r="FT984" s="191"/>
      <c r="FU984" s="191"/>
      <c r="FV984" s="192"/>
      <c r="FW984" s="191"/>
      <c r="FX984" s="191"/>
      <c r="FY984" s="191"/>
      <c r="FZ984" s="191"/>
      <c r="GA984" s="191"/>
      <c r="GB984" s="191"/>
      <c r="GC984" s="191"/>
      <c r="GD984" s="210"/>
      <c r="GE984" s="145"/>
      <c r="GF984" s="191"/>
      <c r="GG984" s="191"/>
      <c r="GH984" s="191"/>
      <c r="GI984" s="191"/>
      <c r="GJ984" s="191"/>
      <c r="GK984" s="191"/>
      <c r="GL984" s="210"/>
      <c r="GM984" s="145"/>
      <c r="GN984" s="191"/>
      <c r="GO984" s="191"/>
      <c r="GP984" s="191"/>
      <c r="GQ984" s="191"/>
      <c r="GR984" s="191"/>
      <c r="GS984" s="191"/>
      <c r="GT984" s="210"/>
      <c r="GU984" s="145"/>
      <c r="GV984" s="191"/>
      <c r="GW984" s="191"/>
      <c r="GX984" s="191"/>
      <c r="GY984" s="191"/>
      <c r="GZ984" s="191"/>
      <c r="HA984" s="191"/>
      <c r="HB984" s="210"/>
      <c r="HC984" s="145"/>
      <c r="HD984" s="191"/>
      <c r="HE984" s="191"/>
      <c r="HF984" s="191"/>
      <c r="HG984" s="191"/>
      <c r="HH984" s="191"/>
      <c r="HI984" s="191"/>
      <c r="HJ984" s="210"/>
      <c r="HR984" s="310"/>
    </row>
    <row r="985" spans="1:226" s="309" customFormat="1" ht="14.45" customHeight="1" x14ac:dyDescent="0.25">
      <c r="A985" s="211" t="s">
        <v>431</v>
      </c>
      <c r="B985" s="194" t="s">
        <v>0</v>
      </c>
      <c r="C985" s="31">
        <f t="shared" si="526"/>
        <v>975</v>
      </c>
      <c r="D985" s="173" t="str">
        <f t="shared" si="486"/>
        <v>Dw_975</v>
      </c>
      <c r="E985" s="4">
        <v>435.61096635776829</v>
      </c>
      <c r="F985" s="195" t="s">
        <v>360</v>
      </c>
      <c r="G985" s="195">
        <v>17.5</v>
      </c>
      <c r="H985" s="3">
        <f t="shared" si="487"/>
        <v>50.08091829102657</v>
      </c>
      <c r="I985" s="196">
        <f t="shared" si="488"/>
        <v>183.79223763797296</v>
      </c>
      <c r="J985" s="1">
        <f t="shared" si="489"/>
        <v>0.3</v>
      </c>
      <c r="K985" s="280">
        <f t="shared" si="490"/>
        <v>0.65930176819938802</v>
      </c>
      <c r="L985" s="280">
        <f t="shared" si="491"/>
        <v>0.87844742577547918</v>
      </c>
      <c r="M985" s="225">
        <f t="shared" si="492"/>
        <v>1.1009716509385847</v>
      </c>
      <c r="N985" s="15" t="s">
        <v>432</v>
      </c>
      <c r="O985" s="197">
        <f t="shared" si="493"/>
        <v>0.65883556933160936</v>
      </c>
      <c r="P985" s="198">
        <f t="shared" si="494"/>
        <v>0</v>
      </c>
      <c r="Q985" s="198">
        <f t="shared" si="495"/>
        <v>0</v>
      </c>
      <c r="R985" s="198">
        <f t="shared" si="496"/>
        <v>0.77139189490610083</v>
      </c>
      <c r="S985" s="77">
        <f t="shared" si="497"/>
        <v>0.81871491530275153</v>
      </c>
      <c r="T985" s="199"/>
      <c r="U985" s="3">
        <f t="shared" si="498"/>
        <v>2.4771435732786422</v>
      </c>
      <c r="V985" s="98">
        <f t="shared" si="499"/>
        <v>20.86321696096131</v>
      </c>
      <c r="W985" s="49">
        <f t="shared" si="500"/>
        <v>2.4004408517026228</v>
      </c>
      <c r="X985" s="317">
        <f t="shared" si="501"/>
        <v>0.17866097449332485</v>
      </c>
      <c r="Y985" s="318">
        <v>0.17866097449332491</v>
      </c>
      <c r="Z985" s="200"/>
      <c r="AA985" s="66"/>
      <c r="AB985" s="66"/>
      <c r="AC985" s="66">
        <v>250</v>
      </c>
      <c r="AD985" s="66"/>
      <c r="AE985" s="66"/>
      <c r="AF985" s="66"/>
      <c r="AG985" s="66"/>
      <c r="AH985" s="195"/>
      <c r="AI985" s="34"/>
      <c r="AJ985" s="229">
        <v>180</v>
      </c>
      <c r="AK985" s="34"/>
      <c r="AL985" s="34"/>
      <c r="AM985" s="34"/>
      <c r="AN985" s="201"/>
      <c r="AO985" s="201"/>
      <c r="AP985" s="202">
        <v>240</v>
      </c>
      <c r="AQ985" s="18"/>
      <c r="AR985" s="18"/>
      <c r="AS985" s="18"/>
      <c r="AT985" s="51"/>
      <c r="AU985" s="17"/>
      <c r="AV985" s="18"/>
      <c r="AW985" s="112"/>
      <c r="AX985" s="103"/>
      <c r="AY985" s="18"/>
      <c r="AZ985" s="18"/>
      <c r="BA985" s="18"/>
      <c r="BB985" s="17"/>
      <c r="BC985" s="19"/>
      <c r="BD985" s="19"/>
      <c r="BE985" s="19"/>
      <c r="BF985" s="17"/>
      <c r="BG985" s="18"/>
      <c r="BH985" s="18"/>
      <c r="BI985" s="128"/>
      <c r="BJ985" s="331"/>
      <c r="BK985" s="332"/>
      <c r="BL985" s="332"/>
      <c r="BM985" s="332"/>
      <c r="BN985" s="333"/>
      <c r="BO985" s="203">
        <f t="shared" si="502"/>
        <v>6.9363999999999999</v>
      </c>
      <c r="BP985" s="285">
        <v>7.2200159003267652</v>
      </c>
      <c r="BQ985" s="204">
        <v>2.9537985336383557</v>
      </c>
      <c r="BR985" s="204"/>
      <c r="BS985" s="47"/>
      <c r="BT985" s="42"/>
      <c r="BU985" s="42"/>
      <c r="BV985" s="42"/>
      <c r="BW985" s="43"/>
      <c r="BX985" s="191"/>
      <c r="BY985" s="191"/>
      <c r="BZ985" s="205"/>
      <c r="CA985" s="191"/>
      <c r="CB985" s="206"/>
      <c r="CC985" s="191"/>
      <c r="CD985" s="207">
        <f t="shared" si="503"/>
        <v>55.137671291391889</v>
      </c>
      <c r="CE985" s="47" t="s">
        <v>356</v>
      </c>
      <c r="CF985" s="42">
        <v>31.8</v>
      </c>
      <c r="CG985" s="42" t="s">
        <v>353</v>
      </c>
      <c r="CH985" s="42">
        <v>175</v>
      </c>
      <c r="CI985" s="191"/>
      <c r="CJ985" s="192"/>
      <c r="CK985" s="191" t="s">
        <v>357</v>
      </c>
      <c r="CL985" s="191" t="s">
        <v>358</v>
      </c>
      <c r="CM985" s="208">
        <v>0.13</v>
      </c>
      <c r="CN985" s="191">
        <v>470</v>
      </c>
      <c r="CO985" s="205">
        <f t="shared" si="504"/>
        <v>73.658847204491934</v>
      </c>
      <c r="CP985" s="191">
        <f t="shared" si="505"/>
        <v>41.353253468543919</v>
      </c>
      <c r="CQ985" s="145" t="s">
        <v>353</v>
      </c>
      <c r="CR985" s="191">
        <v>175</v>
      </c>
      <c r="CS985" s="191"/>
      <c r="CT985" s="191"/>
      <c r="CU985" s="191"/>
      <c r="CV985" s="192"/>
      <c r="CW985" s="191" t="s">
        <v>357</v>
      </c>
      <c r="CX985" s="209" t="s">
        <v>358</v>
      </c>
      <c r="CY985" s="208">
        <v>0.13</v>
      </c>
      <c r="CZ985" s="191">
        <v>470</v>
      </c>
      <c r="DA985" s="191"/>
      <c r="DB985" s="191">
        <f t="shared" si="506"/>
        <v>50.08091829102657</v>
      </c>
      <c r="DC985" s="43">
        <f t="shared" si="507"/>
        <v>0</v>
      </c>
      <c r="DD985" s="191" t="s">
        <v>362</v>
      </c>
      <c r="DE985" s="191">
        <v>100</v>
      </c>
      <c r="DF985" s="191" t="s">
        <v>361</v>
      </c>
      <c r="DG985" s="191">
        <v>20</v>
      </c>
      <c r="DH985" s="191" t="s">
        <v>353</v>
      </c>
      <c r="DI985" s="192">
        <v>175</v>
      </c>
      <c r="DJ985" s="191"/>
      <c r="DK985" s="209"/>
      <c r="DL985" s="208"/>
      <c r="DM985" s="191"/>
      <c r="DN985" s="191">
        <f t="shared" si="508"/>
        <v>50.08091829102657</v>
      </c>
      <c r="DO985" s="192">
        <f t="shared" si="509"/>
        <v>0</v>
      </c>
      <c r="DP985" s="191">
        <v>1</v>
      </c>
      <c r="DQ985" s="191" t="s">
        <v>363</v>
      </c>
      <c r="DR985" s="191" t="s">
        <v>371</v>
      </c>
      <c r="DS985" s="208">
        <v>0.13400000000000001</v>
      </c>
      <c r="DT985" s="191">
        <v>580</v>
      </c>
      <c r="DU985" s="191">
        <f t="shared" si="510"/>
        <v>7.2200159003267652</v>
      </c>
      <c r="DV985" s="191">
        <v>0.375</v>
      </c>
      <c r="DW985" s="191">
        <v>0.45</v>
      </c>
      <c r="DX985" s="192">
        <f t="shared" si="511"/>
        <v>9.1896118818986476</v>
      </c>
      <c r="DY985" s="191">
        <v>1</v>
      </c>
      <c r="DZ985" s="191" t="s">
        <v>363</v>
      </c>
      <c r="EA985" s="191" t="s">
        <v>371</v>
      </c>
      <c r="EB985" s="208">
        <v>0.13400000000000001</v>
      </c>
      <c r="EC985" s="191">
        <v>580</v>
      </c>
      <c r="ED985" s="191">
        <f t="shared" si="512"/>
        <v>2.9537985336383557</v>
      </c>
      <c r="EE985" s="191">
        <v>0.47499999999999998</v>
      </c>
      <c r="EF985" s="191">
        <v>0.47499999999999998</v>
      </c>
      <c r="EG985" s="191">
        <f t="shared" si="513"/>
        <v>4.5948059409493238</v>
      </c>
      <c r="EH985" s="166">
        <f t="shared" si="514"/>
        <v>2</v>
      </c>
      <c r="EI985" s="205">
        <f t="shared" si="515"/>
        <v>4.2111440745736912</v>
      </c>
      <c r="EJ985" s="205">
        <f t="shared" si="516"/>
        <v>2.4771435732786422</v>
      </c>
      <c r="EK985" s="51">
        <f t="shared" si="524"/>
        <v>0.23832748017985672</v>
      </c>
      <c r="EL985" s="220">
        <f t="shared" si="517"/>
        <v>1.3626279627131543</v>
      </c>
      <c r="EM985" s="221">
        <f t="shared" si="518"/>
        <v>10.431608480480655</v>
      </c>
      <c r="EN985" s="191"/>
      <c r="EO985" s="313"/>
      <c r="EP985" s="192" t="s">
        <v>354</v>
      </c>
      <c r="EQ985" s="222">
        <f t="shared" si="519"/>
        <v>4.2111440745736912</v>
      </c>
      <c r="ER985" s="191">
        <f t="shared" si="520"/>
        <v>2.4771435732786422</v>
      </c>
      <c r="ES985" s="51">
        <f t="shared" si="521"/>
        <v>0.23832748017985672</v>
      </c>
      <c r="ET985" s="191">
        <f t="shared" si="525"/>
        <v>1.3626279627131543</v>
      </c>
      <c r="EU985" s="191">
        <f t="shared" si="522"/>
        <v>10.431608480480655</v>
      </c>
      <c r="EV985" s="191"/>
      <c r="EW985" s="191"/>
      <c r="EX985" s="192" t="str">
        <f t="shared" si="523"/>
        <v>Rear</v>
      </c>
      <c r="EY985" s="145"/>
      <c r="EZ985" s="191"/>
      <c r="FA985" s="191"/>
      <c r="FB985" s="191"/>
      <c r="FC985" s="191"/>
      <c r="FD985" s="191"/>
      <c r="FE985" s="191"/>
      <c r="FF985" s="192"/>
      <c r="FG985" s="145"/>
      <c r="FH985" s="191"/>
      <c r="FI985" s="191"/>
      <c r="FJ985" s="191"/>
      <c r="FK985" s="191"/>
      <c r="FL985" s="191"/>
      <c r="FM985" s="191"/>
      <c r="FN985" s="192"/>
      <c r="FO985" s="145"/>
      <c r="FP985" s="191"/>
      <c r="FQ985" s="191"/>
      <c r="FR985" s="191"/>
      <c r="FS985" s="191"/>
      <c r="FT985" s="191"/>
      <c r="FU985" s="191"/>
      <c r="FV985" s="192"/>
      <c r="FW985" s="191"/>
      <c r="FX985" s="191"/>
      <c r="FY985" s="191"/>
      <c r="FZ985" s="191"/>
      <c r="GA985" s="191"/>
      <c r="GB985" s="191"/>
      <c r="GC985" s="191"/>
      <c r="GD985" s="210"/>
      <c r="GE985" s="145"/>
      <c r="GF985" s="191"/>
      <c r="GG985" s="191"/>
      <c r="GH985" s="191"/>
      <c r="GI985" s="191"/>
      <c r="GJ985" s="191"/>
      <c r="GK985" s="191"/>
      <c r="GL985" s="210"/>
      <c r="GM985" s="145"/>
      <c r="GN985" s="191"/>
      <c r="GO985" s="191"/>
      <c r="GP985" s="191"/>
      <c r="GQ985" s="191"/>
      <c r="GR985" s="191"/>
      <c r="GS985" s="191"/>
      <c r="GT985" s="210"/>
      <c r="GU985" s="145"/>
      <c r="GV985" s="191"/>
      <c r="GW985" s="191"/>
      <c r="GX985" s="191"/>
      <c r="GY985" s="191"/>
      <c r="GZ985" s="191"/>
      <c r="HA985" s="191"/>
      <c r="HB985" s="210"/>
      <c r="HC985" s="145"/>
      <c r="HD985" s="191"/>
      <c r="HE985" s="191"/>
      <c r="HF985" s="191"/>
      <c r="HG985" s="191"/>
      <c r="HH985" s="191"/>
      <c r="HI985" s="191"/>
      <c r="HJ985" s="210"/>
      <c r="HR985" s="310"/>
    </row>
    <row r="986" spans="1:226" s="309" customFormat="1" ht="14.45" customHeight="1" x14ac:dyDescent="0.25">
      <c r="A986" s="211" t="s">
        <v>431</v>
      </c>
      <c r="B986" s="194" t="s">
        <v>0</v>
      </c>
      <c r="C986" s="31">
        <f t="shared" si="526"/>
        <v>976</v>
      </c>
      <c r="D986" s="173" t="str">
        <f t="shared" si="486"/>
        <v>Dw_976</v>
      </c>
      <c r="E986" s="4">
        <v>384.66413638881812</v>
      </c>
      <c r="F986" s="195" t="s">
        <v>360</v>
      </c>
      <c r="G986" s="195">
        <v>17.5</v>
      </c>
      <c r="H986" s="3">
        <f t="shared" si="487"/>
        <v>54.066554258039069</v>
      </c>
      <c r="I986" s="196">
        <f t="shared" si="488"/>
        <v>193.37812986688843</v>
      </c>
      <c r="J986" s="1">
        <f t="shared" si="489"/>
        <v>0.3</v>
      </c>
      <c r="K986" s="280">
        <f t="shared" si="490"/>
        <v>0.68054929239002515</v>
      </c>
      <c r="L986" s="280">
        <f t="shared" si="491"/>
        <v>0.83081153660979623</v>
      </c>
      <c r="M986" s="225">
        <f t="shared" si="492"/>
        <v>1.0730004853497872</v>
      </c>
      <c r="N986" s="15" t="s">
        <v>432</v>
      </c>
      <c r="O986" s="197">
        <f t="shared" si="493"/>
        <v>0.62310865245734715</v>
      </c>
      <c r="P986" s="198">
        <f t="shared" si="494"/>
        <v>0</v>
      </c>
      <c r="Q986" s="198">
        <f t="shared" si="495"/>
        <v>0</v>
      </c>
      <c r="R986" s="198">
        <f t="shared" si="496"/>
        <v>0.75179399662426927</v>
      </c>
      <c r="S986" s="77">
        <f t="shared" si="497"/>
        <v>0.8794018014565963</v>
      </c>
      <c r="T986" s="199"/>
      <c r="U986" s="3">
        <f t="shared" si="498"/>
        <v>2.1294562880445214</v>
      </c>
      <c r="V986" s="98">
        <f t="shared" si="499"/>
        <v>15.417585881153995</v>
      </c>
      <c r="W986" s="49">
        <f t="shared" si="500"/>
        <v>3.5068106430416219</v>
      </c>
      <c r="X986" s="317">
        <f t="shared" si="501"/>
        <v>0.11634383767184152</v>
      </c>
      <c r="Y986" s="318">
        <v>0.1163438376718415</v>
      </c>
      <c r="Z986" s="200"/>
      <c r="AA986" s="66"/>
      <c r="AB986" s="66"/>
      <c r="AC986" s="66">
        <v>250</v>
      </c>
      <c r="AD986" s="66"/>
      <c r="AE986" s="66"/>
      <c r="AF986" s="66"/>
      <c r="AG986" s="66"/>
      <c r="AH986" s="195"/>
      <c r="AI986" s="34"/>
      <c r="AJ986" s="229">
        <v>180</v>
      </c>
      <c r="AK986" s="34"/>
      <c r="AL986" s="34"/>
      <c r="AM986" s="34"/>
      <c r="AN986" s="201"/>
      <c r="AO986" s="201"/>
      <c r="AP986" s="202">
        <v>240</v>
      </c>
      <c r="AQ986" s="18"/>
      <c r="AR986" s="18"/>
      <c r="AS986" s="18"/>
      <c r="AT986" s="51"/>
      <c r="AU986" s="17"/>
      <c r="AV986" s="18"/>
      <c r="AW986" s="112"/>
      <c r="AX986" s="103"/>
      <c r="AY986" s="18"/>
      <c r="AZ986" s="18"/>
      <c r="BA986" s="18"/>
      <c r="BB986" s="17"/>
      <c r="BC986" s="19"/>
      <c r="BD986" s="19"/>
      <c r="BE986" s="19"/>
      <c r="BF986" s="17"/>
      <c r="BG986" s="18"/>
      <c r="BH986" s="18"/>
      <c r="BI986" s="128"/>
      <c r="BJ986" s="331"/>
      <c r="BK986" s="332"/>
      <c r="BL986" s="332"/>
      <c r="BM986" s="332"/>
      <c r="BN986" s="333"/>
      <c r="BO986" s="203">
        <f t="shared" si="502"/>
        <v>6.9363999999999999</v>
      </c>
      <c r="BP986" s="285">
        <v>7.7946130929645161</v>
      </c>
      <c r="BQ986" s="204">
        <v>2.8933862461748485</v>
      </c>
      <c r="BR986" s="204"/>
      <c r="BS986" s="47"/>
      <c r="BT986" s="42"/>
      <c r="BU986" s="42"/>
      <c r="BV986" s="42"/>
      <c r="BW986" s="43"/>
      <c r="BX986" s="191"/>
      <c r="BY986" s="191"/>
      <c r="BZ986" s="205"/>
      <c r="CA986" s="191"/>
      <c r="CB986" s="206"/>
      <c r="CC986" s="191"/>
      <c r="CD986" s="207">
        <f t="shared" si="503"/>
        <v>58.01343896006653</v>
      </c>
      <c r="CE986" s="47" t="s">
        <v>356</v>
      </c>
      <c r="CF986" s="42">
        <v>31.8</v>
      </c>
      <c r="CG986" s="42" t="s">
        <v>353</v>
      </c>
      <c r="CH986" s="42">
        <v>175</v>
      </c>
      <c r="CI986" s="191"/>
      <c r="CJ986" s="192"/>
      <c r="CK986" s="191" t="s">
        <v>357</v>
      </c>
      <c r="CL986" s="191" t="s">
        <v>358</v>
      </c>
      <c r="CM986" s="208">
        <v>0.13</v>
      </c>
      <c r="CN986" s="191">
        <v>470</v>
      </c>
      <c r="CO986" s="205">
        <f t="shared" si="504"/>
        <v>75.273467499382434</v>
      </c>
      <c r="CP986" s="191">
        <f t="shared" si="505"/>
        <v>43.510079220049896</v>
      </c>
      <c r="CQ986" s="145" t="s">
        <v>353</v>
      </c>
      <c r="CR986" s="191">
        <v>175</v>
      </c>
      <c r="CS986" s="191"/>
      <c r="CT986" s="191"/>
      <c r="CU986" s="191"/>
      <c r="CV986" s="192"/>
      <c r="CW986" s="191" t="s">
        <v>357</v>
      </c>
      <c r="CX986" s="209" t="s">
        <v>358</v>
      </c>
      <c r="CY986" s="208">
        <v>0.13</v>
      </c>
      <c r="CZ986" s="191">
        <v>470</v>
      </c>
      <c r="DA986" s="191"/>
      <c r="DB986" s="191">
        <f t="shared" si="506"/>
        <v>54.066554258039069</v>
      </c>
      <c r="DC986" s="43">
        <f t="shared" si="507"/>
        <v>0</v>
      </c>
      <c r="DD986" s="191" t="s">
        <v>362</v>
      </c>
      <c r="DE986" s="191">
        <v>100</v>
      </c>
      <c r="DF986" s="191" t="s">
        <v>361</v>
      </c>
      <c r="DG986" s="191">
        <v>20</v>
      </c>
      <c r="DH986" s="191" t="s">
        <v>353</v>
      </c>
      <c r="DI986" s="192">
        <v>175</v>
      </c>
      <c r="DJ986" s="191"/>
      <c r="DK986" s="209"/>
      <c r="DL986" s="208"/>
      <c r="DM986" s="191"/>
      <c r="DN986" s="191">
        <f t="shared" si="508"/>
        <v>54.066554258039069</v>
      </c>
      <c r="DO986" s="192">
        <f t="shared" si="509"/>
        <v>0</v>
      </c>
      <c r="DP986" s="191">
        <v>1</v>
      </c>
      <c r="DQ986" s="191" t="s">
        <v>363</v>
      </c>
      <c r="DR986" s="191" t="s">
        <v>371</v>
      </c>
      <c r="DS986" s="208">
        <v>0.13400000000000001</v>
      </c>
      <c r="DT986" s="191">
        <v>580</v>
      </c>
      <c r="DU986" s="191">
        <f t="shared" si="510"/>
        <v>7.7946130929645161</v>
      </c>
      <c r="DV986" s="191">
        <v>0.375</v>
      </c>
      <c r="DW986" s="191">
        <v>0.45</v>
      </c>
      <c r="DX986" s="192">
        <f t="shared" si="511"/>
        <v>9.6689064933444229</v>
      </c>
      <c r="DY986" s="191">
        <v>1</v>
      </c>
      <c r="DZ986" s="191" t="s">
        <v>363</v>
      </c>
      <c r="EA986" s="191" t="s">
        <v>371</v>
      </c>
      <c r="EB986" s="208">
        <v>0.13400000000000001</v>
      </c>
      <c r="EC986" s="191">
        <v>580</v>
      </c>
      <c r="ED986" s="191">
        <f t="shared" si="512"/>
        <v>2.8933862461748485</v>
      </c>
      <c r="EE986" s="191">
        <v>0.47499999999999998</v>
      </c>
      <c r="EF986" s="191">
        <v>0.47499999999999998</v>
      </c>
      <c r="EG986" s="191">
        <f t="shared" si="513"/>
        <v>4.8344532466722114</v>
      </c>
      <c r="EH986" s="166">
        <f t="shared" si="514"/>
        <v>2</v>
      </c>
      <c r="EI986" s="205">
        <f t="shared" si="515"/>
        <v>3.6200756896756863</v>
      </c>
      <c r="EJ986" s="205">
        <f t="shared" si="516"/>
        <v>2.1294562880445214</v>
      </c>
      <c r="EK986" s="51">
        <f t="shared" si="524"/>
        <v>0.51392995813032716</v>
      </c>
      <c r="EL986" s="220">
        <f t="shared" si="517"/>
        <v>1.6581621551621568</v>
      </c>
      <c r="EM986" s="221">
        <f t="shared" si="518"/>
        <v>7.7087929405769975</v>
      </c>
      <c r="EN986" s="191"/>
      <c r="EO986" s="313"/>
      <c r="EP986" s="192" t="s">
        <v>354</v>
      </c>
      <c r="EQ986" s="222">
        <f t="shared" si="519"/>
        <v>3.6200756896756863</v>
      </c>
      <c r="ER986" s="191">
        <f t="shared" si="520"/>
        <v>2.1294562880445214</v>
      </c>
      <c r="ES986" s="51">
        <f t="shared" si="521"/>
        <v>0.51392995813032716</v>
      </c>
      <c r="ET986" s="191">
        <f t="shared" si="525"/>
        <v>1.6581621551621568</v>
      </c>
      <c r="EU986" s="191">
        <f t="shared" si="522"/>
        <v>7.7087929405769975</v>
      </c>
      <c r="EV986" s="191"/>
      <c r="EW986" s="191"/>
      <c r="EX986" s="192" t="str">
        <f t="shared" si="523"/>
        <v>Rear</v>
      </c>
      <c r="EY986" s="145"/>
      <c r="EZ986" s="191"/>
      <c r="FA986" s="191"/>
      <c r="FB986" s="191"/>
      <c r="FC986" s="191"/>
      <c r="FD986" s="191"/>
      <c r="FE986" s="191"/>
      <c r="FF986" s="192"/>
      <c r="FG986" s="145"/>
      <c r="FH986" s="191"/>
      <c r="FI986" s="191"/>
      <c r="FJ986" s="191"/>
      <c r="FK986" s="191"/>
      <c r="FL986" s="191"/>
      <c r="FM986" s="191"/>
      <c r="FN986" s="192"/>
      <c r="FO986" s="145"/>
      <c r="FP986" s="191"/>
      <c r="FQ986" s="191"/>
      <c r="FR986" s="191"/>
      <c r="FS986" s="191"/>
      <c r="FT986" s="191"/>
      <c r="FU986" s="191"/>
      <c r="FV986" s="192"/>
      <c r="FW986" s="191"/>
      <c r="FX986" s="191"/>
      <c r="FY986" s="191"/>
      <c r="FZ986" s="191"/>
      <c r="GA986" s="191"/>
      <c r="GB986" s="191"/>
      <c r="GC986" s="191"/>
      <c r="GD986" s="210"/>
      <c r="GE986" s="145"/>
      <c r="GF986" s="191"/>
      <c r="GG986" s="191"/>
      <c r="GH986" s="191"/>
      <c r="GI986" s="191"/>
      <c r="GJ986" s="191"/>
      <c r="GK986" s="191"/>
      <c r="GL986" s="210"/>
      <c r="GM986" s="145"/>
      <c r="GN986" s="191"/>
      <c r="GO986" s="191"/>
      <c r="GP986" s="191"/>
      <c r="GQ986" s="191"/>
      <c r="GR986" s="191"/>
      <c r="GS986" s="191"/>
      <c r="GT986" s="210"/>
      <c r="GU986" s="145"/>
      <c r="GV986" s="191"/>
      <c r="GW986" s="191"/>
      <c r="GX986" s="191"/>
      <c r="GY986" s="191"/>
      <c r="GZ986" s="191"/>
      <c r="HA986" s="191"/>
      <c r="HB986" s="210"/>
      <c r="HC986" s="145"/>
      <c r="HD986" s="191"/>
      <c r="HE986" s="191"/>
      <c r="HF986" s="191"/>
      <c r="HG986" s="191"/>
      <c r="HH986" s="191"/>
      <c r="HI986" s="191"/>
      <c r="HJ986" s="210"/>
      <c r="HR986" s="310"/>
    </row>
    <row r="987" spans="1:226" s="309" customFormat="1" ht="14.45" customHeight="1" x14ac:dyDescent="0.25">
      <c r="A987" s="211" t="s">
        <v>431</v>
      </c>
      <c r="B987" s="194" t="s">
        <v>0</v>
      </c>
      <c r="C987" s="31">
        <f t="shared" si="526"/>
        <v>977</v>
      </c>
      <c r="D987" s="173" t="str">
        <f t="shared" si="486"/>
        <v>Dw_977</v>
      </c>
      <c r="E987" s="4">
        <v>487.71315552786018</v>
      </c>
      <c r="F987" s="195" t="s">
        <v>360</v>
      </c>
      <c r="G987" s="195">
        <v>17.5</v>
      </c>
      <c r="H987" s="3">
        <f t="shared" si="487"/>
        <v>54.745868307143688</v>
      </c>
      <c r="I987" s="196">
        <f t="shared" si="488"/>
        <v>194.93506792899439</v>
      </c>
      <c r="J987" s="1">
        <f t="shared" si="489"/>
        <v>0.3</v>
      </c>
      <c r="K987" s="280">
        <f t="shared" si="490"/>
        <v>0.68443633316801999</v>
      </c>
      <c r="L987" s="280">
        <f t="shared" si="491"/>
        <v>0.81717518104012332</v>
      </c>
      <c r="M987" s="225">
        <f t="shared" si="492"/>
        <v>1.0682179712741409</v>
      </c>
      <c r="N987" s="15" t="s">
        <v>432</v>
      </c>
      <c r="O987" s="197">
        <f t="shared" si="493"/>
        <v>0.61288138578009255</v>
      </c>
      <c r="P987" s="198">
        <f t="shared" si="494"/>
        <v>0</v>
      </c>
      <c r="Q987" s="198">
        <f t="shared" si="495"/>
        <v>0</v>
      </c>
      <c r="R987" s="198">
        <f t="shared" si="496"/>
        <v>0.7484431450450455</v>
      </c>
      <c r="S987" s="77">
        <f t="shared" si="497"/>
        <v>0.8903044414061182</v>
      </c>
      <c r="T987" s="199"/>
      <c r="U987" s="3">
        <f t="shared" si="498"/>
        <v>2.0204172402037153</v>
      </c>
      <c r="V987" s="98">
        <f t="shared" si="499"/>
        <v>13.879091803342151</v>
      </c>
      <c r="W987" s="49">
        <f t="shared" si="500"/>
        <v>3.9444849189599442</v>
      </c>
      <c r="X987" s="317">
        <f t="shared" si="501"/>
        <v>0.10120258541152162</v>
      </c>
      <c r="Y987" s="318">
        <v>0.10120258541152161</v>
      </c>
      <c r="Z987" s="200"/>
      <c r="AA987" s="66"/>
      <c r="AB987" s="66"/>
      <c r="AC987" s="66">
        <v>250</v>
      </c>
      <c r="AD987" s="66"/>
      <c r="AE987" s="66"/>
      <c r="AF987" s="66"/>
      <c r="AG987" s="66"/>
      <c r="AH987" s="195"/>
      <c r="AI987" s="34"/>
      <c r="AJ987" s="229">
        <v>180</v>
      </c>
      <c r="AK987" s="34"/>
      <c r="AL987" s="34"/>
      <c r="AM987" s="34"/>
      <c r="AN987" s="201"/>
      <c r="AO987" s="201"/>
      <c r="AP987" s="202">
        <v>240</v>
      </c>
      <c r="AQ987" s="18"/>
      <c r="AR987" s="18"/>
      <c r="AS987" s="18"/>
      <c r="AT987" s="51"/>
      <c r="AU987" s="17"/>
      <c r="AV987" s="18"/>
      <c r="AW987" s="112"/>
      <c r="AX987" s="103"/>
      <c r="AY987" s="18"/>
      <c r="AZ987" s="18"/>
      <c r="BA987" s="18"/>
      <c r="BB987" s="17"/>
      <c r="BC987" s="19"/>
      <c r="BD987" s="19"/>
      <c r="BE987" s="19"/>
      <c r="BF987" s="17"/>
      <c r="BG987" s="18"/>
      <c r="BH987" s="18"/>
      <c r="BI987" s="128"/>
      <c r="BJ987" s="331"/>
      <c r="BK987" s="332"/>
      <c r="BL987" s="332"/>
      <c r="BM987" s="332"/>
      <c r="BN987" s="333"/>
      <c r="BO987" s="203">
        <f t="shared" si="502"/>
        <v>6.9363999999999999</v>
      </c>
      <c r="BP987" s="285">
        <v>7.8925477635579968</v>
      </c>
      <c r="BQ987" s="204">
        <v>2.8809640669408521</v>
      </c>
      <c r="BR987" s="204"/>
      <c r="BS987" s="47"/>
      <c r="BT987" s="42"/>
      <c r="BU987" s="42"/>
      <c r="BV987" s="42"/>
      <c r="BW987" s="43"/>
      <c r="BX987" s="191"/>
      <c r="BY987" s="191"/>
      <c r="BZ987" s="205"/>
      <c r="CA987" s="191"/>
      <c r="CB987" s="206"/>
      <c r="CC987" s="191"/>
      <c r="CD987" s="207">
        <f t="shared" si="503"/>
        <v>58.480520378698316</v>
      </c>
      <c r="CE987" s="47" t="s">
        <v>356</v>
      </c>
      <c r="CF987" s="42">
        <v>31.8</v>
      </c>
      <c r="CG987" s="42" t="s">
        <v>353</v>
      </c>
      <c r="CH987" s="42">
        <v>175</v>
      </c>
      <c r="CI987" s="191"/>
      <c r="CJ987" s="192"/>
      <c r="CK987" s="191" t="s">
        <v>357</v>
      </c>
      <c r="CL987" s="191" t="s">
        <v>358</v>
      </c>
      <c r="CM987" s="208">
        <v>0.13</v>
      </c>
      <c r="CN987" s="191">
        <v>470</v>
      </c>
      <c r="CO987" s="205">
        <f t="shared" si="504"/>
        <v>75.471777463279125</v>
      </c>
      <c r="CP987" s="191">
        <f t="shared" si="505"/>
        <v>43.860390284023737</v>
      </c>
      <c r="CQ987" s="145" t="s">
        <v>353</v>
      </c>
      <c r="CR987" s="191">
        <v>175</v>
      </c>
      <c r="CS987" s="191"/>
      <c r="CT987" s="191"/>
      <c r="CU987" s="191"/>
      <c r="CV987" s="192"/>
      <c r="CW987" s="191" t="s">
        <v>357</v>
      </c>
      <c r="CX987" s="209" t="s">
        <v>358</v>
      </c>
      <c r="CY987" s="208">
        <v>0.13</v>
      </c>
      <c r="CZ987" s="191">
        <v>470</v>
      </c>
      <c r="DA987" s="191"/>
      <c r="DB987" s="191">
        <f t="shared" si="506"/>
        <v>54.745868307143688</v>
      </c>
      <c r="DC987" s="43">
        <f t="shared" si="507"/>
        <v>0</v>
      </c>
      <c r="DD987" s="191" t="s">
        <v>362</v>
      </c>
      <c r="DE987" s="191">
        <v>100</v>
      </c>
      <c r="DF987" s="191" t="s">
        <v>361</v>
      </c>
      <c r="DG987" s="191">
        <v>20</v>
      </c>
      <c r="DH987" s="191" t="s">
        <v>353</v>
      </c>
      <c r="DI987" s="192">
        <v>175</v>
      </c>
      <c r="DJ987" s="191"/>
      <c r="DK987" s="209"/>
      <c r="DL987" s="208"/>
      <c r="DM987" s="191"/>
      <c r="DN987" s="191">
        <f t="shared" si="508"/>
        <v>54.745868307143688</v>
      </c>
      <c r="DO987" s="192">
        <f t="shared" si="509"/>
        <v>0</v>
      </c>
      <c r="DP987" s="191">
        <v>1</v>
      </c>
      <c r="DQ987" s="191" t="s">
        <v>363</v>
      </c>
      <c r="DR987" s="191" t="s">
        <v>371</v>
      </c>
      <c r="DS987" s="208">
        <v>0.13400000000000001</v>
      </c>
      <c r="DT987" s="191">
        <v>580</v>
      </c>
      <c r="DU987" s="191">
        <f t="shared" si="510"/>
        <v>7.8925477635579968</v>
      </c>
      <c r="DV987" s="191">
        <v>0.375</v>
      </c>
      <c r="DW987" s="191">
        <v>0.45</v>
      </c>
      <c r="DX987" s="192">
        <f t="shared" si="511"/>
        <v>9.7467533964497193</v>
      </c>
      <c r="DY987" s="191">
        <v>1</v>
      </c>
      <c r="DZ987" s="191" t="s">
        <v>363</v>
      </c>
      <c r="EA987" s="191" t="s">
        <v>371</v>
      </c>
      <c r="EB987" s="208">
        <v>0.13400000000000001</v>
      </c>
      <c r="EC987" s="191">
        <v>580</v>
      </c>
      <c r="ED987" s="191">
        <f t="shared" si="512"/>
        <v>2.8809640669408521</v>
      </c>
      <c r="EE987" s="191">
        <v>0.47499999999999998</v>
      </c>
      <c r="EF987" s="191">
        <v>0.47499999999999998</v>
      </c>
      <c r="EG987" s="191">
        <f t="shared" si="513"/>
        <v>4.8733766982248596</v>
      </c>
      <c r="EH987" s="166">
        <f t="shared" si="514"/>
        <v>2</v>
      </c>
      <c r="EI987" s="205">
        <f t="shared" si="515"/>
        <v>3.4347093083463158</v>
      </c>
      <c r="EJ987" s="205">
        <f t="shared" si="516"/>
        <v>2.0204172402037153</v>
      </c>
      <c r="EK987" s="51">
        <f t="shared" si="524"/>
        <v>0.61054682673713678</v>
      </c>
      <c r="EL987" s="220">
        <f t="shared" si="517"/>
        <v>1.6745345826842062E-2</v>
      </c>
      <c r="EM987" s="221">
        <f t="shared" si="518"/>
        <v>6.9395459016710754</v>
      </c>
      <c r="EN987" s="191"/>
      <c r="EO987" s="313"/>
      <c r="EP987" s="192" t="s">
        <v>354</v>
      </c>
      <c r="EQ987" s="222">
        <f t="shared" si="519"/>
        <v>3.4347093083463158</v>
      </c>
      <c r="ER987" s="191">
        <f t="shared" si="520"/>
        <v>2.0204172402037153</v>
      </c>
      <c r="ES987" s="51">
        <f t="shared" si="521"/>
        <v>0.61054682673713678</v>
      </c>
      <c r="ET987" s="191">
        <f t="shared" si="525"/>
        <v>3.484945345826842</v>
      </c>
      <c r="EU987" s="191">
        <f t="shared" si="522"/>
        <v>6.9395459016710754</v>
      </c>
      <c r="EV987" s="191"/>
      <c r="EW987" s="191"/>
      <c r="EX987" s="192" t="str">
        <f t="shared" si="523"/>
        <v>Front</v>
      </c>
      <c r="EY987" s="145"/>
      <c r="EZ987" s="191"/>
      <c r="FA987" s="191"/>
      <c r="FB987" s="191"/>
      <c r="FC987" s="191"/>
      <c r="FD987" s="191"/>
      <c r="FE987" s="191"/>
      <c r="FF987" s="192"/>
      <c r="FG987" s="145"/>
      <c r="FH987" s="191"/>
      <c r="FI987" s="191"/>
      <c r="FJ987" s="191"/>
      <c r="FK987" s="191"/>
      <c r="FL987" s="191"/>
      <c r="FM987" s="191"/>
      <c r="FN987" s="192"/>
      <c r="FO987" s="145"/>
      <c r="FP987" s="191"/>
      <c r="FQ987" s="191"/>
      <c r="FR987" s="191"/>
      <c r="FS987" s="191"/>
      <c r="FT987" s="191"/>
      <c r="FU987" s="191"/>
      <c r="FV987" s="192"/>
      <c r="FW987" s="191"/>
      <c r="FX987" s="191"/>
      <c r="FY987" s="191"/>
      <c r="FZ987" s="191"/>
      <c r="GA987" s="191"/>
      <c r="GB987" s="191"/>
      <c r="GC987" s="191"/>
      <c r="GD987" s="210"/>
      <c r="GE987" s="145"/>
      <c r="GF987" s="191"/>
      <c r="GG987" s="191"/>
      <c r="GH987" s="191"/>
      <c r="GI987" s="191"/>
      <c r="GJ987" s="191"/>
      <c r="GK987" s="191"/>
      <c r="GL987" s="210"/>
      <c r="GM987" s="145"/>
      <c r="GN987" s="191"/>
      <c r="GO987" s="191"/>
      <c r="GP987" s="191"/>
      <c r="GQ987" s="191"/>
      <c r="GR987" s="191"/>
      <c r="GS987" s="191"/>
      <c r="GT987" s="210"/>
      <c r="GU987" s="145"/>
      <c r="GV987" s="191"/>
      <c r="GW987" s="191"/>
      <c r="GX987" s="191"/>
      <c r="GY987" s="191"/>
      <c r="GZ987" s="191"/>
      <c r="HA987" s="191"/>
      <c r="HB987" s="210"/>
      <c r="HC987" s="145"/>
      <c r="HD987" s="191"/>
      <c r="HE987" s="191"/>
      <c r="HF987" s="191"/>
      <c r="HG987" s="191"/>
      <c r="HH987" s="191"/>
      <c r="HI987" s="191"/>
      <c r="HJ987" s="210"/>
      <c r="HR987" s="310"/>
    </row>
    <row r="988" spans="1:226" s="309" customFormat="1" ht="14.45" customHeight="1" x14ac:dyDescent="0.25">
      <c r="A988" s="211" t="s">
        <v>431</v>
      </c>
      <c r="B988" s="194" t="s">
        <v>0</v>
      </c>
      <c r="C988" s="31">
        <f t="shared" si="526"/>
        <v>978</v>
      </c>
      <c r="D988" s="173" t="str">
        <f t="shared" si="486"/>
        <v>Dw_978</v>
      </c>
      <c r="E988" s="4">
        <v>439.00092641720852</v>
      </c>
      <c r="F988" s="195" t="s">
        <v>360</v>
      </c>
      <c r="G988" s="195">
        <v>17.5</v>
      </c>
      <c r="H988" s="3">
        <f t="shared" si="487"/>
        <v>60.628005736285587</v>
      </c>
      <c r="I988" s="196">
        <f t="shared" si="488"/>
        <v>213.0203568529536</v>
      </c>
      <c r="J988" s="1">
        <f t="shared" si="489"/>
        <v>0.3</v>
      </c>
      <c r="K988" s="280">
        <f t="shared" si="490"/>
        <v>0.69641544099706576</v>
      </c>
      <c r="L988" s="280">
        <f t="shared" si="491"/>
        <v>0.81416478947395166</v>
      </c>
      <c r="M988" s="225">
        <f t="shared" si="492"/>
        <v>1.054069093643939</v>
      </c>
      <c r="N988" s="15" t="s">
        <v>432</v>
      </c>
      <c r="O988" s="197">
        <f t="shared" si="493"/>
        <v>0.6106235921054638</v>
      </c>
      <c r="P988" s="198">
        <f t="shared" si="494"/>
        <v>0</v>
      </c>
      <c r="Q988" s="198">
        <f t="shared" si="495"/>
        <v>0</v>
      </c>
      <c r="R988" s="198">
        <f t="shared" si="496"/>
        <v>0.73852978395472924</v>
      </c>
      <c r="S988" s="77">
        <f t="shared" si="497"/>
        <v>0.95769083695271695</v>
      </c>
      <c r="T988" s="199"/>
      <c r="U988" s="3">
        <f t="shared" si="498"/>
        <v>1.9756982952951501</v>
      </c>
      <c r="V988" s="98">
        <f t="shared" si="499"/>
        <v>13.271504763709352</v>
      </c>
      <c r="W988" s="49">
        <f t="shared" si="500"/>
        <v>4.5682842161253321</v>
      </c>
      <c r="X988" s="317">
        <f t="shared" si="501"/>
        <v>8.7570811042089081E-2</v>
      </c>
      <c r="Y988" s="318">
        <v>8.7570811042089053E-2</v>
      </c>
      <c r="Z988" s="200"/>
      <c r="AA988" s="66"/>
      <c r="AB988" s="66"/>
      <c r="AC988" s="66">
        <v>250</v>
      </c>
      <c r="AD988" s="66"/>
      <c r="AE988" s="66"/>
      <c r="AF988" s="66"/>
      <c r="AG988" s="66"/>
      <c r="AH988" s="195"/>
      <c r="AI988" s="34"/>
      <c r="AJ988" s="229">
        <v>180</v>
      </c>
      <c r="AK988" s="34"/>
      <c r="AL988" s="34"/>
      <c r="AM988" s="34"/>
      <c r="AN988" s="201"/>
      <c r="AO988" s="201"/>
      <c r="AP988" s="202">
        <v>240</v>
      </c>
      <c r="AQ988" s="18"/>
      <c r="AR988" s="18"/>
      <c r="AS988" s="18"/>
      <c r="AT988" s="51"/>
      <c r="AU988" s="17"/>
      <c r="AV988" s="18"/>
      <c r="AW988" s="112"/>
      <c r="AX988" s="103"/>
      <c r="AY988" s="18"/>
      <c r="AZ988" s="18"/>
      <c r="BA988" s="18"/>
      <c r="BB988" s="17"/>
      <c r="BC988" s="19"/>
      <c r="BD988" s="19"/>
      <c r="BE988" s="19"/>
      <c r="BF988" s="17"/>
      <c r="BG988" s="18"/>
      <c r="BH988" s="18"/>
      <c r="BI988" s="128"/>
      <c r="BJ988" s="331"/>
      <c r="BK988" s="332"/>
      <c r="BL988" s="332"/>
      <c r="BM988" s="332"/>
      <c r="BN988" s="333"/>
      <c r="BO988" s="203">
        <f t="shared" si="502"/>
        <v>6.9363999999999999</v>
      </c>
      <c r="BP988" s="285">
        <v>8.7405578882829111</v>
      </c>
      <c r="BQ988" s="204">
        <v>2.9267267933713041</v>
      </c>
      <c r="BR988" s="204"/>
      <c r="BS988" s="47"/>
      <c r="BT988" s="42"/>
      <c r="BU988" s="42"/>
      <c r="BV988" s="42"/>
      <c r="BW988" s="43"/>
      <c r="BX988" s="191"/>
      <c r="BY988" s="191"/>
      <c r="BZ988" s="205"/>
      <c r="CA988" s="191"/>
      <c r="CB988" s="206"/>
      <c r="CC988" s="191"/>
      <c r="CD988" s="207">
        <f t="shared" si="503"/>
        <v>63.906107055886082</v>
      </c>
      <c r="CE988" s="47" t="s">
        <v>356</v>
      </c>
      <c r="CF988" s="42">
        <v>31.8</v>
      </c>
      <c r="CG988" s="42" t="s">
        <v>353</v>
      </c>
      <c r="CH988" s="42">
        <v>175</v>
      </c>
      <c r="CI988" s="191"/>
      <c r="CJ988" s="192"/>
      <c r="CK988" s="191" t="s">
        <v>357</v>
      </c>
      <c r="CL988" s="191" t="s">
        <v>358</v>
      </c>
      <c r="CM988" s="208">
        <v>0.13</v>
      </c>
      <c r="CN988" s="191">
        <v>470</v>
      </c>
      <c r="CO988" s="205">
        <f t="shared" si="504"/>
        <v>81.792791528954552</v>
      </c>
      <c r="CP988" s="191">
        <f t="shared" si="505"/>
        <v>47.929580291914561</v>
      </c>
      <c r="CQ988" s="145" t="s">
        <v>353</v>
      </c>
      <c r="CR988" s="191">
        <v>175</v>
      </c>
      <c r="CS988" s="191"/>
      <c r="CT988" s="191"/>
      <c r="CU988" s="191"/>
      <c r="CV988" s="192"/>
      <c r="CW988" s="191" t="s">
        <v>357</v>
      </c>
      <c r="CX988" s="209" t="s">
        <v>358</v>
      </c>
      <c r="CY988" s="208">
        <v>0.13</v>
      </c>
      <c r="CZ988" s="191">
        <v>470</v>
      </c>
      <c r="DA988" s="191"/>
      <c r="DB988" s="191">
        <f t="shared" si="506"/>
        <v>60.628005736285587</v>
      </c>
      <c r="DC988" s="43">
        <f t="shared" si="507"/>
        <v>0</v>
      </c>
      <c r="DD988" s="191" t="s">
        <v>362</v>
      </c>
      <c r="DE988" s="191">
        <v>100</v>
      </c>
      <c r="DF988" s="191" t="s">
        <v>361</v>
      </c>
      <c r="DG988" s="191">
        <v>20</v>
      </c>
      <c r="DH988" s="191" t="s">
        <v>353</v>
      </c>
      <c r="DI988" s="192">
        <v>175</v>
      </c>
      <c r="DJ988" s="191"/>
      <c r="DK988" s="209"/>
      <c r="DL988" s="208"/>
      <c r="DM988" s="191"/>
      <c r="DN988" s="191">
        <f t="shared" si="508"/>
        <v>60.628005736285587</v>
      </c>
      <c r="DO988" s="192">
        <f t="shared" si="509"/>
        <v>0</v>
      </c>
      <c r="DP988" s="191">
        <v>1</v>
      </c>
      <c r="DQ988" s="191" t="s">
        <v>363</v>
      </c>
      <c r="DR988" s="191" t="s">
        <v>371</v>
      </c>
      <c r="DS988" s="208">
        <v>0.13400000000000001</v>
      </c>
      <c r="DT988" s="191">
        <v>580</v>
      </c>
      <c r="DU988" s="191">
        <f t="shared" si="510"/>
        <v>8.7405578882829111</v>
      </c>
      <c r="DV988" s="191">
        <v>0.375</v>
      </c>
      <c r="DW988" s="191">
        <v>0.45</v>
      </c>
      <c r="DX988" s="192">
        <f t="shared" si="511"/>
        <v>10.651017842647681</v>
      </c>
      <c r="DY988" s="191">
        <v>1</v>
      </c>
      <c r="DZ988" s="191" t="s">
        <v>363</v>
      </c>
      <c r="EA988" s="191" t="s">
        <v>371</v>
      </c>
      <c r="EB988" s="208">
        <v>0.13400000000000001</v>
      </c>
      <c r="EC988" s="191">
        <v>580</v>
      </c>
      <c r="ED988" s="191">
        <f t="shared" si="512"/>
        <v>2.9267267933713041</v>
      </c>
      <c r="EE988" s="191">
        <v>0.47499999999999998</v>
      </c>
      <c r="EF988" s="191">
        <v>0.47499999999999998</v>
      </c>
      <c r="EG988" s="191">
        <f t="shared" si="513"/>
        <v>5.3255089213238405</v>
      </c>
      <c r="EH988" s="166">
        <f t="shared" si="514"/>
        <v>2</v>
      </c>
      <c r="EI988" s="205">
        <f t="shared" si="515"/>
        <v>3.3586871020017552</v>
      </c>
      <c r="EJ988" s="205">
        <f t="shared" si="516"/>
        <v>1.9756982952951501</v>
      </c>
      <c r="EK988" s="51">
        <f t="shared" si="524"/>
        <v>0.70102849807615408</v>
      </c>
      <c r="EL988" s="220">
        <f t="shared" si="517"/>
        <v>5.4756448999122354E-2</v>
      </c>
      <c r="EM988" s="221">
        <f t="shared" si="518"/>
        <v>6.635752381854676</v>
      </c>
      <c r="EN988" s="191"/>
      <c r="EO988" s="313"/>
      <c r="EP988" s="192" t="s">
        <v>354</v>
      </c>
      <c r="EQ988" s="222">
        <f t="shared" si="519"/>
        <v>3.3586871020017552</v>
      </c>
      <c r="ER988" s="191">
        <f t="shared" si="520"/>
        <v>1.9756982952951501</v>
      </c>
      <c r="ES988" s="51">
        <f t="shared" si="521"/>
        <v>0.70102849807615408</v>
      </c>
      <c r="ET988" s="191">
        <f t="shared" si="525"/>
        <v>3.5229564489991221</v>
      </c>
      <c r="EU988" s="191">
        <f t="shared" si="522"/>
        <v>6.635752381854676</v>
      </c>
      <c r="EV988" s="191"/>
      <c r="EW988" s="191"/>
      <c r="EX988" s="192" t="str">
        <f t="shared" si="523"/>
        <v>Front</v>
      </c>
      <c r="EY988" s="145"/>
      <c r="EZ988" s="191"/>
      <c r="FA988" s="191"/>
      <c r="FB988" s="191"/>
      <c r="FC988" s="191"/>
      <c r="FD988" s="191"/>
      <c r="FE988" s="191"/>
      <c r="FF988" s="192"/>
      <c r="FG988" s="145"/>
      <c r="FH988" s="191"/>
      <c r="FI988" s="191"/>
      <c r="FJ988" s="191"/>
      <c r="FK988" s="191"/>
      <c r="FL988" s="191"/>
      <c r="FM988" s="191"/>
      <c r="FN988" s="192"/>
      <c r="FO988" s="145"/>
      <c r="FP988" s="191"/>
      <c r="FQ988" s="191"/>
      <c r="FR988" s="191"/>
      <c r="FS988" s="191"/>
      <c r="FT988" s="191"/>
      <c r="FU988" s="191"/>
      <c r="FV988" s="192"/>
      <c r="FW988" s="191"/>
      <c r="FX988" s="191"/>
      <c r="FY988" s="191"/>
      <c r="FZ988" s="191"/>
      <c r="GA988" s="191"/>
      <c r="GB988" s="191"/>
      <c r="GC988" s="191"/>
      <c r="GD988" s="210"/>
      <c r="GE988" s="145"/>
      <c r="GF988" s="191"/>
      <c r="GG988" s="191"/>
      <c r="GH988" s="191"/>
      <c r="GI988" s="191"/>
      <c r="GJ988" s="191"/>
      <c r="GK988" s="191"/>
      <c r="GL988" s="210"/>
      <c r="GM988" s="145"/>
      <c r="GN988" s="191"/>
      <c r="GO988" s="191"/>
      <c r="GP988" s="191"/>
      <c r="GQ988" s="191"/>
      <c r="GR988" s="191"/>
      <c r="GS988" s="191"/>
      <c r="GT988" s="210"/>
      <c r="GU988" s="145"/>
      <c r="GV988" s="191"/>
      <c r="GW988" s="191"/>
      <c r="GX988" s="191"/>
      <c r="GY988" s="191"/>
      <c r="GZ988" s="191"/>
      <c r="HA988" s="191"/>
      <c r="HB988" s="210"/>
      <c r="HC988" s="145"/>
      <c r="HD988" s="191"/>
      <c r="HE988" s="191"/>
      <c r="HF988" s="191"/>
      <c r="HG988" s="191"/>
      <c r="HH988" s="191"/>
      <c r="HI988" s="191"/>
      <c r="HJ988" s="210"/>
      <c r="HR988" s="310"/>
    </row>
    <row r="989" spans="1:226" s="309" customFormat="1" ht="14.45" customHeight="1" x14ac:dyDescent="0.25">
      <c r="A989" s="211" t="s">
        <v>431</v>
      </c>
      <c r="B989" s="194" t="s">
        <v>0</v>
      </c>
      <c r="C989" s="31">
        <f t="shared" si="526"/>
        <v>979</v>
      </c>
      <c r="D989" s="173" t="str">
        <f t="shared" si="486"/>
        <v>Dw_979</v>
      </c>
      <c r="E989" s="4">
        <v>345.39588651742031</v>
      </c>
      <c r="F989" s="195" t="s">
        <v>360</v>
      </c>
      <c r="G989" s="195">
        <v>17.5</v>
      </c>
      <c r="H989" s="3">
        <f t="shared" si="487"/>
        <v>55.356676802142644</v>
      </c>
      <c r="I989" s="196">
        <f t="shared" si="488"/>
        <v>197.10208455664548</v>
      </c>
      <c r="J989" s="1">
        <f t="shared" si="489"/>
        <v>0.3</v>
      </c>
      <c r="K989" s="280">
        <f t="shared" si="490"/>
        <v>0.68447151283657282</v>
      </c>
      <c r="L989" s="280">
        <f t="shared" si="491"/>
        <v>0.79321636506374094</v>
      </c>
      <c r="M989" s="225">
        <f t="shared" si="492"/>
        <v>1.0681751286902563</v>
      </c>
      <c r="N989" s="15" t="s">
        <v>432</v>
      </c>
      <c r="O989" s="197">
        <f t="shared" si="493"/>
        <v>0.59491227379780576</v>
      </c>
      <c r="P989" s="198">
        <f t="shared" si="494"/>
        <v>0</v>
      </c>
      <c r="Q989" s="198">
        <f t="shared" si="495"/>
        <v>0</v>
      </c>
      <c r="R989" s="198">
        <f t="shared" si="496"/>
        <v>0.74841312754011047</v>
      </c>
      <c r="S989" s="77">
        <f t="shared" si="497"/>
        <v>0.8956373505623112</v>
      </c>
      <c r="T989" s="199"/>
      <c r="U989" s="3">
        <f t="shared" si="498"/>
        <v>1.8663694177126069</v>
      </c>
      <c r="V989" s="98">
        <f t="shared" si="499"/>
        <v>11.843338331467844</v>
      </c>
      <c r="W989" s="49">
        <f t="shared" si="500"/>
        <v>4.6740771269752139</v>
      </c>
      <c r="X989" s="317">
        <f t="shared" si="501"/>
        <v>8.208838725177707E-2</v>
      </c>
      <c r="Y989" s="318">
        <v>8.2088387251777042E-2</v>
      </c>
      <c r="Z989" s="200"/>
      <c r="AA989" s="66"/>
      <c r="AB989" s="66"/>
      <c r="AC989" s="66">
        <v>250</v>
      </c>
      <c r="AD989" s="66"/>
      <c r="AE989" s="66"/>
      <c r="AF989" s="66"/>
      <c r="AG989" s="66"/>
      <c r="AH989" s="195"/>
      <c r="AI989" s="34"/>
      <c r="AJ989" s="229">
        <v>180</v>
      </c>
      <c r="AK989" s="34"/>
      <c r="AL989" s="34"/>
      <c r="AM989" s="34"/>
      <c r="AN989" s="201"/>
      <c r="AO989" s="201"/>
      <c r="AP989" s="202">
        <v>240</v>
      </c>
      <c r="AQ989" s="18"/>
      <c r="AR989" s="18"/>
      <c r="AS989" s="18"/>
      <c r="AT989" s="51"/>
      <c r="AU989" s="17"/>
      <c r="AV989" s="18"/>
      <c r="AW989" s="112"/>
      <c r="AX989" s="103"/>
      <c r="AY989" s="18"/>
      <c r="AZ989" s="18"/>
      <c r="BA989" s="18"/>
      <c r="BB989" s="17"/>
      <c r="BC989" s="19"/>
      <c r="BD989" s="19"/>
      <c r="BE989" s="19"/>
      <c r="BF989" s="17"/>
      <c r="BG989" s="18"/>
      <c r="BH989" s="18"/>
      <c r="BI989" s="128"/>
      <c r="BJ989" s="331"/>
      <c r="BK989" s="332"/>
      <c r="BL989" s="332"/>
      <c r="BM989" s="332"/>
      <c r="BN989" s="333"/>
      <c r="BO989" s="203">
        <f t="shared" si="502"/>
        <v>6.9363999999999999</v>
      </c>
      <c r="BP989" s="285">
        <v>7.9806061937233501</v>
      </c>
      <c r="BQ989" s="204">
        <v>2.8956457425321078</v>
      </c>
      <c r="BR989" s="204"/>
      <c r="BS989" s="47"/>
      <c r="BT989" s="42"/>
      <c r="BU989" s="42"/>
      <c r="BV989" s="42"/>
      <c r="BW989" s="43"/>
      <c r="BX989" s="191"/>
      <c r="BY989" s="191"/>
      <c r="BZ989" s="205"/>
      <c r="CA989" s="191"/>
      <c r="CB989" s="206"/>
      <c r="CC989" s="191"/>
      <c r="CD989" s="207">
        <f t="shared" si="503"/>
        <v>59.130625366993641</v>
      </c>
      <c r="CE989" s="47" t="s">
        <v>356</v>
      </c>
      <c r="CF989" s="42">
        <v>31.8</v>
      </c>
      <c r="CG989" s="42" t="s">
        <v>353</v>
      </c>
      <c r="CH989" s="42">
        <v>175</v>
      </c>
      <c r="CI989" s="191"/>
      <c r="CJ989" s="192"/>
      <c r="CK989" s="191" t="s">
        <v>357</v>
      </c>
      <c r="CL989" s="191" t="s">
        <v>358</v>
      </c>
      <c r="CM989" s="208">
        <v>0.13</v>
      </c>
      <c r="CN989" s="191">
        <v>470</v>
      </c>
      <c r="CO989" s="205">
        <f t="shared" si="504"/>
        <v>76.417177100932321</v>
      </c>
      <c r="CP989" s="191">
        <f t="shared" si="505"/>
        <v>44.347969025245234</v>
      </c>
      <c r="CQ989" s="145" t="s">
        <v>353</v>
      </c>
      <c r="CR989" s="191">
        <v>175</v>
      </c>
      <c r="CS989" s="191"/>
      <c r="CT989" s="191"/>
      <c r="CU989" s="191"/>
      <c r="CV989" s="192"/>
      <c r="CW989" s="191" t="s">
        <v>357</v>
      </c>
      <c r="CX989" s="209" t="s">
        <v>358</v>
      </c>
      <c r="CY989" s="208">
        <v>0.13</v>
      </c>
      <c r="CZ989" s="191">
        <v>470</v>
      </c>
      <c r="DA989" s="191"/>
      <c r="DB989" s="191">
        <f t="shared" si="506"/>
        <v>55.356676802142644</v>
      </c>
      <c r="DC989" s="43">
        <f t="shared" si="507"/>
        <v>0</v>
      </c>
      <c r="DD989" s="191" t="s">
        <v>362</v>
      </c>
      <c r="DE989" s="191">
        <v>100</v>
      </c>
      <c r="DF989" s="191" t="s">
        <v>361</v>
      </c>
      <c r="DG989" s="191">
        <v>20</v>
      </c>
      <c r="DH989" s="191" t="s">
        <v>353</v>
      </c>
      <c r="DI989" s="192">
        <v>175</v>
      </c>
      <c r="DJ989" s="191"/>
      <c r="DK989" s="209"/>
      <c r="DL989" s="208"/>
      <c r="DM989" s="191"/>
      <c r="DN989" s="191">
        <f t="shared" si="508"/>
        <v>55.356676802142644</v>
      </c>
      <c r="DO989" s="192">
        <f t="shared" si="509"/>
        <v>0</v>
      </c>
      <c r="DP989" s="191">
        <v>1</v>
      </c>
      <c r="DQ989" s="191" t="s">
        <v>363</v>
      </c>
      <c r="DR989" s="191" t="s">
        <v>371</v>
      </c>
      <c r="DS989" s="208">
        <v>0.13400000000000001</v>
      </c>
      <c r="DT989" s="191">
        <v>580</v>
      </c>
      <c r="DU989" s="191">
        <f t="shared" si="510"/>
        <v>7.9806061937233501</v>
      </c>
      <c r="DV989" s="191">
        <v>0.375</v>
      </c>
      <c r="DW989" s="191">
        <v>0.45</v>
      </c>
      <c r="DX989" s="192">
        <f t="shared" si="511"/>
        <v>9.8551042278322747</v>
      </c>
      <c r="DY989" s="191">
        <v>1</v>
      </c>
      <c r="DZ989" s="191" t="s">
        <v>363</v>
      </c>
      <c r="EA989" s="191" t="s">
        <v>371</v>
      </c>
      <c r="EB989" s="208">
        <v>0.13400000000000001</v>
      </c>
      <c r="EC989" s="191">
        <v>580</v>
      </c>
      <c r="ED989" s="191">
        <f t="shared" si="512"/>
        <v>2.8956457425321078</v>
      </c>
      <c r="EE989" s="191">
        <v>0.47499999999999998</v>
      </c>
      <c r="EF989" s="191">
        <v>0.47499999999999998</v>
      </c>
      <c r="EG989" s="191">
        <f t="shared" si="513"/>
        <v>4.9275521139161373</v>
      </c>
      <c r="EH989" s="166">
        <f t="shared" si="514"/>
        <v>2</v>
      </c>
      <c r="EI989" s="205">
        <f t="shared" si="515"/>
        <v>3.1728280101114317</v>
      </c>
      <c r="EJ989" s="205">
        <f t="shared" si="516"/>
        <v>1.8663694177126069</v>
      </c>
      <c r="EK989" s="51">
        <f t="shared" si="524"/>
        <v>0.77927632481950093</v>
      </c>
      <c r="EL989" s="220">
        <f t="shared" si="517"/>
        <v>0.14768599494428414</v>
      </c>
      <c r="EM989" s="221">
        <f t="shared" si="518"/>
        <v>5.9216691657339222</v>
      </c>
      <c r="EN989" s="191"/>
      <c r="EO989" s="313"/>
      <c r="EP989" s="192" t="s">
        <v>354</v>
      </c>
      <c r="EQ989" s="222">
        <f t="shared" si="519"/>
        <v>3.1728280101114317</v>
      </c>
      <c r="ER989" s="191">
        <f t="shared" si="520"/>
        <v>1.8663694177126069</v>
      </c>
      <c r="ES989" s="51">
        <f t="shared" si="521"/>
        <v>0.77927632481950093</v>
      </c>
      <c r="ET989" s="191">
        <f t="shared" si="525"/>
        <v>3.6158859949442839</v>
      </c>
      <c r="EU989" s="191">
        <f t="shared" si="522"/>
        <v>5.9216691657339222</v>
      </c>
      <c r="EV989" s="191"/>
      <c r="EW989" s="191"/>
      <c r="EX989" s="192" t="str">
        <f t="shared" si="523"/>
        <v>Front</v>
      </c>
      <c r="EY989" s="145"/>
      <c r="EZ989" s="191"/>
      <c r="FA989" s="191"/>
      <c r="FB989" s="191"/>
      <c r="FC989" s="191"/>
      <c r="FD989" s="191"/>
      <c r="FE989" s="191"/>
      <c r="FF989" s="192"/>
      <c r="FG989" s="145"/>
      <c r="FH989" s="191"/>
      <c r="FI989" s="191"/>
      <c r="FJ989" s="191"/>
      <c r="FK989" s="191"/>
      <c r="FL989" s="191"/>
      <c r="FM989" s="191"/>
      <c r="FN989" s="192"/>
      <c r="FO989" s="145"/>
      <c r="FP989" s="191"/>
      <c r="FQ989" s="191"/>
      <c r="FR989" s="191"/>
      <c r="FS989" s="191"/>
      <c r="FT989" s="191"/>
      <c r="FU989" s="191"/>
      <c r="FV989" s="192"/>
      <c r="FW989" s="191"/>
      <c r="FX989" s="191"/>
      <c r="FY989" s="191"/>
      <c r="FZ989" s="191"/>
      <c r="GA989" s="191"/>
      <c r="GB989" s="191"/>
      <c r="GC989" s="191"/>
      <c r="GD989" s="210"/>
      <c r="GE989" s="145"/>
      <c r="GF989" s="191"/>
      <c r="GG989" s="191"/>
      <c r="GH989" s="191"/>
      <c r="GI989" s="191"/>
      <c r="GJ989" s="191"/>
      <c r="GK989" s="191"/>
      <c r="GL989" s="210"/>
      <c r="GM989" s="145"/>
      <c r="GN989" s="191"/>
      <c r="GO989" s="191"/>
      <c r="GP989" s="191"/>
      <c r="GQ989" s="191"/>
      <c r="GR989" s="191"/>
      <c r="GS989" s="191"/>
      <c r="GT989" s="210"/>
      <c r="GU989" s="145"/>
      <c r="GV989" s="191"/>
      <c r="GW989" s="191"/>
      <c r="GX989" s="191"/>
      <c r="GY989" s="191"/>
      <c r="GZ989" s="191"/>
      <c r="HA989" s="191"/>
      <c r="HB989" s="210"/>
      <c r="HC989" s="145"/>
      <c r="HD989" s="191"/>
      <c r="HE989" s="191"/>
      <c r="HF989" s="191"/>
      <c r="HG989" s="191"/>
      <c r="HH989" s="191"/>
      <c r="HI989" s="191"/>
      <c r="HJ989" s="210"/>
      <c r="HR989" s="310"/>
    </row>
    <row r="990" spans="1:226" s="309" customFormat="1" ht="14.45" customHeight="1" x14ac:dyDescent="0.25">
      <c r="A990" s="211" t="s">
        <v>431</v>
      </c>
      <c r="B990" s="194" t="s">
        <v>0</v>
      </c>
      <c r="C990" s="31">
        <f t="shared" si="526"/>
        <v>980</v>
      </c>
      <c r="D990" s="173" t="str">
        <f t="shared" si="486"/>
        <v>Dw_980</v>
      </c>
      <c r="E990" s="4">
        <v>509.35692872340479</v>
      </c>
      <c r="F990" s="195" t="s">
        <v>360</v>
      </c>
      <c r="G990" s="195">
        <v>17.5</v>
      </c>
      <c r="H990" s="3">
        <f t="shared" si="487"/>
        <v>57.69376882428724</v>
      </c>
      <c r="I990" s="196">
        <f t="shared" si="488"/>
        <v>201.19511493179016</v>
      </c>
      <c r="J990" s="1">
        <f t="shared" si="489"/>
        <v>0.30000000000000004</v>
      </c>
      <c r="K990" s="280">
        <f t="shared" si="490"/>
        <v>0.70341730171821826</v>
      </c>
      <c r="L990" s="280">
        <f t="shared" si="491"/>
        <v>0.80086428308951063</v>
      </c>
      <c r="M990" s="225">
        <f t="shared" si="492"/>
        <v>1.0461881015845169</v>
      </c>
      <c r="N990" s="15" t="s">
        <v>432</v>
      </c>
      <c r="O990" s="197">
        <f t="shared" si="493"/>
        <v>0.60064821231713295</v>
      </c>
      <c r="P990" s="198">
        <f t="shared" si="494"/>
        <v>0</v>
      </c>
      <c r="Q990" s="198">
        <f t="shared" si="495"/>
        <v>0</v>
      </c>
      <c r="R990" s="198">
        <f t="shared" si="496"/>
        <v>0.73300799473038825</v>
      </c>
      <c r="S990" s="77">
        <f t="shared" si="497"/>
        <v>0.94121787106722965</v>
      </c>
      <c r="T990" s="199"/>
      <c r="U990" s="3">
        <f t="shared" si="498"/>
        <v>1.7523792178052751</v>
      </c>
      <c r="V990" s="98">
        <f t="shared" si="499"/>
        <v>10.440831938185813</v>
      </c>
      <c r="W990" s="49">
        <f t="shared" si="500"/>
        <v>5.5257827312860703</v>
      </c>
      <c r="X990" s="317">
        <f t="shared" si="501"/>
        <v>6.8696042797297754E-2</v>
      </c>
      <c r="Y990" s="318">
        <v>6.8696042797297768E-2</v>
      </c>
      <c r="Z990" s="200"/>
      <c r="AA990" s="66"/>
      <c r="AB990" s="66"/>
      <c r="AC990" s="66">
        <v>250</v>
      </c>
      <c r="AD990" s="66"/>
      <c r="AE990" s="66"/>
      <c r="AF990" s="66"/>
      <c r="AG990" s="66"/>
      <c r="AH990" s="195"/>
      <c r="AI990" s="34"/>
      <c r="AJ990" s="229">
        <v>180</v>
      </c>
      <c r="AK990" s="34"/>
      <c r="AL990" s="34"/>
      <c r="AM990" s="34"/>
      <c r="AN990" s="201"/>
      <c r="AO990" s="201"/>
      <c r="AP990" s="202">
        <v>240</v>
      </c>
      <c r="AQ990" s="18"/>
      <c r="AR990" s="18"/>
      <c r="AS990" s="18"/>
      <c r="AT990" s="51"/>
      <c r="AU990" s="17"/>
      <c r="AV990" s="18"/>
      <c r="AW990" s="112"/>
      <c r="AX990" s="103"/>
      <c r="AY990" s="18"/>
      <c r="AZ990" s="18"/>
      <c r="BA990" s="18"/>
      <c r="BB990" s="17"/>
      <c r="BC990" s="19"/>
      <c r="BD990" s="19"/>
      <c r="BE990" s="19"/>
      <c r="BF990" s="17"/>
      <c r="BG990" s="18"/>
      <c r="BH990" s="18"/>
      <c r="BI990" s="128"/>
      <c r="BJ990" s="331"/>
      <c r="BK990" s="332"/>
      <c r="BL990" s="332"/>
      <c r="BM990" s="332"/>
      <c r="BN990" s="333"/>
      <c r="BO990" s="203">
        <f t="shared" si="502"/>
        <v>6.9363999999999999</v>
      </c>
      <c r="BP990" s="285">
        <v>8.3175377464228184</v>
      </c>
      <c r="BQ990" s="204">
        <v>2.8126369305308825</v>
      </c>
      <c r="BR990" s="204"/>
      <c r="BS990" s="47"/>
      <c r="BT990" s="42"/>
      <c r="BU990" s="42"/>
      <c r="BV990" s="42"/>
      <c r="BW990" s="43"/>
      <c r="BX990" s="191"/>
      <c r="BY990" s="191"/>
      <c r="BZ990" s="205"/>
      <c r="CA990" s="191"/>
      <c r="CB990" s="206"/>
      <c r="CC990" s="191"/>
      <c r="CD990" s="207">
        <f t="shared" si="503"/>
        <v>60.358534479537056</v>
      </c>
      <c r="CE990" s="47" t="s">
        <v>356</v>
      </c>
      <c r="CF990" s="42">
        <v>31.8</v>
      </c>
      <c r="CG990" s="42" t="s">
        <v>353</v>
      </c>
      <c r="CH990" s="42">
        <v>175</v>
      </c>
      <c r="CI990" s="191"/>
      <c r="CJ990" s="192"/>
      <c r="CK990" s="191" t="s">
        <v>357</v>
      </c>
      <c r="CL990" s="191" t="s">
        <v>358</v>
      </c>
      <c r="CM990" s="208">
        <v>0.13</v>
      </c>
      <c r="CN990" s="191">
        <v>470</v>
      </c>
      <c r="CO990" s="205">
        <f t="shared" si="504"/>
        <v>75.836023431787822</v>
      </c>
      <c r="CP990" s="191">
        <f t="shared" si="505"/>
        <v>45.268900859652788</v>
      </c>
      <c r="CQ990" s="145" t="s">
        <v>353</v>
      </c>
      <c r="CR990" s="191">
        <v>175</v>
      </c>
      <c r="CS990" s="191"/>
      <c r="CT990" s="191"/>
      <c r="CU990" s="191"/>
      <c r="CV990" s="192"/>
      <c r="CW990" s="191" t="s">
        <v>357</v>
      </c>
      <c r="CX990" s="209" t="s">
        <v>358</v>
      </c>
      <c r="CY990" s="208">
        <v>0.13</v>
      </c>
      <c r="CZ990" s="191">
        <v>470</v>
      </c>
      <c r="DA990" s="191"/>
      <c r="DB990" s="191">
        <f t="shared" si="506"/>
        <v>57.69376882428724</v>
      </c>
      <c r="DC990" s="43">
        <f t="shared" si="507"/>
        <v>0</v>
      </c>
      <c r="DD990" s="191" t="s">
        <v>362</v>
      </c>
      <c r="DE990" s="191">
        <v>100</v>
      </c>
      <c r="DF990" s="191" t="s">
        <v>361</v>
      </c>
      <c r="DG990" s="191">
        <v>20</v>
      </c>
      <c r="DH990" s="191" t="s">
        <v>353</v>
      </c>
      <c r="DI990" s="192">
        <v>175</v>
      </c>
      <c r="DJ990" s="191"/>
      <c r="DK990" s="209"/>
      <c r="DL990" s="208"/>
      <c r="DM990" s="191"/>
      <c r="DN990" s="191">
        <f t="shared" si="508"/>
        <v>57.69376882428724</v>
      </c>
      <c r="DO990" s="192">
        <f t="shared" si="509"/>
        <v>0</v>
      </c>
      <c r="DP990" s="191">
        <v>1</v>
      </c>
      <c r="DQ990" s="191" t="s">
        <v>363</v>
      </c>
      <c r="DR990" s="191" t="s">
        <v>371</v>
      </c>
      <c r="DS990" s="208">
        <v>0.13400000000000001</v>
      </c>
      <c r="DT990" s="191">
        <v>580</v>
      </c>
      <c r="DU990" s="191">
        <f t="shared" si="510"/>
        <v>8.3175377464228184</v>
      </c>
      <c r="DV990" s="191">
        <v>0.375</v>
      </c>
      <c r="DW990" s="191">
        <v>0.45</v>
      </c>
      <c r="DX990" s="192">
        <f t="shared" si="511"/>
        <v>10.059755746589509</v>
      </c>
      <c r="DY990" s="191">
        <v>1</v>
      </c>
      <c r="DZ990" s="191" t="s">
        <v>363</v>
      </c>
      <c r="EA990" s="191" t="s">
        <v>371</v>
      </c>
      <c r="EB990" s="208">
        <v>0.13400000000000001</v>
      </c>
      <c r="EC990" s="191">
        <v>580</v>
      </c>
      <c r="ED990" s="191">
        <f t="shared" si="512"/>
        <v>2.8126369305308825</v>
      </c>
      <c r="EE990" s="191">
        <v>0.47499999999999998</v>
      </c>
      <c r="EF990" s="191">
        <v>0.47499999999999998</v>
      </c>
      <c r="EG990" s="191">
        <f t="shared" si="513"/>
        <v>5.0298778732947547</v>
      </c>
      <c r="EH990" s="166">
        <f t="shared" si="514"/>
        <v>2</v>
      </c>
      <c r="EI990" s="205">
        <f t="shared" si="515"/>
        <v>2.9790446702689675</v>
      </c>
      <c r="EJ990" s="205">
        <f t="shared" si="516"/>
        <v>1.7523792178052751</v>
      </c>
      <c r="EK990" s="51">
        <f t="shared" si="524"/>
        <v>0.81025771272560743</v>
      </c>
      <c r="EL990" s="220">
        <f t="shared" si="517"/>
        <v>0.24457766486551624</v>
      </c>
      <c r="EM990" s="221">
        <f t="shared" si="518"/>
        <v>5.2204159690929064</v>
      </c>
      <c r="EN990" s="191"/>
      <c r="EO990" s="313"/>
      <c r="EP990" s="192" t="s">
        <v>354</v>
      </c>
      <c r="EQ990" s="222">
        <f t="shared" si="519"/>
        <v>2.9790446702689675</v>
      </c>
      <c r="ER990" s="191">
        <f t="shared" si="520"/>
        <v>1.7523792178052751</v>
      </c>
      <c r="ES990" s="51">
        <f t="shared" si="521"/>
        <v>0.81025771272560743</v>
      </c>
      <c r="ET990" s="191">
        <f t="shared" si="525"/>
        <v>3.7127776648655164</v>
      </c>
      <c r="EU990" s="191">
        <f t="shared" si="522"/>
        <v>5.2204159690929064</v>
      </c>
      <c r="EV990" s="191"/>
      <c r="EW990" s="191"/>
      <c r="EX990" s="192" t="str">
        <f t="shared" si="523"/>
        <v>Front</v>
      </c>
      <c r="EY990" s="145"/>
      <c r="EZ990" s="191"/>
      <c r="FA990" s="191"/>
      <c r="FB990" s="191"/>
      <c r="FC990" s="191"/>
      <c r="FD990" s="191"/>
      <c r="FE990" s="191"/>
      <c r="FF990" s="192"/>
      <c r="FG990" s="145"/>
      <c r="FH990" s="191"/>
      <c r="FI990" s="191"/>
      <c r="FJ990" s="191"/>
      <c r="FK990" s="191"/>
      <c r="FL990" s="191"/>
      <c r="FM990" s="191"/>
      <c r="FN990" s="192"/>
      <c r="FO990" s="145"/>
      <c r="FP990" s="191"/>
      <c r="FQ990" s="191"/>
      <c r="FR990" s="191"/>
      <c r="FS990" s="191"/>
      <c r="FT990" s="191"/>
      <c r="FU990" s="191"/>
      <c r="FV990" s="192"/>
      <c r="FW990" s="191"/>
      <c r="FX990" s="191"/>
      <c r="FY990" s="191"/>
      <c r="FZ990" s="191"/>
      <c r="GA990" s="191"/>
      <c r="GB990" s="191"/>
      <c r="GC990" s="191"/>
      <c r="GD990" s="210"/>
      <c r="GE990" s="145"/>
      <c r="GF990" s="191"/>
      <c r="GG990" s="191"/>
      <c r="GH990" s="191"/>
      <c r="GI990" s="191"/>
      <c r="GJ990" s="191"/>
      <c r="GK990" s="191"/>
      <c r="GL990" s="210"/>
      <c r="GM990" s="145"/>
      <c r="GN990" s="191"/>
      <c r="GO990" s="191"/>
      <c r="GP990" s="191"/>
      <c r="GQ990" s="191"/>
      <c r="GR990" s="191"/>
      <c r="GS990" s="191"/>
      <c r="GT990" s="210"/>
      <c r="GU990" s="145"/>
      <c r="GV990" s="191"/>
      <c r="GW990" s="191"/>
      <c r="GX990" s="191"/>
      <c r="GY990" s="191"/>
      <c r="GZ990" s="191"/>
      <c r="HA990" s="191"/>
      <c r="HB990" s="210"/>
      <c r="HC990" s="145"/>
      <c r="HD990" s="191"/>
      <c r="HE990" s="191"/>
      <c r="HF990" s="191"/>
      <c r="HG990" s="191"/>
      <c r="HH990" s="191"/>
      <c r="HI990" s="191"/>
      <c r="HJ990" s="210"/>
      <c r="HR990" s="310"/>
    </row>
    <row r="991" spans="1:226" s="309" customFormat="1" ht="14.45" customHeight="1" x14ac:dyDescent="0.25">
      <c r="A991" s="211" t="s">
        <v>431</v>
      </c>
      <c r="B991" s="194" t="s">
        <v>0</v>
      </c>
      <c r="C991" s="31">
        <f t="shared" si="526"/>
        <v>981</v>
      </c>
      <c r="D991" s="173" t="str">
        <f t="shared" si="486"/>
        <v>Dw_981</v>
      </c>
      <c r="E991" s="4">
        <v>405.7077059596478</v>
      </c>
      <c r="F991" s="195" t="s">
        <v>360</v>
      </c>
      <c r="G991" s="195">
        <v>17.5</v>
      </c>
      <c r="H991" s="3">
        <f t="shared" si="487"/>
        <v>44.698091112188784</v>
      </c>
      <c r="I991" s="196">
        <f t="shared" si="488"/>
        <v>162.38896446831404</v>
      </c>
      <c r="J991" s="1">
        <f t="shared" si="489"/>
        <v>0.3</v>
      </c>
      <c r="K991" s="280">
        <f t="shared" si="490"/>
        <v>0.6674178986312187</v>
      </c>
      <c r="L991" s="280">
        <f t="shared" si="491"/>
        <v>0.78452866645732222</v>
      </c>
      <c r="M991" s="225">
        <f t="shared" si="492"/>
        <v>1.0899053657172755</v>
      </c>
      <c r="N991" s="15" t="s">
        <v>432</v>
      </c>
      <c r="O991" s="197">
        <f t="shared" si="493"/>
        <v>0.58839649984299169</v>
      </c>
      <c r="P991" s="198">
        <f t="shared" si="494"/>
        <v>0</v>
      </c>
      <c r="Q991" s="198">
        <f t="shared" si="495"/>
        <v>0</v>
      </c>
      <c r="R991" s="198">
        <f t="shared" si="496"/>
        <v>0.76363834128902119</v>
      </c>
      <c r="S991" s="77">
        <f t="shared" si="497"/>
        <v>0.78336067267837395</v>
      </c>
      <c r="T991" s="199"/>
      <c r="U991" s="3">
        <f t="shared" si="498"/>
        <v>1.790170952703251</v>
      </c>
      <c r="V991" s="98">
        <f t="shared" si="499"/>
        <v>10.896020935668382</v>
      </c>
      <c r="W991" s="49">
        <f t="shared" si="500"/>
        <v>4.1022398337973565</v>
      </c>
      <c r="X991" s="317">
        <f t="shared" si="501"/>
        <v>8.977567303173925E-2</v>
      </c>
      <c r="Y991" s="318">
        <v>8.9775673031739237E-2</v>
      </c>
      <c r="Z991" s="200"/>
      <c r="AA991" s="66"/>
      <c r="AB991" s="66"/>
      <c r="AC991" s="66">
        <v>250</v>
      </c>
      <c r="AD991" s="66"/>
      <c r="AE991" s="66"/>
      <c r="AF991" s="66"/>
      <c r="AG991" s="66"/>
      <c r="AH991" s="195"/>
      <c r="AI991" s="34"/>
      <c r="AJ991" s="229">
        <v>180</v>
      </c>
      <c r="AK991" s="34"/>
      <c r="AL991" s="34"/>
      <c r="AM991" s="34"/>
      <c r="AN991" s="201"/>
      <c r="AO991" s="201"/>
      <c r="AP991" s="202">
        <v>240</v>
      </c>
      <c r="AQ991" s="18"/>
      <c r="AR991" s="18"/>
      <c r="AS991" s="18"/>
      <c r="AT991" s="51"/>
      <c r="AU991" s="17"/>
      <c r="AV991" s="18"/>
      <c r="AW991" s="112"/>
      <c r="AX991" s="103"/>
      <c r="AY991" s="18"/>
      <c r="AZ991" s="18"/>
      <c r="BA991" s="18"/>
      <c r="BB991" s="17"/>
      <c r="BC991" s="19"/>
      <c r="BD991" s="19"/>
      <c r="BE991" s="19"/>
      <c r="BF991" s="17"/>
      <c r="BG991" s="18"/>
      <c r="BH991" s="18"/>
      <c r="BI991" s="128"/>
      <c r="BJ991" s="331"/>
      <c r="BK991" s="332"/>
      <c r="BL991" s="332"/>
      <c r="BM991" s="332"/>
      <c r="BN991" s="333"/>
      <c r="BO991" s="203">
        <f t="shared" si="502"/>
        <v>6.9363999999999999</v>
      </c>
      <c r="BP991" s="285">
        <v>6.443989837983505</v>
      </c>
      <c r="BQ991" s="204">
        <v>2.727602974493637</v>
      </c>
      <c r="BR991" s="204"/>
      <c r="BS991" s="47"/>
      <c r="BT991" s="42"/>
      <c r="BU991" s="42"/>
      <c r="BV991" s="42"/>
      <c r="BW991" s="43"/>
      <c r="BX991" s="191"/>
      <c r="BY991" s="191"/>
      <c r="BZ991" s="205"/>
      <c r="CA991" s="191"/>
      <c r="CB991" s="206"/>
      <c r="CC991" s="191"/>
      <c r="CD991" s="207">
        <f t="shared" si="503"/>
        <v>48.716689340494213</v>
      </c>
      <c r="CE991" s="47" t="s">
        <v>356</v>
      </c>
      <c r="CF991" s="42">
        <v>31.8</v>
      </c>
      <c r="CG991" s="42" t="s">
        <v>353</v>
      </c>
      <c r="CH991" s="42">
        <v>175</v>
      </c>
      <c r="CI991" s="191"/>
      <c r="CJ991" s="192"/>
      <c r="CK991" s="191" t="s">
        <v>357</v>
      </c>
      <c r="CL991" s="191" t="s">
        <v>358</v>
      </c>
      <c r="CM991" s="208">
        <v>0.13</v>
      </c>
      <c r="CN991" s="191">
        <v>470</v>
      </c>
      <c r="CO991" s="205">
        <f t="shared" si="504"/>
        <v>63.021228392508611</v>
      </c>
      <c r="CP991" s="191">
        <f t="shared" si="505"/>
        <v>36.53751700537066</v>
      </c>
      <c r="CQ991" s="145" t="s">
        <v>353</v>
      </c>
      <c r="CR991" s="191">
        <v>175</v>
      </c>
      <c r="CS991" s="191"/>
      <c r="CT991" s="191"/>
      <c r="CU991" s="191"/>
      <c r="CV991" s="192"/>
      <c r="CW991" s="191" t="s">
        <v>357</v>
      </c>
      <c r="CX991" s="209" t="s">
        <v>358</v>
      </c>
      <c r="CY991" s="208">
        <v>0.13</v>
      </c>
      <c r="CZ991" s="191">
        <v>470</v>
      </c>
      <c r="DA991" s="191"/>
      <c r="DB991" s="191">
        <f t="shared" si="506"/>
        <v>44.698091112188784</v>
      </c>
      <c r="DC991" s="43">
        <f t="shared" si="507"/>
        <v>0</v>
      </c>
      <c r="DD991" s="191" t="s">
        <v>362</v>
      </c>
      <c r="DE991" s="191">
        <v>100</v>
      </c>
      <c r="DF991" s="191" t="s">
        <v>361</v>
      </c>
      <c r="DG991" s="191">
        <v>20</v>
      </c>
      <c r="DH991" s="191" t="s">
        <v>353</v>
      </c>
      <c r="DI991" s="192">
        <v>175</v>
      </c>
      <c r="DJ991" s="191"/>
      <c r="DK991" s="209"/>
      <c r="DL991" s="208"/>
      <c r="DM991" s="191"/>
      <c r="DN991" s="191">
        <f t="shared" si="508"/>
        <v>44.698091112188784</v>
      </c>
      <c r="DO991" s="192">
        <f t="shared" si="509"/>
        <v>0</v>
      </c>
      <c r="DP991" s="191">
        <v>1</v>
      </c>
      <c r="DQ991" s="191" t="s">
        <v>363</v>
      </c>
      <c r="DR991" s="191" t="s">
        <v>371</v>
      </c>
      <c r="DS991" s="208">
        <v>0.13400000000000001</v>
      </c>
      <c r="DT991" s="191">
        <v>580</v>
      </c>
      <c r="DU991" s="191">
        <f t="shared" si="510"/>
        <v>6.443989837983505</v>
      </c>
      <c r="DV991" s="191">
        <v>0.375</v>
      </c>
      <c r="DW991" s="191">
        <v>0.45</v>
      </c>
      <c r="DX991" s="192">
        <f t="shared" si="511"/>
        <v>8.1194482234157022</v>
      </c>
      <c r="DY991" s="191">
        <v>1</v>
      </c>
      <c r="DZ991" s="191" t="s">
        <v>363</v>
      </c>
      <c r="EA991" s="191" t="s">
        <v>371</v>
      </c>
      <c r="EB991" s="208">
        <v>0.13400000000000001</v>
      </c>
      <c r="EC991" s="191">
        <v>580</v>
      </c>
      <c r="ED991" s="191">
        <f t="shared" si="512"/>
        <v>2.727602974493637</v>
      </c>
      <c r="EE991" s="191">
        <v>0.47499999999999998</v>
      </c>
      <c r="EF991" s="191">
        <v>0.47499999999999998</v>
      </c>
      <c r="EG991" s="191">
        <f t="shared" si="513"/>
        <v>4.0597241117078511</v>
      </c>
      <c r="EH991" s="166">
        <f t="shared" si="514"/>
        <v>2</v>
      </c>
      <c r="EI991" s="205">
        <f t="shared" si="515"/>
        <v>3.0432906195955267</v>
      </c>
      <c r="EJ991" s="205">
        <f t="shared" si="516"/>
        <v>1.790170952703251</v>
      </c>
      <c r="EK991" s="51">
        <f t="shared" si="524"/>
        <v>0.68743202179038598</v>
      </c>
      <c r="EL991" s="220">
        <f t="shared" si="517"/>
        <v>0.21245469020223662</v>
      </c>
      <c r="EM991" s="221">
        <f t="shared" si="518"/>
        <v>5.448010467834191</v>
      </c>
      <c r="EN991" s="191"/>
      <c r="EO991" s="313"/>
      <c r="EP991" s="192" t="s">
        <v>354</v>
      </c>
      <c r="EQ991" s="222">
        <f t="shared" si="519"/>
        <v>3.0432906195955267</v>
      </c>
      <c r="ER991" s="191">
        <f t="shared" si="520"/>
        <v>1.790170952703251</v>
      </c>
      <c r="ES991" s="51">
        <f t="shared" si="521"/>
        <v>0.68743202179038598</v>
      </c>
      <c r="ET991" s="191">
        <f t="shared" si="525"/>
        <v>3.6806546902022363</v>
      </c>
      <c r="EU991" s="191">
        <f t="shared" si="522"/>
        <v>5.448010467834191</v>
      </c>
      <c r="EV991" s="191"/>
      <c r="EW991" s="191"/>
      <c r="EX991" s="192" t="str">
        <f t="shared" si="523"/>
        <v>Front</v>
      </c>
      <c r="EY991" s="145"/>
      <c r="EZ991" s="191"/>
      <c r="FA991" s="191"/>
      <c r="FB991" s="191"/>
      <c r="FC991" s="191"/>
      <c r="FD991" s="191"/>
      <c r="FE991" s="191"/>
      <c r="FF991" s="192"/>
      <c r="FG991" s="145"/>
      <c r="FH991" s="191"/>
      <c r="FI991" s="191"/>
      <c r="FJ991" s="191"/>
      <c r="FK991" s="191"/>
      <c r="FL991" s="191"/>
      <c r="FM991" s="191"/>
      <c r="FN991" s="192"/>
      <c r="FO991" s="145"/>
      <c r="FP991" s="191"/>
      <c r="FQ991" s="191"/>
      <c r="FR991" s="191"/>
      <c r="FS991" s="191"/>
      <c r="FT991" s="191"/>
      <c r="FU991" s="191"/>
      <c r="FV991" s="192"/>
      <c r="FW991" s="191"/>
      <c r="FX991" s="191"/>
      <c r="FY991" s="191"/>
      <c r="FZ991" s="191"/>
      <c r="GA991" s="191"/>
      <c r="GB991" s="191"/>
      <c r="GC991" s="191"/>
      <c r="GD991" s="210"/>
      <c r="GE991" s="145"/>
      <c r="GF991" s="191"/>
      <c r="GG991" s="191"/>
      <c r="GH991" s="191"/>
      <c r="GI991" s="191"/>
      <c r="GJ991" s="191"/>
      <c r="GK991" s="191"/>
      <c r="GL991" s="210"/>
      <c r="GM991" s="145"/>
      <c r="GN991" s="191"/>
      <c r="GO991" s="191"/>
      <c r="GP991" s="191"/>
      <c r="GQ991" s="191"/>
      <c r="GR991" s="191"/>
      <c r="GS991" s="191"/>
      <c r="GT991" s="210"/>
      <c r="GU991" s="145"/>
      <c r="GV991" s="191"/>
      <c r="GW991" s="191"/>
      <c r="GX991" s="191"/>
      <c r="GY991" s="191"/>
      <c r="GZ991" s="191"/>
      <c r="HA991" s="191"/>
      <c r="HB991" s="210"/>
      <c r="HC991" s="145"/>
      <c r="HD991" s="191"/>
      <c r="HE991" s="191"/>
      <c r="HF991" s="191"/>
      <c r="HG991" s="191"/>
      <c r="HH991" s="191"/>
      <c r="HI991" s="191"/>
      <c r="HJ991" s="210"/>
      <c r="HR991" s="310"/>
    </row>
    <row r="992" spans="1:226" s="309" customFormat="1" ht="14.45" customHeight="1" x14ac:dyDescent="0.25">
      <c r="A992" s="211" t="s">
        <v>431</v>
      </c>
      <c r="B992" s="194" t="s">
        <v>0</v>
      </c>
      <c r="C992" s="31">
        <f t="shared" si="526"/>
        <v>982</v>
      </c>
      <c r="D992" s="173" t="str">
        <f t="shared" si="486"/>
        <v>Dw_982</v>
      </c>
      <c r="E992" s="4">
        <v>602.98718217022167</v>
      </c>
      <c r="F992" s="195" t="s">
        <v>360</v>
      </c>
      <c r="G992" s="195">
        <v>17.5</v>
      </c>
      <c r="H992" s="3">
        <f t="shared" si="487"/>
        <v>44.946790140454823</v>
      </c>
      <c r="I992" s="196">
        <f t="shared" si="488"/>
        <v>169.05211045638225</v>
      </c>
      <c r="J992" s="1">
        <f t="shared" si="489"/>
        <v>0.3</v>
      </c>
      <c r="K992" s="280">
        <f t="shared" si="490"/>
        <v>0.64068437127991273</v>
      </c>
      <c r="L992" s="280">
        <f t="shared" si="491"/>
        <v>0.75998597077616736</v>
      </c>
      <c r="M992" s="225">
        <f t="shared" si="492"/>
        <v>1.1283482753369645</v>
      </c>
      <c r="N992" s="15" t="s">
        <v>432</v>
      </c>
      <c r="O992" s="197">
        <f t="shared" si="493"/>
        <v>0.56998947808212552</v>
      </c>
      <c r="P992" s="198">
        <f t="shared" si="494"/>
        <v>0</v>
      </c>
      <c r="Q992" s="198">
        <f t="shared" si="495"/>
        <v>0</v>
      </c>
      <c r="R992" s="198">
        <f t="shared" si="496"/>
        <v>0.79057323000477986</v>
      </c>
      <c r="S992" s="77">
        <f t="shared" si="497"/>
        <v>0.75399805897303041</v>
      </c>
      <c r="T992" s="199"/>
      <c r="U992" s="3">
        <f t="shared" si="498"/>
        <v>1.9117440525944966</v>
      </c>
      <c r="V992" s="98">
        <f t="shared" si="499"/>
        <v>12.426202096943459</v>
      </c>
      <c r="W992" s="49">
        <f t="shared" si="500"/>
        <v>3.6170979507496206</v>
      </c>
      <c r="X992" s="317">
        <f t="shared" si="501"/>
        <v>0.10163251893805471</v>
      </c>
      <c r="Y992" s="318">
        <v>0.10163251893805469</v>
      </c>
      <c r="Z992" s="200"/>
      <c r="AA992" s="66"/>
      <c r="AB992" s="66"/>
      <c r="AC992" s="66">
        <v>250</v>
      </c>
      <c r="AD992" s="66"/>
      <c r="AE992" s="66"/>
      <c r="AF992" s="66"/>
      <c r="AG992" s="66"/>
      <c r="AH992" s="195"/>
      <c r="AI992" s="34"/>
      <c r="AJ992" s="229">
        <v>180</v>
      </c>
      <c r="AK992" s="34"/>
      <c r="AL992" s="34"/>
      <c r="AM992" s="34"/>
      <c r="AN992" s="201"/>
      <c r="AO992" s="201"/>
      <c r="AP992" s="202">
        <v>240</v>
      </c>
      <c r="AQ992" s="18"/>
      <c r="AR992" s="18"/>
      <c r="AS992" s="18"/>
      <c r="AT992" s="51"/>
      <c r="AU992" s="17"/>
      <c r="AV992" s="18"/>
      <c r="AW992" s="112"/>
      <c r="AX992" s="103"/>
      <c r="AY992" s="18"/>
      <c r="AZ992" s="18"/>
      <c r="BA992" s="18"/>
      <c r="BB992" s="17"/>
      <c r="BC992" s="19"/>
      <c r="BD992" s="19"/>
      <c r="BE992" s="19"/>
      <c r="BF992" s="17"/>
      <c r="BG992" s="18"/>
      <c r="BH992" s="18"/>
      <c r="BI992" s="128"/>
      <c r="BJ992" s="331"/>
      <c r="BK992" s="332"/>
      <c r="BL992" s="332"/>
      <c r="BM992" s="332"/>
      <c r="BN992" s="333"/>
      <c r="BO992" s="203">
        <f t="shared" si="502"/>
        <v>6.9363999999999999</v>
      </c>
      <c r="BP992" s="285">
        <v>6.4798440315516439</v>
      </c>
      <c r="BQ992" s="204">
        <v>2.9501002661144056</v>
      </c>
      <c r="BR992" s="204"/>
      <c r="BS992" s="47"/>
      <c r="BT992" s="42"/>
      <c r="BU992" s="42"/>
      <c r="BV992" s="42"/>
      <c r="BW992" s="43"/>
      <c r="BX992" s="191"/>
      <c r="BY992" s="191"/>
      <c r="BZ992" s="205"/>
      <c r="CA992" s="191"/>
      <c r="CB992" s="206"/>
      <c r="CC992" s="191"/>
      <c r="CD992" s="207">
        <f t="shared" si="503"/>
        <v>50.715633136914676</v>
      </c>
      <c r="CE992" s="47" t="s">
        <v>356</v>
      </c>
      <c r="CF992" s="42">
        <v>31.8</v>
      </c>
      <c r="CG992" s="42" t="s">
        <v>353</v>
      </c>
      <c r="CH992" s="42">
        <v>175</v>
      </c>
      <c r="CI992" s="191"/>
      <c r="CJ992" s="192"/>
      <c r="CK992" s="191" t="s">
        <v>357</v>
      </c>
      <c r="CL992" s="191" t="s">
        <v>358</v>
      </c>
      <c r="CM992" s="208">
        <v>0.13</v>
      </c>
      <c r="CN992" s="191">
        <v>470</v>
      </c>
      <c r="CO992" s="205">
        <f t="shared" si="504"/>
        <v>69.186976324044764</v>
      </c>
      <c r="CP992" s="191">
        <f t="shared" si="505"/>
        <v>38.036724852686007</v>
      </c>
      <c r="CQ992" s="145" t="s">
        <v>353</v>
      </c>
      <c r="CR992" s="191">
        <v>175</v>
      </c>
      <c r="CS992" s="191"/>
      <c r="CT992" s="191"/>
      <c r="CU992" s="191"/>
      <c r="CV992" s="192"/>
      <c r="CW992" s="191" t="s">
        <v>357</v>
      </c>
      <c r="CX992" s="209" t="s">
        <v>358</v>
      </c>
      <c r="CY992" s="208">
        <v>0.13</v>
      </c>
      <c r="CZ992" s="191">
        <v>470</v>
      </c>
      <c r="DA992" s="191"/>
      <c r="DB992" s="191">
        <f t="shared" si="506"/>
        <v>44.946790140454823</v>
      </c>
      <c r="DC992" s="43">
        <f t="shared" si="507"/>
        <v>0</v>
      </c>
      <c r="DD992" s="191" t="s">
        <v>362</v>
      </c>
      <c r="DE992" s="191">
        <v>100</v>
      </c>
      <c r="DF992" s="191" t="s">
        <v>361</v>
      </c>
      <c r="DG992" s="191">
        <v>20</v>
      </c>
      <c r="DH992" s="191" t="s">
        <v>353</v>
      </c>
      <c r="DI992" s="192">
        <v>175</v>
      </c>
      <c r="DJ992" s="191"/>
      <c r="DK992" s="209"/>
      <c r="DL992" s="208"/>
      <c r="DM992" s="191"/>
      <c r="DN992" s="191">
        <f t="shared" si="508"/>
        <v>44.946790140454823</v>
      </c>
      <c r="DO992" s="192">
        <f t="shared" si="509"/>
        <v>0</v>
      </c>
      <c r="DP992" s="191">
        <v>1</v>
      </c>
      <c r="DQ992" s="191" t="s">
        <v>363</v>
      </c>
      <c r="DR992" s="191" t="s">
        <v>371</v>
      </c>
      <c r="DS992" s="208">
        <v>0.13400000000000001</v>
      </c>
      <c r="DT992" s="191">
        <v>580</v>
      </c>
      <c r="DU992" s="191">
        <f t="shared" si="510"/>
        <v>6.4798440315516439</v>
      </c>
      <c r="DV992" s="191">
        <v>0.375</v>
      </c>
      <c r="DW992" s="191">
        <v>0.45</v>
      </c>
      <c r="DX992" s="192">
        <f t="shared" si="511"/>
        <v>8.4526055228191126</v>
      </c>
      <c r="DY992" s="191">
        <v>1</v>
      </c>
      <c r="DZ992" s="191" t="s">
        <v>363</v>
      </c>
      <c r="EA992" s="191" t="s">
        <v>371</v>
      </c>
      <c r="EB992" s="208">
        <v>0.13400000000000001</v>
      </c>
      <c r="EC992" s="191">
        <v>580</v>
      </c>
      <c r="ED992" s="191">
        <f t="shared" si="512"/>
        <v>2.9501002661144056</v>
      </c>
      <c r="EE992" s="191">
        <v>0.47499999999999998</v>
      </c>
      <c r="EF992" s="191">
        <v>0.47499999999999998</v>
      </c>
      <c r="EG992" s="191">
        <f t="shared" si="513"/>
        <v>4.2263027614095563</v>
      </c>
      <c r="EH992" s="166">
        <f t="shared" si="514"/>
        <v>2</v>
      </c>
      <c r="EI992" s="205">
        <f t="shared" si="515"/>
        <v>3.2499648894106441</v>
      </c>
      <c r="EJ992" s="205">
        <f t="shared" si="516"/>
        <v>1.9117440525944966</v>
      </c>
      <c r="EK992" s="51">
        <f t="shared" si="524"/>
        <v>0.78835621351990892</v>
      </c>
      <c r="EL992" s="220">
        <f t="shared" si="517"/>
        <v>0.10911755529467793</v>
      </c>
      <c r="EM992" s="221">
        <f t="shared" si="518"/>
        <v>6.2131010484717297</v>
      </c>
      <c r="EN992" s="191"/>
      <c r="EO992" s="313"/>
      <c r="EP992" s="192" t="s">
        <v>354</v>
      </c>
      <c r="EQ992" s="222">
        <f t="shared" si="519"/>
        <v>3.2499648894106441</v>
      </c>
      <c r="ER992" s="191">
        <f t="shared" si="520"/>
        <v>1.9117440525944966</v>
      </c>
      <c r="ES992" s="51">
        <f t="shared" si="521"/>
        <v>0.78835621351990892</v>
      </c>
      <c r="ET992" s="191">
        <f t="shared" si="525"/>
        <v>3.5773175552946777</v>
      </c>
      <c r="EU992" s="191">
        <f t="shared" si="522"/>
        <v>6.2131010484717297</v>
      </c>
      <c r="EV992" s="191"/>
      <c r="EW992" s="191"/>
      <c r="EX992" s="192" t="str">
        <f t="shared" si="523"/>
        <v>Front</v>
      </c>
      <c r="EY992" s="145"/>
      <c r="EZ992" s="191"/>
      <c r="FA992" s="191"/>
      <c r="FB992" s="191"/>
      <c r="FC992" s="191"/>
      <c r="FD992" s="191"/>
      <c r="FE992" s="191"/>
      <c r="FF992" s="192"/>
      <c r="FG992" s="145"/>
      <c r="FH992" s="191"/>
      <c r="FI992" s="191"/>
      <c r="FJ992" s="191"/>
      <c r="FK992" s="191"/>
      <c r="FL992" s="191"/>
      <c r="FM992" s="191"/>
      <c r="FN992" s="192"/>
      <c r="FO992" s="145"/>
      <c r="FP992" s="191"/>
      <c r="FQ992" s="191"/>
      <c r="FR992" s="191"/>
      <c r="FS992" s="191"/>
      <c r="FT992" s="191"/>
      <c r="FU992" s="191"/>
      <c r="FV992" s="192"/>
      <c r="FW992" s="191"/>
      <c r="FX992" s="191"/>
      <c r="FY992" s="191"/>
      <c r="FZ992" s="191"/>
      <c r="GA992" s="191"/>
      <c r="GB992" s="191"/>
      <c r="GC992" s="191"/>
      <c r="GD992" s="210"/>
      <c r="GE992" s="145"/>
      <c r="GF992" s="191"/>
      <c r="GG992" s="191"/>
      <c r="GH992" s="191"/>
      <c r="GI992" s="191"/>
      <c r="GJ992" s="191"/>
      <c r="GK992" s="191"/>
      <c r="GL992" s="210"/>
      <c r="GM992" s="145"/>
      <c r="GN992" s="191"/>
      <c r="GO992" s="191"/>
      <c r="GP992" s="191"/>
      <c r="GQ992" s="191"/>
      <c r="GR992" s="191"/>
      <c r="GS992" s="191"/>
      <c r="GT992" s="210"/>
      <c r="GU992" s="145"/>
      <c r="GV992" s="191"/>
      <c r="GW992" s="191"/>
      <c r="GX992" s="191"/>
      <c r="GY992" s="191"/>
      <c r="GZ992" s="191"/>
      <c r="HA992" s="191"/>
      <c r="HB992" s="210"/>
      <c r="HC992" s="145"/>
      <c r="HD992" s="191"/>
      <c r="HE992" s="191"/>
      <c r="HF992" s="191"/>
      <c r="HG992" s="191"/>
      <c r="HH992" s="191"/>
      <c r="HI992" s="191"/>
      <c r="HJ992" s="210"/>
      <c r="HR992" s="310"/>
    </row>
    <row r="993" spans="1:226" s="309" customFormat="1" ht="14.45" customHeight="1" x14ac:dyDescent="0.25">
      <c r="A993" s="211" t="s">
        <v>431</v>
      </c>
      <c r="B993" s="194" t="s">
        <v>0</v>
      </c>
      <c r="C993" s="31">
        <f t="shared" si="526"/>
        <v>983</v>
      </c>
      <c r="D993" s="173" t="str">
        <f t="shared" si="486"/>
        <v>Dw_983</v>
      </c>
      <c r="E993" s="4">
        <v>550.61066652173929</v>
      </c>
      <c r="F993" s="195" t="s">
        <v>360</v>
      </c>
      <c r="G993" s="195">
        <v>17.5</v>
      </c>
      <c r="H993" s="3">
        <f t="shared" si="487"/>
        <v>57.881629019969523</v>
      </c>
      <c r="I993" s="196">
        <f t="shared" si="488"/>
        <v>206.77826131658878</v>
      </c>
      <c r="J993" s="1">
        <f t="shared" si="489"/>
        <v>0.30000000000000004</v>
      </c>
      <c r="K993" s="280">
        <f t="shared" si="490"/>
        <v>0.68157420383120038</v>
      </c>
      <c r="L993" s="280">
        <f t="shared" si="491"/>
        <v>0.79411717310916519</v>
      </c>
      <c r="M993" s="225">
        <f t="shared" si="492"/>
        <v>1.0717300021665717</v>
      </c>
      <c r="N993" s="15" t="s">
        <v>432</v>
      </c>
      <c r="O993" s="197">
        <f t="shared" si="493"/>
        <v>0.59558787983187389</v>
      </c>
      <c r="P993" s="198">
        <f t="shared" si="494"/>
        <v>0</v>
      </c>
      <c r="Q993" s="198">
        <f t="shared" si="495"/>
        <v>0</v>
      </c>
      <c r="R993" s="198">
        <f t="shared" si="496"/>
        <v>0.75090383707355646</v>
      </c>
      <c r="S993" s="77">
        <f t="shared" si="497"/>
        <v>0.91360962399181345</v>
      </c>
      <c r="T993" s="199"/>
      <c r="U993" s="3">
        <f t="shared" si="498"/>
        <v>1.9477532004797857</v>
      </c>
      <c r="V993" s="98">
        <f t="shared" si="499"/>
        <v>12.898724601929441</v>
      </c>
      <c r="W993" s="49">
        <f t="shared" si="500"/>
        <v>4.4873916457842169</v>
      </c>
      <c r="X993" s="317">
        <f t="shared" si="501"/>
        <v>8.7058033791076198E-2</v>
      </c>
      <c r="Y993" s="318">
        <v>8.7058033791076184E-2</v>
      </c>
      <c r="Z993" s="200"/>
      <c r="AA993" s="66"/>
      <c r="AB993" s="66"/>
      <c r="AC993" s="66">
        <v>250</v>
      </c>
      <c r="AD993" s="66"/>
      <c r="AE993" s="66"/>
      <c r="AF993" s="66"/>
      <c r="AG993" s="66"/>
      <c r="AH993" s="195"/>
      <c r="AI993" s="34"/>
      <c r="AJ993" s="229">
        <v>180</v>
      </c>
      <c r="AK993" s="34"/>
      <c r="AL993" s="34"/>
      <c r="AM993" s="34"/>
      <c r="AN993" s="201"/>
      <c r="AO993" s="201"/>
      <c r="AP993" s="202">
        <v>240</v>
      </c>
      <c r="AQ993" s="18"/>
      <c r="AR993" s="18"/>
      <c r="AS993" s="18"/>
      <c r="AT993" s="51"/>
      <c r="AU993" s="17"/>
      <c r="AV993" s="18"/>
      <c r="AW993" s="112"/>
      <c r="AX993" s="103"/>
      <c r="AY993" s="18"/>
      <c r="AZ993" s="18"/>
      <c r="BA993" s="18"/>
      <c r="BB993" s="17"/>
      <c r="BC993" s="19"/>
      <c r="BD993" s="19"/>
      <c r="BE993" s="19"/>
      <c r="BF993" s="17"/>
      <c r="BG993" s="18"/>
      <c r="BH993" s="18"/>
      <c r="BI993" s="128"/>
      <c r="BJ993" s="331"/>
      <c r="BK993" s="332"/>
      <c r="BL993" s="332"/>
      <c r="BM993" s="332"/>
      <c r="BN993" s="333"/>
      <c r="BO993" s="203">
        <f t="shared" si="502"/>
        <v>6.9363999999999999</v>
      </c>
      <c r="BP993" s="285">
        <v>8.344620987827911</v>
      </c>
      <c r="BQ993" s="204">
        <v>2.9780406475832892</v>
      </c>
      <c r="BR993" s="204"/>
      <c r="BS993" s="47"/>
      <c r="BT993" s="42"/>
      <c r="BU993" s="42"/>
      <c r="BV993" s="42"/>
      <c r="BW993" s="43"/>
      <c r="BX993" s="191"/>
      <c r="BY993" s="191"/>
      <c r="BZ993" s="205"/>
      <c r="CA993" s="191"/>
      <c r="CB993" s="206"/>
      <c r="CC993" s="191"/>
      <c r="CD993" s="207">
        <f t="shared" si="503"/>
        <v>62.03347839497664</v>
      </c>
      <c r="CE993" s="47" t="s">
        <v>356</v>
      </c>
      <c r="CF993" s="42">
        <v>31.8</v>
      </c>
      <c r="CG993" s="42" t="s">
        <v>353</v>
      </c>
      <c r="CH993" s="42">
        <v>175</v>
      </c>
      <c r="CI993" s="191"/>
      <c r="CJ993" s="192"/>
      <c r="CK993" s="191" t="s">
        <v>357</v>
      </c>
      <c r="CL993" s="191" t="s">
        <v>358</v>
      </c>
      <c r="CM993" s="208">
        <v>0.13</v>
      </c>
      <c r="CN993" s="191">
        <v>470</v>
      </c>
      <c r="CO993" s="205">
        <f t="shared" si="504"/>
        <v>81.043449425221866</v>
      </c>
      <c r="CP993" s="191">
        <f t="shared" si="505"/>
        <v>46.52510879623248</v>
      </c>
      <c r="CQ993" s="145" t="s">
        <v>353</v>
      </c>
      <c r="CR993" s="191">
        <v>175</v>
      </c>
      <c r="CS993" s="191"/>
      <c r="CT993" s="191"/>
      <c r="CU993" s="191"/>
      <c r="CV993" s="192"/>
      <c r="CW993" s="191" t="s">
        <v>357</v>
      </c>
      <c r="CX993" s="209" t="s">
        <v>358</v>
      </c>
      <c r="CY993" s="208">
        <v>0.13</v>
      </c>
      <c r="CZ993" s="191">
        <v>470</v>
      </c>
      <c r="DA993" s="191"/>
      <c r="DB993" s="191">
        <f t="shared" si="506"/>
        <v>57.881629019969523</v>
      </c>
      <c r="DC993" s="43">
        <f t="shared" si="507"/>
        <v>0</v>
      </c>
      <c r="DD993" s="191" t="s">
        <v>362</v>
      </c>
      <c r="DE993" s="191">
        <v>100</v>
      </c>
      <c r="DF993" s="191" t="s">
        <v>361</v>
      </c>
      <c r="DG993" s="191">
        <v>20</v>
      </c>
      <c r="DH993" s="191" t="s">
        <v>353</v>
      </c>
      <c r="DI993" s="192">
        <v>175</v>
      </c>
      <c r="DJ993" s="191"/>
      <c r="DK993" s="209"/>
      <c r="DL993" s="208"/>
      <c r="DM993" s="191"/>
      <c r="DN993" s="191">
        <f t="shared" si="508"/>
        <v>57.881629019969523</v>
      </c>
      <c r="DO993" s="192">
        <f t="shared" si="509"/>
        <v>0</v>
      </c>
      <c r="DP993" s="191">
        <v>1</v>
      </c>
      <c r="DQ993" s="191" t="s">
        <v>363</v>
      </c>
      <c r="DR993" s="191" t="s">
        <v>371</v>
      </c>
      <c r="DS993" s="208">
        <v>0.13400000000000001</v>
      </c>
      <c r="DT993" s="191">
        <v>580</v>
      </c>
      <c r="DU993" s="191">
        <f t="shared" si="510"/>
        <v>8.344620987827911</v>
      </c>
      <c r="DV993" s="191">
        <v>0.375</v>
      </c>
      <c r="DW993" s="191">
        <v>0.45</v>
      </c>
      <c r="DX993" s="192">
        <f t="shared" si="511"/>
        <v>10.338913065829439</v>
      </c>
      <c r="DY993" s="191">
        <v>1</v>
      </c>
      <c r="DZ993" s="191" t="s">
        <v>363</v>
      </c>
      <c r="EA993" s="191" t="s">
        <v>371</v>
      </c>
      <c r="EB993" s="208">
        <v>0.13400000000000001</v>
      </c>
      <c r="EC993" s="191">
        <v>580</v>
      </c>
      <c r="ED993" s="191">
        <f t="shared" si="512"/>
        <v>2.9780406475832892</v>
      </c>
      <c r="EE993" s="191">
        <v>0.47499999999999998</v>
      </c>
      <c r="EF993" s="191">
        <v>0.47499999999999998</v>
      </c>
      <c r="EG993" s="191">
        <f t="shared" si="513"/>
        <v>5.1694565329147197</v>
      </c>
      <c r="EH993" s="166">
        <f t="shared" si="514"/>
        <v>2</v>
      </c>
      <c r="EI993" s="205">
        <f t="shared" si="515"/>
        <v>3.3111804408156353</v>
      </c>
      <c r="EJ993" s="205">
        <f t="shared" si="516"/>
        <v>1.9477532004797855</v>
      </c>
      <c r="EK993" s="51">
        <f t="shared" si="524"/>
        <v>0.78028744710350373</v>
      </c>
      <c r="EL993" s="220">
        <f t="shared" si="517"/>
        <v>7.8509779592182305E-2</v>
      </c>
      <c r="EM993" s="221">
        <f t="shared" si="518"/>
        <v>6.4493623009647205</v>
      </c>
      <c r="EN993" s="191"/>
      <c r="EO993" s="313"/>
      <c r="EP993" s="192" t="s">
        <v>354</v>
      </c>
      <c r="EQ993" s="222">
        <f t="shared" si="519"/>
        <v>3.3111804408156353</v>
      </c>
      <c r="ER993" s="191">
        <f t="shared" si="520"/>
        <v>1.9477532004797855</v>
      </c>
      <c r="ES993" s="51">
        <f t="shared" si="521"/>
        <v>0.78028744710350373</v>
      </c>
      <c r="ET993" s="191">
        <f t="shared" si="525"/>
        <v>3.5467097795921823</v>
      </c>
      <c r="EU993" s="191">
        <f t="shared" si="522"/>
        <v>6.4493623009647205</v>
      </c>
      <c r="EV993" s="191"/>
      <c r="EW993" s="191"/>
      <c r="EX993" s="192" t="str">
        <f t="shared" si="523"/>
        <v>Front</v>
      </c>
      <c r="EY993" s="145"/>
      <c r="EZ993" s="191"/>
      <c r="FA993" s="191"/>
      <c r="FB993" s="191"/>
      <c r="FC993" s="191"/>
      <c r="FD993" s="191"/>
      <c r="FE993" s="191"/>
      <c r="FF993" s="192"/>
      <c r="FG993" s="145"/>
      <c r="FH993" s="191"/>
      <c r="FI993" s="191"/>
      <c r="FJ993" s="191"/>
      <c r="FK993" s="191"/>
      <c r="FL993" s="191"/>
      <c r="FM993" s="191"/>
      <c r="FN993" s="192"/>
      <c r="FO993" s="145"/>
      <c r="FP993" s="191"/>
      <c r="FQ993" s="191"/>
      <c r="FR993" s="191"/>
      <c r="FS993" s="191"/>
      <c r="FT993" s="191"/>
      <c r="FU993" s="191"/>
      <c r="FV993" s="192"/>
      <c r="FW993" s="191"/>
      <c r="FX993" s="191"/>
      <c r="FY993" s="191"/>
      <c r="FZ993" s="191"/>
      <c r="GA993" s="191"/>
      <c r="GB993" s="191"/>
      <c r="GC993" s="191"/>
      <c r="GD993" s="210"/>
      <c r="GE993" s="145"/>
      <c r="GF993" s="191"/>
      <c r="GG993" s="191"/>
      <c r="GH993" s="191"/>
      <c r="GI993" s="191"/>
      <c r="GJ993" s="191"/>
      <c r="GK993" s="191"/>
      <c r="GL993" s="210"/>
      <c r="GM993" s="145"/>
      <c r="GN993" s="191"/>
      <c r="GO993" s="191"/>
      <c r="GP993" s="191"/>
      <c r="GQ993" s="191"/>
      <c r="GR993" s="191"/>
      <c r="GS993" s="191"/>
      <c r="GT993" s="210"/>
      <c r="GU993" s="145"/>
      <c r="GV993" s="191"/>
      <c r="GW993" s="191"/>
      <c r="GX993" s="191"/>
      <c r="GY993" s="191"/>
      <c r="GZ993" s="191"/>
      <c r="HA993" s="191"/>
      <c r="HB993" s="210"/>
      <c r="HC993" s="145"/>
      <c r="HD993" s="191"/>
      <c r="HE993" s="191"/>
      <c r="HF993" s="191"/>
      <c r="HG993" s="191"/>
      <c r="HH993" s="191"/>
      <c r="HI993" s="191"/>
      <c r="HJ993" s="210"/>
      <c r="HR993" s="310"/>
    </row>
    <row r="994" spans="1:226" s="309" customFormat="1" ht="14.45" customHeight="1" x14ac:dyDescent="0.25">
      <c r="A994" s="211" t="s">
        <v>431</v>
      </c>
      <c r="B994" s="194" t="s">
        <v>0</v>
      </c>
      <c r="C994" s="31">
        <f t="shared" si="526"/>
        <v>984</v>
      </c>
      <c r="D994" s="173" t="str">
        <f t="shared" si="486"/>
        <v>Dw_984</v>
      </c>
      <c r="E994" s="4">
        <v>507.11629594747842</v>
      </c>
      <c r="F994" s="195" t="s">
        <v>360</v>
      </c>
      <c r="G994" s="195">
        <v>17.5</v>
      </c>
      <c r="H994" s="3">
        <f t="shared" si="487"/>
        <v>53.780771475711248</v>
      </c>
      <c r="I994" s="196">
        <f t="shared" si="488"/>
        <v>194.3739331779629</v>
      </c>
      <c r="J994" s="1">
        <f t="shared" si="489"/>
        <v>0.30000000000000004</v>
      </c>
      <c r="K994" s="280">
        <f t="shared" si="490"/>
        <v>0.67170342621854928</v>
      </c>
      <c r="L994" s="280">
        <f t="shared" si="491"/>
        <v>0.80219182691529989</v>
      </c>
      <c r="M994" s="225">
        <f t="shared" si="492"/>
        <v>1.0842570374752643</v>
      </c>
      <c r="N994" s="15" t="s">
        <v>432</v>
      </c>
      <c r="O994" s="197">
        <f t="shared" si="493"/>
        <v>0.60164387018647481</v>
      </c>
      <c r="P994" s="198">
        <f t="shared" si="494"/>
        <v>0</v>
      </c>
      <c r="Q994" s="198">
        <f t="shared" si="495"/>
        <v>0</v>
      </c>
      <c r="R994" s="198">
        <f t="shared" si="496"/>
        <v>0.75968086007509339</v>
      </c>
      <c r="S994" s="77">
        <f t="shared" si="497"/>
        <v>0.86554363900287645</v>
      </c>
      <c r="T994" s="199"/>
      <c r="U994" s="3">
        <f t="shared" si="498"/>
        <v>2.0379721092620375</v>
      </c>
      <c r="V994" s="98">
        <f t="shared" si="499"/>
        <v>14.121323081641856</v>
      </c>
      <c r="W994" s="49">
        <f t="shared" si="500"/>
        <v>3.8084796420831037</v>
      </c>
      <c r="X994" s="317">
        <f t="shared" si="501"/>
        <v>0.10371378516842582</v>
      </c>
      <c r="Y994" s="318">
        <v>0.1037137851684258</v>
      </c>
      <c r="Z994" s="200"/>
      <c r="AA994" s="66"/>
      <c r="AB994" s="66"/>
      <c r="AC994" s="66">
        <v>250</v>
      </c>
      <c r="AD994" s="66"/>
      <c r="AE994" s="66"/>
      <c r="AF994" s="66"/>
      <c r="AG994" s="66"/>
      <c r="AH994" s="195"/>
      <c r="AI994" s="34"/>
      <c r="AJ994" s="229">
        <v>180</v>
      </c>
      <c r="AK994" s="34"/>
      <c r="AL994" s="34"/>
      <c r="AM994" s="34"/>
      <c r="AN994" s="201"/>
      <c r="AO994" s="201"/>
      <c r="AP994" s="202">
        <v>240</v>
      </c>
      <c r="AQ994" s="18"/>
      <c r="AR994" s="18"/>
      <c r="AS994" s="18"/>
      <c r="AT994" s="51"/>
      <c r="AU994" s="17"/>
      <c r="AV994" s="18"/>
      <c r="AW994" s="112"/>
      <c r="AX994" s="103"/>
      <c r="AY994" s="18"/>
      <c r="AZ994" s="18"/>
      <c r="BA994" s="18"/>
      <c r="BB994" s="17"/>
      <c r="BC994" s="19"/>
      <c r="BD994" s="19"/>
      <c r="BE994" s="19"/>
      <c r="BF994" s="17"/>
      <c r="BG994" s="18"/>
      <c r="BH994" s="18"/>
      <c r="BI994" s="128"/>
      <c r="BJ994" s="331"/>
      <c r="BK994" s="332"/>
      <c r="BL994" s="332"/>
      <c r="BM994" s="332"/>
      <c r="BN994" s="333"/>
      <c r="BO994" s="203">
        <f t="shared" si="502"/>
        <v>6.9363999999999999</v>
      </c>
      <c r="BP994" s="285">
        <v>7.7534126457112116</v>
      </c>
      <c r="BQ994" s="204">
        <v>2.954850150927073</v>
      </c>
      <c r="BR994" s="204"/>
      <c r="BS994" s="47"/>
      <c r="BT994" s="42"/>
      <c r="BU994" s="42"/>
      <c r="BV994" s="42"/>
      <c r="BW994" s="43"/>
      <c r="BX994" s="191"/>
      <c r="BY994" s="191"/>
      <c r="BZ994" s="205"/>
      <c r="CA994" s="191"/>
      <c r="CB994" s="206"/>
      <c r="CC994" s="191"/>
      <c r="CD994" s="207">
        <f t="shared" si="503"/>
        <v>58.312179953388878</v>
      </c>
      <c r="CE994" s="47" t="s">
        <v>356</v>
      </c>
      <c r="CF994" s="42">
        <v>31.8</v>
      </c>
      <c r="CG994" s="42" t="s">
        <v>353</v>
      </c>
      <c r="CH994" s="42">
        <v>175</v>
      </c>
      <c r="CI994" s="191"/>
      <c r="CJ994" s="192"/>
      <c r="CK994" s="191" t="s">
        <v>357</v>
      </c>
      <c r="CL994" s="191" t="s">
        <v>358</v>
      </c>
      <c r="CM994" s="208">
        <v>0.13</v>
      </c>
      <c r="CN994" s="191">
        <v>470</v>
      </c>
      <c r="CO994" s="205">
        <f t="shared" si="504"/>
        <v>76.840836375112531</v>
      </c>
      <c r="CP994" s="191">
        <f t="shared" si="505"/>
        <v>43.734134965041655</v>
      </c>
      <c r="CQ994" s="145" t="s">
        <v>353</v>
      </c>
      <c r="CR994" s="191">
        <v>175</v>
      </c>
      <c r="CS994" s="191"/>
      <c r="CT994" s="191"/>
      <c r="CU994" s="191"/>
      <c r="CV994" s="192"/>
      <c r="CW994" s="191" t="s">
        <v>357</v>
      </c>
      <c r="CX994" s="209" t="s">
        <v>358</v>
      </c>
      <c r="CY994" s="208">
        <v>0.13</v>
      </c>
      <c r="CZ994" s="191">
        <v>470</v>
      </c>
      <c r="DA994" s="191"/>
      <c r="DB994" s="191">
        <f t="shared" si="506"/>
        <v>53.780771475711248</v>
      </c>
      <c r="DC994" s="43">
        <f t="shared" si="507"/>
        <v>0</v>
      </c>
      <c r="DD994" s="191" t="s">
        <v>362</v>
      </c>
      <c r="DE994" s="191">
        <v>100</v>
      </c>
      <c r="DF994" s="191" t="s">
        <v>361</v>
      </c>
      <c r="DG994" s="191">
        <v>20</v>
      </c>
      <c r="DH994" s="191" t="s">
        <v>353</v>
      </c>
      <c r="DI994" s="192">
        <v>175</v>
      </c>
      <c r="DJ994" s="191"/>
      <c r="DK994" s="209"/>
      <c r="DL994" s="208"/>
      <c r="DM994" s="191"/>
      <c r="DN994" s="191">
        <f t="shared" si="508"/>
        <v>53.780771475711248</v>
      </c>
      <c r="DO994" s="192">
        <f t="shared" si="509"/>
        <v>0</v>
      </c>
      <c r="DP994" s="191">
        <v>1</v>
      </c>
      <c r="DQ994" s="191" t="s">
        <v>363</v>
      </c>
      <c r="DR994" s="191" t="s">
        <v>371</v>
      </c>
      <c r="DS994" s="208">
        <v>0.13400000000000001</v>
      </c>
      <c r="DT994" s="191">
        <v>580</v>
      </c>
      <c r="DU994" s="191">
        <f t="shared" si="510"/>
        <v>7.7534126457112116</v>
      </c>
      <c r="DV994" s="191">
        <v>0.375</v>
      </c>
      <c r="DW994" s="191">
        <v>0.45</v>
      </c>
      <c r="DX994" s="192">
        <f t="shared" si="511"/>
        <v>9.7186966588981463</v>
      </c>
      <c r="DY994" s="191">
        <v>1</v>
      </c>
      <c r="DZ994" s="191" t="s">
        <v>363</v>
      </c>
      <c r="EA994" s="191" t="s">
        <v>371</v>
      </c>
      <c r="EB994" s="208">
        <v>0.13400000000000001</v>
      </c>
      <c r="EC994" s="191">
        <v>580</v>
      </c>
      <c r="ED994" s="191">
        <f t="shared" si="512"/>
        <v>2.954850150927073</v>
      </c>
      <c r="EE994" s="191">
        <v>0.47499999999999998</v>
      </c>
      <c r="EF994" s="191">
        <v>0.47499999999999998</v>
      </c>
      <c r="EG994" s="191">
        <f t="shared" si="513"/>
        <v>4.8593483294490731</v>
      </c>
      <c r="EH994" s="166">
        <f t="shared" si="514"/>
        <v>2</v>
      </c>
      <c r="EI994" s="205">
        <f t="shared" si="515"/>
        <v>3.4645525857454635</v>
      </c>
      <c r="EJ994" s="205">
        <f t="shared" si="516"/>
        <v>2.0379721092620375</v>
      </c>
      <c r="EK994" s="51">
        <f t="shared" si="524"/>
        <v>0.6668780416650355</v>
      </c>
      <c r="EL994" s="220">
        <f t="shared" si="517"/>
        <v>1.8237071272682037E-3</v>
      </c>
      <c r="EM994" s="221">
        <f t="shared" si="518"/>
        <v>7.0606615408209281</v>
      </c>
      <c r="EN994" s="191"/>
      <c r="EO994" s="313"/>
      <c r="EP994" s="192" t="s">
        <v>354</v>
      </c>
      <c r="EQ994" s="222">
        <f t="shared" si="519"/>
        <v>3.4645525857454635</v>
      </c>
      <c r="ER994" s="191">
        <f t="shared" si="520"/>
        <v>2.0379721092620375</v>
      </c>
      <c r="ES994" s="51">
        <f t="shared" si="521"/>
        <v>0.6668780416650355</v>
      </c>
      <c r="ET994" s="191">
        <f t="shared" si="525"/>
        <v>3.4700237071272682</v>
      </c>
      <c r="EU994" s="191">
        <f t="shared" si="522"/>
        <v>7.0606615408209281</v>
      </c>
      <c r="EV994" s="191"/>
      <c r="EW994" s="191"/>
      <c r="EX994" s="192" t="str">
        <f t="shared" si="523"/>
        <v>Front</v>
      </c>
      <c r="EY994" s="145"/>
      <c r="EZ994" s="191"/>
      <c r="FA994" s="191"/>
      <c r="FB994" s="191"/>
      <c r="FC994" s="191"/>
      <c r="FD994" s="191"/>
      <c r="FE994" s="191"/>
      <c r="FF994" s="192"/>
      <c r="FG994" s="145"/>
      <c r="FH994" s="191"/>
      <c r="FI994" s="191"/>
      <c r="FJ994" s="191"/>
      <c r="FK994" s="191"/>
      <c r="FL994" s="191"/>
      <c r="FM994" s="191"/>
      <c r="FN994" s="192"/>
      <c r="FO994" s="145"/>
      <c r="FP994" s="191"/>
      <c r="FQ994" s="191"/>
      <c r="FR994" s="191"/>
      <c r="FS994" s="191"/>
      <c r="FT994" s="191"/>
      <c r="FU994" s="191"/>
      <c r="FV994" s="192"/>
      <c r="FW994" s="191"/>
      <c r="FX994" s="191"/>
      <c r="FY994" s="191"/>
      <c r="FZ994" s="191"/>
      <c r="GA994" s="191"/>
      <c r="GB994" s="191"/>
      <c r="GC994" s="191"/>
      <c r="GD994" s="210"/>
      <c r="GE994" s="145"/>
      <c r="GF994" s="191"/>
      <c r="GG994" s="191"/>
      <c r="GH994" s="191"/>
      <c r="GI994" s="191"/>
      <c r="GJ994" s="191"/>
      <c r="GK994" s="191"/>
      <c r="GL994" s="210"/>
      <c r="GM994" s="145"/>
      <c r="GN994" s="191"/>
      <c r="GO994" s="191"/>
      <c r="GP994" s="191"/>
      <c r="GQ994" s="191"/>
      <c r="GR994" s="191"/>
      <c r="GS994" s="191"/>
      <c r="GT994" s="210"/>
      <c r="GU994" s="145"/>
      <c r="GV994" s="191"/>
      <c r="GW994" s="191"/>
      <c r="GX994" s="191"/>
      <c r="GY994" s="191"/>
      <c r="GZ994" s="191"/>
      <c r="HA994" s="191"/>
      <c r="HB994" s="210"/>
      <c r="HC994" s="145"/>
      <c r="HD994" s="191"/>
      <c r="HE994" s="191"/>
      <c r="HF994" s="191"/>
      <c r="HG994" s="191"/>
      <c r="HH994" s="191"/>
      <c r="HI994" s="191"/>
      <c r="HJ994" s="210"/>
      <c r="HR994" s="310"/>
    </row>
    <row r="995" spans="1:226" s="309" customFormat="1" ht="14.45" customHeight="1" x14ac:dyDescent="0.25">
      <c r="A995" s="211" t="s">
        <v>431</v>
      </c>
      <c r="B995" s="194" t="s">
        <v>0</v>
      </c>
      <c r="C995" s="31">
        <f t="shared" si="526"/>
        <v>985</v>
      </c>
      <c r="D995" s="173" t="str">
        <f t="shared" si="486"/>
        <v>Dw_985</v>
      </c>
      <c r="E995" s="4">
        <v>600.65471332869402</v>
      </c>
      <c r="F995" s="195" t="s">
        <v>360</v>
      </c>
      <c r="G995" s="195">
        <v>17.5</v>
      </c>
      <c r="H995" s="3">
        <f t="shared" si="487"/>
        <v>48.484766066216928</v>
      </c>
      <c r="I995" s="196">
        <f t="shared" si="488"/>
        <v>179.41971100159935</v>
      </c>
      <c r="J995" s="1">
        <f t="shared" si="489"/>
        <v>0.30000000000000004</v>
      </c>
      <c r="K995" s="280">
        <f t="shared" si="490"/>
        <v>0.65282955159979039</v>
      </c>
      <c r="L995" s="280">
        <f t="shared" si="491"/>
        <v>0.73042363979791314</v>
      </c>
      <c r="M995" s="225">
        <f t="shared" si="492"/>
        <v>1.1101613489682169</v>
      </c>
      <c r="N995" s="15" t="s">
        <v>432</v>
      </c>
      <c r="O995" s="197">
        <f t="shared" si="493"/>
        <v>0.5478177298484348</v>
      </c>
      <c r="P995" s="198">
        <f t="shared" si="494"/>
        <v>0</v>
      </c>
      <c r="Q995" s="198">
        <f t="shared" si="495"/>
        <v>0</v>
      </c>
      <c r="R995" s="198">
        <f t="shared" si="496"/>
        <v>0.77783062434173122</v>
      </c>
      <c r="S995" s="77">
        <f t="shared" si="497"/>
        <v>0.79750021189384657</v>
      </c>
      <c r="T995" s="199"/>
      <c r="U995" s="3">
        <f t="shared" si="498"/>
        <v>1.6050303513257207</v>
      </c>
      <c r="V995" s="98">
        <f t="shared" si="499"/>
        <v>8.7588162575010049</v>
      </c>
      <c r="W995" s="49">
        <f t="shared" si="500"/>
        <v>5.5355386665058566</v>
      </c>
      <c r="X995" s="317">
        <f t="shared" si="501"/>
        <v>6.1846750708331677E-2</v>
      </c>
      <c r="Y995" s="318">
        <v>6.1846750708331677E-2</v>
      </c>
      <c r="Z995" s="200"/>
      <c r="AA995" s="66"/>
      <c r="AB995" s="66"/>
      <c r="AC995" s="66">
        <v>250</v>
      </c>
      <c r="AD995" s="66"/>
      <c r="AE995" s="66"/>
      <c r="AF995" s="66"/>
      <c r="AG995" s="66"/>
      <c r="AH995" s="195"/>
      <c r="AI995" s="34"/>
      <c r="AJ995" s="229">
        <v>180</v>
      </c>
      <c r="AK995" s="34"/>
      <c r="AL995" s="34"/>
      <c r="AM995" s="34"/>
      <c r="AN995" s="201"/>
      <c r="AO995" s="201"/>
      <c r="AP995" s="202">
        <v>240</v>
      </c>
      <c r="AQ995" s="18"/>
      <c r="AR995" s="18"/>
      <c r="AS995" s="18"/>
      <c r="AT995" s="51"/>
      <c r="AU995" s="17"/>
      <c r="AV995" s="18"/>
      <c r="AW995" s="112"/>
      <c r="AX995" s="103"/>
      <c r="AY995" s="18"/>
      <c r="AZ995" s="18"/>
      <c r="BA995" s="18"/>
      <c r="BB995" s="17"/>
      <c r="BC995" s="19"/>
      <c r="BD995" s="19"/>
      <c r="BE995" s="19"/>
      <c r="BF995" s="17"/>
      <c r="BG995" s="18"/>
      <c r="BH995" s="18"/>
      <c r="BI995" s="128"/>
      <c r="BJ995" s="331"/>
      <c r="BK995" s="332"/>
      <c r="BL995" s="332"/>
      <c r="BM995" s="332"/>
      <c r="BN995" s="333"/>
      <c r="BO995" s="203">
        <f t="shared" si="502"/>
        <v>6.9363999999999999</v>
      </c>
      <c r="BP995" s="285">
        <v>6.9899034176542481</v>
      </c>
      <c r="BQ995" s="204">
        <v>2.9602320298667393</v>
      </c>
      <c r="BR995" s="204"/>
      <c r="BS995" s="47"/>
      <c r="BT995" s="42"/>
      <c r="BU995" s="42"/>
      <c r="BV995" s="42"/>
      <c r="BW995" s="43"/>
      <c r="BX995" s="191"/>
      <c r="BY995" s="191"/>
      <c r="BZ995" s="205"/>
      <c r="CA995" s="191"/>
      <c r="CB995" s="206"/>
      <c r="CC995" s="191"/>
      <c r="CD995" s="207">
        <f t="shared" si="503"/>
        <v>53.825913300479812</v>
      </c>
      <c r="CE995" s="47" t="s">
        <v>356</v>
      </c>
      <c r="CF995" s="42">
        <v>31.8</v>
      </c>
      <c r="CG995" s="42" t="s">
        <v>353</v>
      </c>
      <c r="CH995" s="42">
        <v>175</v>
      </c>
      <c r="CI995" s="191"/>
      <c r="CJ995" s="192"/>
      <c r="CK995" s="191" t="s">
        <v>357</v>
      </c>
      <c r="CL995" s="191" t="s">
        <v>358</v>
      </c>
      <c r="CM995" s="208">
        <v>0.13</v>
      </c>
      <c r="CN995" s="191">
        <v>470</v>
      </c>
      <c r="CO995" s="205">
        <f t="shared" si="504"/>
        <v>72.478625017737613</v>
      </c>
      <c r="CP995" s="191">
        <f t="shared" si="505"/>
        <v>40.369434975359859</v>
      </c>
      <c r="CQ995" s="145" t="s">
        <v>353</v>
      </c>
      <c r="CR995" s="191">
        <v>175</v>
      </c>
      <c r="CS995" s="191"/>
      <c r="CT995" s="191"/>
      <c r="CU995" s="191"/>
      <c r="CV995" s="192"/>
      <c r="CW995" s="191" t="s">
        <v>357</v>
      </c>
      <c r="CX995" s="209" t="s">
        <v>358</v>
      </c>
      <c r="CY995" s="208">
        <v>0.13</v>
      </c>
      <c r="CZ995" s="191">
        <v>470</v>
      </c>
      <c r="DA995" s="191"/>
      <c r="DB995" s="191">
        <f t="shared" si="506"/>
        <v>48.484766066216928</v>
      </c>
      <c r="DC995" s="43">
        <f t="shared" si="507"/>
        <v>0</v>
      </c>
      <c r="DD995" s="191" t="s">
        <v>362</v>
      </c>
      <c r="DE995" s="191">
        <v>100</v>
      </c>
      <c r="DF995" s="191" t="s">
        <v>361</v>
      </c>
      <c r="DG995" s="191">
        <v>20</v>
      </c>
      <c r="DH995" s="191" t="s">
        <v>353</v>
      </c>
      <c r="DI995" s="192">
        <v>175</v>
      </c>
      <c r="DJ995" s="191"/>
      <c r="DK995" s="209"/>
      <c r="DL995" s="208"/>
      <c r="DM995" s="191"/>
      <c r="DN995" s="191">
        <f t="shared" si="508"/>
        <v>48.484766066216928</v>
      </c>
      <c r="DO995" s="192">
        <f t="shared" si="509"/>
        <v>0</v>
      </c>
      <c r="DP995" s="191">
        <v>1</v>
      </c>
      <c r="DQ995" s="191" t="s">
        <v>363</v>
      </c>
      <c r="DR995" s="191" t="s">
        <v>371</v>
      </c>
      <c r="DS995" s="208">
        <v>0.13400000000000001</v>
      </c>
      <c r="DT995" s="191">
        <v>580</v>
      </c>
      <c r="DU995" s="191">
        <f t="shared" si="510"/>
        <v>6.9899034176542481</v>
      </c>
      <c r="DV995" s="191">
        <v>0.375</v>
      </c>
      <c r="DW995" s="191">
        <v>0.45</v>
      </c>
      <c r="DX995" s="192">
        <f t="shared" si="511"/>
        <v>8.970985550079968</v>
      </c>
      <c r="DY995" s="191">
        <v>1</v>
      </c>
      <c r="DZ995" s="191" t="s">
        <v>363</v>
      </c>
      <c r="EA995" s="191" t="s">
        <v>371</v>
      </c>
      <c r="EB995" s="208">
        <v>0.13400000000000001</v>
      </c>
      <c r="EC995" s="191">
        <v>580</v>
      </c>
      <c r="ED995" s="191">
        <f t="shared" si="512"/>
        <v>2.9602320298667393</v>
      </c>
      <c r="EE995" s="191">
        <v>0.47499999999999998</v>
      </c>
      <c r="EF995" s="191">
        <v>0.47499999999999998</v>
      </c>
      <c r="EG995" s="191">
        <f t="shared" si="513"/>
        <v>4.485492775039984</v>
      </c>
      <c r="EH995" s="166">
        <f t="shared" si="514"/>
        <v>2</v>
      </c>
      <c r="EI995" s="205">
        <f t="shared" si="515"/>
        <v>2.7285515972537251</v>
      </c>
      <c r="EJ995" s="205">
        <f t="shared" si="516"/>
        <v>1.6050303513257207</v>
      </c>
      <c r="EK995" s="51">
        <f t="shared" si="524"/>
        <v>1.1052016785410186</v>
      </c>
      <c r="EL995" s="220">
        <f t="shared" si="517"/>
        <v>0.36982420137313743</v>
      </c>
      <c r="EM995" s="221">
        <f t="shared" si="518"/>
        <v>4.3794081287505024</v>
      </c>
      <c r="EN995" s="191"/>
      <c r="EO995" s="313"/>
      <c r="EP995" s="192" t="s">
        <v>354</v>
      </c>
      <c r="EQ995" s="222">
        <f t="shared" si="519"/>
        <v>2.7285515972537251</v>
      </c>
      <c r="ER995" s="191">
        <f t="shared" si="520"/>
        <v>1.6050303513257207</v>
      </c>
      <c r="ES995" s="51">
        <f t="shared" si="521"/>
        <v>1.1052016785410186</v>
      </c>
      <c r="ET995" s="191">
        <f t="shared" si="525"/>
        <v>3.8380242013731376</v>
      </c>
      <c r="EU995" s="191">
        <f t="shared" si="522"/>
        <v>4.3794081287505024</v>
      </c>
      <c r="EV995" s="191"/>
      <c r="EW995" s="191"/>
      <c r="EX995" s="192" t="str">
        <f t="shared" si="523"/>
        <v>Front</v>
      </c>
      <c r="EY995" s="145"/>
      <c r="EZ995" s="191"/>
      <c r="FA995" s="191"/>
      <c r="FB995" s="191"/>
      <c r="FC995" s="191"/>
      <c r="FD995" s="191"/>
      <c r="FE995" s="191"/>
      <c r="FF995" s="192"/>
      <c r="FG995" s="145"/>
      <c r="FH995" s="191"/>
      <c r="FI995" s="191"/>
      <c r="FJ995" s="191"/>
      <c r="FK995" s="191"/>
      <c r="FL995" s="191"/>
      <c r="FM995" s="191"/>
      <c r="FN995" s="192"/>
      <c r="FO995" s="145"/>
      <c r="FP995" s="191"/>
      <c r="FQ995" s="191"/>
      <c r="FR995" s="191"/>
      <c r="FS995" s="191"/>
      <c r="FT995" s="191"/>
      <c r="FU995" s="191"/>
      <c r="FV995" s="192"/>
      <c r="FW995" s="191"/>
      <c r="FX995" s="191"/>
      <c r="FY995" s="191"/>
      <c r="FZ995" s="191"/>
      <c r="GA995" s="191"/>
      <c r="GB995" s="191"/>
      <c r="GC995" s="191"/>
      <c r="GD995" s="210"/>
      <c r="GE995" s="145"/>
      <c r="GF995" s="191"/>
      <c r="GG995" s="191"/>
      <c r="GH995" s="191"/>
      <c r="GI995" s="191"/>
      <c r="GJ995" s="191"/>
      <c r="GK995" s="191"/>
      <c r="GL995" s="210"/>
      <c r="GM995" s="145"/>
      <c r="GN995" s="191"/>
      <c r="GO995" s="191"/>
      <c r="GP995" s="191"/>
      <c r="GQ995" s="191"/>
      <c r="GR995" s="191"/>
      <c r="GS995" s="191"/>
      <c r="GT995" s="210"/>
      <c r="GU995" s="145"/>
      <c r="GV995" s="191"/>
      <c r="GW995" s="191"/>
      <c r="GX995" s="191"/>
      <c r="GY995" s="191"/>
      <c r="GZ995" s="191"/>
      <c r="HA995" s="191"/>
      <c r="HB995" s="210"/>
      <c r="HC995" s="145"/>
      <c r="HD995" s="191"/>
      <c r="HE995" s="191"/>
      <c r="HF995" s="191"/>
      <c r="HG995" s="191"/>
      <c r="HH995" s="191"/>
      <c r="HI995" s="191"/>
      <c r="HJ995" s="210"/>
      <c r="HR995" s="310"/>
    </row>
    <row r="996" spans="1:226" s="309" customFormat="1" ht="14.45" customHeight="1" x14ac:dyDescent="0.25">
      <c r="A996" s="211" t="s">
        <v>431</v>
      </c>
      <c r="B996" s="194" t="s">
        <v>0</v>
      </c>
      <c r="C996" s="31">
        <f t="shared" si="526"/>
        <v>986</v>
      </c>
      <c r="D996" s="173" t="str">
        <f t="shared" si="486"/>
        <v>Dw_986</v>
      </c>
      <c r="E996" s="4">
        <v>512.28818448912511</v>
      </c>
      <c r="F996" s="195" t="s">
        <v>360</v>
      </c>
      <c r="G996" s="195">
        <v>17.5</v>
      </c>
      <c r="H996" s="3">
        <f t="shared" si="487"/>
        <v>60.444197815067845</v>
      </c>
      <c r="I996" s="196">
        <f t="shared" si="488"/>
        <v>206.8520839818608</v>
      </c>
      <c r="J996" s="1">
        <f t="shared" si="489"/>
        <v>0.30000000000000004</v>
      </c>
      <c r="K996" s="280">
        <f t="shared" si="490"/>
        <v>0.72188183620803104</v>
      </c>
      <c r="L996" s="280">
        <f t="shared" si="491"/>
        <v>0.82390853487269566</v>
      </c>
      <c r="M996" s="225">
        <f t="shared" si="492"/>
        <v>1.0266597529248489</v>
      </c>
      <c r="N996" s="15" t="s">
        <v>432</v>
      </c>
      <c r="O996" s="197">
        <f t="shared" si="493"/>
        <v>0.61793140115452172</v>
      </c>
      <c r="P996" s="198">
        <f t="shared" si="494"/>
        <v>0</v>
      </c>
      <c r="Q996" s="198">
        <f t="shared" si="495"/>
        <v>0</v>
      </c>
      <c r="R996" s="198">
        <f t="shared" si="496"/>
        <v>0.71932552628160829</v>
      </c>
      <c r="S996" s="77">
        <f t="shared" si="497"/>
        <v>0.99103350640011345</v>
      </c>
      <c r="T996" s="199"/>
      <c r="U996" s="3">
        <f t="shared" si="498"/>
        <v>1.769438523028781</v>
      </c>
      <c r="V996" s="98">
        <f t="shared" si="499"/>
        <v>10.645103135046131</v>
      </c>
      <c r="W996" s="49">
        <f t="shared" si="500"/>
        <v>5.6781223298881551</v>
      </c>
      <c r="X996" s="317">
        <f t="shared" si="501"/>
        <v>6.8455399908410458E-2</v>
      </c>
      <c r="Y996" s="318">
        <v>6.845539990841043E-2</v>
      </c>
      <c r="Z996" s="200"/>
      <c r="AA996" s="66"/>
      <c r="AB996" s="66"/>
      <c r="AC996" s="66">
        <v>250</v>
      </c>
      <c r="AD996" s="66"/>
      <c r="AE996" s="66"/>
      <c r="AF996" s="66"/>
      <c r="AG996" s="66"/>
      <c r="AH996" s="195"/>
      <c r="AI996" s="34"/>
      <c r="AJ996" s="229">
        <v>180</v>
      </c>
      <c r="AK996" s="34"/>
      <c r="AL996" s="34"/>
      <c r="AM996" s="34"/>
      <c r="AN996" s="201"/>
      <c r="AO996" s="201"/>
      <c r="AP996" s="202">
        <v>240</v>
      </c>
      <c r="AQ996" s="18"/>
      <c r="AR996" s="18"/>
      <c r="AS996" s="18"/>
      <c r="AT996" s="51"/>
      <c r="AU996" s="17"/>
      <c r="AV996" s="18"/>
      <c r="AW996" s="112"/>
      <c r="AX996" s="103"/>
      <c r="AY996" s="18"/>
      <c r="AZ996" s="18"/>
      <c r="BA996" s="18"/>
      <c r="BB996" s="17"/>
      <c r="BC996" s="19"/>
      <c r="BD996" s="19"/>
      <c r="BE996" s="19"/>
      <c r="BF996" s="17"/>
      <c r="BG996" s="18"/>
      <c r="BH996" s="18"/>
      <c r="BI996" s="128"/>
      <c r="BJ996" s="331"/>
      <c r="BK996" s="332"/>
      <c r="BL996" s="332"/>
      <c r="BM996" s="332"/>
      <c r="BN996" s="333"/>
      <c r="BO996" s="203">
        <f t="shared" si="502"/>
        <v>6.9363999999999999</v>
      </c>
      <c r="BP996" s="285">
        <v>8.7140588511429335</v>
      </c>
      <c r="BQ996" s="204">
        <v>2.746363195141952</v>
      </c>
      <c r="BR996" s="204"/>
      <c r="BS996" s="47"/>
      <c r="BT996" s="42"/>
      <c r="BU996" s="42"/>
      <c r="BV996" s="42"/>
      <c r="BW996" s="43"/>
      <c r="BX996" s="191"/>
      <c r="BY996" s="191"/>
      <c r="BZ996" s="205"/>
      <c r="CA996" s="191"/>
      <c r="CB996" s="206"/>
      <c r="CC996" s="191"/>
      <c r="CD996" s="207">
        <f t="shared" si="503"/>
        <v>62.055625194558246</v>
      </c>
      <c r="CE996" s="47" t="s">
        <v>356</v>
      </c>
      <c r="CF996" s="42">
        <v>31.8</v>
      </c>
      <c r="CG996" s="42" t="s">
        <v>353</v>
      </c>
      <c r="CH996" s="42">
        <v>175</v>
      </c>
      <c r="CI996" s="191"/>
      <c r="CJ996" s="192"/>
      <c r="CK996" s="191" t="s">
        <v>357</v>
      </c>
      <c r="CL996" s="191" t="s">
        <v>358</v>
      </c>
      <c r="CM996" s="208">
        <v>0.13</v>
      </c>
      <c r="CN996" s="191">
        <v>470</v>
      </c>
      <c r="CO996" s="205">
        <f t="shared" si="504"/>
        <v>75.992134500297226</v>
      </c>
      <c r="CP996" s="191">
        <f t="shared" si="505"/>
        <v>46.541718895918684</v>
      </c>
      <c r="CQ996" s="145" t="s">
        <v>353</v>
      </c>
      <c r="CR996" s="191">
        <v>175</v>
      </c>
      <c r="CS996" s="191"/>
      <c r="CT996" s="191"/>
      <c r="CU996" s="191"/>
      <c r="CV996" s="192"/>
      <c r="CW996" s="191" t="s">
        <v>357</v>
      </c>
      <c r="CX996" s="209" t="s">
        <v>358</v>
      </c>
      <c r="CY996" s="208">
        <v>0.13</v>
      </c>
      <c r="CZ996" s="191">
        <v>470</v>
      </c>
      <c r="DA996" s="191"/>
      <c r="DB996" s="191">
        <f t="shared" si="506"/>
        <v>60.444197815067845</v>
      </c>
      <c r="DC996" s="43">
        <f t="shared" si="507"/>
        <v>0</v>
      </c>
      <c r="DD996" s="191" t="s">
        <v>362</v>
      </c>
      <c r="DE996" s="191">
        <v>100</v>
      </c>
      <c r="DF996" s="191" t="s">
        <v>361</v>
      </c>
      <c r="DG996" s="191">
        <v>20</v>
      </c>
      <c r="DH996" s="191" t="s">
        <v>353</v>
      </c>
      <c r="DI996" s="192">
        <v>175</v>
      </c>
      <c r="DJ996" s="191"/>
      <c r="DK996" s="209"/>
      <c r="DL996" s="208"/>
      <c r="DM996" s="191"/>
      <c r="DN996" s="191">
        <f t="shared" si="508"/>
        <v>60.444197815067845</v>
      </c>
      <c r="DO996" s="192">
        <f t="shared" si="509"/>
        <v>0</v>
      </c>
      <c r="DP996" s="191">
        <v>1</v>
      </c>
      <c r="DQ996" s="191" t="s">
        <v>363</v>
      </c>
      <c r="DR996" s="191" t="s">
        <v>371</v>
      </c>
      <c r="DS996" s="208">
        <v>0.13400000000000001</v>
      </c>
      <c r="DT996" s="191">
        <v>580</v>
      </c>
      <c r="DU996" s="191">
        <f t="shared" si="510"/>
        <v>8.7140588511429335</v>
      </c>
      <c r="DV996" s="191">
        <v>0.375</v>
      </c>
      <c r="DW996" s="191">
        <v>0.45</v>
      </c>
      <c r="DX996" s="192">
        <f t="shared" si="511"/>
        <v>10.34260419909304</v>
      </c>
      <c r="DY996" s="191">
        <v>1</v>
      </c>
      <c r="DZ996" s="191" t="s">
        <v>363</v>
      </c>
      <c r="EA996" s="191" t="s">
        <v>371</v>
      </c>
      <c r="EB996" s="208">
        <v>0.13400000000000001</v>
      </c>
      <c r="EC996" s="191">
        <v>580</v>
      </c>
      <c r="ED996" s="191">
        <f t="shared" si="512"/>
        <v>2.746363195141952</v>
      </c>
      <c r="EE996" s="191">
        <v>0.47499999999999998</v>
      </c>
      <c r="EF996" s="191">
        <v>0.47499999999999998</v>
      </c>
      <c r="EG996" s="191">
        <f t="shared" si="513"/>
        <v>5.1713020995465202</v>
      </c>
      <c r="EH996" s="166">
        <f t="shared" si="514"/>
        <v>2</v>
      </c>
      <c r="EI996" s="205">
        <f t="shared" si="515"/>
        <v>3.0080454891489277</v>
      </c>
      <c r="EJ996" s="205">
        <f t="shared" si="516"/>
        <v>1.769438523028781</v>
      </c>
      <c r="EK996" s="51">
        <f t="shared" si="524"/>
        <v>0.72692467211317102</v>
      </c>
      <c r="EL996" s="220">
        <f t="shared" si="517"/>
        <v>0.23007725542553614</v>
      </c>
      <c r="EM996" s="221">
        <f t="shared" si="518"/>
        <v>5.3225515675230657</v>
      </c>
      <c r="EN996" s="191"/>
      <c r="EO996" s="313"/>
      <c r="EP996" s="192" t="s">
        <v>354</v>
      </c>
      <c r="EQ996" s="222">
        <f t="shared" si="519"/>
        <v>3.0080454891489277</v>
      </c>
      <c r="ER996" s="191">
        <f t="shared" si="520"/>
        <v>1.769438523028781</v>
      </c>
      <c r="ES996" s="51">
        <f t="shared" si="521"/>
        <v>0.72692467211317102</v>
      </c>
      <c r="ET996" s="191">
        <f t="shared" si="525"/>
        <v>3.6982772554255359</v>
      </c>
      <c r="EU996" s="191">
        <f t="shared" si="522"/>
        <v>5.3225515675230657</v>
      </c>
      <c r="EV996" s="191"/>
      <c r="EW996" s="191"/>
      <c r="EX996" s="192" t="str">
        <f t="shared" si="523"/>
        <v>Front</v>
      </c>
      <c r="EY996" s="145"/>
      <c r="EZ996" s="191"/>
      <c r="FA996" s="191"/>
      <c r="FB996" s="191"/>
      <c r="FC996" s="191"/>
      <c r="FD996" s="191"/>
      <c r="FE996" s="191"/>
      <c r="FF996" s="192"/>
      <c r="FG996" s="145"/>
      <c r="FH996" s="191"/>
      <c r="FI996" s="191"/>
      <c r="FJ996" s="191"/>
      <c r="FK996" s="191"/>
      <c r="FL996" s="191"/>
      <c r="FM996" s="191"/>
      <c r="FN996" s="192"/>
      <c r="FO996" s="145"/>
      <c r="FP996" s="191"/>
      <c r="FQ996" s="191"/>
      <c r="FR996" s="191"/>
      <c r="FS996" s="191"/>
      <c r="FT996" s="191"/>
      <c r="FU996" s="191"/>
      <c r="FV996" s="192"/>
      <c r="FW996" s="191"/>
      <c r="FX996" s="191"/>
      <c r="FY996" s="191"/>
      <c r="FZ996" s="191"/>
      <c r="GA996" s="191"/>
      <c r="GB996" s="191"/>
      <c r="GC996" s="191"/>
      <c r="GD996" s="210"/>
      <c r="GE996" s="145"/>
      <c r="GF996" s="191"/>
      <c r="GG996" s="191"/>
      <c r="GH996" s="191"/>
      <c r="GI996" s="191"/>
      <c r="GJ996" s="191"/>
      <c r="GK996" s="191"/>
      <c r="GL996" s="210"/>
      <c r="GM996" s="145"/>
      <c r="GN996" s="191"/>
      <c r="GO996" s="191"/>
      <c r="GP996" s="191"/>
      <c r="GQ996" s="191"/>
      <c r="GR996" s="191"/>
      <c r="GS996" s="191"/>
      <c r="GT996" s="210"/>
      <c r="GU996" s="145"/>
      <c r="GV996" s="191"/>
      <c r="GW996" s="191"/>
      <c r="GX996" s="191"/>
      <c r="GY996" s="191"/>
      <c r="GZ996" s="191"/>
      <c r="HA996" s="191"/>
      <c r="HB996" s="210"/>
      <c r="HC996" s="145"/>
      <c r="HD996" s="191"/>
      <c r="HE996" s="191"/>
      <c r="HF996" s="191"/>
      <c r="HG996" s="191"/>
      <c r="HH996" s="191"/>
      <c r="HI996" s="191"/>
      <c r="HJ996" s="210"/>
      <c r="HR996" s="310"/>
    </row>
    <row r="997" spans="1:226" s="309" customFormat="1" ht="14.45" customHeight="1" x14ac:dyDescent="0.25">
      <c r="A997" s="211" t="s">
        <v>431</v>
      </c>
      <c r="B997" s="194" t="s">
        <v>0</v>
      </c>
      <c r="C997" s="31">
        <f t="shared" si="526"/>
        <v>987</v>
      </c>
      <c r="D997" s="173" t="str">
        <f t="shared" si="486"/>
        <v>Dw_987</v>
      </c>
      <c r="E997" s="4">
        <v>433.80543089639269</v>
      </c>
      <c r="F997" s="195" t="s">
        <v>360</v>
      </c>
      <c r="G997" s="195">
        <v>17.5</v>
      </c>
      <c r="H997" s="3">
        <f t="shared" si="487"/>
        <v>62.348248418486051</v>
      </c>
      <c r="I997" s="196">
        <f t="shared" si="488"/>
        <v>218.81209542206335</v>
      </c>
      <c r="J997" s="1">
        <f t="shared" si="489"/>
        <v>0.3</v>
      </c>
      <c r="K997" s="280">
        <f t="shared" si="490"/>
        <v>0.6974787348057897</v>
      </c>
      <c r="L997" s="280">
        <f t="shared" si="491"/>
        <v>0.79500508820879612</v>
      </c>
      <c r="M997" s="225">
        <f t="shared" si="492"/>
        <v>1.0528544151876429</v>
      </c>
      <c r="N997" s="15" t="s">
        <v>432</v>
      </c>
      <c r="O997" s="197">
        <f t="shared" si="493"/>
        <v>0.59625381615659712</v>
      </c>
      <c r="P997" s="198">
        <f t="shared" si="494"/>
        <v>0</v>
      </c>
      <c r="Q997" s="198">
        <f t="shared" si="495"/>
        <v>0</v>
      </c>
      <c r="R997" s="198">
        <f t="shared" si="496"/>
        <v>0.73767872378864308</v>
      </c>
      <c r="S997" s="77">
        <f t="shared" si="497"/>
        <v>0.9743264067143188</v>
      </c>
      <c r="T997" s="199"/>
      <c r="U997" s="3">
        <f t="shared" si="498"/>
        <v>1.8427540936762858</v>
      </c>
      <c r="V997" s="98">
        <f t="shared" si="499"/>
        <v>11.545525009186411</v>
      </c>
      <c r="W997" s="49">
        <f t="shared" si="500"/>
        <v>5.4002090306744392</v>
      </c>
      <c r="X997" s="317">
        <f t="shared" si="501"/>
        <v>7.1626883210653705E-2</v>
      </c>
      <c r="Y997" s="318">
        <v>7.1626883210653691E-2</v>
      </c>
      <c r="Z997" s="200"/>
      <c r="AA997" s="66"/>
      <c r="AB997" s="66"/>
      <c r="AC997" s="66">
        <v>250</v>
      </c>
      <c r="AD997" s="66"/>
      <c r="AE997" s="66"/>
      <c r="AF997" s="66"/>
      <c r="AG997" s="66"/>
      <c r="AH997" s="195"/>
      <c r="AI997" s="34"/>
      <c r="AJ997" s="229">
        <v>180</v>
      </c>
      <c r="AK997" s="34"/>
      <c r="AL997" s="34"/>
      <c r="AM997" s="34"/>
      <c r="AN997" s="201"/>
      <c r="AO997" s="201"/>
      <c r="AP997" s="202">
        <v>240</v>
      </c>
      <c r="AQ997" s="18"/>
      <c r="AR997" s="18"/>
      <c r="AS997" s="18"/>
      <c r="AT997" s="51"/>
      <c r="AU997" s="17"/>
      <c r="AV997" s="18"/>
      <c r="AW997" s="112"/>
      <c r="AX997" s="103"/>
      <c r="AY997" s="18"/>
      <c r="AZ997" s="18"/>
      <c r="BA997" s="18"/>
      <c r="BB997" s="17"/>
      <c r="BC997" s="19"/>
      <c r="BD997" s="19"/>
      <c r="BE997" s="19"/>
      <c r="BF997" s="17"/>
      <c r="BG997" s="18"/>
      <c r="BH997" s="18"/>
      <c r="BI997" s="128"/>
      <c r="BJ997" s="331"/>
      <c r="BK997" s="332"/>
      <c r="BL997" s="332"/>
      <c r="BM997" s="332"/>
      <c r="BN997" s="333"/>
      <c r="BO997" s="203">
        <f t="shared" si="502"/>
        <v>6.9363999999999999</v>
      </c>
      <c r="BP997" s="285">
        <v>8.9885601203053529</v>
      </c>
      <c r="BQ997" s="204">
        <v>2.954971248721928</v>
      </c>
      <c r="BR997" s="204"/>
      <c r="BS997" s="47"/>
      <c r="BT997" s="42"/>
      <c r="BU997" s="42"/>
      <c r="BV997" s="42"/>
      <c r="BW997" s="43"/>
      <c r="BX997" s="191"/>
      <c r="BY997" s="191"/>
      <c r="BZ997" s="205"/>
      <c r="CA997" s="191"/>
      <c r="CB997" s="206"/>
      <c r="CC997" s="191"/>
      <c r="CD997" s="207">
        <f t="shared" si="503"/>
        <v>65.643628626619005</v>
      </c>
      <c r="CE997" s="47" t="s">
        <v>356</v>
      </c>
      <c r="CF997" s="42">
        <v>31.8</v>
      </c>
      <c r="CG997" s="42" t="s">
        <v>353</v>
      </c>
      <c r="CH997" s="42">
        <v>175</v>
      </c>
      <c r="CI997" s="191"/>
      <c r="CJ997" s="192"/>
      <c r="CK997" s="191" t="s">
        <v>357</v>
      </c>
      <c r="CL997" s="191" t="s">
        <v>358</v>
      </c>
      <c r="CM997" s="208">
        <v>0.13</v>
      </c>
      <c r="CN997" s="191">
        <v>470</v>
      </c>
      <c r="CO997" s="205">
        <f t="shared" si="504"/>
        <v>84.144044733663378</v>
      </c>
      <c r="CP997" s="191">
        <f t="shared" si="505"/>
        <v>49.232721469964254</v>
      </c>
      <c r="CQ997" s="145" t="s">
        <v>353</v>
      </c>
      <c r="CR997" s="191">
        <v>175</v>
      </c>
      <c r="CS997" s="191"/>
      <c r="CT997" s="191"/>
      <c r="CU997" s="191"/>
      <c r="CV997" s="192"/>
      <c r="CW997" s="191" t="s">
        <v>357</v>
      </c>
      <c r="CX997" s="209" t="s">
        <v>358</v>
      </c>
      <c r="CY997" s="208">
        <v>0.13</v>
      </c>
      <c r="CZ997" s="191">
        <v>470</v>
      </c>
      <c r="DA997" s="191"/>
      <c r="DB997" s="191">
        <f t="shared" si="506"/>
        <v>62.348248418486051</v>
      </c>
      <c r="DC997" s="43">
        <f t="shared" si="507"/>
        <v>0</v>
      </c>
      <c r="DD997" s="191" t="s">
        <v>362</v>
      </c>
      <c r="DE997" s="191">
        <v>100</v>
      </c>
      <c r="DF997" s="191" t="s">
        <v>361</v>
      </c>
      <c r="DG997" s="191">
        <v>20</v>
      </c>
      <c r="DH997" s="191" t="s">
        <v>353</v>
      </c>
      <c r="DI997" s="192">
        <v>175</v>
      </c>
      <c r="DJ997" s="191"/>
      <c r="DK997" s="209"/>
      <c r="DL997" s="208"/>
      <c r="DM997" s="191"/>
      <c r="DN997" s="191">
        <f t="shared" si="508"/>
        <v>62.348248418486051</v>
      </c>
      <c r="DO997" s="192">
        <f t="shared" si="509"/>
        <v>0</v>
      </c>
      <c r="DP997" s="191">
        <v>1</v>
      </c>
      <c r="DQ997" s="191" t="s">
        <v>363</v>
      </c>
      <c r="DR997" s="191" t="s">
        <v>371</v>
      </c>
      <c r="DS997" s="208">
        <v>0.13400000000000001</v>
      </c>
      <c r="DT997" s="191">
        <v>580</v>
      </c>
      <c r="DU997" s="191">
        <f t="shared" si="510"/>
        <v>8.9885601203053529</v>
      </c>
      <c r="DV997" s="191">
        <v>0.375</v>
      </c>
      <c r="DW997" s="191">
        <v>0.45</v>
      </c>
      <c r="DX997" s="192">
        <f t="shared" si="511"/>
        <v>10.940604771103168</v>
      </c>
      <c r="DY997" s="191">
        <v>1</v>
      </c>
      <c r="DZ997" s="191" t="s">
        <v>363</v>
      </c>
      <c r="EA997" s="191" t="s">
        <v>371</v>
      </c>
      <c r="EB997" s="208">
        <v>0.13400000000000001</v>
      </c>
      <c r="EC997" s="191">
        <v>580</v>
      </c>
      <c r="ED997" s="191">
        <f t="shared" si="512"/>
        <v>2.954971248721928</v>
      </c>
      <c r="EE997" s="191">
        <v>0.47499999999999998</v>
      </c>
      <c r="EF997" s="191">
        <v>0.47499999999999998</v>
      </c>
      <c r="EG997" s="191">
        <f t="shared" si="513"/>
        <v>5.4703023855515838</v>
      </c>
      <c r="EH997" s="166">
        <f t="shared" si="514"/>
        <v>2</v>
      </c>
      <c r="EI997" s="205">
        <f t="shared" si="515"/>
        <v>3.1326819592496857</v>
      </c>
      <c r="EJ997" s="205">
        <f t="shared" si="516"/>
        <v>1.8427540936762858</v>
      </c>
      <c r="EK997" s="51">
        <f t="shared" si="524"/>
        <v>0.86221715504564211</v>
      </c>
      <c r="EL997" s="220">
        <f t="shared" si="517"/>
        <v>0.16775902037515711</v>
      </c>
      <c r="EM997" s="221">
        <f t="shared" si="518"/>
        <v>5.7727625045932056</v>
      </c>
      <c r="EN997" s="191"/>
      <c r="EO997" s="313"/>
      <c r="EP997" s="192" t="s">
        <v>354</v>
      </c>
      <c r="EQ997" s="222">
        <f t="shared" si="519"/>
        <v>3.1326819592496857</v>
      </c>
      <c r="ER997" s="191">
        <f t="shared" si="520"/>
        <v>1.8427540936762858</v>
      </c>
      <c r="ES997" s="51">
        <f t="shared" si="521"/>
        <v>0.86221715504564211</v>
      </c>
      <c r="ET997" s="191">
        <f t="shared" si="525"/>
        <v>3.6359590203751573</v>
      </c>
      <c r="EU997" s="191">
        <f t="shared" si="522"/>
        <v>5.7727625045932056</v>
      </c>
      <c r="EV997" s="191"/>
      <c r="EW997" s="191"/>
      <c r="EX997" s="192" t="str">
        <f t="shared" si="523"/>
        <v>Front</v>
      </c>
      <c r="EY997" s="145"/>
      <c r="EZ997" s="191"/>
      <c r="FA997" s="191"/>
      <c r="FB997" s="191"/>
      <c r="FC997" s="191"/>
      <c r="FD997" s="191"/>
      <c r="FE997" s="191"/>
      <c r="FF997" s="192"/>
      <c r="FG997" s="145"/>
      <c r="FH997" s="191"/>
      <c r="FI997" s="191"/>
      <c r="FJ997" s="191"/>
      <c r="FK997" s="191"/>
      <c r="FL997" s="191"/>
      <c r="FM997" s="191"/>
      <c r="FN997" s="192"/>
      <c r="FO997" s="145"/>
      <c r="FP997" s="191"/>
      <c r="FQ997" s="191"/>
      <c r="FR997" s="191"/>
      <c r="FS997" s="191"/>
      <c r="FT997" s="191"/>
      <c r="FU997" s="191"/>
      <c r="FV997" s="192"/>
      <c r="FW997" s="191"/>
      <c r="FX997" s="191"/>
      <c r="FY997" s="191"/>
      <c r="FZ997" s="191"/>
      <c r="GA997" s="191"/>
      <c r="GB997" s="191"/>
      <c r="GC997" s="191"/>
      <c r="GD997" s="210"/>
      <c r="GE997" s="145"/>
      <c r="GF997" s="191"/>
      <c r="GG997" s="191"/>
      <c r="GH997" s="191"/>
      <c r="GI997" s="191"/>
      <c r="GJ997" s="191"/>
      <c r="GK997" s="191"/>
      <c r="GL997" s="210"/>
      <c r="GM997" s="145"/>
      <c r="GN997" s="191"/>
      <c r="GO997" s="191"/>
      <c r="GP997" s="191"/>
      <c r="GQ997" s="191"/>
      <c r="GR997" s="191"/>
      <c r="GS997" s="191"/>
      <c r="GT997" s="210"/>
      <c r="GU997" s="145"/>
      <c r="GV997" s="191"/>
      <c r="GW997" s="191"/>
      <c r="GX997" s="191"/>
      <c r="GY997" s="191"/>
      <c r="GZ997" s="191"/>
      <c r="HA997" s="191"/>
      <c r="HB997" s="210"/>
      <c r="HC997" s="145"/>
      <c r="HD997" s="191"/>
      <c r="HE997" s="191"/>
      <c r="HF997" s="191"/>
      <c r="HG997" s="191"/>
      <c r="HH997" s="191"/>
      <c r="HI997" s="191"/>
      <c r="HJ997" s="210"/>
      <c r="HR997" s="310"/>
    </row>
    <row r="998" spans="1:226" s="309" customFormat="1" ht="14.45" customHeight="1" x14ac:dyDescent="0.25">
      <c r="A998" s="211" t="s">
        <v>431</v>
      </c>
      <c r="B998" s="194" t="s">
        <v>0</v>
      </c>
      <c r="C998" s="31">
        <f t="shared" si="526"/>
        <v>988</v>
      </c>
      <c r="D998" s="173" t="str">
        <f t="shared" si="486"/>
        <v>Dw_988</v>
      </c>
      <c r="E998" s="4">
        <v>457.29247545616812</v>
      </c>
      <c r="F998" s="195" t="s">
        <v>360</v>
      </c>
      <c r="G998" s="195">
        <v>17.5</v>
      </c>
      <c r="H998" s="3">
        <f t="shared" si="487"/>
        <v>47.484768996451926</v>
      </c>
      <c r="I998" s="196">
        <f t="shared" si="488"/>
        <v>179.09984950184824</v>
      </c>
      <c r="J998" s="217">
        <f t="shared" si="489"/>
        <v>0.3</v>
      </c>
      <c r="K998" s="280">
        <f t="shared" si="490"/>
        <v>0.63865156192654915</v>
      </c>
      <c r="L998" s="280">
        <f t="shared" si="491"/>
        <v>0.72564794159405177</v>
      </c>
      <c r="M998" s="225">
        <f t="shared" si="492"/>
        <v>1.1315197690983647</v>
      </c>
      <c r="N998" s="15" t="s">
        <v>432</v>
      </c>
      <c r="O998" s="197">
        <f t="shared" si="493"/>
        <v>0.54423595619553888</v>
      </c>
      <c r="P998" s="198">
        <f t="shared" si="494"/>
        <v>0</v>
      </c>
      <c r="Q998" s="198">
        <f t="shared" si="495"/>
        <v>0</v>
      </c>
      <c r="R998" s="198">
        <f t="shared" si="496"/>
        <v>0.79279532589635326</v>
      </c>
      <c r="S998" s="77">
        <f t="shared" si="497"/>
        <v>0.77210379102295912</v>
      </c>
      <c r="T998" s="199"/>
      <c r="U998" s="3">
        <f t="shared" si="498"/>
        <v>1.7223618449598495</v>
      </c>
      <c r="V998" s="98">
        <f t="shared" si="499"/>
        <v>10.086203104909888</v>
      </c>
      <c r="W998" s="49">
        <f t="shared" si="500"/>
        <v>4.7078933968062469</v>
      </c>
      <c r="X998" s="317">
        <f t="shared" si="501"/>
        <v>7.3908550747625978E-2</v>
      </c>
      <c r="Y998" s="318">
        <v>7.3908550747625965E-2</v>
      </c>
      <c r="Z998" s="200"/>
      <c r="AA998" s="66"/>
      <c r="AB998" s="66"/>
      <c r="AC998" s="66">
        <v>250</v>
      </c>
      <c r="AD998" s="66"/>
      <c r="AE998" s="66"/>
      <c r="AF998" s="66"/>
      <c r="AG998" s="66"/>
      <c r="AH998" s="195"/>
      <c r="AI998" s="34"/>
      <c r="AJ998" s="229">
        <v>180</v>
      </c>
      <c r="AK998" s="34"/>
      <c r="AL998" s="34"/>
      <c r="AM998" s="34"/>
      <c r="AN998" s="201"/>
      <c r="AO998" s="201"/>
      <c r="AP998" s="202">
        <v>240</v>
      </c>
      <c r="AQ998" s="18"/>
      <c r="AR998" s="18"/>
      <c r="AS998" s="18"/>
      <c r="AT998" s="51"/>
      <c r="AU998" s="17"/>
      <c r="AV998" s="18"/>
      <c r="AW998" s="112"/>
      <c r="AX998" s="103"/>
      <c r="AY998" s="18"/>
      <c r="AZ998" s="18"/>
      <c r="BA998" s="18"/>
      <c r="BB998" s="17"/>
      <c r="BC998" s="19"/>
      <c r="BD998" s="19"/>
      <c r="BE998" s="19"/>
      <c r="BF998" s="17"/>
      <c r="BG998" s="18"/>
      <c r="BH998" s="18"/>
      <c r="BI998" s="128"/>
      <c r="BJ998" s="331"/>
      <c r="BK998" s="332"/>
      <c r="BL998" s="332"/>
      <c r="BM998" s="332"/>
      <c r="BN998" s="333"/>
      <c r="BO998" s="203">
        <f t="shared" si="502"/>
        <v>6.9363999999999999</v>
      </c>
      <c r="BP998" s="285">
        <v>6.8457368370411062</v>
      </c>
      <c r="BQ998" s="204">
        <v>3.0521504939217525</v>
      </c>
      <c r="BR998" s="204"/>
      <c r="BS998" s="47"/>
      <c r="BT998" s="42"/>
      <c r="BU998" s="42"/>
      <c r="BV998" s="42"/>
      <c r="BW998" s="43"/>
      <c r="BX998" s="191"/>
      <c r="BY998" s="191"/>
      <c r="BZ998" s="205"/>
      <c r="CA998" s="191"/>
      <c r="CB998" s="206"/>
      <c r="CC998" s="191"/>
      <c r="CD998" s="207">
        <f t="shared" si="503"/>
        <v>53.729954850554471</v>
      </c>
      <c r="CE998" s="47" t="s">
        <v>356</v>
      </c>
      <c r="CF998" s="42">
        <v>31.8</v>
      </c>
      <c r="CG998" s="42" t="s">
        <v>353</v>
      </c>
      <c r="CH998" s="42">
        <v>175</v>
      </c>
      <c r="CI998" s="191"/>
      <c r="CJ998" s="192"/>
      <c r="CK998" s="191" t="s">
        <v>357</v>
      </c>
      <c r="CL998" s="191" t="s">
        <v>358</v>
      </c>
      <c r="CM998" s="208">
        <v>0.13</v>
      </c>
      <c r="CN998" s="191">
        <v>470</v>
      </c>
      <c r="CO998" s="205">
        <f t="shared" si="504"/>
        <v>74.158757657516531</v>
      </c>
      <c r="CP998" s="191">
        <f t="shared" si="505"/>
        <v>40.297466137915855</v>
      </c>
      <c r="CQ998" s="145" t="s">
        <v>353</v>
      </c>
      <c r="CR998" s="191">
        <v>175</v>
      </c>
      <c r="CS998" s="191"/>
      <c r="CT998" s="191"/>
      <c r="CU998" s="191"/>
      <c r="CV998" s="192"/>
      <c r="CW998" s="191" t="s">
        <v>357</v>
      </c>
      <c r="CX998" s="209" t="s">
        <v>358</v>
      </c>
      <c r="CY998" s="208">
        <v>0.13</v>
      </c>
      <c r="CZ998" s="191">
        <v>470</v>
      </c>
      <c r="DA998" s="191"/>
      <c r="DB998" s="191">
        <f t="shared" si="506"/>
        <v>47.484768996451926</v>
      </c>
      <c r="DC998" s="43">
        <f t="shared" si="507"/>
        <v>0</v>
      </c>
      <c r="DD998" s="191" t="s">
        <v>362</v>
      </c>
      <c r="DE998" s="191">
        <v>100</v>
      </c>
      <c r="DF998" s="191" t="s">
        <v>361</v>
      </c>
      <c r="DG998" s="191">
        <v>20</v>
      </c>
      <c r="DH998" s="191" t="s">
        <v>353</v>
      </c>
      <c r="DI998" s="192">
        <v>175</v>
      </c>
      <c r="DJ998" s="191"/>
      <c r="DK998" s="209"/>
      <c r="DL998" s="208"/>
      <c r="DM998" s="191"/>
      <c r="DN998" s="191">
        <f t="shared" si="508"/>
        <v>47.484768996451926</v>
      </c>
      <c r="DO998" s="192">
        <f t="shared" si="509"/>
        <v>0</v>
      </c>
      <c r="DP998" s="191">
        <v>1</v>
      </c>
      <c r="DQ998" s="191" t="s">
        <v>363</v>
      </c>
      <c r="DR998" s="191" t="s">
        <v>371</v>
      </c>
      <c r="DS998" s="208">
        <v>0.13400000000000001</v>
      </c>
      <c r="DT998" s="191">
        <v>580</v>
      </c>
      <c r="DU998" s="191">
        <f t="shared" si="510"/>
        <v>6.8457368370411062</v>
      </c>
      <c r="DV998" s="191">
        <v>0.375</v>
      </c>
      <c r="DW998" s="191">
        <v>0.45</v>
      </c>
      <c r="DX998" s="192">
        <f t="shared" si="511"/>
        <v>8.9549924750924124</v>
      </c>
      <c r="DY998" s="191">
        <v>1</v>
      </c>
      <c r="DZ998" s="191" t="s">
        <v>363</v>
      </c>
      <c r="EA998" s="191" t="s">
        <v>371</v>
      </c>
      <c r="EB998" s="208">
        <v>0.13400000000000001</v>
      </c>
      <c r="EC998" s="191">
        <v>580</v>
      </c>
      <c r="ED998" s="191">
        <f t="shared" si="512"/>
        <v>3.0521504939217525</v>
      </c>
      <c r="EE998" s="191">
        <v>0.47499999999999998</v>
      </c>
      <c r="EF998" s="191">
        <v>0.47499999999999998</v>
      </c>
      <c r="EG998" s="191">
        <f t="shared" si="513"/>
        <v>4.4774962375462062</v>
      </c>
      <c r="EH998" s="166">
        <f t="shared" si="514"/>
        <v>2</v>
      </c>
      <c r="EI998" s="205">
        <f t="shared" si="515"/>
        <v>2.9280151364317439</v>
      </c>
      <c r="EJ998" s="205">
        <f t="shared" si="516"/>
        <v>1.7223618449598495</v>
      </c>
      <c r="EK998" s="51">
        <f t="shared" si="524"/>
        <v>1.0797886489619031</v>
      </c>
      <c r="EL998" s="220">
        <f t="shared" si="517"/>
        <v>0.27009243178412801</v>
      </c>
      <c r="EM998" s="221">
        <f t="shared" si="518"/>
        <v>5.0431015524549441</v>
      </c>
      <c r="EN998" s="191"/>
      <c r="EO998" s="313"/>
      <c r="EP998" s="192" t="s">
        <v>354</v>
      </c>
      <c r="EQ998" s="222">
        <f t="shared" si="519"/>
        <v>2.9280151364317439</v>
      </c>
      <c r="ER998" s="191">
        <f t="shared" si="520"/>
        <v>1.7223618449598495</v>
      </c>
      <c r="ES998" s="51">
        <f t="shared" si="521"/>
        <v>1.0797886489619031</v>
      </c>
      <c r="ET998" s="191">
        <f t="shared" si="525"/>
        <v>3.738292431784128</v>
      </c>
      <c r="EU998" s="191">
        <f t="shared" si="522"/>
        <v>5.0431015524549441</v>
      </c>
      <c r="EV998" s="191"/>
      <c r="EW998" s="191"/>
      <c r="EX998" s="192" t="str">
        <f t="shared" si="523"/>
        <v>Front</v>
      </c>
      <c r="EY998" s="145"/>
      <c r="EZ998" s="191"/>
      <c r="FA998" s="191"/>
      <c r="FB998" s="191"/>
      <c r="FC998" s="191"/>
      <c r="FD998" s="191"/>
      <c r="FE998" s="191"/>
      <c r="FF998" s="192"/>
      <c r="FG998" s="145"/>
      <c r="FH998" s="191"/>
      <c r="FI998" s="191"/>
      <c r="FJ998" s="191"/>
      <c r="FK998" s="191"/>
      <c r="FL998" s="191"/>
      <c r="FM998" s="191"/>
      <c r="FN998" s="192"/>
      <c r="FO998" s="145"/>
      <c r="FP998" s="191"/>
      <c r="FQ998" s="191"/>
      <c r="FR998" s="191"/>
      <c r="FS998" s="191"/>
      <c r="FT998" s="191"/>
      <c r="FU998" s="191"/>
      <c r="FV998" s="192"/>
      <c r="FW998" s="191"/>
      <c r="FX998" s="191"/>
      <c r="FY998" s="191"/>
      <c r="FZ998" s="191"/>
      <c r="GA998" s="191"/>
      <c r="GB998" s="191"/>
      <c r="GC998" s="191"/>
      <c r="GD998" s="210"/>
      <c r="GE998" s="145"/>
      <c r="GF998" s="191"/>
      <c r="GG998" s="191"/>
      <c r="GH998" s="191"/>
      <c r="GI998" s="191"/>
      <c r="GJ998" s="191"/>
      <c r="GK998" s="191"/>
      <c r="GL998" s="210"/>
      <c r="GM998" s="145"/>
      <c r="GN998" s="191"/>
      <c r="GO998" s="191"/>
      <c r="GP998" s="191"/>
      <c r="GQ998" s="191"/>
      <c r="GR998" s="191"/>
      <c r="GS998" s="191"/>
      <c r="GT998" s="210"/>
      <c r="GU998" s="145"/>
      <c r="GV998" s="191"/>
      <c r="GW998" s="191"/>
      <c r="GX998" s="191"/>
      <c r="GY998" s="191"/>
      <c r="GZ998" s="191"/>
      <c r="HA998" s="191"/>
      <c r="HB998" s="210"/>
      <c r="HC998" s="145"/>
      <c r="HD998" s="191"/>
      <c r="HE998" s="191"/>
      <c r="HF998" s="191"/>
      <c r="HG998" s="191"/>
      <c r="HH998" s="191"/>
      <c r="HI998" s="191"/>
      <c r="HJ998" s="210"/>
      <c r="HR998" s="310"/>
    </row>
    <row r="999" spans="1:226" s="309" customFormat="1" ht="14.45" customHeight="1" x14ac:dyDescent="0.25">
      <c r="A999" s="211" t="s">
        <v>431</v>
      </c>
      <c r="B999" s="194" t="s">
        <v>0</v>
      </c>
      <c r="C999" s="31">
        <f t="shared" si="526"/>
        <v>989</v>
      </c>
      <c r="D999" s="173" t="str">
        <f t="shared" si="486"/>
        <v>Dw_989</v>
      </c>
      <c r="E999" s="4">
        <v>556.75424140457972</v>
      </c>
      <c r="F999" s="195" t="s">
        <v>360</v>
      </c>
      <c r="G999" s="195">
        <v>17.5</v>
      </c>
      <c r="H999" s="3">
        <f t="shared" si="487"/>
        <v>40.316747844350012</v>
      </c>
      <c r="I999" s="196">
        <f t="shared" si="488"/>
        <v>155.5619331675621</v>
      </c>
      <c r="J999" s="217">
        <f t="shared" si="489"/>
        <v>0.3</v>
      </c>
      <c r="K999" s="280">
        <f t="shared" si="490"/>
        <v>0.62284202794745602</v>
      </c>
      <c r="L999" s="280">
        <f t="shared" si="491"/>
        <v>0.74934876900973979</v>
      </c>
      <c r="M999" s="225">
        <f t="shared" si="492"/>
        <v>1.157548226122826</v>
      </c>
      <c r="N999" s="15" t="s">
        <v>432</v>
      </c>
      <c r="O999" s="197">
        <f t="shared" si="493"/>
        <v>0.56201157675730495</v>
      </c>
      <c r="P999" s="198">
        <f t="shared" si="494"/>
        <v>0</v>
      </c>
      <c r="Q999" s="198">
        <f t="shared" si="495"/>
        <v>0</v>
      </c>
      <c r="R999" s="198">
        <f t="shared" si="496"/>
        <v>0.8110320722907447</v>
      </c>
      <c r="S999" s="77">
        <f t="shared" si="497"/>
        <v>0.69653105340112076</v>
      </c>
      <c r="T999" s="199"/>
      <c r="U999" s="3">
        <f t="shared" si="498"/>
        <v>1.9288511506421813</v>
      </c>
      <c r="V999" s="98">
        <f t="shared" si="499"/>
        <v>12.649586988534466</v>
      </c>
      <c r="W999" s="49">
        <f t="shared" si="500"/>
        <v>3.1871987505120085</v>
      </c>
      <c r="X999" s="317">
        <f t="shared" si="501"/>
        <v>0.11293339177598982</v>
      </c>
      <c r="Y999" s="318">
        <v>0.11293339177598979</v>
      </c>
      <c r="Z999" s="200"/>
      <c r="AA999" s="66"/>
      <c r="AB999" s="66"/>
      <c r="AC999" s="66">
        <v>250</v>
      </c>
      <c r="AD999" s="66"/>
      <c r="AE999" s="66"/>
      <c r="AF999" s="66"/>
      <c r="AG999" s="66"/>
      <c r="AH999" s="195"/>
      <c r="AI999" s="34"/>
      <c r="AJ999" s="229">
        <v>180</v>
      </c>
      <c r="AK999" s="34"/>
      <c r="AL999" s="34"/>
      <c r="AM999" s="34"/>
      <c r="AN999" s="201"/>
      <c r="AO999" s="201"/>
      <c r="AP999" s="202">
        <v>240</v>
      </c>
      <c r="AQ999" s="18"/>
      <c r="AR999" s="18"/>
      <c r="AS999" s="18"/>
      <c r="AT999" s="51"/>
      <c r="AU999" s="17"/>
      <c r="AV999" s="18"/>
      <c r="AW999" s="112"/>
      <c r="AX999" s="103"/>
      <c r="AY999" s="18"/>
      <c r="AZ999" s="18"/>
      <c r="BA999" s="18"/>
      <c r="BB999" s="17"/>
      <c r="BC999" s="19"/>
      <c r="BD999" s="19"/>
      <c r="BE999" s="19"/>
      <c r="BF999" s="17"/>
      <c r="BG999" s="18"/>
      <c r="BH999" s="18"/>
      <c r="BI999" s="128"/>
      <c r="BJ999" s="331"/>
      <c r="BK999" s="332"/>
      <c r="BL999" s="332"/>
      <c r="BM999" s="332"/>
      <c r="BN999" s="333"/>
      <c r="BO999" s="203">
        <f t="shared" si="502"/>
        <v>6.9363999999999999</v>
      </c>
      <c r="BP999" s="285">
        <v>5.8123447096981158</v>
      </c>
      <c r="BQ999" s="204">
        <v>2.9386594204001577</v>
      </c>
      <c r="BR999" s="204"/>
      <c r="BS999" s="47"/>
      <c r="BT999" s="42"/>
      <c r="BU999" s="42"/>
      <c r="BV999" s="42"/>
      <c r="BW999" s="43"/>
      <c r="BX999" s="191"/>
      <c r="BY999" s="191"/>
      <c r="BZ999" s="205"/>
      <c r="CA999" s="191"/>
      <c r="CB999" s="206"/>
      <c r="CC999" s="191"/>
      <c r="CD999" s="207">
        <f t="shared" si="503"/>
        <v>46.668579950268629</v>
      </c>
      <c r="CE999" s="47" t="s">
        <v>356</v>
      </c>
      <c r="CF999" s="42">
        <v>31.8</v>
      </c>
      <c r="CG999" s="42" t="s">
        <v>353</v>
      </c>
      <c r="CH999" s="42">
        <v>175</v>
      </c>
      <c r="CI999" s="191"/>
      <c r="CJ999" s="192"/>
      <c r="CK999" s="191" t="s">
        <v>357</v>
      </c>
      <c r="CL999" s="191" t="s">
        <v>358</v>
      </c>
      <c r="CM999" s="208">
        <v>0.13</v>
      </c>
      <c r="CN999" s="191">
        <v>470</v>
      </c>
      <c r="CO999" s="205">
        <f t="shared" si="504"/>
        <v>64.956883627434223</v>
      </c>
      <c r="CP999" s="191">
        <f t="shared" si="505"/>
        <v>35.001434962701474</v>
      </c>
      <c r="CQ999" s="145" t="s">
        <v>353</v>
      </c>
      <c r="CR999" s="191">
        <v>175</v>
      </c>
      <c r="CS999" s="191"/>
      <c r="CT999" s="191"/>
      <c r="CU999" s="191"/>
      <c r="CV999" s="192"/>
      <c r="CW999" s="191" t="s">
        <v>357</v>
      </c>
      <c r="CX999" s="209" t="s">
        <v>358</v>
      </c>
      <c r="CY999" s="208">
        <v>0.13</v>
      </c>
      <c r="CZ999" s="191">
        <v>470</v>
      </c>
      <c r="DA999" s="191"/>
      <c r="DB999" s="191">
        <f t="shared" si="506"/>
        <v>40.316747844350012</v>
      </c>
      <c r="DC999" s="43">
        <f t="shared" si="507"/>
        <v>0</v>
      </c>
      <c r="DD999" s="191" t="s">
        <v>362</v>
      </c>
      <c r="DE999" s="191">
        <v>100</v>
      </c>
      <c r="DF999" s="191" t="s">
        <v>361</v>
      </c>
      <c r="DG999" s="191">
        <v>20</v>
      </c>
      <c r="DH999" s="191" t="s">
        <v>353</v>
      </c>
      <c r="DI999" s="192">
        <v>175</v>
      </c>
      <c r="DJ999" s="191"/>
      <c r="DK999" s="209"/>
      <c r="DL999" s="208"/>
      <c r="DM999" s="191"/>
      <c r="DN999" s="191">
        <f t="shared" si="508"/>
        <v>40.316747844350012</v>
      </c>
      <c r="DO999" s="192">
        <f t="shared" si="509"/>
        <v>0</v>
      </c>
      <c r="DP999" s="191">
        <v>1</v>
      </c>
      <c r="DQ999" s="191" t="s">
        <v>363</v>
      </c>
      <c r="DR999" s="191" t="s">
        <v>371</v>
      </c>
      <c r="DS999" s="208">
        <v>0.13400000000000001</v>
      </c>
      <c r="DT999" s="191">
        <v>580</v>
      </c>
      <c r="DU999" s="191">
        <f t="shared" si="510"/>
        <v>5.8123447096981158</v>
      </c>
      <c r="DV999" s="191">
        <v>0.375</v>
      </c>
      <c r="DW999" s="191">
        <v>0.45</v>
      </c>
      <c r="DX999" s="192">
        <f t="shared" si="511"/>
        <v>7.7780966583781055</v>
      </c>
      <c r="DY999" s="191">
        <v>1</v>
      </c>
      <c r="DZ999" s="191" t="s">
        <v>363</v>
      </c>
      <c r="EA999" s="191" t="s">
        <v>371</v>
      </c>
      <c r="EB999" s="208">
        <v>0.13400000000000001</v>
      </c>
      <c r="EC999" s="191">
        <v>580</v>
      </c>
      <c r="ED999" s="191">
        <f t="shared" si="512"/>
        <v>2.9386594204001577</v>
      </c>
      <c r="EE999" s="191">
        <v>0.47499999999999998</v>
      </c>
      <c r="EF999" s="191">
        <v>0.47499999999999998</v>
      </c>
      <c r="EG999" s="191">
        <f t="shared" si="513"/>
        <v>3.8890483291890527</v>
      </c>
      <c r="EH999" s="166">
        <f t="shared" si="514"/>
        <v>2</v>
      </c>
      <c r="EI999" s="205">
        <f t="shared" si="515"/>
        <v>3.2790469560917082</v>
      </c>
      <c r="EJ999" s="205">
        <f t="shared" si="516"/>
        <v>1.9288511506421813</v>
      </c>
      <c r="EK999" s="51">
        <f t="shared" si="524"/>
        <v>0.75980826975797644</v>
      </c>
      <c r="EL999" s="220">
        <f t="shared" si="517"/>
        <v>9.4576521954145898E-2</v>
      </c>
      <c r="EM999" s="221">
        <f t="shared" si="518"/>
        <v>6.324793494267233</v>
      </c>
      <c r="EN999" s="191"/>
      <c r="EO999" s="313"/>
      <c r="EP999" s="192" t="s">
        <v>354</v>
      </c>
      <c r="EQ999" s="222">
        <f t="shared" si="519"/>
        <v>3.2790469560917082</v>
      </c>
      <c r="ER999" s="191">
        <f t="shared" si="520"/>
        <v>1.9288511506421813</v>
      </c>
      <c r="ES999" s="51">
        <f t="shared" si="521"/>
        <v>0.75980826975797644</v>
      </c>
      <c r="ET999" s="191">
        <f t="shared" si="525"/>
        <v>3.5627765219541461</v>
      </c>
      <c r="EU999" s="191">
        <f t="shared" si="522"/>
        <v>6.324793494267233</v>
      </c>
      <c r="EV999" s="191"/>
      <c r="EW999" s="191"/>
      <c r="EX999" s="192" t="str">
        <f t="shared" si="523"/>
        <v>Front</v>
      </c>
      <c r="EY999" s="145"/>
      <c r="EZ999" s="191"/>
      <c r="FA999" s="191"/>
      <c r="FB999" s="191"/>
      <c r="FC999" s="191"/>
      <c r="FD999" s="191"/>
      <c r="FE999" s="191"/>
      <c r="FF999" s="192"/>
      <c r="FG999" s="145"/>
      <c r="FH999" s="191"/>
      <c r="FI999" s="191"/>
      <c r="FJ999" s="191"/>
      <c r="FK999" s="191"/>
      <c r="FL999" s="191"/>
      <c r="FM999" s="191"/>
      <c r="FN999" s="192"/>
      <c r="FO999" s="145"/>
      <c r="FP999" s="191"/>
      <c r="FQ999" s="191"/>
      <c r="FR999" s="191"/>
      <c r="FS999" s="191"/>
      <c r="FT999" s="191"/>
      <c r="FU999" s="191"/>
      <c r="FV999" s="192"/>
      <c r="FW999" s="191"/>
      <c r="FX999" s="191"/>
      <c r="FY999" s="191"/>
      <c r="FZ999" s="191"/>
      <c r="GA999" s="191"/>
      <c r="GB999" s="191"/>
      <c r="GC999" s="191"/>
      <c r="GD999" s="210"/>
      <c r="GE999" s="145"/>
      <c r="GF999" s="191"/>
      <c r="GG999" s="191"/>
      <c r="GH999" s="191"/>
      <c r="GI999" s="191"/>
      <c r="GJ999" s="191"/>
      <c r="GK999" s="191"/>
      <c r="GL999" s="210"/>
      <c r="GM999" s="145"/>
      <c r="GN999" s="191"/>
      <c r="GO999" s="191"/>
      <c r="GP999" s="191"/>
      <c r="GQ999" s="191"/>
      <c r="GR999" s="191"/>
      <c r="GS999" s="191"/>
      <c r="GT999" s="210"/>
      <c r="GU999" s="145"/>
      <c r="GV999" s="191"/>
      <c r="GW999" s="191"/>
      <c r="GX999" s="191"/>
      <c r="GY999" s="191"/>
      <c r="GZ999" s="191"/>
      <c r="HA999" s="191"/>
      <c r="HB999" s="210"/>
      <c r="HC999" s="145"/>
      <c r="HD999" s="191"/>
      <c r="HE999" s="191"/>
      <c r="HF999" s="191"/>
      <c r="HG999" s="191"/>
      <c r="HH999" s="191"/>
      <c r="HI999" s="191"/>
      <c r="HJ999" s="210"/>
      <c r="HR999" s="310"/>
    </row>
    <row r="1000" spans="1:226" s="309" customFormat="1" ht="14.45" customHeight="1" x14ac:dyDescent="0.25">
      <c r="A1000" s="211" t="s">
        <v>431</v>
      </c>
      <c r="B1000" s="194" t="s">
        <v>0</v>
      </c>
      <c r="C1000" s="31">
        <f t="shared" si="526"/>
        <v>990</v>
      </c>
      <c r="D1000" s="173" t="str">
        <f t="shared" si="486"/>
        <v>Dw_990</v>
      </c>
      <c r="E1000" s="4">
        <v>450.110693919987</v>
      </c>
      <c r="F1000" s="195" t="s">
        <v>360</v>
      </c>
      <c r="G1000" s="195">
        <v>17.5</v>
      </c>
      <c r="H1000" s="3">
        <f t="shared" si="487"/>
        <v>42.419184567891996</v>
      </c>
      <c r="I1000" s="196">
        <f t="shared" si="488"/>
        <v>155.23610706683152</v>
      </c>
      <c r="J1000" s="1">
        <f t="shared" si="489"/>
        <v>0.30000000000000004</v>
      </c>
      <c r="K1000" s="280">
        <f t="shared" si="490"/>
        <v>0.66153875804452966</v>
      </c>
      <c r="L1000" s="280">
        <f t="shared" si="491"/>
        <v>0.77554618484860738</v>
      </c>
      <c r="M1000" s="225">
        <f t="shared" si="492"/>
        <v>1.0978719321092263</v>
      </c>
      <c r="N1000" s="15" t="s">
        <v>432</v>
      </c>
      <c r="O1000" s="197">
        <f t="shared" si="493"/>
        <v>0.58165963863645553</v>
      </c>
      <c r="P1000" s="198">
        <f t="shared" si="494"/>
        <v>0</v>
      </c>
      <c r="Q1000" s="198">
        <f t="shared" si="495"/>
        <v>0</v>
      </c>
      <c r="R1000" s="198">
        <f t="shared" si="496"/>
        <v>0.76922008786691276</v>
      </c>
      <c r="S1000" s="77">
        <f t="shared" si="497"/>
        <v>0.7573949529426105</v>
      </c>
      <c r="T1000" s="199"/>
      <c r="U1000" s="3">
        <f t="shared" si="498"/>
        <v>1.7446271734324628</v>
      </c>
      <c r="V1000" s="98">
        <f t="shared" si="499"/>
        <v>10.348661512548414</v>
      </c>
      <c r="W1000" s="49">
        <f t="shared" si="500"/>
        <v>4.0990020319493512</v>
      </c>
      <c r="X1000" s="317">
        <f t="shared" si="501"/>
        <v>8.8052715761783626E-2</v>
      </c>
      <c r="Y1000" s="318">
        <v>8.8052715761783626E-2</v>
      </c>
      <c r="Z1000" s="200"/>
      <c r="AA1000" s="66"/>
      <c r="AB1000" s="66"/>
      <c r="AC1000" s="66">
        <v>250</v>
      </c>
      <c r="AD1000" s="66"/>
      <c r="AE1000" s="66"/>
      <c r="AF1000" s="66"/>
      <c r="AG1000" s="66"/>
      <c r="AH1000" s="195"/>
      <c r="AI1000" s="34"/>
      <c r="AJ1000" s="229">
        <v>180</v>
      </c>
      <c r="AK1000" s="34"/>
      <c r="AL1000" s="34"/>
      <c r="AM1000" s="34"/>
      <c r="AN1000" s="201"/>
      <c r="AO1000" s="201"/>
      <c r="AP1000" s="202">
        <v>240</v>
      </c>
      <c r="AQ1000" s="18"/>
      <c r="AR1000" s="18"/>
      <c r="AS1000" s="18"/>
      <c r="AT1000" s="51"/>
      <c r="AU1000" s="17"/>
      <c r="AV1000" s="18"/>
      <c r="AW1000" s="112"/>
      <c r="AX1000" s="103"/>
      <c r="AY1000" s="18"/>
      <c r="AZ1000" s="18"/>
      <c r="BA1000" s="18"/>
      <c r="BB1000" s="17"/>
      <c r="BC1000" s="19"/>
      <c r="BD1000" s="19"/>
      <c r="BE1000" s="19"/>
      <c r="BF1000" s="17"/>
      <c r="BG1000" s="18"/>
      <c r="BH1000" s="18"/>
      <c r="BI1000" s="128"/>
      <c r="BJ1000" s="331"/>
      <c r="BK1000" s="332"/>
      <c r="BL1000" s="332"/>
      <c r="BM1000" s="332"/>
      <c r="BN1000" s="333"/>
      <c r="BO1000" s="203">
        <f t="shared" si="502"/>
        <v>6.9363999999999999</v>
      </c>
      <c r="BP1000" s="285">
        <v>6.1154467112467561</v>
      </c>
      <c r="BQ1000" s="204">
        <v>2.6968497059648233</v>
      </c>
      <c r="BR1000" s="204"/>
      <c r="BS1000" s="47"/>
      <c r="BT1000" s="42"/>
      <c r="BU1000" s="42"/>
      <c r="BV1000" s="42"/>
      <c r="BW1000" s="43"/>
      <c r="BX1000" s="191"/>
      <c r="BY1000" s="191"/>
      <c r="BZ1000" s="205"/>
      <c r="CA1000" s="191"/>
      <c r="CB1000" s="206"/>
      <c r="CC1000" s="191"/>
      <c r="CD1000" s="207">
        <f t="shared" si="503"/>
        <v>46.570832120049459</v>
      </c>
      <c r="CE1000" s="47" t="s">
        <v>356</v>
      </c>
      <c r="CF1000" s="42">
        <v>31.8</v>
      </c>
      <c r="CG1000" s="42" t="s">
        <v>353</v>
      </c>
      <c r="CH1000" s="42">
        <v>175</v>
      </c>
      <c r="CI1000" s="191"/>
      <c r="CJ1000" s="192"/>
      <c r="CK1000" s="191" t="s">
        <v>357</v>
      </c>
      <c r="CL1000" s="191" t="s">
        <v>358</v>
      </c>
      <c r="CM1000" s="208">
        <v>0.13</v>
      </c>
      <c r="CN1000" s="191">
        <v>470</v>
      </c>
      <c r="CO1000" s="205">
        <f t="shared" si="504"/>
        <v>60.426184079619667</v>
      </c>
      <c r="CP1000" s="191">
        <f t="shared" si="505"/>
        <v>34.928124090037095</v>
      </c>
      <c r="CQ1000" s="145" t="s">
        <v>353</v>
      </c>
      <c r="CR1000" s="191">
        <v>175</v>
      </c>
      <c r="CS1000" s="191"/>
      <c r="CT1000" s="191"/>
      <c r="CU1000" s="191"/>
      <c r="CV1000" s="192"/>
      <c r="CW1000" s="191" t="s">
        <v>357</v>
      </c>
      <c r="CX1000" s="209" t="s">
        <v>358</v>
      </c>
      <c r="CY1000" s="208">
        <v>0.13</v>
      </c>
      <c r="CZ1000" s="191">
        <v>470</v>
      </c>
      <c r="DA1000" s="191"/>
      <c r="DB1000" s="191">
        <f t="shared" si="506"/>
        <v>42.419184567891996</v>
      </c>
      <c r="DC1000" s="43">
        <f t="shared" si="507"/>
        <v>0</v>
      </c>
      <c r="DD1000" s="191" t="s">
        <v>362</v>
      </c>
      <c r="DE1000" s="191">
        <v>100</v>
      </c>
      <c r="DF1000" s="191" t="s">
        <v>361</v>
      </c>
      <c r="DG1000" s="191">
        <v>20</v>
      </c>
      <c r="DH1000" s="191" t="s">
        <v>353</v>
      </c>
      <c r="DI1000" s="192">
        <v>175</v>
      </c>
      <c r="DJ1000" s="191"/>
      <c r="DK1000" s="209"/>
      <c r="DL1000" s="208"/>
      <c r="DM1000" s="191"/>
      <c r="DN1000" s="191">
        <f t="shared" si="508"/>
        <v>42.419184567891996</v>
      </c>
      <c r="DO1000" s="192">
        <f t="shared" si="509"/>
        <v>0</v>
      </c>
      <c r="DP1000" s="191">
        <v>1</v>
      </c>
      <c r="DQ1000" s="191" t="s">
        <v>363</v>
      </c>
      <c r="DR1000" s="191" t="s">
        <v>371</v>
      </c>
      <c r="DS1000" s="208">
        <v>0.13400000000000001</v>
      </c>
      <c r="DT1000" s="191">
        <v>580</v>
      </c>
      <c r="DU1000" s="191">
        <f t="shared" si="510"/>
        <v>6.1154467112467561</v>
      </c>
      <c r="DV1000" s="191">
        <v>0.375</v>
      </c>
      <c r="DW1000" s="191">
        <v>0.45</v>
      </c>
      <c r="DX1000" s="192">
        <f t="shared" si="511"/>
        <v>7.7618053533415763</v>
      </c>
      <c r="DY1000" s="191">
        <v>1</v>
      </c>
      <c r="DZ1000" s="191" t="s">
        <v>363</v>
      </c>
      <c r="EA1000" s="191" t="s">
        <v>371</v>
      </c>
      <c r="EB1000" s="208">
        <v>0.13400000000000001</v>
      </c>
      <c r="EC1000" s="191">
        <v>580</v>
      </c>
      <c r="ED1000" s="191">
        <f t="shared" si="512"/>
        <v>2.6968497059648233</v>
      </c>
      <c r="EE1000" s="191">
        <v>0.47499999999999998</v>
      </c>
      <c r="EF1000" s="191">
        <v>0.47499999999999998</v>
      </c>
      <c r="EG1000" s="191">
        <f t="shared" si="513"/>
        <v>3.8809026766707881</v>
      </c>
      <c r="EH1000" s="166">
        <f t="shared" si="514"/>
        <v>2</v>
      </c>
      <c r="EI1000" s="205">
        <f t="shared" si="515"/>
        <v>2.9658661948351872</v>
      </c>
      <c r="EJ1000" s="205">
        <f t="shared" si="516"/>
        <v>1.744627173432463</v>
      </c>
      <c r="EK1000" s="51">
        <f t="shared" si="524"/>
        <v>0.70222253253236033</v>
      </c>
      <c r="EL1000" s="220">
        <f t="shared" si="517"/>
        <v>0.25116690258240637</v>
      </c>
      <c r="EM1000" s="221">
        <f t="shared" si="518"/>
        <v>5.1743307562742071</v>
      </c>
      <c r="EN1000" s="191"/>
      <c r="EO1000" s="313"/>
      <c r="EP1000" s="192" t="s">
        <v>354</v>
      </c>
      <c r="EQ1000" s="222">
        <f t="shared" si="519"/>
        <v>2.9658661948351872</v>
      </c>
      <c r="ER1000" s="191">
        <f t="shared" si="520"/>
        <v>1.744627173432463</v>
      </c>
      <c r="ES1000" s="51">
        <f t="shared" si="521"/>
        <v>0.70222253253236033</v>
      </c>
      <c r="ET1000" s="191">
        <f t="shared" si="525"/>
        <v>3.7193669025824061</v>
      </c>
      <c r="EU1000" s="191">
        <f t="shared" si="522"/>
        <v>5.1743307562742071</v>
      </c>
      <c r="EV1000" s="191"/>
      <c r="EW1000" s="191"/>
      <c r="EX1000" s="192" t="str">
        <f t="shared" si="523"/>
        <v>Front</v>
      </c>
      <c r="EY1000" s="145"/>
      <c r="EZ1000" s="191"/>
      <c r="FA1000" s="191"/>
      <c r="FB1000" s="191"/>
      <c r="FC1000" s="191"/>
      <c r="FD1000" s="191"/>
      <c r="FE1000" s="191"/>
      <c r="FF1000" s="192"/>
      <c r="FG1000" s="145"/>
      <c r="FH1000" s="191"/>
      <c r="FI1000" s="191"/>
      <c r="FJ1000" s="191"/>
      <c r="FK1000" s="191"/>
      <c r="FL1000" s="191"/>
      <c r="FM1000" s="191"/>
      <c r="FN1000" s="192"/>
      <c r="FO1000" s="145"/>
      <c r="FP1000" s="191"/>
      <c r="FQ1000" s="191"/>
      <c r="FR1000" s="191"/>
      <c r="FS1000" s="191"/>
      <c r="FT1000" s="191"/>
      <c r="FU1000" s="191"/>
      <c r="FV1000" s="192"/>
      <c r="FW1000" s="191"/>
      <c r="FX1000" s="191"/>
      <c r="FY1000" s="191"/>
      <c r="FZ1000" s="191"/>
      <c r="GA1000" s="191"/>
      <c r="GB1000" s="191"/>
      <c r="GC1000" s="191"/>
      <c r="GD1000" s="210"/>
      <c r="GE1000" s="145"/>
      <c r="GF1000" s="191"/>
      <c r="GG1000" s="191"/>
      <c r="GH1000" s="191"/>
      <c r="GI1000" s="191"/>
      <c r="GJ1000" s="191"/>
      <c r="GK1000" s="191"/>
      <c r="GL1000" s="210"/>
      <c r="GM1000" s="145"/>
      <c r="GN1000" s="191"/>
      <c r="GO1000" s="191"/>
      <c r="GP1000" s="191"/>
      <c r="GQ1000" s="191"/>
      <c r="GR1000" s="191"/>
      <c r="GS1000" s="191"/>
      <c r="GT1000" s="210"/>
      <c r="GU1000" s="145"/>
      <c r="GV1000" s="191"/>
      <c r="GW1000" s="191"/>
      <c r="GX1000" s="191"/>
      <c r="GY1000" s="191"/>
      <c r="GZ1000" s="191"/>
      <c r="HA1000" s="191"/>
      <c r="HB1000" s="210"/>
      <c r="HC1000" s="145"/>
      <c r="HD1000" s="191"/>
      <c r="HE1000" s="191"/>
      <c r="HF1000" s="191"/>
      <c r="HG1000" s="191"/>
      <c r="HH1000" s="191"/>
      <c r="HI1000" s="191"/>
      <c r="HJ1000" s="210"/>
      <c r="HR1000" s="310"/>
    </row>
    <row r="1001" spans="1:226" s="309" customFormat="1" ht="14.45" customHeight="1" x14ac:dyDescent="0.25">
      <c r="A1001" s="211" t="s">
        <v>431</v>
      </c>
      <c r="B1001" s="194" t="s">
        <v>0</v>
      </c>
      <c r="C1001" s="31">
        <f t="shared" si="526"/>
        <v>991</v>
      </c>
      <c r="D1001" s="173" t="str">
        <f t="shared" si="486"/>
        <v>Dw_991</v>
      </c>
      <c r="E1001" s="4">
        <v>485.79436118599352</v>
      </c>
      <c r="F1001" s="195" t="s">
        <v>360</v>
      </c>
      <c r="G1001" s="195">
        <v>17.5</v>
      </c>
      <c r="H1001" s="3">
        <f t="shared" si="487"/>
        <v>49.255341520067418</v>
      </c>
      <c r="I1001" s="196">
        <f t="shared" si="488"/>
        <v>179.09337214848631</v>
      </c>
      <c r="J1001" s="1">
        <f t="shared" si="489"/>
        <v>0.3</v>
      </c>
      <c r="K1001" s="280">
        <f t="shared" si="490"/>
        <v>0.66674384088005834</v>
      </c>
      <c r="L1001" s="280">
        <f t="shared" si="491"/>
        <v>0.78216476109796473</v>
      </c>
      <c r="M1001" s="225">
        <f t="shared" si="492"/>
        <v>1.0908057884982127</v>
      </c>
      <c r="N1001" s="15" t="s">
        <v>432</v>
      </c>
      <c r="O1001" s="197">
        <f t="shared" si="493"/>
        <v>0.58662357082347349</v>
      </c>
      <c r="P1001" s="198">
        <f t="shared" si="494"/>
        <v>0</v>
      </c>
      <c r="Q1001" s="198">
        <f t="shared" si="495"/>
        <v>0</v>
      </c>
      <c r="R1001" s="198">
        <f t="shared" si="496"/>
        <v>0.76426921932717196</v>
      </c>
      <c r="S1001" s="77">
        <f t="shared" si="497"/>
        <v>0.82099531923024216</v>
      </c>
      <c r="T1001" s="199"/>
      <c r="U1001" s="3">
        <f t="shared" si="498"/>
        <v>1.8701419098604897</v>
      </c>
      <c r="V1001" s="98">
        <f t="shared" si="499"/>
        <v>11.891264594256578</v>
      </c>
      <c r="W1001" s="49">
        <f t="shared" si="500"/>
        <v>4.1421449442692166</v>
      </c>
      <c r="X1001" s="317">
        <f t="shared" si="501"/>
        <v>9.0799992016619452E-2</v>
      </c>
      <c r="Y1001" s="318">
        <v>9.0799992016619452E-2</v>
      </c>
      <c r="Z1001" s="200"/>
      <c r="AA1001" s="66"/>
      <c r="AB1001" s="66"/>
      <c r="AC1001" s="66">
        <v>250</v>
      </c>
      <c r="AD1001" s="66"/>
      <c r="AE1001" s="66"/>
      <c r="AF1001" s="66"/>
      <c r="AG1001" s="66"/>
      <c r="AH1001" s="195"/>
      <c r="AI1001" s="34"/>
      <c r="AJ1001" s="229">
        <v>180</v>
      </c>
      <c r="AK1001" s="34"/>
      <c r="AL1001" s="34"/>
      <c r="AM1001" s="34"/>
      <c r="AN1001" s="201"/>
      <c r="AO1001" s="201"/>
      <c r="AP1001" s="202">
        <v>240</v>
      </c>
      <c r="AQ1001" s="18"/>
      <c r="AR1001" s="18"/>
      <c r="AS1001" s="18"/>
      <c r="AT1001" s="51"/>
      <c r="AU1001" s="17"/>
      <c r="AV1001" s="18"/>
      <c r="AW1001" s="112"/>
      <c r="AX1001" s="103"/>
      <c r="AY1001" s="18"/>
      <c r="AZ1001" s="18"/>
      <c r="BA1001" s="18"/>
      <c r="BB1001" s="17"/>
      <c r="BC1001" s="19"/>
      <c r="BD1001" s="19"/>
      <c r="BE1001" s="19"/>
      <c r="BF1001" s="17"/>
      <c r="BG1001" s="18"/>
      <c r="BH1001" s="18"/>
      <c r="BI1001" s="128"/>
      <c r="BJ1001" s="331"/>
      <c r="BK1001" s="332"/>
      <c r="BL1001" s="332"/>
      <c r="BM1001" s="332"/>
      <c r="BN1001" s="333"/>
      <c r="BO1001" s="203">
        <f t="shared" si="502"/>
        <v>6.9363999999999999</v>
      </c>
      <c r="BP1001" s="285">
        <v>7.1009949714646527</v>
      </c>
      <c r="BQ1001" s="204">
        <v>2.8702864481679362</v>
      </c>
      <c r="BR1001" s="204"/>
      <c r="BS1001" s="47"/>
      <c r="BT1001" s="42"/>
      <c r="BU1001" s="42"/>
      <c r="BV1001" s="42"/>
      <c r="BW1001" s="43"/>
      <c r="BX1001" s="191"/>
      <c r="BY1001" s="191"/>
      <c r="BZ1001" s="205"/>
      <c r="CA1001" s="191"/>
      <c r="CB1001" s="206"/>
      <c r="CC1001" s="191"/>
      <c r="CD1001" s="207">
        <f t="shared" si="503"/>
        <v>53.728011644545894</v>
      </c>
      <c r="CE1001" s="47" t="s">
        <v>356</v>
      </c>
      <c r="CF1001" s="42">
        <v>31.8</v>
      </c>
      <c r="CG1001" s="42" t="s">
        <v>353</v>
      </c>
      <c r="CH1001" s="42">
        <v>175</v>
      </c>
      <c r="CI1001" s="191"/>
      <c r="CJ1001" s="192"/>
      <c r="CK1001" s="191" t="s">
        <v>357</v>
      </c>
      <c r="CL1001" s="191" t="s">
        <v>358</v>
      </c>
      <c r="CM1001" s="208">
        <v>0.13</v>
      </c>
      <c r="CN1001" s="191">
        <v>470</v>
      </c>
      <c r="CO1001" s="205">
        <f t="shared" si="504"/>
        <v>70.611135256923603</v>
      </c>
      <c r="CP1001" s="191">
        <f t="shared" si="505"/>
        <v>40.296008733409423</v>
      </c>
      <c r="CQ1001" s="145" t="s">
        <v>353</v>
      </c>
      <c r="CR1001" s="191">
        <v>175</v>
      </c>
      <c r="CS1001" s="191"/>
      <c r="CT1001" s="191"/>
      <c r="CU1001" s="191"/>
      <c r="CV1001" s="192"/>
      <c r="CW1001" s="191" t="s">
        <v>357</v>
      </c>
      <c r="CX1001" s="209" t="s">
        <v>358</v>
      </c>
      <c r="CY1001" s="208">
        <v>0.13</v>
      </c>
      <c r="CZ1001" s="191">
        <v>470</v>
      </c>
      <c r="DA1001" s="191"/>
      <c r="DB1001" s="191">
        <f t="shared" si="506"/>
        <v>49.255341520067418</v>
      </c>
      <c r="DC1001" s="43">
        <f t="shared" si="507"/>
        <v>0</v>
      </c>
      <c r="DD1001" s="191" t="s">
        <v>362</v>
      </c>
      <c r="DE1001" s="191">
        <v>100</v>
      </c>
      <c r="DF1001" s="191" t="s">
        <v>361</v>
      </c>
      <c r="DG1001" s="191">
        <v>20</v>
      </c>
      <c r="DH1001" s="191" t="s">
        <v>353</v>
      </c>
      <c r="DI1001" s="192">
        <v>175</v>
      </c>
      <c r="DJ1001" s="191"/>
      <c r="DK1001" s="209"/>
      <c r="DL1001" s="208"/>
      <c r="DM1001" s="191"/>
      <c r="DN1001" s="191">
        <f t="shared" si="508"/>
        <v>49.255341520067418</v>
      </c>
      <c r="DO1001" s="192">
        <f t="shared" si="509"/>
        <v>0</v>
      </c>
      <c r="DP1001" s="191">
        <v>1</v>
      </c>
      <c r="DQ1001" s="191" t="s">
        <v>363</v>
      </c>
      <c r="DR1001" s="191" t="s">
        <v>371</v>
      </c>
      <c r="DS1001" s="208">
        <v>0.13400000000000001</v>
      </c>
      <c r="DT1001" s="191">
        <v>580</v>
      </c>
      <c r="DU1001" s="191">
        <f t="shared" si="510"/>
        <v>7.1009949714646527</v>
      </c>
      <c r="DV1001" s="191">
        <v>0.375</v>
      </c>
      <c r="DW1001" s="191">
        <v>0.45</v>
      </c>
      <c r="DX1001" s="192">
        <f t="shared" si="511"/>
        <v>8.9546686074243151</v>
      </c>
      <c r="DY1001" s="191">
        <v>1</v>
      </c>
      <c r="DZ1001" s="191" t="s">
        <v>363</v>
      </c>
      <c r="EA1001" s="191" t="s">
        <v>371</v>
      </c>
      <c r="EB1001" s="208">
        <v>0.13400000000000001</v>
      </c>
      <c r="EC1001" s="191">
        <v>580</v>
      </c>
      <c r="ED1001" s="191">
        <f t="shared" si="512"/>
        <v>2.8702864481679362</v>
      </c>
      <c r="EE1001" s="191">
        <v>0.47499999999999998</v>
      </c>
      <c r="EF1001" s="191">
        <v>0.47499999999999998</v>
      </c>
      <c r="EG1001" s="191">
        <f t="shared" si="513"/>
        <v>4.4773343037121576</v>
      </c>
      <c r="EH1001" s="166">
        <f t="shared" si="514"/>
        <v>2</v>
      </c>
      <c r="EI1001" s="205">
        <f t="shared" si="515"/>
        <v>3.1792412467628326</v>
      </c>
      <c r="EJ1001" s="205">
        <f t="shared" si="516"/>
        <v>1.8701419098604899</v>
      </c>
      <c r="EK1001" s="51">
        <f t="shared" si="524"/>
        <v>0.75014453830744632</v>
      </c>
      <c r="EL1001" s="220">
        <f t="shared" si="517"/>
        <v>0.14447937661858368</v>
      </c>
      <c r="EM1001" s="221">
        <f t="shared" si="518"/>
        <v>5.9456322971282889</v>
      </c>
      <c r="EN1001" s="191"/>
      <c r="EO1001" s="313"/>
      <c r="EP1001" s="192" t="s">
        <v>354</v>
      </c>
      <c r="EQ1001" s="222">
        <f t="shared" si="519"/>
        <v>3.1792412467628326</v>
      </c>
      <c r="ER1001" s="191">
        <f t="shared" si="520"/>
        <v>1.8701419098604899</v>
      </c>
      <c r="ES1001" s="51">
        <f t="shared" si="521"/>
        <v>0.75014453830744632</v>
      </c>
      <c r="ET1001" s="191">
        <f t="shared" si="525"/>
        <v>3.6126793766185834</v>
      </c>
      <c r="EU1001" s="191">
        <f t="shared" si="522"/>
        <v>5.9456322971282889</v>
      </c>
      <c r="EV1001" s="191"/>
      <c r="EW1001" s="191"/>
      <c r="EX1001" s="192" t="str">
        <f t="shared" si="523"/>
        <v>Front</v>
      </c>
      <c r="EY1001" s="145"/>
      <c r="EZ1001" s="191"/>
      <c r="FA1001" s="191"/>
      <c r="FB1001" s="191"/>
      <c r="FC1001" s="191"/>
      <c r="FD1001" s="191"/>
      <c r="FE1001" s="191"/>
      <c r="FF1001" s="192"/>
      <c r="FG1001" s="145"/>
      <c r="FH1001" s="191"/>
      <c r="FI1001" s="191"/>
      <c r="FJ1001" s="191"/>
      <c r="FK1001" s="191"/>
      <c r="FL1001" s="191"/>
      <c r="FM1001" s="191"/>
      <c r="FN1001" s="192"/>
      <c r="FO1001" s="145"/>
      <c r="FP1001" s="191"/>
      <c r="FQ1001" s="191"/>
      <c r="FR1001" s="191"/>
      <c r="FS1001" s="191"/>
      <c r="FT1001" s="191"/>
      <c r="FU1001" s="191"/>
      <c r="FV1001" s="192"/>
      <c r="FW1001" s="191"/>
      <c r="FX1001" s="191"/>
      <c r="FY1001" s="191"/>
      <c r="FZ1001" s="191"/>
      <c r="GA1001" s="191"/>
      <c r="GB1001" s="191"/>
      <c r="GC1001" s="191"/>
      <c r="GD1001" s="210"/>
      <c r="GE1001" s="145"/>
      <c r="GF1001" s="191"/>
      <c r="GG1001" s="191"/>
      <c r="GH1001" s="191"/>
      <c r="GI1001" s="191"/>
      <c r="GJ1001" s="191"/>
      <c r="GK1001" s="191"/>
      <c r="GL1001" s="210"/>
      <c r="GM1001" s="145"/>
      <c r="GN1001" s="191"/>
      <c r="GO1001" s="191"/>
      <c r="GP1001" s="191"/>
      <c r="GQ1001" s="191"/>
      <c r="GR1001" s="191"/>
      <c r="GS1001" s="191"/>
      <c r="GT1001" s="210"/>
      <c r="GU1001" s="145"/>
      <c r="GV1001" s="191"/>
      <c r="GW1001" s="191"/>
      <c r="GX1001" s="191"/>
      <c r="GY1001" s="191"/>
      <c r="GZ1001" s="191"/>
      <c r="HA1001" s="191"/>
      <c r="HB1001" s="210"/>
      <c r="HC1001" s="145"/>
      <c r="HD1001" s="191"/>
      <c r="HE1001" s="191"/>
      <c r="HF1001" s="191"/>
      <c r="HG1001" s="191"/>
      <c r="HH1001" s="191"/>
      <c r="HI1001" s="191"/>
      <c r="HJ1001" s="210"/>
      <c r="HR1001" s="310"/>
    </row>
    <row r="1002" spans="1:226" s="309" customFormat="1" ht="14.45" customHeight="1" x14ac:dyDescent="0.25">
      <c r="A1002" s="211" t="s">
        <v>431</v>
      </c>
      <c r="B1002" s="194" t="s">
        <v>0</v>
      </c>
      <c r="C1002" s="31">
        <f t="shared" si="526"/>
        <v>992</v>
      </c>
      <c r="D1002" s="173" t="str">
        <f t="shared" si="486"/>
        <v>Dw_992</v>
      </c>
      <c r="E1002" s="4">
        <v>471.62052987039141</v>
      </c>
      <c r="F1002" s="195" t="s">
        <v>360</v>
      </c>
      <c r="G1002" s="195">
        <v>17.5</v>
      </c>
      <c r="H1002" s="3">
        <f t="shared" si="487"/>
        <v>49.390593986843847</v>
      </c>
      <c r="I1002" s="196">
        <f t="shared" si="488"/>
        <v>183.28586056413363</v>
      </c>
      <c r="J1002" s="1">
        <f t="shared" si="489"/>
        <v>0.3</v>
      </c>
      <c r="K1002" s="280">
        <f t="shared" si="490"/>
        <v>0.65068305081459787</v>
      </c>
      <c r="L1002" s="280">
        <f t="shared" si="491"/>
        <v>0.73658526301255089</v>
      </c>
      <c r="M1002" s="225">
        <f t="shared" si="492"/>
        <v>1.1132840026966799</v>
      </c>
      <c r="N1002" s="15" t="s">
        <v>432</v>
      </c>
      <c r="O1002" s="197">
        <f t="shared" si="493"/>
        <v>0.55243894725941312</v>
      </c>
      <c r="P1002" s="198">
        <f t="shared" si="494"/>
        <v>0</v>
      </c>
      <c r="Q1002" s="198">
        <f t="shared" si="495"/>
        <v>0</v>
      </c>
      <c r="R1002" s="198">
        <f t="shared" si="496"/>
        <v>0.78001850063689404</v>
      </c>
      <c r="S1002" s="77">
        <f t="shared" si="497"/>
        <v>0.80233180851799224</v>
      </c>
      <c r="T1002" s="199"/>
      <c r="U1002" s="3">
        <f t="shared" si="498"/>
        <v>1.7025174207958709</v>
      </c>
      <c r="V1002" s="98">
        <f t="shared" si="499"/>
        <v>9.8551229315856439</v>
      </c>
      <c r="W1002" s="49">
        <f t="shared" si="500"/>
        <v>5.011666960393474</v>
      </c>
      <c r="X1002" s="317">
        <f t="shared" si="501"/>
        <v>7.0158269003085222E-2</v>
      </c>
      <c r="Y1002" s="318">
        <v>7.0158269003085222E-2</v>
      </c>
      <c r="Z1002" s="200"/>
      <c r="AA1002" s="66"/>
      <c r="AB1002" s="66"/>
      <c r="AC1002" s="66">
        <v>250</v>
      </c>
      <c r="AD1002" s="66"/>
      <c r="AE1002" s="66"/>
      <c r="AF1002" s="66"/>
      <c r="AG1002" s="66"/>
      <c r="AH1002" s="195"/>
      <c r="AI1002" s="34"/>
      <c r="AJ1002" s="229">
        <v>180</v>
      </c>
      <c r="AK1002" s="34"/>
      <c r="AL1002" s="34"/>
      <c r="AM1002" s="34"/>
      <c r="AN1002" s="201"/>
      <c r="AO1002" s="201"/>
      <c r="AP1002" s="202">
        <v>240</v>
      </c>
      <c r="AQ1002" s="18"/>
      <c r="AR1002" s="18"/>
      <c r="AS1002" s="18"/>
      <c r="AT1002" s="51"/>
      <c r="AU1002" s="17"/>
      <c r="AV1002" s="18"/>
      <c r="AW1002" s="112"/>
      <c r="AX1002" s="103"/>
      <c r="AY1002" s="18"/>
      <c r="AZ1002" s="18"/>
      <c r="BA1002" s="18"/>
      <c r="BB1002" s="17"/>
      <c r="BC1002" s="19"/>
      <c r="BD1002" s="19"/>
      <c r="BE1002" s="19"/>
      <c r="BF1002" s="17"/>
      <c r="BG1002" s="18"/>
      <c r="BH1002" s="18"/>
      <c r="BI1002" s="128"/>
      <c r="BJ1002" s="331"/>
      <c r="BK1002" s="332"/>
      <c r="BL1002" s="332"/>
      <c r="BM1002" s="332"/>
      <c r="BN1002" s="333"/>
      <c r="BO1002" s="203">
        <f t="shared" si="502"/>
        <v>6.9363999999999999</v>
      </c>
      <c r="BP1002" s="285">
        <v>7.1204939142557881</v>
      </c>
      <c r="BQ1002" s="204">
        <v>3.0058088616840735</v>
      </c>
      <c r="BR1002" s="204"/>
      <c r="BS1002" s="47"/>
      <c r="BT1002" s="42"/>
      <c r="BU1002" s="42"/>
      <c r="BV1002" s="42"/>
      <c r="BW1002" s="43"/>
      <c r="BX1002" s="191"/>
      <c r="BY1002" s="191"/>
      <c r="BZ1002" s="205"/>
      <c r="CA1002" s="191"/>
      <c r="CB1002" s="206"/>
      <c r="CC1002" s="191"/>
      <c r="CD1002" s="207">
        <f t="shared" si="503"/>
        <v>54.985758169240086</v>
      </c>
      <c r="CE1002" s="47" t="s">
        <v>356</v>
      </c>
      <c r="CF1002" s="42">
        <v>31.8</v>
      </c>
      <c r="CG1002" s="42" t="s">
        <v>353</v>
      </c>
      <c r="CH1002" s="42">
        <v>175</v>
      </c>
      <c r="CI1002" s="191"/>
      <c r="CJ1002" s="192"/>
      <c r="CK1002" s="191" t="s">
        <v>357</v>
      </c>
      <c r="CL1002" s="191" t="s">
        <v>358</v>
      </c>
      <c r="CM1002" s="208">
        <v>0.13</v>
      </c>
      <c r="CN1002" s="191">
        <v>470</v>
      </c>
      <c r="CO1002" s="205">
        <f t="shared" si="504"/>
        <v>74.533118739018079</v>
      </c>
      <c r="CP1002" s="191">
        <f t="shared" si="505"/>
        <v>41.239318626930064</v>
      </c>
      <c r="CQ1002" s="145" t="s">
        <v>353</v>
      </c>
      <c r="CR1002" s="191">
        <v>175</v>
      </c>
      <c r="CS1002" s="191"/>
      <c r="CT1002" s="191"/>
      <c r="CU1002" s="191"/>
      <c r="CV1002" s="192"/>
      <c r="CW1002" s="191" t="s">
        <v>357</v>
      </c>
      <c r="CX1002" s="209" t="s">
        <v>358</v>
      </c>
      <c r="CY1002" s="208">
        <v>0.13</v>
      </c>
      <c r="CZ1002" s="191">
        <v>470</v>
      </c>
      <c r="DA1002" s="191"/>
      <c r="DB1002" s="191">
        <f t="shared" si="506"/>
        <v>49.390593986843847</v>
      </c>
      <c r="DC1002" s="43">
        <f t="shared" si="507"/>
        <v>0</v>
      </c>
      <c r="DD1002" s="191" t="s">
        <v>362</v>
      </c>
      <c r="DE1002" s="191">
        <v>100</v>
      </c>
      <c r="DF1002" s="191" t="s">
        <v>361</v>
      </c>
      <c r="DG1002" s="191">
        <v>20</v>
      </c>
      <c r="DH1002" s="191" t="s">
        <v>353</v>
      </c>
      <c r="DI1002" s="192">
        <v>175</v>
      </c>
      <c r="DJ1002" s="191"/>
      <c r="DK1002" s="209"/>
      <c r="DL1002" s="208"/>
      <c r="DM1002" s="191"/>
      <c r="DN1002" s="191">
        <f t="shared" si="508"/>
        <v>49.390593986843847</v>
      </c>
      <c r="DO1002" s="192">
        <f t="shared" si="509"/>
        <v>0</v>
      </c>
      <c r="DP1002" s="191">
        <v>1</v>
      </c>
      <c r="DQ1002" s="191" t="s">
        <v>363</v>
      </c>
      <c r="DR1002" s="191" t="s">
        <v>371</v>
      </c>
      <c r="DS1002" s="208">
        <v>0.13400000000000001</v>
      </c>
      <c r="DT1002" s="191">
        <v>580</v>
      </c>
      <c r="DU1002" s="191">
        <f t="shared" si="510"/>
        <v>7.1204939142557881</v>
      </c>
      <c r="DV1002" s="191">
        <v>0.375</v>
      </c>
      <c r="DW1002" s="191">
        <v>0.45</v>
      </c>
      <c r="DX1002" s="192">
        <f t="shared" si="511"/>
        <v>9.1642930282066821</v>
      </c>
      <c r="DY1002" s="191">
        <v>1</v>
      </c>
      <c r="DZ1002" s="191" t="s">
        <v>363</v>
      </c>
      <c r="EA1002" s="191" t="s">
        <v>371</v>
      </c>
      <c r="EB1002" s="208">
        <v>0.13400000000000001</v>
      </c>
      <c r="EC1002" s="191">
        <v>580</v>
      </c>
      <c r="ED1002" s="191">
        <f t="shared" si="512"/>
        <v>3.0058088616840735</v>
      </c>
      <c r="EE1002" s="191">
        <v>0.47499999999999998</v>
      </c>
      <c r="EF1002" s="191">
        <v>0.47499999999999998</v>
      </c>
      <c r="EG1002" s="191">
        <f t="shared" si="513"/>
        <v>4.5821465141033411</v>
      </c>
      <c r="EH1002" s="166">
        <f t="shared" si="514"/>
        <v>2</v>
      </c>
      <c r="EI1002" s="205">
        <f t="shared" si="515"/>
        <v>2.8942796153529806</v>
      </c>
      <c r="EJ1002" s="205">
        <f t="shared" si="516"/>
        <v>1.7025174207958709</v>
      </c>
      <c r="EK1002" s="51">
        <f t="shared" si="524"/>
        <v>1.0532914408882026</v>
      </c>
      <c r="EL1002" s="220">
        <f t="shared" si="517"/>
        <v>0.28696019232350967</v>
      </c>
      <c r="EM1002" s="221">
        <f t="shared" si="518"/>
        <v>4.9275614657928219</v>
      </c>
      <c r="EN1002" s="191"/>
      <c r="EO1002" s="313"/>
      <c r="EP1002" s="192" t="s">
        <v>354</v>
      </c>
      <c r="EQ1002" s="222">
        <f t="shared" si="519"/>
        <v>2.8942796153529806</v>
      </c>
      <c r="ER1002" s="191">
        <f t="shared" si="520"/>
        <v>1.7025174207958709</v>
      </c>
      <c r="ES1002" s="51">
        <f t="shared" si="521"/>
        <v>1.0532914408882026</v>
      </c>
      <c r="ET1002" s="191">
        <f t="shared" si="525"/>
        <v>3.7551601923235096</v>
      </c>
      <c r="EU1002" s="191">
        <f t="shared" si="522"/>
        <v>4.9275614657928219</v>
      </c>
      <c r="EV1002" s="191"/>
      <c r="EW1002" s="191"/>
      <c r="EX1002" s="192" t="str">
        <f t="shared" si="523"/>
        <v>Front</v>
      </c>
      <c r="EY1002" s="145"/>
      <c r="EZ1002" s="191"/>
      <c r="FA1002" s="191"/>
      <c r="FB1002" s="191"/>
      <c r="FC1002" s="191"/>
      <c r="FD1002" s="191"/>
      <c r="FE1002" s="191"/>
      <c r="FF1002" s="192"/>
      <c r="FG1002" s="145"/>
      <c r="FH1002" s="191"/>
      <c r="FI1002" s="191"/>
      <c r="FJ1002" s="191"/>
      <c r="FK1002" s="191"/>
      <c r="FL1002" s="191"/>
      <c r="FM1002" s="191"/>
      <c r="FN1002" s="192"/>
      <c r="FO1002" s="145"/>
      <c r="FP1002" s="191"/>
      <c r="FQ1002" s="191"/>
      <c r="FR1002" s="191"/>
      <c r="FS1002" s="191"/>
      <c r="FT1002" s="191"/>
      <c r="FU1002" s="191"/>
      <c r="FV1002" s="192"/>
      <c r="FW1002" s="191"/>
      <c r="FX1002" s="191"/>
      <c r="FY1002" s="191"/>
      <c r="FZ1002" s="191"/>
      <c r="GA1002" s="191"/>
      <c r="GB1002" s="191"/>
      <c r="GC1002" s="191"/>
      <c r="GD1002" s="210"/>
      <c r="GE1002" s="145"/>
      <c r="GF1002" s="191"/>
      <c r="GG1002" s="191"/>
      <c r="GH1002" s="191"/>
      <c r="GI1002" s="191"/>
      <c r="GJ1002" s="191"/>
      <c r="GK1002" s="191"/>
      <c r="GL1002" s="210"/>
      <c r="GM1002" s="145"/>
      <c r="GN1002" s="191"/>
      <c r="GO1002" s="191"/>
      <c r="GP1002" s="191"/>
      <c r="GQ1002" s="191"/>
      <c r="GR1002" s="191"/>
      <c r="GS1002" s="191"/>
      <c r="GT1002" s="210"/>
      <c r="GU1002" s="145"/>
      <c r="GV1002" s="191"/>
      <c r="GW1002" s="191"/>
      <c r="GX1002" s="191"/>
      <c r="GY1002" s="191"/>
      <c r="GZ1002" s="191"/>
      <c r="HA1002" s="191"/>
      <c r="HB1002" s="210"/>
      <c r="HC1002" s="145"/>
      <c r="HD1002" s="191"/>
      <c r="HE1002" s="191"/>
      <c r="HF1002" s="191"/>
      <c r="HG1002" s="191"/>
      <c r="HH1002" s="191"/>
      <c r="HI1002" s="191"/>
      <c r="HJ1002" s="210"/>
      <c r="HR1002" s="310"/>
    </row>
    <row r="1003" spans="1:226" s="309" customFormat="1" ht="14.45" customHeight="1" x14ac:dyDescent="0.25">
      <c r="A1003" s="211" t="s">
        <v>431</v>
      </c>
      <c r="B1003" s="194" t="s">
        <v>0</v>
      </c>
      <c r="C1003" s="31">
        <f t="shared" si="526"/>
        <v>993</v>
      </c>
      <c r="D1003" s="173" t="str">
        <f t="shared" si="486"/>
        <v>Dw_993</v>
      </c>
      <c r="E1003" s="4">
        <v>372.2439552307651</v>
      </c>
      <c r="F1003" s="195" t="s">
        <v>360</v>
      </c>
      <c r="G1003" s="195">
        <v>17.5</v>
      </c>
      <c r="H1003" s="3">
        <f t="shared" si="487"/>
        <v>48.685318613209446</v>
      </c>
      <c r="I1003" s="196">
        <f t="shared" si="488"/>
        <v>177.59369459969224</v>
      </c>
      <c r="J1003" s="1">
        <f t="shared" si="489"/>
        <v>0.30000000000000004</v>
      </c>
      <c r="K1003" s="280">
        <f t="shared" si="490"/>
        <v>0.66412463105223807</v>
      </c>
      <c r="L1003" s="280">
        <f t="shared" si="491"/>
        <v>0.77204136623651098</v>
      </c>
      <c r="M1003" s="225">
        <f t="shared" si="492"/>
        <v>1.0943362372378951</v>
      </c>
      <c r="N1003" s="15" t="s">
        <v>432</v>
      </c>
      <c r="O1003" s="197">
        <f t="shared" si="493"/>
        <v>0.57903102467738332</v>
      </c>
      <c r="P1003" s="198">
        <f t="shared" si="494"/>
        <v>0</v>
      </c>
      <c r="Q1003" s="198">
        <f t="shared" si="495"/>
        <v>0</v>
      </c>
      <c r="R1003" s="198">
        <f t="shared" si="496"/>
        <v>0.76674281575524594</v>
      </c>
      <c r="S1003" s="77">
        <f t="shared" si="497"/>
        <v>0.81298271879361994</v>
      </c>
      <c r="T1003" s="199"/>
      <c r="U1003" s="3">
        <f t="shared" si="498"/>
        <v>1.8160770067997467</v>
      </c>
      <c r="V1003" s="98">
        <f t="shared" si="499"/>
        <v>11.213661361730873</v>
      </c>
      <c r="W1003" s="49">
        <f t="shared" si="500"/>
        <v>4.3416077089111127</v>
      </c>
      <c r="X1003" s="317">
        <f t="shared" si="501"/>
        <v>8.5091665564450261E-2</v>
      </c>
      <c r="Y1003" s="318">
        <v>8.5091665564450233E-2</v>
      </c>
      <c r="Z1003" s="200"/>
      <c r="AA1003" s="66"/>
      <c r="AB1003" s="66"/>
      <c r="AC1003" s="66">
        <v>250</v>
      </c>
      <c r="AD1003" s="66"/>
      <c r="AE1003" s="66"/>
      <c r="AF1003" s="66"/>
      <c r="AG1003" s="66"/>
      <c r="AH1003" s="195"/>
      <c r="AI1003" s="34"/>
      <c r="AJ1003" s="229">
        <v>180</v>
      </c>
      <c r="AK1003" s="34"/>
      <c r="AL1003" s="34"/>
      <c r="AM1003" s="34"/>
      <c r="AN1003" s="201"/>
      <c r="AO1003" s="201"/>
      <c r="AP1003" s="202">
        <v>240</v>
      </c>
      <c r="AQ1003" s="18"/>
      <c r="AR1003" s="18"/>
      <c r="AS1003" s="18"/>
      <c r="AT1003" s="51"/>
      <c r="AU1003" s="17"/>
      <c r="AV1003" s="18"/>
      <c r="AW1003" s="112"/>
      <c r="AX1003" s="103"/>
      <c r="AY1003" s="18"/>
      <c r="AZ1003" s="18"/>
      <c r="BA1003" s="18"/>
      <c r="BB1003" s="17"/>
      <c r="BC1003" s="19"/>
      <c r="BD1003" s="19"/>
      <c r="BE1003" s="19"/>
      <c r="BF1003" s="17"/>
      <c r="BG1003" s="18"/>
      <c r="BH1003" s="18"/>
      <c r="BI1003" s="128"/>
      <c r="BJ1003" s="331"/>
      <c r="BK1003" s="332"/>
      <c r="BL1003" s="332"/>
      <c r="BM1003" s="332"/>
      <c r="BN1003" s="333"/>
      <c r="BO1003" s="203">
        <f t="shared" si="502"/>
        <v>6.9363999999999999</v>
      </c>
      <c r="BP1003" s="285">
        <v>7.0188164773094757</v>
      </c>
      <c r="BQ1003" s="204">
        <v>2.8743035804465036</v>
      </c>
      <c r="BR1003" s="204"/>
      <c r="BS1003" s="47"/>
      <c r="BT1003" s="42"/>
      <c r="BU1003" s="42"/>
      <c r="BV1003" s="42"/>
      <c r="BW1003" s="43"/>
      <c r="BX1003" s="191"/>
      <c r="BY1003" s="191"/>
      <c r="BZ1003" s="205"/>
      <c r="CA1003" s="191"/>
      <c r="CB1003" s="206"/>
      <c r="CC1003" s="191"/>
      <c r="CD1003" s="207">
        <f t="shared" si="503"/>
        <v>53.278108379907678</v>
      </c>
      <c r="CE1003" s="47" t="s">
        <v>356</v>
      </c>
      <c r="CF1003" s="42">
        <v>31.8</v>
      </c>
      <c r="CG1003" s="42" t="s">
        <v>353</v>
      </c>
      <c r="CH1003" s="42">
        <v>175</v>
      </c>
      <c r="CI1003" s="191"/>
      <c r="CJ1003" s="192"/>
      <c r="CK1003" s="191" t="s">
        <v>357</v>
      </c>
      <c r="CL1003" s="191" t="s">
        <v>358</v>
      </c>
      <c r="CM1003" s="208">
        <v>0.13</v>
      </c>
      <c r="CN1003" s="191">
        <v>470</v>
      </c>
      <c r="CO1003" s="205">
        <f t="shared" si="504"/>
        <v>70.251503521845478</v>
      </c>
      <c r="CP1003" s="191">
        <f t="shared" si="505"/>
        <v>39.958581284930759</v>
      </c>
      <c r="CQ1003" s="145" t="s">
        <v>353</v>
      </c>
      <c r="CR1003" s="191">
        <v>175</v>
      </c>
      <c r="CS1003" s="191"/>
      <c r="CT1003" s="191"/>
      <c r="CU1003" s="191"/>
      <c r="CV1003" s="192"/>
      <c r="CW1003" s="191" t="s">
        <v>357</v>
      </c>
      <c r="CX1003" s="209" t="s">
        <v>358</v>
      </c>
      <c r="CY1003" s="208">
        <v>0.13</v>
      </c>
      <c r="CZ1003" s="191">
        <v>470</v>
      </c>
      <c r="DA1003" s="191"/>
      <c r="DB1003" s="191">
        <f t="shared" si="506"/>
        <v>48.685318613209446</v>
      </c>
      <c r="DC1003" s="43">
        <f t="shared" si="507"/>
        <v>0</v>
      </c>
      <c r="DD1003" s="191" t="s">
        <v>362</v>
      </c>
      <c r="DE1003" s="191">
        <v>100</v>
      </c>
      <c r="DF1003" s="191" t="s">
        <v>361</v>
      </c>
      <c r="DG1003" s="191">
        <v>20</v>
      </c>
      <c r="DH1003" s="191" t="s">
        <v>353</v>
      </c>
      <c r="DI1003" s="192">
        <v>175</v>
      </c>
      <c r="DJ1003" s="191"/>
      <c r="DK1003" s="209"/>
      <c r="DL1003" s="208"/>
      <c r="DM1003" s="191"/>
      <c r="DN1003" s="191">
        <f t="shared" si="508"/>
        <v>48.685318613209446</v>
      </c>
      <c r="DO1003" s="192">
        <f t="shared" si="509"/>
        <v>0</v>
      </c>
      <c r="DP1003" s="191">
        <v>1</v>
      </c>
      <c r="DQ1003" s="191" t="s">
        <v>363</v>
      </c>
      <c r="DR1003" s="191" t="s">
        <v>371</v>
      </c>
      <c r="DS1003" s="208">
        <v>0.13400000000000001</v>
      </c>
      <c r="DT1003" s="191">
        <v>580</v>
      </c>
      <c r="DU1003" s="191">
        <f t="shared" si="510"/>
        <v>7.0188164773094757</v>
      </c>
      <c r="DV1003" s="191">
        <v>0.375</v>
      </c>
      <c r="DW1003" s="191">
        <v>0.45</v>
      </c>
      <c r="DX1003" s="192">
        <f t="shared" si="511"/>
        <v>8.8796847299846124</v>
      </c>
      <c r="DY1003" s="191">
        <v>1</v>
      </c>
      <c r="DZ1003" s="191" t="s">
        <v>363</v>
      </c>
      <c r="EA1003" s="191" t="s">
        <v>371</v>
      </c>
      <c r="EB1003" s="208">
        <v>0.13400000000000001</v>
      </c>
      <c r="EC1003" s="191">
        <v>580</v>
      </c>
      <c r="ED1003" s="191">
        <f t="shared" si="512"/>
        <v>2.8743035804465036</v>
      </c>
      <c r="EE1003" s="191">
        <v>0.47499999999999998</v>
      </c>
      <c r="EF1003" s="191">
        <v>0.47499999999999998</v>
      </c>
      <c r="EG1003" s="191">
        <f t="shared" si="513"/>
        <v>4.4398423649923062</v>
      </c>
      <c r="EH1003" s="166">
        <f t="shared" si="514"/>
        <v>2</v>
      </c>
      <c r="EI1003" s="205">
        <f t="shared" si="515"/>
        <v>3.0873309115595693</v>
      </c>
      <c r="EJ1003" s="205">
        <f t="shared" si="516"/>
        <v>1.8160770067997467</v>
      </c>
      <c r="EK1003" s="51">
        <f t="shared" si="524"/>
        <v>0.80822657364675687</v>
      </c>
      <c r="EL1003" s="220">
        <f t="shared" si="517"/>
        <v>0.19043454422021533</v>
      </c>
      <c r="EM1003" s="221">
        <f t="shared" si="518"/>
        <v>5.6068306808654365</v>
      </c>
      <c r="EN1003" s="191"/>
      <c r="EO1003" s="313"/>
      <c r="EP1003" s="192" t="s">
        <v>354</v>
      </c>
      <c r="EQ1003" s="222">
        <f t="shared" si="519"/>
        <v>3.0873309115595693</v>
      </c>
      <c r="ER1003" s="191">
        <f t="shared" si="520"/>
        <v>1.8160770067997467</v>
      </c>
      <c r="ES1003" s="51">
        <f t="shared" si="521"/>
        <v>0.80822657364675687</v>
      </c>
      <c r="ET1003" s="191">
        <f t="shared" si="525"/>
        <v>3.6586345442202153</v>
      </c>
      <c r="EU1003" s="191">
        <f t="shared" si="522"/>
        <v>5.6068306808654365</v>
      </c>
      <c r="EV1003" s="191"/>
      <c r="EW1003" s="191"/>
      <c r="EX1003" s="192" t="str">
        <f t="shared" si="523"/>
        <v>Front</v>
      </c>
      <c r="EY1003" s="145"/>
      <c r="EZ1003" s="191"/>
      <c r="FA1003" s="191"/>
      <c r="FB1003" s="191"/>
      <c r="FC1003" s="191"/>
      <c r="FD1003" s="191"/>
      <c r="FE1003" s="191"/>
      <c r="FF1003" s="192"/>
      <c r="FG1003" s="145"/>
      <c r="FH1003" s="191"/>
      <c r="FI1003" s="191"/>
      <c r="FJ1003" s="191"/>
      <c r="FK1003" s="191"/>
      <c r="FL1003" s="191"/>
      <c r="FM1003" s="191"/>
      <c r="FN1003" s="192"/>
      <c r="FO1003" s="145"/>
      <c r="FP1003" s="191"/>
      <c r="FQ1003" s="191"/>
      <c r="FR1003" s="191"/>
      <c r="FS1003" s="191"/>
      <c r="FT1003" s="191"/>
      <c r="FU1003" s="191"/>
      <c r="FV1003" s="192"/>
      <c r="FW1003" s="191"/>
      <c r="FX1003" s="191"/>
      <c r="FY1003" s="191"/>
      <c r="FZ1003" s="191"/>
      <c r="GA1003" s="191"/>
      <c r="GB1003" s="191"/>
      <c r="GC1003" s="191"/>
      <c r="GD1003" s="210"/>
      <c r="GE1003" s="145"/>
      <c r="GF1003" s="191"/>
      <c r="GG1003" s="191"/>
      <c r="GH1003" s="191"/>
      <c r="GI1003" s="191"/>
      <c r="GJ1003" s="191"/>
      <c r="GK1003" s="191"/>
      <c r="GL1003" s="210"/>
      <c r="GM1003" s="145"/>
      <c r="GN1003" s="191"/>
      <c r="GO1003" s="191"/>
      <c r="GP1003" s="191"/>
      <c r="GQ1003" s="191"/>
      <c r="GR1003" s="191"/>
      <c r="GS1003" s="191"/>
      <c r="GT1003" s="210"/>
      <c r="GU1003" s="145"/>
      <c r="GV1003" s="191"/>
      <c r="GW1003" s="191"/>
      <c r="GX1003" s="191"/>
      <c r="GY1003" s="191"/>
      <c r="GZ1003" s="191"/>
      <c r="HA1003" s="191"/>
      <c r="HB1003" s="210"/>
      <c r="HC1003" s="145"/>
      <c r="HD1003" s="191"/>
      <c r="HE1003" s="191"/>
      <c r="HF1003" s="191"/>
      <c r="HG1003" s="191"/>
      <c r="HH1003" s="191"/>
      <c r="HI1003" s="191"/>
      <c r="HJ1003" s="210"/>
      <c r="HR1003" s="310"/>
    </row>
    <row r="1004" spans="1:226" s="309" customFormat="1" ht="14.45" customHeight="1" x14ac:dyDescent="0.25">
      <c r="A1004" s="211" t="s">
        <v>431</v>
      </c>
      <c r="B1004" s="194" t="s">
        <v>0</v>
      </c>
      <c r="C1004" s="31">
        <f t="shared" si="526"/>
        <v>994</v>
      </c>
      <c r="D1004" s="173" t="str">
        <f t="shared" si="486"/>
        <v>Dw_994</v>
      </c>
      <c r="E1004" s="4">
        <v>413.87361653836467</v>
      </c>
      <c r="F1004" s="195" t="s">
        <v>360</v>
      </c>
      <c r="G1004" s="195">
        <v>17.5</v>
      </c>
      <c r="H1004" s="3">
        <f t="shared" si="487"/>
        <v>45.072750402729802</v>
      </c>
      <c r="I1004" s="196">
        <f t="shared" si="488"/>
        <v>166.65290580811626</v>
      </c>
      <c r="J1004" s="1">
        <f t="shared" si="489"/>
        <v>0.3</v>
      </c>
      <c r="K1004" s="280">
        <f t="shared" si="490"/>
        <v>0.65347755214934833</v>
      </c>
      <c r="L1004" s="280">
        <f t="shared" si="491"/>
        <v>0.75460484487978818</v>
      </c>
      <c r="M1004" s="225">
        <f t="shared" si="492"/>
        <v>1.1092261132439549</v>
      </c>
      <c r="N1004" s="15" t="s">
        <v>432</v>
      </c>
      <c r="O1004" s="197">
        <f t="shared" si="493"/>
        <v>0.56595363365984119</v>
      </c>
      <c r="P1004" s="198">
        <f t="shared" si="494"/>
        <v>0</v>
      </c>
      <c r="Q1004" s="198">
        <f t="shared" si="495"/>
        <v>0</v>
      </c>
      <c r="R1004" s="198">
        <f t="shared" si="496"/>
        <v>0.77717535473791599</v>
      </c>
      <c r="S1004" s="77">
        <f t="shared" si="497"/>
        <v>0.77009482565983034</v>
      </c>
      <c r="T1004" s="199"/>
      <c r="U1004" s="3">
        <f t="shared" si="498"/>
        <v>1.736547524257624</v>
      </c>
      <c r="V1004" s="98">
        <f t="shared" si="499"/>
        <v>10.253030833617967</v>
      </c>
      <c r="W1004" s="49">
        <f t="shared" si="500"/>
        <v>4.396041632386769</v>
      </c>
      <c r="X1004" s="317">
        <f t="shared" si="501"/>
        <v>8.1074207000426834E-2</v>
      </c>
      <c r="Y1004" s="318">
        <v>8.1074207000426821E-2</v>
      </c>
      <c r="Z1004" s="200"/>
      <c r="AA1004" s="66"/>
      <c r="AB1004" s="66"/>
      <c r="AC1004" s="66">
        <v>250</v>
      </c>
      <c r="AD1004" s="66"/>
      <c r="AE1004" s="66"/>
      <c r="AF1004" s="66"/>
      <c r="AG1004" s="66"/>
      <c r="AH1004" s="195"/>
      <c r="AI1004" s="34"/>
      <c r="AJ1004" s="229">
        <v>180</v>
      </c>
      <c r="AK1004" s="34"/>
      <c r="AL1004" s="34"/>
      <c r="AM1004" s="34"/>
      <c r="AN1004" s="201"/>
      <c r="AO1004" s="201"/>
      <c r="AP1004" s="202">
        <v>240</v>
      </c>
      <c r="AQ1004" s="18"/>
      <c r="AR1004" s="18"/>
      <c r="AS1004" s="18"/>
      <c r="AT1004" s="51"/>
      <c r="AU1004" s="17"/>
      <c r="AV1004" s="18"/>
      <c r="AW1004" s="112"/>
      <c r="AX1004" s="103"/>
      <c r="AY1004" s="18"/>
      <c r="AZ1004" s="18"/>
      <c r="BA1004" s="18"/>
      <c r="BB1004" s="17"/>
      <c r="BC1004" s="19"/>
      <c r="BD1004" s="19"/>
      <c r="BE1004" s="19"/>
      <c r="BF1004" s="17"/>
      <c r="BG1004" s="18"/>
      <c r="BH1004" s="18"/>
      <c r="BI1004" s="128"/>
      <c r="BJ1004" s="331"/>
      <c r="BK1004" s="332"/>
      <c r="BL1004" s="332"/>
      <c r="BM1004" s="332"/>
      <c r="BN1004" s="333"/>
      <c r="BO1004" s="203">
        <f t="shared" si="502"/>
        <v>6.9363999999999999</v>
      </c>
      <c r="BP1004" s="285">
        <v>6.4980033450680184</v>
      </c>
      <c r="BQ1004" s="204">
        <v>2.8474433526198886</v>
      </c>
      <c r="BR1004" s="204"/>
      <c r="BS1004" s="47"/>
      <c r="BT1004" s="42"/>
      <c r="BU1004" s="42"/>
      <c r="BV1004" s="42"/>
      <c r="BW1004" s="43"/>
      <c r="BX1004" s="191"/>
      <c r="BY1004" s="191"/>
      <c r="BZ1004" s="205"/>
      <c r="CA1004" s="191"/>
      <c r="CB1004" s="206"/>
      <c r="CC1004" s="191"/>
      <c r="CD1004" s="207">
        <f t="shared" si="503"/>
        <v>49.995871742434879</v>
      </c>
      <c r="CE1004" s="47" t="s">
        <v>356</v>
      </c>
      <c r="CF1004" s="42">
        <v>31.8</v>
      </c>
      <c r="CG1004" s="42" t="s">
        <v>353</v>
      </c>
      <c r="CH1004" s="42">
        <v>175</v>
      </c>
      <c r="CI1004" s="191"/>
      <c r="CJ1004" s="192"/>
      <c r="CK1004" s="191" t="s">
        <v>357</v>
      </c>
      <c r="CL1004" s="191" t="s">
        <v>358</v>
      </c>
      <c r="CM1004" s="208">
        <v>0.13</v>
      </c>
      <c r="CN1004" s="191">
        <v>470</v>
      </c>
      <c r="CO1004" s="205">
        <f t="shared" si="504"/>
        <v>66.535851151228798</v>
      </c>
      <c r="CP1004" s="191">
        <f t="shared" si="505"/>
        <v>37.496903806826161</v>
      </c>
      <c r="CQ1004" s="145" t="s">
        <v>353</v>
      </c>
      <c r="CR1004" s="191">
        <v>175</v>
      </c>
      <c r="CS1004" s="191"/>
      <c r="CT1004" s="191"/>
      <c r="CU1004" s="191"/>
      <c r="CV1004" s="192"/>
      <c r="CW1004" s="191" t="s">
        <v>357</v>
      </c>
      <c r="CX1004" s="209" t="s">
        <v>358</v>
      </c>
      <c r="CY1004" s="208">
        <v>0.13</v>
      </c>
      <c r="CZ1004" s="191">
        <v>470</v>
      </c>
      <c r="DA1004" s="191"/>
      <c r="DB1004" s="191">
        <f t="shared" si="506"/>
        <v>45.072750402729802</v>
      </c>
      <c r="DC1004" s="43">
        <f t="shared" si="507"/>
        <v>0</v>
      </c>
      <c r="DD1004" s="191" t="s">
        <v>362</v>
      </c>
      <c r="DE1004" s="191">
        <v>100</v>
      </c>
      <c r="DF1004" s="191" t="s">
        <v>361</v>
      </c>
      <c r="DG1004" s="191">
        <v>20</v>
      </c>
      <c r="DH1004" s="191" t="s">
        <v>353</v>
      </c>
      <c r="DI1004" s="192">
        <v>175</v>
      </c>
      <c r="DJ1004" s="191"/>
      <c r="DK1004" s="209"/>
      <c r="DL1004" s="208"/>
      <c r="DM1004" s="191"/>
      <c r="DN1004" s="191">
        <f t="shared" si="508"/>
        <v>45.072750402729802</v>
      </c>
      <c r="DO1004" s="192">
        <f t="shared" si="509"/>
        <v>0</v>
      </c>
      <c r="DP1004" s="191">
        <v>1</v>
      </c>
      <c r="DQ1004" s="191" t="s">
        <v>363</v>
      </c>
      <c r="DR1004" s="191" t="s">
        <v>371</v>
      </c>
      <c r="DS1004" s="208">
        <v>0.13400000000000001</v>
      </c>
      <c r="DT1004" s="191">
        <v>580</v>
      </c>
      <c r="DU1004" s="191">
        <f t="shared" si="510"/>
        <v>6.4980033450680184</v>
      </c>
      <c r="DV1004" s="191">
        <v>0.375</v>
      </c>
      <c r="DW1004" s="191">
        <v>0.45</v>
      </c>
      <c r="DX1004" s="192">
        <f t="shared" si="511"/>
        <v>8.3326452904058126</v>
      </c>
      <c r="DY1004" s="191">
        <v>1</v>
      </c>
      <c r="DZ1004" s="191" t="s">
        <v>363</v>
      </c>
      <c r="EA1004" s="191" t="s">
        <v>371</v>
      </c>
      <c r="EB1004" s="208">
        <v>0.13400000000000001</v>
      </c>
      <c r="EC1004" s="191">
        <v>580</v>
      </c>
      <c r="ED1004" s="191">
        <f t="shared" si="512"/>
        <v>2.8474433526198886</v>
      </c>
      <c r="EE1004" s="191">
        <v>0.47499999999999998</v>
      </c>
      <c r="EF1004" s="191">
        <v>0.47499999999999998</v>
      </c>
      <c r="EG1004" s="191">
        <f t="shared" si="513"/>
        <v>4.1663226452029063</v>
      </c>
      <c r="EH1004" s="166">
        <f t="shared" si="514"/>
        <v>2</v>
      </c>
      <c r="EI1004" s="205">
        <f t="shared" si="515"/>
        <v>2.9521307912379613</v>
      </c>
      <c r="EJ1004" s="205">
        <f t="shared" si="516"/>
        <v>1.7365475242576243</v>
      </c>
      <c r="EK1004" s="51">
        <f t="shared" si="524"/>
        <v>0.8608958283622643</v>
      </c>
      <c r="EL1004" s="220">
        <f t="shared" si="517"/>
        <v>0.25803460438101933</v>
      </c>
      <c r="EM1004" s="221">
        <f t="shared" si="518"/>
        <v>5.1265154168089833</v>
      </c>
      <c r="EN1004" s="191"/>
      <c r="EO1004" s="313"/>
      <c r="EP1004" s="192" t="s">
        <v>354</v>
      </c>
      <c r="EQ1004" s="222">
        <f t="shared" si="519"/>
        <v>2.9521307912379613</v>
      </c>
      <c r="ER1004" s="191">
        <f t="shared" si="520"/>
        <v>1.7365475242576243</v>
      </c>
      <c r="ES1004" s="51">
        <f t="shared" si="521"/>
        <v>0.8608958283622643</v>
      </c>
      <c r="ET1004" s="191">
        <f t="shared" si="525"/>
        <v>3.7262346043810193</v>
      </c>
      <c r="EU1004" s="191">
        <f t="shared" si="522"/>
        <v>5.1265154168089833</v>
      </c>
      <c r="EV1004" s="191"/>
      <c r="EW1004" s="191"/>
      <c r="EX1004" s="192" t="str">
        <f t="shared" si="523"/>
        <v>Front</v>
      </c>
      <c r="EY1004" s="145"/>
      <c r="EZ1004" s="191"/>
      <c r="FA1004" s="191"/>
      <c r="FB1004" s="191"/>
      <c r="FC1004" s="191"/>
      <c r="FD1004" s="191"/>
      <c r="FE1004" s="191"/>
      <c r="FF1004" s="192"/>
      <c r="FG1004" s="145"/>
      <c r="FH1004" s="191"/>
      <c r="FI1004" s="191"/>
      <c r="FJ1004" s="191"/>
      <c r="FK1004" s="191"/>
      <c r="FL1004" s="191"/>
      <c r="FM1004" s="191"/>
      <c r="FN1004" s="192"/>
      <c r="FO1004" s="145"/>
      <c r="FP1004" s="191"/>
      <c r="FQ1004" s="191"/>
      <c r="FR1004" s="191"/>
      <c r="FS1004" s="191"/>
      <c r="FT1004" s="191"/>
      <c r="FU1004" s="191"/>
      <c r="FV1004" s="192"/>
      <c r="FW1004" s="191"/>
      <c r="FX1004" s="191"/>
      <c r="FY1004" s="191"/>
      <c r="FZ1004" s="191"/>
      <c r="GA1004" s="191"/>
      <c r="GB1004" s="191"/>
      <c r="GC1004" s="191"/>
      <c r="GD1004" s="210"/>
      <c r="GE1004" s="145"/>
      <c r="GF1004" s="191"/>
      <c r="GG1004" s="191"/>
      <c r="GH1004" s="191"/>
      <c r="GI1004" s="191"/>
      <c r="GJ1004" s="191"/>
      <c r="GK1004" s="191"/>
      <c r="GL1004" s="210"/>
      <c r="GM1004" s="145"/>
      <c r="GN1004" s="191"/>
      <c r="GO1004" s="191"/>
      <c r="GP1004" s="191"/>
      <c r="GQ1004" s="191"/>
      <c r="GR1004" s="191"/>
      <c r="GS1004" s="191"/>
      <c r="GT1004" s="210"/>
      <c r="GU1004" s="145"/>
      <c r="GV1004" s="191"/>
      <c r="GW1004" s="191"/>
      <c r="GX1004" s="191"/>
      <c r="GY1004" s="191"/>
      <c r="GZ1004" s="191"/>
      <c r="HA1004" s="191"/>
      <c r="HB1004" s="210"/>
      <c r="HC1004" s="145"/>
      <c r="HD1004" s="191"/>
      <c r="HE1004" s="191"/>
      <c r="HF1004" s="191"/>
      <c r="HG1004" s="191"/>
      <c r="HH1004" s="191"/>
      <c r="HI1004" s="191"/>
      <c r="HJ1004" s="210"/>
      <c r="HR1004" s="310"/>
    </row>
    <row r="1005" spans="1:226" s="309" customFormat="1" ht="14.45" customHeight="1" x14ac:dyDescent="0.25">
      <c r="A1005" s="211" t="s">
        <v>431</v>
      </c>
      <c r="B1005" s="194" t="s">
        <v>0</v>
      </c>
      <c r="C1005" s="31">
        <f t="shared" si="526"/>
        <v>995</v>
      </c>
      <c r="D1005" s="173" t="str">
        <f t="shared" si="486"/>
        <v>Dw_995</v>
      </c>
      <c r="E1005" s="4">
        <v>406.62758028709891</v>
      </c>
      <c r="F1005" s="195" t="s">
        <v>360</v>
      </c>
      <c r="G1005" s="195">
        <v>17.5</v>
      </c>
      <c r="H1005" s="3">
        <f t="shared" si="487"/>
        <v>44.684020213949943</v>
      </c>
      <c r="I1005" s="196">
        <f t="shared" si="488"/>
        <v>167.89597482771441</v>
      </c>
      <c r="J1005" s="1">
        <f t="shared" si="489"/>
        <v>0.3</v>
      </c>
      <c r="K1005" s="280">
        <f t="shared" si="490"/>
        <v>0.64141242009331767</v>
      </c>
      <c r="L1005" s="280">
        <f t="shared" si="491"/>
        <v>0.77275286796177256</v>
      </c>
      <c r="M1005" s="225">
        <f t="shared" si="492"/>
        <v>1.1272215930246501</v>
      </c>
      <c r="N1005" s="15" t="s">
        <v>432</v>
      </c>
      <c r="O1005" s="197">
        <f t="shared" si="493"/>
        <v>0.57956465097132948</v>
      </c>
      <c r="P1005" s="198">
        <f t="shared" si="494"/>
        <v>0</v>
      </c>
      <c r="Q1005" s="198">
        <f t="shared" si="495"/>
        <v>0</v>
      </c>
      <c r="R1005" s="198">
        <f t="shared" si="496"/>
        <v>0.7897838240258771</v>
      </c>
      <c r="S1005" s="77">
        <f t="shared" si="497"/>
        <v>0.75272342848143858</v>
      </c>
      <c r="T1005" s="199"/>
      <c r="U1005" s="3">
        <f t="shared" si="498"/>
        <v>1.9813060336921338</v>
      </c>
      <c r="V1005" s="98">
        <f t="shared" si="499"/>
        <v>13.346950237092503</v>
      </c>
      <c r="W1005" s="49">
        <f t="shared" si="500"/>
        <v>3.3478824315811564</v>
      </c>
      <c r="X1005" s="317">
        <f t="shared" si="501"/>
        <v>0.11189676677479016</v>
      </c>
      <c r="Y1005" s="318">
        <v>0.1118967667747901</v>
      </c>
      <c r="Z1005" s="200"/>
      <c r="AA1005" s="66"/>
      <c r="AB1005" s="66"/>
      <c r="AC1005" s="66">
        <v>250</v>
      </c>
      <c r="AD1005" s="66"/>
      <c r="AE1005" s="66"/>
      <c r="AF1005" s="66"/>
      <c r="AG1005" s="66"/>
      <c r="AH1005" s="195"/>
      <c r="AI1005" s="34"/>
      <c r="AJ1005" s="229">
        <v>180</v>
      </c>
      <c r="AK1005" s="34"/>
      <c r="AL1005" s="34"/>
      <c r="AM1005" s="34"/>
      <c r="AN1005" s="201"/>
      <c r="AO1005" s="201"/>
      <c r="AP1005" s="202">
        <v>240</v>
      </c>
      <c r="AQ1005" s="18"/>
      <c r="AR1005" s="18"/>
      <c r="AS1005" s="18"/>
      <c r="AT1005" s="51"/>
      <c r="AU1005" s="17"/>
      <c r="AV1005" s="18"/>
      <c r="AW1005" s="112"/>
      <c r="AX1005" s="103"/>
      <c r="AY1005" s="18"/>
      <c r="AZ1005" s="18"/>
      <c r="BA1005" s="18"/>
      <c r="BB1005" s="17"/>
      <c r="BC1005" s="19"/>
      <c r="BD1005" s="19"/>
      <c r="BE1005" s="19"/>
      <c r="BF1005" s="17"/>
      <c r="BG1005" s="18"/>
      <c r="BH1005" s="18"/>
      <c r="BI1005" s="128"/>
      <c r="BJ1005" s="331"/>
      <c r="BK1005" s="332"/>
      <c r="BL1005" s="332"/>
      <c r="BM1005" s="332"/>
      <c r="BN1005" s="333"/>
      <c r="BO1005" s="203">
        <f t="shared" si="502"/>
        <v>6.9363999999999999</v>
      </c>
      <c r="BP1005" s="285">
        <v>6.4419612787541007</v>
      </c>
      <c r="BQ1005" s="204">
        <v>2.9348861479964334</v>
      </c>
      <c r="BR1005" s="204"/>
      <c r="BS1005" s="47"/>
      <c r="BT1005" s="42"/>
      <c r="BU1005" s="42"/>
      <c r="BV1005" s="42"/>
      <c r="BW1005" s="43"/>
      <c r="BX1005" s="191"/>
      <c r="BY1005" s="191"/>
      <c r="BZ1005" s="205"/>
      <c r="CA1005" s="191"/>
      <c r="CB1005" s="206"/>
      <c r="CC1005" s="191"/>
      <c r="CD1005" s="207">
        <f t="shared" si="503"/>
        <v>50.368792448314323</v>
      </c>
      <c r="CE1005" s="47" t="s">
        <v>356</v>
      </c>
      <c r="CF1005" s="42">
        <v>31.8</v>
      </c>
      <c r="CG1005" s="42" t="s">
        <v>353</v>
      </c>
      <c r="CH1005" s="42">
        <v>175</v>
      </c>
      <c r="CI1005" s="191"/>
      <c r="CJ1005" s="192"/>
      <c r="CK1005" s="191" t="s">
        <v>357</v>
      </c>
      <c r="CL1005" s="191" t="s">
        <v>358</v>
      </c>
      <c r="CM1005" s="208">
        <v>0.13</v>
      </c>
      <c r="CN1005" s="191">
        <v>470</v>
      </c>
      <c r="CO1005" s="205">
        <f t="shared" si="504"/>
        <v>68.55638054838667</v>
      </c>
      <c r="CP1005" s="191">
        <f t="shared" si="505"/>
        <v>37.776594336235746</v>
      </c>
      <c r="CQ1005" s="145" t="s">
        <v>353</v>
      </c>
      <c r="CR1005" s="191">
        <v>175</v>
      </c>
      <c r="CS1005" s="191"/>
      <c r="CT1005" s="191"/>
      <c r="CU1005" s="191"/>
      <c r="CV1005" s="192"/>
      <c r="CW1005" s="191" t="s">
        <v>357</v>
      </c>
      <c r="CX1005" s="209" t="s">
        <v>358</v>
      </c>
      <c r="CY1005" s="208">
        <v>0.13</v>
      </c>
      <c r="CZ1005" s="191">
        <v>470</v>
      </c>
      <c r="DA1005" s="191"/>
      <c r="DB1005" s="191">
        <f t="shared" si="506"/>
        <v>44.684020213949943</v>
      </c>
      <c r="DC1005" s="43">
        <f t="shared" si="507"/>
        <v>0</v>
      </c>
      <c r="DD1005" s="191" t="s">
        <v>362</v>
      </c>
      <c r="DE1005" s="191">
        <v>100</v>
      </c>
      <c r="DF1005" s="191" t="s">
        <v>361</v>
      </c>
      <c r="DG1005" s="191">
        <v>20</v>
      </c>
      <c r="DH1005" s="191" t="s">
        <v>353</v>
      </c>
      <c r="DI1005" s="192">
        <v>175</v>
      </c>
      <c r="DJ1005" s="191"/>
      <c r="DK1005" s="209"/>
      <c r="DL1005" s="208"/>
      <c r="DM1005" s="191"/>
      <c r="DN1005" s="191">
        <f t="shared" si="508"/>
        <v>44.684020213949943</v>
      </c>
      <c r="DO1005" s="192">
        <f t="shared" si="509"/>
        <v>0</v>
      </c>
      <c r="DP1005" s="191">
        <v>1</v>
      </c>
      <c r="DQ1005" s="191" t="s">
        <v>363</v>
      </c>
      <c r="DR1005" s="191" t="s">
        <v>371</v>
      </c>
      <c r="DS1005" s="208">
        <v>0.13400000000000001</v>
      </c>
      <c r="DT1005" s="191">
        <v>580</v>
      </c>
      <c r="DU1005" s="191">
        <f t="shared" si="510"/>
        <v>6.4419612787541007</v>
      </c>
      <c r="DV1005" s="191">
        <v>0.375</v>
      </c>
      <c r="DW1005" s="191">
        <v>0.45</v>
      </c>
      <c r="DX1005" s="192">
        <f t="shared" si="511"/>
        <v>8.3947987413857206</v>
      </c>
      <c r="DY1005" s="191">
        <v>1</v>
      </c>
      <c r="DZ1005" s="191" t="s">
        <v>363</v>
      </c>
      <c r="EA1005" s="191" t="s">
        <v>371</v>
      </c>
      <c r="EB1005" s="208">
        <v>0.13400000000000001</v>
      </c>
      <c r="EC1005" s="191">
        <v>580</v>
      </c>
      <c r="ED1005" s="191">
        <f t="shared" si="512"/>
        <v>2.9348861479964334</v>
      </c>
      <c r="EE1005" s="191">
        <v>0.47499999999999998</v>
      </c>
      <c r="EF1005" s="191">
        <v>0.47499999999999998</v>
      </c>
      <c r="EG1005" s="191">
        <f t="shared" si="513"/>
        <v>4.1973993706928603</v>
      </c>
      <c r="EH1005" s="166">
        <f t="shared" si="514"/>
        <v>2</v>
      </c>
      <c r="EI1005" s="205">
        <f t="shared" si="515"/>
        <v>3.3682202572766271</v>
      </c>
      <c r="EJ1005" s="205">
        <f t="shared" si="516"/>
        <v>1.9813060336921335</v>
      </c>
      <c r="EK1005" s="51">
        <f t="shared" si="524"/>
        <v>0.7035801143042999</v>
      </c>
      <c r="EL1005" s="220">
        <f t="shared" si="517"/>
        <v>4.9989871361686422E-2</v>
      </c>
      <c r="EM1005" s="221">
        <f t="shared" si="518"/>
        <v>6.6734751185462517</v>
      </c>
      <c r="EN1005" s="191"/>
      <c r="EO1005" s="313"/>
      <c r="EP1005" s="192" t="s">
        <v>354</v>
      </c>
      <c r="EQ1005" s="222">
        <f t="shared" si="519"/>
        <v>3.3682202572766271</v>
      </c>
      <c r="ER1005" s="191">
        <f t="shared" si="520"/>
        <v>1.9813060336921335</v>
      </c>
      <c r="ES1005" s="51">
        <f t="shared" si="521"/>
        <v>0.7035801143042999</v>
      </c>
      <c r="ET1005" s="191">
        <f t="shared" si="525"/>
        <v>3.5181898713616864</v>
      </c>
      <c r="EU1005" s="191">
        <f t="shared" si="522"/>
        <v>6.6734751185462517</v>
      </c>
      <c r="EV1005" s="191"/>
      <c r="EW1005" s="191"/>
      <c r="EX1005" s="192" t="str">
        <f t="shared" si="523"/>
        <v>Front</v>
      </c>
      <c r="EY1005" s="145"/>
      <c r="EZ1005" s="191"/>
      <c r="FA1005" s="191"/>
      <c r="FB1005" s="191"/>
      <c r="FC1005" s="191"/>
      <c r="FD1005" s="191"/>
      <c r="FE1005" s="191"/>
      <c r="FF1005" s="192"/>
      <c r="FG1005" s="145"/>
      <c r="FH1005" s="191"/>
      <c r="FI1005" s="191"/>
      <c r="FJ1005" s="191"/>
      <c r="FK1005" s="191"/>
      <c r="FL1005" s="191"/>
      <c r="FM1005" s="191"/>
      <c r="FN1005" s="192"/>
      <c r="FO1005" s="145"/>
      <c r="FP1005" s="191"/>
      <c r="FQ1005" s="191"/>
      <c r="FR1005" s="191"/>
      <c r="FS1005" s="191"/>
      <c r="FT1005" s="191"/>
      <c r="FU1005" s="191"/>
      <c r="FV1005" s="192"/>
      <c r="FW1005" s="191"/>
      <c r="FX1005" s="191"/>
      <c r="FY1005" s="191"/>
      <c r="FZ1005" s="191"/>
      <c r="GA1005" s="191"/>
      <c r="GB1005" s="191"/>
      <c r="GC1005" s="191"/>
      <c r="GD1005" s="210"/>
      <c r="GE1005" s="145"/>
      <c r="GF1005" s="191"/>
      <c r="GG1005" s="191"/>
      <c r="GH1005" s="191"/>
      <c r="GI1005" s="191"/>
      <c r="GJ1005" s="191"/>
      <c r="GK1005" s="191"/>
      <c r="GL1005" s="210"/>
      <c r="GM1005" s="145"/>
      <c r="GN1005" s="191"/>
      <c r="GO1005" s="191"/>
      <c r="GP1005" s="191"/>
      <c r="GQ1005" s="191"/>
      <c r="GR1005" s="191"/>
      <c r="GS1005" s="191"/>
      <c r="GT1005" s="210"/>
      <c r="GU1005" s="145"/>
      <c r="GV1005" s="191"/>
      <c r="GW1005" s="191"/>
      <c r="GX1005" s="191"/>
      <c r="GY1005" s="191"/>
      <c r="GZ1005" s="191"/>
      <c r="HA1005" s="191"/>
      <c r="HB1005" s="210"/>
      <c r="HC1005" s="145"/>
      <c r="HD1005" s="191"/>
      <c r="HE1005" s="191"/>
      <c r="HF1005" s="191"/>
      <c r="HG1005" s="191"/>
      <c r="HH1005" s="191"/>
      <c r="HI1005" s="191"/>
      <c r="HJ1005" s="210"/>
      <c r="HR1005" s="310"/>
    </row>
    <row r="1006" spans="1:226" s="309" customFormat="1" ht="14.45" customHeight="1" x14ac:dyDescent="0.25">
      <c r="A1006" s="211" t="s">
        <v>431</v>
      </c>
      <c r="B1006" s="194" t="s">
        <v>0</v>
      </c>
      <c r="C1006" s="31">
        <f t="shared" si="526"/>
        <v>996</v>
      </c>
      <c r="D1006" s="173" t="str">
        <f t="shared" si="486"/>
        <v>Dw_996</v>
      </c>
      <c r="E1006" s="4">
        <v>527.76836115060883</v>
      </c>
      <c r="F1006" s="195" t="s">
        <v>360</v>
      </c>
      <c r="G1006" s="195">
        <v>17.5</v>
      </c>
      <c r="H1006" s="3">
        <f t="shared" si="487"/>
        <v>51.410114596165435</v>
      </c>
      <c r="I1006" s="196">
        <f t="shared" si="488"/>
        <v>190.30352428040214</v>
      </c>
      <c r="J1006" s="1">
        <f t="shared" si="489"/>
        <v>0.3</v>
      </c>
      <c r="K1006" s="280">
        <f t="shared" si="490"/>
        <v>0.65259381492942037</v>
      </c>
      <c r="L1006" s="280">
        <f t="shared" si="491"/>
        <v>0.83467880347440038</v>
      </c>
      <c r="M1006" s="225">
        <f t="shared" si="492"/>
        <v>1.1105024319159744</v>
      </c>
      <c r="N1006" s="15" t="s">
        <v>432</v>
      </c>
      <c r="O1006" s="197">
        <f t="shared" si="493"/>
        <v>0.62600910260580023</v>
      </c>
      <c r="P1006" s="198">
        <f t="shared" si="494"/>
        <v>0</v>
      </c>
      <c r="Q1006" s="198">
        <f t="shared" si="495"/>
        <v>0</v>
      </c>
      <c r="R1006" s="198">
        <f t="shared" si="496"/>
        <v>0.77806960290322869</v>
      </c>
      <c r="S1006" s="77">
        <f t="shared" si="497"/>
        <v>0.82135469843900466</v>
      </c>
      <c r="T1006" s="199"/>
      <c r="U1006" s="3">
        <f t="shared" si="498"/>
        <v>2.3691932515237677</v>
      </c>
      <c r="V1006" s="98">
        <f t="shared" si="499"/>
        <v>19.084460654423594</v>
      </c>
      <c r="W1006" s="49">
        <f t="shared" si="500"/>
        <v>2.6938206704966046</v>
      </c>
      <c r="X1006" s="317">
        <f t="shared" si="501"/>
        <v>0.15435947867984423</v>
      </c>
      <c r="Y1006" s="318">
        <v>0.1543594786798442</v>
      </c>
      <c r="Z1006" s="200"/>
      <c r="AA1006" s="66"/>
      <c r="AB1006" s="66"/>
      <c r="AC1006" s="66">
        <v>250</v>
      </c>
      <c r="AD1006" s="66"/>
      <c r="AE1006" s="66"/>
      <c r="AF1006" s="66"/>
      <c r="AG1006" s="66"/>
      <c r="AH1006" s="195"/>
      <c r="AI1006" s="34"/>
      <c r="AJ1006" s="229">
        <v>180</v>
      </c>
      <c r="AK1006" s="34"/>
      <c r="AL1006" s="34"/>
      <c r="AM1006" s="34"/>
      <c r="AN1006" s="201"/>
      <c r="AO1006" s="201"/>
      <c r="AP1006" s="202">
        <v>240</v>
      </c>
      <c r="AQ1006" s="18"/>
      <c r="AR1006" s="18"/>
      <c r="AS1006" s="18"/>
      <c r="AT1006" s="51"/>
      <c r="AU1006" s="17"/>
      <c r="AV1006" s="18"/>
      <c r="AW1006" s="112"/>
      <c r="AX1006" s="103"/>
      <c r="AY1006" s="18"/>
      <c r="AZ1006" s="18"/>
      <c r="BA1006" s="18"/>
      <c r="BB1006" s="17"/>
      <c r="BC1006" s="19"/>
      <c r="BD1006" s="19"/>
      <c r="BE1006" s="19"/>
      <c r="BF1006" s="17"/>
      <c r="BG1006" s="18"/>
      <c r="BH1006" s="18"/>
      <c r="BI1006" s="128"/>
      <c r="BJ1006" s="331"/>
      <c r="BK1006" s="332"/>
      <c r="BL1006" s="332"/>
      <c r="BM1006" s="332"/>
      <c r="BN1006" s="333"/>
      <c r="BO1006" s="203">
        <f t="shared" si="502"/>
        <v>6.9363999999999999</v>
      </c>
      <c r="BP1006" s="285">
        <v>7.4116421481121959</v>
      </c>
      <c r="BQ1006" s="204">
        <v>3.0486143748741927</v>
      </c>
      <c r="BR1006" s="204"/>
      <c r="BS1006" s="47"/>
      <c r="BT1006" s="42"/>
      <c r="BU1006" s="42"/>
      <c r="BV1006" s="42"/>
      <c r="BW1006" s="43"/>
      <c r="BX1006" s="191"/>
      <c r="BY1006" s="191"/>
      <c r="BZ1006" s="205"/>
      <c r="CA1006" s="191"/>
      <c r="CB1006" s="206"/>
      <c r="CC1006" s="191"/>
      <c r="CD1006" s="207">
        <f t="shared" si="503"/>
        <v>57.091057284120645</v>
      </c>
      <c r="CE1006" s="47" t="s">
        <v>356</v>
      </c>
      <c r="CF1006" s="42">
        <v>31.8</v>
      </c>
      <c r="CG1006" s="42" t="s">
        <v>353</v>
      </c>
      <c r="CH1006" s="42">
        <v>175</v>
      </c>
      <c r="CI1006" s="191"/>
      <c r="CJ1006" s="192"/>
      <c r="CK1006" s="191" t="s">
        <v>357</v>
      </c>
      <c r="CL1006" s="191" t="s">
        <v>358</v>
      </c>
      <c r="CM1006" s="208">
        <v>0.13</v>
      </c>
      <c r="CN1006" s="191">
        <v>470</v>
      </c>
      <c r="CO1006" s="205">
        <f t="shared" si="504"/>
        <v>77.511741236643388</v>
      </c>
      <c r="CP1006" s="191">
        <f t="shared" si="505"/>
        <v>42.818292963090485</v>
      </c>
      <c r="CQ1006" s="145" t="s">
        <v>353</v>
      </c>
      <c r="CR1006" s="191">
        <v>175</v>
      </c>
      <c r="CS1006" s="191"/>
      <c r="CT1006" s="191"/>
      <c r="CU1006" s="191"/>
      <c r="CV1006" s="192"/>
      <c r="CW1006" s="191" t="s">
        <v>357</v>
      </c>
      <c r="CX1006" s="209" t="s">
        <v>358</v>
      </c>
      <c r="CY1006" s="208">
        <v>0.13</v>
      </c>
      <c r="CZ1006" s="191">
        <v>470</v>
      </c>
      <c r="DA1006" s="191"/>
      <c r="DB1006" s="191">
        <f t="shared" si="506"/>
        <v>51.410114596165435</v>
      </c>
      <c r="DC1006" s="43">
        <f t="shared" si="507"/>
        <v>0</v>
      </c>
      <c r="DD1006" s="191" t="s">
        <v>362</v>
      </c>
      <c r="DE1006" s="191">
        <v>100</v>
      </c>
      <c r="DF1006" s="191" t="s">
        <v>361</v>
      </c>
      <c r="DG1006" s="191">
        <v>20</v>
      </c>
      <c r="DH1006" s="191" t="s">
        <v>353</v>
      </c>
      <c r="DI1006" s="192">
        <v>175</v>
      </c>
      <c r="DJ1006" s="191"/>
      <c r="DK1006" s="209"/>
      <c r="DL1006" s="208"/>
      <c r="DM1006" s="191"/>
      <c r="DN1006" s="191">
        <f t="shared" si="508"/>
        <v>51.410114596165435</v>
      </c>
      <c r="DO1006" s="192">
        <f t="shared" si="509"/>
        <v>0</v>
      </c>
      <c r="DP1006" s="191">
        <v>1</v>
      </c>
      <c r="DQ1006" s="191" t="s">
        <v>363</v>
      </c>
      <c r="DR1006" s="191" t="s">
        <v>371</v>
      </c>
      <c r="DS1006" s="208">
        <v>0.13400000000000001</v>
      </c>
      <c r="DT1006" s="191">
        <v>580</v>
      </c>
      <c r="DU1006" s="191">
        <f t="shared" si="510"/>
        <v>7.4116421481121959</v>
      </c>
      <c r="DV1006" s="191">
        <v>0.375</v>
      </c>
      <c r="DW1006" s="191">
        <v>0.45</v>
      </c>
      <c r="DX1006" s="192">
        <f t="shared" si="511"/>
        <v>9.5151762140201068</v>
      </c>
      <c r="DY1006" s="191">
        <v>1</v>
      </c>
      <c r="DZ1006" s="191" t="s">
        <v>363</v>
      </c>
      <c r="EA1006" s="191" t="s">
        <v>371</v>
      </c>
      <c r="EB1006" s="208">
        <v>0.13400000000000001</v>
      </c>
      <c r="EC1006" s="191">
        <v>580</v>
      </c>
      <c r="ED1006" s="191">
        <f t="shared" si="512"/>
        <v>3.0486143748741927</v>
      </c>
      <c r="EE1006" s="191">
        <v>0.47499999999999998</v>
      </c>
      <c r="EF1006" s="191">
        <v>0.47499999999999998</v>
      </c>
      <c r="EG1006" s="191">
        <f t="shared" si="513"/>
        <v>4.7575881070100534</v>
      </c>
      <c r="EH1006" s="166">
        <f t="shared" si="514"/>
        <v>2</v>
      </c>
      <c r="EI1006" s="205">
        <f t="shared" si="515"/>
        <v>4.0276285275904051</v>
      </c>
      <c r="EJ1006" s="205">
        <f t="shared" si="516"/>
        <v>2.3691932515237677</v>
      </c>
      <c r="EK1006" s="51">
        <f t="shared" si="524"/>
        <v>0.42942112335042504</v>
      </c>
      <c r="EL1006" s="220">
        <f t="shared" si="517"/>
        <v>1.4543857362047974</v>
      </c>
      <c r="EM1006" s="221">
        <f t="shared" si="518"/>
        <v>9.5422303272117972</v>
      </c>
      <c r="EN1006" s="191"/>
      <c r="EO1006" s="313"/>
      <c r="EP1006" s="192" t="s">
        <v>354</v>
      </c>
      <c r="EQ1006" s="222">
        <f t="shared" si="519"/>
        <v>4.0276285275904051</v>
      </c>
      <c r="ER1006" s="191">
        <f t="shared" si="520"/>
        <v>2.3691932515237677</v>
      </c>
      <c r="ES1006" s="51">
        <f t="shared" si="521"/>
        <v>0.42942112335042504</v>
      </c>
      <c r="ET1006" s="191">
        <f t="shared" si="525"/>
        <v>1.4543857362047974</v>
      </c>
      <c r="EU1006" s="191">
        <f t="shared" si="522"/>
        <v>9.5422303272117972</v>
      </c>
      <c r="EV1006" s="191"/>
      <c r="EW1006" s="191"/>
      <c r="EX1006" s="192" t="str">
        <f t="shared" si="523"/>
        <v>Rear</v>
      </c>
      <c r="EY1006" s="145"/>
      <c r="EZ1006" s="191"/>
      <c r="FA1006" s="191"/>
      <c r="FB1006" s="191"/>
      <c r="FC1006" s="191"/>
      <c r="FD1006" s="191"/>
      <c r="FE1006" s="191"/>
      <c r="FF1006" s="192"/>
      <c r="FG1006" s="145"/>
      <c r="FH1006" s="191"/>
      <c r="FI1006" s="191"/>
      <c r="FJ1006" s="191"/>
      <c r="FK1006" s="191"/>
      <c r="FL1006" s="191"/>
      <c r="FM1006" s="191"/>
      <c r="FN1006" s="192"/>
      <c r="FO1006" s="145"/>
      <c r="FP1006" s="191"/>
      <c r="FQ1006" s="191"/>
      <c r="FR1006" s="191"/>
      <c r="FS1006" s="191"/>
      <c r="FT1006" s="191"/>
      <c r="FU1006" s="191"/>
      <c r="FV1006" s="192"/>
      <c r="FW1006" s="191"/>
      <c r="FX1006" s="191"/>
      <c r="FY1006" s="191"/>
      <c r="FZ1006" s="191"/>
      <c r="GA1006" s="191"/>
      <c r="GB1006" s="191"/>
      <c r="GC1006" s="191"/>
      <c r="GD1006" s="210"/>
      <c r="GE1006" s="145"/>
      <c r="GF1006" s="191"/>
      <c r="GG1006" s="191"/>
      <c r="GH1006" s="191"/>
      <c r="GI1006" s="191"/>
      <c r="GJ1006" s="191"/>
      <c r="GK1006" s="191"/>
      <c r="GL1006" s="210"/>
      <c r="GM1006" s="145"/>
      <c r="GN1006" s="191"/>
      <c r="GO1006" s="191"/>
      <c r="GP1006" s="191"/>
      <c r="GQ1006" s="191"/>
      <c r="GR1006" s="191"/>
      <c r="GS1006" s="191"/>
      <c r="GT1006" s="210"/>
      <c r="GU1006" s="145"/>
      <c r="GV1006" s="191"/>
      <c r="GW1006" s="191"/>
      <c r="GX1006" s="191"/>
      <c r="GY1006" s="191"/>
      <c r="GZ1006" s="191"/>
      <c r="HA1006" s="191"/>
      <c r="HB1006" s="210"/>
      <c r="HC1006" s="145"/>
      <c r="HD1006" s="191"/>
      <c r="HE1006" s="191"/>
      <c r="HF1006" s="191"/>
      <c r="HG1006" s="191"/>
      <c r="HH1006" s="191"/>
      <c r="HI1006" s="191"/>
      <c r="HJ1006" s="210"/>
      <c r="HR1006" s="310"/>
    </row>
    <row r="1007" spans="1:226" s="309" customFormat="1" ht="14.45" customHeight="1" x14ac:dyDescent="0.25">
      <c r="A1007" s="211" t="s">
        <v>431</v>
      </c>
      <c r="B1007" s="194" t="s">
        <v>0</v>
      </c>
      <c r="C1007" s="31">
        <f t="shared" si="526"/>
        <v>997</v>
      </c>
      <c r="D1007" s="173" t="str">
        <f t="shared" si="486"/>
        <v>Dw_997</v>
      </c>
      <c r="E1007" s="4">
        <v>440.16091157234359</v>
      </c>
      <c r="F1007" s="195" t="s">
        <v>360</v>
      </c>
      <c r="G1007" s="195">
        <v>17.5</v>
      </c>
      <c r="H1007" s="3">
        <f t="shared" si="487"/>
        <v>48.283398217117686</v>
      </c>
      <c r="I1007" s="196">
        <f t="shared" si="488"/>
        <v>177.73597646003157</v>
      </c>
      <c r="J1007" s="1">
        <f t="shared" si="489"/>
        <v>0.30000000000000004</v>
      </c>
      <c r="K1007" s="280">
        <f t="shared" si="490"/>
        <v>0.65690934565390091</v>
      </c>
      <c r="L1007" s="280">
        <f t="shared" si="491"/>
        <v>0.78192110948362237</v>
      </c>
      <c r="M1007" s="225">
        <f t="shared" si="492"/>
        <v>1.1043297470124194</v>
      </c>
      <c r="N1007" s="15" t="s">
        <v>432</v>
      </c>
      <c r="O1007" s="197">
        <f t="shared" si="493"/>
        <v>0.5864408321127168</v>
      </c>
      <c r="P1007" s="198">
        <f t="shared" si="494"/>
        <v>0</v>
      </c>
      <c r="Q1007" s="198">
        <f t="shared" si="495"/>
        <v>0</v>
      </c>
      <c r="R1007" s="198">
        <f t="shared" si="496"/>
        <v>0.77374473304817637</v>
      </c>
      <c r="S1007" s="77">
        <f t="shared" si="497"/>
        <v>0.80081126258490942</v>
      </c>
      <c r="T1007" s="199"/>
      <c r="U1007" s="3">
        <f t="shared" si="498"/>
        <v>1.9536649870804164</v>
      </c>
      <c r="V1007" s="98">
        <f t="shared" si="499"/>
        <v>12.977143397929339</v>
      </c>
      <c r="W1007" s="49">
        <f t="shared" si="500"/>
        <v>3.7206492011810464</v>
      </c>
      <c r="X1007" s="317">
        <f t="shared" si="501"/>
        <v>0.10205371196351012</v>
      </c>
      <c r="Y1007" s="318">
        <v>0.1020537119635101</v>
      </c>
      <c r="Z1007" s="200"/>
      <c r="AA1007" s="66"/>
      <c r="AB1007" s="66"/>
      <c r="AC1007" s="66">
        <v>250</v>
      </c>
      <c r="AD1007" s="66"/>
      <c r="AE1007" s="66"/>
      <c r="AF1007" s="66"/>
      <c r="AG1007" s="66"/>
      <c r="AH1007" s="195"/>
      <c r="AI1007" s="34"/>
      <c r="AJ1007" s="229">
        <v>180</v>
      </c>
      <c r="AK1007" s="34"/>
      <c r="AL1007" s="34"/>
      <c r="AM1007" s="34"/>
      <c r="AN1007" s="201"/>
      <c r="AO1007" s="201"/>
      <c r="AP1007" s="202">
        <v>240</v>
      </c>
      <c r="AQ1007" s="18"/>
      <c r="AR1007" s="18"/>
      <c r="AS1007" s="18"/>
      <c r="AT1007" s="51"/>
      <c r="AU1007" s="17"/>
      <c r="AV1007" s="18"/>
      <c r="AW1007" s="112"/>
      <c r="AX1007" s="103"/>
      <c r="AY1007" s="18"/>
      <c r="AZ1007" s="18"/>
      <c r="BA1007" s="18"/>
      <c r="BB1007" s="17"/>
      <c r="BC1007" s="19"/>
      <c r="BD1007" s="19"/>
      <c r="BE1007" s="19"/>
      <c r="BF1007" s="17"/>
      <c r="BG1007" s="18"/>
      <c r="BH1007" s="18"/>
      <c r="BI1007" s="128"/>
      <c r="BJ1007" s="331"/>
      <c r="BK1007" s="332"/>
      <c r="BL1007" s="332"/>
      <c r="BM1007" s="332"/>
      <c r="BN1007" s="333"/>
      <c r="BO1007" s="203">
        <f t="shared" si="502"/>
        <v>6.9363999999999999</v>
      </c>
      <c r="BP1007" s="285">
        <v>6.9608728183377089</v>
      </c>
      <c r="BQ1007" s="204">
        <v>2.9203276458202643</v>
      </c>
      <c r="BR1007" s="204"/>
      <c r="BS1007" s="47"/>
      <c r="BT1007" s="42"/>
      <c r="BU1007" s="42"/>
      <c r="BV1007" s="42"/>
      <c r="BW1007" s="43"/>
      <c r="BX1007" s="191"/>
      <c r="BY1007" s="191"/>
      <c r="BZ1007" s="205"/>
      <c r="CA1007" s="191"/>
      <c r="CB1007" s="206"/>
      <c r="CC1007" s="191"/>
      <c r="CD1007" s="207">
        <f t="shared" si="503"/>
        <v>53.320792938009475</v>
      </c>
      <c r="CE1007" s="47" t="s">
        <v>356</v>
      </c>
      <c r="CF1007" s="42">
        <v>31.8</v>
      </c>
      <c r="CG1007" s="42" t="s">
        <v>353</v>
      </c>
      <c r="CH1007" s="42">
        <v>175</v>
      </c>
      <c r="CI1007" s="191"/>
      <c r="CJ1007" s="192"/>
      <c r="CK1007" s="191" t="s">
        <v>357</v>
      </c>
      <c r="CL1007" s="191" t="s">
        <v>358</v>
      </c>
      <c r="CM1007" s="208">
        <v>0.13</v>
      </c>
      <c r="CN1007" s="191">
        <v>470</v>
      </c>
      <c r="CO1007" s="205">
        <f t="shared" si="504"/>
        <v>71.197626174368338</v>
      </c>
      <c r="CP1007" s="191">
        <f t="shared" si="505"/>
        <v>39.990594703507107</v>
      </c>
      <c r="CQ1007" s="145" t="s">
        <v>353</v>
      </c>
      <c r="CR1007" s="191">
        <v>175</v>
      </c>
      <c r="CS1007" s="191"/>
      <c r="CT1007" s="191"/>
      <c r="CU1007" s="191"/>
      <c r="CV1007" s="192"/>
      <c r="CW1007" s="191" t="s">
        <v>357</v>
      </c>
      <c r="CX1007" s="209" t="s">
        <v>358</v>
      </c>
      <c r="CY1007" s="208">
        <v>0.13</v>
      </c>
      <c r="CZ1007" s="191">
        <v>470</v>
      </c>
      <c r="DA1007" s="191"/>
      <c r="DB1007" s="191">
        <f t="shared" si="506"/>
        <v>48.283398217117686</v>
      </c>
      <c r="DC1007" s="43">
        <f t="shared" si="507"/>
        <v>0</v>
      </c>
      <c r="DD1007" s="191" t="s">
        <v>362</v>
      </c>
      <c r="DE1007" s="191">
        <v>100</v>
      </c>
      <c r="DF1007" s="191" t="s">
        <v>361</v>
      </c>
      <c r="DG1007" s="191">
        <v>20</v>
      </c>
      <c r="DH1007" s="191" t="s">
        <v>353</v>
      </c>
      <c r="DI1007" s="192">
        <v>175</v>
      </c>
      <c r="DJ1007" s="191"/>
      <c r="DK1007" s="209"/>
      <c r="DL1007" s="208"/>
      <c r="DM1007" s="191"/>
      <c r="DN1007" s="191">
        <f t="shared" si="508"/>
        <v>48.283398217117686</v>
      </c>
      <c r="DO1007" s="192">
        <f t="shared" si="509"/>
        <v>0</v>
      </c>
      <c r="DP1007" s="191">
        <v>1</v>
      </c>
      <c r="DQ1007" s="191" t="s">
        <v>363</v>
      </c>
      <c r="DR1007" s="191" t="s">
        <v>371</v>
      </c>
      <c r="DS1007" s="208">
        <v>0.13400000000000001</v>
      </c>
      <c r="DT1007" s="191">
        <v>580</v>
      </c>
      <c r="DU1007" s="191">
        <f t="shared" si="510"/>
        <v>6.9608728183377089</v>
      </c>
      <c r="DV1007" s="191">
        <v>0.375</v>
      </c>
      <c r="DW1007" s="191">
        <v>0.45</v>
      </c>
      <c r="DX1007" s="192">
        <f t="shared" si="511"/>
        <v>8.8867988230015786</v>
      </c>
      <c r="DY1007" s="191">
        <v>1</v>
      </c>
      <c r="DZ1007" s="191" t="s">
        <v>363</v>
      </c>
      <c r="EA1007" s="191" t="s">
        <v>371</v>
      </c>
      <c r="EB1007" s="208">
        <v>0.13400000000000001</v>
      </c>
      <c r="EC1007" s="191">
        <v>580</v>
      </c>
      <c r="ED1007" s="191">
        <f t="shared" si="512"/>
        <v>2.9203276458202643</v>
      </c>
      <c r="EE1007" s="191">
        <v>0.47499999999999998</v>
      </c>
      <c r="EF1007" s="191">
        <v>0.47499999999999998</v>
      </c>
      <c r="EG1007" s="191">
        <f t="shared" si="513"/>
        <v>4.4433994115007893</v>
      </c>
      <c r="EH1007" s="166">
        <f t="shared" si="514"/>
        <v>2</v>
      </c>
      <c r="EI1007" s="205">
        <f t="shared" si="515"/>
        <v>3.3212304780367079</v>
      </c>
      <c r="EJ1007" s="205">
        <f t="shared" si="516"/>
        <v>1.9536649870804164</v>
      </c>
      <c r="EK1007" s="51">
        <f t="shared" si="524"/>
        <v>0.71666265873984791</v>
      </c>
      <c r="EL1007" s="220">
        <f t="shared" si="517"/>
        <v>7.3484760981646025E-2</v>
      </c>
      <c r="EM1007" s="221">
        <f t="shared" si="518"/>
        <v>6.4885716989646696</v>
      </c>
      <c r="EN1007" s="191"/>
      <c r="EO1007" s="313"/>
      <c r="EP1007" s="192" t="s">
        <v>354</v>
      </c>
      <c r="EQ1007" s="222">
        <f t="shared" si="519"/>
        <v>3.3212304780367079</v>
      </c>
      <c r="ER1007" s="191">
        <f t="shared" si="520"/>
        <v>1.9536649870804164</v>
      </c>
      <c r="ES1007" s="51">
        <f t="shared" si="521"/>
        <v>0.71666265873984791</v>
      </c>
      <c r="ET1007" s="191">
        <f t="shared" si="525"/>
        <v>3.5416847609816458</v>
      </c>
      <c r="EU1007" s="191">
        <f t="shared" si="522"/>
        <v>6.4885716989646696</v>
      </c>
      <c r="EV1007" s="191"/>
      <c r="EW1007" s="191"/>
      <c r="EX1007" s="192" t="str">
        <f t="shared" si="523"/>
        <v>Front</v>
      </c>
      <c r="EY1007" s="145"/>
      <c r="EZ1007" s="191"/>
      <c r="FA1007" s="191"/>
      <c r="FB1007" s="191"/>
      <c r="FC1007" s="191"/>
      <c r="FD1007" s="191"/>
      <c r="FE1007" s="191"/>
      <c r="FF1007" s="192"/>
      <c r="FG1007" s="145"/>
      <c r="FH1007" s="191"/>
      <c r="FI1007" s="191"/>
      <c r="FJ1007" s="191"/>
      <c r="FK1007" s="191"/>
      <c r="FL1007" s="191"/>
      <c r="FM1007" s="191"/>
      <c r="FN1007" s="192"/>
      <c r="FO1007" s="145"/>
      <c r="FP1007" s="191"/>
      <c r="FQ1007" s="191"/>
      <c r="FR1007" s="191"/>
      <c r="FS1007" s="191"/>
      <c r="FT1007" s="191"/>
      <c r="FU1007" s="191"/>
      <c r="FV1007" s="192"/>
      <c r="FW1007" s="191"/>
      <c r="FX1007" s="191"/>
      <c r="FY1007" s="191"/>
      <c r="FZ1007" s="191"/>
      <c r="GA1007" s="191"/>
      <c r="GB1007" s="191"/>
      <c r="GC1007" s="191"/>
      <c r="GD1007" s="210"/>
      <c r="GE1007" s="145"/>
      <c r="GF1007" s="191"/>
      <c r="GG1007" s="191"/>
      <c r="GH1007" s="191"/>
      <c r="GI1007" s="191"/>
      <c r="GJ1007" s="191"/>
      <c r="GK1007" s="191"/>
      <c r="GL1007" s="210"/>
      <c r="GM1007" s="145"/>
      <c r="GN1007" s="191"/>
      <c r="GO1007" s="191"/>
      <c r="GP1007" s="191"/>
      <c r="GQ1007" s="191"/>
      <c r="GR1007" s="191"/>
      <c r="GS1007" s="191"/>
      <c r="GT1007" s="210"/>
      <c r="GU1007" s="145"/>
      <c r="GV1007" s="191"/>
      <c r="GW1007" s="191"/>
      <c r="GX1007" s="191"/>
      <c r="GY1007" s="191"/>
      <c r="GZ1007" s="191"/>
      <c r="HA1007" s="191"/>
      <c r="HB1007" s="210"/>
      <c r="HC1007" s="145"/>
      <c r="HD1007" s="191"/>
      <c r="HE1007" s="191"/>
      <c r="HF1007" s="191"/>
      <c r="HG1007" s="191"/>
      <c r="HH1007" s="191"/>
      <c r="HI1007" s="191"/>
      <c r="HJ1007" s="210"/>
      <c r="HR1007" s="310"/>
    </row>
    <row r="1008" spans="1:226" s="309" customFormat="1" ht="14.45" customHeight="1" x14ac:dyDescent="0.25">
      <c r="A1008" s="211" t="s">
        <v>431</v>
      </c>
      <c r="B1008" s="194" t="s">
        <v>0</v>
      </c>
      <c r="C1008" s="31">
        <f t="shared" si="526"/>
        <v>998</v>
      </c>
      <c r="D1008" s="173" t="str">
        <f t="shared" si="486"/>
        <v>Dw_998</v>
      </c>
      <c r="E1008" s="4">
        <v>459.01069790471422</v>
      </c>
      <c r="F1008" s="195" t="s">
        <v>360</v>
      </c>
      <c r="G1008" s="195">
        <v>17.5</v>
      </c>
      <c r="H1008" s="3">
        <f t="shared" si="487"/>
        <v>46.529730771168907</v>
      </c>
      <c r="I1008" s="196">
        <f t="shared" si="488"/>
        <v>175.93375997311659</v>
      </c>
      <c r="J1008" s="1">
        <f t="shared" si="489"/>
        <v>0.30000000000000004</v>
      </c>
      <c r="K1008" s="280">
        <f t="shared" si="490"/>
        <v>0.63686968084586426</v>
      </c>
      <c r="L1008" s="280">
        <f t="shared" si="491"/>
        <v>0.71206344368659746</v>
      </c>
      <c r="M1008" s="225">
        <f t="shared" si="492"/>
        <v>1.134331256965686</v>
      </c>
      <c r="N1008" s="15" t="s">
        <v>432</v>
      </c>
      <c r="O1008" s="197">
        <f t="shared" si="493"/>
        <v>0.53404758276494813</v>
      </c>
      <c r="P1008" s="198">
        <f t="shared" si="494"/>
        <v>0</v>
      </c>
      <c r="Q1008" s="198">
        <f t="shared" si="495"/>
        <v>0</v>
      </c>
      <c r="R1008" s="198">
        <f t="shared" si="496"/>
        <v>0.79476518493098836</v>
      </c>
      <c r="S1008" s="77">
        <f t="shared" si="497"/>
        <v>0.76225769189241144</v>
      </c>
      <c r="T1008" s="199"/>
      <c r="U1008" s="3">
        <f t="shared" si="498"/>
        <v>1.6043607844950039</v>
      </c>
      <c r="V1008" s="98">
        <f t="shared" si="499"/>
        <v>8.7515099912064418</v>
      </c>
      <c r="W1008" s="49">
        <f t="shared" si="500"/>
        <v>5.3167660001442263</v>
      </c>
      <c r="X1008" s="317">
        <f t="shared" si="501"/>
        <v>6.3006423439481832E-2</v>
      </c>
      <c r="Y1008" s="318">
        <v>6.3006423439481832E-2</v>
      </c>
      <c r="Z1008" s="200"/>
      <c r="AA1008" s="66"/>
      <c r="AB1008" s="66"/>
      <c r="AC1008" s="66">
        <v>250</v>
      </c>
      <c r="AD1008" s="66"/>
      <c r="AE1008" s="66"/>
      <c r="AF1008" s="66"/>
      <c r="AG1008" s="66"/>
      <c r="AH1008" s="195"/>
      <c r="AI1008" s="34"/>
      <c r="AJ1008" s="229">
        <v>180</v>
      </c>
      <c r="AK1008" s="34"/>
      <c r="AL1008" s="34"/>
      <c r="AM1008" s="34"/>
      <c r="AN1008" s="201"/>
      <c r="AO1008" s="201"/>
      <c r="AP1008" s="202">
        <v>240</v>
      </c>
      <c r="AQ1008" s="18"/>
      <c r="AR1008" s="18"/>
      <c r="AS1008" s="18"/>
      <c r="AT1008" s="51"/>
      <c r="AU1008" s="17"/>
      <c r="AV1008" s="18"/>
      <c r="AW1008" s="112"/>
      <c r="AX1008" s="103"/>
      <c r="AY1008" s="18"/>
      <c r="AZ1008" s="18"/>
      <c r="BA1008" s="18"/>
      <c r="BB1008" s="17"/>
      <c r="BC1008" s="19"/>
      <c r="BD1008" s="19"/>
      <c r="BE1008" s="19"/>
      <c r="BF1008" s="17"/>
      <c r="BG1008" s="18"/>
      <c r="BH1008" s="18"/>
      <c r="BI1008" s="128"/>
      <c r="BJ1008" s="331"/>
      <c r="BK1008" s="332"/>
      <c r="BL1008" s="332"/>
      <c r="BM1008" s="332"/>
      <c r="BN1008" s="333"/>
      <c r="BO1008" s="203">
        <f t="shared" si="502"/>
        <v>6.9363999999999999</v>
      </c>
      <c r="BP1008" s="285">
        <v>6.7080518382978065</v>
      </c>
      <c r="BQ1008" s="204">
        <v>3.0369229710703287</v>
      </c>
      <c r="BR1008" s="204"/>
      <c r="BS1008" s="47"/>
      <c r="BT1008" s="42"/>
      <c r="BU1008" s="42"/>
      <c r="BV1008" s="42"/>
      <c r="BW1008" s="43"/>
      <c r="BX1008" s="191"/>
      <c r="BY1008" s="191"/>
      <c r="BZ1008" s="205"/>
      <c r="CA1008" s="191"/>
      <c r="CB1008" s="206"/>
      <c r="CC1008" s="191"/>
      <c r="CD1008" s="207">
        <f t="shared" si="503"/>
        <v>52.780127991934982</v>
      </c>
      <c r="CE1008" s="47" t="s">
        <v>356</v>
      </c>
      <c r="CF1008" s="42">
        <v>31.8</v>
      </c>
      <c r="CG1008" s="42" t="s">
        <v>353</v>
      </c>
      <c r="CH1008" s="42">
        <v>175</v>
      </c>
      <c r="CI1008" s="191"/>
      <c r="CJ1008" s="192"/>
      <c r="CK1008" s="191" t="s">
        <v>357</v>
      </c>
      <c r="CL1008" s="191" t="s">
        <v>358</v>
      </c>
      <c r="CM1008" s="208">
        <v>0.13</v>
      </c>
      <c r="CN1008" s="191">
        <v>470</v>
      </c>
      <c r="CO1008" s="205">
        <f t="shared" si="504"/>
        <v>72.902744579350895</v>
      </c>
      <c r="CP1008" s="191">
        <f t="shared" si="505"/>
        <v>39.585095993951235</v>
      </c>
      <c r="CQ1008" s="145" t="s">
        <v>353</v>
      </c>
      <c r="CR1008" s="191">
        <v>175</v>
      </c>
      <c r="CS1008" s="191"/>
      <c r="CT1008" s="191"/>
      <c r="CU1008" s="191"/>
      <c r="CV1008" s="192"/>
      <c r="CW1008" s="191" t="s">
        <v>357</v>
      </c>
      <c r="CX1008" s="209" t="s">
        <v>358</v>
      </c>
      <c r="CY1008" s="208">
        <v>0.13</v>
      </c>
      <c r="CZ1008" s="191">
        <v>470</v>
      </c>
      <c r="DA1008" s="191"/>
      <c r="DB1008" s="191">
        <f t="shared" si="506"/>
        <v>46.529730771168907</v>
      </c>
      <c r="DC1008" s="43">
        <f t="shared" si="507"/>
        <v>0</v>
      </c>
      <c r="DD1008" s="191" t="s">
        <v>362</v>
      </c>
      <c r="DE1008" s="191">
        <v>100</v>
      </c>
      <c r="DF1008" s="191" t="s">
        <v>361</v>
      </c>
      <c r="DG1008" s="191">
        <v>20</v>
      </c>
      <c r="DH1008" s="191" t="s">
        <v>353</v>
      </c>
      <c r="DI1008" s="192">
        <v>175</v>
      </c>
      <c r="DJ1008" s="191"/>
      <c r="DK1008" s="209"/>
      <c r="DL1008" s="208"/>
      <c r="DM1008" s="191"/>
      <c r="DN1008" s="191">
        <f t="shared" si="508"/>
        <v>46.529730771168907</v>
      </c>
      <c r="DO1008" s="192">
        <f t="shared" si="509"/>
        <v>0</v>
      </c>
      <c r="DP1008" s="191">
        <v>1</v>
      </c>
      <c r="DQ1008" s="191" t="s">
        <v>363</v>
      </c>
      <c r="DR1008" s="191" t="s">
        <v>371</v>
      </c>
      <c r="DS1008" s="208">
        <v>0.13400000000000001</v>
      </c>
      <c r="DT1008" s="191">
        <v>580</v>
      </c>
      <c r="DU1008" s="191">
        <f t="shared" si="510"/>
        <v>6.7080518382978065</v>
      </c>
      <c r="DV1008" s="191">
        <v>0.375</v>
      </c>
      <c r="DW1008" s="191">
        <v>0.45</v>
      </c>
      <c r="DX1008" s="192">
        <f t="shared" si="511"/>
        <v>8.7966879986558304</v>
      </c>
      <c r="DY1008" s="191">
        <v>1</v>
      </c>
      <c r="DZ1008" s="191" t="s">
        <v>363</v>
      </c>
      <c r="EA1008" s="191" t="s">
        <v>371</v>
      </c>
      <c r="EB1008" s="208">
        <v>0.13400000000000001</v>
      </c>
      <c r="EC1008" s="191">
        <v>580</v>
      </c>
      <c r="ED1008" s="191">
        <f t="shared" si="512"/>
        <v>3.0369229710703287</v>
      </c>
      <c r="EE1008" s="191">
        <v>0.47499999999999998</v>
      </c>
      <c r="EF1008" s="191">
        <v>0.47499999999999998</v>
      </c>
      <c r="EG1008" s="191">
        <f t="shared" si="513"/>
        <v>4.3983439993279152</v>
      </c>
      <c r="EH1008" s="166">
        <f t="shared" si="514"/>
        <v>2</v>
      </c>
      <c r="EI1008" s="205">
        <f t="shared" si="515"/>
        <v>2.7274133336415063</v>
      </c>
      <c r="EJ1008" s="205">
        <f t="shared" si="516"/>
        <v>1.6043607844950039</v>
      </c>
      <c r="EK1008" s="51">
        <f t="shared" si="524"/>
        <v>1.1825621865753249</v>
      </c>
      <c r="EL1008" s="220">
        <f t="shared" si="517"/>
        <v>0.37039333317924683</v>
      </c>
      <c r="EM1008" s="221">
        <f t="shared" si="518"/>
        <v>4.3757549956032209</v>
      </c>
      <c r="EN1008" s="191"/>
      <c r="EO1008" s="313"/>
      <c r="EP1008" s="192" t="s">
        <v>354</v>
      </c>
      <c r="EQ1008" s="222">
        <f t="shared" si="519"/>
        <v>2.7274133336415063</v>
      </c>
      <c r="ER1008" s="191">
        <f t="shared" si="520"/>
        <v>1.6043607844950039</v>
      </c>
      <c r="ES1008" s="51">
        <f t="shared" si="521"/>
        <v>1.1825621865753249</v>
      </c>
      <c r="ET1008" s="191">
        <f t="shared" si="525"/>
        <v>3.8385933331792468</v>
      </c>
      <c r="EU1008" s="191">
        <f t="shared" si="522"/>
        <v>4.3757549956032209</v>
      </c>
      <c r="EV1008" s="191"/>
      <c r="EW1008" s="191"/>
      <c r="EX1008" s="192" t="str">
        <f t="shared" si="523"/>
        <v>Front</v>
      </c>
      <c r="EY1008" s="145"/>
      <c r="EZ1008" s="191"/>
      <c r="FA1008" s="191"/>
      <c r="FB1008" s="191"/>
      <c r="FC1008" s="191"/>
      <c r="FD1008" s="191"/>
      <c r="FE1008" s="191"/>
      <c r="FF1008" s="192"/>
      <c r="FG1008" s="145"/>
      <c r="FH1008" s="191"/>
      <c r="FI1008" s="191"/>
      <c r="FJ1008" s="191"/>
      <c r="FK1008" s="191"/>
      <c r="FL1008" s="191"/>
      <c r="FM1008" s="191"/>
      <c r="FN1008" s="192"/>
      <c r="FO1008" s="145"/>
      <c r="FP1008" s="191"/>
      <c r="FQ1008" s="191"/>
      <c r="FR1008" s="191"/>
      <c r="FS1008" s="191"/>
      <c r="FT1008" s="191"/>
      <c r="FU1008" s="191"/>
      <c r="FV1008" s="192"/>
      <c r="FW1008" s="191"/>
      <c r="FX1008" s="191"/>
      <c r="FY1008" s="191"/>
      <c r="FZ1008" s="191"/>
      <c r="GA1008" s="191"/>
      <c r="GB1008" s="191"/>
      <c r="GC1008" s="191"/>
      <c r="GD1008" s="210"/>
      <c r="GE1008" s="145"/>
      <c r="GF1008" s="191"/>
      <c r="GG1008" s="191"/>
      <c r="GH1008" s="191"/>
      <c r="GI1008" s="191"/>
      <c r="GJ1008" s="191"/>
      <c r="GK1008" s="191"/>
      <c r="GL1008" s="210"/>
      <c r="GM1008" s="145"/>
      <c r="GN1008" s="191"/>
      <c r="GO1008" s="191"/>
      <c r="GP1008" s="191"/>
      <c r="GQ1008" s="191"/>
      <c r="GR1008" s="191"/>
      <c r="GS1008" s="191"/>
      <c r="GT1008" s="210"/>
      <c r="GU1008" s="145"/>
      <c r="GV1008" s="191"/>
      <c r="GW1008" s="191"/>
      <c r="GX1008" s="191"/>
      <c r="GY1008" s="191"/>
      <c r="GZ1008" s="191"/>
      <c r="HA1008" s="191"/>
      <c r="HB1008" s="210"/>
      <c r="HC1008" s="145"/>
      <c r="HD1008" s="191"/>
      <c r="HE1008" s="191"/>
      <c r="HF1008" s="191"/>
      <c r="HG1008" s="191"/>
      <c r="HH1008" s="191"/>
      <c r="HI1008" s="191"/>
      <c r="HJ1008" s="210"/>
      <c r="HR1008" s="310"/>
    </row>
    <row r="1009" spans="1:226" s="309" customFormat="1" ht="14.45" customHeight="1" x14ac:dyDescent="0.25">
      <c r="A1009" s="211" t="s">
        <v>431</v>
      </c>
      <c r="B1009" s="194" t="s">
        <v>0</v>
      </c>
      <c r="C1009" s="31">
        <f t="shared" si="526"/>
        <v>999</v>
      </c>
      <c r="D1009" s="173" t="str">
        <f t="shared" si="486"/>
        <v>Dw_999</v>
      </c>
      <c r="E1009" s="4">
        <v>599.0621467556665</v>
      </c>
      <c r="F1009" s="195" t="s">
        <v>360</v>
      </c>
      <c r="G1009" s="195">
        <v>17.5</v>
      </c>
      <c r="H1009" s="3">
        <f t="shared" si="487"/>
        <v>40.842245317548972</v>
      </c>
      <c r="I1009" s="196">
        <f t="shared" si="488"/>
        <v>159.06255647066061</v>
      </c>
      <c r="J1009" s="1">
        <f t="shared" si="489"/>
        <v>0.3</v>
      </c>
      <c r="K1009" s="280">
        <f t="shared" si="490"/>
        <v>0.61669630050725333</v>
      </c>
      <c r="L1009" s="280">
        <f t="shared" si="491"/>
        <v>0.71123369747405696</v>
      </c>
      <c r="M1009" s="225">
        <f t="shared" si="492"/>
        <v>1.1683678644546638</v>
      </c>
      <c r="N1009" s="15" t="s">
        <v>432</v>
      </c>
      <c r="O1009" s="197">
        <f t="shared" si="493"/>
        <v>0.53342527310554277</v>
      </c>
      <c r="P1009" s="198">
        <f t="shared" si="494"/>
        <v>0</v>
      </c>
      <c r="Q1009" s="198">
        <f t="shared" si="495"/>
        <v>0</v>
      </c>
      <c r="R1009" s="198">
        <f t="shared" si="496"/>
        <v>0.81861281363670002</v>
      </c>
      <c r="S1009" s="77">
        <f t="shared" si="497"/>
        <v>0.69375651208035516</v>
      </c>
      <c r="T1009" s="199"/>
      <c r="U1009" s="3">
        <f t="shared" si="498"/>
        <v>1.7392625027473589</v>
      </c>
      <c r="V1009" s="98">
        <f t="shared" si="499"/>
        <v>10.285115781774225</v>
      </c>
      <c r="W1009" s="49">
        <f t="shared" si="500"/>
        <v>3.9710049146868736</v>
      </c>
      <c r="X1009" s="317">
        <f t="shared" si="501"/>
        <v>8.5275405610321917E-2</v>
      </c>
      <c r="Y1009" s="318">
        <v>8.527540561032193E-2</v>
      </c>
      <c r="Z1009" s="200"/>
      <c r="AA1009" s="66"/>
      <c r="AB1009" s="66"/>
      <c r="AC1009" s="66">
        <v>250</v>
      </c>
      <c r="AD1009" s="66"/>
      <c r="AE1009" s="66"/>
      <c r="AF1009" s="66"/>
      <c r="AG1009" s="66"/>
      <c r="AH1009" s="195"/>
      <c r="AI1009" s="34"/>
      <c r="AJ1009" s="229">
        <v>180</v>
      </c>
      <c r="AK1009" s="34"/>
      <c r="AL1009" s="34"/>
      <c r="AM1009" s="34"/>
      <c r="AN1009" s="201"/>
      <c r="AO1009" s="201"/>
      <c r="AP1009" s="202">
        <v>240</v>
      </c>
      <c r="AQ1009" s="18"/>
      <c r="AR1009" s="18"/>
      <c r="AS1009" s="18"/>
      <c r="AT1009" s="51"/>
      <c r="AU1009" s="17"/>
      <c r="AV1009" s="18"/>
      <c r="AW1009" s="112"/>
      <c r="AX1009" s="103"/>
      <c r="AY1009" s="18"/>
      <c r="AZ1009" s="18"/>
      <c r="BA1009" s="18"/>
      <c r="BB1009" s="17"/>
      <c r="BC1009" s="19"/>
      <c r="BD1009" s="19"/>
      <c r="BE1009" s="19"/>
      <c r="BF1009" s="17"/>
      <c r="BG1009" s="18"/>
      <c r="BH1009" s="18"/>
      <c r="BI1009" s="128"/>
      <c r="BJ1009" s="331"/>
      <c r="BK1009" s="332"/>
      <c r="BL1009" s="332"/>
      <c r="BM1009" s="332"/>
      <c r="BN1009" s="333"/>
      <c r="BO1009" s="203">
        <f t="shared" si="502"/>
        <v>6.9363999999999999</v>
      </c>
      <c r="BP1009" s="285">
        <v>5.8881041055228902</v>
      </c>
      <c r="BQ1009" s="204">
        <v>3.016805375041351</v>
      </c>
      <c r="BR1009" s="204"/>
      <c r="BS1009" s="47"/>
      <c r="BT1009" s="42"/>
      <c r="BU1009" s="42"/>
      <c r="BV1009" s="42"/>
      <c r="BW1009" s="43"/>
      <c r="BX1009" s="191"/>
      <c r="BY1009" s="191"/>
      <c r="BZ1009" s="205"/>
      <c r="CA1009" s="191"/>
      <c r="CB1009" s="206"/>
      <c r="CC1009" s="191"/>
      <c r="CD1009" s="207">
        <f t="shared" si="503"/>
        <v>47.718766941198183</v>
      </c>
      <c r="CE1009" s="47" t="s">
        <v>356</v>
      </c>
      <c r="CF1009" s="42">
        <v>31.8</v>
      </c>
      <c r="CG1009" s="42" t="s">
        <v>353</v>
      </c>
      <c r="CH1009" s="42">
        <v>175</v>
      </c>
      <c r="CI1009" s="191"/>
      <c r="CJ1009" s="192"/>
      <c r="CK1009" s="191" t="s">
        <v>357</v>
      </c>
      <c r="CL1009" s="191" t="s">
        <v>358</v>
      </c>
      <c r="CM1009" s="208">
        <v>0.13</v>
      </c>
      <c r="CN1009" s="191">
        <v>470</v>
      </c>
      <c r="CO1009" s="205">
        <f t="shared" si="504"/>
        <v>67.406511984134795</v>
      </c>
      <c r="CP1009" s="191">
        <f t="shared" si="505"/>
        <v>35.789075205898641</v>
      </c>
      <c r="CQ1009" s="145" t="s">
        <v>353</v>
      </c>
      <c r="CR1009" s="191">
        <v>175</v>
      </c>
      <c r="CS1009" s="191"/>
      <c r="CT1009" s="191"/>
      <c r="CU1009" s="191"/>
      <c r="CV1009" s="192"/>
      <c r="CW1009" s="191" t="s">
        <v>357</v>
      </c>
      <c r="CX1009" s="209" t="s">
        <v>358</v>
      </c>
      <c r="CY1009" s="208">
        <v>0.13</v>
      </c>
      <c r="CZ1009" s="191">
        <v>470</v>
      </c>
      <c r="DA1009" s="191"/>
      <c r="DB1009" s="191">
        <f t="shared" si="506"/>
        <v>40.842245317548972</v>
      </c>
      <c r="DC1009" s="43">
        <f t="shared" si="507"/>
        <v>0</v>
      </c>
      <c r="DD1009" s="191" t="s">
        <v>362</v>
      </c>
      <c r="DE1009" s="191">
        <v>100</v>
      </c>
      <c r="DF1009" s="191" t="s">
        <v>361</v>
      </c>
      <c r="DG1009" s="191">
        <v>20</v>
      </c>
      <c r="DH1009" s="191" t="s">
        <v>353</v>
      </c>
      <c r="DI1009" s="192">
        <v>175</v>
      </c>
      <c r="DJ1009" s="191"/>
      <c r="DK1009" s="209"/>
      <c r="DL1009" s="208"/>
      <c r="DM1009" s="191"/>
      <c r="DN1009" s="191">
        <f t="shared" si="508"/>
        <v>40.842245317548972</v>
      </c>
      <c r="DO1009" s="192">
        <f t="shared" si="509"/>
        <v>0</v>
      </c>
      <c r="DP1009" s="191">
        <v>1</v>
      </c>
      <c r="DQ1009" s="191" t="s">
        <v>363</v>
      </c>
      <c r="DR1009" s="191" t="s">
        <v>371</v>
      </c>
      <c r="DS1009" s="208">
        <v>0.13400000000000001</v>
      </c>
      <c r="DT1009" s="191">
        <v>580</v>
      </c>
      <c r="DU1009" s="191">
        <f t="shared" si="510"/>
        <v>5.8881041055228902</v>
      </c>
      <c r="DV1009" s="191">
        <v>0.375</v>
      </c>
      <c r="DW1009" s="191">
        <v>0.45</v>
      </c>
      <c r="DX1009" s="192">
        <f t="shared" si="511"/>
        <v>7.9531278235330305</v>
      </c>
      <c r="DY1009" s="191">
        <v>1</v>
      </c>
      <c r="DZ1009" s="191" t="s">
        <v>363</v>
      </c>
      <c r="EA1009" s="191" t="s">
        <v>371</v>
      </c>
      <c r="EB1009" s="208">
        <v>0.13400000000000001</v>
      </c>
      <c r="EC1009" s="191">
        <v>580</v>
      </c>
      <c r="ED1009" s="191">
        <f t="shared" si="512"/>
        <v>3.016805375041351</v>
      </c>
      <c r="EE1009" s="191">
        <v>0.47499999999999998</v>
      </c>
      <c r="EF1009" s="191">
        <v>0.47499999999999998</v>
      </c>
      <c r="EG1009" s="191">
        <f t="shared" si="513"/>
        <v>3.9765639117665152</v>
      </c>
      <c r="EH1009" s="166">
        <f t="shared" si="514"/>
        <v>2</v>
      </c>
      <c r="EI1009" s="205">
        <f t="shared" si="515"/>
        <v>2.9567462546705103</v>
      </c>
      <c r="EJ1009" s="205">
        <f t="shared" si="516"/>
        <v>1.7392625027473592</v>
      </c>
      <c r="EK1009" s="51">
        <f t="shared" si="524"/>
        <v>1.0275428722939919</v>
      </c>
      <c r="EL1009" s="220">
        <f t="shared" si="517"/>
        <v>0.25572687266474481</v>
      </c>
      <c r="EM1009" s="221">
        <f t="shared" si="518"/>
        <v>5.1425578908871126</v>
      </c>
      <c r="EN1009" s="191"/>
      <c r="EO1009" s="313"/>
      <c r="EP1009" s="192" t="s">
        <v>354</v>
      </c>
      <c r="EQ1009" s="222">
        <f t="shared" si="519"/>
        <v>2.9567462546705103</v>
      </c>
      <c r="ER1009" s="191">
        <f t="shared" si="520"/>
        <v>1.7392625027473592</v>
      </c>
      <c r="ES1009" s="51">
        <f t="shared" si="521"/>
        <v>1.0275428722939919</v>
      </c>
      <c r="ET1009" s="191">
        <f t="shared" si="525"/>
        <v>3.7239268726647445</v>
      </c>
      <c r="EU1009" s="191">
        <f t="shared" si="522"/>
        <v>5.1425578908871126</v>
      </c>
      <c r="EV1009" s="191"/>
      <c r="EW1009" s="191"/>
      <c r="EX1009" s="192" t="str">
        <f t="shared" si="523"/>
        <v>Front</v>
      </c>
      <c r="EY1009" s="145"/>
      <c r="EZ1009" s="191"/>
      <c r="FA1009" s="191"/>
      <c r="FB1009" s="191"/>
      <c r="FC1009" s="191"/>
      <c r="FD1009" s="191"/>
      <c r="FE1009" s="191"/>
      <c r="FF1009" s="192"/>
      <c r="FG1009" s="145"/>
      <c r="FH1009" s="191"/>
      <c r="FI1009" s="191"/>
      <c r="FJ1009" s="191"/>
      <c r="FK1009" s="191"/>
      <c r="FL1009" s="191"/>
      <c r="FM1009" s="191"/>
      <c r="FN1009" s="192"/>
      <c r="FO1009" s="145"/>
      <c r="FP1009" s="191"/>
      <c r="FQ1009" s="191"/>
      <c r="FR1009" s="191"/>
      <c r="FS1009" s="191"/>
      <c r="FT1009" s="191"/>
      <c r="FU1009" s="191"/>
      <c r="FV1009" s="192"/>
      <c r="FW1009" s="191"/>
      <c r="FX1009" s="191"/>
      <c r="FY1009" s="191"/>
      <c r="FZ1009" s="191"/>
      <c r="GA1009" s="191"/>
      <c r="GB1009" s="191"/>
      <c r="GC1009" s="191"/>
      <c r="GD1009" s="210"/>
      <c r="GE1009" s="145"/>
      <c r="GF1009" s="191"/>
      <c r="GG1009" s="191"/>
      <c r="GH1009" s="191"/>
      <c r="GI1009" s="191"/>
      <c r="GJ1009" s="191"/>
      <c r="GK1009" s="191"/>
      <c r="GL1009" s="210"/>
      <c r="GM1009" s="145"/>
      <c r="GN1009" s="191"/>
      <c r="GO1009" s="191"/>
      <c r="GP1009" s="191"/>
      <c r="GQ1009" s="191"/>
      <c r="GR1009" s="191"/>
      <c r="GS1009" s="191"/>
      <c r="GT1009" s="210"/>
      <c r="GU1009" s="145"/>
      <c r="GV1009" s="191"/>
      <c r="GW1009" s="191"/>
      <c r="GX1009" s="191"/>
      <c r="GY1009" s="191"/>
      <c r="GZ1009" s="191"/>
      <c r="HA1009" s="191"/>
      <c r="HB1009" s="210"/>
      <c r="HC1009" s="145"/>
      <c r="HD1009" s="191"/>
      <c r="HE1009" s="191"/>
      <c r="HF1009" s="191"/>
      <c r="HG1009" s="191"/>
      <c r="HH1009" s="191"/>
      <c r="HI1009" s="191"/>
      <c r="HJ1009" s="210"/>
      <c r="HR1009" s="310"/>
    </row>
    <row r="1010" spans="1:226" s="303" customFormat="1" ht="14.45" customHeight="1" x14ac:dyDescent="0.25">
      <c r="A1010" s="211" t="s">
        <v>431</v>
      </c>
      <c r="B1010" s="194" t="s">
        <v>0</v>
      </c>
      <c r="C1010" s="31">
        <f t="shared" si="526"/>
        <v>1000</v>
      </c>
      <c r="D1010" s="173" t="str">
        <f t="shared" si="188"/>
        <v>Dw_1000</v>
      </c>
      <c r="E1010" s="4">
        <v>529.41875148468375</v>
      </c>
      <c r="F1010" s="195" t="s">
        <v>360</v>
      </c>
      <c r="G1010" s="195">
        <v>17.5</v>
      </c>
      <c r="H1010" s="3">
        <f t="shared" si="189"/>
        <v>50.523360502931155</v>
      </c>
      <c r="I1010" s="196">
        <f t="shared" si="190"/>
        <v>184.97224834150688</v>
      </c>
      <c r="J1010" s="1">
        <f t="shared" si="191"/>
        <v>0.30000000000000004</v>
      </c>
      <c r="K1010" s="280">
        <f t="shared" si="192"/>
        <v>0.66120138012983121</v>
      </c>
      <c r="L1010" s="280">
        <f t="shared" si="193"/>
        <v>0.77238580044650818</v>
      </c>
      <c r="M1010" s="225">
        <f t="shared" si="194"/>
        <v>1.0983369663075495</v>
      </c>
      <c r="N1010" s="15" t="s">
        <v>432</v>
      </c>
      <c r="O1010" s="197">
        <f t="shared" si="195"/>
        <v>0.57928935033488105</v>
      </c>
      <c r="P1010" s="198">
        <f t="shared" si="196"/>
        <v>0</v>
      </c>
      <c r="Q1010" s="198">
        <f t="shared" si="197"/>
        <v>0</v>
      </c>
      <c r="R1010" s="198">
        <f t="shared" si="198"/>
        <v>0.76954591243390769</v>
      </c>
      <c r="S1010" s="77">
        <f t="shared" si="199"/>
        <v>0.82477340670123367</v>
      </c>
      <c r="T1010" s="199"/>
      <c r="U1010" s="3">
        <f t="shared" si="200"/>
        <v>1.8850045740223087</v>
      </c>
      <c r="V1010" s="98">
        <f t="shared" si="201"/>
        <v>12.081023629889085</v>
      </c>
      <c r="W1010" s="49">
        <f t="shared" si="202"/>
        <v>4.1820430164488478</v>
      </c>
      <c r="X1010" s="317">
        <f t="shared" si="181"/>
        <v>8.9671278646324667E-2</v>
      </c>
      <c r="Y1010" s="318">
        <v>8.9671278646324654E-2</v>
      </c>
      <c r="Z1010" s="200"/>
      <c r="AA1010" s="66"/>
      <c r="AB1010" s="66"/>
      <c r="AC1010" s="66">
        <v>250</v>
      </c>
      <c r="AD1010" s="66"/>
      <c r="AE1010" s="66"/>
      <c r="AF1010" s="66"/>
      <c r="AG1010" s="66"/>
      <c r="AH1010" s="195"/>
      <c r="AI1010" s="34"/>
      <c r="AJ1010" s="229">
        <v>180</v>
      </c>
      <c r="AK1010" s="34"/>
      <c r="AL1010" s="34"/>
      <c r="AM1010" s="34"/>
      <c r="AN1010" s="201"/>
      <c r="AO1010" s="201"/>
      <c r="AP1010" s="202">
        <v>240</v>
      </c>
      <c r="AQ1010" s="18"/>
      <c r="AR1010" s="18"/>
      <c r="AS1010" s="18"/>
      <c r="AT1010" s="51"/>
      <c r="AU1010" s="17"/>
      <c r="AV1010" s="18"/>
      <c r="AW1010" s="112"/>
      <c r="AX1010" s="103"/>
      <c r="AY1010" s="18"/>
      <c r="AZ1010" s="18"/>
      <c r="BA1010" s="18"/>
      <c r="BB1010" s="17"/>
      <c r="BC1010" s="19"/>
      <c r="BD1010" s="19"/>
      <c r="BE1010" s="19"/>
      <c r="BF1010" s="17"/>
      <c r="BG1010" s="18"/>
      <c r="BH1010" s="18"/>
      <c r="BI1010" s="128"/>
      <c r="BJ1010" s="331"/>
      <c r="BK1010" s="332"/>
      <c r="BL1010" s="332"/>
      <c r="BM1010" s="332"/>
      <c r="BN1010" s="333"/>
      <c r="BO1010" s="203">
        <f t="shared" si="203"/>
        <v>6.9363999999999999</v>
      </c>
      <c r="BP1010" s="285">
        <v>7.2838014680426673</v>
      </c>
      <c r="BQ1010" s="204">
        <v>2.9509261005989269</v>
      </c>
      <c r="BR1010" s="204"/>
      <c r="BS1010" s="47"/>
      <c r="BT1010" s="42"/>
      <c r="BU1010" s="42"/>
      <c r="BV1010" s="42"/>
      <c r="BW1010" s="43"/>
      <c r="BX1010" s="191"/>
      <c r="BY1010" s="191"/>
      <c r="BZ1010" s="205"/>
      <c r="CA1010" s="191"/>
      <c r="CB1010" s="206"/>
      <c r="CC1010" s="191"/>
      <c r="CD1010" s="207">
        <f t="shared" si="204"/>
        <v>55.491674502452071</v>
      </c>
      <c r="CE1010" s="47" t="s">
        <v>356</v>
      </c>
      <c r="CF1010" s="42">
        <v>31.8</v>
      </c>
      <c r="CG1010" s="42" t="s">
        <v>353</v>
      </c>
      <c r="CH1010" s="42">
        <v>175</v>
      </c>
      <c r="CI1010" s="191"/>
      <c r="CJ1010" s="192"/>
      <c r="CK1010" s="191" t="s">
        <v>357</v>
      </c>
      <c r="CL1010" s="191" t="s">
        <v>358</v>
      </c>
      <c r="CM1010" s="208">
        <v>0.13</v>
      </c>
      <c r="CN1010" s="191">
        <v>470</v>
      </c>
      <c r="CO1010" s="205">
        <f t="shared" si="205"/>
        <v>73.953973484216704</v>
      </c>
      <c r="CP1010" s="191">
        <f t="shared" si="206"/>
        <v>41.618755876839053</v>
      </c>
      <c r="CQ1010" s="145" t="s">
        <v>353</v>
      </c>
      <c r="CR1010" s="191">
        <v>175</v>
      </c>
      <c r="CS1010" s="191"/>
      <c r="CT1010" s="191"/>
      <c r="CU1010" s="191"/>
      <c r="CV1010" s="192"/>
      <c r="CW1010" s="191" t="s">
        <v>357</v>
      </c>
      <c r="CX1010" s="209" t="s">
        <v>358</v>
      </c>
      <c r="CY1010" s="208">
        <v>0.13</v>
      </c>
      <c r="CZ1010" s="191">
        <v>470</v>
      </c>
      <c r="DA1010" s="191"/>
      <c r="DB1010" s="191">
        <f t="shared" si="207"/>
        <v>50.523360502931155</v>
      </c>
      <c r="DC1010" s="43">
        <f t="shared" si="208"/>
        <v>0</v>
      </c>
      <c r="DD1010" s="191" t="s">
        <v>362</v>
      </c>
      <c r="DE1010" s="191">
        <v>100</v>
      </c>
      <c r="DF1010" s="191" t="s">
        <v>361</v>
      </c>
      <c r="DG1010" s="191">
        <v>20</v>
      </c>
      <c r="DH1010" s="191" t="s">
        <v>353</v>
      </c>
      <c r="DI1010" s="192">
        <v>175</v>
      </c>
      <c r="DJ1010" s="191"/>
      <c r="DK1010" s="209"/>
      <c r="DL1010" s="208"/>
      <c r="DM1010" s="191"/>
      <c r="DN1010" s="191">
        <f t="shared" si="209"/>
        <v>50.523360502931155</v>
      </c>
      <c r="DO1010" s="192">
        <f t="shared" si="210"/>
        <v>0</v>
      </c>
      <c r="DP1010" s="191">
        <v>1</v>
      </c>
      <c r="DQ1010" s="191" t="s">
        <v>363</v>
      </c>
      <c r="DR1010" s="191" t="s">
        <v>371</v>
      </c>
      <c r="DS1010" s="208">
        <v>0.13400000000000001</v>
      </c>
      <c r="DT1010" s="191">
        <v>580</v>
      </c>
      <c r="DU1010" s="191">
        <f t="shared" si="211"/>
        <v>7.2838014680426673</v>
      </c>
      <c r="DV1010" s="191">
        <v>0.375</v>
      </c>
      <c r="DW1010" s="191">
        <v>0.45</v>
      </c>
      <c r="DX1010" s="192">
        <f t="shared" si="212"/>
        <v>9.2486124170753445</v>
      </c>
      <c r="DY1010" s="191">
        <v>1</v>
      </c>
      <c r="DZ1010" s="191" t="s">
        <v>363</v>
      </c>
      <c r="EA1010" s="191" t="s">
        <v>371</v>
      </c>
      <c r="EB1010" s="208">
        <v>0.13400000000000001</v>
      </c>
      <c r="EC1010" s="191">
        <v>580</v>
      </c>
      <c r="ED1010" s="191">
        <f t="shared" si="213"/>
        <v>2.9509261005989269</v>
      </c>
      <c r="EE1010" s="191">
        <v>0.47499999999999998</v>
      </c>
      <c r="EF1010" s="191">
        <v>0.47499999999999998</v>
      </c>
      <c r="EG1010" s="191">
        <f t="shared" si="214"/>
        <v>4.6243062085376723</v>
      </c>
      <c r="EH1010" s="166">
        <f t="shared" si="215"/>
        <v>2</v>
      </c>
      <c r="EI1010" s="205">
        <f t="shared" si="216"/>
        <v>3.2045077758379246</v>
      </c>
      <c r="EJ1010" s="205">
        <f t="shared" si="182"/>
        <v>1.8850045740223087</v>
      </c>
      <c r="EK1010" s="51">
        <f t="shared" si="524"/>
        <v>0.81592152657661821</v>
      </c>
      <c r="EL1010" s="220">
        <f t="shared" si="184"/>
        <v>0.13184611208103769</v>
      </c>
      <c r="EM1010" s="221">
        <f t="shared" si="217"/>
        <v>6.0405118149445425</v>
      </c>
      <c r="EN1010" s="191"/>
      <c r="EO1010" s="313"/>
      <c r="EP1010" s="192" t="s">
        <v>354</v>
      </c>
      <c r="EQ1010" s="222">
        <f t="shared" si="218"/>
        <v>3.2045077758379246</v>
      </c>
      <c r="ER1010" s="191">
        <f t="shared" si="219"/>
        <v>1.8850045740223087</v>
      </c>
      <c r="ES1010" s="51">
        <f t="shared" si="220"/>
        <v>0.81592152657661821</v>
      </c>
      <c r="ET1010" s="191">
        <f t="shared" si="525"/>
        <v>3.6000461120810376</v>
      </c>
      <c r="EU1010" s="191">
        <f t="shared" si="221"/>
        <v>6.0405118149445425</v>
      </c>
      <c r="EV1010" s="191"/>
      <c r="EW1010" s="191"/>
      <c r="EX1010" s="192" t="str">
        <f t="shared" si="186"/>
        <v>Front</v>
      </c>
      <c r="EY1010" s="145"/>
      <c r="EZ1010" s="191"/>
      <c r="FA1010" s="191"/>
      <c r="FB1010" s="191"/>
      <c r="FC1010" s="191"/>
      <c r="FD1010" s="191"/>
      <c r="FE1010" s="191"/>
      <c r="FF1010" s="192"/>
      <c r="FG1010" s="145"/>
      <c r="FH1010" s="191"/>
      <c r="FI1010" s="191"/>
      <c r="FJ1010" s="191"/>
      <c r="FK1010" s="191"/>
      <c r="FL1010" s="191"/>
      <c r="FM1010" s="191"/>
      <c r="FN1010" s="192"/>
      <c r="FO1010" s="145"/>
      <c r="FP1010" s="191"/>
      <c r="FQ1010" s="191"/>
      <c r="FR1010" s="191"/>
      <c r="FS1010" s="191"/>
      <c r="FT1010" s="191"/>
      <c r="FU1010" s="191"/>
      <c r="FV1010" s="192"/>
      <c r="FW1010" s="191"/>
      <c r="FX1010" s="191"/>
      <c r="FY1010" s="191"/>
      <c r="FZ1010" s="191"/>
      <c r="GA1010" s="191"/>
      <c r="GB1010" s="191"/>
      <c r="GC1010" s="191"/>
      <c r="GD1010" s="210"/>
      <c r="GE1010" s="145"/>
      <c r="GF1010" s="191"/>
      <c r="GG1010" s="191"/>
      <c r="GH1010" s="191"/>
      <c r="GI1010" s="191"/>
      <c r="GJ1010" s="191"/>
      <c r="GK1010" s="191"/>
      <c r="GL1010" s="210"/>
      <c r="GM1010" s="145"/>
      <c r="GN1010" s="191"/>
      <c r="GO1010" s="191"/>
      <c r="GP1010" s="191"/>
      <c r="GQ1010" s="191"/>
      <c r="GR1010" s="191"/>
      <c r="GS1010" s="191"/>
      <c r="GT1010" s="210"/>
      <c r="GU1010" s="145"/>
      <c r="GV1010" s="191"/>
      <c r="GW1010" s="191"/>
      <c r="GX1010" s="191"/>
      <c r="GY1010" s="191"/>
      <c r="GZ1010" s="191"/>
      <c r="HA1010" s="191"/>
      <c r="HB1010" s="210"/>
      <c r="HC1010" s="145"/>
      <c r="HD1010" s="191"/>
      <c r="HE1010" s="191"/>
      <c r="HF1010" s="191"/>
      <c r="HG1010" s="191"/>
      <c r="HH1010" s="191"/>
      <c r="HI1010" s="191"/>
      <c r="HJ1010" s="210"/>
      <c r="HR1010" s="304"/>
    </row>
    <row r="1011" spans="1:226" s="216" customFormat="1" ht="15" customHeight="1" thickBot="1" x14ac:dyDescent="0.3">
      <c r="A1011" s="213"/>
      <c r="B1011" s="133"/>
      <c r="C1011" s="2"/>
      <c r="D1011" s="7"/>
      <c r="E1011" s="8"/>
      <c r="F1011" s="138"/>
      <c r="G1011" s="138"/>
      <c r="H1011" s="9"/>
      <c r="I1011" s="9"/>
      <c r="J1011" s="5"/>
      <c r="K1011" s="5"/>
      <c r="L1011" s="5"/>
      <c r="M1011" s="5"/>
      <c r="N1011" s="10"/>
      <c r="O1011" s="62"/>
      <c r="P1011" s="61"/>
      <c r="Q1011" s="61"/>
      <c r="R1011" s="61"/>
      <c r="S1011" s="137"/>
      <c r="T1011" s="137"/>
      <c r="U1011" s="9"/>
      <c r="V1011" s="12"/>
      <c r="W1011" s="12"/>
      <c r="X1011" s="12"/>
      <c r="Y1011" s="27"/>
      <c r="Z1011" s="69"/>
      <c r="AA1011" s="69"/>
      <c r="AB1011" s="69"/>
      <c r="AC1011" s="69"/>
      <c r="AD1011" s="69"/>
      <c r="AE1011" s="69"/>
      <c r="AF1011" s="69"/>
      <c r="AG1011" s="69"/>
      <c r="AH1011" s="138"/>
      <c r="AI1011" s="36"/>
      <c r="AJ1011" s="36"/>
      <c r="AK1011" s="36"/>
      <c r="AL1011" s="36"/>
      <c r="AM1011" s="36"/>
      <c r="AN1011" s="89"/>
      <c r="AO1011" s="109"/>
      <c r="AP1011" s="214"/>
      <c r="AQ1011" s="6"/>
      <c r="AR1011" s="6"/>
      <c r="AS1011" s="6"/>
      <c r="AT1011" s="12"/>
      <c r="AU1011" s="20"/>
      <c r="AV1011" s="6"/>
      <c r="AW1011" s="6"/>
      <c r="AX1011" s="12"/>
      <c r="AY1011" s="6"/>
      <c r="AZ1011" s="6"/>
      <c r="BA1011" s="6"/>
      <c r="BB1011" s="20"/>
      <c r="BC1011" s="6"/>
      <c r="BD1011" s="6"/>
      <c r="BE1011" s="6"/>
      <c r="BF1011" s="20"/>
      <c r="BG1011" s="6"/>
      <c r="BH1011" s="6"/>
      <c r="BI1011" s="27"/>
      <c r="BJ1011" s="215"/>
      <c r="BK1011" s="162"/>
      <c r="BL1011" s="162"/>
      <c r="BM1011" s="162"/>
      <c r="BN1011" s="163"/>
      <c r="BO1011" s="161"/>
      <c r="BP1011" s="162"/>
      <c r="BQ1011" s="162"/>
      <c r="BR1011" s="162"/>
      <c r="BS1011" s="46"/>
      <c r="BT1011" s="46"/>
      <c r="BU1011" s="46"/>
      <c r="BV1011" s="46"/>
      <c r="BW1011" s="46"/>
      <c r="BX1011" s="162"/>
      <c r="BY1011" s="162"/>
      <c r="BZ1011" s="162"/>
      <c r="CA1011" s="162"/>
      <c r="CB1011" s="162"/>
      <c r="CC1011" s="46"/>
      <c r="CD1011" s="94"/>
      <c r="CE1011" s="63"/>
      <c r="CF1011" s="63"/>
      <c r="CG1011" s="63"/>
      <c r="CH1011" s="63"/>
      <c r="CI1011" s="46"/>
      <c r="CJ1011" s="162"/>
      <c r="CK1011" s="46"/>
      <c r="CL1011" s="46"/>
      <c r="CM1011" s="125"/>
      <c r="CN1011" s="162"/>
      <c r="CO1011" s="126"/>
      <c r="CP1011" s="46"/>
      <c r="CQ1011" s="28"/>
      <c r="CR1011" s="46"/>
      <c r="CS1011" s="46"/>
      <c r="CT1011" s="46"/>
      <c r="CU1011" s="46"/>
      <c r="CV1011" s="46"/>
      <c r="CW1011" s="162"/>
      <c r="CX1011" s="162"/>
      <c r="CY1011" s="125"/>
      <c r="CZ1011" s="162"/>
      <c r="DA1011" s="162"/>
      <c r="DB1011" s="162"/>
      <c r="DC1011" s="63"/>
      <c r="DD1011" s="46"/>
      <c r="DE1011" s="46"/>
      <c r="DF1011" s="46"/>
      <c r="DG1011" s="46"/>
      <c r="DH1011" s="46"/>
      <c r="DI1011" s="46"/>
      <c r="DJ1011" s="162"/>
      <c r="DK1011" s="162"/>
      <c r="DL1011" s="127"/>
      <c r="DM1011" s="162"/>
      <c r="DN1011" s="46"/>
      <c r="DO1011" s="46"/>
      <c r="DP1011" s="46"/>
      <c r="DQ1011" s="162"/>
      <c r="DR1011" s="46"/>
      <c r="DS1011" s="127"/>
      <c r="DT1011" s="162"/>
      <c r="DU1011" s="162"/>
      <c r="DV1011" s="162"/>
      <c r="DW1011" s="162"/>
      <c r="DX1011" s="162"/>
      <c r="DY1011" s="162"/>
      <c r="DZ1011" s="162"/>
      <c r="EA1011" s="162"/>
      <c r="EB1011" s="125"/>
      <c r="EC1011" s="162"/>
      <c r="ED1011" s="162"/>
      <c r="EE1011" s="162"/>
      <c r="EF1011" s="162"/>
      <c r="EG1011" s="162"/>
      <c r="EH1011" s="94"/>
      <c r="EI1011" s="162"/>
      <c r="EJ1011" s="162"/>
      <c r="EK1011" s="162"/>
      <c r="EL1011" s="162"/>
      <c r="EM1011" s="162"/>
      <c r="EN1011" s="162"/>
      <c r="EO1011" s="162"/>
      <c r="EP1011" s="162"/>
      <c r="EQ1011" s="162"/>
      <c r="ER1011" s="162"/>
      <c r="ES1011" s="162"/>
      <c r="ET1011" s="162"/>
      <c r="EU1011" s="162"/>
      <c r="EV1011" s="162"/>
      <c r="EW1011" s="162"/>
      <c r="EX1011" s="162"/>
      <c r="EY1011" s="162"/>
      <c r="EZ1011" s="162"/>
      <c r="FA1011" s="162"/>
      <c r="FB1011" s="162"/>
      <c r="FC1011" s="162"/>
      <c r="FD1011" s="162"/>
      <c r="FE1011" s="162"/>
      <c r="FF1011" s="162"/>
      <c r="FG1011" s="162"/>
      <c r="FH1011" s="162"/>
      <c r="FI1011" s="162"/>
      <c r="FJ1011" s="162"/>
      <c r="FK1011" s="162"/>
      <c r="FL1011" s="162"/>
      <c r="FM1011" s="162"/>
      <c r="FN1011" s="162"/>
      <c r="FO1011" s="162"/>
      <c r="FP1011" s="162"/>
      <c r="FQ1011" s="162"/>
      <c r="FR1011" s="162"/>
      <c r="FS1011" s="162"/>
      <c r="FT1011" s="162"/>
      <c r="FU1011" s="162"/>
      <c r="FV1011" s="162"/>
      <c r="FW1011" s="162"/>
      <c r="FX1011" s="162"/>
      <c r="FY1011" s="162"/>
      <c r="FZ1011" s="162"/>
      <c r="GA1011" s="162"/>
      <c r="GB1011" s="162"/>
      <c r="GC1011" s="162"/>
      <c r="GD1011" s="163"/>
      <c r="GE1011" s="162"/>
      <c r="GF1011" s="162"/>
      <c r="GG1011" s="162"/>
      <c r="GH1011" s="162"/>
      <c r="GI1011" s="162"/>
      <c r="GJ1011" s="162"/>
      <c r="GK1011" s="162"/>
      <c r="GL1011" s="163"/>
      <c r="GM1011" s="162"/>
      <c r="GN1011" s="162"/>
      <c r="GO1011" s="162"/>
      <c r="GP1011" s="162"/>
      <c r="GQ1011" s="162"/>
      <c r="GR1011" s="162"/>
      <c r="GS1011" s="162"/>
      <c r="GT1011" s="163"/>
      <c r="GU1011" s="162"/>
      <c r="GV1011" s="162"/>
      <c r="GW1011" s="162"/>
      <c r="GX1011" s="162"/>
      <c r="GY1011" s="162"/>
      <c r="GZ1011" s="162"/>
      <c r="HA1011" s="162"/>
      <c r="HB1011" s="163"/>
      <c r="HC1011" s="162"/>
      <c r="HD1011" s="162"/>
      <c r="HE1011" s="162"/>
      <c r="HF1011" s="162"/>
      <c r="HG1011" s="162"/>
      <c r="HH1011" s="162"/>
      <c r="HI1011" s="162"/>
      <c r="HJ1011" s="163"/>
      <c r="HK1011" s="162"/>
      <c r="HL1011" s="162"/>
      <c r="HM1011" s="162"/>
      <c r="HN1011" s="162"/>
      <c r="HO1011" s="162"/>
      <c r="HP1011" s="162"/>
      <c r="HQ1011" s="162"/>
      <c r="HR1011" s="163"/>
    </row>
    <row r="1012" spans="1:226" ht="15" customHeight="1" thickBot="1" x14ac:dyDescent="0.3">
      <c r="A1012" s="212" t="s">
        <v>373</v>
      </c>
      <c r="B1012" s="133"/>
      <c r="C1012" s="2">
        <f>COUNT(C11:C1010)</f>
        <v>1000</v>
      </c>
      <c r="D1012" s="7"/>
      <c r="E1012" s="8"/>
      <c r="F1012" s="138"/>
      <c r="G1012" s="138"/>
      <c r="H1012" s="9"/>
      <c r="I1012" s="9"/>
      <c r="J1012" s="5"/>
      <c r="K1012" s="5"/>
      <c r="L1012" s="5"/>
      <c r="M1012" s="5"/>
      <c r="N1012" s="10">
        <f>C1012-COUNT(N11:N67)</f>
        <v>1000</v>
      </c>
      <c r="O1012" s="62"/>
      <c r="P1012" s="61"/>
      <c r="Q1012" s="61"/>
      <c r="R1012" s="61"/>
      <c r="S1012" s="137"/>
      <c r="T1012" s="137"/>
      <c r="U1012" s="9"/>
      <c r="V1012" s="12"/>
      <c r="W1012" s="12"/>
      <c r="X1012" s="12"/>
      <c r="Y1012" s="27"/>
      <c r="Z1012" s="69"/>
      <c r="AA1012" s="69"/>
      <c r="AB1012" s="69"/>
      <c r="AC1012" s="143"/>
      <c r="AD1012" s="143"/>
      <c r="AE1012" s="143"/>
      <c r="AF1012" s="143"/>
      <c r="AG1012" s="143"/>
      <c r="AH1012" s="144"/>
      <c r="AI1012" s="36"/>
      <c r="AJ1012" s="36"/>
      <c r="AK1012" s="36"/>
      <c r="AL1012" s="36"/>
      <c r="AM1012" s="36"/>
      <c r="AN1012" s="89"/>
      <c r="AO1012" s="109"/>
      <c r="AP1012" s="139"/>
      <c r="AQ1012" s="6"/>
      <c r="AR1012" s="6"/>
      <c r="AS1012" s="6"/>
      <c r="AT1012" s="12"/>
      <c r="AU1012" s="20"/>
      <c r="AV1012" s="6"/>
      <c r="AW1012" s="6"/>
      <c r="AX1012" s="12"/>
      <c r="AY1012" s="6"/>
      <c r="AZ1012" s="6"/>
      <c r="BA1012" s="6"/>
      <c r="BB1012" s="20"/>
      <c r="BC1012" s="6"/>
      <c r="BD1012" s="6"/>
      <c r="BE1012" s="6"/>
      <c r="BF1012" s="20"/>
      <c r="BG1012" s="6"/>
      <c r="BH1012" s="6"/>
      <c r="BI1012" s="27"/>
      <c r="BJ1012" s="325"/>
      <c r="BK1012" s="326"/>
      <c r="BL1012" s="326"/>
      <c r="BM1012" s="326"/>
      <c r="BN1012" s="327"/>
      <c r="BO1012" s="147"/>
      <c r="BP1012" s="148"/>
      <c r="BQ1012" s="148"/>
      <c r="BR1012" s="148"/>
      <c r="BS1012" s="46"/>
      <c r="BT1012" s="46"/>
      <c r="BU1012" s="46"/>
      <c r="BV1012" s="46"/>
      <c r="BW1012" s="46"/>
      <c r="BX1012" s="148"/>
      <c r="BY1012" s="148"/>
      <c r="BZ1012" s="148"/>
      <c r="CA1012" s="148"/>
      <c r="CB1012" s="148"/>
      <c r="CC1012" s="46"/>
      <c r="CD1012" s="94"/>
      <c r="CE1012" s="63"/>
      <c r="CF1012" s="63"/>
      <c r="CG1012" s="63"/>
      <c r="CH1012" s="63"/>
      <c r="CI1012" s="46"/>
      <c r="CJ1012" s="148"/>
      <c r="CK1012" s="46"/>
      <c r="CL1012" s="46"/>
      <c r="CM1012" s="125"/>
      <c r="CN1012" s="148"/>
      <c r="CO1012" s="126"/>
      <c r="CP1012" s="46"/>
      <c r="CQ1012" s="28"/>
      <c r="CR1012" s="46"/>
      <c r="CS1012" s="46"/>
      <c r="CT1012" s="46"/>
      <c r="CU1012" s="46"/>
      <c r="CV1012" s="46"/>
      <c r="CW1012" s="148"/>
      <c r="CX1012" s="148"/>
      <c r="CY1012" s="125"/>
      <c r="CZ1012" s="148"/>
      <c r="DA1012" s="148"/>
      <c r="DB1012" s="148"/>
      <c r="DC1012" s="63"/>
      <c r="DD1012" s="46"/>
      <c r="DE1012" s="46"/>
      <c r="DF1012" s="46"/>
      <c r="DG1012" s="46"/>
      <c r="DH1012" s="46"/>
      <c r="DI1012" s="46"/>
      <c r="DJ1012" s="148"/>
      <c r="DK1012" s="148"/>
      <c r="DL1012" s="127"/>
      <c r="DM1012" s="148"/>
      <c r="DN1012" s="46"/>
      <c r="DO1012" s="46"/>
      <c r="DP1012" s="46"/>
      <c r="DQ1012" s="148"/>
      <c r="DR1012" s="46"/>
      <c r="DS1012" s="127"/>
      <c r="DT1012" s="148"/>
      <c r="DU1012" s="148"/>
      <c r="DV1012" s="148"/>
      <c r="DW1012" s="148"/>
      <c r="DX1012" s="148"/>
      <c r="DY1012" s="148"/>
      <c r="DZ1012" s="148"/>
      <c r="EA1012" s="148"/>
      <c r="EB1012" s="125"/>
      <c r="EC1012" s="148"/>
      <c r="ED1012" s="148"/>
      <c r="EE1012" s="148"/>
      <c r="EF1012" s="148"/>
      <c r="EG1012" s="148"/>
      <c r="EH1012" s="94"/>
      <c r="EI1012" s="148"/>
      <c r="EJ1012" s="148"/>
      <c r="EK1012" s="148"/>
      <c r="EL1012" s="148"/>
      <c r="EM1012" s="148"/>
      <c r="EN1012" s="148"/>
      <c r="EO1012" s="148"/>
      <c r="EP1012" s="148"/>
      <c r="EQ1012" s="148"/>
      <c r="ER1012" s="148"/>
      <c r="ES1012" s="148"/>
      <c r="ET1012" s="148"/>
      <c r="EU1012" s="148"/>
      <c r="EV1012" s="148"/>
      <c r="EW1012" s="148"/>
      <c r="EX1012" s="148"/>
      <c r="EY1012" s="148"/>
      <c r="EZ1012" s="148"/>
      <c r="FA1012" s="148"/>
      <c r="FB1012" s="148"/>
      <c r="FC1012" s="148"/>
      <c r="FD1012" s="148"/>
      <c r="FE1012" s="148"/>
      <c r="FF1012" s="148"/>
      <c r="FG1012" s="148"/>
      <c r="FH1012" s="148"/>
      <c r="FI1012" s="148"/>
      <c r="FJ1012" s="148"/>
      <c r="FK1012" s="148"/>
      <c r="FL1012" s="148"/>
      <c r="FM1012" s="148"/>
      <c r="FN1012" s="148"/>
      <c r="FO1012" s="148"/>
      <c r="FP1012" s="148"/>
      <c r="FQ1012" s="148"/>
      <c r="FR1012" s="148"/>
      <c r="FS1012" s="148"/>
      <c r="FT1012" s="148"/>
      <c r="FU1012" s="148"/>
      <c r="FV1012" s="148"/>
      <c r="FW1012" s="148"/>
      <c r="FX1012" s="148"/>
      <c r="FY1012" s="148"/>
      <c r="FZ1012" s="148"/>
      <c r="GA1012" s="148"/>
      <c r="GB1012" s="148"/>
      <c r="GC1012" s="148"/>
      <c r="GD1012" s="149"/>
      <c r="GE1012" s="148"/>
      <c r="GF1012" s="148"/>
      <c r="GG1012" s="148"/>
      <c r="GH1012" s="148"/>
      <c r="GI1012" s="148"/>
      <c r="GJ1012" s="148"/>
      <c r="GK1012" s="148"/>
      <c r="GL1012" s="149"/>
      <c r="GM1012" s="148"/>
      <c r="GN1012" s="148"/>
      <c r="GO1012" s="148"/>
      <c r="GP1012" s="148"/>
      <c r="GQ1012" s="148"/>
      <c r="GR1012" s="148"/>
      <c r="GS1012" s="148"/>
      <c r="GT1012" s="149"/>
      <c r="GU1012" s="148"/>
      <c r="GV1012" s="148"/>
      <c r="GW1012" s="148"/>
      <c r="GX1012" s="148"/>
      <c r="GY1012" s="148"/>
      <c r="GZ1012" s="148"/>
      <c r="HA1012" s="148"/>
      <c r="HB1012" s="149"/>
      <c r="HC1012" s="148"/>
      <c r="HD1012" s="148"/>
      <c r="HE1012" s="148"/>
      <c r="HF1012" s="148"/>
      <c r="HG1012" s="148"/>
      <c r="HH1012" s="148"/>
      <c r="HI1012" s="148"/>
      <c r="HJ1012" s="149"/>
      <c r="HK1012" s="148"/>
      <c r="HL1012" s="148"/>
      <c r="HM1012" s="148"/>
      <c r="HN1012" s="148"/>
      <c r="HO1012" s="148"/>
      <c r="HP1012" s="148"/>
      <c r="HQ1012" s="148"/>
      <c r="HR1012" s="149"/>
    </row>
    <row r="1013" spans="1:226" ht="16.5" customHeight="1" x14ac:dyDescent="0.25">
      <c r="A1013" t="s">
        <v>374</v>
      </c>
      <c r="CQ1013" s="135"/>
    </row>
    <row r="1014" spans="1:226" ht="17.45" customHeight="1" x14ac:dyDescent="0.25">
      <c r="A1014" t="s">
        <v>375</v>
      </c>
      <c r="E1014" t="s">
        <v>376</v>
      </c>
      <c r="J1014" t="s">
        <v>441</v>
      </c>
      <c r="K1014" s="170">
        <v>7</v>
      </c>
      <c r="L1014" s="286">
        <f>K1014/(24*K1015+12*K1014)*SQRT(K1016)</f>
        <v>6.4449836826898879E-2</v>
      </c>
      <c r="CQ1014" s="135"/>
    </row>
    <row r="1015" spans="1:226" ht="16.5" customHeight="1" x14ac:dyDescent="0.25">
      <c r="A1015" t="s">
        <v>377</v>
      </c>
      <c r="J1015" t="s">
        <v>442</v>
      </c>
      <c r="K1015" s="170">
        <v>2.9</v>
      </c>
      <c r="N1015" s="152"/>
      <c r="O1015" s="81"/>
      <c r="P1015" s="29"/>
      <c r="Q1015" s="81"/>
      <c r="R1015" s="60"/>
      <c r="S1015" s="60"/>
      <c r="T1015" s="60"/>
      <c r="U1015" s="59">
        <v>633</v>
      </c>
      <c r="V1015" s="146">
        <v>16.2</v>
      </c>
      <c r="Y1015" s="146">
        <f>V1015*U1015</f>
        <v>10254.6</v>
      </c>
      <c r="Z1015" s="142">
        <f>Y1015/H67</f>
        <v>194.30405369450114</v>
      </c>
      <c r="AQ1015" s="86"/>
      <c r="BH1015" s="73"/>
      <c r="BI1015" s="73"/>
      <c r="BJ1015" s="152"/>
      <c r="BK1015" s="130"/>
      <c r="BL1015" s="130"/>
      <c r="CO1015" s="121"/>
      <c r="CQ1015" s="135"/>
    </row>
    <row r="1016" spans="1:226" x14ac:dyDescent="0.25">
      <c r="J1016" t="s">
        <v>58</v>
      </c>
      <c r="K1016" s="170">
        <v>2</v>
      </c>
      <c r="N1016" s="152"/>
      <c r="O1016" s="81"/>
      <c r="P1016" s="29"/>
      <c r="Q1016" s="81"/>
      <c r="R1016" s="81"/>
      <c r="S1016" s="81"/>
      <c r="T1016" s="81"/>
      <c r="U1016" s="59">
        <v>2075</v>
      </c>
      <c r="V1016" s="155">
        <v>17.2</v>
      </c>
      <c r="Y1016" s="155">
        <f>V1016*U1016</f>
        <v>35690</v>
      </c>
      <c r="Z1016" s="142">
        <f>Y1016/H62</f>
        <v>759.86821720840305</v>
      </c>
      <c r="BH1016" s="11"/>
      <c r="BI1016" s="11"/>
      <c r="BJ1016" s="152"/>
      <c r="BK1016" s="130"/>
      <c r="BL1016" s="130"/>
      <c r="CQ1016" s="135"/>
    </row>
    <row r="1017" spans="1:226" x14ac:dyDescent="0.25">
      <c r="A1017" t="s">
        <v>378</v>
      </c>
      <c r="N1017" s="152"/>
      <c r="O1017" s="81"/>
      <c r="P1017" s="29"/>
      <c r="Q1017" s="81"/>
      <c r="R1017" s="81"/>
      <c r="S1017" s="81"/>
      <c r="T1017" s="81"/>
      <c r="U1017" s="59"/>
      <c r="BH1017" s="11"/>
      <c r="BI1017" s="11"/>
      <c r="BJ1017" s="152"/>
      <c r="BK1017" s="130"/>
      <c r="BL1017" s="130"/>
      <c r="CQ1017" s="135"/>
    </row>
    <row r="1018" spans="1:226" x14ac:dyDescent="0.25">
      <c r="A1018" s="152" t="s">
        <v>379</v>
      </c>
      <c r="B1018" s="152" t="s">
        <v>380</v>
      </c>
      <c r="N1018" s="152"/>
      <c r="O1018" s="81"/>
      <c r="P1018" s="29"/>
      <c r="Q1018" s="81"/>
      <c r="R1018" s="81"/>
      <c r="S1018" s="81"/>
      <c r="T1018" s="81"/>
      <c r="U1018" s="114" t="s">
        <v>381</v>
      </c>
      <c r="BH1018" s="11"/>
      <c r="BI1018" s="11"/>
      <c r="BJ1018" s="152"/>
      <c r="BK1018" s="118"/>
      <c r="BL1018" s="118"/>
      <c r="CQ1018" s="135"/>
    </row>
    <row r="1019" spans="1:226" ht="38.1" customHeight="1" x14ac:dyDescent="0.25">
      <c r="A1019" s="152" t="s">
        <v>382</v>
      </c>
      <c r="B1019" s="328" t="s">
        <v>383</v>
      </c>
      <c r="C1019" s="329"/>
      <c r="D1019" s="329"/>
      <c r="E1019" s="329"/>
      <c r="F1019" s="329"/>
      <c r="G1019" s="329"/>
      <c r="H1019" s="330"/>
      <c r="I1019" s="330"/>
      <c r="J1019" s="329"/>
      <c r="N1019" s="152"/>
      <c r="O1019" s="81"/>
      <c r="P1019" s="29"/>
      <c r="Q1019" s="81"/>
      <c r="R1019" s="81"/>
      <c r="S1019" s="81"/>
      <c r="T1019" s="81"/>
      <c r="U1019" s="115" t="s">
        <v>384</v>
      </c>
      <c r="V1019" s="154"/>
      <c r="W1019" s="154"/>
      <c r="X1019" s="154"/>
      <c r="Y1019" s="154"/>
      <c r="Z1019" s="70"/>
      <c r="AA1019" s="70"/>
      <c r="AB1019" s="97"/>
      <c r="AC1019" s="97"/>
      <c r="AD1019" s="70"/>
      <c r="AE1019" s="70"/>
      <c r="AF1019" s="70"/>
      <c r="AG1019" s="70"/>
      <c r="AH1019" s="16"/>
      <c r="BH1019" s="11"/>
      <c r="BI1019" s="11"/>
      <c r="BJ1019" s="152"/>
      <c r="BK1019" s="118"/>
      <c r="BL1019" s="118"/>
      <c r="CQ1019" s="135"/>
    </row>
    <row r="1020" spans="1:226" x14ac:dyDescent="0.25">
      <c r="A1020" s="152" t="s">
        <v>385</v>
      </c>
      <c r="B1020" s="152" t="s">
        <v>386</v>
      </c>
      <c r="N1020" s="152"/>
      <c r="O1020" s="81"/>
      <c r="P1020" s="29"/>
      <c r="Q1020" s="81"/>
      <c r="R1020" s="81"/>
      <c r="S1020" s="81"/>
      <c r="T1020" s="81"/>
      <c r="U1020" s="114" t="s">
        <v>387</v>
      </c>
      <c r="BH1020" s="11"/>
      <c r="BI1020" s="11"/>
      <c r="CQ1020" s="135"/>
    </row>
    <row r="1021" spans="1:226" x14ac:dyDescent="0.25">
      <c r="A1021" s="152"/>
      <c r="B1021" s="152"/>
      <c r="U1021" s="114"/>
      <c r="BH1021" s="11"/>
      <c r="BI1021" s="11"/>
      <c r="CQ1021" s="135"/>
    </row>
    <row r="1022" spans="1:226" s="148" customFormat="1" ht="15" customHeight="1" thickBot="1" x14ac:dyDescent="0.3">
      <c r="A1022" s="37"/>
      <c r="B1022" s="37"/>
      <c r="F1022" s="159"/>
      <c r="H1022" s="46"/>
      <c r="I1022" s="46"/>
      <c r="K1022" s="169"/>
      <c r="L1022" s="169"/>
      <c r="M1022" s="169"/>
      <c r="N1022" s="38"/>
      <c r="O1022" s="80"/>
      <c r="P1022" s="80"/>
      <c r="Q1022" s="80"/>
      <c r="R1022" s="80"/>
      <c r="S1022" s="80"/>
      <c r="T1022" s="80"/>
      <c r="U1022" s="116"/>
      <c r="V1022" s="46"/>
      <c r="W1022" s="46"/>
      <c r="X1022" s="46"/>
      <c r="Y1022" s="46"/>
      <c r="Z1022" s="69"/>
      <c r="AA1022" s="69"/>
      <c r="AB1022" s="69"/>
      <c r="AC1022" s="69"/>
      <c r="AD1022" s="69"/>
      <c r="AE1022" s="69"/>
      <c r="AF1022" s="69"/>
      <c r="AG1022" s="69"/>
      <c r="AQ1022" s="6"/>
      <c r="AR1022" s="6"/>
      <c r="AS1022" s="6"/>
      <c r="AT1022" s="12"/>
      <c r="AU1022" s="6"/>
      <c r="AV1022" s="6"/>
      <c r="AW1022" s="6"/>
      <c r="AX1022" s="12"/>
      <c r="AY1022" s="6"/>
      <c r="AZ1022" s="6"/>
      <c r="BA1022" s="6"/>
      <c r="BS1022" s="46"/>
      <c r="BT1022" s="46"/>
      <c r="BU1022" s="46"/>
      <c r="BV1022" s="46"/>
      <c r="BW1022" s="46"/>
      <c r="CC1022" s="46"/>
      <c r="CD1022" s="46"/>
      <c r="CE1022" s="63"/>
      <c r="CF1022" s="63"/>
      <c r="CG1022" s="63"/>
      <c r="CH1022" s="63"/>
      <c r="CI1022" s="46"/>
      <c r="CK1022" s="46"/>
      <c r="CL1022" s="46"/>
      <c r="CM1022" s="125"/>
      <c r="CO1022" s="126"/>
      <c r="CP1022" s="46"/>
      <c r="CQ1022" s="28"/>
      <c r="CR1022" s="46"/>
      <c r="CS1022" s="46"/>
      <c r="CT1022" s="46"/>
      <c r="CU1022" s="46"/>
      <c r="CV1022" s="46"/>
      <c r="CY1022" s="125"/>
      <c r="DC1022" s="63"/>
      <c r="DD1022" s="46"/>
      <c r="DE1022" s="46"/>
      <c r="DF1022" s="46"/>
      <c r="DG1022" s="46"/>
      <c r="DH1022" s="46"/>
      <c r="DI1022" s="46"/>
      <c r="DL1022" s="127"/>
      <c r="DN1022" s="46"/>
      <c r="DO1022" s="46"/>
      <c r="DP1022" s="46"/>
      <c r="DR1022" s="46"/>
      <c r="DS1022" s="127"/>
      <c r="EB1022" s="125"/>
      <c r="EH1022" s="46"/>
    </row>
  </sheetData>
  <mergeCells count="1046">
    <mergeCell ref="BJ1007:BN1007"/>
    <mergeCell ref="BJ1008:BN1008"/>
    <mergeCell ref="BJ1009:BN1009"/>
    <mergeCell ref="BJ998:BN998"/>
    <mergeCell ref="BJ999:BN999"/>
    <mergeCell ref="BJ1000:BN1000"/>
    <mergeCell ref="BJ1001:BN1001"/>
    <mergeCell ref="BJ1002:BN1002"/>
    <mergeCell ref="BJ1003:BN1003"/>
    <mergeCell ref="BJ1004:BN1004"/>
    <mergeCell ref="BJ1005:BN1005"/>
    <mergeCell ref="BJ1006:BN1006"/>
    <mergeCell ref="BJ989:BN989"/>
    <mergeCell ref="BJ990:BN990"/>
    <mergeCell ref="BJ991:BN991"/>
    <mergeCell ref="BJ992:BN992"/>
    <mergeCell ref="BJ993:BN993"/>
    <mergeCell ref="BJ994:BN994"/>
    <mergeCell ref="BJ995:BN995"/>
    <mergeCell ref="BJ996:BN996"/>
    <mergeCell ref="BJ997:BN997"/>
    <mergeCell ref="BJ980:BN980"/>
    <mergeCell ref="BJ981:BN981"/>
    <mergeCell ref="BJ982:BN982"/>
    <mergeCell ref="BJ983:BN983"/>
    <mergeCell ref="BJ984:BN984"/>
    <mergeCell ref="BJ985:BN985"/>
    <mergeCell ref="BJ986:BN986"/>
    <mergeCell ref="BJ987:BN987"/>
    <mergeCell ref="BJ988:BN988"/>
    <mergeCell ref="BJ971:BN971"/>
    <mergeCell ref="BJ972:BN972"/>
    <mergeCell ref="BJ973:BN973"/>
    <mergeCell ref="BJ974:BN974"/>
    <mergeCell ref="BJ975:BN975"/>
    <mergeCell ref="BJ976:BN976"/>
    <mergeCell ref="BJ977:BN977"/>
    <mergeCell ref="BJ978:BN978"/>
    <mergeCell ref="BJ979:BN979"/>
    <mergeCell ref="BJ962:BN962"/>
    <mergeCell ref="BJ963:BN963"/>
    <mergeCell ref="BJ964:BN964"/>
    <mergeCell ref="BJ965:BN965"/>
    <mergeCell ref="BJ966:BN966"/>
    <mergeCell ref="BJ967:BN967"/>
    <mergeCell ref="BJ968:BN968"/>
    <mergeCell ref="BJ969:BN969"/>
    <mergeCell ref="BJ970:BN970"/>
    <mergeCell ref="BJ953:BN953"/>
    <mergeCell ref="BJ954:BN954"/>
    <mergeCell ref="BJ955:BN955"/>
    <mergeCell ref="BJ956:BN956"/>
    <mergeCell ref="BJ957:BN957"/>
    <mergeCell ref="BJ958:BN958"/>
    <mergeCell ref="BJ959:BN959"/>
    <mergeCell ref="BJ960:BN960"/>
    <mergeCell ref="BJ961:BN961"/>
    <mergeCell ref="BJ944:BN944"/>
    <mergeCell ref="BJ945:BN945"/>
    <mergeCell ref="BJ946:BN946"/>
    <mergeCell ref="BJ947:BN947"/>
    <mergeCell ref="BJ948:BN948"/>
    <mergeCell ref="BJ949:BN949"/>
    <mergeCell ref="BJ950:BN950"/>
    <mergeCell ref="BJ951:BN951"/>
    <mergeCell ref="BJ952:BN952"/>
    <mergeCell ref="BJ935:BN935"/>
    <mergeCell ref="BJ936:BN936"/>
    <mergeCell ref="BJ937:BN937"/>
    <mergeCell ref="BJ938:BN938"/>
    <mergeCell ref="BJ939:BN939"/>
    <mergeCell ref="BJ940:BN940"/>
    <mergeCell ref="BJ941:BN941"/>
    <mergeCell ref="BJ942:BN942"/>
    <mergeCell ref="BJ943:BN943"/>
    <mergeCell ref="BJ926:BN926"/>
    <mergeCell ref="BJ927:BN927"/>
    <mergeCell ref="BJ928:BN928"/>
    <mergeCell ref="BJ929:BN929"/>
    <mergeCell ref="BJ930:BN930"/>
    <mergeCell ref="BJ931:BN931"/>
    <mergeCell ref="BJ932:BN932"/>
    <mergeCell ref="BJ933:BN933"/>
    <mergeCell ref="BJ934:BN934"/>
    <mergeCell ref="BJ917:BN917"/>
    <mergeCell ref="BJ918:BN918"/>
    <mergeCell ref="BJ919:BN919"/>
    <mergeCell ref="BJ920:BN920"/>
    <mergeCell ref="BJ921:BN921"/>
    <mergeCell ref="BJ922:BN922"/>
    <mergeCell ref="BJ923:BN923"/>
    <mergeCell ref="BJ924:BN924"/>
    <mergeCell ref="BJ925:BN925"/>
    <mergeCell ref="BJ908:BN908"/>
    <mergeCell ref="BJ909:BN909"/>
    <mergeCell ref="BJ910:BN910"/>
    <mergeCell ref="BJ911:BN911"/>
    <mergeCell ref="BJ912:BN912"/>
    <mergeCell ref="BJ913:BN913"/>
    <mergeCell ref="BJ914:BN914"/>
    <mergeCell ref="BJ915:BN915"/>
    <mergeCell ref="BJ916:BN916"/>
    <mergeCell ref="BJ899:BN899"/>
    <mergeCell ref="BJ900:BN900"/>
    <mergeCell ref="BJ901:BN901"/>
    <mergeCell ref="BJ902:BN902"/>
    <mergeCell ref="BJ903:BN903"/>
    <mergeCell ref="BJ904:BN904"/>
    <mergeCell ref="BJ905:BN905"/>
    <mergeCell ref="BJ906:BN906"/>
    <mergeCell ref="BJ907:BN907"/>
    <mergeCell ref="BJ890:BN890"/>
    <mergeCell ref="BJ891:BN891"/>
    <mergeCell ref="BJ892:BN892"/>
    <mergeCell ref="BJ893:BN893"/>
    <mergeCell ref="BJ894:BN894"/>
    <mergeCell ref="BJ895:BN895"/>
    <mergeCell ref="BJ896:BN896"/>
    <mergeCell ref="BJ897:BN897"/>
    <mergeCell ref="BJ898:BN898"/>
    <mergeCell ref="BJ881:BN881"/>
    <mergeCell ref="BJ882:BN882"/>
    <mergeCell ref="BJ883:BN883"/>
    <mergeCell ref="BJ884:BN884"/>
    <mergeCell ref="BJ885:BN885"/>
    <mergeCell ref="BJ886:BN886"/>
    <mergeCell ref="BJ887:BN887"/>
    <mergeCell ref="BJ888:BN888"/>
    <mergeCell ref="BJ889:BN889"/>
    <mergeCell ref="BJ872:BN872"/>
    <mergeCell ref="BJ873:BN873"/>
    <mergeCell ref="BJ874:BN874"/>
    <mergeCell ref="BJ875:BN875"/>
    <mergeCell ref="BJ876:BN876"/>
    <mergeCell ref="BJ877:BN877"/>
    <mergeCell ref="BJ878:BN878"/>
    <mergeCell ref="BJ879:BN879"/>
    <mergeCell ref="BJ880:BN880"/>
    <mergeCell ref="BJ863:BN863"/>
    <mergeCell ref="BJ864:BN864"/>
    <mergeCell ref="BJ865:BN865"/>
    <mergeCell ref="BJ866:BN866"/>
    <mergeCell ref="BJ867:BN867"/>
    <mergeCell ref="BJ868:BN868"/>
    <mergeCell ref="BJ869:BN869"/>
    <mergeCell ref="BJ870:BN870"/>
    <mergeCell ref="BJ871:BN871"/>
    <mergeCell ref="BJ854:BN854"/>
    <mergeCell ref="BJ855:BN855"/>
    <mergeCell ref="BJ856:BN856"/>
    <mergeCell ref="BJ857:BN857"/>
    <mergeCell ref="BJ858:BN858"/>
    <mergeCell ref="BJ859:BN859"/>
    <mergeCell ref="BJ860:BN860"/>
    <mergeCell ref="BJ861:BN861"/>
    <mergeCell ref="BJ862:BN862"/>
    <mergeCell ref="BJ845:BN845"/>
    <mergeCell ref="BJ846:BN846"/>
    <mergeCell ref="BJ847:BN847"/>
    <mergeCell ref="BJ848:BN848"/>
    <mergeCell ref="BJ849:BN849"/>
    <mergeCell ref="BJ850:BN850"/>
    <mergeCell ref="BJ851:BN851"/>
    <mergeCell ref="BJ852:BN852"/>
    <mergeCell ref="BJ853:BN853"/>
    <mergeCell ref="BJ836:BN836"/>
    <mergeCell ref="BJ837:BN837"/>
    <mergeCell ref="BJ838:BN838"/>
    <mergeCell ref="BJ839:BN839"/>
    <mergeCell ref="BJ840:BN840"/>
    <mergeCell ref="BJ841:BN841"/>
    <mergeCell ref="BJ842:BN842"/>
    <mergeCell ref="BJ843:BN843"/>
    <mergeCell ref="BJ844:BN844"/>
    <mergeCell ref="BJ827:BN827"/>
    <mergeCell ref="BJ828:BN828"/>
    <mergeCell ref="BJ829:BN829"/>
    <mergeCell ref="BJ830:BN830"/>
    <mergeCell ref="BJ831:BN831"/>
    <mergeCell ref="BJ832:BN832"/>
    <mergeCell ref="BJ833:BN833"/>
    <mergeCell ref="BJ834:BN834"/>
    <mergeCell ref="BJ835:BN835"/>
    <mergeCell ref="BJ818:BN818"/>
    <mergeCell ref="BJ819:BN819"/>
    <mergeCell ref="BJ820:BN820"/>
    <mergeCell ref="BJ821:BN821"/>
    <mergeCell ref="BJ822:BN822"/>
    <mergeCell ref="BJ823:BN823"/>
    <mergeCell ref="BJ824:BN824"/>
    <mergeCell ref="BJ825:BN825"/>
    <mergeCell ref="BJ826:BN826"/>
    <mergeCell ref="BJ809:BN809"/>
    <mergeCell ref="BJ810:BN810"/>
    <mergeCell ref="BJ811:BN811"/>
    <mergeCell ref="BJ812:BN812"/>
    <mergeCell ref="BJ813:BN813"/>
    <mergeCell ref="BJ814:BN814"/>
    <mergeCell ref="BJ815:BN815"/>
    <mergeCell ref="BJ816:BN816"/>
    <mergeCell ref="BJ817:BN817"/>
    <mergeCell ref="BJ800:BN800"/>
    <mergeCell ref="BJ801:BN801"/>
    <mergeCell ref="BJ802:BN802"/>
    <mergeCell ref="BJ803:BN803"/>
    <mergeCell ref="BJ804:BN804"/>
    <mergeCell ref="BJ805:BN805"/>
    <mergeCell ref="BJ806:BN806"/>
    <mergeCell ref="BJ807:BN807"/>
    <mergeCell ref="BJ808:BN808"/>
    <mergeCell ref="BJ791:BN791"/>
    <mergeCell ref="BJ792:BN792"/>
    <mergeCell ref="BJ793:BN793"/>
    <mergeCell ref="BJ794:BN794"/>
    <mergeCell ref="BJ795:BN795"/>
    <mergeCell ref="BJ796:BN796"/>
    <mergeCell ref="BJ797:BN797"/>
    <mergeCell ref="BJ798:BN798"/>
    <mergeCell ref="BJ799:BN799"/>
    <mergeCell ref="BJ782:BN782"/>
    <mergeCell ref="BJ783:BN783"/>
    <mergeCell ref="BJ784:BN784"/>
    <mergeCell ref="BJ785:BN785"/>
    <mergeCell ref="BJ786:BN786"/>
    <mergeCell ref="BJ787:BN787"/>
    <mergeCell ref="BJ788:BN788"/>
    <mergeCell ref="BJ789:BN789"/>
    <mergeCell ref="BJ790:BN790"/>
    <mergeCell ref="BJ773:BN773"/>
    <mergeCell ref="BJ774:BN774"/>
    <mergeCell ref="BJ775:BN775"/>
    <mergeCell ref="BJ776:BN776"/>
    <mergeCell ref="BJ777:BN777"/>
    <mergeCell ref="BJ778:BN778"/>
    <mergeCell ref="BJ779:BN779"/>
    <mergeCell ref="BJ780:BN780"/>
    <mergeCell ref="BJ781:BN781"/>
    <mergeCell ref="BJ764:BN764"/>
    <mergeCell ref="BJ765:BN765"/>
    <mergeCell ref="BJ766:BN766"/>
    <mergeCell ref="BJ767:BN767"/>
    <mergeCell ref="BJ768:BN768"/>
    <mergeCell ref="BJ769:BN769"/>
    <mergeCell ref="BJ770:BN770"/>
    <mergeCell ref="BJ771:BN771"/>
    <mergeCell ref="BJ772:BN772"/>
    <mergeCell ref="BJ755:BN755"/>
    <mergeCell ref="BJ756:BN756"/>
    <mergeCell ref="BJ757:BN757"/>
    <mergeCell ref="BJ758:BN758"/>
    <mergeCell ref="BJ759:BN759"/>
    <mergeCell ref="BJ760:BN760"/>
    <mergeCell ref="BJ761:BN761"/>
    <mergeCell ref="BJ762:BN762"/>
    <mergeCell ref="BJ763:BN763"/>
    <mergeCell ref="BJ746:BN746"/>
    <mergeCell ref="BJ747:BN747"/>
    <mergeCell ref="BJ748:BN748"/>
    <mergeCell ref="BJ749:BN749"/>
    <mergeCell ref="BJ750:BN750"/>
    <mergeCell ref="BJ751:BN751"/>
    <mergeCell ref="BJ752:BN752"/>
    <mergeCell ref="BJ753:BN753"/>
    <mergeCell ref="BJ754:BN754"/>
    <mergeCell ref="BJ737:BN737"/>
    <mergeCell ref="BJ738:BN738"/>
    <mergeCell ref="BJ739:BN739"/>
    <mergeCell ref="BJ740:BN740"/>
    <mergeCell ref="BJ741:BN741"/>
    <mergeCell ref="BJ742:BN742"/>
    <mergeCell ref="BJ743:BN743"/>
    <mergeCell ref="BJ744:BN744"/>
    <mergeCell ref="BJ745:BN745"/>
    <mergeCell ref="BJ728:BN728"/>
    <mergeCell ref="BJ729:BN729"/>
    <mergeCell ref="BJ730:BN730"/>
    <mergeCell ref="BJ731:BN731"/>
    <mergeCell ref="BJ732:BN732"/>
    <mergeCell ref="BJ733:BN733"/>
    <mergeCell ref="BJ734:BN734"/>
    <mergeCell ref="BJ735:BN735"/>
    <mergeCell ref="BJ736:BN736"/>
    <mergeCell ref="BJ719:BN719"/>
    <mergeCell ref="BJ720:BN720"/>
    <mergeCell ref="BJ721:BN721"/>
    <mergeCell ref="BJ722:BN722"/>
    <mergeCell ref="BJ723:BN723"/>
    <mergeCell ref="BJ724:BN724"/>
    <mergeCell ref="BJ725:BN725"/>
    <mergeCell ref="BJ726:BN726"/>
    <mergeCell ref="BJ727:BN727"/>
    <mergeCell ref="BJ710:BN710"/>
    <mergeCell ref="BJ711:BN711"/>
    <mergeCell ref="BJ712:BN712"/>
    <mergeCell ref="BJ713:BN713"/>
    <mergeCell ref="BJ714:BN714"/>
    <mergeCell ref="BJ715:BN715"/>
    <mergeCell ref="BJ716:BN716"/>
    <mergeCell ref="BJ717:BN717"/>
    <mergeCell ref="BJ718:BN718"/>
    <mergeCell ref="BJ701:BN701"/>
    <mergeCell ref="BJ702:BN702"/>
    <mergeCell ref="BJ703:BN703"/>
    <mergeCell ref="BJ704:BN704"/>
    <mergeCell ref="BJ705:BN705"/>
    <mergeCell ref="BJ706:BN706"/>
    <mergeCell ref="BJ707:BN707"/>
    <mergeCell ref="BJ708:BN708"/>
    <mergeCell ref="BJ709:BN709"/>
    <mergeCell ref="BJ692:BN692"/>
    <mergeCell ref="BJ693:BN693"/>
    <mergeCell ref="BJ694:BN694"/>
    <mergeCell ref="BJ695:BN695"/>
    <mergeCell ref="BJ696:BN696"/>
    <mergeCell ref="BJ697:BN697"/>
    <mergeCell ref="BJ698:BN698"/>
    <mergeCell ref="BJ699:BN699"/>
    <mergeCell ref="BJ700:BN700"/>
    <mergeCell ref="BJ683:BN683"/>
    <mergeCell ref="BJ684:BN684"/>
    <mergeCell ref="BJ685:BN685"/>
    <mergeCell ref="BJ686:BN686"/>
    <mergeCell ref="BJ687:BN687"/>
    <mergeCell ref="BJ688:BN688"/>
    <mergeCell ref="BJ689:BN689"/>
    <mergeCell ref="BJ690:BN690"/>
    <mergeCell ref="BJ691:BN691"/>
    <mergeCell ref="BJ674:BN674"/>
    <mergeCell ref="BJ675:BN675"/>
    <mergeCell ref="BJ676:BN676"/>
    <mergeCell ref="BJ677:BN677"/>
    <mergeCell ref="BJ678:BN678"/>
    <mergeCell ref="BJ679:BN679"/>
    <mergeCell ref="BJ680:BN680"/>
    <mergeCell ref="BJ681:BN681"/>
    <mergeCell ref="BJ682:BN682"/>
    <mergeCell ref="BJ665:BN665"/>
    <mergeCell ref="BJ666:BN666"/>
    <mergeCell ref="BJ667:BN667"/>
    <mergeCell ref="BJ668:BN668"/>
    <mergeCell ref="BJ669:BN669"/>
    <mergeCell ref="BJ670:BN670"/>
    <mergeCell ref="BJ671:BN671"/>
    <mergeCell ref="BJ672:BN672"/>
    <mergeCell ref="BJ673:BN673"/>
    <mergeCell ref="BJ656:BN656"/>
    <mergeCell ref="BJ657:BN657"/>
    <mergeCell ref="BJ658:BN658"/>
    <mergeCell ref="BJ659:BN659"/>
    <mergeCell ref="BJ660:BN660"/>
    <mergeCell ref="BJ661:BN661"/>
    <mergeCell ref="BJ662:BN662"/>
    <mergeCell ref="BJ663:BN663"/>
    <mergeCell ref="BJ664:BN664"/>
    <mergeCell ref="BJ647:BN647"/>
    <mergeCell ref="BJ648:BN648"/>
    <mergeCell ref="BJ649:BN649"/>
    <mergeCell ref="BJ650:BN650"/>
    <mergeCell ref="BJ651:BN651"/>
    <mergeCell ref="BJ652:BN652"/>
    <mergeCell ref="BJ653:BN653"/>
    <mergeCell ref="BJ654:BN654"/>
    <mergeCell ref="BJ655:BN655"/>
    <mergeCell ref="BJ638:BN638"/>
    <mergeCell ref="BJ639:BN639"/>
    <mergeCell ref="BJ640:BN640"/>
    <mergeCell ref="BJ641:BN641"/>
    <mergeCell ref="BJ642:BN642"/>
    <mergeCell ref="BJ643:BN643"/>
    <mergeCell ref="BJ644:BN644"/>
    <mergeCell ref="BJ645:BN645"/>
    <mergeCell ref="BJ646:BN646"/>
    <mergeCell ref="BJ629:BN629"/>
    <mergeCell ref="BJ630:BN630"/>
    <mergeCell ref="BJ631:BN631"/>
    <mergeCell ref="BJ632:BN632"/>
    <mergeCell ref="BJ633:BN633"/>
    <mergeCell ref="BJ634:BN634"/>
    <mergeCell ref="BJ635:BN635"/>
    <mergeCell ref="BJ636:BN636"/>
    <mergeCell ref="BJ637:BN637"/>
    <mergeCell ref="BJ620:BN620"/>
    <mergeCell ref="BJ621:BN621"/>
    <mergeCell ref="BJ622:BN622"/>
    <mergeCell ref="BJ623:BN623"/>
    <mergeCell ref="BJ624:BN624"/>
    <mergeCell ref="BJ625:BN625"/>
    <mergeCell ref="BJ626:BN626"/>
    <mergeCell ref="BJ627:BN627"/>
    <mergeCell ref="BJ628:BN628"/>
    <mergeCell ref="BJ611:BN611"/>
    <mergeCell ref="BJ612:BN612"/>
    <mergeCell ref="BJ613:BN613"/>
    <mergeCell ref="BJ614:BN614"/>
    <mergeCell ref="BJ615:BN615"/>
    <mergeCell ref="BJ616:BN616"/>
    <mergeCell ref="BJ617:BN617"/>
    <mergeCell ref="BJ618:BN618"/>
    <mergeCell ref="BJ619:BN619"/>
    <mergeCell ref="BJ602:BN602"/>
    <mergeCell ref="BJ603:BN603"/>
    <mergeCell ref="BJ604:BN604"/>
    <mergeCell ref="BJ605:BN605"/>
    <mergeCell ref="BJ606:BN606"/>
    <mergeCell ref="BJ607:BN607"/>
    <mergeCell ref="BJ608:BN608"/>
    <mergeCell ref="BJ609:BN609"/>
    <mergeCell ref="BJ610:BN610"/>
    <mergeCell ref="BJ593:BN593"/>
    <mergeCell ref="BJ594:BN594"/>
    <mergeCell ref="BJ595:BN595"/>
    <mergeCell ref="BJ596:BN596"/>
    <mergeCell ref="BJ597:BN597"/>
    <mergeCell ref="BJ598:BN598"/>
    <mergeCell ref="BJ599:BN599"/>
    <mergeCell ref="BJ600:BN600"/>
    <mergeCell ref="BJ601:BN601"/>
    <mergeCell ref="BJ584:BN584"/>
    <mergeCell ref="BJ585:BN585"/>
    <mergeCell ref="BJ586:BN586"/>
    <mergeCell ref="BJ587:BN587"/>
    <mergeCell ref="BJ588:BN588"/>
    <mergeCell ref="BJ589:BN589"/>
    <mergeCell ref="BJ590:BN590"/>
    <mergeCell ref="BJ591:BN591"/>
    <mergeCell ref="BJ592:BN592"/>
    <mergeCell ref="BJ575:BN575"/>
    <mergeCell ref="BJ576:BN576"/>
    <mergeCell ref="BJ577:BN577"/>
    <mergeCell ref="BJ578:BN578"/>
    <mergeCell ref="BJ579:BN579"/>
    <mergeCell ref="BJ580:BN580"/>
    <mergeCell ref="BJ581:BN581"/>
    <mergeCell ref="BJ582:BN582"/>
    <mergeCell ref="BJ583:BN583"/>
    <mergeCell ref="BJ566:BN566"/>
    <mergeCell ref="BJ567:BN567"/>
    <mergeCell ref="BJ568:BN568"/>
    <mergeCell ref="BJ569:BN569"/>
    <mergeCell ref="BJ570:BN570"/>
    <mergeCell ref="BJ571:BN571"/>
    <mergeCell ref="BJ572:BN572"/>
    <mergeCell ref="BJ573:BN573"/>
    <mergeCell ref="BJ574:BN574"/>
    <mergeCell ref="BJ557:BN557"/>
    <mergeCell ref="BJ558:BN558"/>
    <mergeCell ref="BJ559:BN559"/>
    <mergeCell ref="BJ560:BN560"/>
    <mergeCell ref="BJ561:BN561"/>
    <mergeCell ref="BJ562:BN562"/>
    <mergeCell ref="BJ563:BN563"/>
    <mergeCell ref="BJ564:BN564"/>
    <mergeCell ref="BJ565:BN565"/>
    <mergeCell ref="BJ548:BN548"/>
    <mergeCell ref="BJ549:BN549"/>
    <mergeCell ref="BJ550:BN550"/>
    <mergeCell ref="BJ551:BN551"/>
    <mergeCell ref="BJ552:BN552"/>
    <mergeCell ref="BJ553:BN553"/>
    <mergeCell ref="BJ554:BN554"/>
    <mergeCell ref="BJ555:BN555"/>
    <mergeCell ref="BJ556:BN556"/>
    <mergeCell ref="BJ539:BN539"/>
    <mergeCell ref="BJ540:BN540"/>
    <mergeCell ref="BJ541:BN541"/>
    <mergeCell ref="BJ542:BN542"/>
    <mergeCell ref="BJ543:BN543"/>
    <mergeCell ref="BJ544:BN544"/>
    <mergeCell ref="BJ545:BN545"/>
    <mergeCell ref="BJ546:BN546"/>
    <mergeCell ref="BJ547:BN547"/>
    <mergeCell ref="BJ530:BN530"/>
    <mergeCell ref="BJ531:BN531"/>
    <mergeCell ref="BJ532:BN532"/>
    <mergeCell ref="BJ533:BN533"/>
    <mergeCell ref="BJ534:BN534"/>
    <mergeCell ref="BJ535:BN535"/>
    <mergeCell ref="BJ536:BN536"/>
    <mergeCell ref="BJ537:BN537"/>
    <mergeCell ref="BJ538:BN538"/>
    <mergeCell ref="BJ521:BN521"/>
    <mergeCell ref="BJ522:BN522"/>
    <mergeCell ref="BJ523:BN523"/>
    <mergeCell ref="BJ524:BN524"/>
    <mergeCell ref="BJ525:BN525"/>
    <mergeCell ref="BJ526:BN526"/>
    <mergeCell ref="BJ527:BN527"/>
    <mergeCell ref="BJ528:BN528"/>
    <mergeCell ref="BJ529:BN529"/>
    <mergeCell ref="BJ512:BN512"/>
    <mergeCell ref="BJ513:BN513"/>
    <mergeCell ref="BJ514:BN514"/>
    <mergeCell ref="BJ515:BN515"/>
    <mergeCell ref="BJ516:BN516"/>
    <mergeCell ref="BJ517:BN517"/>
    <mergeCell ref="BJ518:BN518"/>
    <mergeCell ref="BJ519:BN519"/>
    <mergeCell ref="BJ520:BN520"/>
    <mergeCell ref="BJ503:BN503"/>
    <mergeCell ref="BJ504:BN504"/>
    <mergeCell ref="BJ505:BN505"/>
    <mergeCell ref="BJ506:BN506"/>
    <mergeCell ref="BJ507:BN507"/>
    <mergeCell ref="BJ508:BN508"/>
    <mergeCell ref="BJ509:BN509"/>
    <mergeCell ref="BJ510:BN510"/>
    <mergeCell ref="BJ511:BN511"/>
    <mergeCell ref="BJ494:BN494"/>
    <mergeCell ref="BJ495:BN495"/>
    <mergeCell ref="BJ496:BN496"/>
    <mergeCell ref="BJ497:BN497"/>
    <mergeCell ref="BJ498:BN498"/>
    <mergeCell ref="BJ499:BN499"/>
    <mergeCell ref="BJ500:BN500"/>
    <mergeCell ref="BJ501:BN501"/>
    <mergeCell ref="BJ502:BN502"/>
    <mergeCell ref="BJ485:BN485"/>
    <mergeCell ref="BJ486:BN486"/>
    <mergeCell ref="BJ487:BN487"/>
    <mergeCell ref="BJ488:BN488"/>
    <mergeCell ref="BJ489:BN489"/>
    <mergeCell ref="BJ490:BN490"/>
    <mergeCell ref="BJ491:BN491"/>
    <mergeCell ref="BJ492:BN492"/>
    <mergeCell ref="BJ493:BN493"/>
    <mergeCell ref="BJ476:BN476"/>
    <mergeCell ref="BJ477:BN477"/>
    <mergeCell ref="BJ478:BN478"/>
    <mergeCell ref="BJ479:BN479"/>
    <mergeCell ref="BJ480:BN480"/>
    <mergeCell ref="BJ481:BN481"/>
    <mergeCell ref="BJ482:BN482"/>
    <mergeCell ref="BJ483:BN483"/>
    <mergeCell ref="BJ484:BN484"/>
    <mergeCell ref="BJ467:BN467"/>
    <mergeCell ref="BJ468:BN468"/>
    <mergeCell ref="BJ469:BN469"/>
    <mergeCell ref="BJ470:BN470"/>
    <mergeCell ref="BJ471:BN471"/>
    <mergeCell ref="BJ472:BN472"/>
    <mergeCell ref="BJ473:BN473"/>
    <mergeCell ref="BJ474:BN474"/>
    <mergeCell ref="BJ475:BN475"/>
    <mergeCell ref="BJ458:BN458"/>
    <mergeCell ref="BJ459:BN459"/>
    <mergeCell ref="BJ460:BN460"/>
    <mergeCell ref="BJ461:BN461"/>
    <mergeCell ref="BJ462:BN462"/>
    <mergeCell ref="BJ463:BN463"/>
    <mergeCell ref="BJ464:BN464"/>
    <mergeCell ref="BJ465:BN465"/>
    <mergeCell ref="BJ466:BN466"/>
    <mergeCell ref="BJ449:BN449"/>
    <mergeCell ref="BJ450:BN450"/>
    <mergeCell ref="BJ451:BN451"/>
    <mergeCell ref="BJ452:BN452"/>
    <mergeCell ref="BJ453:BN453"/>
    <mergeCell ref="BJ454:BN454"/>
    <mergeCell ref="BJ455:BN455"/>
    <mergeCell ref="BJ456:BN456"/>
    <mergeCell ref="BJ457:BN457"/>
    <mergeCell ref="BJ440:BN440"/>
    <mergeCell ref="BJ441:BN441"/>
    <mergeCell ref="BJ442:BN442"/>
    <mergeCell ref="BJ443:BN443"/>
    <mergeCell ref="BJ444:BN444"/>
    <mergeCell ref="BJ445:BN445"/>
    <mergeCell ref="BJ446:BN446"/>
    <mergeCell ref="BJ447:BN447"/>
    <mergeCell ref="BJ448:BN448"/>
    <mergeCell ref="BJ431:BN431"/>
    <mergeCell ref="BJ432:BN432"/>
    <mergeCell ref="BJ433:BN433"/>
    <mergeCell ref="BJ434:BN434"/>
    <mergeCell ref="BJ435:BN435"/>
    <mergeCell ref="BJ436:BN436"/>
    <mergeCell ref="BJ437:BN437"/>
    <mergeCell ref="BJ438:BN438"/>
    <mergeCell ref="BJ439:BN439"/>
    <mergeCell ref="BJ422:BN422"/>
    <mergeCell ref="BJ423:BN423"/>
    <mergeCell ref="BJ424:BN424"/>
    <mergeCell ref="BJ425:BN425"/>
    <mergeCell ref="BJ426:BN426"/>
    <mergeCell ref="BJ427:BN427"/>
    <mergeCell ref="BJ428:BN428"/>
    <mergeCell ref="BJ429:BN429"/>
    <mergeCell ref="BJ430:BN430"/>
    <mergeCell ref="BJ413:BN413"/>
    <mergeCell ref="BJ414:BN414"/>
    <mergeCell ref="BJ415:BN415"/>
    <mergeCell ref="BJ416:BN416"/>
    <mergeCell ref="BJ417:BN417"/>
    <mergeCell ref="BJ418:BN418"/>
    <mergeCell ref="BJ419:BN419"/>
    <mergeCell ref="BJ420:BN420"/>
    <mergeCell ref="BJ421:BN421"/>
    <mergeCell ref="BJ404:BN404"/>
    <mergeCell ref="BJ405:BN405"/>
    <mergeCell ref="BJ406:BN406"/>
    <mergeCell ref="BJ407:BN407"/>
    <mergeCell ref="BJ408:BN408"/>
    <mergeCell ref="BJ409:BN409"/>
    <mergeCell ref="BJ410:BN410"/>
    <mergeCell ref="BJ411:BN411"/>
    <mergeCell ref="BJ412:BN412"/>
    <mergeCell ref="BJ395:BN395"/>
    <mergeCell ref="BJ396:BN396"/>
    <mergeCell ref="BJ397:BN397"/>
    <mergeCell ref="BJ398:BN398"/>
    <mergeCell ref="BJ399:BN399"/>
    <mergeCell ref="BJ400:BN400"/>
    <mergeCell ref="BJ401:BN401"/>
    <mergeCell ref="BJ402:BN402"/>
    <mergeCell ref="BJ403:BN403"/>
    <mergeCell ref="BJ386:BN386"/>
    <mergeCell ref="BJ387:BN387"/>
    <mergeCell ref="BJ388:BN388"/>
    <mergeCell ref="BJ389:BN389"/>
    <mergeCell ref="BJ390:BN390"/>
    <mergeCell ref="BJ391:BN391"/>
    <mergeCell ref="BJ392:BN392"/>
    <mergeCell ref="BJ393:BN393"/>
    <mergeCell ref="BJ394:BN394"/>
    <mergeCell ref="BJ377:BN377"/>
    <mergeCell ref="BJ378:BN378"/>
    <mergeCell ref="BJ379:BN379"/>
    <mergeCell ref="BJ380:BN380"/>
    <mergeCell ref="BJ381:BN381"/>
    <mergeCell ref="BJ382:BN382"/>
    <mergeCell ref="BJ383:BN383"/>
    <mergeCell ref="BJ384:BN384"/>
    <mergeCell ref="BJ385:BN385"/>
    <mergeCell ref="BJ368:BN368"/>
    <mergeCell ref="BJ369:BN369"/>
    <mergeCell ref="BJ370:BN370"/>
    <mergeCell ref="BJ371:BN371"/>
    <mergeCell ref="BJ372:BN372"/>
    <mergeCell ref="BJ373:BN373"/>
    <mergeCell ref="BJ374:BN374"/>
    <mergeCell ref="BJ375:BN375"/>
    <mergeCell ref="BJ376:BN376"/>
    <mergeCell ref="BJ359:BN359"/>
    <mergeCell ref="BJ360:BN360"/>
    <mergeCell ref="BJ361:BN361"/>
    <mergeCell ref="BJ362:BN362"/>
    <mergeCell ref="BJ363:BN363"/>
    <mergeCell ref="BJ364:BN364"/>
    <mergeCell ref="BJ365:BN365"/>
    <mergeCell ref="BJ366:BN366"/>
    <mergeCell ref="BJ367:BN367"/>
    <mergeCell ref="BJ350:BN350"/>
    <mergeCell ref="BJ351:BN351"/>
    <mergeCell ref="BJ352:BN352"/>
    <mergeCell ref="BJ353:BN353"/>
    <mergeCell ref="BJ354:BN354"/>
    <mergeCell ref="BJ355:BN355"/>
    <mergeCell ref="BJ356:BN356"/>
    <mergeCell ref="BJ357:BN357"/>
    <mergeCell ref="BJ358:BN358"/>
    <mergeCell ref="BJ341:BN341"/>
    <mergeCell ref="BJ342:BN342"/>
    <mergeCell ref="BJ343:BN343"/>
    <mergeCell ref="BJ344:BN344"/>
    <mergeCell ref="BJ345:BN345"/>
    <mergeCell ref="BJ346:BN346"/>
    <mergeCell ref="BJ347:BN347"/>
    <mergeCell ref="BJ348:BN348"/>
    <mergeCell ref="BJ349:BN349"/>
    <mergeCell ref="BJ332:BN332"/>
    <mergeCell ref="BJ333:BN333"/>
    <mergeCell ref="BJ334:BN334"/>
    <mergeCell ref="BJ335:BN335"/>
    <mergeCell ref="BJ336:BN336"/>
    <mergeCell ref="BJ337:BN337"/>
    <mergeCell ref="BJ338:BN338"/>
    <mergeCell ref="BJ339:BN339"/>
    <mergeCell ref="BJ340:BN340"/>
    <mergeCell ref="BJ323:BN323"/>
    <mergeCell ref="BJ324:BN324"/>
    <mergeCell ref="BJ325:BN325"/>
    <mergeCell ref="BJ326:BN326"/>
    <mergeCell ref="BJ327:BN327"/>
    <mergeCell ref="BJ328:BN328"/>
    <mergeCell ref="BJ329:BN329"/>
    <mergeCell ref="BJ330:BN330"/>
    <mergeCell ref="BJ331:BN331"/>
    <mergeCell ref="BJ314:BN314"/>
    <mergeCell ref="BJ315:BN315"/>
    <mergeCell ref="BJ316:BN316"/>
    <mergeCell ref="BJ317:BN317"/>
    <mergeCell ref="BJ318:BN318"/>
    <mergeCell ref="BJ319:BN319"/>
    <mergeCell ref="BJ320:BN320"/>
    <mergeCell ref="BJ321:BN321"/>
    <mergeCell ref="BJ322:BN322"/>
    <mergeCell ref="BJ305:BN305"/>
    <mergeCell ref="BJ306:BN306"/>
    <mergeCell ref="BJ307:BN307"/>
    <mergeCell ref="BJ308:BN308"/>
    <mergeCell ref="BJ309:BN309"/>
    <mergeCell ref="BJ310:BN310"/>
    <mergeCell ref="BJ311:BN311"/>
    <mergeCell ref="BJ312:BN312"/>
    <mergeCell ref="BJ313:BN313"/>
    <mergeCell ref="BJ296:BN296"/>
    <mergeCell ref="BJ297:BN297"/>
    <mergeCell ref="BJ298:BN298"/>
    <mergeCell ref="BJ299:BN299"/>
    <mergeCell ref="BJ300:BN300"/>
    <mergeCell ref="BJ301:BN301"/>
    <mergeCell ref="BJ302:BN302"/>
    <mergeCell ref="BJ303:BN303"/>
    <mergeCell ref="BJ304:BN304"/>
    <mergeCell ref="BJ287:BN287"/>
    <mergeCell ref="BJ288:BN288"/>
    <mergeCell ref="BJ289:BN289"/>
    <mergeCell ref="BJ290:BN290"/>
    <mergeCell ref="BJ291:BN291"/>
    <mergeCell ref="BJ292:BN292"/>
    <mergeCell ref="BJ293:BN293"/>
    <mergeCell ref="BJ294:BN294"/>
    <mergeCell ref="BJ295:BN295"/>
    <mergeCell ref="BJ278:BN278"/>
    <mergeCell ref="BJ279:BN279"/>
    <mergeCell ref="BJ280:BN280"/>
    <mergeCell ref="BJ281:BN281"/>
    <mergeCell ref="BJ282:BN282"/>
    <mergeCell ref="BJ283:BN283"/>
    <mergeCell ref="BJ284:BN284"/>
    <mergeCell ref="BJ285:BN285"/>
    <mergeCell ref="BJ286:BN286"/>
    <mergeCell ref="BJ269:BN269"/>
    <mergeCell ref="BJ270:BN270"/>
    <mergeCell ref="BJ271:BN271"/>
    <mergeCell ref="BJ272:BN272"/>
    <mergeCell ref="BJ273:BN273"/>
    <mergeCell ref="BJ274:BN274"/>
    <mergeCell ref="BJ275:BN275"/>
    <mergeCell ref="BJ276:BN276"/>
    <mergeCell ref="BJ277:BN277"/>
    <mergeCell ref="BJ260:BN260"/>
    <mergeCell ref="BJ261:BN261"/>
    <mergeCell ref="BJ262:BN262"/>
    <mergeCell ref="BJ263:BN263"/>
    <mergeCell ref="BJ264:BN264"/>
    <mergeCell ref="BJ265:BN265"/>
    <mergeCell ref="BJ266:BN266"/>
    <mergeCell ref="BJ267:BN267"/>
    <mergeCell ref="BJ268:BN268"/>
    <mergeCell ref="BJ251:BN251"/>
    <mergeCell ref="BJ252:BN252"/>
    <mergeCell ref="BJ253:BN253"/>
    <mergeCell ref="BJ254:BN254"/>
    <mergeCell ref="BJ255:BN255"/>
    <mergeCell ref="BJ256:BN256"/>
    <mergeCell ref="BJ257:BN257"/>
    <mergeCell ref="BJ258:BN258"/>
    <mergeCell ref="BJ259:BN259"/>
    <mergeCell ref="BJ242:BN242"/>
    <mergeCell ref="BJ243:BN243"/>
    <mergeCell ref="BJ244:BN244"/>
    <mergeCell ref="BJ245:BN245"/>
    <mergeCell ref="BJ246:BN246"/>
    <mergeCell ref="BJ247:BN247"/>
    <mergeCell ref="BJ248:BN248"/>
    <mergeCell ref="BJ249:BN249"/>
    <mergeCell ref="BJ250:BN250"/>
    <mergeCell ref="BJ233:BN233"/>
    <mergeCell ref="BJ234:BN234"/>
    <mergeCell ref="BJ235:BN235"/>
    <mergeCell ref="BJ236:BN236"/>
    <mergeCell ref="BJ237:BN237"/>
    <mergeCell ref="BJ238:BN238"/>
    <mergeCell ref="BJ239:BN239"/>
    <mergeCell ref="BJ240:BN240"/>
    <mergeCell ref="BJ241:BN241"/>
    <mergeCell ref="BJ224:BN224"/>
    <mergeCell ref="BJ225:BN225"/>
    <mergeCell ref="BJ226:BN226"/>
    <mergeCell ref="BJ227:BN227"/>
    <mergeCell ref="BJ228:BN228"/>
    <mergeCell ref="BJ229:BN229"/>
    <mergeCell ref="BJ230:BN230"/>
    <mergeCell ref="BJ231:BN231"/>
    <mergeCell ref="BJ232:BN232"/>
    <mergeCell ref="BJ215:BN215"/>
    <mergeCell ref="BJ216:BN216"/>
    <mergeCell ref="BJ217:BN217"/>
    <mergeCell ref="BJ218:BN218"/>
    <mergeCell ref="BJ219:BN219"/>
    <mergeCell ref="BJ220:BN220"/>
    <mergeCell ref="BJ221:BN221"/>
    <mergeCell ref="BJ222:BN222"/>
    <mergeCell ref="BJ223:BN223"/>
    <mergeCell ref="BJ206:BN206"/>
    <mergeCell ref="BJ207:BN207"/>
    <mergeCell ref="BJ208:BN208"/>
    <mergeCell ref="BJ209:BN209"/>
    <mergeCell ref="BJ210:BN210"/>
    <mergeCell ref="BJ211:BN211"/>
    <mergeCell ref="BJ212:BN212"/>
    <mergeCell ref="BJ213:BN213"/>
    <mergeCell ref="BJ214:BN214"/>
    <mergeCell ref="BJ197:BN197"/>
    <mergeCell ref="BJ198:BN198"/>
    <mergeCell ref="BJ199:BN199"/>
    <mergeCell ref="BJ200:BN200"/>
    <mergeCell ref="BJ201:BN201"/>
    <mergeCell ref="BJ202:BN202"/>
    <mergeCell ref="BJ203:BN203"/>
    <mergeCell ref="BJ204:BN204"/>
    <mergeCell ref="BJ205:BN205"/>
    <mergeCell ref="BJ188:BN188"/>
    <mergeCell ref="BJ189:BN189"/>
    <mergeCell ref="BJ190:BN190"/>
    <mergeCell ref="BJ191:BN191"/>
    <mergeCell ref="BJ192:BN192"/>
    <mergeCell ref="BJ193:BN193"/>
    <mergeCell ref="BJ194:BN194"/>
    <mergeCell ref="BJ195:BN195"/>
    <mergeCell ref="BJ196:BN196"/>
    <mergeCell ref="BJ179:BN179"/>
    <mergeCell ref="BJ180:BN180"/>
    <mergeCell ref="BJ181:BN181"/>
    <mergeCell ref="BJ182:BN182"/>
    <mergeCell ref="BJ183:BN183"/>
    <mergeCell ref="BJ184:BN184"/>
    <mergeCell ref="BJ185:BN185"/>
    <mergeCell ref="BJ186:BN186"/>
    <mergeCell ref="BJ187:BN187"/>
    <mergeCell ref="BJ8:BN8"/>
    <mergeCell ref="BJ10:BN10"/>
    <mergeCell ref="BJ9:BN9"/>
    <mergeCell ref="BJ160:BN160"/>
    <mergeCell ref="BJ161:BN161"/>
    <mergeCell ref="BJ162:BN162"/>
    <mergeCell ref="BJ163:BN163"/>
    <mergeCell ref="BJ164:BN164"/>
    <mergeCell ref="BJ165:BN165"/>
    <mergeCell ref="BJ159:BN159"/>
    <mergeCell ref="BJ1010:BN1010"/>
    <mergeCell ref="BJ150:BN150"/>
    <mergeCell ref="BJ151:BN151"/>
    <mergeCell ref="BJ152:BN152"/>
    <mergeCell ref="BJ153:BN153"/>
    <mergeCell ref="BJ154:BN154"/>
    <mergeCell ref="BJ155:BN155"/>
    <mergeCell ref="BJ156:BN156"/>
    <mergeCell ref="BJ157:BN157"/>
    <mergeCell ref="BJ158:BN158"/>
    <mergeCell ref="BJ166:BN166"/>
    <mergeCell ref="BJ167:BN167"/>
    <mergeCell ref="BJ168:BN168"/>
    <mergeCell ref="BJ169:BN169"/>
    <mergeCell ref="BJ170:BN170"/>
    <mergeCell ref="BJ171:BN171"/>
    <mergeCell ref="BJ172:BN172"/>
    <mergeCell ref="BJ173:BN173"/>
    <mergeCell ref="BJ174:BN174"/>
    <mergeCell ref="BJ175:BN175"/>
    <mergeCell ref="BJ176:BN176"/>
    <mergeCell ref="BJ177:BN177"/>
    <mergeCell ref="BJ178:BN178"/>
    <mergeCell ref="BJ141:BN141"/>
    <mergeCell ref="BJ142:BN142"/>
    <mergeCell ref="BJ143:BN143"/>
    <mergeCell ref="BJ144:BN144"/>
    <mergeCell ref="BJ145:BN145"/>
    <mergeCell ref="BJ146:BN146"/>
    <mergeCell ref="BJ147:BN147"/>
    <mergeCell ref="BJ148:BN148"/>
    <mergeCell ref="BJ149:BN149"/>
    <mergeCell ref="BJ132:BN132"/>
    <mergeCell ref="BJ133:BN133"/>
    <mergeCell ref="BJ134:BN134"/>
    <mergeCell ref="BJ135:BN135"/>
    <mergeCell ref="BJ136:BN136"/>
    <mergeCell ref="BJ137:BN137"/>
    <mergeCell ref="BJ138:BN138"/>
    <mergeCell ref="BJ139:BN139"/>
    <mergeCell ref="BJ140:BN140"/>
    <mergeCell ref="BJ123:BN123"/>
    <mergeCell ref="BJ124:BN124"/>
    <mergeCell ref="BJ125:BN125"/>
    <mergeCell ref="BJ126:BN126"/>
    <mergeCell ref="BJ127:BN127"/>
    <mergeCell ref="BJ128:BN128"/>
    <mergeCell ref="BJ129:BN129"/>
    <mergeCell ref="BJ130:BN130"/>
    <mergeCell ref="BJ131:BN131"/>
    <mergeCell ref="BJ114:BN114"/>
    <mergeCell ref="BJ115:BN115"/>
    <mergeCell ref="BJ116:BN116"/>
    <mergeCell ref="BJ117:BN117"/>
    <mergeCell ref="BJ118:BN118"/>
    <mergeCell ref="BJ119:BN119"/>
    <mergeCell ref="BJ120:BN120"/>
    <mergeCell ref="BJ121:BN121"/>
    <mergeCell ref="BJ122:BN122"/>
    <mergeCell ref="BJ105:BN105"/>
    <mergeCell ref="BJ106:BN106"/>
    <mergeCell ref="BJ107:BN107"/>
    <mergeCell ref="BJ108:BN108"/>
    <mergeCell ref="BJ109:BN109"/>
    <mergeCell ref="BJ110:BN110"/>
    <mergeCell ref="BJ111:BN111"/>
    <mergeCell ref="BJ112:BN112"/>
    <mergeCell ref="BJ113:BN113"/>
    <mergeCell ref="BJ96:BN96"/>
    <mergeCell ref="BJ97:BN97"/>
    <mergeCell ref="BJ98:BN98"/>
    <mergeCell ref="BJ99:BN99"/>
    <mergeCell ref="BJ100:BN100"/>
    <mergeCell ref="BJ101:BN101"/>
    <mergeCell ref="BJ102:BN102"/>
    <mergeCell ref="BJ103:BN103"/>
    <mergeCell ref="BJ104:BN104"/>
    <mergeCell ref="BJ87:BN87"/>
    <mergeCell ref="BJ88:BN88"/>
    <mergeCell ref="BJ89:BN89"/>
    <mergeCell ref="BJ90:BN90"/>
    <mergeCell ref="BJ91:BN91"/>
    <mergeCell ref="BJ92:BN92"/>
    <mergeCell ref="BJ93:BN93"/>
    <mergeCell ref="BJ94:BN94"/>
    <mergeCell ref="BJ95:BN95"/>
    <mergeCell ref="BJ78:BN78"/>
    <mergeCell ref="BJ79:BN79"/>
    <mergeCell ref="BJ80:BN80"/>
    <mergeCell ref="BJ81:BN81"/>
    <mergeCell ref="BJ82:BN82"/>
    <mergeCell ref="BJ83:BN83"/>
    <mergeCell ref="BJ84:BN84"/>
    <mergeCell ref="BJ85:BN85"/>
    <mergeCell ref="BJ86:BN86"/>
    <mergeCell ref="BJ69:BN69"/>
    <mergeCell ref="BJ70:BN70"/>
    <mergeCell ref="BJ71:BN71"/>
    <mergeCell ref="BJ72:BN72"/>
    <mergeCell ref="BJ73:BN73"/>
    <mergeCell ref="BJ74:BN74"/>
    <mergeCell ref="BJ75:BN75"/>
    <mergeCell ref="BJ76:BN76"/>
    <mergeCell ref="BJ77:BN77"/>
    <mergeCell ref="BJ33:BN33"/>
    <mergeCell ref="BJ34:BN34"/>
    <mergeCell ref="BJ35:BN35"/>
    <mergeCell ref="BJ36:BN36"/>
    <mergeCell ref="BJ37:BN37"/>
    <mergeCell ref="BJ38:BN38"/>
    <mergeCell ref="BJ68:BN68"/>
    <mergeCell ref="BJ59:BN59"/>
    <mergeCell ref="BJ60:BN60"/>
    <mergeCell ref="BJ49:BN49"/>
    <mergeCell ref="BJ50:BN50"/>
    <mergeCell ref="BJ51:BN51"/>
    <mergeCell ref="BJ52:BN52"/>
    <mergeCell ref="BJ53:BN53"/>
    <mergeCell ref="BJ39:BN39"/>
    <mergeCell ref="BJ41:BN41"/>
    <mergeCell ref="BJ42:BN42"/>
    <mergeCell ref="BJ43:BN43"/>
    <mergeCell ref="BJ44:BN44"/>
    <mergeCell ref="BJ45:BN45"/>
    <mergeCell ref="BJ46:BN46"/>
    <mergeCell ref="BJ47:BN47"/>
    <mergeCell ref="BJ48:BN48"/>
    <mergeCell ref="BJ29:BN29"/>
    <mergeCell ref="BJ31:BN31"/>
    <mergeCell ref="BJ32:BN32"/>
    <mergeCell ref="BJ11:BN11"/>
    <mergeCell ref="BJ12:BN12"/>
    <mergeCell ref="BJ13:BN13"/>
    <mergeCell ref="BJ14:BN14"/>
    <mergeCell ref="BJ15:BN15"/>
    <mergeCell ref="BJ16:BN16"/>
    <mergeCell ref="BJ17:BN17"/>
    <mergeCell ref="BJ18:BN18"/>
    <mergeCell ref="BJ19:BN19"/>
    <mergeCell ref="BJ20:BN20"/>
    <mergeCell ref="BJ21:BN21"/>
    <mergeCell ref="BJ22:BN22"/>
    <mergeCell ref="BJ23:BN23"/>
    <mergeCell ref="BJ24:BN24"/>
    <mergeCell ref="BJ25:BN25"/>
    <mergeCell ref="BJ26:BN26"/>
    <mergeCell ref="BJ27:BN27"/>
    <mergeCell ref="EQ4:EX4"/>
    <mergeCell ref="A3:D4"/>
    <mergeCell ref="AU4:AW4"/>
    <mergeCell ref="AY4:BA4"/>
    <mergeCell ref="DP4:DX4"/>
    <mergeCell ref="CE4:CJ4"/>
    <mergeCell ref="EH3:HR3"/>
    <mergeCell ref="BO3:CC3"/>
    <mergeCell ref="BJ3:BN3"/>
    <mergeCell ref="E3:Y3"/>
    <mergeCell ref="CD3:EG3"/>
    <mergeCell ref="Z3:BI3"/>
    <mergeCell ref="BF4:BI4"/>
    <mergeCell ref="GU4:HB4"/>
    <mergeCell ref="HC4:HJ4"/>
    <mergeCell ref="HK4:HR4"/>
    <mergeCell ref="GE4:GL4"/>
    <mergeCell ref="GM4:GT4"/>
    <mergeCell ref="FO4:FV4"/>
    <mergeCell ref="FW4:GD4"/>
    <mergeCell ref="EY4:FF4"/>
    <mergeCell ref="FG4:FN4"/>
    <mergeCell ref="BS4:BW4"/>
    <mergeCell ref="AQ4:AT4"/>
    <mergeCell ref="J4:S4"/>
    <mergeCell ref="U4:Y4"/>
    <mergeCell ref="BJ1012:BN1012"/>
    <mergeCell ref="B1019:J1019"/>
    <mergeCell ref="BJ40:BN40"/>
    <mergeCell ref="EI4:EP4"/>
    <mergeCell ref="BB4:BE4"/>
    <mergeCell ref="BJ4:BN7"/>
    <mergeCell ref="DY4:EG4"/>
    <mergeCell ref="CW4:DC4"/>
    <mergeCell ref="CK4:CP4"/>
    <mergeCell ref="BO4:BR4"/>
    <mergeCell ref="BX4:CC4"/>
    <mergeCell ref="CQ4:CV4"/>
    <mergeCell ref="DD4:DI4"/>
    <mergeCell ref="DJ4:DO4"/>
    <mergeCell ref="E4:G4"/>
    <mergeCell ref="AJ4:AP4"/>
    <mergeCell ref="H4:I4"/>
    <mergeCell ref="BJ30:BN30"/>
    <mergeCell ref="BJ54:BN54"/>
    <mergeCell ref="BJ55:BN55"/>
    <mergeCell ref="BJ56:BN56"/>
    <mergeCell ref="BJ57:BN57"/>
    <mergeCell ref="BJ58:BN58"/>
    <mergeCell ref="Z4:AH4"/>
    <mergeCell ref="BJ28:BN28"/>
    <mergeCell ref="BJ61:BN61"/>
    <mergeCell ref="BJ62:BN62"/>
    <mergeCell ref="BJ63:BN63"/>
    <mergeCell ref="BJ64:BN64"/>
    <mergeCell ref="BJ65:BN65"/>
    <mergeCell ref="BJ66:BN66"/>
    <mergeCell ref="BJ67:BN67"/>
  </mergeCells>
  <conditionalFormatting sqref="E11:E1010">
    <cfRule type="colorScale" priority="671">
      <colorScale>
        <cfvo type="min"/>
        <cfvo type="percentile" val="50"/>
        <cfvo type="max"/>
        <color rgb="FF63BE7B"/>
        <color rgb="FFFFEB84"/>
        <color rgb="FFF8696B"/>
      </colorScale>
    </cfRule>
  </conditionalFormatting>
  <conditionalFormatting sqref="H11:H1010">
    <cfRule type="colorScale" priority="801">
      <colorScale>
        <cfvo type="min"/>
        <cfvo type="percentile" val="50"/>
        <cfvo type="max"/>
        <color rgb="FF63BE7B"/>
        <color rgb="FFFFEB84"/>
        <color rgb="FFF8696B"/>
      </colorScale>
    </cfRule>
  </conditionalFormatting>
  <conditionalFormatting sqref="I11:I1010">
    <cfRule type="colorScale" priority="666">
      <colorScale>
        <cfvo type="min"/>
        <cfvo type="percentile" val="50"/>
        <cfvo type="max"/>
        <color rgb="FF63BE7B"/>
        <color rgb="FFFFEB84"/>
        <color rgb="FFF8696B"/>
      </colorScale>
    </cfRule>
  </conditionalFormatting>
  <conditionalFormatting sqref="K11:K1010">
    <cfRule type="colorScale" priority="64">
      <colorScale>
        <cfvo type="min"/>
        <cfvo type="percentile" val="50"/>
        <cfvo type="max"/>
        <color rgb="FF63BE7B"/>
        <color rgb="FFFFEB84"/>
        <color rgb="FFF8696B"/>
      </colorScale>
    </cfRule>
  </conditionalFormatting>
  <conditionalFormatting sqref="K11:M1010">
    <cfRule type="colorScale" priority="667">
      <colorScale>
        <cfvo type="min"/>
        <cfvo type="percentile" val="50"/>
        <cfvo type="max"/>
        <color rgb="FF63BE7B"/>
        <color rgb="FFFFEB84"/>
        <color rgb="FFF8696B"/>
      </colorScale>
    </cfRule>
  </conditionalFormatting>
  <conditionalFormatting sqref="L11:L1010">
    <cfRule type="colorScale" priority="63">
      <colorScale>
        <cfvo type="min"/>
        <cfvo type="percentile" val="50"/>
        <cfvo type="max"/>
        <color rgb="FF63BE7B"/>
        <color rgb="FFFFEB84"/>
        <color rgb="FFF8696B"/>
      </colorScale>
    </cfRule>
  </conditionalFormatting>
  <conditionalFormatting sqref="M11:M1010">
    <cfRule type="colorScale" priority="62">
      <colorScale>
        <cfvo type="min"/>
        <cfvo type="percentile" val="50"/>
        <cfvo type="max"/>
        <color rgb="FF63BE7B"/>
        <color rgb="FFFFEB84"/>
        <color rgb="FFF8696B"/>
      </colorScale>
    </cfRule>
  </conditionalFormatting>
  <conditionalFormatting sqref="N1015:N1020">
    <cfRule type="colorScale" priority="594">
      <colorScale>
        <cfvo type="min"/>
        <cfvo type="percentile" val="50"/>
        <cfvo type="max"/>
        <color rgb="FF63BE7B"/>
        <color rgb="FFFFEB84"/>
        <color rgb="FFF8696B"/>
      </colorScale>
    </cfRule>
  </conditionalFormatting>
  <conditionalFormatting sqref="O11:O1010">
    <cfRule type="colorScale" priority="822">
      <colorScale>
        <cfvo type="min"/>
        <cfvo type="percentile" val="50"/>
        <cfvo type="max"/>
        <color rgb="FF63BE7B"/>
        <color rgb="FFFFEB84"/>
        <color rgb="FFF8696B"/>
      </colorScale>
    </cfRule>
  </conditionalFormatting>
  <conditionalFormatting sqref="O1015:O1020">
    <cfRule type="colorScale" priority="593">
      <colorScale>
        <cfvo type="min"/>
        <cfvo type="percentile" val="50"/>
        <cfvo type="max"/>
        <color rgb="FF63BE7B"/>
        <color rgb="FFFFEB84"/>
        <color rgb="FFF8696B"/>
      </colorScale>
    </cfRule>
  </conditionalFormatting>
  <conditionalFormatting sqref="P1015:P1020">
    <cfRule type="colorScale" priority="587">
      <colorScale>
        <cfvo type="min"/>
        <cfvo type="percentile" val="50"/>
        <cfvo type="max"/>
        <color rgb="FF63BE7B"/>
        <color rgb="FFFFEB84"/>
        <color rgb="FFF8696B"/>
      </colorScale>
    </cfRule>
  </conditionalFormatting>
  <conditionalFormatting sqref="Q1015:Q1020">
    <cfRule type="colorScale" priority="590">
      <colorScale>
        <cfvo type="min"/>
        <cfvo type="percentile" val="50"/>
        <cfvo type="max"/>
        <color rgb="FFF8696B"/>
        <color rgb="FFFFEB84"/>
        <color rgb="FF63BE7B"/>
      </colorScale>
    </cfRule>
  </conditionalFormatting>
  <conditionalFormatting sqref="R11:R1010">
    <cfRule type="colorScale" priority="828">
      <colorScale>
        <cfvo type="min"/>
        <cfvo type="percentile" val="50"/>
        <cfvo type="max"/>
        <color rgb="FF63BE7B"/>
        <color rgb="FFFFEB84"/>
        <color rgb="FFF8696B"/>
      </colorScale>
    </cfRule>
  </conditionalFormatting>
  <conditionalFormatting sqref="R1015:R1020">
    <cfRule type="colorScale" priority="588">
      <colorScale>
        <cfvo type="min"/>
        <cfvo type="percentile" val="50"/>
        <cfvo type="max"/>
        <color rgb="FFF8696B"/>
        <color rgb="FFFCFCFF"/>
        <color rgb="FF63BE7B"/>
      </colorScale>
    </cfRule>
    <cfRule type="colorScale" priority="591">
      <colorScale>
        <cfvo type="min"/>
        <cfvo type="percentile" val="50"/>
        <cfvo type="max"/>
        <color rgb="FFF8696B"/>
        <color rgb="FFFFEB84"/>
        <color rgb="FF63BE7B"/>
      </colorScale>
    </cfRule>
  </conditionalFormatting>
  <conditionalFormatting sqref="S11:T1010">
    <cfRule type="colorScale" priority="830">
      <colorScale>
        <cfvo type="min"/>
        <cfvo type="percentile" val="50"/>
        <cfvo type="max"/>
        <color rgb="FF63BE7B"/>
        <color rgb="FFFFEB84"/>
        <color rgb="FFF8696B"/>
      </colorScale>
    </cfRule>
  </conditionalFormatting>
  <conditionalFormatting sqref="S1015:T1020">
    <cfRule type="colorScale" priority="589">
      <colorScale>
        <cfvo type="min"/>
        <cfvo type="percentile" val="50"/>
        <cfvo type="max"/>
        <color rgb="FFF8696B"/>
        <color rgb="FFFCFCFF"/>
        <color rgb="FF63BE7B"/>
      </colorScale>
    </cfRule>
    <cfRule type="colorScale" priority="592">
      <colorScale>
        <cfvo type="min"/>
        <cfvo type="percentile" val="50"/>
        <cfvo type="max"/>
        <color rgb="FFF8696B"/>
        <color rgb="FFFFEB84"/>
        <color rgb="FF63BE7B"/>
      </colorScale>
    </cfRule>
  </conditionalFormatting>
  <conditionalFormatting sqref="W11:X1010">
    <cfRule type="cellIs" dxfId="9" priority="65" operator="greaterThan">
      <formula>6</formula>
    </cfRule>
  </conditionalFormatting>
  <conditionalFormatting sqref="Y11:Y1010">
    <cfRule type="colorScale" priority="61">
      <colorScale>
        <cfvo type="min"/>
        <cfvo type="percentile" val="50"/>
        <cfvo type="max"/>
        <color rgb="FF63BE7B"/>
        <color rgb="FFFFEB84"/>
        <color rgb="FFF8696B"/>
      </colorScale>
    </cfRule>
    <cfRule type="colorScale" priority="815">
      <colorScale>
        <cfvo type="min"/>
        <cfvo type="percentile" val="50"/>
        <cfvo type="max"/>
        <color rgb="FFF8696B"/>
        <color rgb="FFFFEB84"/>
        <color rgb="FF63BE7B"/>
      </colorScale>
    </cfRule>
  </conditionalFormatting>
  <conditionalFormatting sqref="Z11:Z53">
    <cfRule type="colorScale" priority="455">
      <colorScale>
        <cfvo type="min"/>
        <cfvo type="percentile" val="50"/>
        <cfvo type="max"/>
        <color rgb="FF63BE7B"/>
        <color rgb="FFFFEB84"/>
        <color rgb="FFF8696B"/>
      </colorScale>
    </cfRule>
  </conditionalFormatting>
  <conditionalFormatting sqref="Z11:Z1010">
    <cfRule type="colorScale" priority="539">
      <colorScale>
        <cfvo type="min"/>
        <cfvo type="percentile" val="50"/>
        <cfvo type="max"/>
        <color rgb="FF63BE7B"/>
        <color rgb="FFFFEB84"/>
        <color rgb="FFF8696B"/>
      </colorScale>
    </cfRule>
  </conditionalFormatting>
  <conditionalFormatting sqref="Z54:Z68 Z72:Z86 Z90:Z107 Z111:Z125 Z129:Z158">
    <cfRule type="colorScale" priority="820">
      <colorScale>
        <cfvo type="min"/>
        <cfvo type="percentile" val="50"/>
        <cfvo type="max"/>
        <color rgb="FF63BE7B"/>
        <color rgb="FFFFEB84"/>
        <color rgb="FFF8696B"/>
      </colorScale>
    </cfRule>
  </conditionalFormatting>
  <conditionalFormatting sqref="Z69:Z71">
    <cfRule type="colorScale" priority="60">
      <colorScale>
        <cfvo type="min"/>
        <cfvo type="percentile" val="50"/>
        <cfvo type="max"/>
        <color rgb="FF63BE7B"/>
        <color rgb="FFFFEB84"/>
        <color rgb="FFF8696B"/>
      </colorScale>
    </cfRule>
  </conditionalFormatting>
  <conditionalFormatting sqref="Z87:Z89">
    <cfRule type="colorScale" priority="59">
      <colorScale>
        <cfvo type="min"/>
        <cfvo type="percentile" val="50"/>
        <cfvo type="max"/>
        <color rgb="FF63BE7B"/>
        <color rgb="FFFFEB84"/>
        <color rgb="FFF8696B"/>
      </colorScale>
    </cfRule>
  </conditionalFormatting>
  <conditionalFormatting sqref="Z108:Z110">
    <cfRule type="colorScale" priority="58">
      <colorScale>
        <cfvo type="min"/>
        <cfvo type="percentile" val="50"/>
        <cfvo type="max"/>
        <color rgb="FF63BE7B"/>
        <color rgb="FFFFEB84"/>
        <color rgb="FFF8696B"/>
      </colorScale>
    </cfRule>
  </conditionalFormatting>
  <conditionalFormatting sqref="Z126:Z128">
    <cfRule type="colorScale" priority="57">
      <colorScale>
        <cfvo type="min"/>
        <cfvo type="percentile" val="50"/>
        <cfvo type="max"/>
        <color rgb="FF63BE7B"/>
        <color rgb="FFFFEB84"/>
        <color rgb="FFF8696B"/>
      </colorScale>
    </cfRule>
  </conditionalFormatting>
  <conditionalFormatting sqref="Z306 Z159 Z600 Z453 Z1010 Z650 Z797">
    <cfRule type="colorScale" priority="56">
      <colorScale>
        <cfvo type="min"/>
        <cfvo type="percentile" val="50"/>
        <cfvo type="max"/>
        <color rgb="FF63BE7B"/>
        <color rgb="FFFFEB84"/>
        <color rgb="FFF8696B"/>
      </colorScale>
    </cfRule>
  </conditionalFormatting>
  <conditionalFormatting sqref="Z160:Z200">
    <cfRule type="colorScale" priority="46">
      <colorScale>
        <cfvo type="min"/>
        <cfvo type="percentile" val="50"/>
        <cfvo type="max"/>
        <color rgb="FF63BE7B"/>
        <color rgb="FFFFEB84"/>
        <color rgb="FFF8696B"/>
      </colorScale>
    </cfRule>
  </conditionalFormatting>
  <conditionalFormatting sqref="Z201:Z215 Z219:Z233 Z237:Z254 Z258:Z272 Z276:Z305">
    <cfRule type="colorScale" priority="47">
      <colorScale>
        <cfvo type="min"/>
        <cfvo type="percentile" val="50"/>
        <cfvo type="max"/>
        <color rgb="FF63BE7B"/>
        <color rgb="FFFFEB84"/>
        <color rgb="FFF8696B"/>
      </colorScale>
    </cfRule>
  </conditionalFormatting>
  <conditionalFormatting sqref="Z216:Z218">
    <cfRule type="colorScale" priority="45">
      <colorScale>
        <cfvo type="min"/>
        <cfvo type="percentile" val="50"/>
        <cfvo type="max"/>
        <color rgb="FF63BE7B"/>
        <color rgb="FFFFEB84"/>
        <color rgb="FFF8696B"/>
      </colorScale>
    </cfRule>
  </conditionalFormatting>
  <conditionalFormatting sqref="Z234:Z236">
    <cfRule type="colorScale" priority="44">
      <colorScale>
        <cfvo type="min"/>
        <cfvo type="percentile" val="50"/>
        <cfvo type="max"/>
        <color rgb="FF63BE7B"/>
        <color rgb="FFFFEB84"/>
        <color rgb="FFF8696B"/>
      </colorScale>
    </cfRule>
  </conditionalFormatting>
  <conditionalFormatting sqref="Z255:Z257">
    <cfRule type="colorScale" priority="43">
      <colorScale>
        <cfvo type="min"/>
        <cfvo type="percentile" val="50"/>
        <cfvo type="max"/>
        <color rgb="FF63BE7B"/>
        <color rgb="FFFFEB84"/>
        <color rgb="FFF8696B"/>
      </colorScale>
    </cfRule>
  </conditionalFormatting>
  <conditionalFormatting sqref="Z273:Z275">
    <cfRule type="colorScale" priority="42">
      <colorScale>
        <cfvo type="min"/>
        <cfvo type="percentile" val="50"/>
        <cfvo type="max"/>
        <color rgb="FF63BE7B"/>
        <color rgb="FFFFEB84"/>
        <color rgb="FFF8696B"/>
      </colorScale>
    </cfRule>
  </conditionalFormatting>
  <conditionalFormatting sqref="Z307:Z347">
    <cfRule type="colorScale" priority="40">
      <colorScale>
        <cfvo type="min"/>
        <cfvo type="percentile" val="50"/>
        <cfvo type="max"/>
        <color rgb="FF63BE7B"/>
        <color rgb="FFFFEB84"/>
        <color rgb="FFF8696B"/>
      </colorScale>
    </cfRule>
  </conditionalFormatting>
  <conditionalFormatting sqref="Z348:Z362 Z366:Z380 Z384:Z401 Z405:Z419 Z423:Z452">
    <cfRule type="colorScale" priority="41">
      <colorScale>
        <cfvo type="min"/>
        <cfvo type="percentile" val="50"/>
        <cfvo type="max"/>
        <color rgb="FF63BE7B"/>
        <color rgb="FFFFEB84"/>
        <color rgb="FFF8696B"/>
      </colorScale>
    </cfRule>
  </conditionalFormatting>
  <conditionalFormatting sqref="Z363:Z365">
    <cfRule type="colorScale" priority="39">
      <colorScale>
        <cfvo type="min"/>
        <cfvo type="percentile" val="50"/>
        <cfvo type="max"/>
        <color rgb="FF63BE7B"/>
        <color rgb="FFFFEB84"/>
        <color rgb="FFF8696B"/>
      </colorScale>
    </cfRule>
  </conditionalFormatting>
  <conditionalFormatting sqref="Z381:Z383">
    <cfRule type="colorScale" priority="38">
      <colorScale>
        <cfvo type="min"/>
        <cfvo type="percentile" val="50"/>
        <cfvo type="max"/>
        <color rgb="FF63BE7B"/>
        <color rgb="FFFFEB84"/>
        <color rgb="FFF8696B"/>
      </colorScale>
    </cfRule>
  </conditionalFormatting>
  <conditionalFormatting sqref="Z402:Z404">
    <cfRule type="colorScale" priority="37">
      <colorScale>
        <cfvo type="min"/>
        <cfvo type="percentile" val="50"/>
        <cfvo type="max"/>
        <color rgb="FF63BE7B"/>
        <color rgb="FFFFEB84"/>
        <color rgb="FFF8696B"/>
      </colorScale>
    </cfRule>
  </conditionalFormatting>
  <conditionalFormatting sqref="Z420:Z422">
    <cfRule type="colorScale" priority="36">
      <colorScale>
        <cfvo type="min"/>
        <cfvo type="percentile" val="50"/>
        <cfvo type="max"/>
        <color rgb="FF63BE7B"/>
        <color rgb="FFFFEB84"/>
        <color rgb="FFF8696B"/>
      </colorScale>
    </cfRule>
  </conditionalFormatting>
  <conditionalFormatting sqref="Z454:Z494">
    <cfRule type="colorScale" priority="34">
      <colorScale>
        <cfvo type="min"/>
        <cfvo type="percentile" val="50"/>
        <cfvo type="max"/>
        <color rgb="FF63BE7B"/>
        <color rgb="FFFFEB84"/>
        <color rgb="FFF8696B"/>
      </colorScale>
    </cfRule>
  </conditionalFormatting>
  <conditionalFormatting sqref="Z495:Z509 Z513:Z527 Z531:Z548 Z552:Z566 Z570:Z599">
    <cfRule type="colorScale" priority="35">
      <colorScale>
        <cfvo type="min"/>
        <cfvo type="percentile" val="50"/>
        <cfvo type="max"/>
        <color rgb="FF63BE7B"/>
        <color rgb="FFFFEB84"/>
        <color rgb="FFF8696B"/>
      </colorScale>
    </cfRule>
  </conditionalFormatting>
  <conditionalFormatting sqref="Z510:Z512">
    <cfRule type="colorScale" priority="33">
      <colorScale>
        <cfvo type="min"/>
        <cfvo type="percentile" val="50"/>
        <cfvo type="max"/>
        <color rgb="FF63BE7B"/>
        <color rgb="FFFFEB84"/>
        <color rgb="FFF8696B"/>
      </colorScale>
    </cfRule>
  </conditionalFormatting>
  <conditionalFormatting sqref="Z528:Z530">
    <cfRule type="colorScale" priority="32">
      <colorScale>
        <cfvo type="min"/>
        <cfvo type="percentile" val="50"/>
        <cfvo type="max"/>
        <color rgb="FF63BE7B"/>
        <color rgb="FFFFEB84"/>
        <color rgb="FFF8696B"/>
      </colorScale>
    </cfRule>
  </conditionalFormatting>
  <conditionalFormatting sqref="Z549:Z551">
    <cfRule type="colorScale" priority="31">
      <colorScale>
        <cfvo type="min"/>
        <cfvo type="percentile" val="50"/>
        <cfvo type="max"/>
        <color rgb="FF63BE7B"/>
        <color rgb="FFFFEB84"/>
        <color rgb="FFF8696B"/>
      </colorScale>
    </cfRule>
  </conditionalFormatting>
  <conditionalFormatting sqref="Z567:Z569">
    <cfRule type="colorScale" priority="30">
      <colorScale>
        <cfvo type="min"/>
        <cfvo type="percentile" val="50"/>
        <cfvo type="max"/>
        <color rgb="FF63BE7B"/>
        <color rgb="FFFFEB84"/>
        <color rgb="FFF8696B"/>
      </colorScale>
    </cfRule>
  </conditionalFormatting>
  <conditionalFormatting sqref="Z601">
    <cfRule type="colorScale" priority="28">
      <colorScale>
        <cfvo type="min"/>
        <cfvo type="percentile" val="50"/>
        <cfvo type="max"/>
        <color rgb="FF63BE7B"/>
        <color rgb="FFFFEB84"/>
        <color rgb="FFF8696B"/>
      </colorScale>
    </cfRule>
  </conditionalFormatting>
  <conditionalFormatting sqref="Z602:Z616 Z620:Z649">
    <cfRule type="colorScale" priority="29">
      <colorScale>
        <cfvo type="min"/>
        <cfvo type="percentile" val="50"/>
        <cfvo type="max"/>
        <color rgb="FF63BE7B"/>
        <color rgb="FFFFEB84"/>
        <color rgb="FFF8696B"/>
      </colorScale>
    </cfRule>
  </conditionalFormatting>
  <conditionalFormatting sqref="Z617:Z619">
    <cfRule type="colorScale" priority="27">
      <colorScale>
        <cfvo type="min"/>
        <cfvo type="percentile" val="50"/>
        <cfvo type="max"/>
        <color rgb="FF63BE7B"/>
        <color rgb="FFFFEB84"/>
        <color rgb="FFF8696B"/>
      </colorScale>
    </cfRule>
  </conditionalFormatting>
  <conditionalFormatting sqref="Z651:Z691">
    <cfRule type="colorScale" priority="25">
      <colorScale>
        <cfvo type="min"/>
        <cfvo type="percentile" val="50"/>
        <cfvo type="max"/>
        <color rgb="FF63BE7B"/>
        <color rgb="FFFFEB84"/>
        <color rgb="FFF8696B"/>
      </colorScale>
    </cfRule>
  </conditionalFormatting>
  <conditionalFormatting sqref="Z692:Z706 Z710:Z724 Z728:Z745 Z749:Z763 Z767:Z796">
    <cfRule type="colorScale" priority="26">
      <colorScale>
        <cfvo type="min"/>
        <cfvo type="percentile" val="50"/>
        <cfvo type="max"/>
        <color rgb="FF63BE7B"/>
        <color rgb="FFFFEB84"/>
        <color rgb="FFF8696B"/>
      </colorScale>
    </cfRule>
  </conditionalFormatting>
  <conditionalFormatting sqref="Z707:Z709">
    <cfRule type="colorScale" priority="24">
      <colorScale>
        <cfvo type="min"/>
        <cfvo type="percentile" val="50"/>
        <cfvo type="max"/>
        <color rgb="FF63BE7B"/>
        <color rgb="FFFFEB84"/>
        <color rgb="FFF8696B"/>
      </colorScale>
    </cfRule>
  </conditionalFormatting>
  <conditionalFormatting sqref="Z725:Z727">
    <cfRule type="colorScale" priority="23">
      <colorScale>
        <cfvo type="min"/>
        <cfvo type="percentile" val="50"/>
        <cfvo type="max"/>
        <color rgb="FF63BE7B"/>
        <color rgb="FFFFEB84"/>
        <color rgb="FFF8696B"/>
      </colorScale>
    </cfRule>
  </conditionalFormatting>
  <conditionalFormatting sqref="Z746:Z748">
    <cfRule type="colorScale" priority="22">
      <colorScale>
        <cfvo type="min"/>
        <cfvo type="percentile" val="50"/>
        <cfvo type="max"/>
        <color rgb="FF63BE7B"/>
        <color rgb="FFFFEB84"/>
        <color rgb="FFF8696B"/>
      </colorScale>
    </cfRule>
  </conditionalFormatting>
  <conditionalFormatting sqref="Z764:Z766">
    <cfRule type="colorScale" priority="21">
      <colorScale>
        <cfvo type="min"/>
        <cfvo type="percentile" val="50"/>
        <cfvo type="max"/>
        <color rgb="FF63BE7B"/>
        <color rgb="FFFFEB84"/>
        <color rgb="FFF8696B"/>
      </colorScale>
    </cfRule>
  </conditionalFormatting>
  <conditionalFormatting sqref="Z798:Z838">
    <cfRule type="colorScale" priority="19">
      <colorScale>
        <cfvo type="min"/>
        <cfvo type="percentile" val="50"/>
        <cfvo type="max"/>
        <color rgb="FF63BE7B"/>
        <color rgb="FFFFEB84"/>
        <color rgb="FFF8696B"/>
      </colorScale>
    </cfRule>
  </conditionalFormatting>
  <conditionalFormatting sqref="Z839:Z853 Z857:Z871 Z875:Z892 Z896:Z910">
    <cfRule type="colorScale" priority="20">
      <colorScale>
        <cfvo type="min"/>
        <cfvo type="percentile" val="50"/>
        <cfvo type="max"/>
        <color rgb="FF63BE7B"/>
        <color rgb="FFFFEB84"/>
        <color rgb="FFF8696B"/>
      </colorScale>
    </cfRule>
  </conditionalFormatting>
  <conditionalFormatting sqref="Z854:Z856">
    <cfRule type="colorScale" priority="18">
      <colorScale>
        <cfvo type="min"/>
        <cfvo type="percentile" val="50"/>
        <cfvo type="max"/>
        <color rgb="FF63BE7B"/>
        <color rgb="FFFFEB84"/>
        <color rgb="FFF8696B"/>
      </colorScale>
    </cfRule>
  </conditionalFormatting>
  <conditionalFormatting sqref="Z872:Z874">
    <cfRule type="colorScale" priority="17">
      <colorScale>
        <cfvo type="min"/>
        <cfvo type="percentile" val="50"/>
        <cfvo type="max"/>
        <color rgb="FF63BE7B"/>
        <color rgb="FFFFEB84"/>
        <color rgb="FFF8696B"/>
      </colorScale>
    </cfRule>
  </conditionalFormatting>
  <conditionalFormatting sqref="Z893:Z895">
    <cfRule type="colorScale" priority="16">
      <colorScale>
        <cfvo type="min"/>
        <cfvo type="percentile" val="50"/>
        <cfvo type="max"/>
        <color rgb="FF63BE7B"/>
        <color rgb="FFFFEB84"/>
        <color rgb="FFF8696B"/>
      </colorScale>
    </cfRule>
  </conditionalFormatting>
  <conditionalFormatting sqref="Z911:Z924 Z928:Z945 Z949:Z963 Z967:Z996">
    <cfRule type="colorScale" priority="14">
      <colorScale>
        <cfvo type="min"/>
        <cfvo type="percentile" val="50"/>
        <cfvo type="max"/>
        <color rgb="FF63BE7B"/>
        <color rgb="FFFFEB84"/>
        <color rgb="FFF8696B"/>
      </colorScale>
    </cfRule>
  </conditionalFormatting>
  <conditionalFormatting sqref="Z925:Z927">
    <cfRule type="colorScale" priority="13">
      <colorScale>
        <cfvo type="min"/>
        <cfvo type="percentile" val="50"/>
        <cfvo type="max"/>
        <color rgb="FF63BE7B"/>
        <color rgb="FFFFEB84"/>
        <color rgb="FFF8696B"/>
      </colorScale>
    </cfRule>
  </conditionalFormatting>
  <conditionalFormatting sqref="Z946:Z948">
    <cfRule type="colorScale" priority="12">
      <colorScale>
        <cfvo type="min"/>
        <cfvo type="percentile" val="50"/>
        <cfvo type="max"/>
        <color rgb="FF63BE7B"/>
        <color rgb="FFFFEB84"/>
        <color rgb="FFF8696B"/>
      </colorScale>
    </cfRule>
  </conditionalFormatting>
  <conditionalFormatting sqref="Z964:Z966">
    <cfRule type="colorScale" priority="11">
      <colorScale>
        <cfvo type="min"/>
        <cfvo type="percentile" val="50"/>
        <cfvo type="max"/>
        <color rgb="FF63BE7B"/>
        <color rgb="FFFFEB84"/>
        <color rgb="FFF8696B"/>
      </colorScale>
    </cfRule>
  </conditionalFormatting>
  <conditionalFormatting sqref="Z997">
    <cfRule type="colorScale" priority="15">
      <colorScale>
        <cfvo type="min"/>
        <cfvo type="percentile" val="50"/>
        <cfvo type="max"/>
        <color rgb="FF63BE7B"/>
        <color rgb="FFFFEB84"/>
        <color rgb="FFF8696B"/>
      </colorScale>
    </cfRule>
  </conditionalFormatting>
  <conditionalFormatting sqref="Z998:Z1009">
    <cfRule type="colorScale" priority="10">
      <colorScale>
        <cfvo type="min"/>
        <cfvo type="percentile" val="50"/>
        <cfvo type="max"/>
        <color rgb="FF63BE7B"/>
        <color rgb="FFFFEB84"/>
        <color rgb="FFF8696B"/>
      </colorScale>
    </cfRule>
  </conditionalFormatting>
  <conditionalFormatting sqref="AA11:AA1010">
    <cfRule type="colorScale" priority="818">
      <colorScale>
        <cfvo type="min"/>
        <cfvo type="percentile" val="50"/>
        <cfvo type="max"/>
        <color rgb="FF63BE7B"/>
        <color rgb="FFFFEB84"/>
        <color rgb="FFF8696B"/>
      </colorScale>
    </cfRule>
  </conditionalFormatting>
  <conditionalFormatting sqref="AA1013:AB1048576 AA1:AB2 AA4:AB4 AD4 AD1:AD2 AD1013:AD1048576 AA5:AA7 AA11:AA1012">
    <cfRule type="colorScale" priority="596">
      <colorScale>
        <cfvo type="min"/>
        <cfvo type="percentile" val="50"/>
        <cfvo type="max"/>
        <color rgb="FF63BE7B"/>
        <color rgb="FFFFEB84"/>
        <color rgb="FFF8696B"/>
      </colorScale>
    </cfRule>
  </conditionalFormatting>
  <conditionalFormatting sqref="AB5:AB7 AD11:AD1012 AB11:AB1012">
    <cfRule type="colorScale" priority="1125">
      <colorScale>
        <cfvo type="min"/>
        <cfvo type="percentile" val="50"/>
        <cfvo type="max"/>
        <color rgb="FF63BE7B"/>
        <color rgb="FFFFEB84"/>
        <color rgb="FFF8696B"/>
      </colorScale>
    </cfRule>
  </conditionalFormatting>
  <conditionalFormatting sqref="AC5:AC7 AC11:AC1012">
    <cfRule type="colorScale" priority="1121">
      <colorScale>
        <cfvo type="min"/>
        <cfvo type="percentile" val="50"/>
        <cfvo type="max"/>
        <color rgb="FF63BE7B"/>
        <color rgb="FFFFEB84"/>
        <color rgb="FFF8696B"/>
      </colorScale>
    </cfRule>
  </conditionalFormatting>
  <conditionalFormatting sqref="AC11:AC1010">
    <cfRule type="colorScale" priority="524">
      <colorScale>
        <cfvo type="min"/>
        <cfvo type="percentile" val="50"/>
        <cfvo type="max"/>
        <color rgb="FF63BE7B"/>
        <color rgb="FFFFEB84"/>
        <color rgb="FFF8696B"/>
      </colorScale>
    </cfRule>
    <cfRule type="colorScale" priority="526">
      <colorScale>
        <cfvo type="min"/>
        <cfvo type="percentile" val="50"/>
        <cfvo type="max"/>
        <color rgb="FFF8696B"/>
        <color rgb="FFFCFCFF"/>
        <color rgb="FF63BE7B"/>
      </colorScale>
    </cfRule>
  </conditionalFormatting>
  <conditionalFormatting sqref="AC1013:AC1048576 AC1:AC2 AC4">
    <cfRule type="colorScale" priority="525">
      <colorScale>
        <cfvo type="min"/>
        <cfvo type="percentile" val="50"/>
        <cfvo type="max"/>
        <color rgb="FF63BE7B"/>
        <color rgb="FFFFEB84"/>
        <color rgb="FFF8696B"/>
      </colorScale>
    </cfRule>
  </conditionalFormatting>
  <conditionalFormatting sqref="AD11:AD1010 Z11:AB1010">
    <cfRule type="colorScale" priority="610">
      <colorScale>
        <cfvo type="min"/>
        <cfvo type="percentile" val="50"/>
        <cfvo type="max"/>
        <color rgb="FFF8696B"/>
        <color rgb="FFFCFCFF"/>
        <color rgb="FF63BE7B"/>
      </colorScale>
    </cfRule>
  </conditionalFormatting>
  <conditionalFormatting sqref="AD11:AD1010 AB11:AB1010">
    <cfRule type="colorScale" priority="572">
      <colorScale>
        <cfvo type="min"/>
        <cfvo type="percentile" val="50"/>
        <cfvo type="max"/>
        <color rgb="FF63BE7B"/>
        <color rgb="FFFFEB84"/>
        <color rgb="FFF8696B"/>
      </colorScale>
    </cfRule>
  </conditionalFormatting>
  <conditionalFormatting sqref="AD5:AF5">
    <cfRule type="colorScale" priority="570">
      <colorScale>
        <cfvo type="min"/>
        <cfvo type="percentile" val="50"/>
        <cfvo type="max"/>
        <color rgb="FF63BE7B"/>
        <color rgb="FFFFEB84"/>
        <color rgb="FFF8696B"/>
      </colorScale>
    </cfRule>
  </conditionalFormatting>
  <conditionalFormatting sqref="AD7:AF7">
    <cfRule type="colorScale" priority="569">
      <colorScale>
        <cfvo type="min"/>
        <cfvo type="percentile" val="50"/>
        <cfvo type="max"/>
        <color rgb="FF63BE7B"/>
        <color rgb="FFFFEB84"/>
        <color rgb="FFF8696B"/>
      </colorScale>
    </cfRule>
  </conditionalFormatting>
  <conditionalFormatting sqref="AE1011:AF1011">
    <cfRule type="colorScale" priority="1179">
      <colorScale>
        <cfvo type="min"/>
        <cfvo type="percentile" val="50"/>
        <cfvo type="max"/>
        <color rgb="FF63BE7B"/>
        <color rgb="FFFFEB84"/>
        <color rgb="FFF8696B"/>
      </colorScale>
    </cfRule>
  </conditionalFormatting>
  <conditionalFormatting sqref="AE1012:AF1048576 AE1:AF2 AD6:AF6 AE4:AF4">
    <cfRule type="colorScale" priority="595">
      <colorScale>
        <cfvo type="min"/>
        <cfvo type="percentile" val="50"/>
        <cfvo type="max"/>
        <color rgb="FF63BE7B"/>
        <color rgb="FFFFEB84"/>
        <color rgb="FFF8696B"/>
      </colorScale>
    </cfRule>
  </conditionalFormatting>
  <conditionalFormatting sqref="AG5">
    <cfRule type="colorScale" priority="518">
      <colorScale>
        <cfvo type="min"/>
        <cfvo type="percentile" val="50"/>
        <cfvo type="max"/>
        <color rgb="FF63BE7B"/>
        <color rgb="FFFFEB84"/>
        <color rgb="FFF8696B"/>
      </colorScale>
    </cfRule>
  </conditionalFormatting>
  <conditionalFormatting sqref="AG7">
    <cfRule type="colorScale" priority="517">
      <colorScale>
        <cfvo type="min"/>
        <cfvo type="percentile" val="50"/>
        <cfvo type="max"/>
        <color rgb="FF63BE7B"/>
        <color rgb="FFFFEB84"/>
        <color rgb="FFF8696B"/>
      </colorScale>
    </cfRule>
  </conditionalFormatting>
  <conditionalFormatting sqref="AG1011:AG1048576 AG1:AG2 AG6 AG4">
    <cfRule type="colorScale" priority="521">
      <colorScale>
        <cfvo type="min"/>
        <cfvo type="percentile" val="50"/>
        <cfvo type="max"/>
        <color rgb="FF63BE7B"/>
        <color rgb="FFFFEB84"/>
        <color rgb="FFF8696B"/>
      </colorScale>
    </cfRule>
  </conditionalFormatting>
  <conditionalFormatting sqref="AH11:AH1010">
    <cfRule type="colorScale" priority="869">
      <colorScale>
        <cfvo type="min"/>
        <cfvo type="percentile" val="50"/>
        <cfvo type="max"/>
        <color rgb="FF63BE7B"/>
        <color rgb="FFFFEB84"/>
        <color rgb="FFF8696B"/>
      </colorScale>
    </cfRule>
  </conditionalFormatting>
  <conditionalFormatting sqref="AI11:AM1010">
    <cfRule type="colorScale" priority="611">
      <colorScale>
        <cfvo type="min"/>
        <cfvo type="percentile" val="50"/>
        <cfvo type="max"/>
        <color rgb="FF63BE7B"/>
        <color rgb="FFFFEB84"/>
        <color rgb="FFF8696B"/>
      </colorScale>
    </cfRule>
  </conditionalFormatting>
  <conditionalFormatting sqref="AJ8:AJ10">
    <cfRule type="colorScale" priority="48">
      <colorScale>
        <cfvo type="min"/>
        <cfvo type="percentile" val="50"/>
        <cfvo type="max"/>
        <color rgb="FF63BE7B"/>
        <color rgb="FFFFEB84"/>
        <color rgb="FFF8696B"/>
      </colorScale>
    </cfRule>
    <cfRule type="colorScale" priority="49">
      <colorScale>
        <cfvo type="min"/>
        <cfvo type="percentile" val="50"/>
        <cfvo type="max"/>
        <color rgb="FF63BE7B"/>
        <color rgb="FFFFEB84"/>
        <color rgb="FFF8696B"/>
      </colorScale>
    </cfRule>
  </conditionalFormatting>
  <conditionalFormatting sqref="AJ11:AM1010">
    <cfRule type="colorScale" priority="532">
      <colorScale>
        <cfvo type="min"/>
        <cfvo type="percentile" val="50"/>
        <cfvo type="max"/>
        <color rgb="FF63BE7B"/>
        <color rgb="FFFFEB84"/>
        <color rgb="FFF8696B"/>
      </colorScale>
    </cfRule>
  </conditionalFormatting>
  <conditionalFormatting sqref="AO11:AO1010">
    <cfRule type="containsText" dxfId="8" priority="557" operator="containsText" text="Y">
      <formula>NOT(ISERROR(SEARCH("Y",AO11)))</formula>
    </cfRule>
    <cfRule type="containsText" dxfId="7" priority="558" operator="containsText" text="N">
      <formula>NOT(ISERROR(SEARCH("N",AO11)))</formula>
    </cfRule>
  </conditionalFormatting>
  <conditionalFormatting sqref="AQ11:AQ1010">
    <cfRule type="colorScale" priority="536">
      <colorScale>
        <cfvo type="min"/>
        <cfvo type="percentile" val="50"/>
        <cfvo type="max"/>
        <color rgb="FF63BE7B"/>
        <color rgb="FFFFEB84"/>
        <color rgb="FFF8696B"/>
      </colorScale>
    </cfRule>
  </conditionalFormatting>
  <conditionalFormatting sqref="AQ11:AQ1012">
    <cfRule type="colorScale" priority="1137">
      <colorScale>
        <cfvo type="min"/>
        <cfvo type="percentile" val="50"/>
        <cfvo type="max"/>
        <color rgb="FF63BE7B"/>
        <color rgb="FFFFEB84"/>
        <color rgb="FFF8696B"/>
      </colorScale>
    </cfRule>
  </conditionalFormatting>
  <conditionalFormatting sqref="AQ11:AT1010">
    <cfRule type="colorScale" priority="492">
      <colorScale>
        <cfvo type="min"/>
        <cfvo type="percentile" val="50"/>
        <cfvo type="max"/>
        <color rgb="FF63BE7B"/>
        <color rgb="FFFFEB84"/>
        <color rgb="FFF8696B"/>
      </colorScale>
    </cfRule>
    <cfRule type="colorScale" priority="832">
      <colorScale>
        <cfvo type="min"/>
        <cfvo type="percentile" val="50"/>
        <cfvo type="max"/>
        <color rgb="FF63BE7B"/>
        <color rgb="FFFFEB84"/>
        <color rgb="FFF8696B"/>
      </colorScale>
    </cfRule>
  </conditionalFormatting>
  <conditionalFormatting sqref="AR11:AR1012">
    <cfRule type="colorScale" priority="1139">
      <colorScale>
        <cfvo type="min"/>
        <cfvo type="percentile" val="50"/>
        <cfvo type="max"/>
        <color rgb="FF63BE7B"/>
        <color rgb="FFFFEB84"/>
        <color rgb="FFF8696B"/>
      </colorScale>
    </cfRule>
  </conditionalFormatting>
  <conditionalFormatting sqref="AS11:AS1010">
    <cfRule type="colorScale" priority="535">
      <colorScale>
        <cfvo type="min"/>
        <cfvo type="percentile" val="50"/>
        <cfvo type="max"/>
        <color rgb="FF63BE7B"/>
        <color rgb="FFFFEB84"/>
        <color rgb="FFF8696B"/>
      </colorScale>
    </cfRule>
  </conditionalFormatting>
  <conditionalFormatting sqref="AS11:AS1012">
    <cfRule type="colorScale" priority="1141">
      <colorScale>
        <cfvo type="min"/>
        <cfvo type="percentile" val="50"/>
        <cfvo type="max"/>
        <color rgb="FF63BE7B"/>
        <color rgb="FFFFEB84"/>
        <color rgb="FFF8696B"/>
      </colorScale>
    </cfRule>
  </conditionalFormatting>
  <conditionalFormatting sqref="AT11:AT1010">
    <cfRule type="colorScale" priority="867">
      <colorScale>
        <cfvo type="min"/>
        <cfvo type="percentile" val="50"/>
        <cfvo type="max"/>
        <color rgb="FF63BE7B"/>
        <color rgb="FFFFEB84"/>
        <color rgb="FFF8696B"/>
      </colorScale>
    </cfRule>
  </conditionalFormatting>
  <conditionalFormatting sqref="AT11:AT1012">
    <cfRule type="colorScale" priority="1143">
      <colorScale>
        <cfvo type="min"/>
        <cfvo type="percentile" val="50"/>
        <cfvo type="max"/>
        <color rgb="FF63BE7B"/>
        <color rgb="FFFFEB84"/>
        <color rgb="FFF8696B"/>
      </colorScale>
    </cfRule>
  </conditionalFormatting>
  <conditionalFormatting sqref="AU11:AU1010">
    <cfRule type="colorScale" priority="534">
      <colorScale>
        <cfvo type="min"/>
        <cfvo type="percentile" val="50"/>
        <cfvo type="max"/>
        <color rgb="FF63BE7B"/>
        <color rgb="FFFFEB84"/>
        <color rgb="FFF8696B"/>
      </colorScale>
    </cfRule>
    <cfRule type="colorScale" priority="873">
      <colorScale>
        <cfvo type="min"/>
        <cfvo type="percentile" val="50"/>
        <cfvo type="max"/>
        <color rgb="FF63BE7B"/>
        <color rgb="FFFFEB84"/>
        <color rgb="FFF8696B"/>
      </colorScale>
    </cfRule>
  </conditionalFormatting>
  <conditionalFormatting sqref="AU11:AU1012">
    <cfRule type="colorScale" priority="1145">
      <colorScale>
        <cfvo type="min"/>
        <cfvo type="percentile" val="50"/>
        <cfvo type="max"/>
        <color rgb="FF63BE7B"/>
        <color rgb="FFFFEB84"/>
        <color rgb="FFF8696B"/>
      </colorScale>
    </cfRule>
  </conditionalFormatting>
  <conditionalFormatting sqref="AV11:AV1010">
    <cfRule type="colorScale" priority="486">
      <colorScale>
        <cfvo type="min"/>
        <cfvo type="percentile" val="50"/>
        <cfvo type="max"/>
        <color rgb="FF63BE7B"/>
        <color rgb="FFFFEB84"/>
        <color rgb="FFF8696B"/>
      </colorScale>
    </cfRule>
    <cfRule type="colorScale" priority="875">
      <colorScale>
        <cfvo type="min"/>
        <cfvo type="percentile" val="50"/>
        <cfvo type="max"/>
        <color rgb="FF63BE7B"/>
        <color rgb="FFFFEB84"/>
        <color rgb="FFF8696B"/>
      </colorScale>
    </cfRule>
  </conditionalFormatting>
  <conditionalFormatting sqref="AW11:AW1010">
    <cfRule type="colorScale" priority="533">
      <colorScale>
        <cfvo type="min"/>
        <cfvo type="percentile" val="50"/>
        <cfvo type="max"/>
        <color rgb="FF63BE7B"/>
        <color rgb="FFFFEB84"/>
        <color rgb="FFF8696B"/>
      </colorScale>
    </cfRule>
    <cfRule type="colorScale" priority="836">
      <colorScale>
        <cfvo type="min"/>
        <cfvo type="percentile" val="50"/>
        <cfvo type="max"/>
        <color rgb="FF63BE7B"/>
        <color rgb="FFFFEB84"/>
        <color rgb="FFF8696B"/>
      </colorScale>
    </cfRule>
  </conditionalFormatting>
  <conditionalFormatting sqref="AW11:AW1012">
    <cfRule type="colorScale" priority="1147">
      <colorScale>
        <cfvo type="min"/>
        <cfvo type="percentile" val="50"/>
        <cfvo type="max"/>
        <color rgb="FF63BE7B"/>
        <color rgb="FFFFEB84"/>
        <color rgb="FFF8696B"/>
      </colorScale>
    </cfRule>
  </conditionalFormatting>
  <conditionalFormatting sqref="AX11:AX1010">
    <cfRule type="colorScale" priority="855">
      <colorScale>
        <cfvo type="min"/>
        <cfvo type="percentile" val="50"/>
        <cfvo type="max"/>
        <color rgb="FF63BE7B"/>
        <color rgb="FFFFEB84"/>
        <color rgb="FFF8696B"/>
      </colorScale>
    </cfRule>
  </conditionalFormatting>
  <conditionalFormatting sqref="AX11:AX1012">
    <cfRule type="colorScale" priority="1149">
      <colorScale>
        <cfvo type="min"/>
        <cfvo type="percentile" val="50"/>
        <cfvo type="max"/>
        <color rgb="FF63BE7B"/>
        <color rgb="FFFFEB84"/>
        <color rgb="FFF8696B"/>
      </colorScale>
    </cfRule>
  </conditionalFormatting>
  <conditionalFormatting sqref="AY11:AY1012">
    <cfRule type="colorScale" priority="1151">
      <colorScale>
        <cfvo type="min"/>
        <cfvo type="percentile" val="50"/>
        <cfvo type="max"/>
        <color rgb="FF63BE7B"/>
        <color rgb="FFFFEB84"/>
        <color rgb="FFF8696B"/>
      </colorScale>
    </cfRule>
  </conditionalFormatting>
  <conditionalFormatting sqref="AY11:BA1010">
    <cfRule type="colorScale" priority="840">
      <colorScale>
        <cfvo type="min"/>
        <cfvo type="percentile" val="50"/>
        <cfvo type="max"/>
        <color rgb="FF63BE7B"/>
        <color rgb="FFFFEB84"/>
        <color rgb="FFF8696B"/>
      </colorScale>
    </cfRule>
  </conditionalFormatting>
  <conditionalFormatting sqref="AZ11:AZ1012">
    <cfRule type="colorScale" priority="1153">
      <colorScale>
        <cfvo type="min"/>
        <cfvo type="percentile" val="50"/>
        <cfvo type="max"/>
        <color rgb="FF63BE7B"/>
        <color rgb="FFFFEB84"/>
        <color rgb="FFF8696B"/>
      </colorScale>
    </cfRule>
  </conditionalFormatting>
  <conditionalFormatting sqref="BA11:BA1012">
    <cfRule type="colorScale" priority="1155">
      <colorScale>
        <cfvo type="min"/>
        <cfvo type="percentile" val="50"/>
        <cfvo type="max"/>
        <color rgb="FF63BE7B"/>
        <color rgb="FFFFEB84"/>
        <color rgb="FFF8696B"/>
      </colorScale>
    </cfRule>
  </conditionalFormatting>
  <conditionalFormatting sqref="BB11:BB1012">
    <cfRule type="colorScale" priority="1157">
      <colorScale>
        <cfvo type="min"/>
        <cfvo type="percentile" val="50"/>
        <cfvo type="max"/>
        <color rgb="FF63BE7B"/>
        <color rgb="FFFFEB84"/>
        <color rgb="FFF8696B"/>
      </colorScale>
    </cfRule>
  </conditionalFormatting>
  <conditionalFormatting sqref="BB11:BE1010">
    <cfRule type="colorScale" priority="842">
      <colorScale>
        <cfvo type="min"/>
        <cfvo type="percentile" val="50"/>
        <cfvo type="max"/>
        <color rgb="FF63BE7B"/>
        <color rgb="FFFFEB84"/>
        <color rgb="FFF8696B"/>
      </colorScale>
    </cfRule>
  </conditionalFormatting>
  <conditionalFormatting sqref="BC11:BC1012">
    <cfRule type="colorScale" priority="1161">
      <colorScale>
        <cfvo type="min"/>
        <cfvo type="percentile" val="50"/>
        <cfvo type="max"/>
        <color rgb="FF63BE7B"/>
        <color rgb="FFFFEB84"/>
        <color rgb="FFF8696B"/>
      </colorScale>
    </cfRule>
  </conditionalFormatting>
  <conditionalFormatting sqref="BD11:BD1012">
    <cfRule type="colorScale" priority="1165">
      <colorScale>
        <cfvo type="min"/>
        <cfvo type="percentile" val="50"/>
        <cfvo type="max"/>
        <color rgb="FF63BE7B"/>
        <color rgb="FFFFEB84"/>
        <color rgb="FFF8696B"/>
      </colorScale>
    </cfRule>
  </conditionalFormatting>
  <conditionalFormatting sqref="BE11:BE1012">
    <cfRule type="colorScale" priority="1169">
      <colorScale>
        <cfvo type="min"/>
        <cfvo type="percentile" val="50"/>
        <cfvo type="max"/>
        <color rgb="FF63BE7B"/>
        <color rgb="FFFFEB84"/>
        <color rgb="FFF8696B"/>
      </colorScale>
    </cfRule>
  </conditionalFormatting>
  <conditionalFormatting sqref="BF11:BF1012">
    <cfRule type="colorScale" priority="1171">
      <colorScale>
        <cfvo type="min"/>
        <cfvo type="percentile" val="50"/>
        <cfvo type="max"/>
        <color rgb="FF63BE7B"/>
        <color rgb="FFFFEB84"/>
        <color rgb="FFF8696B"/>
      </colorScale>
    </cfRule>
  </conditionalFormatting>
  <conditionalFormatting sqref="BF11:BH1010">
    <cfRule type="colorScale" priority="844">
      <colorScale>
        <cfvo type="min"/>
        <cfvo type="percentile" val="50"/>
        <cfvo type="max"/>
        <color rgb="FF63BE7B"/>
        <color rgb="FFFFEB84"/>
        <color rgb="FFF8696B"/>
      </colorScale>
    </cfRule>
  </conditionalFormatting>
  <conditionalFormatting sqref="BG11:BG1012">
    <cfRule type="colorScale" priority="1173">
      <colorScale>
        <cfvo type="min"/>
        <cfvo type="percentile" val="50"/>
        <cfvo type="max"/>
        <color rgb="FF63BE7B"/>
        <color rgb="FFFFEB84"/>
        <color rgb="FFF8696B"/>
      </colorScale>
    </cfRule>
  </conditionalFormatting>
  <conditionalFormatting sqref="BH11:BH1012">
    <cfRule type="colorScale" priority="1175">
      <colorScale>
        <cfvo type="min"/>
        <cfvo type="percentile" val="50"/>
        <cfvo type="max"/>
        <color rgb="FF63BE7B"/>
        <color rgb="FFFFEB84"/>
        <color rgb="FFF8696B"/>
      </colorScale>
    </cfRule>
  </conditionalFormatting>
  <conditionalFormatting sqref="BI11:BI1010">
    <cfRule type="colorScale" priority="567">
      <colorScale>
        <cfvo type="min"/>
        <cfvo type="percentile" val="50"/>
        <cfvo type="max"/>
        <color rgb="FFF8696B"/>
        <color rgb="FFFCFCFF"/>
        <color rgb="FF63BE7B"/>
      </colorScale>
    </cfRule>
    <cfRule type="colorScale" priority="860">
      <colorScale>
        <cfvo type="min"/>
        <cfvo type="percentile" val="50"/>
        <cfvo type="max"/>
        <color rgb="FFF8696B"/>
        <color rgb="FFFFEB84"/>
        <color rgb="FF63BE7B"/>
      </colorScale>
    </cfRule>
  </conditionalFormatting>
  <conditionalFormatting sqref="BI11:BI1012">
    <cfRule type="colorScale" priority="1177">
      <colorScale>
        <cfvo type="min"/>
        <cfvo type="percentile" val="50"/>
        <cfvo type="max"/>
        <color rgb="FF63BE7B"/>
        <color rgb="FFFFEB84"/>
        <color rgb="FFF8696B"/>
      </colorScale>
    </cfRule>
  </conditionalFormatting>
  <conditionalFormatting sqref="BK1015:BK1019">
    <cfRule type="colorScale" priority="608">
      <colorScale>
        <cfvo type="min"/>
        <cfvo type="percentile" val="50"/>
        <cfvo type="max"/>
        <color rgb="FFF8696B"/>
        <color rgb="FFFCFCFF"/>
        <color rgb="FF63BE7B"/>
      </colorScale>
    </cfRule>
  </conditionalFormatting>
  <conditionalFormatting sqref="BL1015:BL1019">
    <cfRule type="colorScale" priority="609">
      <colorScale>
        <cfvo type="min"/>
        <cfvo type="percentile" val="50"/>
        <cfvo type="max"/>
        <color rgb="FFF8696B"/>
        <color rgb="FFFCFCFF"/>
        <color rgb="FF63BE7B"/>
      </colorScale>
    </cfRule>
  </conditionalFormatting>
  <conditionalFormatting sqref="BP11:BP1010">
    <cfRule type="colorScale" priority="55">
      <colorScale>
        <cfvo type="min"/>
        <cfvo type="percentile" val="50"/>
        <cfvo type="max"/>
        <color rgb="FF63BE7B"/>
        <color rgb="FFFFEB84"/>
        <color rgb="FFF8696B"/>
      </colorScale>
    </cfRule>
  </conditionalFormatting>
  <conditionalFormatting sqref="BQ11:BQ1010">
    <cfRule type="colorScale" priority="54">
      <colorScale>
        <cfvo type="min"/>
        <cfvo type="percentile" val="50"/>
        <cfvo type="max"/>
        <color rgb="FF63BE7B"/>
        <color rgb="FFFFEB84"/>
        <color rgb="FFF8696B"/>
      </colorScale>
    </cfRule>
  </conditionalFormatting>
  <conditionalFormatting sqref="EK11:EK1010">
    <cfRule type="cellIs" dxfId="6" priority="6" operator="greaterThan">
      <formula>1.5</formula>
    </cfRule>
    <cfRule type="cellIs" dxfId="5" priority="7" operator="greaterThan">
      <formula>1.7</formula>
    </cfRule>
    <cfRule type="cellIs" dxfId="4" priority="8" operator="greaterThan">
      <formula>1.9</formula>
    </cfRule>
  </conditionalFormatting>
  <conditionalFormatting sqref="EK11:EL1010">
    <cfRule type="cellIs" dxfId="3" priority="50" operator="lessThan">
      <formula>0</formula>
    </cfRule>
  </conditionalFormatting>
  <conditionalFormatting sqref="EX11:EX1010">
    <cfRule type="containsText" dxfId="2" priority="9" operator="containsText" text="rear">
      <formula>NOT(ISERROR(SEARCH("rear",EX11)))</formula>
    </cfRule>
  </conditionalFormatting>
  <hyperlinks>
    <hyperlink ref="U1018" r:id="rId1" xr:uid="{00000000-0004-0000-0100-000015000000}"/>
    <hyperlink ref="U1019" r:id="rId2" xr:uid="{00000000-0004-0000-0100-000016000000}"/>
    <hyperlink ref="U1020" r:id="rId3" xr:uid="{00000000-0004-0000-0100-000017000000}"/>
  </hyperlinks>
  <pageMargins left="0.7" right="0.7" top="0.75" bottom="0.75" header="0.3" footer="0.3"/>
  <pageSetup paperSize="9" orientation="portrait" r:id="rId4"/>
  <ignoredErrors>
    <ignoredError sqref="ET11:ET1010" formula="1"/>
  </ignoredErrors>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1007"/>
  <sheetViews>
    <sheetView tabSelected="1" zoomScale="70" zoomScaleNormal="70" workbookViewId="0">
      <pane ySplit="420" activePane="bottomLeft"/>
      <selection activeCell="AB2" sqref="AB2"/>
      <selection pane="bottomLeft" activeCell="A3" sqref="A3:XFD3"/>
    </sheetView>
  </sheetViews>
  <sheetFormatPr baseColWidth="10" defaultColWidth="11.42578125" defaultRowHeight="15" x14ac:dyDescent="0.25"/>
  <cols>
    <col min="1" max="1" width="18.85546875" bestFit="1" customWidth="1"/>
    <col min="27" max="27" width="16" bestFit="1" customWidth="1"/>
  </cols>
  <sheetData>
    <row r="1" spans="1:30" ht="15.75" customHeight="1" x14ac:dyDescent="0.25">
      <c r="A1" t="s">
        <v>388</v>
      </c>
      <c r="B1" s="140" t="s">
        <v>389</v>
      </c>
      <c r="C1" s="140" t="s">
        <v>390</v>
      </c>
      <c r="D1" s="140" t="s">
        <v>391</v>
      </c>
      <c r="E1" s="140" t="s">
        <v>392</v>
      </c>
      <c r="F1" s="140" t="s">
        <v>393</v>
      </c>
      <c r="G1" s="140" t="s">
        <v>394</v>
      </c>
      <c r="H1" s="140" t="s">
        <v>395</v>
      </c>
      <c r="I1" s="140" t="s">
        <v>396</v>
      </c>
      <c r="J1" s="140" t="s">
        <v>397</v>
      </c>
      <c r="K1" s="140" t="s">
        <v>398</v>
      </c>
      <c r="L1" s="140" t="s">
        <v>399</v>
      </c>
      <c r="M1" s="140" t="s">
        <v>400</v>
      </c>
      <c r="N1" s="140" t="s">
        <v>401</v>
      </c>
      <c r="O1" s="140" t="s">
        <v>402</v>
      </c>
      <c r="P1" s="140" t="s">
        <v>403</v>
      </c>
      <c r="Q1" s="140" t="s">
        <v>404</v>
      </c>
      <c r="R1" s="140" t="s">
        <v>405</v>
      </c>
      <c r="S1" s="140" t="s">
        <v>406</v>
      </c>
      <c r="T1" s="140" t="s">
        <v>407</v>
      </c>
      <c r="U1" s="141" t="s">
        <v>408</v>
      </c>
      <c r="V1" s="141" t="s">
        <v>409</v>
      </c>
      <c r="W1" s="141" t="s">
        <v>410</v>
      </c>
      <c r="X1" s="141" t="s">
        <v>411</v>
      </c>
      <c r="Y1" s="141" t="s">
        <v>412</v>
      </c>
      <c r="Z1" t="s">
        <v>413</v>
      </c>
      <c r="AA1" t="s">
        <v>414</v>
      </c>
      <c r="AB1" s="132" t="s">
        <v>426</v>
      </c>
      <c r="AC1" s="157" t="s">
        <v>425</v>
      </c>
      <c r="AD1" s="157" t="s">
        <v>422</v>
      </c>
    </row>
    <row r="2" spans="1:30" s="288" customFormat="1" ht="15.75" customHeight="1" thickBot="1" x14ac:dyDescent="0.3">
      <c r="A2" s="289" t="s">
        <v>278</v>
      </c>
      <c r="B2" s="290"/>
      <c r="C2" s="290"/>
      <c r="D2" s="290"/>
      <c r="E2" s="290"/>
      <c r="F2" s="290"/>
      <c r="G2" s="290"/>
      <c r="H2" s="290"/>
      <c r="I2" s="290"/>
      <c r="J2" s="290"/>
      <c r="K2" s="290"/>
      <c r="L2" s="290"/>
      <c r="M2" s="290"/>
      <c r="N2" s="290"/>
      <c r="O2" s="290"/>
      <c r="P2" s="290"/>
      <c r="Q2" s="290"/>
      <c r="R2" s="290"/>
      <c r="S2" s="290"/>
      <c r="T2" s="290"/>
      <c r="U2" s="291"/>
      <c r="V2" s="291"/>
      <c r="W2" s="291"/>
      <c r="X2" s="291"/>
      <c r="Y2" s="291"/>
      <c r="Z2" s="105"/>
      <c r="AA2" s="105"/>
      <c r="AB2" s="292"/>
      <c r="AC2" s="105"/>
      <c r="AD2" s="105"/>
    </row>
    <row r="3" spans="1:30" s="312" customFormat="1" ht="15.75" customHeight="1" x14ac:dyDescent="0.25">
      <c r="A3" s="293" t="str">
        <f>Recap!D8</f>
        <v>RISE_1</v>
      </c>
      <c r="B3" s="294">
        <f>Recap!AQ8</f>
        <v>0</v>
      </c>
      <c r="C3" s="294">
        <f>Recap!AR8</f>
        <v>0</v>
      </c>
      <c r="D3" s="294">
        <f>Recap!AS8</f>
        <v>0</v>
      </c>
      <c r="E3" s="295"/>
      <c r="F3" s="295"/>
      <c r="G3" s="295"/>
      <c r="H3" s="294">
        <f>Recap!AU8</f>
        <v>35.333333333333336</v>
      </c>
      <c r="I3" s="294">
        <f>Recap!AV8</f>
        <v>25</v>
      </c>
      <c r="J3" s="294">
        <f>Recap!AW8</f>
        <v>45</v>
      </c>
      <c r="K3" s="295"/>
      <c r="L3" s="295"/>
      <c r="M3" s="295"/>
      <c r="N3" s="294">
        <f>Recap!BB8</f>
        <v>32</v>
      </c>
      <c r="O3" s="294">
        <f>Recap!BC8</f>
        <v>0.1</v>
      </c>
      <c r="P3" s="294">
        <f>Recap!BD8</f>
        <v>65</v>
      </c>
      <c r="Q3" s="294"/>
      <c r="R3" s="294"/>
      <c r="S3" s="294"/>
      <c r="T3" s="294">
        <f>Recap!BF8</f>
        <v>0</v>
      </c>
      <c r="U3" s="294">
        <f>Recap!BG8</f>
        <v>0</v>
      </c>
      <c r="V3" s="294">
        <f>Recap!BH8</f>
        <v>0</v>
      </c>
      <c r="W3" s="294"/>
      <c r="X3" s="294"/>
      <c r="Y3" s="294"/>
      <c r="Z3" s="296" t="str">
        <f>Recap!AO8</f>
        <v>Y</v>
      </c>
      <c r="AA3" s="297"/>
      <c r="AB3" s="292"/>
      <c r="AC3" s="105"/>
      <c r="AD3" s="105"/>
    </row>
    <row r="4" spans="1:30" s="312" customFormat="1" ht="15.75" customHeight="1" x14ac:dyDescent="0.25">
      <c r="A4" s="299" t="str">
        <f>Recap!D9</f>
        <v>RISE_2</v>
      </c>
      <c r="B4" s="300">
        <f>Recap!AQ9</f>
        <v>60.708333333333336</v>
      </c>
      <c r="C4" s="300">
        <f>Recap!AR9</f>
        <v>36</v>
      </c>
      <c r="D4" s="300">
        <f>Recap!AS9</f>
        <v>86</v>
      </c>
      <c r="E4" s="301"/>
      <c r="F4" s="301"/>
      <c r="G4" s="301"/>
      <c r="H4" s="300">
        <f>Recap!AU9</f>
        <v>43.125</v>
      </c>
      <c r="I4" s="300">
        <f>Recap!AV9</f>
        <v>33</v>
      </c>
      <c r="J4" s="300">
        <f>Recap!AW9</f>
        <v>57</v>
      </c>
      <c r="K4" s="301"/>
      <c r="L4" s="301"/>
      <c r="M4" s="301"/>
      <c r="N4" s="300">
        <f>Recap!BB9</f>
        <v>56</v>
      </c>
      <c r="O4" s="300">
        <f>Recap!BC9</f>
        <v>20</v>
      </c>
      <c r="P4" s="300">
        <f>Recap!BD9</f>
        <v>80</v>
      </c>
      <c r="Q4" s="300"/>
      <c r="R4" s="300"/>
      <c r="S4" s="300"/>
      <c r="T4" s="300">
        <f>Recap!BF9</f>
        <v>0</v>
      </c>
      <c r="U4" s="300">
        <f>Recap!BG9</f>
        <v>0</v>
      </c>
      <c r="V4" s="300">
        <f>Recap!BH9</f>
        <v>0</v>
      </c>
      <c r="W4" s="300"/>
      <c r="X4" s="300"/>
      <c r="Y4" s="300"/>
      <c r="Z4" s="298" t="str">
        <f>Recap!AO9</f>
        <v>Y</v>
      </c>
      <c r="AA4" s="302"/>
      <c r="AB4" s="292"/>
      <c r="AC4" s="105"/>
      <c r="AD4" s="105"/>
    </row>
    <row r="5" spans="1:30" s="287" customFormat="1" ht="15.75" customHeight="1" thickBot="1" x14ac:dyDescent="0.3">
      <c r="A5" s="319" t="str">
        <f>Recap!D10</f>
        <v>RISE_3</v>
      </c>
      <c r="B5" s="320">
        <f>Recap!AQ10</f>
        <v>69.875</v>
      </c>
      <c r="C5" s="320">
        <f>Recap!AR10</f>
        <v>35</v>
      </c>
      <c r="D5" s="320">
        <f>Recap!AS10</f>
        <v>104</v>
      </c>
      <c r="E5" s="321"/>
      <c r="F5" s="321"/>
      <c r="G5" s="321"/>
      <c r="H5" s="320">
        <f>Recap!AU10</f>
        <v>46.5625</v>
      </c>
      <c r="I5" s="320">
        <f>Recap!AV10</f>
        <v>40</v>
      </c>
      <c r="J5" s="320">
        <f>Recap!AW10</f>
        <v>58</v>
      </c>
      <c r="K5" s="321"/>
      <c r="L5" s="321"/>
      <c r="M5" s="321"/>
      <c r="N5" s="320">
        <f>Recap!BB10</f>
        <v>56</v>
      </c>
      <c r="O5" s="320">
        <f>Recap!BC10</f>
        <v>25</v>
      </c>
      <c r="P5" s="320">
        <f>Recap!BD10</f>
        <v>80</v>
      </c>
      <c r="Q5" s="320"/>
      <c r="R5" s="320"/>
      <c r="S5" s="320"/>
      <c r="T5" s="320">
        <f>Recap!BF10</f>
        <v>56</v>
      </c>
      <c r="U5" s="320">
        <f>Recap!BG10</f>
        <v>25</v>
      </c>
      <c r="V5" s="320">
        <f>Recap!BH10</f>
        <v>80</v>
      </c>
      <c r="W5" s="320"/>
      <c r="X5" s="320"/>
      <c r="Y5" s="320"/>
      <c r="Z5" s="322" t="str">
        <f>Recap!AO10</f>
        <v>N</v>
      </c>
      <c r="AA5" s="323"/>
      <c r="AB5" s="292"/>
      <c r="AC5" s="105"/>
      <c r="AD5" s="105"/>
    </row>
    <row r="6" spans="1:30" x14ac:dyDescent="0.25">
      <c r="A6" s="299" t="str">
        <f>Recap!D11</f>
        <v>Dw_1</v>
      </c>
      <c r="B6" s="300">
        <f>Recap!AQ11</f>
        <v>0</v>
      </c>
      <c r="C6" s="300">
        <f>Recap!AR11</f>
        <v>0</v>
      </c>
      <c r="D6" s="300">
        <f>Recap!AS11</f>
        <v>0</v>
      </c>
      <c r="E6" s="301"/>
      <c r="F6" s="301"/>
      <c r="G6" s="301"/>
      <c r="H6" s="300">
        <f>Recap!AU11</f>
        <v>0</v>
      </c>
      <c r="I6" s="300">
        <f>Recap!AV11</f>
        <v>0</v>
      </c>
      <c r="J6" s="300">
        <f>Recap!AW11</f>
        <v>0</v>
      </c>
      <c r="K6" s="301"/>
      <c r="L6" s="301"/>
      <c r="M6" s="301"/>
      <c r="N6" s="300">
        <f>Recap!BB11</f>
        <v>0</v>
      </c>
      <c r="O6" s="300">
        <f>Recap!BC11</f>
        <v>0</v>
      </c>
      <c r="P6" s="300">
        <f>Recap!BD11</f>
        <v>0</v>
      </c>
      <c r="Q6" s="300"/>
      <c r="R6" s="300"/>
      <c r="S6" s="300"/>
      <c r="T6" s="300">
        <f>Recap!BF11</f>
        <v>0</v>
      </c>
      <c r="U6" s="300">
        <f>Recap!BG11</f>
        <v>0</v>
      </c>
      <c r="V6" s="300">
        <f>Recap!BH11</f>
        <v>0</v>
      </c>
      <c r="W6" s="300"/>
      <c r="X6" s="300"/>
      <c r="Y6" s="300"/>
      <c r="Z6" s="298">
        <f>Recap!AO11</f>
        <v>0</v>
      </c>
      <c r="AA6" s="302"/>
      <c r="AB6" s="105"/>
      <c r="AC6" s="105"/>
      <c r="AD6" s="105"/>
    </row>
    <row r="7" spans="1:30" x14ac:dyDescent="0.25">
      <c r="A7" s="299" t="str">
        <f>Recap!D12</f>
        <v>Dw_2</v>
      </c>
      <c r="B7" s="300">
        <f>Recap!AQ12</f>
        <v>0</v>
      </c>
      <c r="C7" s="300">
        <f>Recap!AR12</f>
        <v>0</v>
      </c>
      <c r="D7" s="300">
        <f>Recap!AS12</f>
        <v>0</v>
      </c>
      <c r="E7" s="301"/>
      <c r="F7" s="301"/>
      <c r="G7" s="301"/>
      <c r="H7" s="300">
        <f>Recap!AU12</f>
        <v>0</v>
      </c>
      <c r="I7" s="300">
        <f>Recap!AV12</f>
        <v>0</v>
      </c>
      <c r="J7" s="300">
        <f>Recap!AW12</f>
        <v>0</v>
      </c>
      <c r="K7" s="301"/>
      <c r="L7" s="301"/>
      <c r="M7" s="301"/>
      <c r="N7" s="300">
        <f>Recap!BB12</f>
        <v>0</v>
      </c>
      <c r="O7" s="300">
        <f>Recap!BC12</f>
        <v>0</v>
      </c>
      <c r="P7" s="300">
        <f>Recap!BD12</f>
        <v>0</v>
      </c>
      <c r="Q7" s="300"/>
      <c r="R7" s="300"/>
      <c r="S7" s="300"/>
      <c r="T7" s="300">
        <f>Recap!BF12</f>
        <v>0</v>
      </c>
      <c r="U7" s="300">
        <f>Recap!BG12</f>
        <v>0</v>
      </c>
      <c r="V7" s="300">
        <f>Recap!BH12</f>
        <v>0</v>
      </c>
      <c r="W7" s="300"/>
      <c r="X7" s="300"/>
      <c r="Y7" s="300"/>
      <c r="Z7" s="298">
        <f>Recap!AO12</f>
        <v>0</v>
      </c>
      <c r="AA7" s="302"/>
      <c r="AB7" s="105"/>
      <c r="AC7" s="105"/>
      <c r="AD7" s="105"/>
    </row>
    <row r="8" spans="1:30" x14ac:dyDescent="0.25">
      <c r="A8" s="299" t="str">
        <f>Recap!D13</f>
        <v>Dw_3</v>
      </c>
      <c r="B8" s="300">
        <f>Recap!AQ13</f>
        <v>0</v>
      </c>
      <c r="C8" s="300">
        <f>Recap!AR13</f>
        <v>0</v>
      </c>
      <c r="D8" s="300">
        <f>Recap!AS13</f>
        <v>0</v>
      </c>
      <c r="E8" s="301"/>
      <c r="F8" s="301"/>
      <c r="G8" s="301"/>
      <c r="H8" s="300">
        <f>Recap!AU13</f>
        <v>0</v>
      </c>
      <c r="I8" s="300">
        <f>Recap!AV13</f>
        <v>0</v>
      </c>
      <c r="J8" s="300">
        <f>Recap!AW13</f>
        <v>0</v>
      </c>
      <c r="K8" s="301"/>
      <c r="L8" s="301"/>
      <c r="M8" s="301"/>
      <c r="N8" s="300">
        <f>Recap!BB13</f>
        <v>0</v>
      </c>
      <c r="O8" s="300">
        <f>Recap!BC13</f>
        <v>0</v>
      </c>
      <c r="P8" s="300">
        <f>Recap!BD13</f>
        <v>0</v>
      </c>
      <c r="Q8" s="300"/>
      <c r="R8" s="300"/>
      <c r="S8" s="300"/>
      <c r="T8" s="300">
        <f>Recap!BF13</f>
        <v>0</v>
      </c>
      <c r="U8" s="300">
        <f>Recap!BG13</f>
        <v>0</v>
      </c>
      <c r="V8" s="300">
        <f>Recap!BH13</f>
        <v>0</v>
      </c>
      <c r="W8" s="300"/>
      <c r="X8" s="300"/>
      <c r="Y8" s="300"/>
      <c r="Z8" s="298">
        <f>Recap!AO13</f>
        <v>0</v>
      </c>
      <c r="AA8" s="302"/>
      <c r="AB8" s="105"/>
      <c r="AC8" s="105"/>
      <c r="AD8" s="105"/>
    </row>
    <row r="9" spans="1:30" x14ac:dyDescent="0.25">
      <c r="A9" s="299" t="str">
        <f>Recap!D14</f>
        <v>Dw_4</v>
      </c>
      <c r="B9" s="300">
        <f>Recap!AQ14</f>
        <v>0</v>
      </c>
      <c r="C9" s="300">
        <f>Recap!AR14</f>
        <v>0</v>
      </c>
      <c r="D9" s="300">
        <f>Recap!AS14</f>
        <v>0</v>
      </c>
      <c r="E9" s="301"/>
      <c r="F9" s="301"/>
      <c r="G9" s="301"/>
      <c r="H9" s="300">
        <f>Recap!AU14</f>
        <v>0</v>
      </c>
      <c r="I9" s="300">
        <f>Recap!AV14</f>
        <v>0</v>
      </c>
      <c r="J9" s="300">
        <f>Recap!AW14</f>
        <v>0</v>
      </c>
      <c r="K9" s="301"/>
      <c r="L9" s="301"/>
      <c r="M9" s="301"/>
      <c r="N9" s="300">
        <f>Recap!BB14</f>
        <v>0</v>
      </c>
      <c r="O9" s="300">
        <f>Recap!BC14</f>
        <v>0</v>
      </c>
      <c r="P9" s="300">
        <f>Recap!BD14</f>
        <v>0</v>
      </c>
      <c r="Q9" s="300"/>
      <c r="R9" s="300"/>
      <c r="S9" s="300"/>
      <c r="T9" s="300">
        <f>Recap!BF14</f>
        <v>0</v>
      </c>
      <c r="U9" s="300">
        <f>Recap!BG14</f>
        <v>0</v>
      </c>
      <c r="V9" s="300">
        <f>Recap!BH14</f>
        <v>0</v>
      </c>
      <c r="W9" s="300"/>
      <c r="X9" s="300"/>
      <c r="Y9" s="300"/>
      <c r="Z9" s="298">
        <f>Recap!AO14</f>
        <v>0</v>
      </c>
      <c r="AA9" s="302"/>
      <c r="AB9" s="105"/>
      <c r="AC9" s="105"/>
      <c r="AD9" s="105"/>
    </row>
    <row r="10" spans="1:30" ht="15.75" customHeight="1" x14ac:dyDescent="0.25">
      <c r="A10" s="299" t="str">
        <f>Recap!D15</f>
        <v>Dw_5</v>
      </c>
      <c r="B10" s="300">
        <f>Recap!AQ15</f>
        <v>0</v>
      </c>
      <c r="C10" s="300">
        <f>Recap!AR15</f>
        <v>0</v>
      </c>
      <c r="D10" s="300">
        <f>Recap!AS15</f>
        <v>0</v>
      </c>
      <c r="E10" s="301"/>
      <c r="F10" s="301"/>
      <c r="G10" s="301"/>
      <c r="H10" s="300">
        <f>Recap!AU15</f>
        <v>0</v>
      </c>
      <c r="I10" s="300">
        <f>Recap!AV15</f>
        <v>0</v>
      </c>
      <c r="J10" s="300">
        <f>Recap!AW15</f>
        <v>0</v>
      </c>
      <c r="K10" s="301"/>
      <c r="L10" s="301"/>
      <c r="M10" s="301"/>
      <c r="N10" s="300">
        <f>Recap!BB15</f>
        <v>0</v>
      </c>
      <c r="O10" s="300">
        <f>Recap!BC15</f>
        <v>0</v>
      </c>
      <c r="P10" s="300">
        <f>Recap!BD15</f>
        <v>0</v>
      </c>
      <c r="Q10" s="300"/>
      <c r="R10" s="300"/>
      <c r="S10" s="300"/>
      <c r="T10" s="300">
        <f>Recap!BF15</f>
        <v>0</v>
      </c>
      <c r="U10" s="300">
        <f>Recap!BG15</f>
        <v>0</v>
      </c>
      <c r="V10" s="300">
        <f>Recap!BH15</f>
        <v>0</v>
      </c>
      <c r="W10" s="300"/>
      <c r="X10" s="300"/>
      <c r="Y10" s="300"/>
      <c r="Z10" s="298">
        <f>Recap!AO15</f>
        <v>0</v>
      </c>
      <c r="AA10" s="302"/>
      <c r="AB10" s="105"/>
      <c r="AC10" s="105"/>
      <c r="AD10" s="105"/>
    </row>
    <row r="11" spans="1:30" x14ac:dyDescent="0.25">
      <c r="A11" s="299" t="str">
        <f>Recap!D16</f>
        <v>Dw_6</v>
      </c>
      <c r="B11" s="300">
        <f>Recap!AQ16</f>
        <v>0</v>
      </c>
      <c r="C11" s="300">
        <f>Recap!AR16</f>
        <v>0</v>
      </c>
      <c r="D11" s="300">
        <f>Recap!AS16</f>
        <v>0</v>
      </c>
      <c r="E11" s="301"/>
      <c r="F11" s="301"/>
      <c r="G11" s="301"/>
      <c r="H11" s="300">
        <f>Recap!AU16</f>
        <v>0</v>
      </c>
      <c r="I11" s="300">
        <f>Recap!AV16</f>
        <v>0</v>
      </c>
      <c r="J11" s="300">
        <f>Recap!AW16</f>
        <v>0</v>
      </c>
      <c r="K11" s="301"/>
      <c r="L11" s="301"/>
      <c r="M11" s="301"/>
      <c r="N11" s="300">
        <f>Recap!BB16</f>
        <v>0</v>
      </c>
      <c r="O11" s="300">
        <f>Recap!BC16</f>
        <v>0</v>
      </c>
      <c r="P11" s="300">
        <f>Recap!BD16</f>
        <v>0</v>
      </c>
      <c r="Q11" s="300"/>
      <c r="R11" s="300"/>
      <c r="S11" s="300"/>
      <c r="T11" s="300">
        <f>Recap!BF16</f>
        <v>0</v>
      </c>
      <c r="U11" s="300">
        <f>Recap!BG16</f>
        <v>0</v>
      </c>
      <c r="V11" s="300">
        <f>Recap!BH16</f>
        <v>0</v>
      </c>
      <c r="W11" s="300"/>
      <c r="X11" s="300"/>
      <c r="Y11" s="300"/>
      <c r="Z11" s="298">
        <f>Recap!AO16</f>
        <v>0</v>
      </c>
      <c r="AA11" s="302"/>
      <c r="AB11" s="105"/>
      <c r="AC11" s="105"/>
      <c r="AD11" s="105"/>
    </row>
    <row r="12" spans="1:30" x14ac:dyDescent="0.25">
      <c r="A12" s="299" t="str">
        <f>Recap!D17</f>
        <v>Dw_7</v>
      </c>
      <c r="B12" s="300">
        <f>Recap!AQ17</f>
        <v>0</v>
      </c>
      <c r="C12" s="300">
        <f>Recap!AR17</f>
        <v>0</v>
      </c>
      <c r="D12" s="300">
        <f>Recap!AS17</f>
        <v>0</v>
      </c>
      <c r="E12" s="301"/>
      <c r="F12" s="301"/>
      <c r="G12" s="301"/>
      <c r="H12" s="300">
        <f>Recap!AU17</f>
        <v>0</v>
      </c>
      <c r="I12" s="300">
        <f>Recap!AV17</f>
        <v>0</v>
      </c>
      <c r="J12" s="300">
        <f>Recap!AW17</f>
        <v>0</v>
      </c>
      <c r="K12" s="301"/>
      <c r="L12" s="301"/>
      <c r="M12" s="301"/>
      <c r="N12" s="300">
        <f>Recap!BB17</f>
        <v>0</v>
      </c>
      <c r="O12" s="300">
        <f>Recap!BC17</f>
        <v>0</v>
      </c>
      <c r="P12" s="300">
        <f>Recap!BD17</f>
        <v>0</v>
      </c>
      <c r="Q12" s="300"/>
      <c r="R12" s="300"/>
      <c r="S12" s="300"/>
      <c r="T12" s="300">
        <f>Recap!BF17</f>
        <v>0</v>
      </c>
      <c r="U12" s="300">
        <f>Recap!BG17</f>
        <v>0</v>
      </c>
      <c r="V12" s="300">
        <f>Recap!BH17</f>
        <v>0</v>
      </c>
      <c r="W12" s="300"/>
      <c r="X12" s="300"/>
      <c r="Y12" s="300"/>
      <c r="Z12" s="298">
        <f>Recap!AO17</f>
        <v>0</v>
      </c>
      <c r="AA12" s="302"/>
      <c r="AB12" s="105"/>
      <c r="AC12" s="105"/>
      <c r="AD12" s="105"/>
    </row>
    <row r="13" spans="1:30" ht="15.75" customHeight="1" x14ac:dyDescent="0.25">
      <c r="A13" s="299" t="str">
        <f>Recap!D18</f>
        <v>Dw_8</v>
      </c>
      <c r="B13" s="300">
        <f>Recap!AQ18</f>
        <v>0</v>
      </c>
      <c r="C13" s="300">
        <f>Recap!AR18</f>
        <v>0</v>
      </c>
      <c r="D13" s="300">
        <f>Recap!AS18</f>
        <v>0</v>
      </c>
      <c r="E13" s="301"/>
      <c r="F13" s="301"/>
      <c r="G13" s="301"/>
      <c r="H13" s="300">
        <f>Recap!AU18</f>
        <v>0</v>
      </c>
      <c r="I13" s="300">
        <f>Recap!AV18</f>
        <v>0</v>
      </c>
      <c r="J13" s="300">
        <f>Recap!AW18</f>
        <v>0</v>
      </c>
      <c r="K13" s="301"/>
      <c r="L13" s="301"/>
      <c r="M13" s="301"/>
      <c r="N13" s="300">
        <f>Recap!BB18</f>
        <v>0</v>
      </c>
      <c r="O13" s="300">
        <f>Recap!BC18</f>
        <v>0</v>
      </c>
      <c r="P13" s="300">
        <f>Recap!BD18</f>
        <v>0</v>
      </c>
      <c r="Q13" s="300"/>
      <c r="R13" s="300"/>
      <c r="S13" s="300"/>
      <c r="T13" s="300">
        <f>Recap!BF18</f>
        <v>0</v>
      </c>
      <c r="U13" s="300">
        <f>Recap!BG18</f>
        <v>0</v>
      </c>
      <c r="V13" s="300">
        <f>Recap!BH18</f>
        <v>0</v>
      </c>
      <c r="W13" s="300"/>
      <c r="X13" s="300"/>
      <c r="Y13" s="300"/>
      <c r="Z13" s="298">
        <f>Recap!AO18</f>
        <v>0</v>
      </c>
      <c r="AA13" s="302"/>
      <c r="AB13" s="105"/>
      <c r="AC13" s="105"/>
      <c r="AD13" s="105"/>
    </row>
    <row r="14" spans="1:30" x14ac:dyDescent="0.25">
      <c r="A14" s="299" t="str">
        <f>Recap!D19</f>
        <v>Dw_9</v>
      </c>
      <c r="B14" s="300">
        <f>Recap!AQ19</f>
        <v>0</v>
      </c>
      <c r="C14" s="300">
        <f>Recap!AR19</f>
        <v>0</v>
      </c>
      <c r="D14" s="300">
        <f>Recap!AS19</f>
        <v>0</v>
      </c>
      <c r="E14" s="301"/>
      <c r="F14" s="301"/>
      <c r="G14" s="301"/>
      <c r="H14" s="300">
        <f>Recap!AU19</f>
        <v>0</v>
      </c>
      <c r="I14" s="300">
        <f>Recap!AV19</f>
        <v>0</v>
      </c>
      <c r="J14" s="300">
        <f>Recap!AW19</f>
        <v>0</v>
      </c>
      <c r="K14" s="301"/>
      <c r="L14" s="301"/>
      <c r="M14" s="301"/>
      <c r="N14" s="300">
        <f>Recap!BB19</f>
        <v>0</v>
      </c>
      <c r="O14" s="300">
        <f>Recap!BC19</f>
        <v>0</v>
      </c>
      <c r="P14" s="300">
        <f>Recap!BD19</f>
        <v>0</v>
      </c>
      <c r="Q14" s="300"/>
      <c r="R14" s="300"/>
      <c r="S14" s="300"/>
      <c r="T14" s="300">
        <f>Recap!BF19</f>
        <v>0</v>
      </c>
      <c r="U14" s="300">
        <f>Recap!BG19</f>
        <v>0</v>
      </c>
      <c r="V14" s="300">
        <f>Recap!BH19</f>
        <v>0</v>
      </c>
      <c r="W14" s="300"/>
      <c r="X14" s="300"/>
      <c r="Y14" s="300"/>
      <c r="Z14" s="298">
        <f>Recap!AO19</f>
        <v>0</v>
      </c>
      <c r="AA14" s="302"/>
      <c r="AB14" s="105"/>
      <c r="AC14" s="105"/>
      <c r="AD14" s="105"/>
    </row>
    <row r="15" spans="1:30" x14ac:dyDescent="0.25">
      <c r="A15" s="299" t="str">
        <f>Recap!D20</f>
        <v>Dw_10</v>
      </c>
      <c r="B15" s="300">
        <f>Recap!AQ20</f>
        <v>0</v>
      </c>
      <c r="C15" s="300">
        <f>Recap!AR20</f>
        <v>0</v>
      </c>
      <c r="D15" s="300">
        <f>Recap!AS20</f>
        <v>0</v>
      </c>
      <c r="E15" s="301"/>
      <c r="F15" s="301"/>
      <c r="G15" s="301"/>
      <c r="H15" s="300">
        <f>Recap!AU20</f>
        <v>0</v>
      </c>
      <c r="I15" s="300">
        <f>Recap!AV20</f>
        <v>0</v>
      </c>
      <c r="J15" s="300">
        <f>Recap!AW20</f>
        <v>0</v>
      </c>
      <c r="K15" s="301"/>
      <c r="L15" s="301"/>
      <c r="M15" s="301"/>
      <c r="N15" s="300">
        <f>Recap!BB20</f>
        <v>0</v>
      </c>
      <c r="O15" s="300">
        <f>Recap!BC20</f>
        <v>0</v>
      </c>
      <c r="P15" s="300">
        <f>Recap!BD20</f>
        <v>0</v>
      </c>
      <c r="Q15" s="300"/>
      <c r="R15" s="300"/>
      <c r="S15" s="300"/>
      <c r="T15" s="300">
        <f>Recap!BF20</f>
        <v>0</v>
      </c>
      <c r="U15" s="300">
        <f>Recap!BG20</f>
        <v>0</v>
      </c>
      <c r="V15" s="300">
        <f>Recap!BH20</f>
        <v>0</v>
      </c>
      <c r="W15" s="300"/>
      <c r="X15" s="300"/>
      <c r="Y15" s="300"/>
      <c r="Z15" s="298">
        <f>Recap!AO20</f>
        <v>0</v>
      </c>
      <c r="AA15" s="302"/>
      <c r="AB15" s="105"/>
      <c r="AC15" s="105"/>
      <c r="AD15" s="105"/>
    </row>
    <row r="16" spans="1:30" x14ac:dyDescent="0.25">
      <c r="A16" s="299" t="str">
        <f>Recap!D21</f>
        <v>Dw_11</v>
      </c>
      <c r="B16" s="300">
        <f>Recap!AQ21</f>
        <v>0</v>
      </c>
      <c r="C16" s="300">
        <f>Recap!AR21</f>
        <v>0</v>
      </c>
      <c r="D16" s="300">
        <f>Recap!AS21</f>
        <v>0</v>
      </c>
      <c r="E16" s="301"/>
      <c r="F16" s="301"/>
      <c r="G16" s="301"/>
      <c r="H16" s="300">
        <f>Recap!AU21</f>
        <v>0</v>
      </c>
      <c r="I16" s="300">
        <f>Recap!AV21</f>
        <v>0</v>
      </c>
      <c r="J16" s="300">
        <f>Recap!AW21</f>
        <v>0</v>
      </c>
      <c r="K16" s="301"/>
      <c r="L16" s="301"/>
      <c r="M16" s="301"/>
      <c r="N16" s="300">
        <f>Recap!BB21</f>
        <v>0</v>
      </c>
      <c r="O16" s="300">
        <f>Recap!BC21</f>
        <v>0</v>
      </c>
      <c r="P16" s="300">
        <f>Recap!BD21</f>
        <v>0</v>
      </c>
      <c r="Q16" s="300"/>
      <c r="R16" s="300"/>
      <c r="S16" s="300"/>
      <c r="T16" s="300">
        <f>Recap!BF21</f>
        <v>0</v>
      </c>
      <c r="U16" s="300">
        <f>Recap!BG21</f>
        <v>0</v>
      </c>
      <c r="V16" s="300">
        <f>Recap!BH21</f>
        <v>0</v>
      </c>
      <c r="W16" s="300"/>
      <c r="X16" s="300"/>
      <c r="Y16" s="300"/>
      <c r="Z16" s="298">
        <f>Recap!AO21</f>
        <v>0</v>
      </c>
      <c r="AA16" s="302"/>
      <c r="AB16" s="105"/>
      <c r="AC16" s="105"/>
      <c r="AD16" s="105"/>
    </row>
    <row r="17" spans="1:30" x14ac:dyDescent="0.25">
      <c r="A17" s="299" t="str">
        <f>Recap!D22</f>
        <v>Dw_12</v>
      </c>
      <c r="B17" s="300">
        <f>Recap!AQ22</f>
        <v>0</v>
      </c>
      <c r="C17" s="300">
        <f>Recap!AR22</f>
        <v>0</v>
      </c>
      <c r="D17" s="300">
        <f>Recap!AS22</f>
        <v>0</v>
      </c>
      <c r="E17" s="301"/>
      <c r="F17" s="301"/>
      <c r="G17" s="301"/>
      <c r="H17" s="300">
        <f>Recap!AU22</f>
        <v>0</v>
      </c>
      <c r="I17" s="300">
        <f>Recap!AV22</f>
        <v>0</v>
      </c>
      <c r="J17" s="300">
        <f>Recap!AW22</f>
        <v>0</v>
      </c>
      <c r="K17" s="301"/>
      <c r="L17" s="301"/>
      <c r="M17" s="301"/>
      <c r="N17" s="300">
        <f>Recap!BB22</f>
        <v>0</v>
      </c>
      <c r="O17" s="300">
        <f>Recap!BC22</f>
        <v>0</v>
      </c>
      <c r="P17" s="300">
        <f>Recap!BD22</f>
        <v>0</v>
      </c>
      <c r="Q17" s="300"/>
      <c r="R17" s="300"/>
      <c r="S17" s="300"/>
      <c r="T17" s="300">
        <f>Recap!BF22</f>
        <v>0</v>
      </c>
      <c r="U17" s="300">
        <f>Recap!BG22</f>
        <v>0</v>
      </c>
      <c r="V17" s="300">
        <f>Recap!BH22</f>
        <v>0</v>
      </c>
      <c r="W17" s="300"/>
      <c r="X17" s="300"/>
      <c r="Y17" s="300"/>
      <c r="Z17" s="298">
        <f>Recap!AO22</f>
        <v>0</v>
      </c>
      <c r="AA17" s="302"/>
      <c r="AB17" s="105"/>
      <c r="AC17" s="105"/>
      <c r="AD17" s="105"/>
    </row>
    <row r="18" spans="1:30" x14ac:dyDescent="0.25">
      <c r="A18" s="299" t="str">
        <f>Recap!D23</f>
        <v>Dw_13</v>
      </c>
      <c r="B18" s="300">
        <f>Recap!AQ23</f>
        <v>0</v>
      </c>
      <c r="C18" s="300">
        <f>Recap!AR23</f>
        <v>0</v>
      </c>
      <c r="D18" s="300">
        <f>Recap!AS23</f>
        <v>0</v>
      </c>
      <c r="E18" s="301"/>
      <c r="F18" s="301"/>
      <c r="G18" s="301"/>
      <c r="H18" s="300">
        <f>Recap!AU23</f>
        <v>0</v>
      </c>
      <c r="I18" s="300">
        <f>Recap!AV23</f>
        <v>0</v>
      </c>
      <c r="J18" s="300">
        <f>Recap!AW23</f>
        <v>0</v>
      </c>
      <c r="K18" s="301"/>
      <c r="L18" s="301"/>
      <c r="M18" s="301"/>
      <c r="N18" s="300">
        <f>Recap!BB23</f>
        <v>0</v>
      </c>
      <c r="O18" s="300">
        <f>Recap!BC23</f>
        <v>0</v>
      </c>
      <c r="P18" s="300">
        <f>Recap!BD23</f>
        <v>0</v>
      </c>
      <c r="Q18" s="300"/>
      <c r="R18" s="300"/>
      <c r="S18" s="300"/>
      <c r="T18" s="300">
        <f>Recap!BF23</f>
        <v>0</v>
      </c>
      <c r="U18" s="300">
        <f>Recap!BG23</f>
        <v>0</v>
      </c>
      <c r="V18" s="300">
        <f>Recap!BH23</f>
        <v>0</v>
      </c>
      <c r="W18" s="300"/>
      <c r="X18" s="300"/>
      <c r="Y18" s="300"/>
      <c r="Z18" s="298">
        <f>Recap!AO23</f>
        <v>0</v>
      </c>
      <c r="AA18" s="302"/>
      <c r="AB18" s="105"/>
      <c r="AC18" s="105"/>
      <c r="AD18" s="105"/>
    </row>
    <row r="19" spans="1:30" ht="15.75" customHeight="1" x14ac:dyDescent="0.25">
      <c r="A19" s="299" t="str">
        <f>Recap!D24</f>
        <v>Dw_14</v>
      </c>
      <c r="B19" s="300">
        <f>Recap!AQ24</f>
        <v>0</v>
      </c>
      <c r="C19" s="300">
        <f>Recap!AR24</f>
        <v>0</v>
      </c>
      <c r="D19" s="300">
        <f>Recap!AS24</f>
        <v>0</v>
      </c>
      <c r="E19" s="301"/>
      <c r="F19" s="301"/>
      <c r="G19" s="301"/>
      <c r="H19" s="300">
        <f>Recap!AU24</f>
        <v>0</v>
      </c>
      <c r="I19" s="300">
        <f>Recap!AV24</f>
        <v>0</v>
      </c>
      <c r="J19" s="300">
        <f>Recap!AW24</f>
        <v>0</v>
      </c>
      <c r="K19" s="301"/>
      <c r="L19" s="301"/>
      <c r="M19" s="301"/>
      <c r="N19" s="300">
        <f>Recap!BB24</f>
        <v>0</v>
      </c>
      <c r="O19" s="300">
        <f>Recap!BC24</f>
        <v>0</v>
      </c>
      <c r="P19" s="300">
        <f>Recap!BD24</f>
        <v>0</v>
      </c>
      <c r="Q19" s="300"/>
      <c r="R19" s="300"/>
      <c r="S19" s="300"/>
      <c r="T19" s="300">
        <f>Recap!BF24</f>
        <v>0</v>
      </c>
      <c r="U19" s="300">
        <f>Recap!BG24</f>
        <v>0</v>
      </c>
      <c r="V19" s="300">
        <f>Recap!BH24</f>
        <v>0</v>
      </c>
      <c r="W19" s="300"/>
      <c r="X19" s="300"/>
      <c r="Y19" s="300"/>
      <c r="Z19" s="298">
        <f>Recap!AO24</f>
        <v>0</v>
      </c>
      <c r="AA19" s="302"/>
      <c r="AB19" s="105"/>
      <c r="AC19" s="105"/>
      <c r="AD19" s="105"/>
    </row>
    <row r="20" spans="1:30" x14ac:dyDescent="0.25">
      <c r="A20" s="299" t="str">
        <f>Recap!D25</f>
        <v>Dw_15</v>
      </c>
      <c r="B20" s="300">
        <f>Recap!AQ25</f>
        <v>0</v>
      </c>
      <c r="C20" s="300">
        <f>Recap!AR25</f>
        <v>0</v>
      </c>
      <c r="D20" s="300">
        <f>Recap!AS25</f>
        <v>0</v>
      </c>
      <c r="E20" s="301"/>
      <c r="F20" s="301"/>
      <c r="G20" s="301"/>
      <c r="H20" s="300">
        <f>Recap!AU25</f>
        <v>0</v>
      </c>
      <c r="I20" s="300">
        <f>Recap!AV25</f>
        <v>0</v>
      </c>
      <c r="J20" s="300">
        <f>Recap!AW25</f>
        <v>0</v>
      </c>
      <c r="K20" s="301"/>
      <c r="L20" s="301"/>
      <c r="M20" s="301"/>
      <c r="N20" s="300">
        <f>Recap!BB25</f>
        <v>0</v>
      </c>
      <c r="O20" s="300">
        <f>Recap!BC25</f>
        <v>0</v>
      </c>
      <c r="P20" s="300">
        <f>Recap!BD25</f>
        <v>0</v>
      </c>
      <c r="Q20" s="300"/>
      <c r="R20" s="300"/>
      <c r="S20" s="300"/>
      <c r="T20" s="300">
        <f>Recap!BF25</f>
        <v>0</v>
      </c>
      <c r="U20" s="300">
        <f>Recap!BG25</f>
        <v>0</v>
      </c>
      <c r="V20" s="300">
        <f>Recap!BH25</f>
        <v>0</v>
      </c>
      <c r="W20" s="300"/>
      <c r="X20" s="300"/>
      <c r="Y20" s="300"/>
      <c r="Z20" s="298">
        <f>Recap!AO25</f>
        <v>0</v>
      </c>
      <c r="AA20" s="302"/>
      <c r="AB20" s="105"/>
      <c r="AC20" s="105"/>
      <c r="AD20" s="105"/>
    </row>
    <row r="21" spans="1:30" x14ac:dyDescent="0.25">
      <c r="A21" s="299" t="str">
        <f>Recap!D26</f>
        <v>Dw_16</v>
      </c>
      <c r="B21" s="300">
        <f>Recap!AQ26</f>
        <v>0</v>
      </c>
      <c r="C21" s="300">
        <f>Recap!AR26</f>
        <v>0</v>
      </c>
      <c r="D21" s="300">
        <f>Recap!AS26</f>
        <v>0</v>
      </c>
      <c r="E21" s="301"/>
      <c r="F21" s="301"/>
      <c r="G21" s="301"/>
      <c r="H21" s="300">
        <f>Recap!AU26</f>
        <v>0</v>
      </c>
      <c r="I21" s="300">
        <f>Recap!AV26</f>
        <v>0</v>
      </c>
      <c r="J21" s="300">
        <f>Recap!AW26</f>
        <v>0</v>
      </c>
      <c r="K21" s="301"/>
      <c r="L21" s="301"/>
      <c r="M21" s="301"/>
      <c r="N21" s="300">
        <f>Recap!BB26</f>
        <v>0</v>
      </c>
      <c r="O21" s="300">
        <f>Recap!BC26</f>
        <v>0</v>
      </c>
      <c r="P21" s="300">
        <f>Recap!BD26</f>
        <v>0</v>
      </c>
      <c r="Q21" s="300"/>
      <c r="R21" s="300"/>
      <c r="S21" s="300"/>
      <c r="T21" s="300">
        <f>Recap!BF26</f>
        <v>0</v>
      </c>
      <c r="U21" s="300">
        <f>Recap!BG26</f>
        <v>0</v>
      </c>
      <c r="V21" s="300">
        <f>Recap!BH26</f>
        <v>0</v>
      </c>
      <c r="W21" s="300"/>
      <c r="X21" s="300"/>
      <c r="Y21" s="300"/>
      <c r="Z21" s="298">
        <f>Recap!AO26</f>
        <v>0</v>
      </c>
      <c r="AA21" s="302"/>
      <c r="AB21" s="105"/>
      <c r="AC21" s="105"/>
      <c r="AD21" s="105"/>
    </row>
    <row r="22" spans="1:30" x14ac:dyDescent="0.25">
      <c r="A22" s="299" t="str">
        <f>Recap!D27</f>
        <v>Dw_17</v>
      </c>
      <c r="B22" s="300">
        <f>Recap!AQ27</f>
        <v>0</v>
      </c>
      <c r="C22" s="300">
        <f>Recap!AR27</f>
        <v>0</v>
      </c>
      <c r="D22" s="300">
        <f>Recap!AS27</f>
        <v>0</v>
      </c>
      <c r="E22" s="301"/>
      <c r="F22" s="301"/>
      <c r="G22" s="301"/>
      <c r="H22" s="300">
        <f>Recap!AU27</f>
        <v>0</v>
      </c>
      <c r="I22" s="300">
        <f>Recap!AV27</f>
        <v>0</v>
      </c>
      <c r="J22" s="300">
        <f>Recap!AW27</f>
        <v>0</v>
      </c>
      <c r="K22" s="301"/>
      <c r="L22" s="301"/>
      <c r="M22" s="301"/>
      <c r="N22" s="300">
        <f>Recap!BB27</f>
        <v>0</v>
      </c>
      <c r="O22" s="300">
        <f>Recap!BC27</f>
        <v>0</v>
      </c>
      <c r="P22" s="300">
        <f>Recap!BD27</f>
        <v>0</v>
      </c>
      <c r="Q22" s="300"/>
      <c r="R22" s="300"/>
      <c r="S22" s="300"/>
      <c r="T22" s="300">
        <f>Recap!BF27</f>
        <v>0</v>
      </c>
      <c r="U22" s="300">
        <f>Recap!BG27</f>
        <v>0</v>
      </c>
      <c r="V22" s="300">
        <f>Recap!BH27</f>
        <v>0</v>
      </c>
      <c r="W22" s="300"/>
      <c r="X22" s="300"/>
      <c r="Y22" s="300"/>
      <c r="Z22" s="298">
        <f>Recap!AO27</f>
        <v>0</v>
      </c>
      <c r="AA22" s="302"/>
      <c r="AB22" s="105"/>
      <c r="AC22" s="105"/>
      <c r="AD22" s="105"/>
    </row>
    <row r="23" spans="1:30" x14ac:dyDescent="0.25">
      <c r="A23" s="299" t="str">
        <f>Recap!D28</f>
        <v>Dw_18</v>
      </c>
      <c r="B23" s="300">
        <f>Recap!AQ28</f>
        <v>0</v>
      </c>
      <c r="C23" s="300">
        <f>Recap!AR28</f>
        <v>0</v>
      </c>
      <c r="D23" s="300">
        <f>Recap!AS28</f>
        <v>0</v>
      </c>
      <c r="E23" s="301"/>
      <c r="F23" s="301"/>
      <c r="G23" s="301"/>
      <c r="H23" s="300">
        <f>Recap!AU28</f>
        <v>0</v>
      </c>
      <c r="I23" s="300">
        <f>Recap!AV28</f>
        <v>0</v>
      </c>
      <c r="J23" s="300">
        <f>Recap!AW28</f>
        <v>0</v>
      </c>
      <c r="K23" s="301"/>
      <c r="L23" s="301"/>
      <c r="M23" s="301"/>
      <c r="N23" s="300">
        <f>Recap!BB28</f>
        <v>0</v>
      </c>
      <c r="O23" s="300">
        <f>Recap!BC28</f>
        <v>0</v>
      </c>
      <c r="P23" s="300">
        <f>Recap!BD28</f>
        <v>0</v>
      </c>
      <c r="Q23" s="300"/>
      <c r="R23" s="300"/>
      <c r="S23" s="300"/>
      <c r="T23" s="300">
        <f>Recap!BF28</f>
        <v>0</v>
      </c>
      <c r="U23" s="300">
        <f>Recap!BG28</f>
        <v>0</v>
      </c>
      <c r="V23" s="300">
        <f>Recap!BH28</f>
        <v>0</v>
      </c>
      <c r="W23" s="300"/>
      <c r="X23" s="300"/>
      <c r="Y23" s="300"/>
      <c r="Z23" s="298">
        <f>Recap!AO28</f>
        <v>0</v>
      </c>
      <c r="AA23" s="302"/>
      <c r="AB23" s="105"/>
      <c r="AC23" s="105"/>
      <c r="AD23" s="105"/>
    </row>
    <row r="24" spans="1:30" ht="15.75" customHeight="1" x14ac:dyDescent="0.25">
      <c r="A24" s="299" t="str">
        <f>Recap!D29</f>
        <v>Dw_19</v>
      </c>
      <c r="B24" s="300">
        <f>Recap!AQ29</f>
        <v>0</v>
      </c>
      <c r="C24" s="300">
        <f>Recap!AR29</f>
        <v>0</v>
      </c>
      <c r="D24" s="300">
        <f>Recap!AS29</f>
        <v>0</v>
      </c>
      <c r="E24" s="301"/>
      <c r="F24" s="301"/>
      <c r="G24" s="301"/>
      <c r="H24" s="300">
        <f>Recap!AU29</f>
        <v>0</v>
      </c>
      <c r="I24" s="300">
        <f>Recap!AV29</f>
        <v>0</v>
      </c>
      <c r="J24" s="300">
        <f>Recap!AW29</f>
        <v>0</v>
      </c>
      <c r="K24" s="301"/>
      <c r="L24" s="301"/>
      <c r="M24" s="301"/>
      <c r="N24" s="300">
        <f>Recap!BB29</f>
        <v>0</v>
      </c>
      <c r="O24" s="300">
        <f>Recap!BC29</f>
        <v>0</v>
      </c>
      <c r="P24" s="300">
        <f>Recap!BD29</f>
        <v>0</v>
      </c>
      <c r="Q24" s="300"/>
      <c r="R24" s="300"/>
      <c r="S24" s="300"/>
      <c r="T24" s="300">
        <f>Recap!BF29</f>
        <v>0</v>
      </c>
      <c r="U24" s="300">
        <f>Recap!BG29</f>
        <v>0</v>
      </c>
      <c r="V24" s="300">
        <f>Recap!BH29</f>
        <v>0</v>
      </c>
      <c r="W24" s="300"/>
      <c r="X24" s="300"/>
      <c r="Y24" s="300"/>
      <c r="Z24" s="298">
        <f>Recap!AO29</f>
        <v>0</v>
      </c>
      <c r="AA24" s="302"/>
      <c r="AB24" s="105"/>
      <c r="AC24" s="105"/>
      <c r="AD24" s="105"/>
    </row>
    <row r="25" spans="1:30" ht="15.75" customHeight="1" x14ac:dyDescent="0.25">
      <c r="A25" s="299" t="str">
        <f>Recap!D30</f>
        <v>Dw_20</v>
      </c>
      <c r="B25" s="300">
        <f>Recap!AQ30</f>
        <v>0</v>
      </c>
      <c r="C25" s="300">
        <f>Recap!AR30</f>
        <v>0</v>
      </c>
      <c r="D25" s="300">
        <f>Recap!AS30</f>
        <v>0</v>
      </c>
      <c r="E25" s="301"/>
      <c r="F25" s="301"/>
      <c r="G25" s="301"/>
      <c r="H25" s="300">
        <f>Recap!AU30</f>
        <v>0</v>
      </c>
      <c r="I25" s="300">
        <f>Recap!AV30</f>
        <v>0</v>
      </c>
      <c r="J25" s="300">
        <f>Recap!AW30</f>
        <v>0</v>
      </c>
      <c r="K25" s="301"/>
      <c r="L25" s="301"/>
      <c r="M25" s="301"/>
      <c r="N25" s="300">
        <f>Recap!BB30</f>
        <v>0</v>
      </c>
      <c r="O25" s="300">
        <f>Recap!BC30</f>
        <v>0</v>
      </c>
      <c r="P25" s="300">
        <f>Recap!BD30</f>
        <v>0</v>
      </c>
      <c r="Q25" s="300"/>
      <c r="R25" s="300"/>
      <c r="S25" s="300"/>
      <c r="T25" s="300">
        <f>Recap!BF30</f>
        <v>0</v>
      </c>
      <c r="U25" s="300">
        <f>Recap!BG30</f>
        <v>0</v>
      </c>
      <c r="V25" s="300">
        <f>Recap!BH30</f>
        <v>0</v>
      </c>
      <c r="W25" s="300"/>
      <c r="X25" s="300"/>
      <c r="Y25" s="300"/>
      <c r="Z25" s="298">
        <f>Recap!AO30</f>
        <v>0</v>
      </c>
      <c r="AA25" s="302"/>
      <c r="AB25" s="105"/>
      <c r="AC25" s="105"/>
      <c r="AD25" s="105"/>
    </row>
    <row r="26" spans="1:30" x14ac:dyDescent="0.25">
      <c r="A26" s="299" t="str">
        <f>Recap!D31</f>
        <v>Dw_21</v>
      </c>
      <c r="B26" s="300">
        <f>Recap!AQ31</f>
        <v>0</v>
      </c>
      <c r="C26" s="300">
        <f>Recap!AR31</f>
        <v>0</v>
      </c>
      <c r="D26" s="300">
        <f>Recap!AS31</f>
        <v>0</v>
      </c>
      <c r="E26" s="301"/>
      <c r="F26" s="301"/>
      <c r="G26" s="301"/>
      <c r="H26" s="300">
        <f>Recap!AU31</f>
        <v>0</v>
      </c>
      <c r="I26" s="300">
        <f>Recap!AV31</f>
        <v>0</v>
      </c>
      <c r="J26" s="300">
        <f>Recap!AW31</f>
        <v>0</v>
      </c>
      <c r="K26" s="301"/>
      <c r="L26" s="301"/>
      <c r="M26" s="301"/>
      <c r="N26" s="300">
        <f>Recap!BB31</f>
        <v>0</v>
      </c>
      <c r="O26" s="300">
        <f>Recap!BC31</f>
        <v>0</v>
      </c>
      <c r="P26" s="300">
        <f>Recap!BD31</f>
        <v>0</v>
      </c>
      <c r="Q26" s="300"/>
      <c r="R26" s="300"/>
      <c r="S26" s="300"/>
      <c r="T26" s="300">
        <f>Recap!BF31</f>
        <v>0</v>
      </c>
      <c r="U26" s="300">
        <f>Recap!BG31</f>
        <v>0</v>
      </c>
      <c r="V26" s="300">
        <f>Recap!BH31</f>
        <v>0</v>
      </c>
      <c r="W26" s="300"/>
      <c r="X26" s="300"/>
      <c r="Y26" s="300"/>
      <c r="Z26" s="298">
        <f>Recap!AO31</f>
        <v>0</v>
      </c>
      <c r="AA26" s="302"/>
      <c r="AB26" s="105"/>
      <c r="AC26" s="105"/>
      <c r="AD26" s="105"/>
    </row>
    <row r="27" spans="1:30" x14ac:dyDescent="0.25">
      <c r="A27" s="299" t="str">
        <f>Recap!D32</f>
        <v>Dw_22</v>
      </c>
      <c r="B27" s="300">
        <f>Recap!AQ32</f>
        <v>0</v>
      </c>
      <c r="C27" s="300">
        <f>Recap!AR32</f>
        <v>0</v>
      </c>
      <c r="D27" s="300">
        <f>Recap!AS32</f>
        <v>0</v>
      </c>
      <c r="E27" s="301"/>
      <c r="F27" s="301"/>
      <c r="G27" s="301"/>
      <c r="H27" s="300">
        <f>Recap!AU32</f>
        <v>0</v>
      </c>
      <c r="I27" s="300">
        <f>Recap!AV32</f>
        <v>0</v>
      </c>
      <c r="J27" s="300">
        <f>Recap!AW32</f>
        <v>0</v>
      </c>
      <c r="K27" s="301"/>
      <c r="L27" s="301"/>
      <c r="M27" s="301"/>
      <c r="N27" s="300">
        <f>Recap!BB32</f>
        <v>0</v>
      </c>
      <c r="O27" s="300">
        <f>Recap!BC32</f>
        <v>0</v>
      </c>
      <c r="P27" s="300">
        <f>Recap!BD32</f>
        <v>0</v>
      </c>
      <c r="Q27" s="300"/>
      <c r="R27" s="300"/>
      <c r="S27" s="300"/>
      <c r="T27" s="300">
        <f>Recap!BF32</f>
        <v>0</v>
      </c>
      <c r="U27" s="300">
        <f>Recap!BG32</f>
        <v>0</v>
      </c>
      <c r="V27" s="300">
        <f>Recap!BH32</f>
        <v>0</v>
      </c>
      <c r="W27" s="300"/>
      <c r="X27" s="300"/>
      <c r="Y27" s="300"/>
      <c r="Z27" s="298">
        <f>Recap!AO32</f>
        <v>0</v>
      </c>
      <c r="AA27" s="302"/>
      <c r="AB27" s="105"/>
      <c r="AC27" s="105"/>
      <c r="AD27" s="105"/>
    </row>
    <row r="28" spans="1:30" x14ac:dyDescent="0.25">
      <c r="A28" s="299" t="str">
        <f>Recap!D33</f>
        <v>Dw_23</v>
      </c>
      <c r="B28" s="300">
        <f>Recap!AQ33</f>
        <v>0</v>
      </c>
      <c r="C28" s="300">
        <f>Recap!AR33</f>
        <v>0</v>
      </c>
      <c r="D28" s="300">
        <f>Recap!AS33</f>
        <v>0</v>
      </c>
      <c r="E28" s="301"/>
      <c r="F28" s="301"/>
      <c r="G28" s="301"/>
      <c r="H28" s="300">
        <f>Recap!AU33</f>
        <v>0</v>
      </c>
      <c r="I28" s="300">
        <f>Recap!AV33</f>
        <v>0</v>
      </c>
      <c r="J28" s="300">
        <f>Recap!AW33</f>
        <v>0</v>
      </c>
      <c r="K28" s="301"/>
      <c r="L28" s="301"/>
      <c r="M28" s="301"/>
      <c r="N28" s="300">
        <f>Recap!BB33</f>
        <v>0</v>
      </c>
      <c r="O28" s="300">
        <f>Recap!BC33</f>
        <v>0</v>
      </c>
      <c r="P28" s="300">
        <f>Recap!BD33</f>
        <v>0</v>
      </c>
      <c r="Q28" s="300"/>
      <c r="R28" s="300"/>
      <c r="S28" s="300"/>
      <c r="T28" s="300">
        <f>Recap!BF33</f>
        <v>0</v>
      </c>
      <c r="U28" s="300">
        <f>Recap!BG33</f>
        <v>0</v>
      </c>
      <c r="V28" s="300">
        <f>Recap!BH33</f>
        <v>0</v>
      </c>
      <c r="W28" s="300"/>
      <c r="X28" s="300"/>
      <c r="Y28" s="300"/>
      <c r="Z28" s="298">
        <f>Recap!AO33</f>
        <v>0</v>
      </c>
      <c r="AA28" s="302"/>
      <c r="AB28" s="105"/>
      <c r="AC28" s="105"/>
      <c r="AD28" s="105"/>
    </row>
    <row r="29" spans="1:30" ht="15.75" customHeight="1" x14ac:dyDescent="0.25">
      <c r="A29" s="299" t="str">
        <f>Recap!D34</f>
        <v>Dw_24</v>
      </c>
      <c r="B29" s="300">
        <f>Recap!AQ34</f>
        <v>0</v>
      </c>
      <c r="C29" s="300">
        <f>Recap!AR34</f>
        <v>0</v>
      </c>
      <c r="D29" s="300">
        <f>Recap!AS34</f>
        <v>0</v>
      </c>
      <c r="E29" s="301"/>
      <c r="F29" s="301"/>
      <c r="G29" s="301"/>
      <c r="H29" s="300">
        <f>Recap!AU34</f>
        <v>0</v>
      </c>
      <c r="I29" s="300">
        <f>Recap!AV34</f>
        <v>0</v>
      </c>
      <c r="J29" s="300">
        <f>Recap!AW34</f>
        <v>0</v>
      </c>
      <c r="K29" s="301"/>
      <c r="L29" s="301"/>
      <c r="M29" s="301"/>
      <c r="N29" s="300">
        <f>Recap!BB34</f>
        <v>0</v>
      </c>
      <c r="O29" s="300">
        <f>Recap!BC34</f>
        <v>0</v>
      </c>
      <c r="P29" s="300">
        <f>Recap!BD34</f>
        <v>0</v>
      </c>
      <c r="Q29" s="300"/>
      <c r="R29" s="300"/>
      <c r="S29" s="300"/>
      <c r="T29" s="300">
        <f>Recap!BF34</f>
        <v>0</v>
      </c>
      <c r="U29" s="300">
        <f>Recap!BG34</f>
        <v>0</v>
      </c>
      <c r="V29" s="300">
        <f>Recap!BH34</f>
        <v>0</v>
      </c>
      <c r="W29" s="300"/>
      <c r="X29" s="300"/>
      <c r="Y29" s="300"/>
      <c r="Z29" s="298">
        <f>Recap!AO34</f>
        <v>0</v>
      </c>
      <c r="AA29" s="302"/>
      <c r="AB29" s="105"/>
      <c r="AC29" s="105"/>
      <c r="AD29" s="105"/>
    </row>
    <row r="30" spans="1:30" x14ac:dyDescent="0.25">
      <c r="A30" s="299" t="str">
        <f>Recap!D35</f>
        <v>Dw_25</v>
      </c>
      <c r="B30" s="300">
        <f>Recap!AQ35</f>
        <v>0</v>
      </c>
      <c r="C30" s="300">
        <f>Recap!AR35</f>
        <v>0</v>
      </c>
      <c r="D30" s="300">
        <f>Recap!AS35</f>
        <v>0</v>
      </c>
      <c r="E30" s="301"/>
      <c r="F30" s="301"/>
      <c r="G30" s="301"/>
      <c r="H30" s="300">
        <f>Recap!AU35</f>
        <v>0</v>
      </c>
      <c r="I30" s="300">
        <f>Recap!AV35</f>
        <v>0</v>
      </c>
      <c r="J30" s="300">
        <f>Recap!AW35</f>
        <v>0</v>
      </c>
      <c r="K30" s="301"/>
      <c r="L30" s="301"/>
      <c r="M30" s="301"/>
      <c r="N30" s="300">
        <f>Recap!BB35</f>
        <v>0</v>
      </c>
      <c r="O30" s="300">
        <f>Recap!BC35</f>
        <v>0</v>
      </c>
      <c r="P30" s="300">
        <f>Recap!BD35</f>
        <v>0</v>
      </c>
      <c r="Q30" s="300"/>
      <c r="R30" s="300"/>
      <c r="S30" s="300"/>
      <c r="T30" s="300">
        <f>Recap!BF35</f>
        <v>0</v>
      </c>
      <c r="U30" s="300">
        <f>Recap!BG35</f>
        <v>0</v>
      </c>
      <c r="V30" s="300">
        <f>Recap!BH35</f>
        <v>0</v>
      </c>
      <c r="W30" s="300"/>
      <c r="X30" s="300"/>
      <c r="Y30" s="300"/>
      <c r="Z30" s="298">
        <f>Recap!AO35</f>
        <v>0</v>
      </c>
      <c r="AA30" s="302"/>
      <c r="AB30" s="105"/>
      <c r="AC30" s="105"/>
      <c r="AD30" s="105"/>
    </row>
    <row r="31" spans="1:30" x14ac:dyDescent="0.25">
      <c r="A31" s="299" t="str">
        <f>Recap!D36</f>
        <v>Dw_26</v>
      </c>
      <c r="B31" s="300">
        <f>Recap!AQ36</f>
        <v>0</v>
      </c>
      <c r="C31" s="300">
        <f>Recap!AR36</f>
        <v>0</v>
      </c>
      <c r="D31" s="300">
        <f>Recap!AS36</f>
        <v>0</v>
      </c>
      <c r="E31" s="301"/>
      <c r="F31" s="301"/>
      <c r="G31" s="301"/>
      <c r="H31" s="300">
        <f>Recap!AU36</f>
        <v>0</v>
      </c>
      <c r="I31" s="300">
        <f>Recap!AV36</f>
        <v>0</v>
      </c>
      <c r="J31" s="300">
        <f>Recap!AW36</f>
        <v>0</v>
      </c>
      <c r="K31" s="301"/>
      <c r="L31" s="301"/>
      <c r="M31" s="301"/>
      <c r="N31" s="300">
        <f>Recap!BB36</f>
        <v>0</v>
      </c>
      <c r="O31" s="300">
        <f>Recap!BC36</f>
        <v>0</v>
      </c>
      <c r="P31" s="300">
        <f>Recap!BD36</f>
        <v>0</v>
      </c>
      <c r="Q31" s="300"/>
      <c r="R31" s="300"/>
      <c r="S31" s="300"/>
      <c r="T31" s="300">
        <f>Recap!BF36</f>
        <v>0</v>
      </c>
      <c r="U31" s="300">
        <f>Recap!BG36</f>
        <v>0</v>
      </c>
      <c r="V31" s="300">
        <f>Recap!BH36</f>
        <v>0</v>
      </c>
      <c r="W31" s="300"/>
      <c r="X31" s="300"/>
      <c r="Y31" s="300"/>
      <c r="Z31" s="298">
        <f>Recap!AO36</f>
        <v>0</v>
      </c>
      <c r="AA31" s="302"/>
      <c r="AB31" s="105"/>
      <c r="AC31" s="105"/>
      <c r="AD31" s="105"/>
    </row>
    <row r="32" spans="1:30" x14ac:dyDescent="0.25">
      <c r="A32" s="299" t="str">
        <f>Recap!D37</f>
        <v>Dw_27</v>
      </c>
      <c r="B32" s="300">
        <f>Recap!AQ37</f>
        <v>0</v>
      </c>
      <c r="C32" s="300">
        <f>Recap!AR37</f>
        <v>0</v>
      </c>
      <c r="D32" s="300">
        <f>Recap!AS37</f>
        <v>0</v>
      </c>
      <c r="E32" s="301"/>
      <c r="F32" s="301"/>
      <c r="G32" s="301"/>
      <c r="H32" s="300">
        <f>Recap!AU37</f>
        <v>0</v>
      </c>
      <c r="I32" s="300">
        <f>Recap!AV37</f>
        <v>0</v>
      </c>
      <c r="J32" s="300">
        <f>Recap!AW37</f>
        <v>0</v>
      </c>
      <c r="K32" s="301"/>
      <c r="L32" s="301"/>
      <c r="M32" s="301"/>
      <c r="N32" s="300">
        <f>Recap!BB37</f>
        <v>0</v>
      </c>
      <c r="O32" s="300">
        <f>Recap!BC37</f>
        <v>0</v>
      </c>
      <c r="P32" s="300">
        <f>Recap!BD37</f>
        <v>0</v>
      </c>
      <c r="Q32" s="300"/>
      <c r="R32" s="300"/>
      <c r="S32" s="300"/>
      <c r="T32" s="300">
        <f>Recap!BF37</f>
        <v>0</v>
      </c>
      <c r="U32" s="300">
        <f>Recap!BG37</f>
        <v>0</v>
      </c>
      <c r="V32" s="300">
        <f>Recap!BH37</f>
        <v>0</v>
      </c>
      <c r="W32" s="300"/>
      <c r="X32" s="300"/>
      <c r="Y32" s="300"/>
      <c r="Z32" s="298">
        <f>Recap!AO37</f>
        <v>0</v>
      </c>
      <c r="AA32" s="302"/>
      <c r="AB32" s="105"/>
      <c r="AC32" s="105"/>
      <c r="AD32" s="105"/>
    </row>
    <row r="33" spans="1:30" x14ac:dyDescent="0.25">
      <c r="A33" s="299" t="str">
        <f>Recap!D38</f>
        <v>Dw_28</v>
      </c>
      <c r="B33" s="300">
        <f>Recap!AQ38</f>
        <v>0</v>
      </c>
      <c r="C33" s="300">
        <f>Recap!AR38</f>
        <v>0</v>
      </c>
      <c r="D33" s="300">
        <f>Recap!AS38</f>
        <v>0</v>
      </c>
      <c r="E33" s="301"/>
      <c r="F33" s="301"/>
      <c r="G33" s="301"/>
      <c r="H33" s="300">
        <f>Recap!AU38</f>
        <v>0</v>
      </c>
      <c r="I33" s="300">
        <f>Recap!AV38</f>
        <v>0</v>
      </c>
      <c r="J33" s="300">
        <f>Recap!AW38</f>
        <v>0</v>
      </c>
      <c r="K33" s="301"/>
      <c r="L33" s="301"/>
      <c r="M33" s="301"/>
      <c r="N33" s="300">
        <f>Recap!BB38</f>
        <v>0</v>
      </c>
      <c r="O33" s="300">
        <f>Recap!BC38</f>
        <v>0</v>
      </c>
      <c r="P33" s="300">
        <f>Recap!BD38</f>
        <v>0</v>
      </c>
      <c r="Q33" s="300"/>
      <c r="R33" s="300"/>
      <c r="S33" s="300"/>
      <c r="T33" s="300">
        <f>Recap!BF38</f>
        <v>0</v>
      </c>
      <c r="U33" s="300">
        <f>Recap!BG38</f>
        <v>0</v>
      </c>
      <c r="V33" s="300">
        <f>Recap!BH38</f>
        <v>0</v>
      </c>
      <c r="W33" s="300"/>
      <c r="X33" s="300"/>
      <c r="Y33" s="300"/>
      <c r="Z33" s="298">
        <f>Recap!AO38</f>
        <v>0</v>
      </c>
      <c r="AA33" s="302"/>
      <c r="AB33" s="105"/>
      <c r="AC33" s="105"/>
      <c r="AD33" s="105"/>
    </row>
    <row r="34" spans="1:30" ht="15.75" customHeight="1" x14ac:dyDescent="0.25">
      <c r="A34" s="299" t="str">
        <f>Recap!D39</f>
        <v>Dw_29</v>
      </c>
      <c r="B34" s="300">
        <f>Recap!AQ39</f>
        <v>0</v>
      </c>
      <c r="C34" s="300">
        <f>Recap!AR39</f>
        <v>0</v>
      </c>
      <c r="D34" s="300">
        <f>Recap!AS39</f>
        <v>0</v>
      </c>
      <c r="E34" s="301"/>
      <c r="F34" s="301"/>
      <c r="G34" s="301"/>
      <c r="H34" s="300">
        <f>Recap!AU39</f>
        <v>0</v>
      </c>
      <c r="I34" s="300">
        <f>Recap!AV39</f>
        <v>0</v>
      </c>
      <c r="J34" s="300">
        <f>Recap!AW39</f>
        <v>0</v>
      </c>
      <c r="K34" s="301"/>
      <c r="L34" s="301"/>
      <c r="M34" s="301"/>
      <c r="N34" s="300">
        <f>Recap!BB39</f>
        <v>0</v>
      </c>
      <c r="O34" s="300">
        <f>Recap!BC39</f>
        <v>0</v>
      </c>
      <c r="P34" s="300">
        <f>Recap!BD39</f>
        <v>0</v>
      </c>
      <c r="Q34" s="300"/>
      <c r="R34" s="300"/>
      <c r="S34" s="300"/>
      <c r="T34" s="300">
        <f>Recap!BF39</f>
        <v>0</v>
      </c>
      <c r="U34" s="300">
        <f>Recap!BG39</f>
        <v>0</v>
      </c>
      <c r="V34" s="300">
        <f>Recap!BH39</f>
        <v>0</v>
      </c>
      <c r="W34" s="300"/>
      <c r="X34" s="300"/>
      <c r="Y34" s="300"/>
      <c r="Z34" s="298">
        <f>Recap!AO39</f>
        <v>0</v>
      </c>
      <c r="AA34" s="302"/>
      <c r="AB34" s="105"/>
      <c r="AC34" s="105"/>
      <c r="AD34" s="105"/>
    </row>
    <row r="35" spans="1:30" ht="15.75" customHeight="1" x14ac:dyDescent="0.25">
      <c r="A35" s="299" t="str">
        <f>Recap!D40</f>
        <v>Dw_30</v>
      </c>
      <c r="B35" s="300">
        <f>Recap!AQ40</f>
        <v>0</v>
      </c>
      <c r="C35" s="300">
        <f>Recap!AR40</f>
        <v>0</v>
      </c>
      <c r="D35" s="300">
        <f>Recap!AS40</f>
        <v>0</v>
      </c>
      <c r="E35" s="301"/>
      <c r="F35" s="301"/>
      <c r="G35" s="301"/>
      <c r="H35" s="300">
        <f>Recap!AU40</f>
        <v>0</v>
      </c>
      <c r="I35" s="300">
        <f>Recap!AV40</f>
        <v>0</v>
      </c>
      <c r="J35" s="300">
        <f>Recap!AW40</f>
        <v>0</v>
      </c>
      <c r="K35" s="301"/>
      <c r="L35" s="301"/>
      <c r="M35" s="301"/>
      <c r="N35" s="300">
        <f>Recap!BB40</f>
        <v>0</v>
      </c>
      <c r="O35" s="300">
        <f>Recap!BC40</f>
        <v>0</v>
      </c>
      <c r="P35" s="300">
        <f>Recap!BD40</f>
        <v>0</v>
      </c>
      <c r="Q35" s="300"/>
      <c r="R35" s="300"/>
      <c r="S35" s="300"/>
      <c r="T35" s="300">
        <f>Recap!BF40</f>
        <v>0</v>
      </c>
      <c r="U35" s="300">
        <f>Recap!BG40</f>
        <v>0</v>
      </c>
      <c r="V35" s="300">
        <f>Recap!BH40</f>
        <v>0</v>
      </c>
      <c r="W35" s="300"/>
      <c r="X35" s="300"/>
      <c r="Y35" s="300"/>
      <c r="Z35" s="298">
        <f>Recap!AO40</f>
        <v>0</v>
      </c>
      <c r="AA35" s="302"/>
      <c r="AB35" s="105"/>
      <c r="AC35" s="105"/>
      <c r="AD35" s="105"/>
    </row>
    <row r="36" spans="1:30" x14ac:dyDescent="0.25">
      <c r="A36" s="299" t="str">
        <f>Recap!D41</f>
        <v>Dw_31</v>
      </c>
      <c r="B36" s="300">
        <f>Recap!AQ41</f>
        <v>0</v>
      </c>
      <c r="C36" s="300">
        <f>Recap!AR41</f>
        <v>0</v>
      </c>
      <c r="D36" s="300">
        <f>Recap!AS41</f>
        <v>0</v>
      </c>
      <c r="E36" s="301"/>
      <c r="F36" s="301"/>
      <c r="G36" s="301"/>
      <c r="H36" s="300">
        <f>Recap!AU41</f>
        <v>0</v>
      </c>
      <c r="I36" s="300">
        <f>Recap!AV41</f>
        <v>0</v>
      </c>
      <c r="J36" s="300">
        <f>Recap!AW41</f>
        <v>0</v>
      </c>
      <c r="K36" s="301"/>
      <c r="L36" s="301"/>
      <c r="M36" s="301"/>
      <c r="N36" s="300">
        <f>Recap!BB41</f>
        <v>0</v>
      </c>
      <c r="O36" s="300">
        <f>Recap!BC41</f>
        <v>0</v>
      </c>
      <c r="P36" s="300">
        <f>Recap!BD41</f>
        <v>0</v>
      </c>
      <c r="Q36" s="300"/>
      <c r="R36" s="300"/>
      <c r="S36" s="300"/>
      <c r="T36" s="300">
        <f>Recap!BF41</f>
        <v>0</v>
      </c>
      <c r="U36" s="300">
        <f>Recap!BG41</f>
        <v>0</v>
      </c>
      <c r="V36" s="300">
        <f>Recap!BH41</f>
        <v>0</v>
      </c>
      <c r="W36" s="300"/>
      <c r="X36" s="300"/>
      <c r="Y36" s="300"/>
      <c r="Z36" s="298">
        <f>Recap!AO41</f>
        <v>0</v>
      </c>
      <c r="AA36" s="302"/>
      <c r="AB36" s="105"/>
      <c r="AC36" s="105"/>
      <c r="AD36" s="105"/>
    </row>
    <row r="37" spans="1:30" x14ac:dyDescent="0.25">
      <c r="A37" s="299" t="str">
        <f>Recap!D42</f>
        <v>Dw_32</v>
      </c>
      <c r="B37" s="300">
        <f>Recap!AQ42</f>
        <v>0</v>
      </c>
      <c r="C37" s="300">
        <f>Recap!AR42</f>
        <v>0</v>
      </c>
      <c r="D37" s="300">
        <f>Recap!AS42</f>
        <v>0</v>
      </c>
      <c r="E37" s="301"/>
      <c r="F37" s="301"/>
      <c r="G37" s="301"/>
      <c r="H37" s="300">
        <f>Recap!AU42</f>
        <v>0</v>
      </c>
      <c r="I37" s="300">
        <f>Recap!AV42</f>
        <v>0</v>
      </c>
      <c r="J37" s="300">
        <f>Recap!AW42</f>
        <v>0</v>
      </c>
      <c r="K37" s="301"/>
      <c r="L37" s="301"/>
      <c r="M37" s="301"/>
      <c r="N37" s="300">
        <f>Recap!BB42</f>
        <v>0</v>
      </c>
      <c r="O37" s="300">
        <f>Recap!BC42</f>
        <v>0</v>
      </c>
      <c r="P37" s="300">
        <f>Recap!BD42</f>
        <v>0</v>
      </c>
      <c r="Q37" s="300"/>
      <c r="R37" s="300"/>
      <c r="S37" s="300"/>
      <c r="T37" s="300">
        <f>Recap!BF42</f>
        <v>0</v>
      </c>
      <c r="U37" s="300">
        <f>Recap!BG42</f>
        <v>0</v>
      </c>
      <c r="V37" s="300">
        <f>Recap!BH42</f>
        <v>0</v>
      </c>
      <c r="W37" s="300"/>
      <c r="X37" s="300"/>
      <c r="Y37" s="300"/>
      <c r="Z37" s="298">
        <f>Recap!AO42</f>
        <v>0</v>
      </c>
      <c r="AA37" s="302"/>
      <c r="AB37" s="105"/>
      <c r="AC37" s="105"/>
      <c r="AD37" s="105"/>
    </row>
    <row r="38" spans="1:30" x14ac:dyDescent="0.25">
      <c r="A38" s="299" t="str">
        <f>Recap!D43</f>
        <v>Dw_33</v>
      </c>
      <c r="B38" s="300">
        <f>Recap!AQ43</f>
        <v>0</v>
      </c>
      <c r="C38" s="300">
        <f>Recap!AR43</f>
        <v>0</v>
      </c>
      <c r="D38" s="300">
        <f>Recap!AS43</f>
        <v>0</v>
      </c>
      <c r="E38" s="301"/>
      <c r="F38" s="301"/>
      <c r="G38" s="301"/>
      <c r="H38" s="300">
        <f>Recap!AU43</f>
        <v>0</v>
      </c>
      <c r="I38" s="300">
        <f>Recap!AV43</f>
        <v>0</v>
      </c>
      <c r="J38" s="300">
        <f>Recap!AW43</f>
        <v>0</v>
      </c>
      <c r="K38" s="301"/>
      <c r="L38" s="301"/>
      <c r="M38" s="301"/>
      <c r="N38" s="300">
        <f>Recap!BB43</f>
        <v>0</v>
      </c>
      <c r="O38" s="300">
        <f>Recap!BC43</f>
        <v>0</v>
      </c>
      <c r="P38" s="300">
        <f>Recap!BD43</f>
        <v>0</v>
      </c>
      <c r="Q38" s="300"/>
      <c r="R38" s="300"/>
      <c r="S38" s="300"/>
      <c r="T38" s="300">
        <f>Recap!BF43</f>
        <v>0</v>
      </c>
      <c r="U38" s="300">
        <f>Recap!BG43</f>
        <v>0</v>
      </c>
      <c r="V38" s="300">
        <f>Recap!BH43</f>
        <v>0</v>
      </c>
      <c r="W38" s="300"/>
      <c r="X38" s="300"/>
      <c r="Y38" s="300"/>
      <c r="Z38" s="298">
        <f>Recap!AO43</f>
        <v>0</v>
      </c>
      <c r="AA38" s="302"/>
      <c r="AB38" s="105"/>
      <c r="AC38" s="105"/>
      <c r="AD38" s="105"/>
    </row>
    <row r="39" spans="1:30" x14ac:dyDescent="0.25">
      <c r="A39" s="299" t="str">
        <f>Recap!D44</f>
        <v>Dw_34</v>
      </c>
      <c r="B39" s="300">
        <f>Recap!AQ44</f>
        <v>0</v>
      </c>
      <c r="C39" s="300">
        <f>Recap!AR44</f>
        <v>0</v>
      </c>
      <c r="D39" s="300">
        <f>Recap!AS44</f>
        <v>0</v>
      </c>
      <c r="E39" s="301"/>
      <c r="F39" s="301"/>
      <c r="G39" s="301"/>
      <c r="H39" s="300">
        <f>Recap!AU44</f>
        <v>0</v>
      </c>
      <c r="I39" s="300">
        <f>Recap!AV44</f>
        <v>0</v>
      </c>
      <c r="J39" s="300">
        <f>Recap!AW44</f>
        <v>0</v>
      </c>
      <c r="K39" s="301"/>
      <c r="L39" s="301"/>
      <c r="M39" s="301"/>
      <c r="N39" s="300">
        <f>Recap!BB44</f>
        <v>0</v>
      </c>
      <c r="O39" s="300">
        <f>Recap!BC44</f>
        <v>0</v>
      </c>
      <c r="P39" s="300">
        <f>Recap!BD44</f>
        <v>0</v>
      </c>
      <c r="Q39" s="300"/>
      <c r="R39" s="300"/>
      <c r="S39" s="300"/>
      <c r="T39" s="300">
        <f>Recap!BF44</f>
        <v>0</v>
      </c>
      <c r="U39" s="300">
        <f>Recap!BG44</f>
        <v>0</v>
      </c>
      <c r="V39" s="300">
        <f>Recap!BH44</f>
        <v>0</v>
      </c>
      <c r="W39" s="300"/>
      <c r="X39" s="300"/>
      <c r="Y39" s="300"/>
      <c r="Z39" s="298">
        <f>Recap!AO44</f>
        <v>0</v>
      </c>
      <c r="AA39" s="302"/>
      <c r="AB39" s="105"/>
      <c r="AC39" s="105"/>
      <c r="AD39" s="105"/>
    </row>
    <row r="40" spans="1:30" ht="15.75" customHeight="1" x14ac:dyDescent="0.25">
      <c r="A40" s="299" t="str">
        <f>Recap!D45</f>
        <v>Dw_35</v>
      </c>
      <c r="B40" s="300">
        <f>Recap!AQ45</f>
        <v>0</v>
      </c>
      <c r="C40" s="300">
        <f>Recap!AR45</f>
        <v>0</v>
      </c>
      <c r="D40" s="300">
        <f>Recap!AS45</f>
        <v>0</v>
      </c>
      <c r="E40" s="301"/>
      <c r="F40" s="301"/>
      <c r="G40" s="301"/>
      <c r="H40" s="300">
        <f>Recap!AU45</f>
        <v>0</v>
      </c>
      <c r="I40" s="300">
        <f>Recap!AV45</f>
        <v>0</v>
      </c>
      <c r="J40" s="300">
        <f>Recap!AW45</f>
        <v>0</v>
      </c>
      <c r="K40" s="301"/>
      <c r="L40" s="301"/>
      <c r="M40" s="301"/>
      <c r="N40" s="300">
        <f>Recap!BB45</f>
        <v>0</v>
      </c>
      <c r="O40" s="300">
        <f>Recap!BC45</f>
        <v>0</v>
      </c>
      <c r="P40" s="300">
        <f>Recap!BD45</f>
        <v>0</v>
      </c>
      <c r="Q40" s="300"/>
      <c r="R40" s="300"/>
      <c r="S40" s="300"/>
      <c r="T40" s="300">
        <f>Recap!BF45</f>
        <v>0</v>
      </c>
      <c r="U40" s="300">
        <f>Recap!BG45</f>
        <v>0</v>
      </c>
      <c r="V40" s="300">
        <f>Recap!BH45</f>
        <v>0</v>
      </c>
      <c r="W40" s="300"/>
      <c r="X40" s="300"/>
      <c r="Y40" s="300"/>
      <c r="Z40" s="298">
        <f>Recap!AO45</f>
        <v>0</v>
      </c>
      <c r="AA40" s="302"/>
      <c r="AB40" s="105"/>
      <c r="AC40" s="105"/>
      <c r="AD40" s="105"/>
    </row>
    <row r="41" spans="1:30" x14ac:dyDescent="0.25">
      <c r="A41" s="299" t="str">
        <f>Recap!D46</f>
        <v>Dw_36</v>
      </c>
      <c r="B41" s="300">
        <f>Recap!AQ46</f>
        <v>0</v>
      </c>
      <c r="C41" s="300">
        <f>Recap!AR46</f>
        <v>0</v>
      </c>
      <c r="D41" s="300">
        <f>Recap!AS46</f>
        <v>0</v>
      </c>
      <c r="E41" s="301"/>
      <c r="F41" s="301"/>
      <c r="G41" s="301"/>
      <c r="H41" s="300">
        <f>Recap!AU46</f>
        <v>0</v>
      </c>
      <c r="I41" s="300">
        <f>Recap!AV46</f>
        <v>0</v>
      </c>
      <c r="J41" s="300">
        <f>Recap!AW46</f>
        <v>0</v>
      </c>
      <c r="K41" s="301"/>
      <c r="L41" s="301"/>
      <c r="M41" s="301"/>
      <c r="N41" s="300">
        <f>Recap!BB46</f>
        <v>0</v>
      </c>
      <c r="O41" s="300">
        <f>Recap!BC46</f>
        <v>0</v>
      </c>
      <c r="P41" s="300">
        <f>Recap!BD46</f>
        <v>0</v>
      </c>
      <c r="Q41" s="300"/>
      <c r="R41" s="300"/>
      <c r="S41" s="300"/>
      <c r="T41" s="300">
        <f>Recap!BF46</f>
        <v>0</v>
      </c>
      <c r="U41" s="300">
        <f>Recap!BG46</f>
        <v>0</v>
      </c>
      <c r="V41" s="300">
        <f>Recap!BH46</f>
        <v>0</v>
      </c>
      <c r="W41" s="300"/>
      <c r="X41" s="300"/>
      <c r="Y41" s="300"/>
      <c r="Z41" s="298">
        <f>Recap!AO46</f>
        <v>0</v>
      </c>
      <c r="AA41" s="302"/>
      <c r="AB41" s="105"/>
      <c r="AC41" s="105"/>
      <c r="AD41" s="105"/>
    </row>
    <row r="42" spans="1:30" x14ac:dyDescent="0.25">
      <c r="A42" s="299" t="str">
        <f>Recap!D47</f>
        <v>Dw_37</v>
      </c>
      <c r="B42" s="300">
        <f>Recap!AQ47</f>
        <v>0</v>
      </c>
      <c r="C42" s="300">
        <f>Recap!AR47</f>
        <v>0</v>
      </c>
      <c r="D42" s="300">
        <f>Recap!AS47</f>
        <v>0</v>
      </c>
      <c r="E42" s="301"/>
      <c r="F42" s="301"/>
      <c r="G42" s="301"/>
      <c r="H42" s="300">
        <f>Recap!AU47</f>
        <v>0</v>
      </c>
      <c r="I42" s="300">
        <f>Recap!AV47</f>
        <v>0</v>
      </c>
      <c r="J42" s="300">
        <f>Recap!AW47</f>
        <v>0</v>
      </c>
      <c r="K42" s="301"/>
      <c r="L42" s="301"/>
      <c r="M42" s="301"/>
      <c r="N42" s="300">
        <f>Recap!BB47</f>
        <v>0</v>
      </c>
      <c r="O42" s="300">
        <f>Recap!BC47</f>
        <v>0</v>
      </c>
      <c r="P42" s="300">
        <f>Recap!BD47</f>
        <v>0</v>
      </c>
      <c r="Q42" s="300"/>
      <c r="R42" s="300"/>
      <c r="S42" s="300"/>
      <c r="T42" s="300">
        <f>Recap!BF47</f>
        <v>0</v>
      </c>
      <c r="U42" s="300">
        <f>Recap!BG47</f>
        <v>0</v>
      </c>
      <c r="V42" s="300">
        <f>Recap!BH47</f>
        <v>0</v>
      </c>
      <c r="W42" s="300"/>
      <c r="X42" s="300"/>
      <c r="Y42" s="300"/>
      <c r="Z42" s="298">
        <f>Recap!AO47</f>
        <v>0</v>
      </c>
      <c r="AA42" s="302"/>
      <c r="AB42" s="105"/>
      <c r="AC42" s="105"/>
      <c r="AD42" s="105"/>
    </row>
    <row r="43" spans="1:30" ht="15.75" customHeight="1" x14ac:dyDescent="0.25">
      <c r="A43" s="299" t="str">
        <f>Recap!D48</f>
        <v>Dw_38</v>
      </c>
      <c r="B43" s="300">
        <f>Recap!AQ48</f>
        <v>0</v>
      </c>
      <c r="C43" s="300">
        <f>Recap!AR48</f>
        <v>0</v>
      </c>
      <c r="D43" s="300">
        <f>Recap!AS48</f>
        <v>0</v>
      </c>
      <c r="E43" s="301"/>
      <c r="F43" s="301"/>
      <c r="G43" s="301"/>
      <c r="H43" s="300">
        <f>Recap!AU48</f>
        <v>0</v>
      </c>
      <c r="I43" s="300">
        <f>Recap!AV48</f>
        <v>0</v>
      </c>
      <c r="J43" s="300">
        <f>Recap!AW48</f>
        <v>0</v>
      </c>
      <c r="K43" s="301"/>
      <c r="L43" s="301"/>
      <c r="M43" s="301"/>
      <c r="N43" s="300">
        <f>Recap!BB48</f>
        <v>0</v>
      </c>
      <c r="O43" s="300">
        <f>Recap!BC48</f>
        <v>0</v>
      </c>
      <c r="P43" s="300">
        <f>Recap!BD48</f>
        <v>0</v>
      </c>
      <c r="Q43" s="300"/>
      <c r="R43" s="300"/>
      <c r="S43" s="300"/>
      <c r="T43" s="300">
        <f>Recap!BF48</f>
        <v>0</v>
      </c>
      <c r="U43" s="300">
        <f>Recap!BG48</f>
        <v>0</v>
      </c>
      <c r="V43" s="300">
        <f>Recap!BH48</f>
        <v>0</v>
      </c>
      <c r="W43" s="300"/>
      <c r="X43" s="300"/>
      <c r="Y43" s="300"/>
      <c r="Z43" s="298">
        <f>Recap!AO48</f>
        <v>0</v>
      </c>
      <c r="AA43" s="302"/>
      <c r="AB43" s="105"/>
      <c r="AC43" s="105"/>
      <c r="AD43" s="105"/>
    </row>
    <row r="44" spans="1:30" x14ac:dyDescent="0.25">
      <c r="A44" s="299" t="str">
        <f>Recap!D49</f>
        <v>Dw_39</v>
      </c>
      <c r="B44" s="300">
        <f>Recap!AQ49</f>
        <v>0</v>
      </c>
      <c r="C44" s="300">
        <f>Recap!AR49</f>
        <v>0</v>
      </c>
      <c r="D44" s="300">
        <f>Recap!AS49</f>
        <v>0</v>
      </c>
      <c r="E44" s="301"/>
      <c r="F44" s="301"/>
      <c r="G44" s="301"/>
      <c r="H44" s="300">
        <f>Recap!AU49</f>
        <v>0</v>
      </c>
      <c r="I44" s="300">
        <f>Recap!AV49</f>
        <v>0</v>
      </c>
      <c r="J44" s="300">
        <f>Recap!AW49</f>
        <v>0</v>
      </c>
      <c r="K44" s="301"/>
      <c r="L44" s="301"/>
      <c r="M44" s="301"/>
      <c r="N44" s="300">
        <f>Recap!BB49</f>
        <v>0</v>
      </c>
      <c r="O44" s="300">
        <f>Recap!BC49</f>
        <v>0</v>
      </c>
      <c r="P44" s="300">
        <f>Recap!BD49</f>
        <v>0</v>
      </c>
      <c r="Q44" s="300"/>
      <c r="R44" s="300"/>
      <c r="S44" s="300"/>
      <c r="T44" s="300">
        <f>Recap!BF49</f>
        <v>0</v>
      </c>
      <c r="U44" s="300">
        <f>Recap!BG49</f>
        <v>0</v>
      </c>
      <c r="V44" s="300">
        <f>Recap!BH49</f>
        <v>0</v>
      </c>
      <c r="W44" s="300"/>
      <c r="X44" s="300"/>
      <c r="Y44" s="300"/>
      <c r="Z44" s="298">
        <f>Recap!AO49</f>
        <v>0</v>
      </c>
      <c r="AA44" s="302"/>
      <c r="AB44" s="105"/>
      <c r="AC44" s="105"/>
      <c r="AD44" s="105"/>
    </row>
    <row r="45" spans="1:30" x14ac:dyDescent="0.25">
      <c r="A45" s="299" t="str">
        <f>Recap!D50</f>
        <v>Dw_40</v>
      </c>
      <c r="B45" s="300">
        <f>Recap!AQ50</f>
        <v>0</v>
      </c>
      <c r="C45" s="300">
        <f>Recap!AR50</f>
        <v>0</v>
      </c>
      <c r="D45" s="300">
        <f>Recap!AS50</f>
        <v>0</v>
      </c>
      <c r="E45" s="301"/>
      <c r="F45" s="301"/>
      <c r="G45" s="301"/>
      <c r="H45" s="300">
        <f>Recap!AU50</f>
        <v>0</v>
      </c>
      <c r="I45" s="300">
        <f>Recap!AV50</f>
        <v>0</v>
      </c>
      <c r="J45" s="300">
        <f>Recap!AW50</f>
        <v>0</v>
      </c>
      <c r="K45" s="301"/>
      <c r="L45" s="301"/>
      <c r="M45" s="301"/>
      <c r="N45" s="300">
        <f>Recap!BB50</f>
        <v>0</v>
      </c>
      <c r="O45" s="300">
        <f>Recap!BC50</f>
        <v>0</v>
      </c>
      <c r="P45" s="300">
        <f>Recap!BD50</f>
        <v>0</v>
      </c>
      <c r="Q45" s="300"/>
      <c r="R45" s="300"/>
      <c r="S45" s="300"/>
      <c r="T45" s="300">
        <f>Recap!BF50</f>
        <v>0</v>
      </c>
      <c r="U45" s="300">
        <f>Recap!BG50</f>
        <v>0</v>
      </c>
      <c r="V45" s="300">
        <f>Recap!BH50</f>
        <v>0</v>
      </c>
      <c r="W45" s="300"/>
      <c r="X45" s="300"/>
      <c r="Y45" s="300"/>
      <c r="Z45" s="298">
        <f>Recap!AO50</f>
        <v>0</v>
      </c>
      <c r="AA45" s="302"/>
      <c r="AB45" s="105"/>
      <c r="AC45" s="105"/>
      <c r="AD45" s="105"/>
    </row>
    <row r="46" spans="1:30" x14ac:dyDescent="0.25">
      <c r="A46" s="299" t="str">
        <f>Recap!D51</f>
        <v>Dw_41</v>
      </c>
      <c r="B46" s="300">
        <f>Recap!AQ51</f>
        <v>0</v>
      </c>
      <c r="C46" s="300">
        <f>Recap!AR51</f>
        <v>0</v>
      </c>
      <c r="D46" s="300">
        <f>Recap!AS51</f>
        <v>0</v>
      </c>
      <c r="E46" s="301"/>
      <c r="F46" s="301"/>
      <c r="G46" s="301"/>
      <c r="H46" s="300">
        <f>Recap!AU51</f>
        <v>0</v>
      </c>
      <c r="I46" s="300">
        <f>Recap!AV51</f>
        <v>0</v>
      </c>
      <c r="J46" s="300">
        <f>Recap!AW51</f>
        <v>0</v>
      </c>
      <c r="K46" s="301"/>
      <c r="L46" s="301"/>
      <c r="M46" s="301"/>
      <c r="N46" s="300">
        <f>Recap!BB51</f>
        <v>0</v>
      </c>
      <c r="O46" s="300">
        <f>Recap!BC51</f>
        <v>0</v>
      </c>
      <c r="P46" s="300">
        <f>Recap!BD51</f>
        <v>0</v>
      </c>
      <c r="Q46" s="300"/>
      <c r="R46" s="300"/>
      <c r="S46" s="300"/>
      <c r="T46" s="300">
        <f>Recap!BF51</f>
        <v>0</v>
      </c>
      <c r="U46" s="300">
        <f>Recap!BG51</f>
        <v>0</v>
      </c>
      <c r="V46" s="300">
        <f>Recap!BH51</f>
        <v>0</v>
      </c>
      <c r="W46" s="300"/>
      <c r="X46" s="300"/>
      <c r="Y46" s="300"/>
      <c r="Z46" s="298">
        <f>Recap!AO51</f>
        <v>0</v>
      </c>
      <c r="AA46" s="302"/>
      <c r="AB46" s="105"/>
      <c r="AC46" s="105"/>
      <c r="AD46" s="105"/>
    </row>
    <row r="47" spans="1:30" x14ac:dyDescent="0.25">
      <c r="A47" s="299" t="str">
        <f>Recap!D52</f>
        <v>Dw_42</v>
      </c>
      <c r="B47" s="300">
        <f>Recap!AQ52</f>
        <v>0</v>
      </c>
      <c r="C47" s="300">
        <f>Recap!AR52</f>
        <v>0</v>
      </c>
      <c r="D47" s="300">
        <f>Recap!AS52</f>
        <v>0</v>
      </c>
      <c r="E47" s="301"/>
      <c r="F47" s="301"/>
      <c r="G47" s="301"/>
      <c r="H47" s="300">
        <f>Recap!AU52</f>
        <v>0</v>
      </c>
      <c r="I47" s="300">
        <f>Recap!AV52</f>
        <v>0</v>
      </c>
      <c r="J47" s="300">
        <f>Recap!AW52</f>
        <v>0</v>
      </c>
      <c r="K47" s="301"/>
      <c r="L47" s="301"/>
      <c r="M47" s="301"/>
      <c r="N47" s="300">
        <f>Recap!BB52</f>
        <v>0</v>
      </c>
      <c r="O47" s="300">
        <f>Recap!BC52</f>
        <v>0</v>
      </c>
      <c r="P47" s="300">
        <f>Recap!BD52</f>
        <v>0</v>
      </c>
      <c r="Q47" s="300"/>
      <c r="R47" s="300"/>
      <c r="S47" s="300"/>
      <c r="T47" s="300">
        <f>Recap!BF52</f>
        <v>0</v>
      </c>
      <c r="U47" s="300">
        <f>Recap!BG52</f>
        <v>0</v>
      </c>
      <c r="V47" s="300">
        <f>Recap!BH52</f>
        <v>0</v>
      </c>
      <c r="W47" s="300"/>
      <c r="X47" s="300"/>
      <c r="Y47" s="300"/>
      <c r="Z47" s="298">
        <f>Recap!AO52</f>
        <v>0</v>
      </c>
      <c r="AA47" s="302"/>
      <c r="AB47" s="105"/>
      <c r="AC47" s="105"/>
      <c r="AD47" s="105"/>
    </row>
    <row r="48" spans="1:30" x14ac:dyDescent="0.25">
      <c r="A48" s="299" t="str">
        <f>Recap!D53</f>
        <v>Dw_43</v>
      </c>
      <c r="B48" s="300">
        <f>Recap!AQ53</f>
        <v>0</v>
      </c>
      <c r="C48" s="300">
        <f>Recap!AR53</f>
        <v>0</v>
      </c>
      <c r="D48" s="300">
        <f>Recap!AS53</f>
        <v>0</v>
      </c>
      <c r="E48" s="301"/>
      <c r="F48" s="301"/>
      <c r="G48" s="301"/>
      <c r="H48" s="300">
        <f>Recap!AU53</f>
        <v>0</v>
      </c>
      <c r="I48" s="300">
        <f>Recap!AV53</f>
        <v>0</v>
      </c>
      <c r="J48" s="300">
        <f>Recap!AW53</f>
        <v>0</v>
      </c>
      <c r="K48" s="301"/>
      <c r="L48" s="301"/>
      <c r="M48" s="301"/>
      <c r="N48" s="300">
        <f>Recap!BB53</f>
        <v>0</v>
      </c>
      <c r="O48" s="300">
        <f>Recap!BC53</f>
        <v>0</v>
      </c>
      <c r="P48" s="300">
        <f>Recap!BD53</f>
        <v>0</v>
      </c>
      <c r="Q48" s="300"/>
      <c r="R48" s="300"/>
      <c r="S48" s="300"/>
      <c r="T48" s="300">
        <f>Recap!BF53</f>
        <v>0</v>
      </c>
      <c r="U48" s="300">
        <f>Recap!BG53</f>
        <v>0</v>
      </c>
      <c r="V48" s="300">
        <f>Recap!BH53</f>
        <v>0</v>
      </c>
      <c r="W48" s="300"/>
      <c r="X48" s="300"/>
      <c r="Y48" s="300"/>
      <c r="Z48" s="298">
        <f>Recap!AO53</f>
        <v>0</v>
      </c>
      <c r="AA48" s="302"/>
      <c r="AB48" s="105"/>
      <c r="AC48" s="105"/>
      <c r="AD48" s="105"/>
    </row>
    <row r="49" spans="1:30" x14ac:dyDescent="0.25">
      <c r="A49" s="299" t="str">
        <f>Recap!D54</f>
        <v>Dw_44</v>
      </c>
      <c r="B49" s="300">
        <f>Recap!AQ54</f>
        <v>0</v>
      </c>
      <c r="C49" s="300">
        <f>Recap!AR54</f>
        <v>0</v>
      </c>
      <c r="D49" s="300">
        <f>Recap!AS54</f>
        <v>0</v>
      </c>
      <c r="E49" s="301"/>
      <c r="F49" s="301"/>
      <c r="G49" s="301"/>
      <c r="H49" s="300">
        <f>Recap!AU54</f>
        <v>0</v>
      </c>
      <c r="I49" s="300">
        <f>Recap!AV54</f>
        <v>0</v>
      </c>
      <c r="J49" s="300">
        <f>Recap!AW54</f>
        <v>0</v>
      </c>
      <c r="K49" s="301"/>
      <c r="L49" s="301"/>
      <c r="M49" s="301"/>
      <c r="N49" s="300">
        <f>Recap!BB54</f>
        <v>0</v>
      </c>
      <c r="O49" s="300">
        <f>Recap!BC54</f>
        <v>0</v>
      </c>
      <c r="P49" s="300">
        <f>Recap!BD54</f>
        <v>0</v>
      </c>
      <c r="Q49" s="300"/>
      <c r="R49" s="300"/>
      <c r="S49" s="300"/>
      <c r="T49" s="300">
        <f>Recap!BF54</f>
        <v>0</v>
      </c>
      <c r="U49" s="300">
        <f>Recap!BG54</f>
        <v>0</v>
      </c>
      <c r="V49" s="300">
        <f>Recap!BH54</f>
        <v>0</v>
      </c>
      <c r="W49" s="300"/>
      <c r="X49" s="300"/>
      <c r="Y49" s="300"/>
      <c r="Z49" s="298">
        <f>Recap!AO54</f>
        <v>0</v>
      </c>
      <c r="AA49" s="302"/>
      <c r="AB49" s="105"/>
      <c r="AC49" s="105"/>
      <c r="AD49" s="105"/>
    </row>
    <row r="50" spans="1:30" x14ac:dyDescent="0.25">
      <c r="A50" s="299" t="str">
        <f>Recap!D55</f>
        <v>Dw_45</v>
      </c>
      <c r="B50" s="300">
        <f>Recap!AQ55</f>
        <v>0</v>
      </c>
      <c r="C50" s="300">
        <f>Recap!AR55</f>
        <v>0</v>
      </c>
      <c r="D50" s="300">
        <f>Recap!AS55</f>
        <v>0</v>
      </c>
      <c r="E50" s="301"/>
      <c r="F50" s="301"/>
      <c r="G50" s="301"/>
      <c r="H50" s="300">
        <f>Recap!AU55</f>
        <v>0</v>
      </c>
      <c r="I50" s="300">
        <f>Recap!AV55</f>
        <v>0</v>
      </c>
      <c r="J50" s="300">
        <f>Recap!AW55</f>
        <v>0</v>
      </c>
      <c r="K50" s="301"/>
      <c r="L50" s="301"/>
      <c r="M50" s="301"/>
      <c r="N50" s="300">
        <f>Recap!BB55</f>
        <v>0</v>
      </c>
      <c r="O50" s="300">
        <f>Recap!BC55</f>
        <v>0</v>
      </c>
      <c r="P50" s="300">
        <f>Recap!BD55</f>
        <v>0</v>
      </c>
      <c r="Q50" s="300"/>
      <c r="R50" s="300"/>
      <c r="S50" s="300"/>
      <c r="T50" s="300">
        <f>Recap!BF55</f>
        <v>0</v>
      </c>
      <c r="U50" s="300">
        <f>Recap!BG55</f>
        <v>0</v>
      </c>
      <c r="V50" s="300">
        <f>Recap!BH55</f>
        <v>0</v>
      </c>
      <c r="W50" s="300"/>
      <c r="X50" s="300"/>
      <c r="Y50" s="300"/>
      <c r="Z50" s="298">
        <f>Recap!AO55</f>
        <v>0</v>
      </c>
      <c r="AA50" s="302"/>
      <c r="AB50" s="105"/>
      <c r="AC50" s="105"/>
      <c r="AD50" s="105"/>
    </row>
    <row r="51" spans="1:30" x14ac:dyDescent="0.25">
      <c r="A51" s="299" t="str">
        <f>Recap!D56</f>
        <v>Dw_46</v>
      </c>
      <c r="B51" s="300">
        <f>Recap!AQ56</f>
        <v>0</v>
      </c>
      <c r="C51" s="300">
        <f>Recap!AR56</f>
        <v>0</v>
      </c>
      <c r="D51" s="300">
        <f>Recap!AS56</f>
        <v>0</v>
      </c>
      <c r="E51" s="301"/>
      <c r="F51" s="301"/>
      <c r="G51" s="301"/>
      <c r="H51" s="300">
        <f>Recap!AU56</f>
        <v>0</v>
      </c>
      <c r="I51" s="300">
        <f>Recap!AV56</f>
        <v>0</v>
      </c>
      <c r="J51" s="300">
        <f>Recap!AW56</f>
        <v>0</v>
      </c>
      <c r="K51" s="301"/>
      <c r="L51" s="301"/>
      <c r="M51" s="301"/>
      <c r="N51" s="300">
        <f>Recap!BB56</f>
        <v>0</v>
      </c>
      <c r="O51" s="300">
        <f>Recap!BC56</f>
        <v>0</v>
      </c>
      <c r="P51" s="300">
        <f>Recap!BD56</f>
        <v>0</v>
      </c>
      <c r="Q51" s="300"/>
      <c r="R51" s="300"/>
      <c r="S51" s="300"/>
      <c r="T51" s="300">
        <f>Recap!BF56</f>
        <v>0</v>
      </c>
      <c r="U51" s="300">
        <f>Recap!BG56</f>
        <v>0</v>
      </c>
      <c r="V51" s="300">
        <f>Recap!BH56</f>
        <v>0</v>
      </c>
      <c r="W51" s="300"/>
      <c r="X51" s="300"/>
      <c r="Y51" s="300"/>
      <c r="Z51" s="298">
        <f>Recap!AO56</f>
        <v>0</v>
      </c>
      <c r="AA51" s="302"/>
      <c r="AB51" s="105"/>
      <c r="AC51" s="105"/>
      <c r="AD51" s="105"/>
    </row>
    <row r="52" spans="1:30" ht="15.75" customHeight="1" x14ac:dyDescent="0.25">
      <c r="A52" s="299" t="str">
        <f>Recap!D57</f>
        <v>Dw_47</v>
      </c>
      <c r="B52" s="300">
        <f>Recap!AQ57</f>
        <v>0</v>
      </c>
      <c r="C52" s="300">
        <f>Recap!AR57</f>
        <v>0</v>
      </c>
      <c r="D52" s="300">
        <f>Recap!AS57</f>
        <v>0</v>
      </c>
      <c r="E52" s="301"/>
      <c r="F52" s="301"/>
      <c r="G52" s="301"/>
      <c r="H52" s="300">
        <f>Recap!AU57</f>
        <v>0</v>
      </c>
      <c r="I52" s="300">
        <f>Recap!AV57</f>
        <v>0</v>
      </c>
      <c r="J52" s="300">
        <f>Recap!AW57</f>
        <v>0</v>
      </c>
      <c r="K52" s="301"/>
      <c r="L52" s="301"/>
      <c r="M52" s="301"/>
      <c r="N52" s="300">
        <f>Recap!BB57</f>
        <v>0</v>
      </c>
      <c r="O52" s="300">
        <f>Recap!BC57</f>
        <v>0</v>
      </c>
      <c r="P52" s="300">
        <f>Recap!BD57</f>
        <v>0</v>
      </c>
      <c r="Q52" s="300"/>
      <c r="R52" s="300"/>
      <c r="S52" s="300"/>
      <c r="T52" s="300">
        <f>Recap!BF57</f>
        <v>0</v>
      </c>
      <c r="U52" s="300">
        <f>Recap!BG57</f>
        <v>0</v>
      </c>
      <c r="V52" s="300">
        <f>Recap!BH57</f>
        <v>0</v>
      </c>
      <c r="W52" s="300"/>
      <c r="X52" s="300"/>
      <c r="Y52" s="300"/>
      <c r="Z52" s="298">
        <f>Recap!AO57</f>
        <v>0</v>
      </c>
      <c r="AA52" s="302"/>
      <c r="AB52" s="105"/>
      <c r="AC52" s="105"/>
      <c r="AD52" s="105"/>
    </row>
    <row r="53" spans="1:30" x14ac:dyDescent="0.25">
      <c r="A53" s="299" t="str">
        <f>Recap!D58</f>
        <v>Dw_48</v>
      </c>
      <c r="B53" s="300">
        <f>Recap!AQ58</f>
        <v>0</v>
      </c>
      <c r="C53" s="300">
        <f>Recap!AR58</f>
        <v>0</v>
      </c>
      <c r="D53" s="300">
        <f>Recap!AS58</f>
        <v>0</v>
      </c>
      <c r="E53" s="301"/>
      <c r="F53" s="301"/>
      <c r="G53" s="301"/>
      <c r="H53" s="300">
        <f>Recap!AU58</f>
        <v>0</v>
      </c>
      <c r="I53" s="300">
        <f>Recap!AV58</f>
        <v>0</v>
      </c>
      <c r="J53" s="300">
        <f>Recap!AW58</f>
        <v>0</v>
      </c>
      <c r="K53" s="301"/>
      <c r="L53" s="301"/>
      <c r="M53" s="301"/>
      <c r="N53" s="300">
        <f>Recap!BB58</f>
        <v>0</v>
      </c>
      <c r="O53" s="300">
        <f>Recap!BC58</f>
        <v>0</v>
      </c>
      <c r="P53" s="300">
        <f>Recap!BD58</f>
        <v>0</v>
      </c>
      <c r="Q53" s="300"/>
      <c r="R53" s="300"/>
      <c r="S53" s="300"/>
      <c r="T53" s="300">
        <f>Recap!BF58</f>
        <v>0</v>
      </c>
      <c r="U53" s="300">
        <f>Recap!BG58</f>
        <v>0</v>
      </c>
      <c r="V53" s="300">
        <f>Recap!BH58</f>
        <v>0</v>
      </c>
      <c r="W53" s="300"/>
      <c r="X53" s="300"/>
      <c r="Y53" s="300"/>
      <c r="Z53" s="298">
        <f>Recap!AO58</f>
        <v>0</v>
      </c>
      <c r="AA53" s="302"/>
      <c r="AB53" s="105"/>
      <c r="AC53" s="105"/>
      <c r="AD53" s="105"/>
    </row>
    <row r="54" spans="1:30" ht="15.75" customHeight="1" x14ac:dyDescent="0.25">
      <c r="A54" s="299" t="str">
        <f>Recap!D59</f>
        <v>Dw_49</v>
      </c>
      <c r="B54" s="300">
        <f>Recap!AQ59</f>
        <v>0</v>
      </c>
      <c r="C54" s="300">
        <f>Recap!AR59</f>
        <v>0</v>
      </c>
      <c r="D54" s="300">
        <f>Recap!AS59</f>
        <v>0</v>
      </c>
      <c r="E54" s="301"/>
      <c r="F54" s="301"/>
      <c r="G54" s="301"/>
      <c r="H54" s="300">
        <f>Recap!AU59</f>
        <v>0</v>
      </c>
      <c r="I54" s="300">
        <f>Recap!AV59</f>
        <v>0</v>
      </c>
      <c r="J54" s="300">
        <f>Recap!AW59</f>
        <v>0</v>
      </c>
      <c r="K54" s="301"/>
      <c r="L54" s="301"/>
      <c r="M54" s="301"/>
      <c r="N54" s="300">
        <f>Recap!BB59</f>
        <v>0</v>
      </c>
      <c r="O54" s="300">
        <f>Recap!BC59</f>
        <v>0</v>
      </c>
      <c r="P54" s="300">
        <f>Recap!BD59</f>
        <v>0</v>
      </c>
      <c r="Q54" s="300"/>
      <c r="R54" s="300"/>
      <c r="S54" s="300"/>
      <c r="T54" s="300">
        <f>Recap!BF59</f>
        <v>0</v>
      </c>
      <c r="U54" s="300">
        <f>Recap!BG59</f>
        <v>0</v>
      </c>
      <c r="V54" s="300">
        <f>Recap!BH59</f>
        <v>0</v>
      </c>
      <c r="W54" s="300"/>
      <c r="X54" s="300"/>
      <c r="Y54" s="300"/>
      <c r="Z54" s="298">
        <f>Recap!AO59</f>
        <v>0</v>
      </c>
      <c r="AA54" s="302"/>
      <c r="AB54" s="105"/>
      <c r="AC54" s="105"/>
      <c r="AD54" s="105"/>
    </row>
    <row r="55" spans="1:30" x14ac:dyDescent="0.25">
      <c r="A55" s="299" t="str">
        <f>Recap!D60</f>
        <v>Dw_50</v>
      </c>
      <c r="B55" s="300">
        <f>Recap!AQ60</f>
        <v>0</v>
      </c>
      <c r="C55" s="300">
        <f>Recap!AR60</f>
        <v>0</v>
      </c>
      <c r="D55" s="300">
        <f>Recap!AS60</f>
        <v>0</v>
      </c>
      <c r="E55" s="301"/>
      <c r="F55" s="301"/>
      <c r="G55" s="301"/>
      <c r="H55" s="300">
        <f>Recap!AU60</f>
        <v>0</v>
      </c>
      <c r="I55" s="300">
        <f>Recap!AV60</f>
        <v>0</v>
      </c>
      <c r="J55" s="300">
        <f>Recap!AW60</f>
        <v>0</v>
      </c>
      <c r="K55" s="301"/>
      <c r="L55" s="301"/>
      <c r="M55" s="301"/>
      <c r="N55" s="300">
        <f>Recap!BB60</f>
        <v>0</v>
      </c>
      <c r="O55" s="300">
        <f>Recap!BC60</f>
        <v>0</v>
      </c>
      <c r="P55" s="300">
        <f>Recap!BD60</f>
        <v>0</v>
      </c>
      <c r="Q55" s="300"/>
      <c r="R55" s="300"/>
      <c r="S55" s="300"/>
      <c r="T55" s="300">
        <f>Recap!BF60</f>
        <v>0</v>
      </c>
      <c r="U55" s="300">
        <f>Recap!BG60</f>
        <v>0</v>
      </c>
      <c r="V55" s="300">
        <f>Recap!BH60</f>
        <v>0</v>
      </c>
      <c r="W55" s="300"/>
      <c r="X55" s="300"/>
      <c r="Y55" s="300"/>
      <c r="Z55" s="298">
        <f>Recap!AO60</f>
        <v>0</v>
      </c>
      <c r="AA55" s="302"/>
      <c r="AB55" s="105"/>
      <c r="AC55" s="105"/>
      <c r="AD55" s="105"/>
    </row>
    <row r="56" spans="1:30" ht="15.75" customHeight="1" x14ac:dyDescent="0.25">
      <c r="A56" s="299" t="str">
        <f>Recap!D61</f>
        <v>Dw_51</v>
      </c>
      <c r="B56" s="300">
        <f>Recap!AQ61</f>
        <v>0</v>
      </c>
      <c r="C56" s="300">
        <f>Recap!AR61</f>
        <v>0</v>
      </c>
      <c r="D56" s="300">
        <f>Recap!AS61</f>
        <v>0</v>
      </c>
      <c r="E56" s="301"/>
      <c r="F56" s="301"/>
      <c r="G56" s="301"/>
      <c r="H56" s="300">
        <f>Recap!AU61</f>
        <v>0</v>
      </c>
      <c r="I56" s="300">
        <f>Recap!AV61</f>
        <v>0</v>
      </c>
      <c r="J56" s="300">
        <f>Recap!AW61</f>
        <v>0</v>
      </c>
      <c r="K56" s="301"/>
      <c r="L56" s="301"/>
      <c r="M56" s="301"/>
      <c r="N56" s="300">
        <f>Recap!BB61</f>
        <v>0</v>
      </c>
      <c r="O56" s="300">
        <f>Recap!BC61</f>
        <v>0</v>
      </c>
      <c r="P56" s="300">
        <f>Recap!BD61</f>
        <v>0</v>
      </c>
      <c r="Q56" s="300"/>
      <c r="R56" s="300"/>
      <c r="S56" s="300"/>
      <c r="T56" s="300">
        <f>Recap!BF61</f>
        <v>0</v>
      </c>
      <c r="U56" s="300">
        <f>Recap!BG61</f>
        <v>0</v>
      </c>
      <c r="V56" s="300">
        <f>Recap!BH61</f>
        <v>0</v>
      </c>
      <c r="W56" s="300"/>
      <c r="X56" s="300"/>
      <c r="Y56" s="300"/>
      <c r="Z56" s="298">
        <f>Recap!AO61</f>
        <v>0</v>
      </c>
      <c r="AA56" s="302"/>
      <c r="AB56" s="105"/>
      <c r="AC56" s="105"/>
      <c r="AD56" s="105"/>
    </row>
    <row r="57" spans="1:30" x14ac:dyDescent="0.25">
      <c r="A57" s="299" t="str">
        <f>Recap!D62</f>
        <v>Dw_52</v>
      </c>
      <c r="B57" s="300">
        <f>Recap!AQ62</f>
        <v>0</v>
      </c>
      <c r="C57" s="300">
        <f>Recap!AR62</f>
        <v>0</v>
      </c>
      <c r="D57" s="300">
        <f>Recap!AS62</f>
        <v>0</v>
      </c>
      <c r="E57" s="301"/>
      <c r="F57" s="301"/>
      <c r="G57" s="301"/>
      <c r="H57" s="300">
        <f>Recap!AU62</f>
        <v>0</v>
      </c>
      <c r="I57" s="300">
        <f>Recap!AV62</f>
        <v>0</v>
      </c>
      <c r="J57" s="300">
        <f>Recap!AW62</f>
        <v>0</v>
      </c>
      <c r="K57" s="301"/>
      <c r="L57" s="301"/>
      <c r="M57" s="301"/>
      <c r="N57" s="300">
        <f>Recap!BB62</f>
        <v>0</v>
      </c>
      <c r="O57" s="300">
        <f>Recap!BC62</f>
        <v>0</v>
      </c>
      <c r="P57" s="300">
        <f>Recap!BD62</f>
        <v>0</v>
      </c>
      <c r="Q57" s="300"/>
      <c r="R57" s="300"/>
      <c r="S57" s="300"/>
      <c r="T57" s="300">
        <f>Recap!BF62</f>
        <v>0</v>
      </c>
      <c r="U57" s="300">
        <f>Recap!BG62</f>
        <v>0</v>
      </c>
      <c r="V57" s="300">
        <f>Recap!BH62</f>
        <v>0</v>
      </c>
      <c r="W57" s="300"/>
      <c r="X57" s="300"/>
      <c r="Y57" s="300"/>
      <c r="Z57" s="298">
        <f>Recap!AO62</f>
        <v>0</v>
      </c>
      <c r="AA57" s="302"/>
      <c r="AB57" s="105"/>
      <c r="AC57" s="105"/>
      <c r="AD57" s="105"/>
    </row>
    <row r="58" spans="1:30" x14ac:dyDescent="0.25">
      <c r="A58" s="299" t="str">
        <f>Recap!D63</f>
        <v>Dw_53</v>
      </c>
      <c r="B58" s="300">
        <f>Recap!AQ63</f>
        <v>0</v>
      </c>
      <c r="C58" s="300">
        <f>Recap!AR63</f>
        <v>0</v>
      </c>
      <c r="D58" s="300">
        <f>Recap!AS63</f>
        <v>0</v>
      </c>
      <c r="E58" s="301"/>
      <c r="F58" s="301"/>
      <c r="G58" s="301"/>
      <c r="H58" s="300">
        <f>Recap!AU63</f>
        <v>0</v>
      </c>
      <c r="I58" s="300">
        <f>Recap!AV63</f>
        <v>0</v>
      </c>
      <c r="J58" s="300">
        <f>Recap!AW63</f>
        <v>0</v>
      </c>
      <c r="K58" s="301"/>
      <c r="L58" s="301"/>
      <c r="M58" s="301"/>
      <c r="N58" s="300">
        <f>Recap!BB63</f>
        <v>0</v>
      </c>
      <c r="O58" s="300">
        <f>Recap!BC63</f>
        <v>0</v>
      </c>
      <c r="P58" s="300">
        <f>Recap!BD63</f>
        <v>0</v>
      </c>
      <c r="Q58" s="300"/>
      <c r="R58" s="300"/>
      <c r="S58" s="300"/>
      <c r="T58" s="300">
        <f>Recap!BF63</f>
        <v>0</v>
      </c>
      <c r="U58" s="300">
        <f>Recap!BG63</f>
        <v>0</v>
      </c>
      <c r="V58" s="300">
        <f>Recap!BH63</f>
        <v>0</v>
      </c>
      <c r="W58" s="300"/>
      <c r="X58" s="300"/>
      <c r="Y58" s="300"/>
      <c r="Z58" s="298">
        <f>Recap!AO63</f>
        <v>0</v>
      </c>
      <c r="AA58" s="302"/>
      <c r="AB58" s="105"/>
      <c r="AC58" s="105"/>
      <c r="AD58" s="105"/>
    </row>
    <row r="59" spans="1:30" x14ac:dyDescent="0.25">
      <c r="A59" s="299" t="str">
        <f>Recap!D64</f>
        <v>Dw_54</v>
      </c>
      <c r="B59" s="300">
        <f>Recap!AQ64</f>
        <v>0</v>
      </c>
      <c r="C59" s="300">
        <f>Recap!AR64</f>
        <v>0</v>
      </c>
      <c r="D59" s="300">
        <f>Recap!AS64</f>
        <v>0</v>
      </c>
      <c r="E59" s="301"/>
      <c r="F59" s="301"/>
      <c r="G59" s="301"/>
      <c r="H59" s="300">
        <f>Recap!AU64</f>
        <v>0</v>
      </c>
      <c r="I59" s="300">
        <f>Recap!AV64</f>
        <v>0</v>
      </c>
      <c r="J59" s="300">
        <f>Recap!AW64</f>
        <v>0</v>
      </c>
      <c r="K59" s="301"/>
      <c r="L59" s="301"/>
      <c r="M59" s="301"/>
      <c r="N59" s="300">
        <f>Recap!BB64</f>
        <v>0</v>
      </c>
      <c r="O59" s="300">
        <f>Recap!BC64</f>
        <v>0</v>
      </c>
      <c r="P59" s="300">
        <f>Recap!BD64</f>
        <v>0</v>
      </c>
      <c r="Q59" s="300"/>
      <c r="R59" s="300"/>
      <c r="S59" s="300"/>
      <c r="T59" s="300">
        <f>Recap!BF64</f>
        <v>0</v>
      </c>
      <c r="U59" s="300">
        <f>Recap!BG64</f>
        <v>0</v>
      </c>
      <c r="V59" s="300">
        <f>Recap!BH64</f>
        <v>0</v>
      </c>
      <c r="W59" s="300"/>
      <c r="X59" s="300"/>
      <c r="Y59" s="300"/>
      <c r="Z59" s="298">
        <f>Recap!AO64</f>
        <v>0</v>
      </c>
      <c r="AA59" s="302"/>
      <c r="AB59" s="105"/>
      <c r="AC59" s="105"/>
      <c r="AD59" s="105"/>
    </row>
    <row r="60" spans="1:30" x14ac:dyDescent="0.25">
      <c r="A60" s="299" t="str">
        <f>Recap!D65</f>
        <v>Dw_55</v>
      </c>
      <c r="B60" s="300">
        <f>Recap!AQ65</f>
        <v>0</v>
      </c>
      <c r="C60" s="300">
        <f>Recap!AR65</f>
        <v>0</v>
      </c>
      <c r="D60" s="300">
        <f>Recap!AS65</f>
        <v>0</v>
      </c>
      <c r="E60" s="301"/>
      <c r="F60" s="301"/>
      <c r="G60" s="301"/>
      <c r="H60" s="300">
        <f>Recap!AU65</f>
        <v>0</v>
      </c>
      <c r="I60" s="300">
        <f>Recap!AV65</f>
        <v>0</v>
      </c>
      <c r="J60" s="300">
        <f>Recap!AW65</f>
        <v>0</v>
      </c>
      <c r="K60" s="301"/>
      <c r="L60" s="301"/>
      <c r="M60" s="301"/>
      <c r="N60" s="300">
        <f>Recap!BB65</f>
        <v>0</v>
      </c>
      <c r="O60" s="300">
        <f>Recap!BC65</f>
        <v>0</v>
      </c>
      <c r="P60" s="300">
        <f>Recap!BD65</f>
        <v>0</v>
      </c>
      <c r="Q60" s="300"/>
      <c r="R60" s="300"/>
      <c r="S60" s="300"/>
      <c r="T60" s="300">
        <f>Recap!BF65</f>
        <v>0</v>
      </c>
      <c r="U60" s="300">
        <f>Recap!BG65</f>
        <v>0</v>
      </c>
      <c r="V60" s="300">
        <f>Recap!BH65</f>
        <v>0</v>
      </c>
      <c r="W60" s="300"/>
      <c r="X60" s="300"/>
      <c r="Y60" s="300"/>
      <c r="Z60" s="298">
        <f>Recap!AO65</f>
        <v>0</v>
      </c>
      <c r="AA60" s="302"/>
      <c r="AB60" s="105"/>
      <c r="AC60" s="105"/>
      <c r="AD60" s="105"/>
    </row>
    <row r="61" spans="1:30" s="158" customFormat="1" ht="15.75" customHeight="1" x14ac:dyDescent="0.25">
      <c r="A61" s="299" t="str">
        <f>Recap!D66</f>
        <v>Dw_56</v>
      </c>
      <c r="B61" s="300">
        <f>Recap!AQ66</f>
        <v>0</v>
      </c>
      <c r="C61" s="300">
        <f>Recap!AR66</f>
        <v>0</v>
      </c>
      <c r="D61" s="300">
        <f>Recap!AS66</f>
        <v>0</v>
      </c>
      <c r="E61" s="301"/>
      <c r="F61" s="301"/>
      <c r="G61" s="301"/>
      <c r="H61" s="300">
        <f>Recap!AU66</f>
        <v>0</v>
      </c>
      <c r="I61" s="300">
        <f>Recap!AV66</f>
        <v>0</v>
      </c>
      <c r="J61" s="300">
        <f>Recap!AW66</f>
        <v>0</v>
      </c>
      <c r="K61" s="301"/>
      <c r="L61" s="301"/>
      <c r="M61" s="301"/>
      <c r="N61" s="300">
        <f>Recap!BB66</f>
        <v>0</v>
      </c>
      <c r="O61" s="300">
        <f>Recap!BC66</f>
        <v>0</v>
      </c>
      <c r="P61" s="300">
        <f>Recap!BD66</f>
        <v>0</v>
      </c>
      <c r="Q61" s="300"/>
      <c r="R61" s="300"/>
      <c r="S61" s="300"/>
      <c r="T61" s="300">
        <f>Recap!BF66</f>
        <v>0</v>
      </c>
      <c r="U61" s="300">
        <f>Recap!BG66</f>
        <v>0</v>
      </c>
      <c r="V61" s="300">
        <f>Recap!BH66</f>
        <v>0</v>
      </c>
      <c r="W61" s="300"/>
      <c r="X61" s="300"/>
      <c r="Y61" s="300"/>
      <c r="Z61" s="298">
        <f>Recap!AO66</f>
        <v>0</v>
      </c>
      <c r="AA61" s="302"/>
      <c r="AB61" s="105"/>
      <c r="AC61" s="105"/>
      <c r="AD61" s="105"/>
    </row>
    <row r="62" spans="1:30" s="158" customFormat="1" x14ac:dyDescent="0.25">
      <c r="A62" s="299" t="str">
        <f>Recap!D67</f>
        <v>Dw_57</v>
      </c>
      <c r="B62" s="300">
        <f>Recap!AQ67</f>
        <v>0</v>
      </c>
      <c r="C62" s="300">
        <f>Recap!AR67</f>
        <v>0</v>
      </c>
      <c r="D62" s="300">
        <f>Recap!AS67</f>
        <v>0</v>
      </c>
      <c r="E62" s="301"/>
      <c r="F62" s="301"/>
      <c r="G62" s="301"/>
      <c r="H62" s="300">
        <f>Recap!AU67</f>
        <v>0</v>
      </c>
      <c r="I62" s="300">
        <f>Recap!AV67</f>
        <v>0</v>
      </c>
      <c r="J62" s="300">
        <f>Recap!AW67</f>
        <v>0</v>
      </c>
      <c r="K62" s="301"/>
      <c r="L62" s="301"/>
      <c r="M62" s="301"/>
      <c r="N62" s="300">
        <f>Recap!BB67</f>
        <v>0</v>
      </c>
      <c r="O62" s="300">
        <f>Recap!BC67</f>
        <v>0</v>
      </c>
      <c r="P62" s="300">
        <f>Recap!BD67</f>
        <v>0</v>
      </c>
      <c r="Q62" s="300"/>
      <c r="R62" s="300"/>
      <c r="S62" s="300"/>
      <c r="T62" s="300">
        <f>Recap!BF67</f>
        <v>0</v>
      </c>
      <c r="U62" s="300">
        <f>Recap!BG67</f>
        <v>0</v>
      </c>
      <c r="V62" s="300">
        <f>Recap!BH67</f>
        <v>0</v>
      </c>
      <c r="W62" s="300"/>
      <c r="X62" s="300"/>
      <c r="Y62" s="300"/>
      <c r="Z62" s="298">
        <f>Recap!AO67</f>
        <v>0</v>
      </c>
      <c r="AA62" s="302"/>
      <c r="AB62" s="105"/>
      <c r="AC62" s="105"/>
      <c r="AD62" s="105"/>
    </row>
    <row r="63" spans="1:30" x14ac:dyDescent="0.25">
      <c r="A63" s="299" t="str">
        <f>Recap!D68</f>
        <v>Dw_58</v>
      </c>
      <c r="B63" s="300">
        <f>Recap!AQ68</f>
        <v>0</v>
      </c>
      <c r="C63" s="300">
        <f>Recap!AR68</f>
        <v>0</v>
      </c>
      <c r="D63" s="300">
        <f>Recap!AS68</f>
        <v>0</v>
      </c>
      <c r="E63" s="301"/>
      <c r="F63" s="301"/>
      <c r="G63" s="301"/>
      <c r="H63" s="300">
        <f>Recap!AU68</f>
        <v>0</v>
      </c>
      <c r="I63" s="300">
        <f>Recap!AV68</f>
        <v>0</v>
      </c>
      <c r="J63" s="300">
        <f>Recap!AW68</f>
        <v>0</v>
      </c>
      <c r="K63" s="301"/>
      <c r="L63" s="301"/>
      <c r="M63" s="301"/>
      <c r="N63" s="300">
        <f>Recap!BB68</f>
        <v>0</v>
      </c>
      <c r="O63" s="300">
        <f>Recap!BC68</f>
        <v>0</v>
      </c>
      <c r="P63" s="300">
        <f>Recap!BD68</f>
        <v>0</v>
      </c>
      <c r="Q63" s="300"/>
      <c r="R63" s="300"/>
      <c r="S63" s="300"/>
      <c r="T63" s="300">
        <f>Recap!BF68</f>
        <v>0</v>
      </c>
      <c r="U63" s="300">
        <f>Recap!BG68</f>
        <v>0</v>
      </c>
      <c r="V63" s="300">
        <f>Recap!BH68</f>
        <v>0</v>
      </c>
      <c r="W63" s="300"/>
      <c r="X63" s="300"/>
      <c r="Y63" s="300"/>
      <c r="Z63" s="298">
        <f>Recap!AO68</f>
        <v>0</v>
      </c>
      <c r="AA63" s="302"/>
    </row>
    <row r="64" spans="1:30" x14ac:dyDescent="0.25">
      <c r="A64" s="299" t="str">
        <f>Recap!D69</f>
        <v>Dw_59</v>
      </c>
      <c r="B64" s="300">
        <f>Recap!AQ69</f>
        <v>0</v>
      </c>
      <c r="C64" s="300">
        <f>Recap!AR69</f>
        <v>0</v>
      </c>
      <c r="D64" s="300">
        <f>Recap!AS69</f>
        <v>0</v>
      </c>
      <c r="E64" s="301"/>
      <c r="F64" s="301"/>
      <c r="G64" s="301"/>
      <c r="H64" s="300">
        <f>Recap!AU69</f>
        <v>0</v>
      </c>
      <c r="I64" s="300">
        <f>Recap!AV69</f>
        <v>0</v>
      </c>
      <c r="J64" s="300">
        <f>Recap!AW69</f>
        <v>0</v>
      </c>
      <c r="K64" s="301"/>
      <c r="L64" s="301"/>
      <c r="M64" s="301"/>
      <c r="N64" s="300">
        <f>Recap!BB69</f>
        <v>0</v>
      </c>
      <c r="O64" s="300">
        <f>Recap!BC69</f>
        <v>0</v>
      </c>
      <c r="P64" s="300">
        <f>Recap!BD69</f>
        <v>0</v>
      </c>
      <c r="Q64" s="300"/>
      <c r="R64" s="300"/>
      <c r="S64" s="300"/>
      <c r="T64" s="300">
        <f>Recap!BF69</f>
        <v>0</v>
      </c>
      <c r="U64" s="300">
        <f>Recap!BG69</f>
        <v>0</v>
      </c>
      <c r="V64" s="300">
        <f>Recap!BH69</f>
        <v>0</v>
      </c>
      <c r="W64" s="300"/>
      <c r="X64" s="300"/>
      <c r="Y64" s="300"/>
      <c r="Z64" s="298">
        <f>Recap!AO69</f>
        <v>0</v>
      </c>
      <c r="AA64" s="302"/>
      <c r="AB64" s="105"/>
      <c r="AC64" s="105"/>
      <c r="AD64" s="105"/>
    </row>
    <row r="65" spans="1:27" x14ac:dyDescent="0.25">
      <c r="A65" s="299" t="str">
        <f>Recap!D70</f>
        <v>Dw_60</v>
      </c>
      <c r="B65" s="300">
        <f>Recap!AQ70</f>
        <v>0</v>
      </c>
      <c r="C65" s="300">
        <f>Recap!AR70</f>
        <v>0</v>
      </c>
      <c r="D65" s="300">
        <f>Recap!AS70</f>
        <v>0</v>
      </c>
      <c r="E65" s="301"/>
      <c r="F65" s="301"/>
      <c r="G65" s="301"/>
      <c r="H65" s="300">
        <f>Recap!AU70</f>
        <v>0</v>
      </c>
      <c r="I65" s="300">
        <f>Recap!AV70</f>
        <v>0</v>
      </c>
      <c r="J65" s="300">
        <f>Recap!AW70</f>
        <v>0</v>
      </c>
      <c r="K65" s="301"/>
      <c r="L65" s="301"/>
      <c r="M65" s="301"/>
      <c r="N65" s="300">
        <f>Recap!BB70</f>
        <v>0</v>
      </c>
      <c r="O65" s="300">
        <f>Recap!BC70</f>
        <v>0</v>
      </c>
      <c r="P65" s="300">
        <f>Recap!BD70</f>
        <v>0</v>
      </c>
      <c r="Q65" s="300"/>
      <c r="R65" s="300"/>
      <c r="S65" s="300"/>
      <c r="T65" s="300">
        <f>Recap!BF70</f>
        <v>0</v>
      </c>
      <c r="U65" s="300">
        <f>Recap!BG70</f>
        <v>0</v>
      </c>
      <c r="V65" s="300">
        <f>Recap!BH70</f>
        <v>0</v>
      </c>
      <c r="W65" s="300"/>
      <c r="X65" s="300"/>
      <c r="Y65" s="300"/>
      <c r="Z65" s="298">
        <f>Recap!AO70</f>
        <v>0</v>
      </c>
      <c r="AA65" s="302"/>
    </row>
    <row r="66" spans="1:27" x14ac:dyDescent="0.25">
      <c r="A66" s="299" t="str">
        <f>Recap!D71</f>
        <v>Dw_61</v>
      </c>
      <c r="B66" s="300">
        <f>Recap!AQ71</f>
        <v>0</v>
      </c>
      <c r="C66" s="300">
        <f>Recap!AR71</f>
        <v>0</v>
      </c>
      <c r="D66" s="300">
        <f>Recap!AS71</f>
        <v>0</v>
      </c>
      <c r="E66" s="301"/>
      <c r="F66" s="301"/>
      <c r="G66" s="301"/>
      <c r="H66" s="300">
        <f>Recap!AU71</f>
        <v>0</v>
      </c>
      <c r="I66" s="300">
        <f>Recap!AV71</f>
        <v>0</v>
      </c>
      <c r="J66" s="300">
        <f>Recap!AW71</f>
        <v>0</v>
      </c>
      <c r="K66" s="301"/>
      <c r="L66" s="301"/>
      <c r="M66" s="301"/>
      <c r="N66" s="300">
        <f>Recap!BB71</f>
        <v>0</v>
      </c>
      <c r="O66" s="300">
        <f>Recap!BC71</f>
        <v>0</v>
      </c>
      <c r="P66" s="300">
        <f>Recap!BD71</f>
        <v>0</v>
      </c>
      <c r="Q66" s="300"/>
      <c r="R66" s="300"/>
      <c r="S66" s="300"/>
      <c r="T66" s="300">
        <f>Recap!BF71</f>
        <v>0</v>
      </c>
      <c r="U66" s="300">
        <f>Recap!BG71</f>
        <v>0</v>
      </c>
      <c r="V66" s="300">
        <f>Recap!BH71</f>
        <v>0</v>
      </c>
      <c r="W66" s="300"/>
      <c r="X66" s="300"/>
      <c r="Y66" s="300"/>
      <c r="Z66" s="298">
        <f>Recap!AO71</f>
        <v>0</v>
      </c>
      <c r="AA66" s="302"/>
    </row>
    <row r="67" spans="1:27" x14ac:dyDescent="0.25">
      <c r="A67" s="299" t="str">
        <f>Recap!D72</f>
        <v>Dw_62</v>
      </c>
      <c r="B67" s="300">
        <f>Recap!AQ72</f>
        <v>0</v>
      </c>
      <c r="C67" s="300">
        <f>Recap!AR72</f>
        <v>0</v>
      </c>
      <c r="D67" s="300">
        <f>Recap!AS72</f>
        <v>0</v>
      </c>
      <c r="E67" s="301"/>
      <c r="F67" s="301"/>
      <c r="G67" s="301"/>
      <c r="H67" s="300">
        <f>Recap!AU72</f>
        <v>0</v>
      </c>
      <c r="I67" s="300">
        <f>Recap!AV72</f>
        <v>0</v>
      </c>
      <c r="J67" s="300">
        <f>Recap!AW72</f>
        <v>0</v>
      </c>
      <c r="K67" s="301"/>
      <c r="L67" s="301"/>
      <c r="M67" s="301"/>
      <c r="N67" s="300">
        <f>Recap!BB72</f>
        <v>0</v>
      </c>
      <c r="O67" s="300">
        <f>Recap!BC72</f>
        <v>0</v>
      </c>
      <c r="P67" s="300">
        <f>Recap!BD72</f>
        <v>0</v>
      </c>
      <c r="Q67" s="300"/>
      <c r="R67" s="300"/>
      <c r="S67" s="300"/>
      <c r="T67" s="300">
        <f>Recap!BF72</f>
        <v>0</v>
      </c>
      <c r="U67" s="300">
        <f>Recap!BG72</f>
        <v>0</v>
      </c>
      <c r="V67" s="300">
        <f>Recap!BH72</f>
        <v>0</v>
      </c>
      <c r="W67" s="300"/>
      <c r="X67" s="300"/>
      <c r="Y67" s="300"/>
      <c r="Z67" s="298">
        <f>Recap!AO72</f>
        <v>0</v>
      </c>
      <c r="AA67" s="302"/>
    </row>
    <row r="68" spans="1:27" x14ac:dyDescent="0.25">
      <c r="A68" s="299" t="str">
        <f>Recap!D73</f>
        <v>Dw_63</v>
      </c>
      <c r="B68" s="300">
        <f>Recap!AQ73</f>
        <v>0</v>
      </c>
      <c r="C68" s="300">
        <f>Recap!AR73</f>
        <v>0</v>
      </c>
      <c r="D68" s="300">
        <f>Recap!AS73</f>
        <v>0</v>
      </c>
      <c r="E68" s="301"/>
      <c r="F68" s="301"/>
      <c r="G68" s="301"/>
      <c r="H68" s="300">
        <f>Recap!AU73</f>
        <v>0</v>
      </c>
      <c r="I68" s="300">
        <f>Recap!AV73</f>
        <v>0</v>
      </c>
      <c r="J68" s="300">
        <f>Recap!AW73</f>
        <v>0</v>
      </c>
      <c r="K68" s="301"/>
      <c r="L68" s="301"/>
      <c r="M68" s="301"/>
      <c r="N68" s="300">
        <f>Recap!BB73</f>
        <v>0</v>
      </c>
      <c r="O68" s="300">
        <f>Recap!BC73</f>
        <v>0</v>
      </c>
      <c r="P68" s="300">
        <f>Recap!BD73</f>
        <v>0</v>
      </c>
      <c r="Q68" s="300"/>
      <c r="R68" s="300"/>
      <c r="S68" s="300"/>
      <c r="T68" s="300">
        <f>Recap!BF73</f>
        <v>0</v>
      </c>
      <c r="U68" s="300">
        <f>Recap!BG73</f>
        <v>0</v>
      </c>
      <c r="V68" s="300">
        <f>Recap!BH73</f>
        <v>0</v>
      </c>
      <c r="W68" s="300"/>
      <c r="X68" s="300"/>
      <c r="Y68" s="300"/>
      <c r="Z68" s="298">
        <f>Recap!AO73</f>
        <v>0</v>
      </c>
      <c r="AA68" s="302"/>
    </row>
    <row r="69" spans="1:27" x14ac:dyDescent="0.25">
      <c r="A69" s="299" t="str">
        <f>Recap!D74</f>
        <v>Dw_64</v>
      </c>
      <c r="B69" s="300">
        <f>Recap!AQ74</f>
        <v>0</v>
      </c>
      <c r="C69" s="300">
        <f>Recap!AR74</f>
        <v>0</v>
      </c>
      <c r="D69" s="300">
        <f>Recap!AS74</f>
        <v>0</v>
      </c>
      <c r="E69" s="301"/>
      <c r="F69" s="301"/>
      <c r="G69" s="301"/>
      <c r="H69" s="300">
        <f>Recap!AU74</f>
        <v>0</v>
      </c>
      <c r="I69" s="300">
        <f>Recap!AV74</f>
        <v>0</v>
      </c>
      <c r="J69" s="300">
        <f>Recap!AW74</f>
        <v>0</v>
      </c>
      <c r="K69" s="301"/>
      <c r="L69" s="301"/>
      <c r="M69" s="301"/>
      <c r="N69" s="300">
        <f>Recap!BB74</f>
        <v>0</v>
      </c>
      <c r="O69" s="300">
        <f>Recap!BC74</f>
        <v>0</v>
      </c>
      <c r="P69" s="300">
        <f>Recap!BD74</f>
        <v>0</v>
      </c>
      <c r="Q69" s="300"/>
      <c r="R69" s="300"/>
      <c r="S69" s="300"/>
      <c r="T69" s="300">
        <f>Recap!BF74</f>
        <v>0</v>
      </c>
      <c r="U69" s="300">
        <f>Recap!BG74</f>
        <v>0</v>
      </c>
      <c r="V69" s="300">
        <f>Recap!BH74</f>
        <v>0</v>
      </c>
      <c r="W69" s="300"/>
      <c r="X69" s="300"/>
      <c r="Y69" s="300"/>
      <c r="Z69" s="298">
        <f>Recap!AO74</f>
        <v>0</v>
      </c>
      <c r="AA69" s="302"/>
    </row>
    <row r="70" spans="1:27" x14ac:dyDescent="0.25">
      <c r="A70" s="299" t="str">
        <f>Recap!D75</f>
        <v>Dw_65</v>
      </c>
      <c r="B70" s="300">
        <f>Recap!AQ75</f>
        <v>0</v>
      </c>
      <c r="C70" s="300">
        <f>Recap!AR75</f>
        <v>0</v>
      </c>
      <c r="D70" s="300">
        <f>Recap!AS75</f>
        <v>0</v>
      </c>
      <c r="E70" s="301"/>
      <c r="F70" s="301"/>
      <c r="G70" s="301"/>
      <c r="H70" s="300">
        <f>Recap!AU75</f>
        <v>0</v>
      </c>
      <c r="I70" s="300">
        <f>Recap!AV75</f>
        <v>0</v>
      </c>
      <c r="J70" s="300">
        <f>Recap!AW75</f>
        <v>0</v>
      </c>
      <c r="K70" s="301"/>
      <c r="L70" s="301"/>
      <c r="M70" s="301"/>
      <c r="N70" s="300">
        <f>Recap!BB75</f>
        <v>0</v>
      </c>
      <c r="O70" s="300">
        <f>Recap!BC75</f>
        <v>0</v>
      </c>
      <c r="P70" s="300">
        <f>Recap!BD75</f>
        <v>0</v>
      </c>
      <c r="Q70" s="300"/>
      <c r="R70" s="300"/>
      <c r="S70" s="300"/>
      <c r="T70" s="300">
        <f>Recap!BF75</f>
        <v>0</v>
      </c>
      <c r="U70" s="300">
        <f>Recap!BG75</f>
        <v>0</v>
      </c>
      <c r="V70" s="300">
        <f>Recap!BH75</f>
        <v>0</v>
      </c>
      <c r="W70" s="300"/>
      <c r="X70" s="300"/>
      <c r="Y70" s="300"/>
      <c r="Z70" s="298">
        <f>Recap!AO75</f>
        <v>0</v>
      </c>
      <c r="AA70" s="302"/>
    </row>
    <row r="71" spans="1:27" x14ac:dyDescent="0.25">
      <c r="A71" s="299" t="str">
        <f>Recap!D76</f>
        <v>Dw_66</v>
      </c>
      <c r="B71" s="300">
        <f>Recap!AQ76</f>
        <v>0</v>
      </c>
      <c r="C71" s="300">
        <f>Recap!AR76</f>
        <v>0</v>
      </c>
      <c r="D71" s="300">
        <f>Recap!AS76</f>
        <v>0</v>
      </c>
      <c r="E71" s="301"/>
      <c r="F71" s="301"/>
      <c r="G71" s="301"/>
      <c r="H71" s="300">
        <f>Recap!AU76</f>
        <v>0</v>
      </c>
      <c r="I71" s="300">
        <f>Recap!AV76</f>
        <v>0</v>
      </c>
      <c r="J71" s="300">
        <f>Recap!AW76</f>
        <v>0</v>
      </c>
      <c r="K71" s="301"/>
      <c r="L71" s="301"/>
      <c r="M71" s="301"/>
      <c r="N71" s="300">
        <f>Recap!BB76</f>
        <v>0</v>
      </c>
      <c r="O71" s="300">
        <f>Recap!BC76</f>
        <v>0</v>
      </c>
      <c r="P71" s="300">
        <f>Recap!BD76</f>
        <v>0</v>
      </c>
      <c r="Q71" s="300"/>
      <c r="R71" s="300"/>
      <c r="S71" s="300"/>
      <c r="T71" s="300">
        <f>Recap!BF76</f>
        <v>0</v>
      </c>
      <c r="U71" s="300">
        <f>Recap!BG76</f>
        <v>0</v>
      </c>
      <c r="V71" s="300">
        <f>Recap!BH76</f>
        <v>0</v>
      </c>
      <c r="W71" s="300"/>
      <c r="X71" s="300"/>
      <c r="Y71" s="300"/>
      <c r="Z71" s="298">
        <f>Recap!AO76</f>
        <v>0</v>
      </c>
      <c r="AA71" s="302"/>
    </row>
    <row r="72" spans="1:27" x14ac:dyDescent="0.25">
      <c r="A72" s="299" t="str">
        <f>Recap!D77</f>
        <v>Dw_67</v>
      </c>
      <c r="B72" s="300">
        <f>Recap!AQ77</f>
        <v>0</v>
      </c>
      <c r="C72" s="300">
        <f>Recap!AR77</f>
        <v>0</v>
      </c>
      <c r="D72" s="300">
        <f>Recap!AS77</f>
        <v>0</v>
      </c>
      <c r="E72" s="301"/>
      <c r="F72" s="301"/>
      <c r="G72" s="301"/>
      <c r="H72" s="300">
        <f>Recap!AU77</f>
        <v>0</v>
      </c>
      <c r="I72" s="300">
        <f>Recap!AV77</f>
        <v>0</v>
      </c>
      <c r="J72" s="300">
        <f>Recap!AW77</f>
        <v>0</v>
      </c>
      <c r="K72" s="301"/>
      <c r="L72" s="301"/>
      <c r="M72" s="301"/>
      <c r="N72" s="300">
        <f>Recap!BB77</f>
        <v>0</v>
      </c>
      <c r="O72" s="300">
        <f>Recap!BC77</f>
        <v>0</v>
      </c>
      <c r="P72" s="300">
        <f>Recap!BD77</f>
        <v>0</v>
      </c>
      <c r="Q72" s="300"/>
      <c r="R72" s="300"/>
      <c r="S72" s="300"/>
      <c r="T72" s="300">
        <f>Recap!BF77</f>
        <v>0</v>
      </c>
      <c r="U72" s="300">
        <f>Recap!BG77</f>
        <v>0</v>
      </c>
      <c r="V72" s="300">
        <f>Recap!BH77</f>
        <v>0</v>
      </c>
      <c r="W72" s="300"/>
      <c r="X72" s="300"/>
      <c r="Y72" s="300"/>
      <c r="Z72" s="298">
        <f>Recap!AO77</f>
        <v>0</v>
      </c>
      <c r="AA72" s="302"/>
    </row>
    <row r="73" spans="1:27" x14ac:dyDescent="0.25">
      <c r="A73" s="299" t="str">
        <f>Recap!D78</f>
        <v>Dw_68</v>
      </c>
      <c r="B73" s="300">
        <f>Recap!AQ78</f>
        <v>0</v>
      </c>
      <c r="C73" s="300">
        <f>Recap!AR78</f>
        <v>0</v>
      </c>
      <c r="D73" s="300">
        <f>Recap!AS78</f>
        <v>0</v>
      </c>
      <c r="E73" s="301"/>
      <c r="F73" s="301"/>
      <c r="G73" s="301"/>
      <c r="H73" s="300">
        <f>Recap!AU78</f>
        <v>0</v>
      </c>
      <c r="I73" s="300">
        <f>Recap!AV78</f>
        <v>0</v>
      </c>
      <c r="J73" s="300">
        <f>Recap!AW78</f>
        <v>0</v>
      </c>
      <c r="K73" s="301"/>
      <c r="L73" s="301"/>
      <c r="M73" s="301"/>
      <c r="N73" s="300">
        <f>Recap!BB78</f>
        <v>0</v>
      </c>
      <c r="O73" s="300">
        <f>Recap!BC78</f>
        <v>0</v>
      </c>
      <c r="P73" s="300">
        <f>Recap!BD78</f>
        <v>0</v>
      </c>
      <c r="Q73" s="300"/>
      <c r="R73" s="300"/>
      <c r="S73" s="300"/>
      <c r="T73" s="300">
        <f>Recap!BF78</f>
        <v>0</v>
      </c>
      <c r="U73" s="300">
        <f>Recap!BG78</f>
        <v>0</v>
      </c>
      <c r="V73" s="300">
        <f>Recap!BH78</f>
        <v>0</v>
      </c>
      <c r="W73" s="300"/>
      <c r="X73" s="300"/>
      <c r="Y73" s="300"/>
      <c r="Z73" s="298">
        <f>Recap!AO78</f>
        <v>0</v>
      </c>
      <c r="AA73" s="302"/>
    </row>
    <row r="74" spans="1:27" x14ac:dyDescent="0.25">
      <c r="A74" s="299" t="str">
        <f>Recap!D79</f>
        <v>Dw_69</v>
      </c>
      <c r="B74" s="300">
        <f>Recap!AQ79</f>
        <v>0</v>
      </c>
      <c r="C74" s="300">
        <f>Recap!AR79</f>
        <v>0</v>
      </c>
      <c r="D74" s="300">
        <f>Recap!AS79</f>
        <v>0</v>
      </c>
      <c r="E74" s="301"/>
      <c r="F74" s="301"/>
      <c r="G74" s="301"/>
      <c r="H74" s="300">
        <f>Recap!AU79</f>
        <v>0</v>
      </c>
      <c r="I74" s="300">
        <f>Recap!AV79</f>
        <v>0</v>
      </c>
      <c r="J74" s="300">
        <f>Recap!AW79</f>
        <v>0</v>
      </c>
      <c r="K74" s="301"/>
      <c r="L74" s="301"/>
      <c r="M74" s="301"/>
      <c r="N74" s="300">
        <f>Recap!BB79</f>
        <v>0</v>
      </c>
      <c r="O74" s="300">
        <f>Recap!BC79</f>
        <v>0</v>
      </c>
      <c r="P74" s="300">
        <f>Recap!BD79</f>
        <v>0</v>
      </c>
      <c r="Q74" s="300"/>
      <c r="R74" s="300"/>
      <c r="S74" s="300"/>
      <c r="T74" s="300">
        <f>Recap!BF79</f>
        <v>0</v>
      </c>
      <c r="U74" s="300">
        <f>Recap!BG79</f>
        <v>0</v>
      </c>
      <c r="V74" s="300">
        <f>Recap!BH79</f>
        <v>0</v>
      </c>
      <c r="W74" s="300"/>
      <c r="X74" s="300"/>
      <c r="Y74" s="300"/>
      <c r="Z74" s="298">
        <f>Recap!AO79</f>
        <v>0</v>
      </c>
      <c r="AA74" s="302"/>
    </row>
    <row r="75" spans="1:27" x14ac:dyDescent="0.25">
      <c r="A75" s="299" t="str">
        <f>Recap!D80</f>
        <v>Dw_70</v>
      </c>
      <c r="B75" s="300">
        <f>Recap!AQ80</f>
        <v>0</v>
      </c>
      <c r="C75" s="300">
        <f>Recap!AR80</f>
        <v>0</v>
      </c>
      <c r="D75" s="300">
        <f>Recap!AS80</f>
        <v>0</v>
      </c>
      <c r="E75" s="301"/>
      <c r="F75" s="301"/>
      <c r="G75" s="301"/>
      <c r="H75" s="300">
        <f>Recap!AU80</f>
        <v>0</v>
      </c>
      <c r="I75" s="300">
        <f>Recap!AV80</f>
        <v>0</v>
      </c>
      <c r="J75" s="300">
        <f>Recap!AW80</f>
        <v>0</v>
      </c>
      <c r="K75" s="301"/>
      <c r="L75" s="301"/>
      <c r="M75" s="301"/>
      <c r="N75" s="300">
        <f>Recap!BB80</f>
        <v>0</v>
      </c>
      <c r="O75" s="300">
        <f>Recap!BC80</f>
        <v>0</v>
      </c>
      <c r="P75" s="300">
        <f>Recap!BD80</f>
        <v>0</v>
      </c>
      <c r="Q75" s="300"/>
      <c r="R75" s="300"/>
      <c r="S75" s="300"/>
      <c r="T75" s="300">
        <f>Recap!BF80</f>
        <v>0</v>
      </c>
      <c r="U75" s="300">
        <f>Recap!BG80</f>
        <v>0</v>
      </c>
      <c r="V75" s="300">
        <f>Recap!BH80</f>
        <v>0</v>
      </c>
      <c r="W75" s="300"/>
      <c r="X75" s="300"/>
      <c r="Y75" s="300"/>
      <c r="Z75" s="298">
        <f>Recap!AO80</f>
        <v>0</v>
      </c>
      <c r="AA75" s="302"/>
    </row>
    <row r="76" spans="1:27" x14ac:dyDescent="0.25">
      <c r="A76" s="299" t="str">
        <f>Recap!D81</f>
        <v>Dw_71</v>
      </c>
      <c r="B76" s="300">
        <f>Recap!AQ81</f>
        <v>0</v>
      </c>
      <c r="C76" s="300">
        <f>Recap!AR81</f>
        <v>0</v>
      </c>
      <c r="D76" s="300">
        <f>Recap!AS81</f>
        <v>0</v>
      </c>
      <c r="E76" s="301"/>
      <c r="F76" s="301"/>
      <c r="G76" s="301"/>
      <c r="H76" s="300">
        <f>Recap!AU81</f>
        <v>0</v>
      </c>
      <c r="I76" s="300">
        <f>Recap!AV81</f>
        <v>0</v>
      </c>
      <c r="J76" s="300">
        <f>Recap!AW81</f>
        <v>0</v>
      </c>
      <c r="K76" s="301"/>
      <c r="L76" s="301"/>
      <c r="M76" s="301"/>
      <c r="N76" s="300">
        <f>Recap!BB81</f>
        <v>0</v>
      </c>
      <c r="O76" s="300">
        <f>Recap!BC81</f>
        <v>0</v>
      </c>
      <c r="P76" s="300">
        <f>Recap!BD81</f>
        <v>0</v>
      </c>
      <c r="Q76" s="300"/>
      <c r="R76" s="300"/>
      <c r="S76" s="300"/>
      <c r="T76" s="300">
        <f>Recap!BF81</f>
        <v>0</v>
      </c>
      <c r="U76" s="300">
        <f>Recap!BG81</f>
        <v>0</v>
      </c>
      <c r="V76" s="300">
        <f>Recap!BH81</f>
        <v>0</v>
      </c>
      <c r="W76" s="300"/>
      <c r="X76" s="300"/>
      <c r="Y76" s="300"/>
      <c r="Z76" s="298">
        <f>Recap!AO81</f>
        <v>0</v>
      </c>
      <c r="AA76" s="302"/>
    </row>
    <row r="77" spans="1:27" x14ac:dyDescent="0.25">
      <c r="A77" s="299" t="str">
        <f>Recap!D82</f>
        <v>Dw_72</v>
      </c>
      <c r="B77" s="300">
        <f>Recap!AQ82</f>
        <v>0</v>
      </c>
      <c r="C77" s="300">
        <f>Recap!AR82</f>
        <v>0</v>
      </c>
      <c r="D77" s="300">
        <f>Recap!AS82</f>
        <v>0</v>
      </c>
      <c r="E77" s="301"/>
      <c r="F77" s="301"/>
      <c r="G77" s="301"/>
      <c r="H77" s="300">
        <f>Recap!AU82</f>
        <v>0</v>
      </c>
      <c r="I77" s="300">
        <f>Recap!AV82</f>
        <v>0</v>
      </c>
      <c r="J77" s="300">
        <f>Recap!AW82</f>
        <v>0</v>
      </c>
      <c r="K77" s="301"/>
      <c r="L77" s="301"/>
      <c r="M77" s="301"/>
      <c r="N77" s="300">
        <f>Recap!BB82</f>
        <v>0</v>
      </c>
      <c r="O77" s="300">
        <f>Recap!BC82</f>
        <v>0</v>
      </c>
      <c r="P77" s="300">
        <f>Recap!BD82</f>
        <v>0</v>
      </c>
      <c r="Q77" s="300"/>
      <c r="R77" s="300"/>
      <c r="S77" s="300"/>
      <c r="T77" s="300">
        <f>Recap!BF82</f>
        <v>0</v>
      </c>
      <c r="U77" s="300">
        <f>Recap!BG82</f>
        <v>0</v>
      </c>
      <c r="V77" s="300">
        <f>Recap!BH82</f>
        <v>0</v>
      </c>
      <c r="W77" s="300"/>
      <c r="X77" s="300"/>
      <c r="Y77" s="300"/>
      <c r="Z77" s="298">
        <f>Recap!AO82</f>
        <v>0</v>
      </c>
      <c r="AA77" s="302"/>
    </row>
    <row r="78" spans="1:27" x14ac:dyDescent="0.25">
      <c r="A78" s="299" t="str">
        <f>Recap!D83</f>
        <v>Dw_73</v>
      </c>
      <c r="B78" s="300">
        <f>Recap!AQ83</f>
        <v>0</v>
      </c>
      <c r="C78" s="300">
        <f>Recap!AR83</f>
        <v>0</v>
      </c>
      <c r="D78" s="300">
        <f>Recap!AS83</f>
        <v>0</v>
      </c>
      <c r="E78" s="301"/>
      <c r="F78" s="301"/>
      <c r="G78" s="301"/>
      <c r="H78" s="300">
        <f>Recap!AU83</f>
        <v>0</v>
      </c>
      <c r="I78" s="300">
        <f>Recap!AV83</f>
        <v>0</v>
      </c>
      <c r="J78" s="300">
        <f>Recap!AW83</f>
        <v>0</v>
      </c>
      <c r="K78" s="301"/>
      <c r="L78" s="301"/>
      <c r="M78" s="301"/>
      <c r="N78" s="300">
        <f>Recap!BB83</f>
        <v>0</v>
      </c>
      <c r="O78" s="300">
        <f>Recap!BC83</f>
        <v>0</v>
      </c>
      <c r="P78" s="300">
        <f>Recap!BD83</f>
        <v>0</v>
      </c>
      <c r="Q78" s="300"/>
      <c r="R78" s="300"/>
      <c r="S78" s="300"/>
      <c r="T78" s="300">
        <f>Recap!BF83</f>
        <v>0</v>
      </c>
      <c r="U78" s="300">
        <f>Recap!BG83</f>
        <v>0</v>
      </c>
      <c r="V78" s="300">
        <f>Recap!BH83</f>
        <v>0</v>
      </c>
      <c r="W78" s="300"/>
      <c r="X78" s="300"/>
      <c r="Y78" s="300"/>
      <c r="Z78" s="298">
        <f>Recap!AO83</f>
        <v>0</v>
      </c>
      <c r="AA78" s="302"/>
    </row>
    <row r="79" spans="1:27" x14ac:dyDescent="0.25">
      <c r="A79" s="299" t="str">
        <f>Recap!D84</f>
        <v>Dw_74</v>
      </c>
      <c r="B79" s="300">
        <f>Recap!AQ84</f>
        <v>0</v>
      </c>
      <c r="C79" s="300">
        <f>Recap!AR84</f>
        <v>0</v>
      </c>
      <c r="D79" s="300">
        <f>Recap!AS84</f>
        <v>0</v>
      </c>
      <c r="E79" s="301"/>
      <c r="F79" s="301"/>
      <c r="G79" s="301"/>
      <c r="H79" s="300">
        <f>Recap!AU84</f>
        <v>0</v>
      </c>
      <c r="I79" s="300">
        <f>Recap!AV84</f>
        <v>0</v>
      </c>
      <c r="J79" s="300">
        <f>Recap!AW84</f>
        <v>0</v>
      </c>
      <c r="K79" s="301"/>
      <c r="L79" s="301"/>
      <c r="M79" s="301"/>
      <c r="N79" s="300">
        <f>Recap!BB84</f>
        <v>0</v>
      </c>
      <c r="O79" s="300">
        <f>Recap!BC84</f>
        <v>0</v>
      </c>
      <c r="P79" s="300">
        <f>Recap!BD84</f>
        <v>0</v>
      </c>
      <c r="Q79" s="300"/>
      <c r="R79" s="300"/>
      <c r="S79" s="300"/>
      <c r="T79" s="300">
        <f>Recap!BF84</f>
        <v>0</v>
      </c>
      <c r="U79" s="300">
        <f>Recap!BG84</f>
        <v>0</v>
      </c>
      <c r="V79" s="300">
        <f>Recap!BH84</f>
        <v>0</v>
      </c>
      <c r="W79" s="300"/>
      <c r="X79" s="300"/>
      <c r="Y79" s="300"/>
      <c r="Z79" s="298">
        <f>Recap!AO84</f>
        <v>0</v>
      </c>
      <c r="AA79" s="302"/>
    </row>
    <row r="80" spans="1:27" x14ac:dyDescent="0.25">
      <c r="A80" s="299" t="str">
        <f>Recap!D85</f>
        <v>Dw_75</v>
      </c>
      <c r="B80" s="300">
        <f>Recap!AQ85</f>
        <v>0</v>
      </c>
      <c r="C80" s="300">
        <f>Recap!AR85</f>
        <v>0</v>
      </c>
      <c r="D80" s="300">
        <f>Recap!AS85</f>
        <v>0</v>
      </c>
      <c r="E80" s="301"/>
      <c r="F80" s="301"/>
      <c r="G80" s="301"/>
      <c r="H80" s="300">
        <f>Recap!AU85</f>
        <v>0</v>
      </c>
      <c r="I80" s="300">
        <f>Recap!AV85</f>
        <v>0</v>
      </c>
      <c r="J80" s="300">
        <f>Recap!AW85</f>
        <v>0</v>
      </c>
      <c r="K80" s="301"/>
      <c r="L80" s="301"/>
      <c r="M80" s="301"/>
      <c r="N80" s="300">
        <f>Recap!BB85</f>
        <v>0</v>
      </c>
      <c r="O80" s="300">
        <f>Recap!BC85</f>
        <v>0</v>
      </c>
      <c r="P80" s="300">
        <f>Recap!BD85</f>
        <v>0</v>
      </c>
      <c r="Q80" s="300"/>
      <c r="R80" s="300"/>
      <c r="S80" s="300"/>
      <c r="T80" s="300">
        <f>Recap!BF85</f>
        <v>0</v>
      </c>
      <c r="U80" s="300">
        <f>Recap!BG85</f>
        <v>0</v>
      </c>
      <c r="V80" s="300">
        <f>Recap!BH85</f>
        <v>0</v>
      </c>
      <c r="W80" s="300"/>
      <c r="X80" s="300"/>
      <c r="Y80" s="300"/>
      <c r="Z80" s="298">
        <f>Recap!AO85</f>
        <v>0</v>
      </c>
      <c r="AA80" s="302"/>
    </row>
    <row r="81" spans="1:27" x14ac:dyDescent="0.25">
      <c r="A81" s="299" t="str">
        <f>Recap!D86</f>
        <v>Dw_76</v>
      </c>
      <c r="B81" s="300">
        <f>Recap!AQ86</f>
        <v>0</v>
      </c>
      <c r="C81" s="300">
        <f>Recap!AR86</f>
        <v>0</v>
      </c>
      <c r="D81" s="300">
        <f>Recap!AS86</f>
        <v>0</v>
      </c>
      <c r="E81" s="301"/>
      <c r="F81" s="301"/>
      <c r="G81" s="301"/>
      <c r="H81" s="300">
        <f>Recap!AU86</f>
        <v>0</v>
      </c>
      <c r="I81" s="300">
        <f>Recap!AV86</f>
        <v>0</v>
      </c>
      <c r="J81" s="300">
        <f>Recap!AW86</f>
        <v>0</v>
      </c>
      <c r="K81" s="301"/>
      <c r="L81" s="301"/>
      <c r="M81" s="301"/>
      <c r="N81" s="300">
        <f>Recap!BB86</f>
        <v>0</v>
      </c>
      <c r="O81" s="300">
        <f>Recap!BC86</f>
        <v>0</v>
      </c>
      <c r="P81" s="300">
        <f>Recap!BD86</f>
        <v>0</v>
      </c>
      <c r="Q81" s="300"/>
      <c r="R81" s="300"/>
      <c r="S81" s="300"/>
      <c r="T81" s="300">
        <f>Recap!BF86</f>
        <v>0</v>
      </c>
      <c r="U81" s="300">
        <f>Recap!BG86</f>
        <v>0</v>
      </c>
      <c r="V81" s="300">
        <f>Recap!BH86</f>
        <v>0</v>
      </c>
      <c r="W81" s="300"/>
      <c r="X81" s="300"/>
      <c r="Y81" s="300"/>
      <c r="Z81" s="298">
        <f>Recap!AO86</f>
        <v>0</v>
      </c>
      <c r="AA81" s="302"/>
    </row>
    <row r="82" spans="1:27" x14ac:dyDescent="0.25">
      <c r="A82" s="299" t="str">
        <f>Recap!D87</f>
        <v>Dw_77</v>
      </c>
      <c r="B82" s="300">
        <f>Recap!AQ87</f>
        <v>0</v>
      </c>
      <c r="C82" s="300">
        <f>Recap!AR87</f>
        <v>0</v>
      </c>
      <c r="D82" s="300">
        <f>Recap!AS87</f>
        <v>0</v>
      </c>
      <c r="E82" s="301"/>
      <c r="F82" s="301"/>
      <c r="G82" s="301"/>
      <c r="H82" s="300">
        <f>Recap!AU87</f>
        <v>0</v>
      </c>
      <c r="I82" s="300">
        <f>Recap!AV87</f>
        <v>0</v>
      </c>
      <c r="J82" s="300">
        <f>Recap!AW87</f>
        <v>0</v>
      </c>
      <c r="K82" s="301"/>
      <c r="L82" s="301"/>
      <c r="M82" s="301"/>
      <c r="N82" s="300">
        <f>Recap!BB87</f>
        <v>0</v>
      </c>
      <c r="O82" s="300">
        <f>Recap!BC87</f>
        <v>0</v>
      </c>
      <c r="P82" s="300">
        <f>Recap!BD87</f>
        <v>0</v>
      </c>
      <c r="Q82" s="300"/>
      <c r="R82" s="300"/>
      <c r="S82" s="300"/>
      <c r="T82" s="300">
        <f>Recap!BF87</f>
        <v>0</v>
      </c>
      <c r="U82" s="300">
        <f>Recap!BG87</f>
        <v>0</v>
      </c>
      <c r="V82" s="300">
        <f>Recap!BH87</f>
        <v>0</v>
      </c>
      <c r="W82" s="300"/>
      <c r="X82" s="300"/>
      <c r="Y82" s="300"/>
      <c r="Z82" s="298">
        <f>Recap!AO87</f>
        <v>0</v>
      </c>
      <c r="AA82" s="302"/>
    </row>
    <row r="83" spans="1:27" x14ac:dyDescent="0.25">
      <c r="A83" s="299" t="str">
        <f>Recap!D88</f>
        <v>Dw_78</v>
      </c>
      <c r="B83" s="300">
        <f>Recap!AQ88</f>
        <v>0</v>
      </c>
      <c r="C83" s="300">
        <f>Recap!AR88</f>
        <v>0</v>
      </c>
      <c r="D83" s="300">
        <f>Recap!AS88</f>
        <v>0</v>
      </c>
      <c r="E83" s="301"/>
      <c r="F83" s="301"/>
      <c r="G83" s="301"/>
      <c r="H83" s="300">
        <f>Recap!AU88</f>
        <v>0</v>
      </c>
      <c r="I83" s="300">
        <f>Recap!AV88</f>
        <v>0</v>
      </c>
      <c r="J83" s="300">
        <f>Recap!AW88</f>
        <v>0</v>
      </c>
      <c r="K83" s="301"/>
      <c r="L83" s="301"/>
      <c r="M83" s="301"/>
      <c r="N83" s="300">
        <f>Recap!BB88</f>
        <v>0</v>
      </c>
      <c r="O83" s="300">
        <f>Recap!BC88</f>
        <v>0</v>
      </c>
      <c r="P83" s="300">
        <f>Recap!BD88</f>
        <v>0</v>
      </c>
      <c r="Q83" s="300"/>
      <c r="R83" s="300"/>
      <c r="S83" s="300"/>
      <c r="T83" s="300">
        <f>Recap!BF88</f>
        <v>0</v>
      </c>
      <c r="U83" s="300">
        <f>Recap!BG88</f>
        <v>0</v>
      </c>
      <c r="V83" s="300">
        <f>Recap!BH88</f>
        <v>0</v>
      </c>
      <c r="W83" s="300"/>
      <c r="X83" s="300"/>
      <c r="Y83" s="300"/>
      <c r="Z83" s="298">
        <f>Recap!AO88</f>
        <v>0</v>
      </c>
      <c r="AA83" s="302"/>
    </row>
    <row r="84" spans="1:27" x14ac:dyDescent="0.25">
      <c r="A84" s="299" t="str">
        <f>Recap!D89</f>
        <v>Dw_79</v>
      </c>
      <c r="B84" s="300">
        <f>Recap!AQ89</f>
        <v>0</v>
      </c>
      <c r="C84" s="300">
        <f>Recap!AR89</f>
        <v>0</v>
      </c>
      <c r="D84" s="300">
        <f>Recap!AS89</f>
        <v>0</v>
      </c>
      <c r="E84" s="301"/>
      <c r="F84" s="301"/>
      <c r="G84" s="301"/>
      <c r="H84" s="300">
        <f>Recap!AU89</f>
        <v>0</v>
      </c>
      <c r="I84" s="300">
        <f>Recap!AV89</f>
        <v>0</v>
      </c>
      <c r="J84" s="300">
        <f>Recap!AW89</f>
        <v>0</v>
      </c>
      <c r="K84" s="301"/>
      <c r="L84" s="301"/>
      <c r="M84" s="301"/>
      <c r="N84" s="300">
        <f>Recap!BB89</f>
        <v>0</v>
      </c>
      <c r="O84" s="300">
        <f>Recap!BC89</f>
        <v>0</v>
      </c>
      <c r="P84" s="300">
        <f>Recap!BD89</f>
        <v>0</v>
      </c>
      <c r="Q84" s="300"/>
      <c r="R84" s="300"/>
      <c r="S84" s="300"/>
      <c r="T84" s="300">
        <f>Recap!BF89</f>
        <v>0</v>
      </c>
      <c r="U84" s="300">
        <f>Recap!BG89</f>
        <v>0</v>
      </c>
      <c r="V84" s="300">
        <f>Recap!BH89</f>
        <v>0</v>
      </c>
      <c r="W84" s="300"/>
      <c r="X84" s="300"/>
      <c r="Y84" s="300"/>
      <c r="Z84" s="298">
        <f>Recap!AO89</f>
        <v>0</v>
      </c>
      <c r="AA84" s="302"/>
    </row>
    <row r="85" spans="1:27" x14ac:dyDescent="0.25">
      <c r="A85" s="299" t="str">
        <f>Recap!D90</f>
        <v>Dw_80</v>
      </c>
      <c r="B85" s="300">
        <f>Recap!AQ90</f>
        <v>0</v>
      </c>
      <c r="C85" s="300">
        <f>Recap!AR90</f>
        <v>0</v>
      </c>
      <c r="D85" s="300">
        <f>Recap!AS90</f>
        <v>0</v>
      </c>
      <c r="E85" s="301"/>
      <c r="F85" s="301"/>
      <c r="G85" s="301"/>
      <c r="H85" s="300">
        <f>Recap!AU90</f>
        <v>0</v>
      </c>
      <c r="I85" s="300">
        <f>Recap!AV90</f>
        <v>0</v>
      </c>
      <c r="J85" s="300">
        <f>Recap!AW90</f>
        <v>0</v>
      </c>
      <c r="K85" s="301"/>
      <c r="L85" s="301"/>
      <c r="M85" s="301"/>
      <c r="N85" s="300">
        <f>Recap!BB90</f>
        <v>0</v>
      </c>
      <c r="O85" s="300">
        <f>Recap!BC90</f>
        <v>0</v>
      </c>
      <c r="P85" s="300">
        <f>Recap!BD90</f>
        <v>0</v>
      </c>
      <c r="Q85" s="300"/>
      <c r="R85" s="300"/>
      <c r="S85" s="300"/>
      <c r="T85" s="300">
        <f>Recap!BF90</f>
        <v>0</v>
      </c>
      <c r="U85" s="300">
        <f>Recap!BG90</f>
        <v>0</v>
      </c>
      <c r="V85" s="300">
        <f>Recap!BH90</f>
        <v>0</v>
      </c>
      <c r="W85" s="300"/>
      <c r="X85" s="300"/>
      <c r="Y85" s="300"/>
      <c r="Z85" s="298">
        <f>Recap!AO90</f>
        <v>0</v>
      </c>
      <c r="AA85" s="302"/>
    </row>
    <row r="86" spans="1:27" x14ac:dyDescent="0.25">
      <c r="A86" s="299" t="str">
        <f>Recap!D91</f>
        <v>Dw_81</v>
      </c>
      <c r="B86" s="300">
        <f>Recap!AQ91</f>
        <v>0</v>
      </c>
      <c r="C86" s="300">
        <f>Recap!AR91</f>
        <v>0</v>
      </c>
      <c r="D86" s="300">
        <f>Recap!AS91</f>
        <v>0</v>
      </c>
      <c r="E86" s="301"/>
      <c r="F86" s="301"/>
      <c r="G86" s="301"/>
      <c r="H86" s="300">
        <f>Recap!AU91</f>
        <v>0</v>
      </c>
      <c r="I86" s="300">
        <f>Recap!AV91</f>
        <v>0</v>
      </c>
      <c r="J86" s="300">
        <f>Recap!AW91</f>
        <v>0</v>
      </c>
      <c r="K86" s="301"/>
      <c r="L86" s="301"/>
      <c r="M86" s="301"/>
      <c r="N86" s="300">
        <f>Recap!BB91</f>
        <v>0</v>
      </c>
      <c r="O86" s="300">
        <f>Recap!BC91</f>
        <v>0</v>
      </c>
      <c r="P86" s="300">
        <f>Recap!BD91</f>
        <v>0</v>
      </c>
      <c r="Q86" s="300"/>
      <c r="R86" s="300"/>
      <c r="S86" s="300"/>
      <c r="T86" s="300">
        <f>Recap!BF91</f>
        <v>0</v>
      </c>
      <c r="U86" s="300">
        <f>Recap!BG91</f>
        <v>0</v>
      </c>
      <c r="V86" s="300">
        <f>Recap!BH91</f>
        <v>0</v>
      </c>
      <c r="W86" s="300"/>
      <c r="X86" s="300"/>
      <c r="Y86" s="300"/>
      <c r="Z86" s="298">
        <f>Recap!AO91</f>
        <v>0</v>
      </c>
      <c r="AA86" s="302"/>
    </row>
    <row r="87" spans="1:27" x14ac:dyDescent="0.25">
      <c r="A87" s="299" t="str">
        <f>Recap!D92</f>
        <v>Dw_82</v>
      </c>
      <c r="B87" s="300">
        <f>Recap!AQ92</f>
        <v>0</v>
      </c>
      <c r="C87" s="300">
        <f>Recap!AR92</f>
        <v>0</v>
      </c>
      <c r="D87" s="300">
        <f>Recap!AS92</f>
        <v>0</v>
      </c>
      <c r="E87" s="301"/>
      <c r="F87" s="301"/>
      <c r="G87" s="301"/>
      <c r="H87" s="300">
        <f>Recap!AU92</f>
        <v>0</v>
      </c>
      <c r="I87" s="300">
        <f>Recap!AV92</f>
        <v>0</v>
      </c>
      <c r="J87" s="300">
        <f>Recap!AW92</f>
        <v>0</v>
      </c>
      <c r="K87" s="301"/>
      <c r="L87" s="301"/>
      <c r="M87" s="301"/>
      <c r="N87" s="300">
        <f>Recap!BB92</f>
        <v>0</v>
      </c>
      <c r="O87" s="300">
        <f>Recap!BC92</f>
        <v>0</v>
      </c>
      <c r="P87" s="300">
        <f>Recap!BD92</f>
        <v>0</v>
      </c>
      <c r="Q87" s="300"/>
      <c r="R87" s="300"/>
      <c r="S87" s="300"/>
      <c r="T87" s="300">
        <f>Recap!BF92</f>
        <v>0</v>
      </c>
      <c r="U87" s="300">
        <f>Recap!BG92</f>
        <v>0</v>
      </c>
      <c r="V87" s="300">
        <f>Recap!BH92</f>
        <v>0</v>
      </c>
      <c r="W87" s="300"/>
      <c r="X87" s="300"/>
      <c r="Y87" s="300"/>
      <c r="Z87" s="298">
        <f>Recap!AO92</f>
        <v>0</v>
      </c>
      <c r="AA87" s="302"/>
    </row>
    <row r="88" spans="1:27" x14ac:dyDescent="0.25">
      <c r="A88" s="299" t="str">
        <f>Recap!D93</f>
        <v>Dw_83</v>
      </c>
      <c r="B88" s="300">
        <f>Recap!AQ93</f>
        <v>0</v>
      </c>
      <c r="C88" s="300">
        <f>Recap!AR93</f>
        <v>0</v>
      </c>
      <c r="D88" s="300">
        <f>Recap!AS93</f>
        <v>0</v>
      </c>
      <c r="E88" s="301"/>
      <c r="F88" s="301"/>
      <c r="G88" s="301"/>
      <c r="H88" s="300">
        <f>Recap!AU93</f>
        <v>0</v>
      </c>
      <c r="I88" s="300">
        <f>Recap!AV93</f>
        <v>0</v>
      </c>
      <c r="J88" s="300">
        <f>Recap!AW93</f>
        <v>0</v>
      </c>
      <c r="K88" s="301"/>
      <c r="L88" s="301"/>
      <c r="M88" s="301"/>
      <c r="N88" s="300">
        <f>Recap!BB93</f>
        <v>0</v>
      </c>
      <c r="O88" s="300">
        <f>Recap!BC93</f>
        <v>0</v>
      </c>
      <c r="P88" s="300">
        <f>Recap!BD93</f>
        <v>0</v>
      </c>
      <c r="Q88" s="300"/>
      <c r="R88" s="300"/>
      <c r="S88" s="300"/>
      <c r="T88" s="300">
        <f>Recap!BF93</f>
        <v>0</v>
      </c>
      <c r="U88" s="300">
        <f>Recap!BG93</f>
        <v>0</v>
      </c>
      <c r="V88" s="300">
        <f>Recap!BH93</f>
        <v>0</v>
      </c>
      <c r="W88" s="300"/>
      <c r="X88" s="300"/>
      <c r="Y88" s="300"/>
      <c r="Z88" s="298">
        <f>Recap!AO93</f>
        <v>0</v>
      </c>
      <c r="AA88" s="302"/>
    </row>
    <row r="89" spans="1:27" x14ac:dyDescent="0.25">
      <c r="A89" s="299" t="str">
        <f>Recap!D94</f>
        <v>Dw_84</v>
      </c>
      <c r="B89" s="300">
        <f>Recap!AQ94</f>
        <v>0</v>
      </c>
      <c r="C89" s="300">
        <f>Recap!AR94</f>
        <v>0</v>
      </c>
      <c r="D89" s="300">
        <f>Recap!AS94</f>
        <v>0</v>
      </c>
      <c r="E89" s="301"/>
      <c r="F89" s="301"/>
      <c r="G89" s="301"/>
      <c r="H89" s="300">
        <f>Recap!AU94</f>
        <v>0</v>
      </c>
      <c r="I89" s="300">
        <f>Recap!AV94</f>
        <v>0</v>
      </c>
      <c r="J89" s="300">
        <f>Recap!AW94</f>
        <v>0</v>
      </c>
      <c r="K89" s="301"/>
      <c r="L89" s="301"/>
      <c r="M89" s="301"/>
      <c r="N89" s="300">
        <f>Recap!BB94</f>
        <v>0</v>
      </c>
      <c r="O89" s="300">
        <f>Recap!BC94</f>
        <v>0</v>
      </c>
      <c r="P89" s="300">
        <f>Recap!BD94</f>
        <v>0</v>
      </c>
      <c r="Q89" s="300"/>
      <c r="R89" s="300"/>
      <c r="S89" s="300"/>
      <c r="T89" s="300">
        <f>Recap!BF94</f>
        <v>0</v>
      </c>
      <c r="U89" s="300">
        <f>Recap!BG94</f>
        <v>0</v>
      </c>
      <c r="V89" s="300">
        <f>Recap!BH94</f>
        <v>0</v>
      </c>
      <c r="W89" s="300"/>
      <c r="X89" s="300"/>
      <c r="Y89" s="300"/>
      <c r="Z89" s="298">
        <f>Recap!AO94</f>
        <v>0</v>
      </c>
      <c r="AA89" s="302"/>
    </row>
    <row r="90" spans="1:27" x14ac:dyDescent="0.25">
      <c r="A90" s="299" t="str">
        <f>Recap!D95</f>
        <v>Dw_85</v>
      </c>
      <c r="B90" s="300">
        <f>Recap!AQ95</f>
        <v>0</v>
      </c>
      <c r="C90" s="300">
        <f>Recap!AR95</f>
        <v>0</v>
      </c>
      <c r="D90" s="300">
        <f>Recap!AS95</f>
        <v>0</v>
      </c>
      <c r="E90" s="301"/>
      <c r="F90" s="301"/>
      <c r="G90" s="301"/>
      <c r="H90" s="300">
        <f>Recap!AU95</f>
        <v>0</v>
      </c>
      <c r="I90" s="300">
        <f>Recap!AV95</f>
        <v>0</v>
      </c>
      <c r="J90" s="300">
        <f>Recap!AW95</f>
        <v>0</v>
      </c>
      <c r="K90" s="301"/>
      <c r="L90" s="301"/>
      <c r="M90" s="301"/>
      <c r="N90" s="300">
        <f>Recap!BB95</f>
        <v>0</v>
      </c>
      <c r="O90" s="300">
        <f>Recap!BC95</f>
        <v>0</v>
      </c>
      <c r="P90" s="300">
        <f>Recap!BD95</f>
        <v>0</v>
      </c>
      <c r="Q90" s="300"/>
      <c r="R90" s="300"/>
      <c r="S90" s="300"/>
      <c r="T90" s="300">
        <f>Recap!BF95</f>
        <v>0</v>
      </c>
      <c r="U90" s="300">
        <f>Recap!BG95</f>
        <v>0</v>
      </c>
      <c r="V90" s="300">
        <f>Recap!BH95</f>
        <v>0</v>
      </c>
      <c r="W90" s="300"/>
      <c r="X90" s="300"/>
      <c r="Y90" s="300"/>
      <c r="Z90" s="298">
        <f>Recap!AO95</f>
        <v>0</v>
      </c>
      <c r="AA90" s="302"/>
    </row>
    <row r="91" spans="1:27" x14ac:dyDescent="0.25">
      <c r="A91" s="299" t="str">
        <f>Recap!D96</f>
        <v>Dw_86</v>
      </c>
      <c r="B91" s="300">
        <f>Recap!AQ96</f>
        <v>0</v>
      </c>
      <c r="C91" s="300">
        <f>Recap!AR96</f>
        <v>0</v>
      </c>
      <c r="D91" s="300">
        <f>Recap!AS96</f>
        <v>0</v>
      </c>
      <c r="E91" s="301"/>
      <c r="F91" s="301"/>
      <c r="G91" s="301"/>
      <c r="H91" s="300">
        <f>Recap!AU96</f>
        <v>0</v>
      </c>
      <c r="I91" s="300">
        <f>Recap!AV96</f>
        <v>0</v>
      </c>
      <c r="J91" s="300">
        <f>Recap!AW96</f>
        <v>0</v>
      </c>
      <c r="K91" s="301"/>
      <c r="L91" s="301"/>
      <c r="M91" s="301"/>
      <c r="N91" s="300">
        <f>Recap!BB96</f>
        <v>0</v>
      </c>
      <c r="O91" s="300">
        <f>Recap!BC96</f>
        <v>0</v>
      </c>
      <c r="P91" s="300">
        <f>Recap!BD96</f>
        <v>0</v>
      </c>
      <c r="Q91" s="300"/>
      <c r="R91" s="300"/>
      <c r="S91" s="300"/>
      <c r="T91" s="300">
        <f>Recap!BF96</f>
        <v>0</v>
      </c>
      <c r="U91" s="300">
        <f>Recap!BG96</f>
        <v>0</v>
      </c>
      <c r="V91" s="300">
        <f>Recap!BH96</f>
        <v>0</v>
      </c>
      <c r="W91" s="300"/>
      <c r="X91" s="300"/>
      <c r="Y91" s="300"/>
      <c r="Z91" s="298">
        <f>Recap!AO96</f>
        <v>0</v>
      </c>
      <c r="AA91" s="302"/>
    </row>
    <row r="92" spans="1:27" x14ac:dyDescent="0.25">
      <c r="A92" s="299" t="str">
        <f>Recap!D97</f>
        <v>Dw_87</v>
      </c>
      <c r="B92" s="300">
        <f>Recap!AQ97</f>
        <v>0</v>
      </c>
      <c r="C92" s="300">
        <f>Recap!AR97</f>
        <v>0</v>
      </c>
      <c r="D92" s="300">
        <f>Recap!AS97</f>
        <v>0</v>
      </c>
      <c r="E92" s="301"/>
      <c r="F92" s="301"/>
      <c r="G92" s="301"/>
      <c r="H92" s="300">
        <f>Recap!AU97</f>
        <v>0</v>
      </c>
      <c r="I92" s="300">
        <f>Recap!AV97</f>
        <v>0</v>
      </c>
      <c r="J92" s="300">
        <f>Recap!AW97</f>
        <v>0</v>
      </c>
      <c r="K92" s="301"/>
      <c r="L92" s="301"/>
      <c r="M92" s="301"/>
      <c r="N92" s="300">
        <f>Recap!BB97</f>
        <v>0</v>
      </c>
      <c r="O92" s="300">
        <f>Recap!BC97</f>
        <v>0</v>
      </c>
      <c r="P92" s="300">
        <f>Recap!BD97</f>
        <v>0</v>
      </c>
      <c r="Q92" s="300"/>
      <c r="R92" s="300"/>
      <c r="S92" s="300"/>
      <c r="T92" s="300">
        <f>Recap!BF97</f>
        <v>0</v>
      </c>
      <c r="U92" s="300">
        <f>Recap!BG97</f>
        <v>0</v>
      </c>
      <c r="V92" s="300">
        <f>Recap!BH97</f>
        <v>0</v>
      </c>
      <c r="W92" s="300"/>
      <c r="X92" s="300"/>
      <c r="Y92" s="300"/>
      <c r="Z92" s="298">
        <f>Recap!AO97</f>
        <v>0</v>
      </c>
      <c r="AA92" s="302"/>
    </row>
    <row r="93" spans="1:27" x14ac:dyDescent="0.25">
      <c r="A93" s="299" t="str">
        <f>Recap!D98</f>
        <v>Dw_88</v>
      </c>
      <c r="B93" s="300">
        <f>Recap!AQ98</f>
        <v>0</v>
      </c>
      <c r="C93" s="300">
        <f>Recap!AR98</f>
        <v>0</v>
      </c>
      <c r="D93" s="300">
        <f>Recap!AS98</f>
        <v>0</v>
      </c>
      <c r="E93" s="301"/>
      <c r="F93" s="301"/>
      <c r="G93" s="301"/>
      <c r="H93" s="300">
        <f>Recap!AU98</f>
        <v>0</v>
      </c>
      <c r="I93" s="300">
        <f>Recap!AV98</f>
        <v>0</v>
      </c>
      <c r="J93" s="300">
        <f>Recap!AW98</f>
        <v>0</v>
      </c>
      <c r="K93" s="301"/>
      <c r="L93" s="301"/>
      <c r="M93" s="301"/>
      <c r="N93" s="300">
        <f>Recap!BB98</f>
        <v>0</v>
      </c>
      <c r="O93" s="300">
        <f>Recap!BC98</f>
        <v>0</v>
      </c>
      <c r="P93" s="300">
        <f>Recap!BD98</f>
        <v>0</v>
      </c>
      <c r="Q93" s="300"/>
      <c r="R93" s="300"/>
      <c r="S93" s="300"/>
      <c r="T93" s="300">
        <f>Recap!BF98</f>
        <v>0</v>
      </c>
      <c r="U93" s="300">
        <f>Recap!BG98</f>
        <v>0</v>
      </c>
      <c r="V93" s="300">
        <f>Recap!BH98</f>
        <v>0</v>
      </c>
      <c r="W93" s="300"/>
      <c r="X93" s="300"/>
      <c r="Y93" s="300"/>
      <c r="Z93" s="298">
        <f>Recap!AO98</f>
        <v>0</v>
      </c>
      <c r="AA93" s="302"/>
    </row>
    <row r="94" spans="1:27" x14ac:dyDescent="0.25">
      <c r="A94" s="299" t="str">
        <f>Recap!D99</f>
        <v>Dw_89</v>
      </c>
      <c r="B94" s="300">
        <f>Recap!AQ99</f>
        <v>0</v>
      </c>
      <c r="C94" s="300">
        <f>Recap!AR99</f>
        <v>0</v>
      </c>
      <c r="D94" s="300">
        <f>Recap!AS99</f>
        <v>0</v>
      </c>
      <c r="E94" s="301"/>
      <c r="F94" s="301"/>
      <c r="G94" s="301"/>
      <c r="H94" s="300">
        <f>Recap!AU99</f>
        <v>0</v>
      </c>
      <c r="I94" s="300">
        <f>Recap!AV99</f>
        <v>0</v>
      </c>
      <c r="J94" s="300">
        <f>Recap!AW99</f>
        <v>0</v>
      </c>
      <c r="K94" s="301"/>
      <c r="L94" s="301"/>
      <c r="M94" s="301"/>
      <c r="N94" s="300">
        <f>Recap!BB99</f>
        <v>0</v>
      </c>
      <c r="O94" s="300">
        <f>Recap!BC99</f>
        <v>0</v>
      </c>
      <c r="P94" s="300">
        <f>Recap!BD99</f>
        <v>0</v>
      </c>
      <c r="Q94" s="300"/>
      <c r="R94" s="300"/>
      <c r="S94" s="300"/>
      <c r="T94" s="300">
        <f>Recap!BF99</f>
        <v>0</v>
      </c>
      <c r="U94" s="300">
        <f>Recap!BG99</f>
        <v>0</v>
      </c>
      <c r="V94" s="300">
        <f>Recap!BH99</f>
        <v>0</v>
      </c>
      <c r="W94" s="300"/>
      <c r="X94" s="300"/>
      <c r="Y94" s="300"/>
      <c r="Z94" s="298">
        <f>Recap!AO99</f>
        <v>0</v>
      </c>
      <c r="AA94" s="302"/>
    </row>
    <row r="95" spans="1:27" x14ac:dyDescent="0.25">
      <c r="A95" s="299" t="str">
        <f>Recap!D100</f>
        <v>Dw_90</v>
      </c>
      <c r="B95" s="300">
        <f>Recap!AQ100</f>
        <v>0</v>
      </c>
      <c r="C95" s="300">
        <f>Recap!AR100</f>
        <v>0</v>
      </c>
      <c r="D95" s="300">
        <f>Recap!AS100</f>
        <v>0</v>
      </c>
      <c r="E95" s="301"/>
      <c r="F95" s="301"/>
      <c r="G95" s="301"/>
      <c r="H95" s="300">
        <f>Recap!AU100</f>
        <v>0</v>
      </c>
      <c r="I95" s="300">
        <f>Recap!AV100</f>
        <v>0</v>
      </c>
      <c r="J95" s="300">
        <f>Recap!AW100</f>
        <v>0</v>
      </c>
      <c r="K95" s="301"/>
      <c r="L95" s="301"/>
      <c r="M95" s="301"/>
      <c r="N95" s="300">
        <f>Recap!BB100</f>
        <v>0</v>
      </c>
      <c r="O95" s="300">
        <f>Recap!BC100</f>
        <v>0</v>
      </c>
      <c r="P95" s="300">
        <f>Recap!BD100</f>
        <v>0</v>
      </c>
      <c r="Q95" s="300"/>
      <c r="R95" s="300"/>
      <c r="S95" s="300"/>
      <c r="T95" s="300">
        <f>Recap!BF100</f>
        <v>0</v>
      </c>
      <c r="U95" s="300">
        <f>Recap!BG100</f>
        <v>0</v>
      </c>
      <c r="V95" s="300">
        <f>Recap!BH100</f>
        <v>0</v>
      </c>
      <c r="W95" s="300"/>
      <c r="X95" s="300"/>
      <c r="Y95" s="300"/>
      <c r="Z95" s="298">
        <f>Recap!AO100</f>
        <v>0</v>
      </c>
      <c r="AA95" s="302"/>
    </row>
    <row r="96" spans="1:27" x14ac:dyDescent="0.25">
      <c r="A96" s="299" t="str">
        <f>Recap!D101</f>
        <v>Dw_91</v>
      </c>
      <c r="B96" s="300">
        <f>Recap!AQ101</f>
        <v>0</v>
      </c>
      <c r="C96" s="300">
        <f>Recap!AR101</f>
        <v>0</v>
      </c>
      <c r="D96" s="300">
        <f>Recap!AS101</f>
        <v>0</v>
      </c>
      <c r="E96" s="301"/>
      <c r="F96" s="301"/>
      <c r="G96" s="301"/>
      <c r="H96" s="300">
        <f>Recap!AU101</f>
        <v>0</v>
      </c>
      <c r="I96" s="300">
        <f>Recap!AV101</f>
        <v>0</v>
      </c>
      <c r="J96" s="300">
        <f>Recap!AW101</f>
        <v>0</v>
      </c>
      <c r="K96" s="301"/>
      <c r="L96" s="301"/>
      <c r="M96" s="301"/>
      <c r="N96" s="300">
        <f>Recap!BB101</f>
        <v>0</v>
      </c>
      <c r="O96" s="300">
        <f>Recap!BC101</f>
        <v>0</v>
      </c>
      <c r="P96" s="300">
        <f>Recap!BD101</f>
        <v>0</v>
      </c>
      <c r="Q96" s="300"/>
      <c r="R96" s="300"/>
      <c r="S96" s="300"/>
      <c r="T96" s="300">
        <f>Recap!BF101</f>
        <v>0</v>
      </c>
      <c r="U96" s="300">
        <f>Recap!BG101</f>
        <v>0</v>
      </c>
      <c r="V96" s="300">
        <f>Recap!BH101</f>
        <v>0</v>
      </c>
      <c r="W96" s="300"/>
      <c r="X96" s="300"/>
      <c r="Y96" s="300"/>
      <c r="Z96" s="298">
        <f>Recap!AO101</f>
        <v>0</v>
      </c>
      <c r="AA96" s="302"/>
    </row>
    <row r="97" spans="1:27" x14ac:dyDescent="0.25">
      <c r="A97" s="299" t="str">
        <f>Recap!D102</f>
        <v>Dw_92</v>
      </c>
      <c r="B97" s="300">
        <f>Recap!AQ102</f>
        <v>0</v>
      </c>
      <c r="C97" s="300">
        <f>Recap!AR102</f>
        <v>0</v>
      </c>
      <c r="D97" s="300">
        <f>Recap!AS102</f>
        <v>0</v>
      </c>
      <c r="E97" s="301"/>
      <c r="F97" s="301"/>
      <c r="G97" s="301"/>
      <c r="H97" s="300">
        <f>Recap!AU102</f>
        <v>0</v>
      </c>
      <c r="I97" s="300">
        <f>Recap!AV102</f>
        <v>0</v>
      </c>
      <c r="J97" s="300">
        <f>Recap!AW102</f>
        <v>0</v>
      </c>
      <c r="K97" s="301"/>
      <c r="L97" s="301"/>
      <c r="M97" s="301"/>
      <c r="N97" s="300">
        <f>Recap!BB102</f>
        <v>0</v>
      </c>
      <c r="O97" s="300">
        <f>Recap!BC102</f>
        <v>0</v>
      </c>
      <c r="P97" s="300">
        <f>Recap!BD102</f>
        <v>0</v>
      </c>
      <c r="Q97" s="300"/>
      <c r="R97" s="300"/>
      <c r="S97" s="300"/>
      <c r="T97" s="300">
        <f>Recap!BF102</f>
        <v>0</v>
      </c>
      <c r="U97" s="300">
        <f>Recap!BG102</f>
        <v>0</v>
      </c>
      <c r="V97" s="300">
        <f>Recap!BH102</f>
        <v>0</v>
      </c>
      <c r="W97" s="300"/>
      <c r="X97" s="300"/>
      <c r="Y97" s="300"/>
      <c r="Z97" s="298">
        <f>Recap!AO102</f>
        <v>0</v>
      </c>
      <c r="AA97" s="302"/>
    </row>
    <row r="98" spans="1:27" x14ac:dyDescent="0.25">
      <c r="A98" s="299" t="str">
        <f>Recap!D103</f>
        <v>Dw_93</v>
      </c>
      <c r="B98" s="300">
        <f>Recap!AQ103</f>
        <v>0</v>
      </c>
      <c r="C98" s="300">
        <f>Recap!AR103</f>
        <v>0</v>
      </c>
      <c r="D98" s="300">
        <f>Recap!AS103</f>
        <v>0</v>
      </c>
      <c r="E98" s="301"/>
      <c r="F98" s="301"/>
      <c r="G98" s="301"/>
      <c r="H98" s="300">
        <f>Recap!AU103</f>
        <v>0</v>
      </c>
      <c r="I98" s="300">
        <f>Recap!AV103</f>
        <v>0</v>
      </c>
      <c r="J98" s="300">
        <f>Recap!AW103</f>
        <v>0</v>
      </c>
      <c r="K98" s="301"/>
      <c r="L98" s="301"/>
      <c r="M98" s="301"/>
      <c r="N98" s="300">
        <f>Recap!BB103</f>
        <v>0</v>
      </c>
      <c r="O98" s="300">
        <f>Recap!BC103</f>
        <v>0</v>
      </c>
      <c r="P98" s="300">
        <f>Recap!BD103</f>
        <v>0</v>
      </c>
      <c r="Q98" s="300"/>
      <c r="R98" s="300"/>
      <c r="S98" s="300"/>
      <c r="T98" s="300">
        <f>Recap!BF103</f>
        <v>0</v>
      </c>
      <c r="U98" s="300">
        <f>Recap!BG103</f>
        <v>0</v>
      </c>
      <c r="V98" s="300">
        <f>Recap!BH103</f>
        <v>0</v>
      </c>
      <c r="W98" s="300"/>
      <c r="X98" s="300"/>
      <c r="Y98" s="300"/>
      <c r="Z98" s="298">
        <f>Recap!AO103</f>
        <v>0</v>
      </c>
      <c r="AA98" s="302"/>
    </row>
    <row r="99" spans="1:27" x14ac:dyDescent="0.25">
      <c r="A99" s="299" t="str">
        <f>Recap!D104</f>
        <v>Dw_94</v>
      </c>
      <c r="B99" s="300">
        <f>Recap!AQ104</f>
        <v>0</v>
      </c>
      <c r="C99" s="300">
        <f>Recap!AR104</f>
        <v>0</v>
      </c>
      <c r="D99" s="300">
        <f>Recap!AS104</f>
        <v>0</v>
      </c>
      <c r="E99" s="301"/>
      <c r="F99" s="301"/>
      <c r="G99" s="301"/>
      <c r="H99" s="300">
        <f>Recap!AU104</f>
        <v>0</v>
      </c>
      <c r="I99" s="300">
        <f>Recap!AV104</f>
        <v>0</v>
      </c>
      <c r="J99" s="300">
        <f>Recap!AW104</f>
        <v>0</v>
      </c>
      <c r="K99" s="301"/>
      <c r="L99" s="301"/>
      <c r="M99" s="301"/>
      <c r="N99" s="300">
        <f>Recap!BB104</f>
        <v>0</v>
      </c>
      <c r="O99" s="300">
        <f>Recap!BC104</f>
        <v>0</v>
      </c>
      <c r="P99" s="300">
        <f>Recap!BD104</f>
        <v>0</v>
      </c>
      <c r="Q99" s="300"/>
      <c r="R99" s="300"/>
      <c r="S99" s="300"/>
      <c r="T99" s="300">
        <f>Recap!BF104</f>
        <v>0</v>
      </c>
      <c r="U99" s="300">
        <f>Recap!BG104</f>
        <v>0</v>
      </c>
      <c r="V99" s="300">
        <f>Recap!BH104</f>
        <v>0</v>
      </c>
      <c r="W99" s="300"/>
      <c r="X99" s="300"/>
      <c r="Y99" s="300"/>
      <c r="Z99" s="298">
        <f>Recap!AO104</f>
        <v>0</v>
      </c>
      <c r="AA99" s="302"/>
    </row>
    <row r="100" spans="1:27" x14ac:dyDescent="0.25">
      <c r="A100" s="299" t="str">
        <f>Recap!D105</f>
        <v>Dw_95</v>
      </c>
      <c r="B100" s="300">
        <f>Recap!AQ105</f>
        <v>0</v>
      </c>
      <c r="C100" s="300">
        <f>Recap!AR105</f>
        <v>0</v>
      </c>
      <c r="D100" s="300">
        <f>Recap!AS105</f>
        <v>0</v>
      </c>
      <c r="E100" s="301"/>
      <c r="F100" s="301"/>
      <c r="G100" s="301"/>
      <c r="H100" s="300">
        <f>Recap!AU105</f>
        <v>0</v>
      </c>
      <c r="I100" s="300">
        <f>Recap!AV105</f>
        <v>0</v>
      </c>
      <c r="J100" s="300">
        <f>Recap!AW105</f>
        <v>0</v>
      </c>
      <c r="K100" s="301"/>
      <c r="L100" s="301"/>
      <c r="M100" s="301"/>
      <c r="N100" s="300">
        <f>Recap!BB105</f>
        <v>0</v>
      </c>
      <c r="O100" s="300">
        <f>Recap!BC105</f>
        <v>0</v>
      </c>
      <c r="P100" s="300">
        <f>Recap!BD105</f>
        <v>0</v>
      </c>
      <c r="Q100" s="300"/>
      <c r="R100" s="300"/>
      <c r="S100" s="300"/>
      <c r="T100" s="300">
        <f>Recap!BF105</f>
        <v>0</v>
      </c>
      <c r="U100" s="300">
        <f>Recap!BG105</f>
        <v>0</v>
      </c>
      <c r="V100" s="300">
        <f>Recap!BH105</f>
        <v>0</v>
      </c>
      <c r="W100" s="300"/>
      <c r="X100" s="300"/>
      <c r="Y100" s="300"/>
      <c r="Z100" s="298">
        <f>Recap!AO105</f>
        <v>0</v>
      </c>
      <c r="AA100" s="302"/>
    </row>
    <row r="101" spans="1:27" x14ac:dyDescent="0.25">
      <c r="A101" s="299" t="str">
        <f>Recap!D106</f>
        <v>Dw_96</v>
      </c>
      <c r="B101" s="300">
        <f>Recap!AQ106</f>
        <v>0</v>
      </c>
      <c r="C101" s="300">
        <f>Recap!AR106</f>
        <v>0</v>
      </c>
      <c r="D101" s="300">
        <f>Recap!AS106</f>
        <v>0</v>
      </c>
      <c r="E101" s="301"/>
      <c r="F101" s="301"/>
      <c r="G101" s="301"/>
      <c r="H101" s="300">
        <f>Recap!AU106</f>
        <v>0</v>
      </c>
      <c r="I101" s="300">
        <f>Recap!AV106</f>
        <v>0</v>
      </c>
      <c r="J101" s="300">
        <f>Recap!AW106</f>
        <v>0</v>
      </c>
      <c r="K101" s="301"/>
      <c r="L101" s="301"/>
      <c r="M101" s="301"/>
      <c r="N101" s="300">
        <f>Recap!BB106</f>
        <v>0</v>
      </c>
      <c r="O101" s="300">
        <f>Recap!BC106</f>
        <v>0</v>
      </c>
      <c r="P101" s="300">
        <f>Recap!BD106</f>
        <v>0</v>
      </c>
      <c r="Q101" s="300"/>
      <c r="R101" s="300"/>
      <c r="S101" s="300"/>
      <c r="T101" s="300">
        <f>Recap!BF106</f>
        <v>0</v>
      </c>
      <c r="U101" s="300">
        <f>Recap!BG106</f>
        <v>0</v>
      </c>
      <c r="V101" s="300">
        <f>Recap!BH106</f>
        <v>0</v>
      </c>
      <c r="W101" s="300"/>
      <c r="X101" s="300"/>
      <c r="Y101" s="300"/>
      <c r="Z101" s="298">
        <f>Recap!AO106</f>
        <v>0</v>
      </c>
      <c r="AA101" s="302"/>
    </row>
    <row r="102" spans="1:27" x14ac:dyDescent="0.25">
      <c r="A102" s="299" t="str">
        <f>Recap!D107</f>
        <v>Dw_97</v>
      </c>
      <c r="B102" s="300">
        <f>Recap!AQ107</f>
        <v>0</v>
      </c>
      <c r="C102" s="300">
        <f>Recap!AR107</f>
        <v>0</v>
      </c>
      <c r="D102" s="300">
        <f>Recap!AS107</f>
        <v>0</v>
      </c>
      <c r="E102" s="301"/>
      <c r="F102" s="301"/>
      <c r="G102" s="301"/>
      <c r="H102" s="300">
        <f>Recap!AU107</f>
        <v>0</v>
      </c>
      <c r="I102" s="300">
        <f>Recap!AV107</f>
        <v>0</v>
      </c>
      <c r="J102" s="300">
        <f>Recap!AW107</f>
        <v>0</v>
      </c>
      <c r="K102" s="301"/>
      <c r="L102" s="301"/>
      <c r="M102" s="301"/>
      <c r="N102" s="300">
        <f>Recap!BB107</f>
        <v>0</v>
      </c>
      <c r="O102" s="300">
        <f>Recap!BC107</f>
        <v>0</v>
      </c>
      <c r="P102" s="300">
        <f>Recap!BD107</f>
        <v>0</v>
      </c>
      <c r="Q102" s="300"/>
      <c r="R102" s="300"/>
      <c r="S102" s="300"/>
      <c r="T102" s="300">
        <f>Recap!BF107</f>
        <v>0</v>
      </c>
      <c r="U102" s="300">
        <f>Recap!BG107</f>
        <v>0</v>
      </c>
      <c r="V102" s="300">
        <f>Recap!BH107</f>
        <v>0</v>
      </c>
      <c r="W102" s="300"/>
      <c r="X102" s="300"/>
      <c r="Y102" s="300"/>
      <c r="Z102" s="298">
        <f>Recap!AO107</f>
        <v>0</v>
      </c>
      <c r="AA102" s="302"/>
    </row>
    <row r="103" spans="1:27" x14ac:dyDescent="0.25">
      <c r="A103" s="299" t="str">
        <f>Recap!D108</f>
        <v>Dw_98</v>
      </c>
      <c r="B103" s="300">
        <f>Recap!AQ108</f>
        <v>0</v>
      </c>
      <c r="C103" s="300">
        <f>Recap!AR108</f>
        <v>0</v>
      </c>
      <c r="D103" s="300">
        <f>Recap!AS108</f>
        <v>0</v>
      </c>
      <c r="E103" s="301"/>
      <c r="F103" s="301"/>
      <c r="G103" s="301"/>
      <c r="H103" s="300">
        <f>Recap!AU108</f>
        <v>0</v>
      </c>
      <c r="I103" s="300">
        <f>Recap!AV108</f>
        <v>0</v>
      </c>
      <c r="J103" s="300">
        <f>Recap!AW108</f>
        <v>0</v>
      </c>
      <c r="K103" s="301"/>
      <c r="L103" s="301"/>
      <c r="M103" s="301"/>
      <c r="N103" s="300">
        <f>Recap!BB108</f>
        <v>0</v>
      </c>
      <c r="O103" s="300">
        <f>Recap!BC108</f>
        <v>0</v>
      </c>
      <c r="P103" s="300">
        <f>Recap!BD108</f>
        <v>0</v>
      </c>
      <c r="Q103" s="300"/>
      <c r="R103" s="300"/>
      <c r="S103" s="300"/>
      <c r="T103" s="300">
        <f>Recap!BF108</f>
        <v>0</v>
      </c>
      <c r="U103" s="300">
        <f>Recap!BG108</f>
        <v>0</v>
      </c>
      <c r="V103" s="300">
        <f>Recap!BH108</f>
        <v>0</v>
      </c>
      <c r="W103" s="300"/>
      <c r="X103" s="300"/>
      <c r="Y103" s="300"/>
      <c r="Z103" s="298">
        <f>Recap!AO108</f>
        <v>0</v>
      </c>
      <c r="AA103" s="302"/>
    </row>
    <row r="104" spans="1:27" x14ac:dyDescent="0.25">
      <c r="A104" s="299" t="str">
        <f>Recap!D109</f>
        <v>Dw_99</v>
      </c>
      <c r="B104" s="300">
        <f>Recap!AQ109</f>
        <v>0</v>
      </c>
      <c r="C104" s="300">
        <f>Recap!AR109</f>
        <v>0</v>
      </c>
      <c r="D104" s="300">
        <f>Recap!AS109</f>
        <v>0</v>
      </c>
      <c r="E104" s="301"/>
      <c r="F104" s="301"/>
      <c r="G104" s="301"/>
      <c r="H104" s="300">
        <f>Recap!AU109</f>
        <v>0</v>
      </c>
      <c r="I104" s="300">
        <f>Recap!AV109</f>
        <v>0</v>
      </c>
      <c r="J104" s="300">
        <f>Recap!AW109</f>
        <v>0</v>
      </c>
      <c r="K104" s="301"/>
      <c r="L104" s="301"/>
      <c r="M104" s="301"/>
      <c r="N104" s="300">
        <f>Recap!BB109</f>
        <v>0</v>
      </c>
      <c r="O104" s="300">
        <f>Recap!BC109</f>
        <v>0</v>
      </c>
      <c r="P104" s="300">
        <f>Recap!BD109</f>
        <v>0</v>
      </c>
      <c r="Q104" s="300"/>
      <c r="R104" s="300"/>
      <c r="S104" s="300"/>
      <c r="T104" s="300">
        <f>Recap!BF109</f>
        <v>0</v>
      </c>
      <c r="U104" s="300">
        <f>Recap!BG109</f>
        <v>0</v>
      </c>
      <c r="V104" s="300">
        <f>Recap!BH109</f>
        <v>0</v>
      </c>
      <c r="W104" s="300"/>
      <c r="X104" s="300"/>
      <c r="Y104" s="300"/>
      <c r="Z104" s="298">
        <f>Recap!AO109</f>
        <v>0</v>
      </c>
      <c r="AA104" s="302"/>
    </row>
    <row r="105" spans="1:27" x14ac:dyDescent="0.25">
      <c r="A105" s="299" t="str">
        <f>Recap!D110</f>
        <v>Dw_100</v>
      </c>
      <c r="B105" s="300">
        <f>Recap!AQ110</f>
        <v>0</v>
      </c>
      <c r="C105" s="300">
        <f>Recap!AR110</f>
        <v>0</v>
      </c>
      <c r="D105" s="300">
        <f>Recap!AS110</f>
        <v>0</v>
      </c>
      <c r="E105" s="301"/>
      <c r="F105" s="301"/>
      <c r="G105" s="301"/>
      <c r="H105" s="300">
        <f>Recap!AU110</f>
        <v>0</v>
      </c>
      <c r="I105" s="300">
        <f>Recap!AV110</f>
        <v>0</v>
      </c>
      <c r="J105" s="300">
        <f>Recap!AW110</f>
        <v>0</v>
      </c>
      <c r="K105" s="301"/>
      <c r="L105" s="301"/>
      <c r="M105" s="301"/>
      <c r="N105" s="300">
        <f>Recap!BB110</f>
        <v>0</v>
      </c>
      <c r="O105" s="300">
        <f>Recap!BC110</f>
        <v>0</v>
      </c>
      <c r="P105" s="300">
        <f>Recap!BD110</f>
        <v>0</v>
      </c>
      <c r="Q105" s="300"/>
      <c r="R105" s="300"/>
      <c r="S105" s="300"/>
      <c r="T105" s="300">
        <f>Recap!BF110</f>
        <v>0</v>
      </c>
      <c r="U105" s="300">
        <f>Recap!BG110</f>
        <v>0</v>
      </c>
      <c r="V105" s="300">
        <f>Recap!BH110</f>
        <v>0</v>
      </c>
      <c r="W105" s="300"/>
      <c r="X105" s="300"/>
      <c r="Y105" s="300"/>
      <c r="Z105" s="298">
        <f>Recap!AO110</f>
        <v>0</v>
      </c>
      <c r="AA105" s="302"/>
    </row>
    <row r="106" spans="1:27" x14ac:dyDescent="0.25">
      <c r="A106" s="299" t="str">
        <f>Recap!D111</f>
        <v>Dw_101</v>
      </c>
      <c r="B106" s="300">
        <f>Recap!AQ111</f>
        <v>0</v>
      </c>
      <c r="C106" s="300">
        <f>Recap!AR111</f>
        <v>0</v>
      </c>
      <c r="D106" s="300">
        <f>Recap!AS111</f>
        <v>0</v>
      </c>
      <c r="E106" s="301"/>
      <c r="F106" s="301"/>
      <c r="G106" s="301"/>
      <c r="H106" s="300">
        <f>Recap!AU111</f>
        <v>0</v>
      </c>
      <c r="I106" s="300">
        <f>Recap!AV111</f>
        <v>0</v>
      </c>
      <c r="J106" s="300">
        <f>Recap!AW111</f>
        <v>0</v>
      </c>
      <c r="K106" s="301"/>
      <c r="L106" s="301"/>
      <c r="M106" s="301"/>
      <c r="N106" s="300">
        <f>Recap!BB111</f>
        <v>0</v>
      </c>
      <c r="O106" s="300">
        <f>Recap!BC111</f>
        <v>0</v>
      </c>
      <c r="P106" s="300">
        <f>Recap!BD111</f>
        <v>0</v>
      </c>
      <c r="Q106" s="300"/>
      <c r="R106" s="300"/>
      <c r="S106" s="300"/>
      <c r="T106" s="300">
        <f>Recap!BF111</f>
        <v>0</v>
      </c>
      <c r="U106" s="300">
        <f>Recap!BG111</f>
        <v>0</v>
      </c>
      <c r="V106" s="300">
        <f>Recap!BH111</f>
        <v>0</v>
      </c>
      <c r="W106" s="300"/>
      <c r="X106" s="300"/>
      <c r="Y106" s="300"/>
      <c r="Z106" s="298">
        <f>Recap!AO111</f>
        <v>0</v>
      </c>
      <c r="AA106" s="302"/>
    </row>
    <row r="107" spans="1:27" x14ac:dyDescent="0.25">
      <c r="A107" s="299" t="str">
        <f>Recap!D112</f>
        <v>Dw_102</v>
      </c>
      <c r="B107" s="300">
        <f>Recap!AQ112</f>
        <v>0</v>
      </c>
      <c r="C107" s="300">
        <f>Recap!AR112</f>
        <v>0</v>
      </c>
      <c r="D107" s="300">
        <f>Recap!AS112</f>
        <v>0</v>
      </c>
      <c r="E107" s="301"/>
      <c r="F107" s="301"/>
      <c r="G107" s="301"/>
      <c r="H107" s="300">
        <f>Recap!AU112</f>
        <v>0</v>
      </c>
      <c r="I107" s="300">
        <f>Recap!AV112</f>
        <v>0</v>
      </c>
      <c r="J107" s="300">
        <f>Recap!AW112</f>
        <v>0</v>
      </c>
      <c r="K107" s="301"/>
      <c r="L107" s="301"/>
      <c r="M107" s="301"/>
      <c r="N107" s="300">
        <f>Recap!BB112</f>
        <v>0</v>
      </c>
      <c r="O107" s="300">
        <f>Recap!BC112</f>
        <v>0</v>
      </c>
      <c r="P107" s="300">
        <f>Recap!BD112</f>
        <v>0</v>
      </c>
      <c r="Q107" s="300"/>
      <c r="R107" s="300"/>
      <c r="S107" s="300"/>
      <c r="T107" s="300">
        <f>Recap!BF112</f>
        <v>0</v>
      </c>
      <c r="U107" s="300">
        <f>Recap!BG112</f>
        <v>0</v>
      </c>
      <c r="V107" s="300">
        <f>Recap!BH112</f>
        <v>0</v>
      </c>
      <c r="W107" s="300"/>
      <c r="X107" s="300"/>
      <c r="Y107" s="300"/>
      <c r="Z107" s="298">
        <f>Recap!AO112</f>
        <v>0</v>
      </c>
      <c r="AA107" s="302"/>
    </row>
    <row r="108" spans="1:27" x14ac:dyDescent="0.25">
      <c r="A108" s="299" t="str">
        <f>Recap!D113</f>
        <v>Dw_103</v>
      </c>
      <c r="B108" s="300">
        <f>Recap!AQ113</f>
        <v>0</v>
      </c>
      <c r="C108" s="300">
        <f>Recap!AR113</f>
        <v>0</v>
      </c>
      <c r="D108" s="300">
        <f>Recap!AS113</f>
        <v>0</v>
      </c>
      <c r="E108" s="301"/>
      <c r="F108" s="301"/>
      <c r="G108" s="301"/>
      <c r="H108" s="300">
        <f>Recap!AU113</f>
        <v>0</v>
      </c>
      <c r="I108" s="300">
        <f>Recap!AV113</f>
        <v>0</v>
      </c>
      <c r="J108" s="300">
        <f>Recap!AW113</f>
        <v>0</v>
      </c>
      <c r="K108" s="301"/>
      <c r="L108" s="301"/>
      <c r="M108" s="301"/>
      <c r="N108" s="300">
        <f>Recap!BB113</f>
        <v>0</v>
      </c>
      <c r="O108" s="300">
        <f>Recap!BC113</f>
        <v>0</v>
      </c>
      <c r="P108" s="300">
        <f>Recap!BD113</f>
        <v>0</v>
      </c>
      <c r="Q108" s="300"/>
      <c r="R108" s="300"/>
      <c r="S108" s="300"/>
      <c r="T108" s="300">
        <f>Recap!BF113</f>
        <v>0</v>
      </c>
      <c r="U108" s="300">
        <f>Recap!BG113</f>
        <v>0</v>
      </c>
      <c r="V108" s="300">
        <f>Recap!BH113</f>
        <v>0</v>
      </c>
      <c r="W108" s="300"/>
      <c r="X108" s="300"/>
      <c r="Y108" s="300"/>
      <c r="Z108" s="298">
        <f>Recap!AO113</f>
        <v>0</v>
      </c>
      <c r="AA108" s="302"/>
    </row>
    <row r="109" spans="1:27" x14ac:dyDescent="0.25">
      <c r="A109" s="299" t="str">
        <f>Recap!D114</f>
        <v>Dw_104</v>
      </c>
      <c r="B109" s="300">
        <f>Recap!AQ114</f>
        <v>0</v>
      </c>
      <c r="C109" s="300">
        <f>Recap!AR114</f>
        <v>0</v>
      </c>
      <c r="D109" s="300">
        <f>Recap!AS114</f>
        <v>0</v>
      </c>
      <c r="E109" s="301"/>
      <c r="F109" s="301"/>
      <c r="G109" s="301"/>
      <c r="H109" s="300">
        <f>Recap!AU114</f>
        <v>0</v>
      </c>
      <c r="I109" s="300">
        <f>Recap!AV114</f>
        <v>0</v>
      </c>
      <c r="J109" s="300">
        <f>Recap!AW114</f>
        <v>0</v>
      </c>
      <c r="K109" s="301"/>
      <c r="L109" s="301"/>
      <c r="M109" s="301"/>
      <c r="N109" s="300">
        <f>Recap!BB114</f>
        <v>0</v>
      </c>
      <c r="O109" s="300">
        <f>Recap!BC114</f>
        <v>0</v>
      </c>
      <c r="P109" s="300">
        <f>Recap!BD114</f>
        <v>0</v>
      </c>
      <c r="Q109" s="300"/>
      <c r="R109" s="300"/>
      <c r="S109" s="300"/>
      <c r="T109" s="300">
        <f>Recap!BF114</f>
        <v>0</v>
      </c>
      <c r="U109" s="300">
        <f>Recap!BG114</f>
        <v>0</v>
      </c>
      <c r="V109" s="300">
        <f>Recap!BH114</f>
        <v>0</v>
      </c>
      <c r="W109" s="300"/>
      <c r="X109" s="300"/>
      <c r="Y109" s="300"/>
      <c r="Z109" s="298">
        <f>Recap!AO114</f>
        <v>0</v>
      </c>
      <c r="AA109" s="302"/>
    </row>
    <row r="110" spans="1:27" x14ac:dyDescent="0.25">
      <c r="A110" s="299" t="str">
        <f>Recap!D115</f>
        <v>Dw_105</v>
      </c>
      <c r="B110" s="300">
        <f>Recap!AQ115</f>
        <v>0</v>
      </c>
      <c r="C110" s="300">
        <f>Recap!AR115</f>
        <v>0</v>
      </c>
      <c r="D110" s="300">
        <f>Recap!AS115</f>
        <v>0</v>
      </c>
      <c r="E110" s="301"/>
      <c r="F110" s="301"/>
      <c r="G110" s="301"/>
      <c r="H110" s="300">
        <f>Recap!AU115</f>
        <v>0</v>
      </c>
      <c r="I110" s="300">
        <f>Recap!AV115</f>
        <v>0</v>
      </c>
      <c r="J110" s="300">
        <f>Recap!AW115</f>
        <v>0</v>
      </c>
      <c r="K110" s="301"/>
      <c r="L110" s="301"/>
      <c r="M110" s="301"/>
      <c r="N110" s="300">
        <f>Recap!BB115</f>
        <v>0</v>
      </c>
      <c r="O110" s="300">
        <f>Recap!BC115</f>
        <v>0</v>
      </c>
      <c r="P110" s="300">
        <f>Recap!BD115</f>
        <v>0</v>
      </c>
      <c r="Q110" s="300"/>
      <c r="R110" s="300"/>
      <c r="S110" s="300"/>
      <c r="T110" s="300">
        <f>Recap!BF115</f>
        <v>0</v>
      </c>
      <c r="U110" s="300">
        <f>Recap!BG115</f>
        <v>0</v>
      </c>
      <c r="V110" s="300">
        <f>Recap!BH115</f>
        <v>0</v>
      </c>
      <c r="W110" s="300"/>
      <c r="X110" s="300"/>
      <c r="Y110" s="300"/>
      <c r="Z110" s="298">
        <f>Recap!AO115</f>
        <v>0</v>
      </c>
      <c r="AA110" s="302"/>
    </row>
    <row r="111" spans="1:27" x14ac:dyDescent="0.25">
      <c r="A111" s="299" t="str">
        <f>Recap!D116</f>
        <v>Dw_106</v>
      </c>
      <c r="B111" s="300">
        <f>Recap!AQ116</f>
        <v>0</v>
      </c>
      <c r="C111" s="300">
        <f>Recap!AR116</f>
        <v>0</v>
      </c>
      <c r="D111" s="300">
        <f>Recap!AS116</f>
        <v>0</v>
      </c>
      <c r="E111" s="301"/>
      <c r="F111" s="301"/>
      <c r="G111" s="301"/>
      <c r="H111" s="300">
        <f>Recap!AU116</f>
        <v>0</v>
      </c>
      <c r="I111" s="300">
        <f>Recap!AV116</f>
        <v>0</v>
      </c>
      <c r="J111" s="300">
        <f>Recap!AW116</f>
        <v>0</v>
      </c>
      <c r="K111" s="301"/>
      <c r="L111" s="301"/>
      <c r="M111" s="301"/>
      <c r="N111" s="300">
        <f>Recap!BB116</f>
        <v>0</v>
      </c>
      <c r="O111" s="300">
        <f>Recap!BC116</f>
        <v>0</v>
      </c>
      <c r="P111" s="300">
        <f>Recap!BD116</f>
        <v>0</v>
      </c>
      <c r="Q111" s="300"/>
      <c r="R111" s="300"/>
      <c r="S111" s="300"/>
      <c r="T111" s="300">
        <f>Recap!BF116</f>
        <v>0</v>
      </c>
      <c r="U111" s="300">
        <f>Recap!BG116</f>
        <v>0</v>
      </c>
      <c r="V111" s="300">
        <f>Recap!BH116</f>
        <v>0</v>
      </c>
      <c r="W111" s="300"/>
      <c r="X111" s="300"/>
      <c r="Y111" s="300"/>
      <c r="Z111" s="298">
        <f>Recap!AO116</f>
        <v>0</v>
      </c>
      <c r="AA111" s="302"/>
    </row>
    <row r="112" spans="1:27" x14ac:dyDescent="0.25">
      <c r="A112" s="299" t="str">
        <f>Recap!D117</f>
        <v>Dw_107</v>
      </c>
      <c r="B112" s="300">
        <f>Recap!AQ117</f>
        <v>0</v>
      </c>
      <c r="C112" s="300">
        <f>Recap!AR117</f>
        <v>0</v>
      </c>
      <c r="D112" s="300">
        <f>Recap!AS117</f>
        <v>0</v>
      </c>
      <c r="E112" s="301"/>
      <c r="F112" s="301"/>
      <c r="G112" s="301"/>
      <c r="H112" s="300">
        <f>Recap!AU117</f>
        <v>0</v>
      </c>
      <c r="I112" s="300">
        <f>Recap!AV117</f>
        <v>0</v>
      </c>
      <c r="J112" s="300">
        <f>Recap!AW117</f>
        <v>0</v>
      </c>
      <c r="K112" s="301"/>
      <c r="L112" s="301"/>
      <c r="M112" s="301"/>
      <c r="N112" s="300">
        <f>Recap!BB117</f>
        <v>0</v>
      </c>
      <c r="O112" s="300">
        <f>Recap!BC117</f>
        <v>0</v>
      </c>
      <c r="P112" s="300">
        <f>Recap!BD117</f>
        <v>0</v>
      </c>
      <c r="Q112" s="300"/>
      <c r="R112" s="300"/>
      <c r="S112" s="300"/>
      <c r="T112" s="300">
        <f>Recap!BF117</f>
        <v>0</v>
      </c>
      <c r="U112" s="300">
        <f>Recap!BG117</f>
        <v>0</v>
      </c>
      <c r="V112" s="300">
        <f>Recap!BH117</f>
        <v>0</v>
      </c>
      <c r="W112" s="300"/>
      <c r="X112" s="300"/>
      <c r="Y112" s="300"/>
      <c r="Z112" s="298">
        <f>Recap!AO117</f>
        <v>0</v>
      </c>
      <c r="AA112" s="302"/>
    </row>
    <row r="113" spans="1:27" x14ac:dyDescent="0.25">
      <c r="A113" s="299" t="str">
        <f>Recap!D118</f>
        <v>Dw_108</v>
      </c>
      <c r="B113" s="300">
        <f>Recap!AQ118</f>
        <v>0</v>
      </c>
      <c r="C113" s="300">
        <f>Recap!AR118</f>
        <v>0</v>
      </c>
      <c r="D113" s="300">
        <f>Recap!AS118</f>
        <v>0</v>
      </c>
      <c r="E113" s="301"/>
      <c r="F113" s="301"/>
      <c r="G113" s="301"/>
      <c r="H113" s="300">
        <f>Recap!AU118</f>
        <v>0</v>
      </c>
      <c r="I113" s="300">
        <f>Recap!AV118</f>
        <v>0</v>
      </c>
      <c r="J113" s="300">
        <f>Recap!AW118</f>
        <v>0</v>
      </c>
      <c r="K113" s="301"/>
      <c r="L113" s="301"/>
      <c r="M113" s="301"/>
      <c r="N113" s="300">
        <f>Recap!BB118</f>
        <v>0</v>
      </c>
      <c r="O113" s="300">
        <f>Recap!BC118</f>
        <v>0</v>
      </c>
      <c r="P113" s="300">
        <f>Recap!BD118</f>
        <v>0</v>
      </c>
      <c r="Q113" s="300"/>
      <c r="R113" s="300"/>
      <c r="S113" s="300"/>
      <c r="T113" s="300">
        <f>Recap!BF118</f>
        <v>0</v>
      </c>
      <c r="U113" s="300">
        <f>Recap!BG118</f>
        <v>0</v>
      </c>
      <c r="V113" s="300">
        <f>Recap!BH118</f>
        <v>0</v>
      </c>
      <c r="W113" s="300"/>
      <c r="X113" s="300"/>
      <c r="Y113" s="300"/>
      <c r="Z113" s="298">
        <f>Recap!AO118</f>
        <v>0</v>
      </c>
      <c r="AA113" s="302"/>
    </row>
    <row r="114" spans="1:27" x14ac:dyDescent="0.25">
      <c r="A114" s="299" t="str">
        <f>Recap!D119</f>
        <v>Dw_109</v>
      </c>
      <c r="B114" s="300">
        <f>Recap!AQ119</f>
        <v>0</v>
      </c>
      <c r="C114" s="300">
        <f>Recap!AR119</f>
        <v>0</v>
      </c>
      <c r="D114" s="300">
        <f>Recap!AS119</f>
        <v>0</v>
      </c>
      <c r="E114" s="301"/>
      <c r="F114" s="301"/>
      <c r="G114" s="301"/>
      <c r="H114" s="300">
        <f>Recap!AU119</f>
        <v>0</v>
      </c>
      <c r="I114" s="300">
        <f>Recap!AV119</f>
        <v>0</v>
      </c>
      <c r="J114" s="300">
        <f>Recap!AW119</f>
        <v>0</v>
      </c>
      <c r="K114" s="301"/>
      <c r="L114" s="301"/>
      <c r="M114" s="301"/>
      <c r="N114" s="300">
        <f>Recap!BB119</f>
        <v>0</v>
      </c>
      <c r="O114" s="300">
        <f>Recap!BC119</f>
        <v>0</v>
      </c>
      <c r="P114" s="300">
        <f>Recap!BD119</f>
        <v>0</v>
      </c>
      <c r="Q114" s="300"/>
      <c r="R114" s="300"/>
      <c r="S114" s="300"/>
      <c r="T114" s="300">
        <f>Recap!BF119</f>
        <v>0</v>
      </c>
      <c r="U114" s="300">
        <f>Recap!BG119</f>
        <v>0</v>
      </c>
      <c r="V114" s="300">
        <f>Recap!BH119</f>
        <v>0</v>
      </c>
      <c r="W114" s="300"/>
      <c r="X114" s="300"/>
      <c r="Y114" s="300"/>
      <c r="Z114" s="298">
        <f>Recap!AO119</f>
        <v>0</v>
      </c>
      <c r="AA114" s="302"/>
    </row>
    <row r="115" spans="1:27" x14ac:dyDescent="0.25">
      <c r="A115" s="299" t="str">
        <f>Recap!D120</f>
        <v>Dw_110</v>
      </c>
      <c r="B115" s="300">
        <f>Recap!AQ120</f>
        <v>0</v>
      </c>
      <c r="C115" s="300">
        <f>Recap!AR120</f>
        <v>0</v>
      </c>
      <c r="D115" s="300">
        <f>Recap!AS120</f>
        <v>0</v>
      </c>
      <c r="E115" s="301"/>
      <c r="F115" s="301"/>
      <c r="G115" s="301"/>
      <c r="H115" s="300">
        <f>Recap!AU120</f>
        <v>0</v>
      </c>
      <c r="I115" s="300">
        <f>Recap!AV120</f>
        <v>0</v>
      </c>
      <c r="J115" s="300">
        <f>Recap!AW120</f>
        <v>0</v>
      </c>
      <c r="K115" s="301"/>
      <c r="L115" s="301"/>
      <c r="M115" s="301"/>
      <c r="N115" s="300">
        <f>Recap!BB120</f>
        <v>0</v>
      </c>
      <c r="O115" s="300">
        <f>Recap!BC120</f>
        <v>0</v>
      </c>
      <c r="P115" s="300">
        <f>Recap!BD120</f>
        <v>0</v>
      </c>
      <c r="Q115" s="300"/>
      <c r="R115" s="300"/>
      <c r="S115" s="300"/>
      <c r="T115" s="300">
        <f>Recap!BF120</f>
        <v>0</v>
      </c>
      <c r="U115" s="300">
        <f>Recap!BG120</f>
        <v>0</v>
      </c>
      <c r="V115" s="300">
        <f>Recap!BH120</f>
        <v>0</v>
      </c>
      <c r="W115" s="300"/>
      <c r="X115" s="300"/>
      <c r="Y115" s="300"/>
      <c r="Z115" s="298">
        <f>Recap!AO120</f>
        <v>0</v>
      </c>
      <c r="AA115" s="302"/>
    </row>
    <row r="116" spans="1:27" x14ac:dyDescent="0.25">
      <c r="A116" s="299" t="str">
        <f>Recap!D121</f>
        <v>Dw_111</v>
      </c>
      <c r="B116" s="300">
        <f>Recap!AQ121</f>
        <v>0</v>
      </c>
      <c r="C116" s="300">
        <f>Recap!AR121</f>
        <v>0</v>
      </c>
      <c r="D116" s="300">
        <f>Recap!AS121</f>
        <v>0</v>
      </c>
      <c r="E116" s="301"/>
      <c r="F116" s="301"/>
      <c r="G116" s="301"/>
      <c r="H116" s="300">
        <f>Recap!AU121</f>
        <v>0</v>
      </c>
      <c r="I116" s="300">
        <f>Recap!AV121</f>
        <v>0</v>
      </c>
      <c r="J116" s="300">
        <f>Recap!AW121</f>
        <v>0</v>
      </c>
      <c r="K116" s="301"/>
      <c r="L116" s="301"/>
      <c r="M116" s="301"/>
      <c r="N116" s="300">
        <f>Recap!BB121</f>
        <v>0</v>
      </c>
      <c r="O116" s="300">
        <f>Recap!BC121</f>
        <v>0</v>
      </c>
      <c r="P116" s="300">
        <f>Recap!BD121</f>
        <v>0</v>
      </c>
      <c r="Q116" s="300"/>
      <c r="R116" s="300"/>
      <c r="S116" s="300"/>
      <c r="T116" s="300">
        <f>Recap!BF121</f>
        <v>0</v>
      </c>
      <c r="U116" s="300">
        <f>Recap!BG121</f>
        <v>0</v>
      </c>
      <c r="V116" s="300">
        <f>Recap!BH121</f>
        <v>0</v>
      </c>
      <c r="W116" s="300"/>
      <c r="X116" s="300"/>
      <c r="Y116" s="300"/>
      <c r="Z116" s="298">
        <f>Recap!AO121</f>
        <v>0</v>
      </c>
      <c r="AA116" s="302"/>
    </row>
    <row r="117" spans="1:27" x14ac:dyDescent="0.25">
      <c r="A117" s="299" t="str">
        <f>Recap!D122</f>
        <v>Dw_112</v>
      </c>
      <c r="B117" s="300">
        <f>Recap!AQ122</f>
        <v>0</v>
      </c>
      <c r="C117" s="300">
        <f>Recap!AR122</f>
        <v>0</v>
      </c>
      <c r="D117" s="300">
        <f>Recap!AS122</f>
        <v>0</v>
      </c>
      <c r="E117" s="301"/>
      <c r="F117" s="301"/>
      <c r="G117" s="301"/>
      <c r="H117" s="300">
        <f>Recap!AU122</f>
        <v>0</v>
      </c>
      <c r="I117" s="300">
        <f>Recap!AV122</f>
        <v>0</v>
      </c>
      <c r="J117" s="300">
        <f>Recap!AW122</f>
        <v>0</v>
      </c>
      <c r="K117" s="301"/>
      <c r="L117" s="301"/>
      <c r="M117" s="301"/>
      <c r="N117" s="300">
        <f>Recap!BB122</f>
        <v>0</v>
      </c>
      <c r="O117" s="300">
        <f>Recap!BC122</f>
        <v>0</v>
      </c>
      <c r="P117" s="300">
        <f>Recap!BD122</f>
        <v>0</v>
      </c>
      <c r="Q117" s="300"/>
      <c r="R117" s="300"/>
      <c r="S117" s="300"/>
      <c r="T117" s="300">
        <f>Recap!BF122</f>
        <v>0</v>
      </c>
      <c r="U117" s="300">
        <f>Recap!BG122</f>
        <v>0</v>
      </c>
      <c r="V117" s="300">
        <f>Recap!BH122</f>
        <v>0</v>
      </c>
      <c r="W117" s="300"/>
      <c r="X117" s="300"/>
      <c r="Y117" s="300"/>
      <c r="Z117" s="298">
        <f>Recap!AO122</f>
        <v>0</v>
      </c>
      <c r="AA117" s="302"/>
    </row>
    <row r="118" spans="1:27" x14ac:dyDescent="0.25">
      <c r="A118" s="299" t="str">
        <f>Recap!D123</f>
        <v>Dw_113</v>
      </c>
      <c r="B118" s="300">
        <f>Recap!AQ123</f>
        <v>0</v>
      </c>
      <c r="C118" s="300">
        <f>Recap!AR123</f>
        <v>0</v>
      </c>
      <c r="D118" s="300">
        <f>Recap!AS123</f>
        <v>0</v>
      </c>
      <c r="E118" s="301"/>
      <c r="F118" s="301"/>
      <c r="G118" s="301"/>
      <c r="H118" s="300">
        <f>Recap!AU123</f>
        <v>0</v>
      </c>
      <c r="I118" s="300">
        <f>Recap!AV123</f>
        <v>0</v>
      </c>
      <c r="J118" s="300">
        <f>Recap!AW123</f>
        <v>0</v>
      </c>
      <c r="K118" s="301"/>
      <c r="L118" s="301"/>
      <c r="M118" s="301"/>
      <c r="N118" s="300">
        <f>Recap!BB123</f>
        <v>0</v>
      </c>
      <c r="O118" s="300">
        <f>Recap!BC123</f>
        <v>0</v>
      </c>
      <c r="P118" s="300">
        <f>Recap!BD123</f>
        <v>0</v>
      </c>
      <c r="Q118" s="300"/>
      <c r="R118" s="300"/>
      <c r="S118" s="300"/>
      <c r="T118" s="300">
        <f>Recap!BF123</f>
        <v>0</v>
      </c>
      <c r="U118" s="300">
        <f>Recap!BG123</f>
        <v>0</v>
      </c>
      <c r="V118" s="300">
        <f>Recap!BH123</f>
        <v>0</v>
      </c>
      <c r="W118" s="300"/>
      <c r="X118" s="300"/>
      <c r="Y118" s="300"/>
      <c r="Z118" s="298">
        <f>Recap!AO123</f>
        <v>0</v>
      </c>
      <c r="AA118" s="302"/>
    </row>
    <row r="119" spans="1:27" x14ac:dyDescent="0.25">
      <c r="A119" s="299" t="str">
        <f>Recap!D124</f>
        <v>Dw_114</v>
      </c>
      <c r="B119" s="300">
        <f>Recap!AQ124</f>
        <v>0</v>
      </c>
      <c r="C119" s="300">
        <f>Recap!AR124</f>
        <v>0</v>
      </c>
      <c r="D119" s="300">
        <f>Recap!AS124</f>
        <v>0</v>
      </c>
      <c r="E119" s="301"/>
      <c r="F119" s="301"/>
      <c r="G119" s="301"/>
      <c r="H119" s="300">
        <f>Recap!AU124</f>
        <v>0</v>
      </c>
      <c r="I119" s="300">
        <f>Recap!AV124</f>
        <v>0</v>
      </c>
      <c r="J119" s="300">
        <f>Recap!AW124</f>
        <v>0</v>
      </c>
      <c r="K119" s="301"/>
      <c r="L119" s="301"/>
      <c r="M119" s="301"/>
      <c r="N119" s="300">
        <f>Recap!BB124</f>
        <v>0</v>
      </c>
      <c r="O119" s="300">
        <f>Recap!BC124</f>
        <v>0</v>
      </c>
      <c r="P119" s="300">
        <f>Recap!BD124</f>
        <v>0</v>
      </c>
      <c r="Q119" s="300"/>
      <c r="R119" s="300"/>
      <c r="S119" s="300"/>
      <c r="T119" s="300">
        <f>Recap!BF124</f>
        <v>0</v>
      </c>
      <c r="U119" s="300">
        <f>Recap!BG124</f>
        <v>0</v>
      </c>
      <c r="V119" s="300">
        <f>Recap!BH124</f>
        <v>0</v>
      </c>
      <c r="W119" s="300"/>
      <c r="X119" s="300"/>
      <c r="Y119" s="300"/>
      <c r="Z119" s="298">
        <f>Recap!AO124</f>
        <v>0</v>
      </c>
      <c r="AA119" s="302"/>
    </row>
    <row r="120" spans="1:27" x14ac:dyDescent="0.25">
      <c r="A120" s="299" t="str">
        <f>Recap!D125</f>
        <v>Dw_115</v>
      </c>
      <c r="B120" s="300">
        <f>Recap!AQ125</f>
        <v>0</v>
      </c>
      <c r="C120" s="300">
        <f>Recap!AR125</f>
        <v>0</v>
      </c>
      <c r="D120" s="300">
        <f>Recap!AS125</f>
        <v>0</v>
      </c>
      <c r="E120" s="301"/>
      <c r="F120" s="301"/>
      <c r="G120" s="301"/>
      <c r="H120" s="300">
        <f>Recap!AU125</f>
        <v>0</v>
      </c>
      <c r="I120" s="300">
        <f>Recap!AV125</f>
        <v>0</v>
      </c>
      <c r="J120" s="300">
        <f>Recap!AW125</f>
        <v>0</v>
      </c>
      <c r="K120" s="301"/>
      <c r="L120" s="301"/>
      <c r="M120" s="301"/>
      <c r="N120" s="300">
        <f>Recap!BB125</f>
        <v>0</v>
      </c>
      <c r="O120" s="300">
        <f>Recap!BC125</f>
        <v>0</v>
      </c>
      <c r="P120" s="300">
        <f>Recap!BD125</f>
        <v>0</v>
      </c>
      <c r="Q120" s="300"/>
      <c r="R120" s="300"/>
      <c r="S120" s="300"/>
      <c r="T120" s="300">
        <f>Recap!BF125</f>
        <v>0</v>
      </c>
      <c r="U120" s="300">
        <f>Recap!BG125</f>
        <v>0</v>
      </c>
      <c r="V120" s="300">
        <f>Recap!BH125</f>
        <v>0</v>
      </c>
      <c r="W120" s="300"/>
      <c r="X120" s="300"/>
      <c r="Y120" s="300"/>
      <c r="Z120" s="298">
        <f>Recap!AO125</f>
        <v>0</v>
      </c>
      <c r="AA120" s="302"/>
    </row>
    <row r="121" spans="1:27" x14ac:dyDescent="0.25">
      <c r="A121" s="299" t="str">
        <f>Recap!D126</f>
        <v>Dw_116</v>
      </c>
      <c r="B121" s="300">
        <f>Recap!AQ126</f>
        <v>0</v>
      </c>
      <c r="C121" s="300">
        <f>Recap!AR126</f>
        <v>0</v>
      </c>
      <c r="D121" s="300">
        <f>Recap!AS126</f>
        <v>0</v>
      </c>
      <c r="E121" s="301"/>
      <c r="F121" s="301"/>
      <c r="G121" s="301"/>
      <c r="H121" s="300">
        <f>Recap!AU126</f>
        <v>0</v>
      </c>
      <c r="I121" s="300">
        <f>Recap!AV126</f>
        <v>0</v>
      </c>
      <c r="J121" s="300">
        <f>Recap!AW126</f>
        <v>0</v>
      </c>
      <c r="K121" s="301"/>
      <c r="L121" s="301"/>
      <c r="M121" s="301"/>
      <c r="N121" s="300">
        <f>Recap!BB126</f>
        <v>0</v>
      </c>
      <c r="O121" s="300">
        <f>Recap!BC126</f>
        <v>0</v>
      </c>
      <c r="P121" s="300">
        <f>Recap!BD126</f>
        <v>0</v>
      </c>
      <c r="Q121" s="300"/>
      <c r="R121" s="300"/>
      <c r="S121" s="300"/>
      <c r="T121" s="300">
        <f>Recap!BF126</f>
        <v>0</v>
      </c>
      <c r="U121" s="300">
        <f>Recap!BG126</f>
        <v>0</v>
      </c>
      <c r="V121" s="300">
        <f>Recap!BH126</f>
        <v>0</v>
      </c>
      <c r="W121" s="300"/>
      <c r="X121" s="300"/>
      <c r="Y121" s="300"/>
      <c r="Z121" s="298">
        <f>Recap!AO126</f>
        <v>0</v>
      </c>
      <c r="AA121" s="302"/>
    </row>
    <row r="122" spans="1:27" x14ac:dyDescent="0.25">
      <c r="A122" s="299" t="str">
        <f>Recap!D127</f>
        <v>Dw_117</v>
      </c>
      <c r="B122" s="300">
        <f>Recap!AQ127</f>
        <v>0</v>
      </c>
      <c r="C122" s="300">
        <f>Recap!AR127</f>
        <v>0</v>
      </c>
      <c r="D122" s="300">
        <f>Recap!AS127</f>
        <v>0</v>
      </c>
      <c r="E122" s="301"/>
      <c r="F122" s="301"/>
      <c r="G122" s="301"/>
      <c r="H122" s="300">
        <f>Recap!AU127</f>
        <v>0</v>
      </c>
      <c r="I122" s="300">
        <f>Recap!AV127</f>
        <v>0</v>
      </c>
      <c r="J122" s="300">
        <f>Recap!AW127</f>
        <v>0</v>
      </c>
      <c r="K122" s="301"/>
      <c r="L122" s="301"/>
      <c r="M122" s="301"/>
      <c r="N122" s="300">
        <f>Recap!BB127</f>
        <v>0</v>
      </c>
      <c r="O122" s="300">
        <f>Recap!BC127</f>
        <v>0</v>
      </c>
      <c r="P122" s="300">
        <f>Recap!BD127</f>
        <v>0</v>
      </c>
      <c r="Q122" s="300"/>
      <c r="R122" s="300"/>
      <c r="S122" s="300"/>
      <c r="T122" s="300">
        <f>Recap!BF127</f>
        <v>0</v>
      </c>
      <c r="U122" s="300">
        <f>Recap!BG127</f>
        <v>0</v>
      </c>
      <c r="V122" s="300">
        <f>Recap!BH127</f>
        <v>0</v>
      </c>
      <c r="W122" s="300"/>
      <c r="X122" s="300"/>
      <c r="Y122" s="300"/>
      <c r="Z122" s="298">
        <f>Recap!AO127</f>
        <v>0</v>
      </c>
      <c r="AA122" s="302"/>
    </row>
    <row r="123" spans="1:27" x14ac:dyDescent="0.25">
      <c r="A123" s="299" t="str">
        <f>Recap!D128</f>
        <v>Dw_118</v>
      </c>
      <c r="B123" s="300">
        <f>Recap!AQ128</f>
        <v>0</v>
      </c>
      <c r="C123" s="300">
        <f>Recap!AR128</f>
        <v>0</v>
      </c>
      <c r="D123" s="300">
        <f>Recap!AS128</f>
        <v>0</v>
      </c>
      <c r="E123" s="301"/>
      <c r="F123" s="301"/>
      <c r="G123" s="301"/>
      <c r="H123" s="300">
        <f>Recap!AU128</f>
        <v>0</v>
      </c>
      <c r="I123" s="300">
        <f>Recap!AV128</f>
        <v>0</v>
      </c>
      <c r="J123" s="300">
        <f>Recap!AW128</f>
        <v>0</v>
      </c>
      <c r="K123" s="301"/>
      <c r="L123" s="301"/>
      <c r="M123" s="301"/>
      <c r="N123" s="300">
        <f>Recap!BB128</f>
        <v>0</v>
      </c>
      <c r="O123" s="300">
        <f>Recap!BC128</f>
        <v>0</v>
      </c>
      <c r="P123" s="300">
        <f>Recap!BD128</f>
        <v>0</v>
      </c>
      <c r="Q123" s="300"/>
      <c r="R123" s="300"/>
      <c r="S123" s="300"/>
      <c r="T123" s="300">
        <f>Recap!BF128</f>
        <v>0</v>
      </c>
      <c r="U123" s="300">
        <f>Recap!BG128</f>
        <v>0</v>
      </c>
      <c r="V123" s="300">
        <f>Recap!BH128</f>
        <v>0</v>
      </c>
      <c r="W123" s="300"/>
      <c r="X123" s="300"/>
      <c r="Y123" s="300"/>
      <c r="Z123" s="298">
        <f>Recap!AO128</f>
        <v>0</v>
      </c>
      <c r="AA123" s="302"/>
    </row>
    <row r="124" spans="1:27" x14ac:dyDescent="0.25">
      <c r="A124" s="299" t="str">
        <f>Recap!D129</f>
        <v>Dw_119</v>
      </c>
      <c r="B124" s="300">
        <f>Recap!AQ129</f>
        <v>0</v>
      </c>
      <c r="C124" s="300">
        <f>Recap!AR129</f>
        <v>0</v>
      </c>
      <c r="D124" s="300">
        <f>Recap!AS129</f>
        <v>0</v>
      </c>
      <c r="E124" s="301"/>
      <c r="F124" s="301"/>
      <c r="G124" s="301"/>
      <c r="H124" s="300">
        <f>Recap!AU129</f>
        <v>0</v>
      </c>
      <c r="I124" s="300">
        <f>Recap!AV129</f>
        <v>0</v>
      </c>
      <c r="J124" s="300">
        <f>Recap!AW129</f>
        <v>0</v>
      </c>
      <c r="K124" s="301"/>
      <c r="L124" s="301"/>
      <c r="M124" s="301"/>
      <c r="N124" s="300">
        <f>Recap!BB129</f>
        <v>0</v>
      </c>
      <c r="O124" s="300">
        <f>Recap!BC129</f>
        <v>0</v>
      </c>
      <c r="P124" s="300">
        <f>Recap!BD129</f>
        <v>0</v>
      </c>
      <c r="Q124" s="300"/>
      <c r="R124" s="300"/>
      <c r="S124" s="300"/>
      <c r="T124" s="300">
        <f>Recap!BF129</f>
        <v>0</v>
      </c>
      <c r="U124" s="300">
        <f>Recap!BG129</f>
        <v>0</v>
      </c>
      <c r="V124" s="300">
        <f>Recap!BH129</f>
        <v>0</v>
      </c>
      <c r="W124" s="300"/>
      <c r="X124" s="300"/>
      <c r="Y124" s="300"/>
      <c r="Z124" s="298">
        <f>Recap!AO129</f>
        <v>0</v>
      </c>
      <c r="AA124" s="302"/>
    </row>
    <row r="125" spans="1:27" x14ac:dyDescent="0.25">
      <c r="A125" s="299" t="str">
        <f>Recap!D130</f>
        <v>Dw_120</v>
      </c>
      <c r="B125" s="300">
        <f>Recap!AQ130</f>
        <v>0</v>
      </c>
      <c r="C125" s="300">
        <f>Recap!AR130</f>
        <v>0</v>
      </c>
      <c r="D125" s="300">
        <f>Recap!AS130</f>
        <v>0</v>
      </c>
      <c r="E125" s="301"/>
      <c r="F125" s="301"/>
      <c r="G125" s="301"/>
      <c r="H125" s="300">
        <f>Recap!AU130</f>
        <v>0</v>
      </c>
      <c r="I125" s="300">
        <f>Recap!AV130</f>
        <v>0</v>
      </c>
      <c r="J125" s="300">
        <f>Recap!AW130</f>
        <v>0</v>
      </c>
      <c r="K125" s="301"/>
      <c r="L125" s="301"/>
      <c r="M125" s="301"/>
      <c r="N125" s="300">
        <f>Recap!BB130</f>
        <v>0</v>
      </c>
      <c r="O125" s="300">
        <f>Recap!BC130</f>
        <v>0</v>
      </c>
      <c r="P125" s="300">
        <f>Recap!BD130</f>
        <v>0</v>
      </c>
      <c r="Q125" s="300"/>
      <c r="R125" s="300"/>
      <c r="S125" s="300"/>
      <c r="T125" s="300">
        <f>Recap!BF130</f>
        <v>0</v>
      </c>
      <c r="U125" s="300">
        <f>Recap!BG130</f>
        <v>0</v>
      </c>
      <c r="V125" s="300">
        <f>Recap!BH130</f>
        <v>0</v>
      </c>
      <c r="W125" s="300"/>
      <c r="X125" s="300"/>
      <c r="Y125" s="300"/>
      <c r="Z125" s="298">
        <f>Recap!AO130</f>
        <v>0</v>
      </c>
      <c r="AA125" s="302"/>
    </row>
    <row r="126" spans="1:27" x14ac:dyDescent="0.25">
      <c r="A126" s="299" t="str">
        <f>Recap!D131</f>
        <v>Dw_121</v>
      </c>
      <c r="B126" s="300">
        <f>Recap!AQ131</f>
        <v>0</v>
      </c>
      <c r="C126" s="300">
        <f>Recap!AR131</f>
        <v>0</v>
      </c>
      <c r="D126" s="300">
        <f>Recap!AS131</f>
        <v>0</v>
      </c>
      <c r="E126" s="301"/>
      <c r="F126" s="301"/>
      <c r="G126" s="301"/>
      <c r="H126" s="300">
        <f>Recap!AU131</f>
        <v>0</v>
      </c>
      <c r="I126" s="300">
        <f>Recap!AV131</f>
        <v>0</v>
      </c>
      <c r="J126" s="300">
        <f>Recap!AW131</f>
        <v>0</v>
      </c>
      <c r="K126" s="301"/>
      <c r="L126" s="301"/>
      <c r="M126" s="301"/>
      <c r="N126" s="300">
        <f>Recap!BB131</f>
        <v>0</v>
      </c>
      <c r="O126" s="300">
        <f>Recap!BC131</f>
        <v>0</v>
      </c>
      <c r="P126" s="300">
        <f>Recap!BD131</f>
        <v>0</v>
      </c>
      <c r="Q126" s="300"/>
      <c r="R126" s="300"/>
      <c r="S126" s="300"/>
      <c r="T126" s="300">
        <f>Recap!BF131</f>
        <v>0</v>
      </c>
      <c r="U126" s="300">
        <f>Recap!BG131</f>
        <v>0</v>
      </c>
      <c r="V126" s="300">
        <f>Recap!BH131</f>
        <v>0</v>
      </c>
      <c r="W126" s="300"/>
      <c r="X126" s="300"/>
      <c r="Y126" s="300"/>
      <c r="Z126" s="298">
        <f>Recap!AO131</f>
        <v>0</v>
      </c>
      <c r="AA126" s="302"/>
    </row>
    <row r="127" spans="1:27" x14ac:dyDescent="0.25">
      <c r="A127" s="299" t="str">
        <f>Recap!D132</f>
        <v>Dw_122</v>
      </c>
      <c r="B127" s="300">
        <f>Recap!AQ132</f>
        <v>0</v>
      </c>
      <c r="C127" s="300">
        <f>Recap!AR132</f>
        <v>0</v>
      </c>
      <c r="D127" s="300">
        <f>Recap!AS132</f>
        <v>0</v>
      </c>
      <c r="E127" s="301"/>
      <c r="F127" s="301"/>
      <c r="G127" s="301"/>
      <c r="H127" s="300">
        <f>Recap!AU132</f>
        <v>0</v>
      </c>
      <c r="I127" s="300">
        <f>Recap!AV132</f>
        <v>0</v>
      </c>
      <c r="J127" s="300">
        <f>Recap!AW132</f>
        <v>0</v>
      </c>
      <c r="K127" s="301"/>
      <c r="L127" s="301"/>
      <c r="M127" s="301"/>
      <c r="N127" s="300">
        <f>Recap!BB132</f>
        <v>0</v>
      </c>
      <c r="O127" s="300">
        <f>Recap!BC132</f>
        <v>0</v>
      </c>
      <c r="P127" s="300">
        <f>Recap!BD132</f>
        <v>0</v>
      </c>
      <c r="Q127" s="300"/>
      <c r="R127" s="300"/>
      <c r="S127" s="300"/>
      <c r="T127" s="300">
        <f>Recap!BF132</f>
        <v>0</v>
      </c>
      <c r="U127" s="300">
        <f>Recap!BG132</f>
        <v>0</v>
      </c>
      <c r="V127" s="300">
        <f>Recap!BH132</f>
        <v>0</v>
      </c>
      <c r="W127" s="300"/>
      <c r="X127" s="300"/>
      <c r="Y127" s="300"/>
      <c r="Z127" s="298">
        <f>Recap!AO132</f>
        <v>0</v>
      </c>
      <c r="AA127" s="302"/>
    </row>
    <row r="128" spans="1:27" x14ac:dyDescent="0.25">
      <c r="A128" s="299" t="str">
        <f>Recap!D133</f>
        <v>Dw_123</v>
      </c>
      <c r="B128" s="300">
        <f>Recap!AQ133</f>
        <v>0</v>
      </c>
      <c r="C128" s="300">
        <f>Recap!AR133</f>
        <v>0</v>
      </c>
      <c r="D128" s="300">
        <f>Recap!AS133</f>
        <v>0</v>
      </c>
      <c r="E128" s="301"/>
      <c r="F128" s="301"/>
      <c r="G128" s="301"/>
      <c r="H128" s="300">
        <f>Recap!AU133</f>
        <v>0</v>
      </c>
      <c r="I128" s="300">
        <f>Recap!AV133</f>
        <v>0</v>
      </c>
      <c r="J128" s="300">
        <f>Recap!AW133</f>
        <v>0</v>
      </c>
      <c r="K128" s="301"/>
      <c r="L128" s="301"/>
      <c r="M128" s="301"/>
      <c r="N128" s="300">
        <f>Recap!BB133</f>
        <v>0</v>
      </c>
      <c r="O128" s="300">
        <f>Recap!BC133</f>
        <v>0</v>
      </c>
      <c r="P128" s="300">
        <f>Recap!BD133</f>
        <v>0</v>
      </c>
      <c r="Q128" s="300"/>
      <c r="R128" s="300"/>
      <c r="S128" s="300"/>
      <c r="T128" s="300">
        <f>Recap!BF133</f>
        <v>0</v>
      </c>
      <c r="U128" s="300">
        <f>Recap!BG133</f>
        <v>0</v>
      </c>
      <c r="V128" s="300">
        <f>Recap!BH133</f>
        <v>0</v>
      </c>
      <c r="W128" s="300"/>
      <c r="X128" s="300"/>
      <c r="Y128" s="300"/>
      <c r="Z128" s="298">
        <f>Recap!AO133</f>
        <v>0</v>
      </c>
      <c r="AA128" s="302"/>
    </row>
    <row r="129" spans="1:27" x14ac:dyDescent="0.25">
      <c r="A129" s="299" t="str">
        <f>Recap!D134</f>
        <v>Dw_124</v>
      </c>
      <c r="B129" s="300">
        <f>Recap!AQ134</f>
        <v>0</v>
      </c>
      <c r="C129" s="300">
        <f>Recap!AR134</f>
        <v>0</v>
      </c>
      <c r="D129" s="300">
        <f>Recap!AS134</f>
        <v>0</v>
      </c>
      <c r="E129" s="301"/>
      <c r="F129" s="301"/>
      <c r="G129" s="301"/>
      <c r="H129" s="300">
        <f>Recap!AU134</f>
        <v>0</v>
      </c>
      <c r="I129" s="300">
        <f>Recap!AV134</f>
        <v>0</v>
      </c>
      <c r="J129" s="300">
        <f>Recap!AW134</f>
        <v>0</v>
      </c>
      <c r="K129" s="301"/>
      <c r="L129" s="301"/>
      <c r="M129" s="301"/>
      <c r="N129" s="300">
        <f>Recap!BB134</f>
        <v>0</v>
      </c>
      <c r="O129" s="300">
        <f>Recap!BC134</f>
        <v>0</v>
      </c>
      <c r="P129" s="300">
        <f>Recap!BD134</f>
        <v>0</v>
      </c>
      <c r="Q129" s="300"/>
      <c r="R129" s="300"/>
      <c r="S129" s="300"/>
      <c r="T129" s="300">
        <f>Recap!BF134</f>
        <v>0</v>
      </c>
      <c r="U129" s="300">
        <f>Recap!BG134</f>
        <v>0</v>
      </c>
      <c r="V129" s="300">
        <f>Recap!BH134</f>
        <v>0</v>
      </c>
      <c r="W129" s="300"/>
      <c r="X129" s="300"/>
      <c r="Y129" s="300"/>
      <c r="Z129" s="298">
        <f>Recap!AO134</f>
        <v>0</v>
      </c>
      <c r="AA129" s="302"/>
    </row>
    <row r="130" spans="1:27" x14ac:dyDescent="0.25">
      <c r="A130" s="299" t="str">
        <f>Recap!D135</f>
        <v>Dw_125</v>
      </c>
      <c r="B130" s="300">
        <f>Recap!AQ135</f>
        <v>0</v>
      </c>
      <c r="C130" s="300">
        <f>Recap!AR135</f>
        <v>0</v>
      </c>
      <c r="D130" s="300">
        <f>Recap!AS135</f>
        <v>0</v>
      </c>
      <c r="E130" s="301"/>
      <c r="F130" s="301"/>
      <c r="G130" s="301"/>
      <c r="H130" s="300">
        <f>Recap!AU135</f>
        <v>0</v>
      </c>
      <c r="I130" s="300">
        <f>Recap!AV135</f>
        <v>0</v>
      </c>
      <c r="J130" s="300">
        <f>Recap!AW135</f>
        <v>0</v>
      </c>
      <c r="K130" s="301"/>
      <c r="L130" s="301"/>
      <c r="M130" s="301"/>
      <c r="N130" s="300">
        <f>Recap!BB135</f>
        <v>0</v>
      </c>
      <c r="O130" s="300">
        <f>Recap!BC135</f>
        <v>0</v>
      </c>
      <c r="P130" s="300">
        <f>Recap!BD135</f>
        <v>0</v>
      </c>
      <c r="Q130" s="300"/>
      <c r="R130" s="300"/>
      <c r="S130" s="300"/>
      <c r="T130" s="300">
        <f>Recap!BF135</f>
        <v>0</v>
      </c>
      <c r="U130" s="300">
        <f>Recap!BG135</f>
        <v>0</v>
      </c>
      <c r="V130" s="300">
        <f>Recap!BH135</f>
        <v>0</v>
      </c>
      <c r="W130" s="300"/>
      <c r="X130" s="300"/>
      <c r="Y130" s="300"/>
      <c r="Z130" s="298">
        <f>Recap!AO135</f>
        <v>0</v>
      </c>
      <c r="AA130" s="302"/>
    </row>
    <row r="131" spans="1:27" x14ac:dyDescent="0.25">
      <c r="A131" s="299" t="str">
        <f>Recap!D136</f>
        <v>Dw_126</v>
      </c>
      <c r="B131" s="300">
        <f>Recap!AQ136</f>
        <v>0</v>
      </c>
      <c r="C131" s="300">
        <f>Recap!AR136</f>
        <v>0</v>
      </c>
      <c r="D131" s="300">
        <f>Recap!AS136</f>
        <v>0</v>
      </c>
      <c r="E131" s="301"/>
      <c r="F131" s="301"/>
      <c r="G131" s="301"/>
      <c r="H131" s="300">
        <f>Recap!AU136</f>
        <v>0</v>
      </c>
      <c r="I131" s="300">
        <f>Recap!AV136</f>
        <v>0</v>
      </c>
      <c r="J131" s="300">
        <f>Recap!AW136</f>
        <v>0</v>
      </c>
      <c r="K131" s="301"/>
      <c r="L131" s="301"/>
      <c r="M131" s="301"/>
      <c r="N131" s="300">
        <f>Recap!BB136</f>
        <v>0</v>
      </c>
      <c r="O131" s="300">
        <f>Recap!BC136</f>
        <v>0</v>
      </c>
      <c r="P131" s="300">
        <f>Recap!BD136</f>
        <v>0</v>
      </c>
      <c r="Q131" s="300"/>
      <c r="R131" s="300"/>
      <c r="S131" s="300"/>
      <c r="T131" s="300">
        <f>Recap!BF136</f>
        <v>0</v>
      </c>
      <c r="U131" s="300">
        <f>Recap!BG136</f>
        <v>0</v>
      </c>
      <c r="V131" s="300">
        <f>Recap!BH136</f>
        <v>0</v>
      </c>
      <c r="W131" s="300"/>
      <c r="X131" s="300"/>
      <c r="Y131" s="300"/>
      <c r="Z131" s="298">
        <f>Recap!AO136</f>
        <v>0</v>
      </c>
      <c r="AA131" s="302"/>
    </row>
    <row r="132" spans="1:27" x14ac:dyDescent="0.25">
      <c r="A132" s="299" t="str">
        <f>Recap!D137</f>
        <v>Dw_127</v>
      </c>
      <c r="B132" s="300">
        <f>Recap!AQ137</f>
        <v>0</v>
      </c>
      <c r="C132" s="300">
        <f>Recap!AR137</f>
        <v>0</v>
      </c>
      <c r="D132" s="300">
        <f>Recap!AS137</f>
        <v>0</v>
      </c>
      <c r="E132" s="301"/>
      <c r="F132" s="301"/>
      <c r="G132" s="301"/>
      <c r="H132" s="300">
        <f>Recap!AU137</f>
        <v>0</v>
      </c>
      <c r="I132" s="300">
        <f>Recap!AV137</f>
        <v>0</v>
      </c>
      <c r="J132" s="300">
        <f>Recap!AW137</f>
        <v>0</v>
      </c>
      <c r="K132" s="301"/>
      <c r="L132" s="301"/>
      <c r="M132" s="301"/>
      <c r="N132" s="300">
        <f>Recap!BB137</f>
        <v>0</v>
      </c>
      <c r="O132" s="300">
        <f>Recap!BC137</f>
        <v>0</v>
      </c>
      <c r="P132" s="300">
        <f>Recap!BD137</f>
        <v>0</v>
      </c>
      <c r="Q132" s="300"/>
      <c r="R132" s="300"/>
      <c r="S132" s="300"/>
      <c r="T132" s="300">
        <f>Recap!BF137</f>
        <v>0</v>
      </c>
      <c r="U132" s="300">
        <f>Recap!BG137</f>
        <v>0</v>
      </c>
      <c r="V132" s="300">
        <f>Recap!BH137</f>
        <v>0</v>
      </c>
      <c r="W132" s="300"/>
      <c r="X132" s="300"/>
      <c r="Y132" s="300"/>
      <c r="Z132" s="298">
        <f>Recap!AO137</f>
        <v>0</v>
      </c>
      <c r="AA132" s="302"/>
    </row>
    <row r="133" spans="1:27" x14ac:dyDescent="0.25">
      <c r="A133" s="299" t="str">
        <f>Recap!D138</f>
        <v>Dw_128</v>
      </c>
      <c r="B133" s="300">
        <f>Recap!AQ138</f>
        <v>0</v>
      </c>
      <c r="C133" s="300">
        <f>Recap!AR138</f>
        <v>0</v>
      </c>
      <c r="D133" s="300">
        <f>Recap!AS138</f>
        <v>0</v>
      </c>
      <c r="E133" s="301"/>
      <c r="F133" s="301"/>
      <c r="G133" s="301"/>
      <c r="H133" s="300">
        <f>Recap!AU138</f>
        <v>0</v>
      </c>
      <c r="I133" s="300">
        <f>Recap!AV138</f>
        <v>0</v>
      </c>
      <c r="J133" s="300">
        <f>Recap!AW138</f>
        <v>0</v>
      </c>
      <c r="K133" s="301"/>
      <c r="L133" s="301"/>
      <c r="M133" s="301"/>
      <c r="N133" s="300">
        <f>Recap!BB138</f>
        <v>0</v>
      </c>
      <c r="O133" s="300">
        <f>Recap!BC138</f>
        <v>0</v>
      </c>
      <c r="P133" s="300">
        <f>Recap!BD138</f>
        <v>0</v>
      </c>
      <c r="Q133" s="300"/>
      <c r="R133" s="300"/>
      <c r="S133" s="300"/>
      <c r="T133" s="300">
        <f>Recap!BF138</f>
        <v>0</v>
      </c>
      <c r="U133" s="300">
        <f>Recap!BG138</f>
        <v>0</v>
      </c>
      <c r="V133" s="300">
        <f>Recap!BH138</f>
        <v>0</v>
      </c>
      <c r="W133" s="300"/>
      <c r="X133" s="300"/>
      <c r="Y133" s="300"/>
      <c r="Z133" s="298">
        <f>Recap!AO138</f>
        <v>0</v>
      </c>
      <c r="AA133" s="302"/>
    </row>
    <row r="134" spans="1:27" x14ac:dyDescent="0.25">
      <c r="A134" s="299" t="str">
        <f>Recap!D139</f>
        <v>Dw_129</v>
      </c>
      <c r="B134" s="300">
        <f>Recap!AQ139</f>
        <v>0</v>
      </c>
      <c r="C134" s="300">
        <f>Recap!AR139</f>
        <v>0</v>
      </c>
      <c r="D134" s="300">
        <f>Recap!AS139</f>
        <v>0</v>
      </c>
      <c r="E134" s="301"/>
      <c r="F134" s="301"/>
      <c r="G134" s="301"/>
      <c r="H134" s="300">
        <f>Recap!AU139</f>
        <v>0</v>
      </c>
      <c r="I134" s="300">
        <f>Recap!AV139</f>
        <v>0</v>
      </c>
      <c r="J134" s="300">
        <f>Recap!AW139</f>
        <v>0</v>
      </c>
      <c r="K134" s="301"/>
      <c r="L134" s="301"/>
      <c r="M134" s="301"/>
      <c r="N134" s="300">
        <f>Recap!BB139</f>
        <v>0</v>
      </c>
      <c r="O134" s="300">
        <f>Recap!BC139</f>
        <v>0</v>
      </c>
      <c r="P134" s="300">
        <f>Recap!BD139</f>
        <v>0</v>
      </c>
      <c r="Q134" s="300"/>
      <c r="R134" s="300"/>
      <c r="S134" s="300"/>
      <c r="T134" s="300">
        <f>Recap!BF139</f>
        <v>0</v>
      </c>
      <c r="U134" s="300">
        <f>Recap!BG139</f>
        <v>0</v>
      </c>
      <c r="V134" s="300">
        <f>Recap!BH139</f>
        <v>0</v>
      </c>
      <c r="W134" s="300"/>
      <c r="X134" s="300"/>
      <c r="Y134" s="300"/>
      <c r="Z134" s="298">
        <f>Recap!AO139</f>
        <v>0</v>
      </c>
      <c r="AA134" s="302"/>
    </row>
    <row r="135" spans="1:27" x14ac:dyDescent="0.25">
      <c r="A135" s="299" t="str">
        <f>Recap!D140</f>
        <v>Dw_130</v>
      </c>
      <c r="B135" s="300">
        <f>Recap!AQ140</f>
        <v>0</v>
      </c>
      <c r="C135" s="300">
        <f>Recap!AR140</f>
        <v>0</v>
      </c>
      <c r="D135" s="300">
        <f>Recap!AS140</f>
        <v>0</v>
      </c>
      <c r="E135" s="301"/>
      <c r="F135" s="301"/>
      <c r="G135" s="301"/>
      <c r="H135" s="300">
        <f>Recap!AU140</f>
        <v>0</v>
      </c>
      <c r="I135" s="300">
        <f>Recap!AV140</f>
        <v>0</v>
      </c>
      <c r="J135" s="300">
        <f>Recap!AW140</f>
        <v>0</v>
      </c>
      <c r="K135" s="301"/>
      <c r="L135" s="301"/>
      <c r="M135" s="301"/>
      <c r="N135" s="300">
        <f>Recap!BB140</f>
        <v>0</v>
      </c>
      <c r="O135" s="300">
        <f>Recap!BC140</f>
        <v>0</v>
      </c>
      <c r="P135" s="300">
        <f>Recap!BD140</f>
        <v>0</v>
      </c>
      <c r="Q135" s="300"/>
      <c r="R135" s="300"/>
      <c r="S135" s="300"/>
      <c r="T135" s="300">
        <f>Recap!BF140</f>
        <v>0</v>
      </c>
      <c r="U135" s="300">
        <f>Recap!BG140</f>
        <v>0</v>
      </c>
      <c r="V135" s="300">
        <f>Recap!BH140</f>
        <v>0</v>
      </c>
      <c r="W135" s="300"/>
      <c r="X135" s="300"/>
      <c r="Y135" s="300"/>
      <c r="Z135" s="298">
        <f>Recap!AO140</f>
        <v>0</v>
      </c>
      <c r="AA135" s="302"/>
    </row>
    <row r="136" spans="1:27" x14ac:dyDescent="0.25">
      <c r="A136" s="299" t="str">
        <f>Recap!D141</f>
        <v>Dw_131</v>
      </c>
      <c r="B136" s="300">
        <f>Recap!AQ141</f>
        <v>0</v>
      </c>
      <c r="C136" s="300">
        <f>Recap!AR141</f>
        <v>0</v>
      </c>
      <c r="D136" s="300">
        <f>Recap!AS141</f>
        <v>0</v>
      </c>
      <c r="E136" s="301"/>
      <c r="F136" s="301"/>
      <c r="G136" s="301"/>
      <c r="H136" s="300">
        <f>Recap!AU141</f>
        <v>0</v>
      </c>
      <c r="I136" s="300">
        <f>Recap!AV141</f>
        <v>0</v>
      </c>
      <c r="J136" s="300">
        <f>Recap!AW141</f>
        <v>0</v>
      </c>
      <c r="K136" s="301"/>
      <c r="L136" s="301"/>
      <c r="M136" s="301"/>
      <c r="N136" s="300">
        <f>Recap!BB141</f>
        <v>0</v>
      </c>
      <c r="O136" s="300">
        <f>Recap!BC141</f>
        <v>0</v>
      </c>
      <c r="P136" s="300">
        <f>Recap!BD141</f>
        <v>0</v>
      </c>
      <c r="Q136" s="300"/>
      <c r="R136" s="300"/>
      <c r="S136" s="300"/>
      <c r="T136" s="300">
        <f>Recap!BF141</f>
        <v>0</v>
      </c>
      <c r="U136" s="300">
        <f>Recap!BG141</f>
        <v>0</v>
      </c>
      <c r="V136" s="300">
        <f>Recap!BH141</f>
        <v>0</v>
      </c>
      <c r="W136" s="300"/>
      <c r="X136" s="300"/>
      <c r="Y136" s="300"/>
      <c r="Z136" s="298">
        <f>Recap!AO141</f>
        <v>0</v>
      </c>
      <c r="AA136" s="302"/>
    </row>
    <row r="137" spans="1:27" x14ac:dyDescent="0.25">
      <c r="A137" s="299" t="str">
        <f>Recap!D142</f>
        <v>Dw_132</v>
      </c>
      <c r="B137" s="300">
        <f>Recap!AQ142</f>
        <v>0</v>
      </c>
      <c r="C137" s="300">
        <f>Recap!AR142</f>
        <v>0</v>
      </c>
      <c r="D137" s="300">
        <f>Recap!AS142</f>
        <v>0</v>
      </c>
      <c r="E137" s="301"/>
      <c r="F137" s="301"/>
      <c r="G137" s="301"/>
      <c r="H137" s="300">
        <f>Recap!AU142</f>
        <v>0</v>
      </c>
      <c r="I137" s="300">
        <f>Recap!AV142</f>
        <v>0</v>
      </c>
      <c r="J137" s="300">
        <f>Recap!AW142</f>
        <v>0</v>
      </c>
      <c r="K137" s="301"/>
      <c r="L137" s="301"/>
      <c r="M137" s="301"/>
      <c r="N137" s="300">
        <f>Recap!BB142</f>
        <v>0</v>
      </c>
      <c r="O137" s="300">
        <f>Recap!BC142</f>
        <v>0</v>
      </c>
      <c r="P137" s="300">
        <f>Recap!BD142</f>
        <v>0</v>
      </c>
      <c r="Q137" s="300"/>
      <c r="R137" s="300"/>
      <c r="S137" s="300"/>
      <c r="T137" s="300">
        <f>Recap!BF142</f>
        <v>0</v>
      </c>
      <c r="U137" s="300">
        <f>Recap!BG142</f>
        <v>0</v>
      </c>
      <c r="V137" s="300">
        <f>Recap!BH142</f>
        <v>0</v>
      </c>
      <c r="W137" s="300"/>
      <c r="X137" s="300"/>
      <c r="Y137" s="300"/>
      <c r="Z137" s="298">
        <f>Recap!AO142</f>
        <v>0</v>
      </c>
      <c r="AA137" s="302"/>
    </row>
    <row r="138" spans="1:27" x14ac:dyDescent="0.25">
      <c r="A138" s="299" t="str">
        <f>Recap!D143</f>
        <v>Dw_133</v>
      </c>
      <c r="B138" s="300">
        <f>Recap!AQ143</f>
        <v>0</v>
      </c>
      <c r="C138" s="300">
        <f>Recap!AR143</f>
        <v>0</v>
      </c>
      <c r="D138" s="300">
        <f>Recap!AS143</f>
        <v>0</v>
      </c>
      <c r="E138" s="301"/>
      <c r="F138" s="301"/>
      <c r="G138" s="301"/>
      <c r="H138" s="300">
        <f>Recap!AU143</f>
        <v>0</v>
      </c>
      <c r="I138" s="300">
        <f>Recap!AV143</f>
        <v>0</v>
      </c>
      <c r="J138" s="300">
        <f>Recap!AW143</f>
        <v>0</v>
      </c>
      <c r="K138" s="301"/>
      <c r="L138" s="301"/>
      <c r="M138" s="301"/>
      <c r="N138" s="300">
        <f>Recap!BB143</f>
        <v>0</v>
      </c>
      <c r="O138" s="300">
        <f>Recap!BC143</f>
        <v>0</v>
      </c>
      <c r="P138" s="300">
        <f>Recap!BD143</f>
        <v>0</v>
      </c>
      <c r="Q138" s="300"/>
      <c r="R138" s="300"/>
      <c r="S138" s="300"/>
      <c r="T138" s="300">
        <f>Recap!BF143</f>
        <v>0</v>
      </c>
      <c r="U138" s="300">
        <f>Recap!BG143</f>
        <v>0</v>
      </c>
      <c r="V138" s="300">
        <f>Recap!BH143</f>
        <v>0</v>
      </c>
      <c r="W138" s="300"/>
      <c r="X138" s="300"/>
      <c r="Y138" s="300"/>
      <c r="Z138" s="298">
        <f>Recap!AO143</f>
        <v>0</v>
      </c>
      <c r="AA138" s="302"/>
    </row>
    <row r="139" spans="1:27" x14ac:dyDescent="0.25">
      <c r="A139" s="299" t="str">
        <f>Recap!D144</f>
        <v>Dw_134</v>
      </c>
      <c r="B139" s="300">
        <f>Recap!AQ144</f>
        <v>0</v>
      </c>
      <c r="C139" s="300">
        <f>Recap!AR144</f>
        <v>0</v>
      </c>
      <c r="D139" s="300">
        <f>Recap!AS144</f>
        <v>0</v>
      </c>
      <c r="E139" s="301"/>
      <c r="F139" s="301"/>
      <c r="G139" s="301"/>
      <c r="H139" s="300">
        <f>Recap!AU144</f>
        <v>0</v>
      </c>
      <c r="I139" s="300">
        <f>Recap!AV144</f>
        <v>0</v>
      </c>
      <c r="J139" s="300">
        <f>Recap!AW144</f>
        <v>0</v>
      </c>
      <c r="K139" s="301"/>
      <c r="L139" s="301"/>
      <c r="M139" s="301"/>
      <c r="N139" s="300">
        <f>Recap!BB144</f>
        <v>0</v>
      </c>
      <c r="O139" s="300">
        <f>Recap!BC144</f>
        <v>0</v>
      </c>
      <c r="P139" s="300">
        <f>Recap!BD144</f>
        <v>0</v>
      </c>
      <c r="Q139" s="300"/>
      <c r="R139" s="300"/>
      <c r="S139" s="300"/>
      <c r="T139" s="300">
        <f>Recap!BF144</f>
        <v>0</v>
      </c>
      <c r="U139" s="300">
        <f>Recap!BG144</f>
        <v>0</v>
      </c>
      <c r="V139" s="300">
        <f>Recap!BH144</f>
        <v>0</v>
      </c>
      <c r="W139" s="300"/>
      <c r="X139" s="300"/>
      <c r="Y139" s="300"/>
      <c r="Z139" s="298">
        <f>Recap!AO144</f>
        <v>0</v>
      </c>
      <c r="AA139" s="302"/>
    </row>
    <row r="140" spans="1:27" x14ac:dyDescent="0.25">
      <c r="A140" s="299" t="str">
        <f>Recap!D145</f>
        <v>Dw_135</v>
      </c>
      <c r="B140" s="300">
        <f>Recap!AQ145</f>
        <v>0</v>
      </c>
      <c r="C140" s="300">
        <f>Recap!AR145</f>
        <v>0</v>
      </c>
      <c r="D140" s="300">
        <f>Recap!AS145</f>
        <v>0</v>
      </c>
      <c r="E140" s="301"/>
      <c r="F140" s="301"/>
      <c r="G140" s="301"/>
      <c r="H140" s="300">
        <f>Recap!AU145</f>
        <v>0</v>
      </c>
      <c r="I140" s="300">
        <f>Recap!AV145</f>
        <v>0</v>
      </c>
      <c r="J140" s="300">
        <f>Recap!AW145</f>
        <v>0</v>
      </c>
      <c r="K140" s="301"/>
      <c r="L140" s="301"/>
      <c r="M140" s="301"/>
      <c r="N140" s="300">
        <f>Recap!BB145</f>
        <v>0</v>
      </c>
      <c r="O140" s="300">
        <f>Recap!BC145</f>
        <v>0</v>
      </c>
      <c r="P140" s="300">
        <f>Recap!BD145</f>
        <v>0</v>
      </c>
      <c r="Q140" s="300"/>
      <c r="R140" s="300"/>
      <c r="S140" s="300"/>
      <c r="T140" s="300">
        <f>Recap!BF145</f>
        <v>0</v>
      </c>
      <c r="U140" s="300">
        <f>Recap!BG145</f>
        <v>0</v>
      </c>
      <c r="V140" s="300">
        <f>Recap!BH145</f>
        <v>0</v>
      </c>
      <c r="W140" s="300"/>
      <c r="X140" s="300"/>
      <c r="Y140" s="300"/>
      <c r="Z140" s="298">
        <f>Recap!AO145</f>
        <v>0</v>
      </c>
      <c r="AA140" s="302"/>
    </row>
    <row r="141" spans="1:27" x14ac:dyDescent="0.25">
      <c r="A141" s="299" t="str">
        <f>Recap!D146</f>
        <v>Dw_136</v>
      </c>
      <c r="B141" s="300">
        <f>Recap!AQ146</f>
        <v>0</v>
      </c>
      <c r="C141" s="300">
        <f>Recap!AR146</f>
        <v>0</v>
      </c>
      <c r="D141" s="300">
        <f>Recap!AS146</f>
        <v>0</v>
      </c>
      <c r="E141" s="301"/>
      <c r="F141" s="301"/>
      <c r="G141" s="301"/>
      <c r="H141" s="300">
        <f>Recap!AU146</f>
        <v>0</v>
      </c>
      <c r="I141" s="300">
        <f>Recap!AV146</f>
        <v>0</v>
      </c>
      <c r="J141" s="300">
        <f>Recap!AW146</f>
        <v>0</v>
      </c>
      <c r="K141" s="301"/>
      <c r="L141" s="301"/>
      <c r="M141" s="301"/>
      <c r="N141" s="300">
        <f>Recap!BB146</f>
        <v>0</v>
      </c>
      <c r="O141" s="300">
        <f>Recap!BC146</f>
        <v>0</v>
      </c>
      <c r="P141" s="300">
        <f>Recap!BD146</f>
        <v>0</v>
      </c>
      <c r="Q141" s="300"/>
      <c r="R141" s="300"/>
      <c r="S141" s="300"/>
      <c r="T141" s="300">
        <f>Recap!BF146</f>
        <v>0</v>
      </c>
      <c r="U141" s="300">
        <f>Recap!BG146</f>
        <v>0</v>
      </c>
      <c r="V141" s="300">
        <f>Recap!BH146</f>
        <v>0</v>
      </c>
      <c r="W141" s="300"/>
      <c r="X141" s="300"/>
      <c r="Y141" s="300"/>
      <c r="Z141" s="298">
        <f>Recap!AO146</f>
        <v>0</v>
      </c>
      <c r="AA141" s="302"/>
    </row>
    <row r="142" spans="1:27" x14ac:dyDescent="0.25">
      <c r="A142" s="299" t="str">
        <f>Recap!D147</f>
        <v>Dw_137</v>
      </c>
      <c r="B142" s="300">
        <f>Recap!AQ147</f>
        <v>0</v>
      </c>
      <c r="C142" s="300">
        <f>Recap!AR147</f>
        <v>0</v>
      </c>
      <c r="D142" s="300">
        <f>Recap!AS147</f>
        <v>0</v>
      </c>
      <c r="E142" s="301"/>
      <c r="F142" s="301"/>
      <c r="G142" s="301"/>
      <c r="H142" s="300">
        <f>Recap!AU147</f>
        <v>0</v>
      </c>
      <c r="I142" s="300">
        <f>Recap!AV147</f>
        <v>0</v>
      </c>
      <c r="J142" s="300">
        <f>Recap!AW147</f>
        <v>0</v>
      </c>
      <c r="K142" s="301"/>
      <c r="L142" s="301"/>
      <c r="M142" s="301"/>
      <c r="N142" s="300">
        <f>Recap!BB147</f>
        <v>0</v>
      </c>
      <c r="O142" s="300">
        <f>Recap!BC147</f>
        <v>0</v>
      </c>
      <c r="P142" s="300">
        <f>Recap!BD147</f>
        <v>0</v>
      </c>
      <c r="Q142" s="300"/>
      <c r="R142" s="300"/>
      <c r="S142" s="300"/>
      <c r="T142" s="300">
        <f>Recap!BF147</f>
        <v>0</v>
      </c>
      <c r="U142" s="300">
        <f>Recap!BG147</f>
        <v>0</v>
      </c>
      <c r="V142" s="300">
        <f>Recap!BH147</f>
        <v>0</v>
      </c>
      <c r="W142" s="300"/>
      <c r="X142" s="300"/>
      <c r="Y142" s="300"/>
      <c r="Z142" s="298">
        <f>Recap!AO147</f>
        <v>0</v>
      </c>
      <c r="AA142" s="302"/>
    </row>
    <row r="143" spans="1:27" x14ac:dyDescent="0.25">
      <c r="A143" s="299" t="str">
        <f>Recap!D148</f>
        <v>Dw_138</v>
      </c>
      <c r="B143" s="300">
        <f>Recap!AQ148</f>
        <v>0</v>
      </c>
      <c r="C143" s="300">
        <f>Recap!AR148</f>
        <v>0</v>
      </c>
      <c r="D143" s="300">
        <f>Recap!AS148</f>
        <v>0</v>
      </c>
      <c r="E143" s="301"/>
      <c r="F143" s="301"/>
      <c r="G143" s="301"/>
      <c r="H143" s="300">
        <f>Recap!AU148</f>
        <v>0</v>
      </c>
      <c r="I143" s="300">
        <f>Recap!AV148</f>
        <v>0</v>
      </c>
      <c r="J143" s="300">
        <f>Recap!AW148</f>
        <v>0</v>
      </c>
      <c r="K143" s="301"/>
      <c r="L143" s="301"/>
      <c r="M143" s="301"/>
      <c r="N143" s="300">
        <f>Recap!BB148</f>
        <v>0</v>
      </c>
      <c r="O143" s="300">
        <f>Recap!BC148</f>
        <v>0</v>
      </c>
      <c r="P143" s="300">
        <f>Recap!BD148</f>
        <v>0</v>
      </c>
      <c r="Q143" s="300"/>
      <c r="R143" s="300"/>
      <c r="S143" s="300"/>
      <c r="T143" s="300">
        <f>Recap!BF148</f>
        <v>0</v>
      </c>
      <c r="U143" s="300">
        <f>Recap!BG148</f>
        <v>0</v>
      </c>
      <c r="V143" s="300">
        <f>Recap!BH148</f>
        <v>0</v>
      </c>
      <c r="W143" s="300"/>
      <c r="X143" s="300"/>
      <c r="Y143" s="300"/>
      <c r="Z143" s="298">
        <f>Recap!AO148</f>
        <v>0</v>
      </c>
      <c r="AA143" s="302"/>
    </row>
    <row r="144" spans="1:27" x14ac:dyDescent="0.25">
      <c r="A144" s="299" t="str">
        <f>Recap!D149</f>
        <v>Dw_139</v>
      </c>
      <c r="B144" s="300">
        <f>Recap!AQ149</f>
        <v>0</v>
      </c>
      <c r="C144" s="300">
        <f>Recap!AR149</f>
        <v>0</v>
      </c>
      <c r="D144" s="300">
        <f>Recap!AS149</f>
        <v>0</v>
      </c>
      <c r="E144" s="301"/>
      <c r="F144" s="301"/>
      <c r="G144" s="301"/>
      <c r="H144" s="300">
        <f>Recap!AU149</f>
        <v>0</v>
      </c>
      <c r="I144" s="300">
        <f>Recap!AV149</f>
        <v>0</v>
      </c>
      <c r="J144" s="300">
        <f>Recap!AW149</f>
        <v>0</v>
      </c>
      <c r="K144" s="301"/>
      <c r="L144" s="301"/>
      <c r="M144" s="301"/>
      <c r="N144" s="300">
        <f>Recap!BB149</f>
        <v>0</v>
      </c>
      <c r="O144" s="300">
        <f>Recap!BC149</f>
        <v>0</v>
      </c>
      <c r="P144" s="300">
        <f>Recap!BD149</f>
        <v>0</v>
      </c>
      <c r="Q144" s="300"/>
      <c r="R144" s="300"/>
      <c r="S144" s="300"/>
      <c r="T144" s="300">
        <f>Recap!BF149</f>
        <v>0</v>
      </c>
      <c r="U144" s="300">
        <f>Recap!BG149</f>
        <v>0</v>
      </c>
      <c r="V144" s="300">
        <f>Recap!BH149</f>
        <v>0</v>
      </c>
      <c r="W144" s="300"/>
      <c r="X144" s="300"/>
      <c r="Y144" s="300"/>
      <c r="Z144" s="298">
        <f>Recap!AO149</f>
        <v>0</v>
      </c>
      <c r="AA144" s="302"/>
    </row>
    <row r="145" spans="1:30" x14ac:dyDescent="0.25">
      <c r="A145" s="299" t="str">
        <f>Recap!D150</f>
        <v>Dw_140</v>
      </c>
      <c r="B145" s="300">
        <f>Recap!AQ150</f>
        <v>0</v>
      </c>
      <c r="C145" s="300">
        <f>Recap!AR150</f>
        <v>0</v>
      </c>
      <c r="D145" s="300">
        <f>Recap!AS150</f>
        <v>0</v>
      </c>
      <c r="E145" s="301"/>
      <c r="F145" s="301"/>
      <c r="G145" s="301"/>
      <c r="H145" s="300">
        <f>Recap!AU150</f>
        <v>0</v>
      </c>
      <c r="I145" s="300">
        <f>Recap!AV150</f>
        <v>0</v>
      </c>
      <c r="J145" s="300">
        <f>Recap!AW150</f>
        <v>0</v>
      </c>
      <c r="K145" s="301"/>
      <c r="L145" s="301"/>
      <c r="M145" s="301"/>
      <c r="N145" s="300">
        <f>Recap!BB150</f>
        <v>0</v>
      </c>
      <c r="O145" s="300">
        <f>Recap!BC150</f>
        <v>0</v>
      </c>
      <c r="P145" s="300">
        <f>Recap!BD150</f>
        <v>0</v>
      </c>
      <c r="Q145" s="300"/>
      <c r="R145" s="300"/>
      <c r="S145" s="300"/>
      <c r="T145" s="300">
        <f>Recap!BF150</f>
        <v>0</v>
      </c>
      <c r="U145" s="300">
        <f>Recap!BG150</f>
        <v>0</v>
      </c>
      <c r="V145" s="300">
        <f>Recap!BH150</f>
        <v>0</v>
      </c>
      <c r="W145" s="300"/>
      <c r="X145" s="300"/>
      <c r="Y145" s="300"/>
      <c r="Z145" s="298">
        <f>Recap!AO150</f>
        <v>0</v>
      </c>
      <c r="AA145" s="302"/>
    </row>
    <row r="146" spans="1:30" x14ac:dyDescent="0.25">
      <c r="A146" s="299" t="str">
        <f>Recap!D151</f>
        <v>Dw_141</v>
      </c>
      <c r="B146" s="300">
        <f>Recap!AQ151</f>
        <v>0</v>
      </c>
      <c r="C146" s="300">
        <f>Recap!AR151</f>
        <v>0</v>
      </c>
      <c r="D146" s="300">
        <f>Recap!AS151</f>
        <v>0</v>
      </c>
      <c r="E146" s="301"/>
      <c r="F146" s="301"/>
      <c r="G146" s="301"/>
      <c r="H146" s="300">
        <f>Recap!AU151</f>
        <v>0</v>
      </c>
      <c r="I146" s="300">
        <f>Recap!AV151</f>
        <v>0</v>
      </c>
      <c r="J146" s="300">
        <f>Recap!AW151</f>
        <v>0</v>
      </c>
      <c r="K146" s="301"/>
      <c r="L146" s="301"/>
      <c r="M146" s="301"/>
      <c r="N146" s="300">
        <f>Recap!BB151</f>
        <v>0</v>
      </c>
      <c r="O146" s="300">
        <f>Recap!BC151</f>
        <v>0</v>
      </c>
      <c r="P146" s="300">
        <f>Recap!BD151</f>
        <v>0</v>
      </c>
      <c r="Q146" s="300"/>
      <c r="R146" s="300"/>
      <c r="S146" s="300"/>
      <c r="T146" s="300">
        <f>Recap!BF151</f>
        <v>0</v>
      </c>
      <c r="U146" s="300">
        <f>Recap!BG151</f>
        <v>0</v>
      </c>
      <c r="V146" s="300">
        <f>Recap!BH151</f>
        <v>0</v>
      </c>
      <c r="W146" s="300"/>
      <c r="X146" s="300"/>
      <c r="Y146" s="300"/>
      <c r="Z146" s="298">
        <f>Recap!AO151</f>
        <v>0</v>
      </c>
      <c r="AA146" s="302"/>
    </row>
    <row r="147" spans="1:30" x14ac:dyDescent="0.25">
      <c r="A147" s="299" t="str">
        <f>Recap!D152</f>
        <v>Dw_142</v>
      </c>
      <c r="B147" s="300">
        <f>Recap!AQ152</f>
        <v>0</v>
      </c>
      <c r="C147" s="300">
        <f>Recap!AR152</f>
        <v>0</v>
      </c>
      <c r="D147" s="300">
        <f>Recap!AS152</f>
        <v>0</v>
      </c>
      <c r="E147" s="301"/>
      <c r="F147" s="301"/>
      <c r="G147" s="301"/>
      <c r="H147" s="300">
        <f>Recap!AU152</f>
        <v>0</v>
      </c>
      <c r="I147" s="300">
        <f>Recap!AV152</f>
        <v>0</v>
      </c>
      <c r="J147" s="300">
        <f>Recap!AW152</f>
        <v>0</v>
      </c>
      <c r="K147" s="301"/>
      <c r="L147" s="301"/>
      <c r="M147" s="301"/>
      <c r="N147" s="300">
        <f>Recap!BB152</f>
        <v>0</v>
      </c>
      <c r="O147" s="300">
        <f>Recap!BC152</f>
        <v>0</v>
      </c>
      <c r="P147" s="300">
        <f>Recap!BD152</f>
        <v>0</v>
      </c>
      <c r="Q147" s="300"/>
      <c r="R147" s="300"/>
      <c r="S147" s="300"/>
      <c r="T147" s="300">
        <f>Recap!BF152</f>
        <v>0</v>
      </c>
      <c r="U147" s="300">
        <f>Recap!BG152</f>
        <v>0</v>
      </c>
      <c r="V147" s="300">
        <f>Recap!BH152</f>
        <v>0</v>
      </c>
      <c r="W147" s="300"/>
      <c r="X147" s="300"/>
      <c r="Y147" s="300"/>
      <c r="Z147" s="298">
        <f>Recap!AO152</f>
        <v>0</v>
      </c>
      <c r="AA147" s="302"/>
    </row>
    <row r="148" spans="1:30" x14ac:dyDescent="0.25">
      <c r="A148" s="299" t="str">
        <f>Recap!D153</f>
        <v>Dw_143</v>
      </c>
      <c r="B148" s="300">
        <f>Recap!AQ153</f>
        <v>0</v>
      </c>
      <c r="C148" s="300">
        <f>Recap!AR153</f>
        <v>0</v>
      </c>
      <c r="D148" s="300">
        <f>Recap!AS153</f>
        <v>0</v>
      </c>
      <c r="E148" s="301"/>
      <c r="F148" s="301"/>
      <c r="G148" s="301"/>
      <c r="H148" s="300">
        <f>Recap!AU153</f>
        <v>0</v>
      </c>
      <c r="I148" s="300">
        <f>Recap!AV153</f>
        <v>0</v>
      </c>
      <c r="J148" s="300">
        <f>Recap!AW153</f>
        <v>0</v>
      </c>
      <c r="K148" s="301"/>
      <c r="L148" s="301"/>
      <c r="M148" s="301"/>
      <c r="N148" s="300">
        <f>Recap!BB153</f>
        <v>0</v>
      </c>
      <c r="O148" s="300">
        <f>Recap!BC153</f>
        <v>0</v>
      </c>
      <c r="P148" s="300">
        <f>Recap!BD153</f>
        <v>0</v>
      </c>
      <c r="Q148" s="300"/>
      <c r="R148" s="300"/>
      <c r="S148" s="300"/>
      <c r="T148" s="300">
        <f>Recap!BF153</f>
        <v>0</v>
      </c>
      <c r="U148" s="300">
        <f>Recap!BG153</f>
        <v>0</v>
      </c>
      <c r="V148" s="300">
        <f>Recap!BH153</f>
        <v>0</v>
      </c>
      <c r="W148" s="300"/>
      <c r="X148" s="300"/>
      <c r="Y148" s="300"/>
      <c r="Z148" s="298">
        <f>Recap!AO153</f>
        <v>0</v>
      </c>
      <c r="AA148" s="302"/>
    </row>
    <row r="149" spans="1:30" x14ac:dyDescent="0.25">
      <c r="A149" s="299" t="str">
        <f>Recap!D154</f>
        <v>Dw_144</v>
      </c>
      <c r="B149" s="300">
        <f>Recap!AQ154</f>
        <v>0</v>
      </c>
      <c r="C149" s="300">
        <f>Recap!AR154</f>
        <v>0</v>
      </c>
      <c r="D149" s="300">
        <f>Recap!AS154</f>
        <v>0</v>
      </c>
      <c r="E149" s="301"/>
      <c r="F149" s="301"/>
      <c r="G149" s="301"/>
      <c r="H149" s="300">
        <f>Recap!AU154</f>
        <v>0</v>
      </c>
      <c r="I149" s="300">
        <f>Recap!AV154</f>
        <v>0</v>
      </c>
      <c r="J149" s="300">
        <f>Recap!AW154</f>
        <v>0</v>
      </c>
      <c r="K149" s="301"/>
      <c r="L149" s="301"/>
      <c r="M149" s="301"/>
      <c r="N149" s="300">
        <f>Recap!BB154</f>
        <v>0</v>
      </c>
      <c r="O149" s="300">
        <f>Recap!BC154</f>
        <v>0</v>
      </c>
      <c r="P149" s="300">
        <f>Recap!BD154</f>
        <v>0</v>
      </c>
      <c r="Q149" s="300"/>
      <c r="R149" s="300"/>
      <c r="S149" s="300"/>
      <c r="T149" s="300">
        <f>Recap!BF154</f>
        <v>0</v>
      </c>
      <c r="U149" s="300">
        <f>Recap!BG154</f>
        <v>0</v>
      </c>
      <c r="V149" s="300">
        <f>Recap!BH154</f>
        <v>0</v>
      </c>
      <c r="W149" s="300"/>
      <c r="X149" s="300"/>
      <c r="Y149" s="300"/>
      <c r="Z149" s="298">
        <f>Recap!AO154</f>
        <v>0</v>
      </c>
      <c r="AA149" s="302"/>
    </row>
    <row r="150" spans="1:30" x14ac:dyDescent="0.25">
      <c r="A150" s="299" t="str">
        <f>Recap!D155</f>
        <v>Dw_145</v>
      </c>
      <c r="B150" s="300">
        <f>Recap!AQ155</f>
        <v>0</v>
      </c>
      <c r="C150" s="300">
        <f>Recap!AR155</f>
        <v>0</v>
      </c>
      <c r="D150" s="300">
        <f>Recap!AS155</f>
        <v>0</v>
      </c>
      <c r="E150" s="301"/>
      <c r="F150" s="301"/>
      <c r="G150" s="301"/>
      <c r="H150" s="300">
        <f>Recap!AU155</f>
        <v>0</v>
      </c>
      <c r="I150" s="300">
        <f>Recap!AV155</f>
        <v>0</v>
      </c>
      <c r="J150" s="300">
        <f>Recap!AW155</f>
        <v>0</v>
      </c>
      <c r="K150" s="301"/>
      <c r="L150" s="301"/>
      <c r="M150" s="301"/>
      <c r="N150" s="300">
        <f>Recap!BB155</f>
        <v>0</v>
      </c>
      <c r="O150" s="300">
        <f>Recap!BC155</f>
        <v>0</v>
      </c>
      <c r="P150" s="300">
        <f>Recap!BD155</f>
        <v>0</v>
      </c>
      <c r="Q150" s="300"/>
      <c r="R150" s="300"/>
      <c r="S150" s="300"/>
      <c r="T150" s="300">
        <f>Recap!BF155</f>
        <v>0</v>
      </c>
      <c r="U150" s="300">
        <f>Recap!BG155</f>
        <v>0</v>
      </c>
      <c r="V150" s="300">
        <f>Recap!BH155</f>
        <v>0</v>
      </c>
      <c r="W150" s="300"/>
      <c r="X150" s="300"/>
      <c r="Y150" s="300"/>
      <c r="Z150" s="298">
        <f>Recap!AO155</f>
        <v>0</v>
      </c>
      <c r="AA150" s="302"/>
    </row>
    <row r="151" spans="1:30" x14ac:dyDescent="0.25">
      <c r="A151" s="299" t="str">
        <f>Recap!D156</f>
        <v>Dw_146</v>
      </c>
      <c r="B151" s="300">
        <f>Recap!AQ156</f>
        <v>0</v>
      </c>
      <c r="C151" s="300">
        <f>Recap!AR156</f>
        <v>0</v>
      </c>
      <c r="D151" s="300">
        <f>Recap!AS156</f>
        <v>0</v>
      </c>
      <c r="E151" s="301"/>
      <c r="F151" s="301"/>
      <c r="G151" s="301"/>
      <c r="H151" s="300">
        <f>Recap!AU156</f>
        <v>0</v>
      </c>
      <c r="I151" s="300">
        <f>Recap!AV156</f>
        <v>0</v>
      </c>
      <c r="J151" s="300">
        <f>Recap!AW156</f>
        <v>0</v>
      </c>
      <c r="K151" s="301"/>
      <c r="L151" s="301"/>
      <c r="M151" s="301"/>
      <c r="N151" s="300">
        <f>Recap!BB156</f>
        <v>0</v>
      </c>
      <c r="O151" s="300">
        <f>Recap!BC156</f>
        <v>0</v>
      </c>
      <c r="P151" s="300">
        <f>Recap!BD156</f>
        <v>0</v>
      </c>
      <c r="Q151" s="300"/>
      <c r="R151" s="300"/>
      <c r="S151" s="300"/>
      <c r="T151" s="300">
        <f>Recap!BF156</f>
        <v>0</v>
      </c>
      <c r="U151" s="300">
        <f>Recap!BG156</f>
        <v>0</v>
      </c>
      <c r="V151" s="300">
        <f>Recap!BH156</f>
        <v>0</v>
      </c>
      <c r="W151" s="300"/>
      <c r="X151" s="300"/>
      <c r="Y151" s="300"/>
      <c r="Z151" s="298">
        <f>Recap!AO156</f>
        <v>0</v>
      </c>
      <c r="AA151" s="302"/>
    </row>
    <row r="152" spans="1:30" x14ac:dyDescent="0.25">
      <c r="A152" s="299" t="str">
        <f>Recap!D157</f>
        <v>Dw_147</v>
      </c>
      <c r="B152" s="300">
        <f>Recap!AQ157</f>
        <v>0</v>
      </c>
      <c r="C152" s="300">
        <f>Recap!AR157</f>
        <v>0</v>
      </c>
      <c r="D152" s="300">
        <f>Recap!AS157</f>
        <v>0</v>
      </c>
      <c r="E152" s="301"/>
      <c r="F152" s="301"/>
      <c r="G152" s="301"/>
      <c r="H152" s="300">
        <f>Recap!AU157</f>
        <v>0</v>
      </c>
      <c r="I152" s="300">
        <f>Recap!AV157</f>
        <v>0</v>
      </c>
      <c r="J152" s="300">
        <f>Recap!AW157</f>
        <v>0</v>
      </c>
      <c r="K152" s="301"/>
      <c r="L152" s="301"/>
      <c r="M152" s="301"/>
      <c r="N152" s="300">
        <f>Recap!BB157</f>
        <v>0</v>
      </c>
      <c r="O152" s="300">
        <f>Recap!BC157</f>
        <v>0</v>
      </c>
      <c r="P152" s="300">
        <f>Recap!BD157</f>
        <v>0</v>
      </c>
      <c r="Q152" s="300"/>
      <c r="R152" s="300"/>
      <c r="S152" s="300"/>
      <c r="T152" s="300">
        <f>Recap!BF157</f>
        <v>0</v>
      </c>
      <c r="U152" s="300">
        <f>Recap!BG157</f>
        <v>0</v>
      </c>
      <c r="V152" s="300">
        <f>Recap!BH157</f>
        <v>0</v>
      </c>
      <c r="W152" s="300"/>
      <c r="X152" s="300"/>
      <c r="Y152" s="300"/>
      <c r="Z152" s="298">
        <f>Recap!AO157</f>
        <v>0</v>
      </c>
      <c r="AA152" s="302"/>
    </row>
    <row r="153" spans="1:30" x14ac:dyDescent="0.25">
      <c r="A153" s="299" t="str">
        <f>Recap!D158</f>
        <v>Dw_148</v>
      </c>
      <c r="B153" s="300">
        <f>Recap!AQ158</f>
        <v>0</v>
      </c>
      <c r="C153" s="300">
        <f>Recap!AR158</f>
        <v>0</v>
      </c>
      <c r="D153" s="300">
        <f>Recap!AS158</f>
        <v>0</v>
      </c>
      <c r="E153" s="301"/>
      <c r="F153" s="301"/>
      <c r="G153" s="301"/>
      <c r="H153" s="300">
        <f>Recap!AU158</f>
        <v>0</v>
      </c>
      <c r="I153" s="300">
        <f>Recap!AV158</f>
        <v>0</v>
      </c>
      <c r="J153" s="300">
        <f>Recap!AW158</f>
        <v>0</v>
      </c>
      <c r="K153" s="301"/>
      <c r="L153" s="301"/>
      <c r="M153" s="301"/>
      <c r="N153" s="300">
        <f>Recap!BB158</f>
        <v>0</v>
      </c>
      <c r="O153" s="300">
        <f>Recap!BC158</f>
        <v>0</v>
      </c>
      <c r="P153" s="300">
        <f>Recap!BD158</f>
        <v>0</v>
      </c>
      <c r="Q153" s="300"/>
      <c r="R153" s="300"/>
      <c r="S153" s="300"/>
      <c r="T153" s="300">
        <f>Recap!BF158</f>
        <v>0</v>
      </c>
      <c r="U153" s="300">
        <f>Recap!BG158</f>
        <v>0</v>
      </c>
      <c r="V153" s="300">
        <f>Recap!BH158</f>
        <v>0</v>
      </c>
      <c r="W153" s="300"/>
      <c r="X153" s="300"/>
      <c r="Y153" s="300"/>
      <c r="Z153" s="298">
        <f>Recap!AO158</f>
        <v>0</v>
      </c>
      <c r="AA153" s="302"/>
    </row>
    <row r="154" spans="1:30" x14ac:dyDescent="0.25">
      <c r="A154" s="299" t="str">
        <f>Recap!D159</f>
        <v>Dw_149</v>
      </c>
      <c r="B154" s="300">
        <f>Recap!AQ159</f>
        <v>0</v>
      </c>
      <c r="C154" s="300">
        <f>Recap!AR159</f>
        <v>0</v>
      </c>
      <c r="D154" s="300">
        <f>Recap!AS159</f>
        <v>0</v>
      </c>
      <c r="E154" s="301"/>
      <c r="F154" s="301"/>
      <c r="G154" s="301"/>
      <c r="H154" s="300">
        <f>Recap!AU159</f>
        <v>0</v>
      </c>
      <c r="I154" s="300">
        <f>Recap!AV159</f>
        <v>0</v>
      </c>
      <c r="J154" s="300">
        <f>Recap!AW159</f>
        <v>0</v>
      </c>
      <c r="K154" s="301"/>
      <c r="L154" s="301"/>
      <c r="M154" s="301"/>
      <c r="N154" s="300">
        <f>Recap!BB159</f>
        <v>0</v>
      </c>
      <c r="O154" s="300">
        <f>Recap!BC159</f>
        <v>0</v>
      </c>
      <c r="P154" s="300">
        <f>Recap!BD159</f>
        <v>0</v>
      </c>
      <c r="Q154" s="300"/>
      <c r="R154" s="300"/>
      <c r="S154" s="300"/>
      <c r="T154" s="300">
        <f>Recap!BF159</f>
        <v>0</v>
      </c>
      <c r="U154" s="300">
        <f>Recap!BG159</f>
        <v>0</v>
      </c>
      <c r="V154" s="300">
        <f>Recap!BH159</f>
        <v>0</v>
      </c>
      <c r="W154" s="300"/>
      <c r="X154" s="300"/>
      <c r="Y154" s="300"/>
      <c r="Z154" s="298">
        <f>Recap!AO159</f>
        <v>0</v>
      </c>
      <c r="AA154" s="302"/>
    </row>
    <row r="155" spans="1:30" s="312" customFormat="1" x14ac:dyDescent="0.25">
      <c r="A155" s="299" t="str">
        <f>Recap!D160</f>
        <v>Dw_150</v>
      </c>
      <c r="B155" s="300">
        <f>Recap!AQ160</f>
        <v>0</v>
      </c>
      <c r="C155" s="300">
        <f>Recap!AR160</f>
        <v>0</v>
      </c>
      <c r="D155" s="300">
        <f>Recap!AS160</f>
        <v>0</v>
      </c>
      <c r="E155" s="301"/>
      <c r="F155" s="301"/>
      <c r="G155" s="301"/>
      <c r="H155" s="300">
        <f>Recap!AU160</f>
        <v>0</v>
      </c>
      <c r="I155" s="300">
        <f>Recap!AV160</f>
        <v>0</v>
      </c>
      <c r="J155" s="300">
        <f>Recap!AW160</f>
        <v>0</v>
      </c>
      <c r="K155" s="301"/>
      <c r="L155" s="301"/>
      <c r="M155" s="301"/>
      <c r="N155" s="300">
        <f>Recap!BB160</f>
        <v>0</v>
      </c>
      <c r="O155" s="300">
        <f>Recap!BC160</f>
        <v>0</v>
      </c>
      <c r="P155" s="300">
        <f>Recap!BD160</f>
        <v>0</v>
      </c>
      <c r="Q155" s="300"/>
      <c r="R155" s="300"/>
      <c r="S155" s="300"/>
      <c r="T155" s="300">
        <f>Recap!BF160</f>
        <v>0</v>
      </c>
      <c r="U155" s="300">
        <f>Recap!BG160</f>
        <v>0</v>
      </c>
      <c r="V155" s="300">
        <f>Recap!BH160</f>
        <v>0</v>
      </c>
      <c r="W155" s="300"/>
      <c r="X155" s="300"/>
      <c r="Y155" s="300"/>
      <c r="Z155" s="298">
        <f>Recap!AO160</f>
        <v>0</v>
      </c>
      <c r="AA155" s="302"/>
      <c r="AB155" s="105"/>
      <c r="AC155" s="105"/>
      <c r="AD155" s="105"/>
    </row>
    <row r="156" spans="1:30" s="312" customFormat="1" x14ac:dyDescent="0.25">
      <c r="A156" s="299" t="str">
        <f>Recap!D161</f>
        <v>Dw_151</v>
      </c>
      <c r="B156" s="300">
        <f>Recap!AQ161</f>
        <v>0</v>
      </c>
      <c r="C156" s="300">
        <f>Recap!AR161</f>
        <v>0</v>
      </c>
      <c r="D156" s="300">
        <f>Recap!AS161</f>
        <v>0</v>
      </c>
      <c r="E156" s="301"/>
      <c r="F156" s="301"/>
      <c r="G156" s="301"/>
      <c r="H156" s="300">
        <f>Recap!AU161</f>
        <v>0</v>
      </c>
      <c r="I156" s="300">
        <f>Recap!AV161</f>
        <v>0</v>
      </c>
      <c r="J156" s="300">
        <f>Recap!AW161</f>
        <v>0</v>
      </c>
      <c r="K156" s="301"/>
      <c r="L156" s="301"/>
      <c r="M156" s="301"/>
      <c r="N156" s="300">
        <f>Recap!BB161</f>
        <v>0</v>
      </c>
      <c r="O156" s="300">
        <f>Recap!BC161</f>
        <v>0</v>
      </c>
      <c r="P156" s="300">
        <f>Recap!BD161</f>
        <v>0</v>
      </c>
      <c r="Q156" s="300"/>
      <c r="R156" s="300"/>
      <c r="S156" s="300"/>
      <c r="T156" s="300">
        <f>Recap!BF161</f>
        <v>0</v>
      </c>
      <c r="U156" s="300">
        <f>Recap!BG161</f>
        <v>0</v>
      </c>
      <c r="V156" s="300">
        <f>Recap!BH161</f>
        <v>0</v>
      </c>
      <c r="W156" s="300"/>
      <c r="X156" s="300"/>
      <c r="Y156" s="300"/>
      <c r="Z156" s="298">
        <f>Recap!AO161</f>
        <v>0</v>
      </c>
      <c r="AA156" s="302"/>
      <c r="AB156" s="105"/>
      <c r="AC156" s="105"/>
      <c r="AD156" s="105"/>
    </row>
    <row r="157" spans="1:30" s="312" customFormat="1" x14ac:dyDescent="0.25">
      <c r="A157" s="299" t="str">
        <f>Recap!D162</f>
        <v>Dw_152</v>
      </c>
      <c r="B157" s="300">
        <f>Recap!AQ162</f>
        <v>0</v>
      </c>
      <c r="C157" s="300">
        <f>Recap!AR162</f>
        <v>0</v>
      </c>
      <c r="D157" s="300">
        <f>Recap!AS162</f>
        <v>0</v>
      </c>
      <c r="E157" s="301"/>
      <c r="F157" s="301"/>
      <c r="G157" s="301"/>
      <c r="H157" s="300">
        <f>Recap!AU162</f>
        <v>0</v>
      </c>
      <c r="I157" s="300">
        <f>Recap!AV162</f>
        <v>0</v>
      </c>
      <c r="J157" s="300">
        <f>Recap!AW162</f>
        <v>0</v>
      </c>
      <c r="K157" s="301"/>
      <c r="L157" s="301"/>
      <c r="M157" s="301"/>
      <c r="N157" s="300">
        <f>Recap!BB162</f>
        <v>0</v>
      </c>
      <c r="O157" s="300">
        <f>Recap!BC162</f>
        <v>0</v>
      </c>
      <c r="P157" s="300">
        <f>Recap!BD162</f>
        <v>0</v>
      </c>
      <c r="Q157" s="300"/>
      <c r="R157" s="300"/>
      <c r="S157" s="300"/>
      <c r="T157" s="300">
        <f>Recap!BF162</f>
        <v>0</v>
      </c>
      <c r="U157" s="300">
        <f>Recap!BG162</f>
        <v>0</v>
      </c>
      <c r="V157" s="300">
        <f>Recap!BH162</f>
        <v>0</v>
      </c>
      <c r="W157" s="300"/>
      <c r="X157" s="300"/>
      <c r="Y157" s="300"/>
      <c r="Z157" s="298">
        <f>Recap!AO162</f>
        <v>0</v>
      </c>
      <c r="AA157" s="302"/>
      <c r="AB157" s="105"/>
      <c r="AC157" s="105"/>
      <c r="AD157" s="105"/>
    </row>
    <row r="158" spans="1:30" s="312" customFormat="1" x14ac:dyDescent="0.25">
      <c r="A158" s="299" t="str">
        <f>Recap!D163</f>
        <v>Dw_153</v>
      </c>
      <c r="B158" s="300">
        <f>Recap!AQ163</f>
        <v>0</v>
      </c>
      <c r="C158" s="300">
        <f>Recap!AR163</f>
        <v>0</v>
      </c>
      <c r="D158" s="300">
        <f>Recap!AS163</f>
        <v>0</v>
      </c>
      <c r="E158" s="301"/>
      <c r="F158" s="301"/>
      <c r="G158" s="301"/>
      <c r="H158" s="300">
        <f>Recap!AU163</f>
        <v>0</v>
      </c>
      <c r="I158" s="300">
        <f>Recap!AV163</f>
        <v>0</v>
      </c>
      <c r="J158" s="300">
        <f>Recap!AW163</f>
        <v>0</v>
      </c>
      <c r="K158" s="301"/>
      <c r="L158" s="301"/>
      <c r="M158" s="301"/>
      <c r="N158" s="300">
        <f>Recap!BB163</f>
        <v>0</v>
      </c>
      <c r="O158" s="300">
        <f>Recap!BC163</f>
        <v>0</v>
      </c>
      <c r="P158" s="300">
        <f>Recap!BD163</f>
        <v>0</v>
      </c>
      <c r="Q158" s="300"/>
      <c r="R158" s="300"/>
      <c r="S158" s="300"/>
      <c r="T158" s="300">
        <f>Recap!BF163</f>
        <v>0</v>
      </c>
      <c r="U158" s="300">
        <f>Recap!BG163</f>
        <v>0</v>
      </c>
      <c r="V158" s="300">
        <f>Recap!BH163</f>
        <v>0</v>
      </c>
      <c r="W158" s="300"/>
      <c r="X158" s="300"/>
      <c r="Y158" s="300"/>
      <c r="Z158" s="298">
        <f>Recap!AO163</f>
        <v>0</v>
      </c>
      <c r="AA158" s="302"/>
      <c r="AB158" s="105"/>
      <c r="AC158" s="105"/>
      <c r="AD158" s="105"/>
    </row>
    <row r="159" spans="1:30" s="312" customFormat="1" ht="15.75" customHeight="1" x14ac:dyDescent="0.25">
      <c r="A159" s="299" t="str">
        <f>Recap!D164</f>
        <v>Dw_154</v>
      </c>
      <c r="B159" s="300">
        <f>Recap!AQ164</f>
        <v>0</v>
      </c>
      <c r="C159" s="300">
        <f>Recap!AR164</f>
        <v>0</v>
      </c>
      <c r="D159" s="300">
        <f>Recap!AS164</f>
        <v>0</v>
      </c>
      <c r="E159" s="301"/>
      <c r="F159" s="301"/>
      <c r="G159" s="301"/>
      <c r="H159" s="300">
        <f>Recap!AU164</f>
        <v>0</v>
      </c>
      <c r="I159" s="300">
        <f>Recap!AV164</f>
        <v>0</v>
      </c>
      <c r="J159" s="300">
        <f>Recap!AW164</f>
        <v>0</v>
      </c>
      <c r="K159" s="301"/>
      <c r="L159" s="301"/>
      <c r="M159" s="301"/>
      <c r="N159" s="300">
        <f>Recap!BB164</f>
        <v>0</v>
      </c>
      <c r="O159" s="300">
        <f>Recap!BC164</f>
        <v>0</v>
      </c>
      <c r="P159" s="300">
        <f>Recap!BD164</f>
        <v>0</v>
      </c>
      <c r="Q159" s="300"/>
      <c r="R159" s="300"/>
      <c r="S159" s="300"/>
      <c r="T159" s="300">
        <f>Recap!BF164</f>
        <v>0</v>
      </c>
      <c r="U159" s="300">
        <f>Recap!BG164</f>
        <v>0</v>
      </c>
      <c r="V159" s="300">
        <f>Recap!BH164</f>
        <v>0</v>
      </c>
      <c r="W159" s="300"/>
      <c r="X159" s="300"/>
      <c r="Y159" s="300"/>
      <c r="Z159" s="298">
        <f>Recap!AO164</f>
        <v>0</v>
      </c>
      <c r="AA159" s="302"/>
      <c r="AB159" s="105"/>
      <c r="AC159" s="105"/>
      <c r="AD159" s="105"/>
    </row>
    <row r="160" spans="1:30" s="312" customFormat="1" x14ac:dyDescent="0.25">
      <c r="A160" s="299" t="str">
        <f>Recap!D165</f>
        <v>Dw_155</v>
      </c>
      <c r="B160" s="300">
        <f>Recap!AQ165</f>
        <v>0</v>
      </c>
      <c r="C160" s="300">
        <f>Recap!AR165</f>
        <v>0</v>
      </c>
      <c r="D160" s="300">
        <f>Recap!AS165</f>
        <v>0</v>
      </c>
      <c r="E160" s="301"/>
      <c r="F160" s="301"/>
      <c r="G160" s="301"/>
      <c r="H160" s="300">
        <f>Recap!AU165</f>
        <v>0</v>
      </c>
      <c r="I160" s="300">
        <f>Recap!AV165</f>
        <v>0</v>
      </c>
      <c r="J160" s="300">
        <f>Recap!AW165</f>
        <v>0</v>
      </c>
      <c r="K160" s="301"/>
      <c r="L160" s="301"/>
      <c r="M160" s="301"/>
      <c r="N160" s="300">
        <f>Recap!BB165</f>
        <v>0</v>
      </c>
      <c r="O160" s="300">
        <f>Recap!BC165</f>
        <v>0</v>
      </c>
      <c r="P160" s="300">
        <f>Recap!BD165</f>
        <v>0</v>
      </c>
      <c r="Q160" s="300"/>
      <c r="R160" s="300"/>
      <c r="S160" s="300"/>
      <c r="T160" s="300">
        <f>Recap!BF165</f>
        <v>0</v>
      </c>
      <c r="U160" s="300">
        <f>Recap!BG165</f>
        <v>0</v>
      </c>
      <c r="V160" s="300">
        <f>Recap!BH165</f>
        <v>0</v>
      </c>
      <c r="W160" s="300"/>
      <c r="X160" s="300"/>
      <c r="Y160" s="300"/>
      <c r="Z160" s="298">
        <f>Recap!AO165</f>
        <v>0</v>
      </c>
      <c r="AA160" s="302"/>
      <c r="AB160" s="105"/>
      <c r="AC160" s="105"/>
      <c r="AD160" s="105"/>
    </row>
    <row r="161" spans="1:30" s="312" customFormat="1" x14ac:dyDescent="0.25">
      <c r="A161" s="299" t="str">
        <f>Recap!D166</f>
        <v>Dw_156</v>
      </c>
      <c r="B161" s="300">
        <f>Recap!AQ166</f>
        <v>0</v>
      </c>
      <c r="C161" s="300">
        <f>Recap!AR166</f>
        <v>0</v>
      </c>
      <c r="D161" s="300">
        <f>Recap!AS166</f>
        <v>0</v>
      </c>
      <c r="E161" s="301"/>
      <c r="F161" s="301"/>
      <c r="G161" s="301"/>
      <c r="H161" s="300">
        <f>Recap!AU166</f>
        <v>0</v>
      </c>
      <c r="I161" s="300">
        <f>Recap!AV166</f>
        <v>0</v>
      </c>
      <c r="J161" s="300">
        <f>Recap!AW166</f>
        <v>0</v>
      </c>
      <c r="K161" s="301"/>
      <c r="L161" s="301"/>
      <c r="M161" s="301"/>
      <c r="N161" s="300">
        <f>Recap!BB166</f>
        <v>0</v>
      </c>
      <c r="O161" s="300">
        <f>Recap!BC166</f>
        <v>0</v>
      </c>
      <c r="P161" s="300">
        <f>Recap!BD166</f>
        <v>0</v>
      </c>
      <c r="Q161" s="300"/>
      <c r="R161" s="300"/>
      <c r="S161" s="300"/>
      <c r="T161" s="300">
        <f>Recap!BF166</f>
        <v>0</v>
      </c>
      <c r="U161" s="300">
        <f>Recap!BG166</f>
        <v>0</v>
      </c>
      <c r="V161" s="300">
        <f>Recap!BH166</f>
        <v>0</v>
      </c>
      <c r="W161" s="300"/>
      <c r="X161" s="300"/>
      <c r="Y161" s="300"/>
      <c r="Z161" s="298">
        <f>Recap!AO166</f>
        <v>0</v>
      </c>
      <c r="AA161" s="302"/>
      <c r="AB161" s="105"/>
      <c r="AC161" s="105"/>
      <c r="AD161" s="105"/>
    </row>
    <row r="162" spans="1:30" s="312" customFormat="1" ht="15.75" customHeight="1" x14ac:dyDescent="0.25">
      <c r="A162" s="299" t="str">
        <f>Recap!D167</f>
        <v>Dw_157</v>
      </c>
      <c r="B162" s="300">
        <f>Recap!AQ167</f>
        <v>0</v>
      </c>
      <c r="C162" s="300">
        <f>Recap!AR167</f>
        <v>0</v>
      </c>
      <c r="D162" s="300">
        <f>Recap!AS167</f>
        <v>0</v>
      </c>
      <c r="E162" s="301"/>
      <c r="F162" s="301"/>
      <c r="G162" s="301"/>
      <c r="H162" s="300">
        <f>Recap!AU167</f>
        <v>0</v>
      </c>
      <c r="I162" s="300">
        <f>Recap!AV167</f>
        <v>0</v>
      </c>
      <c r="J162" s="300">
        <f>Recap!AW167</f>
        <v>0</v>
      </c>
      <c r="K162" s="301"/>
      <c r="L162" s="301"/>
      <c r="M162" s="301"/>
      <c r="N162" s="300">
        <f>Recap!BB167</f>
        <v>0</v>
      </c>
      <c r="O162" s="300">
        <f>Recap!BC167</f>
        <v>0</v>
      </c>
      <c r="P162" s="300">
        <f>Recap!BD167</f>
        <v>0</v>
      </c>
      <c r="Q162" s="300"/>
      <c r="R162" s="300"/>
      <c r="S162" s="300"/>
      <c r="T162" s="300">
        <f>Recap!BF167</f>
        <v>0</v>
      </c>
      <c r="U162" s="300">
        <f>Recap!BG167</f>
        <v>0</v>
      </c>
      <c r="V162" s="300">
        <f>Recap!BH167</f>
        <v>0</v>
      </c>
      <c r="W162" s="300"/>
      <c r="X162" s="300"/>
      <c r="Y162" s="300"/>
      <c r="Z162" s="298">
        <f>Recap!AO167</f>
        <v>0</v>
      </c>
      <c r="AA162" s="302"/>
      <c r="AB162" s="105"/>
      <c r="AC162" s="105"/>
      <c r="AD162" s="105"/>
    </row>
    <row r="163" spans="1:30" s="312" customFormat="1" x14ac:dyDescent="0.25">
      <c r="A163" s="299" t="str">
        <f>Recap!D168</f>
        <v>Dw_158</v>
      </c>
      <c r="B163" s="300">
        <f>Recap!AQ168</f>
        <v>0</v>
      </c>
      <c r="C163" s="300">
        <f>Recap!AR168</f>
        <v>0</v>
      </c>
      <c r="D163" s="300">
        <f>Recap!AS168</f>
        <v>0</v>
      </c>
      <c r="E163" s="301"/>
      <c r="F163" s="301"/>
      <c r="G163" s="301"/>
      <c r="H163" s="300">
        <f>Recap!AU168</f>
        <v>0</v>
      </c>
      <c r="I163" s="300">
        <f>Recap!AV168</f>
        <v>0</v>
      </c>
      <c r="J163" s="300">
        <f>Recap!AW168</f>
        <v>0</v>
      </c>
      <c r="K163" s="301"/>
      <c r="L163" s="301"/>
      <c r="M163" s="301"/>
      <c r="N163" s="300">
        <f>Recap!BB168</f>
        <v>0</v>
      </c>
      <c r="O163" s="300">
        <f>Recap!BC168</f>
        <v>0</v>
      </c>
      <c r="P163" s="300">
        <f>Recap!BD168</f>
        <v>0</v>
      </c>
      <c r="Q163" s="300"/>
      <c r="R163" s="300"/>
      <c r="S163" s="300"/>
      <c r="T163" s="300">
        <f>Recap!BF168</f>
        <v>0</v>
      </c>
      <c r="U163" s="300">
        <f>Recap!BG168</f>
        <v>0</v>
      </c>
      <c r="V163" s="300">
        <f>Recap!BH168</f>
        <v>0</v>
      </c>
      <c r="W163" s="300"/>
      <c r="X163" s="300"/>
      <c r="Y163" s="300"/>
      <c r="Z163" s="298">
        <f>Recap!AO168</f>
        <v>0</v>
      </c>
      <c r="AA163" s="302"/>
      <c r="AB163" s="105"/>
      <c r="AC163" s="105"/>
      <c r="AD163" s="105"/>
    </row>
    <row r="164" spans="1:30" s="312" customFormat="1" x14ac:dyDescent="0.25">
      <c r="A164" s="299" t="str">
        <f>Recap!D169</f>
        <v>Dw_159</v>
      </c>
      <c r="B164" s="300">
        <f>Recap!AQ169</f>
        <v>0</v>
      </c>
      <c r="C164" s="300">
        <f>Recap!AR169</f>
        <v>0</v>
      </c>
      <c r="D164" s="300">
        <f>Recap!AS169</f>
        <v>0</v>
      </c>
      <c r="E164" s="301"/>
      <c r="F164" s="301"/>
      <c r="G164" s="301"/>
      <c r="H164" s="300">
        <f>Recap!AU169</f>
        <v>0</v>
      </c>
      <c r="I164" s="300">
        <f>Recap!AV169</f>
        <v>0</v>
      </c>
      <c r="J164" s="300">
        <f>Recap!AW169</f>
        <v>0</v>
      </c>
      <c r="K164" s="301"/>
      <c r="L164" s="301"/>
      <c r="M164" s="301"/>
      <c r="N164" s="300">
        <f>Recap!BB169</f>
        <v>0</v>
      </c>
      <c r="O164" s="300">
        <f>Recap!BC169</f>
        <v>0</v>
      </c>
      <c r="P164" s="300">
        <f>Recap!BD169</f>
        <v>0</v>
      </c>
      <c r="Q164" s="300"/>
      <c r="R164" s="300"/>
      <c r="S164" s="300"/>
      <c r="T164" s="300">
        <f>Recap!BF169</f>
        <v>0</v>
      </c>
      <c r="U164" s="300">
        <f>Recap!BG169</f>
        <v>0</v>
      </c>
      <c r="V164" s="300">
        <f>Recap!BH169</f>
        <v>0</v>
      </c>
      <c r="W164" s="300"/>
      <c r="X164" s="300"/>
      <c r="Y164" s="300"/>
      <c r="Z164" s="298">
        <f>Recap!AO169</f>
        <v>0</v>
      </c>
      <c r="AA164" s="302"/>
      <c r="AB164" s="105"/>
      <c r="AC164" s="105"/>
      <c r="AD164" s="105"/>
    </row>
    <row r="165" spans="1:30" s="312" customFormat="1" x14ac:dyDescent="0.25">
      <c r="A165" s="299" t="str">
        <f>Recap!D170</f>
        <v>Dw_160</v>
      </c>
      <c r="B165" s="300">
        <f>Recap!AQ170</f>
        <v>0</v>
      </c>
      <c r="C165" s="300">
        <f>Recap!AR170</f>
        <v>0</v>
      </c>
      <c r="D165" s="300">
        <f>Recap!AS170</f>
        <v>0</v>
      </c>
      <c r="E165" s="301"/>
      <c r="F165" s="301"/>
      <c r="G165" s="301"/>
      <c r="H165" s="300">
        <f>Recap!AU170</f>
        <v>0</v>
      </c>
      <c r="I165" s="300">
        <f>Recap!AV170</f>
        <v>0</v>
      </c>
      <c r="J165" s="300">
        <f>Recap!AW170</f>
        <v>0</v>
      </c>
      <c r="K165" s="301"/>
      <c r="L165" s="301"/>
      <c r="M165" s="301"/>
      <c r="N165" s="300">
        <f>Recap!BB170</f>
        <v>0</v>
      </c>
      <c r="O165" s="300">
        <f>Recap!BC170</f>
        <v>0</v>
      </c>
      <c r="P165" s="300">
        <f>Recap!BD170</f>
        <v>0</v>
      </c>
      <c r="Q165" s="300"/>
      <c r="R165" s="300"/>
      <c r="S165" s="300"/>
      <c r="T165" s="300">
        <f>Recap!BF170</f>
        <v>0</v>
      </c>
      <c r="U165" s="300">
        <f>Recap!BG170</f>
        <v>0</v>
      </c>
      <c r="V165" s="300">
        <f>Recap!BH170</f>
        <v>0</v>
      </c>
      <c r="W165" s="300"/>
      <c r="X165" s="300"/>
      <c r="Y165" s="300"/>
      <c r="Z165" s="298">
        <f>Recap!AO170</f>
        <v>0</v>
      </c>
      <c r="AA165" s="302"/>
      <c r="AB165" s="105"/>
      <c r="AC165" s="105"/>
      <c r="AD165" s="105"/>
    </row>
    <row r="166" spans="1:30" s="312" customFormat="1" x14ac:dyDescent="0.25">
      <c r="A166" s="299" t="str">
        <f>Recap!D171</f>
        <v>Dw_161</v>
      </c>
      <c r="B166" s="300">
        <f>Recap!AQ171</f>
        <v>0</v>
      </c>
      <c r="C166" s="300">
        <f>Recap!AR171</f>
        <v>0</v>
      </c>
      <c r="D166" s="300">
        <f>Recap!AS171</f>
        <v>0</v>
      </c>
      <c r="E166" s="301"/>
      <c r="F166" s="301"/>
      <c r="G166" s="301"/>
      <c r="H166" s="300">
        <f>Recap!AU171</f>
        <v>0</v>
      </c>
      <c r="I166" s="300">
        <f>Recap!AV171</f>
        <v>0</v>
      </c>
      <c r="J166" s="300">
        <f>Recap!AW171</f>
        <v>0</v>
      </c>
      <c r="K166" s="301"/>
      <c r="L166" s="301"/>
      <c r="M166" s="301"/>
      <c r="N166" s="300">
        <f>Recap!BB171</f>
        <v>0</v>
      </c>
      <c r="O166" s="300">
        <f>Recap!BC171</f>
        <v>0</v>
      </c>
      <c r="P166" s="300">
        <f>Recap!BD171</f>
        <v>0</v>
      </c>
      <c r="Q166" s="300"/>
      <c r="R166" s="300"/>
      <c r="S166" s="300"/>
      <c r="T166" s="300">
        <f>Recap!BF171</f>
        <v>0</v>
      </c>
      <c r="U166" s="300">
        <f>Recap!BG171</f>
        <v>0</v>
      </c>
      <c r="V166" s="300">
        <f>Recap!BH171</f>
        <v>0</v>
      </c>
      <c r="W166" s="300"/>
      <c r="X166" s="300"/>
      <c r="Y166" s="300"/>
      <c r="Z166" s="298">
        <f>Recap!AO171</f>
        <v>0</v>
      </c>
      <c r="AA166" s="302"/>
      <c r="AB166" s="105"/>
      <c r="AC166" s="105"/>
      <c r="AD166" s="105"/>
    </row>
    <row r="167" spans="1:30" s="312" customFormat="1" x14ac:dyDescent="0.25">
      <c r="A167" s="299" t="str">
        <f>Recap!D172</f>
        <v>Dw_162</v>
      </c>
      <c r="B167" s="300">
        <f>Recap!AQ172</f>
        <v>0</v>
      </c>
      <c r="C167" s="300">
        <f>Recap!AR172</f>
        <v>0</v>
      </c>
      <c r="D167" s="300">
        <f>Recap!AS172</f>
        <v>0</v>
      </c>
      <c r="E167" s="301"/>
      <c r="F167" s="301"/>
      <c r="G167" s="301"/>
      <c r="H167" s="300">
        <f>Recap!AU172</f>
        <v>0</v>
      </c>
      <c r="I167" s="300">
        <f>Recap!AV172</f>
        <v>0</v>
      </c>
      <c r="J167" s="300">
        <f>Recap!AW172</f>
        <v>0</v>
      </c>
      <c r="K167" s="301"/>
      <c r="L167" s="301"/>
      <c r="M167" s="301"/>
      <c r="N167" s="300">
        <f>Recap!BB172</f>
        <v>0</v>
      </c>
      <c r="O167" s="300">
        <f>Recap!BC172</f>
        <v>0</v>
      </c>
      <c r="P167" s="300">
        <f>Recap!BD172</f>
        <v>0</v>
      </c>
      <c r="Q167" s="300"/>
      <c r="R167" s="300"/>
      <c r="S167" s="300"/>
      <c r="T167" s="300">
        <f>Recap!BF172</f>
        <v>0</v>
      </c>
      <c r="U167" s="300">
        <f>Recap!BG172</f>
        <v>0</v>
      </c>
      <c r="V167" s="300">
        <f>Recap!BH172</f>
        <v>0</v>
      </c>
      <c r="W167" s="300"/>
      <c r="X167" s="300"/>
      <c r="Y167" s="300"/>
      <c r="Z167" s="298">
        <f>Recap!AO172</f>
        <v>0</v>
      </c>
      <c r="AA167" s="302"/>
      <c r="AB167" s="105"/>
      <c r="AC167" s="105"/>
      <c r="AD167" s="105"/>
    </row>
    <row r="168" spans="1:30" s="312" customFormat="1" ht="15.75" customHeight="1" x14ac:dyDescent="0.25">
      <c r="A168" s="299" t="str">
        <f>Recap!D173</f>
        <v>Dw_163</v>
      </c>
      <c r="B168" s="300">
        <f>Recap!AQ173</f>
        <v>0</v>
      </c>
      <c r="C168" s="300">
        <f>Recap!AR173</f>
        <v>0</v>
      </c>
      <c r="D168" s="300">
        <f>Recap!AS173</f>
        <v>0</v>
      </c>
      <c r="E168" s="301"/>
      <c r="F168" s="301"/>
      <c r="G168" s="301"/>
      <c r="H168" s="300">
        <f>Recap!AU173</f>
        <v>0</v>
      </c>
      <c r="I168" s="300">
        <f>Recap!AV173</f>
        <v>0</v>
      </c>
      <c r="J168" s="300">
        <f>Recap!AW173</f>
        <v>0</v>
      </c>
      <c r="K168" s="301"/>
      <c r="L168" s="301"/>
      <c r="M168" s="301"/>
      <c r="N168" s="300">
        <f>Recap!BB173</f>
        <v>0</v>
      </c>
      <c r="O168" s="300">
        <f>Recap!BC173</f>
        <v>0</v>
      </c>
      <c r="P168" s="300">
        <f>Recap!BD173</f>
        <v>0</v>
      </c>
      <c r="Q168" s="300"/>
      <c r="R168" s="300"/>
      <c r="S168" s="300"/>
      <c r="T168" s="300">
        <f>Recap!BF173</f>
        <v>0</v>
      </c>
      <c r="U168" s="300">
        <f>Recap!BG173</f>
        <v>0</v>
      </c>
      <c r="V168" s="300">
        <f>Recap!BH173</f>
        <v>0</v>
      </c>
      <c r="W168" s="300"/>
      <c r="X168" s="300"/>
      <c r="Y168" s="300"/>
      <c r="Z168" s="298">
        <f>Recap!AO173</f>
        <v>0</v>
      </c>
      <c r="AA168" s="302"/>
      <c r="AB168" s="105"/>
      <c r="AC168" s="105"/>
      <c r="AD168" s="105"/>
    </row>
    <row r="169" spans="1:30" s="312" customFormat="1" x14ac:dyDescent="0.25">
      <c r="A169" s="299" t="str">
        <f>Recap!D174</f>
        <v>Dw_164</v>
      </c>
      <c r="B169" s="300">
        <f>Recap!AQ174</f>
        <v>0</v>
      </c>
      <c r="C169" s="300">
        <f>Recap!AR174</f>
        <v>0</v>
      </c>
      <c r="D169" s="300">
        <f>Recap!AS174</f>
        <v>0</v>
      </c>
      <c r="E169" s="301"/>
      <c r="F169" s="301"/>
      <c r="G169" s="301"/>
      <c r="H169" s="300">
        <f>Recap!AU174</f>
        <v>0</v>
      </c>
      <c r="I169" s="300">
        <f>Recap!AV174</f>
        <v>0</v>
      </c>
      <c r="J169" s="300">
        <f>Recap!AW174</f>
        <v>0</v>
      </c>
      <c r="K169" s="301"/>
      <c r="L169" s="301"/>
      <c r="M169" s="301"/>
      <c r="N169" s="300">
        <f>Recap!BB174</f>
        <v>0</v>
      </c>
      <c r="O169" s="300">
        <f>Recap!BC174</f>
        <v>0</v>
      </c>
      <c r="P169" s="300">
        <f>Recap!BD174</f>
        <v>0</v>
      </c>
      <c r="Q169" s="300"/>
      <c r="R169" s="300"/>
      <c r="S169" s="300"/>
      <c r="T169" s="300">
        <f>Recap!BF174</f>
        <v>0</v>
      </c>
      <c r="U169" s="300">
        <f>Recap!BG174</f>
        <v>0</v>
      </c>
      <c r="V169" s="300">
        <f>Recap!BH174</f>
        <v>0</v>
      </c>
      <c r="W169" s="300"/>
      <c r="X169" s="300"/>
      <c r="Y169" s="300"/>
      <c r="Z169" s="298">
        <f>Recap!AO174</f>
        <v>0</v>
      </c>
      <c r="AA169" s="302"/>
      <c r="AB169" s="105"/>
      <c r="AC169" s="105"/>
      <c r="AD169" s="105"/>
    </row>
    <row r="170" spans="1:30" s="312" customFormat="1" x14ac:dyDescent="0.25">
      <c r="A170" s="299" t="str">
        <f>Recap!D175</f>
        <v>Dw_165</v>
      </c>
      <c r="B170" s="300">
        <f>Recap!AQ175</f>
        <v>0</v>
      </c>
      <c r="C170" s="300">
        <f>Recap!AR175</f>
        <v>0</v>
      </c>
      <c r="D170" s="300">
        <f>Recap!AS175</f>
        <v>0</v>
      </c>
      <c r="E170" s="301"/>
      <c r="F170" s="301"/>
      <c r="G170" s="301"/>
      <c r="H170" s="300">
        <f>Recap!AU175</f>
        <v>0</v>
      </c>
      <c r="I170" s="300">
        <f>Recap!AV175</f>
        <v>0</v>
      </c>
      <c r="J170" s="300">
        <f>Recap!AW175</f>
        <v>0</v>
      </c>
      <c r="K170" s="301"/>
      <c r="L170" s="301"/>
      <c r="M170" s="301"/>
      <c r="N170" s="300">
        <f>Recap!BB175</f>
        <v>0</v>
      </c>
      <c r="O170" s="300">
        <f>Recap!BC175</f>
        <v>0</v>
      </c>
      <c r="P170" s="300">
        <f>Recap!BD175</f>
        <v>0</v>
      </c>
      <c r="Q170" s="300"/>
      <c r="R170" s="300"/>
      <c r="S170" s="300"/>
      <c r="T170" s="300">
        <f>Recap!BF175</f>
        <v>0</v>
      </c>
      <c r="U170" s="300">
        <f>Recap!BG175</f>
        <v>0</v>
      </c>
      <c r="V170" s="300">
        <f>Recap!BH175</f>
        <v>0</v>
      </c>
      <c r="W170" s="300"/>
      <c r="X170" s="300"/>
      <c r="Y170" s="300"/>
      <c r="Z170" s="298">
        <f>Recap!AO175</f>
        <v>0</v>
      </c>
      <c r="AA170" s="302"/>
      <c r="AB170" s="105"/>
      <c r="AC170" s="105"/>
      <c r="AD170" s="105"/>
    </row>
    <row r="171" spans="1:30" s="312" customFormat="1" x14ac:dyDescent="0.25">
      <c r="A171" s="299" t="str">
        <f>Recap!D176</f>
        <v>Dw_166</v>
      </c>
      <c r="B171" s="300">
        <f>Recap!AQ176</f>
        <v>0</v>
      </c>
      <c r="C171" s="300">
        <f>Recap!AR176</f>
        <v>0</v>
      </c>
      <c r="D171" s="300">
        <f>Recap!AS176</f>
        <v>0</v>
      </c>
      <c r="E171" s="301"/>
      <c r="F171" s="301"/>
      <c r="G171" s="301"/>
      <c r="H171" s="300">
        <f>Recap!AU176</f>
        <v>0</v>
      </c>
      <c r="I171" s="300">
        <f>Recap!AV176</f>
        <v>0</v>
      </c>
      <c r="J171" s="300">
        <f>Recap!AW176</f>
        <v>0</v>
      </c>
      <c r="K171" s="301"/>
      <c r="L171" s="301"/>
      <c r="M171" s="301"/>
      <c r="N171" s="300">
        <f>Recap!BB176</f>
        <v>0</v>
      </c>
      <c r="O171" s="300">
        <f>Recap!BC176</f>
        <v>0</v>
      </c>
      <c r="P171" s="300">
        <f>Recap!BD176</f>
        <v>0</v>
      </c>
      <c r="Q171" s="300"/>
      <c r="R171" s="300"/>
      <c r="S171" s="300"/>
      <c r="T171" s="300">
        <f>Recap!BF176</f>
        <v>0</v>
      </c>
      <c r="U171" s="300">
        <f>Recap!BG176</f>
        <v>0</v>
      </c>
      <c r="V171" s="300">
        <f>Recap!BH176</f>
        <v>0</v>
      </c>
      <c r="W171" s="300"/>
      <c r="X171" s="300"/>
      <c r="Y171" s="300"/>
      <c r="Z171" s="298">
        <f>Recap!AO176</f>
        <v>0</v>
      </c>
      <c r="AA171" s="302"/>
      <c r="AB171" s="105"/>
      <c r="AC171" s="105"/>
      <c r="AD171" s="105"/>
    </row>
    <row r="172" spans="1:30" s="312" customFormat="1" x14ac:dyDescent="0.25">
      <c r="A172" s="299" t="str">
        <f>Recap!D177</f>
        <v>Dw_167</v>
      </c>
      <c r="B172" s="300">
        <f>Recap!AQ177</f>
        <v>0</v>
      </c>
      <c r="C172" s="300">
        <f>Recap!AR177</f>
        <v>0</v>
      </c>
      <c r="D172" s="300">
        <f>Recap!AS177</f>
        <v>0</v>
      </c>
      <c r="E172" s="301"/>
      <c r="F172" s="301"/>
      <c r="G172" s="301"/>
      <c r="H172" s="300">
        <f>Recap!AU177</f>
        <v>0</v>
      </c>
      <c r="I172" s="300">
        <f>Recap!AV177</f>
        <v>0</v>
      </c>
      <c r="J172" s="300">
        <f>Recap!AW177</f>
        <v>0</v>
      </c>
      <c r="K172" s="301"/>
      <c r="L172" s="301"/>
      <c r="M172" s="301"/>
      <c r="N172" s="300">
        <f>Recap!BB177</f>
        <v>0</v>
      </c>
      <c r="O172" s="300">
        <f>Recap!BC177</f>
        <v>0</v>
      </c>
      <c r="P172" s="300">
        <f>Recap!BD177</f>
        <v>0</v>
      </c>
      <c r="Q172" s="300"/>
      <c r="R172" s="300"/>
      <c r="S172" s="300"/>
      <c r="T172" s="300">
        <f>Recap!BF177</f>
        <v>0</v>
      </c>
      <c r="U172" s="300">
        <f>Recap!BG177</f>
        <v>0</v>
      </c>
      <c r="V172" s="300">
        <f>Recap!BH177</f>
        <v>0</v>
      </c>
      <c r="W172" s="300"/>
      <c r="X172" s="300"/>
      <c r="Y172" s="300"/>
      <c r="Z172" s="298">
        <f>Recap!AO177</f>
        <v>0</v>
      </c>
      <c r="AA172" s="302"/>
      <c r="AB172" s="105"/>
      <c r="AC172" s="105"/>
      <c r="AD172" s="105"/>
    </row>
    <row r="173" spans="1:30" s="312" customFormat="1" ht="15.75" customHeight="1" x14ac:dyDescent="0.25">
      <c r="A173" s="299" t="str">
        <f>Recap!D178</f>
        <v>Dw_168</v>
      </c>
      <c r="B173" s="300">
        <f>Recap!AQ178</f>
        <v>0</v>
      </c>
      <c r="C173" s="300">
        <f>Recap!AR178</f>
        <v>0</v>
      </c>
      <c r="D173" s="300">
        <f>Recap!AS178</f>
        <v>0</v>
      </c>
      <c r="E173" s="301"/>
      <c r="F173" s="301"/>
      <c r="G173" s="301"/>
      <c r="H173" s="300">
        <f>Recap!AU178</f>
        <v>0</v>
      </c>
      <c r="I173" s="300">
        <f>Recap!AV178</f>
        <v>0</v>
      </c>
      <c r="J173" s="300">
        <f>Recap!AW178</f>
        <v>0</v>
      </c>
      <c r="K173" s="301"/>
      <c r="L173" s="301"/>
      <c r="M173" s="301"/>
      <c r="N173" s="300">
        <f>Recap!BB178</f>
        <v>0</v>
      </c>
      <c r="O173" s="300">
        <f>Recap!BC178</f>
        <v>0</v>
      </c>
      <c r="P173" s="300">
        <f>Recap!BD178</f>
        <v>0</v>
      </c>
      <c r="Q173" s="300"/>
      <c r="R173" s="300"/>
      <c r="S173" s="300"/>
      <c r="T173" s="300">
        <f>Recap!BF178</f>
        <v>0</v>
      </c>
      <c r="U173" s="300">
        <f>Recap!BG178</f>
        <v>0</v>
      </c>
      <c r="V173" s="300">
        <f>Recap!BH178</f>
        <v>0</v>
      </c>
      <c r="W173" s="300"/>
      <c r="X173" s="300"/>
      <c r="Y173" s="300"/>
      <c r="Z173" s="298">
        <f>Recap!AO178</f>
        <v>0</v>
      </c>
      <c r="AA173" s="302"/>
      <c r="AB173" s="105"/>
      <c r="AC173" s="105"/>
      <c r="AD173" s="105"/>
    </row>
    <row r="174" spans="1:30" s="312" customFormat="1" ht="15.75" customHeight="1" x14ac:dyDescent="0.25">
      <c r="A174" s="299" t="str">
        <f>Recap!D179</f>
        <v>Dw_169</v>
      </c>
      <c r="B174" s="300">
        <f>Recap!AQ179</f>
        <v>0</v>
      </c>
      <c r="C174" s="300">
        <f>Recap!AR179</f>
        <v>0</v>
      </c>
      <c r="D174" s="300">
        <f>Recap!AS179</f>
        <v>0</v>
      </c>
      <c r="E174" s="301"/>
      <c r="F174" s="301"/>
      <c r="G174" s="301"/>
      <c r="H174" s="300">
        <f>Recap!AU179</f>
        <v>0</v>
      </c>
      <c r="I174" s="300">
        <f>Recap!AV179</f>
        <v>0</v>
      </c>
      <c r="J174" s="300">
        <f>Recap!AW179</f>
        <v>0</v>
      </c>
      <c r="K174" s="301"/>
      <c r="L174" s="301"/>
      <c r="M174" s="301"/>
      <c r="N174" s="300">
        <f>Recap!BB179</f>
        <v>0</v>
      </c>
      <c r="O174" s="300">
        <f>Recap!BC179</f>
        <v>0</v>
      </c>
      <c r="P174" s="300">
        <f>Recap!BD179</f>
        <v>0</v>
      </c>
      <c r="Q174" s="300"/>
      <c r="R174" s="300"/>
      <c r="S174" s="300"/>
      <c r="T174" s="300">
        <f>Recap!BF179</f>
        <v>0</v>
      </c>
      <c r="U174" s="300">
        <f>Recap!BG179</f>
        <v>0</v>
      </c>
      <c r="V174" s="300">
        <f>Recap!BH179</f>
        <v>0</v>
      </c>
      <c r="W174" s="300"/>
      <c r="X174" s="300"/>
      <c r="Y174" s="300"/>
      <c r="Z174" s="298">
        <f>Recap!AO179</f>
        <v>0</v>
      </c>
      <c r="AA174" s="302"/>
      <c r="AB174" s="105"/>
      <c r="AC174" s="105"/>
      <c r="AD174" s="105"/>
    </row>
    <row r="175" spans="1:30" s="312" customFormat="1" x14ac:dyDescent="0.25">
      <c r="A175" s="299" t="str">
        <f>Recap!D180</f>
        <v>Dw_170</v>
      </c>
      <c r="B175" s="300">
        <f>Recap!AQ180</f>
        <v>0</v>
      </c>
      <c r="C175" s="300">
        <f>Recap!AR180</f>
        <v>0</v>
      </c>
      <c r="D175" s="300">
        <f>Recap!AS180</f>
        <v>0</v>
      </c>
      <c r="E175" s="301"/>
      <c r="F175" s="301"/>
      <c r="G175" s="301"/>
      <c r="H175" s="300">
        <f>Recap!AU180</f>
        <v>0</v>
      </c>
      <c r="I175" s="300">
        <f>Recap!AV180</f>
        <v>0</v>
      </c>
      <c r="J175" s="300">
        <f>Recap!AW180</f>
        <v>0</v>
      </c>
      <c r="K175" s="301"/>
      <c r="L175" s="301"/>
      <c r="M175" s="301"/>
      <c r="N175" s="300">
        <f>Recap!BB180</f>
        <v>0</v>
      </c>
      <c r="O175" s="300">
        <f>Recap!BC180</f>
        <v>0</v>
      </c>
      <c r="P175" s="300">
        <f>Recap!BD180</f>
        <v>0</v>
      </c>
      <c r="Q175" s="300"/>
      <c r="R175" s="300"/>
      <c r="S175" s="300"/>
      <c r="T175" s="300">
        <f>Recap!BF180</f>
        <v>0</v>
      </c>
      <c r="U175" s="300">
        <f>Recap!BG180</f>
        <v>0</v>
      </c>
      <c r="V175" s="300">
        <f>Recap!BH180</f>
        <v>0</v>
      </c>
      <c r="W175" s="300"/>
      <c r="X175" s="300"/>
      <c r="Y175" s="300"/>
      <c r="Z175" s="298">
        <f>Recap!AO180</f>
        <v>0</v>
      </c>
      <c r="AA175" s="302"/>
      <c r="AB175" s="105"/>
      <c r="AC175" s="105"/>
      <c r="AD175" s="105"/>
    </row>
    <row r="176" spans="1:30" s="312" customFormat="1" x14ac:dyDescent="0.25">
      <c r="A176" s="299" t="str">
        <f>Recap!D181</f>
        <v>Dw_171</v>
      </c>
      <c r="B176" s="300">
        <f>Recap!AQ181</f>
        <v>0</v>
      </c>
      <c r="C176" s="300">
        <f>Recap!AR181</f>
        <v>0</v>
      </c>
      <c r="D176" s="300">
        <f>Recap!AS181</f>
        <v>0</v>
      </c>
      <c r="E176" s="301"/>
      <c r="F176" s="301"/>
      <c r="G176" s="301"/>
      <c r="H176" s="300">
        <f>Recap!AU181</f>
        <v>0</v>
      </c>
      <c r="I176" s="300">
        <f>Recap!AV181</f>
        <v>0</v>
      </c>
      <c r="J176" s="300">
        <f>Recap!AW181</f>
        <v>0</v>
      </c>
      <c r="K176" s="301"/>
      <c r="L176" s="301"/>
      <c r="M176" s="301"/>
      <c r="N176" s="300">
        <f>Recap!BB181</f>
        <v>0</v>
      </c>
      <c r="O176" s="300">
        <f>Recap!BC181</f>
        <v>0</v>
      </c>
      <c r="P176" s="300">
        <f>Recap!BD181</f>
        <v>0</v>
      </c>
      <c r="Q176" s="300"/>
      <c r="R176" s="300"/>
      <c r="S176" s="300"/>
      <c r="T176" s="300">
        <f>Recap!BF181</f>
        <v>0</v>
      </c>
      <c r="U176" s="300">
        <f>Recap!BG181</f>
        <v>0</v>
      </c>
      <c r="V176" s="300">
        <f>Recap!BH181</f>
        <v>0</v>
      </c>
      <c r="W176" s="300"/>
      <c r="X176" s="300"/>
      <c r="Y176" s="300"/>
      <c r="Z176" s="298">
        <f>Recap!AO181</f>
        <v>0</v>
      </c>
      <c r="AA176" s="302"/>
      <c r="AB176" s="105"/>
      <c r="AC176" s="105"/>
      <c r="AD176" s="105"/>
    </row>
    <row r="177" spans="1:30" s="312" customFormat="1" x14ac:dyDescent="0.25">
      <c r="A177" s="299" t="str">
        <f>Recap!D182</f>
        <v>Dw_172</v>
      </c>
      <c r="B177" s="300">
        <f>Recap!AQ182</f>
        <v>0</v>
      </c>
      <c r="C177" s="300">
        <f>Recap!AR182</f>
        <v>0</v>
      </c>
      <c r="D177" s="300">
        <f>Recap!AS182</f>
        <v>0</v>
      </c>
      <c r="E177" s="301"/>
      <c r="F177" s="301"/>
      <c r="G177" s="301"/>
      <c r="H177" s="300">
        <f>Recap!AU182</f>
        <v>0</v>
      </c>
      <c r="I177" s="300">
        <f>Recap!AV182</f>
        <v>0</v>
      </c>
      <c r="J177" s="300">
        <f>Recap!AW182</f>
        <v>0</v>
      </c>
      <c r="K177" s="301"/>
      <c r="L177" s="301"/>
      <c r="M177" s="301"/>
      <c r="N177" s="300">
        <f>Recap!BB182</f>
        <v>0</v>
      </c>
      <c r="O177" s="300">
        <f>Recap!BC182</f>
        <v>0</v>
      </c>
      <c r="P177" s="300">
        <f>Recap!BD182</f>
        <v>0</v>
      </c>
      <c r="Q177" s="300"/>
      <c r="R177" s="300"/>
      <c r="S177" s="300"/>
      <c r="T177" s="300">
        <f>Recap!BF182</f>
        <v>0</v>
      </c>
      <c r="U177" s="300">
        <f>Recap!BG182</f>
        <v>0</v>
      </c>
      <c r="V177" s="300">
        <f>Recap!BH182</f>
        <v>0</v>
      </c>
      <c r="W177" s="300"/>
      <c r="X177" s="300"/>
      <c r="Y177" s="300"/>
      <c r="Z177" s="298">
        <f>Recap!AO182</f>
        <v>0</v>
      </c>
      <c r="AA177" s="302"/>
      <c r="AB177" s="105"/>
      <c r="AC177" s="105"/>
      <c r="AD177" s="105"/>
    </row>
    <row r="178" spans="1:30" s="312" customFormat="1" ht="15.75" customHeight="1" x14ac:dyDescent="0.25">
      <c r="A178" s="299" t="str">
        <f>Recap!D183</f>
        <v>Dw_173</v>
      </c>
      <c r="B178" s="300">
        <f>Recap!AQ183</f>
        <v>0</v>
      </c>
      <c r="C178" s="300">
        <f>Recap!AR183</f>
        <v>0</v>
      </c>
      <c r="D178" s="300">
        <f>Recap!AS183</f>
        <v>0</v>
      </c>
      <c r="E178" s="301"/>
      <c r="F178" s="301"/>
      <c r="G178" s="301"/>
      <c r="H178" s="300">
        <f>Recap!AU183</f>
        <v>0</v>
      </c>
      <c r="I178" s="300">
        <f>Recap!AV183</f>
        <v>0</v>
      </c>
      <c r="J178" s="300">
        <f>Recap!AW183</f>
        <v>0</v>
      </c>
      <c r="K178" s="301"/>
      <c r="L178" s="301"/>
      <c r="M178" s="301"/>
      <c r="N178" s="300">
        <f>Recap!BB183</f>
        <v>0</v>
      </c>
      <c r="O178" s="300">
        <f>Recap!BC183</f>
        <v>0</v>
      </c>
      <c r="P178" s="300">
        <f>Recap!BD183</f>
        <v>0</v>
      </c>
      <c r="Q178" s="300"/>
      <c r="R178" s="300"/>
      <c r="S178" s="300"/>
      <c r="T178" s="300">
        <f>Recap!BF183</f>
        <v>0</v>
      </c>
      <c r="U178" s="300">
        <f>Recap!BG183</f>
        <v>0</v>
      </c>
      <c r="V178" s="300">
        <f>Recap!BH183</f>
        <v>0</v>
      </c>
      <c r="W178" s="300"/>
      <c r="X178" s="300"/>
      <c r="Y178" s="300"/>
      <c r="Z178" s="298">
        <f>Recap!AO183</f>
        <v>0</v>
      </c>
      <c r="AA178" s="302"/>
      <c r="AB178" s="105"/>
      <c r="AC178" s="105"/>
      <c r="AD178" s="105"/>
    </row>
    <row r="179" spans="1:30" s="312" customFormat="1" x14ac:dyDescent="0.25">
      <c r="A179" s="299" t="str">
        <f>Recap!D184</f>
        <v>Dw_174</v>
      </c>
      <c r="B179" s="300">
        <f>Recap!AQ184</f>
        <v>0</v>
      </c>
      <c r="C179" s="300">
        <f>Recap!AR184</f>
        <v>0</v>
      </c>
      <c r="D179" s="300">
        <f>Recap!AS184</f>
        <v>0</v>
      </c>
      <c r="E179" s="301"/>
      <c r="F179" s="301"/>
      <c r="G179" s="301"/>
      <c r="H179" s="300">
        <f>Recap!AU184</f>
        <v>0</v>
      </c>
      <c r="I179" s="300">
        <f>Recap!AV184</f>
        <v>0</v>
      </c>
      <c r="J179" s="300">
        <f>Recap!AW184</f>
        <v>0</v>
      </c>
      <c r="K179" s="301"/>
      <c r="L179" s="301"/>
      <c r="M179" s="301"/>
      <c r="N179" s="300">
        <f>Recap!BB184</f>
        <v>0</v>
      </c>
      <c r="O179" s="300">
        <f>Recap!BC184</f>
        <v>0</v>
      </c>
      <c r="P179" s="300">
        <f>Recap!BD184</f>
        <v>0</v>
      </c>
      <c r="Q179" s="300"/>
      <c r="R179" s="300"/>
      <c r="S179" s="300"/>
      <c r="T179" s="300">
        <f>Recap!BF184</f>
        <v>0</v>
      </c>
      <c r="U179" s="300">
        <f>Recap!BG184</f>
        <v>0</v>
      </c>
      <c r="V179" s="300">
        <f>Recap!BH184</f>
        <v>0</v>
      </c>
      <c r="W179" s="300"/>
      <c r="X179" s="300"/>
      <c r="Y179" s="300"/>
      <c r="Z179" s="298">
        <f>Recap!AO184</f>
        <v>0</v>
      </c>
      <c r="AA179" s="302"/>
      <c r="AB179" s="105"/>
      <c r="AC179" s="105"/>
      <c r="AD179" s="105"/>
    </row>
    <row r="180" spans="1:30" s="312" customFormat="1" x14ac:dyDescent="0.25">
      <c r="A180" s="299" t="str">
        <f>Recap!D185</f>
        <v>Dw_175</v>
      </c>
      <c r="B180" s="300">
        <f>Recap!AQ185</f>
        <v>0</v>
      </c>
      <c r="C180" s="300">
        <f>Recap!AR185</f>
        <v>0</v>
      </c>
      <c r="D180" s="300">
        <f>Recap!AS185</f>
        <v>0</v>
      </c>
      <c r="E180" s="301"/>
      <c r="F180" s="301"/>
      <c r="G180" s="301"/>
      <c r="H180" s="300">
        <f>Recap!AU185</f>
        <v>0</v>
      </c>
      <c r="I180" s="300">
        <f>Recap!AV185</f>
        <v>0</v>
      </c>
      <c r="J180" s="300">
        <f>Recap!AW185</f>
        <v>0</v>
      </c>
      <c r="K180" s="301"/>
      <c r="L180" s="301"/>
      <c r="M180" s="301"/>
      <c r="N180" s="300">
        <f>Recap!BB185</f>
        <v>0</v>
      </c>
      <c r="O180" s="300">
        <f>Recap!BC185</f>
        <v>0</v>
      </c>
      <c r="P180" s="300">
        <f>Recap!BD185</f>
        <v>0</v>
      </c>
      <c r="Q180" s="300"/>
      <c r="R180" s="300"/>
      <c r="S180" s="300"/>
      <c r="T180" s="300">
        <f>Recap!BF185</f>
        <v>0</v>
      </c>
      <c r="U180" s="300">
        <f>Recap!BG185</f>
        <v>0</v>
      </c>
      <c r="V180" s="300">
        <f>Recap!BH185</f>
        <v>0</v>
      </c>
      <c r="W180" s="300"/>
      <c r="X180" s="300"/>
      <c r="Y180" s="300"/>
      <c r="Z180" s="298">
        <f>Recap!AO185</f>
        <v>0</v>
      </c>
      <c r="AA180" s="302"/>
      <c r="AB180" s="105"/>
      <c r="AC180" s="105"/>
      <c r="AD180" s="105"/>
    </row>
    <row r="181" spans="1:30" s="312" customFormat="1" x14ac:dyDescent="0.25">
      <c r="A181" s="299" t="str">
        <f>Recap!D186</f>
        <v>Dw_176</v>
      </c>
      <c r="B181" s="300">
        <f>Recap!AQ186</f>
        <v>0</v>
      </c>
      <c r="C181" s="300">
        <f>Recap!AR186</f>
        <v>0</v>
      </c>
      <c r="D181" s="300">
        <f>Recap!AS186</f>
        <v>0</v>
      </c>
      <c r="E181" s="301"/>
      <c r="F181" s="301"/>
      <c r="G181" s="301"/>
      <c r="H181" s="300">
        <f>Recap!AU186</f>
        <v>0</v>
      </c>
      <c r="I181" s="300">
        <f>Recap!AV186</f>
        <v>0</v>
      </c>
      <c r="J181" s="300">
        <f>Recap!AW186</f>
        <v>0</v>
      </c>
      <c r="K181" s="301"/>
      <c r="L181" s="301"/>
      <c r="M181" s="301"/>
      <c r="N181" s="300">
        <f>Recap!BB186</f>
        <v>0</v>
      </c>
      <c r="O181" s="300">
        <f>Recap!BC186</f>
        <v>0</v>
      </c>
      <c r="P181" s="300">
        <f>Recap!BD186</f>
        <v>0</v>
      </c>
      <c r="Q181" s="300"/>
      <c r="R181" s="300"/>
      <c r="S181" s="300"/>
      <c r="T181" s="300">
        <f>Recap!BF186</f>
        <v>0</v>
      </c>
      <c r="U181" s="300">
        <f>Recap!BG186</f>
        <v>0</v>
      </c>
      <c r="V181" s="300">
        <f>Recap!BH186</f>
        <v>0</v>
      </c>
      <c r="W181" s="300"/>
      <c r="X181" s="300"/>
      <c r="Y181" s="300"/>
      <c r="Z181" s="298">
        <f>Recap!AO186</f>
        <v>0</v>
      </c>
      <c r="AA181" s="302"/>
      <c r="AB181" s="105"/>
      <c r="AC181" s="105"/>
      <c r="AD181" s="105"/>
    </row>
    <row r="182" spans="1:30" s="312" customFormat="1" x14ac:dyDescent="0.25">
      <c r="A182" s="299" t="str">
        <f>Recap!D187</f>
        <v>Dw_177</v>
      </c>
      <c r="B182" s="300">
        <f>Recap!AQ187</f>
        <v>0</v>
      </c>
      <c r="C182" s="300">
        <f>Recap!AR187</f>
        <v>0</v>
      </c>
      <c r="D182" s="300">
        <f>Recap!AS187</f>
        <v>0</v>
      </c>
      <c r="E182" s="301"/>
      <c r="F182" s="301"/>
      <c r="G182" s="301"/>
      <c r="H182" s="300">
        <f>Recap!AU187</f>
        <v>0</v>
      </c>
      <c r="I182" s="300">
        <f>Recap!AV187</f>
        <v>0</v>
      </c>
      <c r="J182" s="300">
        <f>Recap!AW187</f>
        <v>0</v>
      </c>
      <c r="K182" s="301"/>
      <c r="L182" s="301"/>
      <c r="M182" s="301"/>
      <c r="N182" s="300">
        <f>Recap!BB187</f>
        <v>0</v>
      </c>
      <c r="O182" s="300">
        <f>Recap!BC187</f>
        <v>0</v>
      </c>
      <c r="P182" s="300">
        <f>Recap!BD187</f>
        <v>0</v>
      </c>
      <c r="Q182" s="300"/>
      <c r="R182" s="300"/>
      <c r="S182" s="300"/>
      <c r="T182" s="300">
        <f>Recap!BF187</f>
        <v>0</v>
      </c>
      <c r="U182" s="300">
        <f>Recap!BG187</f>
        <v>0</v>
      </c>
      <c r="V182" s="300">
        <f>Recap!BH187</f>
        <v>0</v>
      </c>
      <c r="W182" s="300"/>
      <c r="X182" s="300"/>
      <c r="Y182" s="300"/>
      <c r="Z182" s="298">
        <f>Recap!AO187</f>
        <v>0</v>
      </c>
      <c r="AA182" s="302"/>
      <c r="AB182" s="105"/>
      <c r="AC182" s="105"/>
      <c r="AD182" s="105"/>
    </row>
    <row r="183" spans="1:30" s="312" customFormat="1" ht="15.75" customHeight="1" x14ac:dyDescent="0.25">
      <c r="A183" s="299" t="str">
        <f>Recap!D188</f>
        <v>Dw_178</v>
      </c>
      <c r="B183" s="300">
        <f>Recap!AQ188</f>
        <v>0</v>
      </c>
      <c r="C183" s="300">
        <f>Recap!AR188</f>
        <v>0</v>
      </c>
      <c r="D183" s="300">
        <f>Recap!AS188</f>
        <v>0</v>
      </c>
      <c r="E183" s="301"/>
      <c r="F183" s="301"/>
      <c r="G183" s="301"/>
      <c r="H183" s="300">
        <f>Recap!AU188</f>
        <v>0</v>
      </c>
      <c r="I183" s="300">
        <f>Recap!AV188</f>
        <v>0</v>
      </c>
      <c r="J183" s="300">
        <f>Recap!AW188</f>
        <v>0</v>
      </c>
      <c r="K183" s="301"/>
      <c r="L183" s="301"/>
      <c r="M183" s="301"/>
      <c r="N183" s="300">
        <f>Recap!BB188</f>
        <v>0</v>
      </c>
      <c r="O183" s="300">
        <f>Recap!BC188</f>
        <v>0</v>
      </c>
      <c r="P183" s="300">
        <f>Recap!BD188</f>
        <v>0</v>
      </c>
      <c r="Q183" s="300"/>
      <c r="R183" s="300"/>
      <c r="S183" s="300"/>
      <c r="T183" s="300">
        <f>Recap!BF188</f>
        <v>0</v>
      </c>
      <c r="U183" s="300">
        <f>Recap!BG188</f>
        <v>0</v>
      </c>
      <c r="V183" s="300">
        <f>Recap!BH188</f>
        <v>0</v>
      </c>
      <c r="W183" s="300"/>
      <c r="X183" s="300"/>
      <c r="Y183" s="300"/>
      <c r="Z183" s="298">
        <f>Recap!AO188</f>
        <v>0</v>
      </c>
      <c r="AA183" s="302"/>
      <c r="AB183" s="105"/>
      <c r="AC183" s="105"/>
      <c r="AD183" s="105"/>
    </row>
    <row r="184" spans="1:30" s="312" customFormat="1" ht="15.75" customHeight="1" x14ac:dyDescent="0.25">
      <c r="A184" s="299" t="str">
        <f>Recap!D189</f>
        <v>Dw_179</v>
      </c>
      <c r="B184" s="300">
        <f>Recap!AQ189</f>
        <v>0</v>
      </c>
      <c r="C184" s="300">
        <f>Recap!AR189</f>
        <v>0</v>
      </c>
      <c r="D184" s="300">
        <f>Recap!AS189</f>
        <v>0</v>
      </c>
      <c r="E184" s="301"/>
      <c r="F184" s="301"/>
      <c r="G184" s="301"/>
      <c r="H184" s="300">
        <f>Recap!AU189</f>
        <v>0</v>
      </c>
      <c r="I184" s="300">
        <f>Recap!AV189</f>
        <v>0</v>
      </c>
      <c r="J184" s="300">
        <f>Recap!AW189</f>
        <v>0</v>
      </c>
      <c r="K184" s="301"/>
      <c r="L184" s="301"/>
      <c r="M184" s="301"/>
      <c r="N184" s="300">
        <f>Recap!BB189</f>
        <v>0</v>
      </c>
      <c r="O184" s="300">
        <f>Recap!BC189</f>
        <v>0</v>
      </c>
      <c r="P184" s="300">
        <f>Recap!BD189</f>
        <v>0</v>
      </c>
      <c r="Q184" s="300"/>
      <c r="R184" s="300"/>
      <c r="S184" s="300"/>
      <c r="T184" s="300">
        <f>Recap!BF189</f>
        <v>0</v>
      </c>
      <c r="U184" s="300">
        <f>Recap!BG189</f>
        <v>0</v>
      </c>
      <c r="V184" s="300">
        <f>Recap!BH189</f>
        <v>0</v>
      </c>
      <c r="W184" s="300"/>
      <c r="X184" s="300"/>
      <c r="Y184" s="300"/>
      <c r="Z184" s="298">
        <f>Recap!AO189</f>
        <v>0</v>
      </c>
      <c r="AA184" s="302"/>
      <c r="AB184" s="105"/>
      <c r="AC184" s="105"/>
      <c r="AD184" s="105"/>
    </row>
    <row r="185" spans="1:30" s="312" customFormat="1" x14ac:dyDescent="0.25">
      <c r="A185" s="299" t="str">
        <f>Recap!D190</f>
        <v>Dw_180</v>
      </c>
      <c r="B185" s="300">
        <f>Recap!AQ190</f>
        <v>0</v>
      </c>
      <c r="C185" s="300">
        <f>Recap!AR190</f>
        <v>0</v>
      </c>
      <c r="D185" s="300">
        <f>Recap!AS190</f>
        <v>0</v>
      </c>
      <c r="E185" s="301"/>
      <c r="F185" s="301"/>
      <c r="G185" s="301"/>
      <c r="H185" s="300">
        <f>Recap!AU190</f>
        <v>0</v>
      </c>
      <c r="I185" s="300">
        <f>Recap!AV190</f>
        <v>0</v>
      </c>
      <c r="J185" s="300">
        <f>Recap!AW190</f>
        <v>0</v>
      </c>
      <c r="K185" s="301"/>
      <c r="L185" s="301"/>
      <c r="M185" s="301"/>
      <c r="N185" s="300">
        <f>Recap!BB190</f>
        <v>0</v>
      </c>
      <c r="O185" s="300">
        <f>Recap!BC190</f>
        <v>0</v>
      </c>
      <c r="P185" s="300">
        <f>Recap!BD190</f>
        <v>0</v>
      </c>
      <c r="Q185" s="300"/>
      <c r="R185" s="300"/>
      <c r="S185" s="300"/>
      <c r="T185" s="300">
        <f>Recap!BF190</f>
        <v>0</v>
      </c>
      <c r="U185" s="300">
        <f>Recap!BG190</f>
        <v>0</v>
      </c>
      <c r="V185" s="300">
        <f>Recap!BH190</f>
        <v>0</v>
      </c>
      <c r="W185" s="300"/>
      <c r="X185" s="300"/>
      <c r="Y185" s="300"/>
      <c r="Z185" s="298">
        <f>Recap!AO190</f>
        <v>0</v>
      </c>
      <c r="AA185" s="302"/>
      <c r="AB185" s="105"/>
      <c r="AC185" s="105"/>
      <c r="AD185" s="105"/>
    </row>
    <row r="186" spans="1:30" s="312" customFormat="1" x14ac:dyDescent="0.25">
      <c r="A186" s="299" t="str">
        <f>Recap!D191</f>
        <v>Dw_181</v>
      </c>
      <c r="B186" s="300">
        <f>Recap!AQ191</f>
        <v>0</v>
      </c>
      <c r="C186" s="300">
        <f>Recap!AR191</f>
        <v>0</v>
      </c>
      <c r="D186" s="300">
        <f>Recap!AS191</f>
        <v>0</v>
      </c>
      <c r="E186" s="301"/>
      <c r="F186" s="301"/>
      <c r="G186" s="301"/>
      <c r="H186" s="300">
        <f>Recap!AU191</f>
        <v>0</v>
      </c>
      <c r="I186" s="300">
        <f>Recap!AV191</f>
        <v>0</v>
      </c>
      <c r="J186" s="300">
        <f>Recap!AW191</f>
        <v>0</v>
      </c>
      <c r="K186" s="301"/>
      <c r="L186" s="301"/>
      <c r="M186" s="301"/>
      <c r="N186" s="300">
        <f>Recap!BB191</f>
        <v>0</v>
      </c>
      <c r="O186" s="300">
        <f>Recap!BC191</f>
        <v>0</v>
      </c>
      <c r="P186" s="300">
        <f>Recap!BD191</f>
        <v>0</v>
      </c>
      <c r="Q186" s="300"/>
      <c r="R186" s="300"/>
      <c r="S186" s="300"/>
      <c r="T186" s="300">
        <f>Recap!BF191</f>
        <v>0</v>
      </c>
      <c r="U186" s="300">
        <f>Recap!BG191</f>
        <v>0</v>
      </c>
      <c r="V186" s="300">
        <f>Recap!BH191</f>
        <v>0</v>
      </c>
      <c r="W186" s="300"/>
      <c r="X186" s="300"/>
      <c r="Y186" s="300"/>
      <c r="Z186" s="298">
        <f>Recap!AO191</f>
        <v>0</v>
      </c>
      <c r="AA186" s="302"/>
      <c r="AB186" s="105"/>
      <c r="AC186" s="105"/>
      <c r="AD186" s="105"/>
    </row>
    <row r="187" spans="1:30" s="312" customFormat="1" x14ac:dyDescent="0.25">
      <c r="A187" s="299" t="str">
        <f>Recap!D192</f>
        <v>Dw_182</v>
      </c>
      <c r="B187" s="300">
        <f>Recap!AQ192</f>
        <v>0</v>
      </c>
      <c r="C187" s="300">
        <f>Recap!AR192</f>
        <v>0</v>
      </c>
      <c r="D187" s="300">
        <f>Recap!AS192</f>
        <v>0</v>
      </c>
      <c r="E187" s="301"/>
      <c r="F187" s="301"/>
      <c r="G187" s="301"/>
      <c r="H187" s="300">
        <f>Recap!AU192</f>
        <v>0</v>
      </c>
      <c r="I187" s="300">
        <f>Recap!AV192</f>
        <v>0</v>
      </c>
      <c r="J187" s="300">
        <f>Recap!AW192</f>
        <v>0</v>
      </c>
      <c r="K187" s="301"/>
      <c r="L187" s="301"/>
      <c r="M187" s="301"/>
      <c r="N187" s="300">
        <f>Recap!BB192</f>
        <v>0</v>
      </c>
      <c r="O187" s="300">
        <f>Recap!BC192</f>
        <v>0</v>
      </c>
      <c r="P187" s="300">
        <f>Recap!BD192</f>
        <v>0</v>
      </c>
      <c r="Q187" s="300"/>
      <c r="R187" s="300"/>
      <c r="S187" s="300"/>
      <c r="T187" s="300">
        <f>Recap!BF192</f>
        <v>0</v>
      </c>
      <c r="U187" s="300">
        <f>Recap!BG192</f>
        <v>0</v>
      </c>
      <c r="V187" s="300">
        <f>Recap!BH192</f>
        <v>0</v>
      </c>
      <c r="W187" s="300"/>
      <c r="X187" s="300"/>
      <c r="Y187" s="300"/>
      <c r="Z187" s="298">
        <f>Recap!AO192</f>
        <v>0</v>
      </c>
      <c r="AA187" s="302"/>
      <c r="AB187" s="105"/>
      <c r="AC187" s="105"/>
      <c r="AD187" s="105"/>
    </row>
    <row r="188" spans="1:30" s="312" customFormat="1" x14ac:dyDescent="0.25">
      <c r="A188" s="299" t="str">
        <f>Recap!D193</f>
        <v>Dw_183</v>
      </c>
      <c r="B188" s="300">
        <f>Recap!AQ193</f>
        <v>0</v>
      </c>
      <c r="C188" s="300">
        <f>Recap!AR193</f>
        <v>0</v>
      </c>
      <c r="D188" s="300">
        <f>Recap!AS193</f>
        <v>0</v>
      </c>
      <c r="E188" s="301"/>
      <c r="F188" s="301"/>
      <c r="G188" s="301"/>
      <c r="H188" s="300">
        <f>Recap!AU193</f>
        <v>0</v>
      </c>
      <c r="I188" s="300">
        <f>Recap!AV193</f>
        <v>0</v>
      </c>
      <c r="J188" s="300">
        <f>Recap!AW193</f>
        <v>0</v>
      </c>
      <c r="K188" s="301"/>
      <c r="L188" s="301"/>
      <c r="M188" s="301"/>
      <c r="N188" s="300">
        <f>Recap!BB193</f>
        <v>0</v>
      </c>
      <c r="O188" s="300">
        <f>Recap!BC193</f>
        <v>0</v>
      </c>
      <c r="P188" s="300">
        <f>Recap!BD193</f>
        <v>0</v>
      </c>
      <c r="Q188" s="300"/>
      <c r="R188" s="300"/>
      <c r="S188" s="300"/>
      <c r="T188" s="300">
        <f>Recap!BF193</f>
        <v>0</v>
      </c>
      <c r="U188" s="300">
        <f>Recap!BG193</f>
        <v>0</v>
      </c>
      <c r="V188" s="300">
        <f>Recap!BH193</f>
        <v>0</v>
      </c>
      <c r="W188" s="300"/>
      <c r="X188" s="300"/>
      <c r="Y188" s="300"/>
      <c r="Z188" s="298">
        <f>Recap!AO193</f>
        <v>0</v>
      </c>
      <c r="AA188" s="302"/>
      <c r="AB188" s="105"/>
      <c r="AC188" s="105"/>
      <c r="AD188" s="105"/>
    </row>
    <row r="189" spans="1:30" s="312" customFormat="1" ht="15.75" customHeight="1" x14ac:dyDescent="0.25">
      <c r="A189" s="299" t="str">
        <f>Recap!D194</f>
        <v>Dw_184</v>
      </c>
      <c r="B189" s="300">
        <f>Recap!AQ194</f>
        <v>0</v>
      </c>
      <c r="C189" s="300">
        <f>Recap!AR194</f>
        <v>0</v>
      </c>
      <c r="D189" s="300">
        <f>Recap!AS194</f>
        <v>0</v>
      </c>
      <c r="E189" s="301"/>
      <c r="F189" s="301"/>
      <c r="G189" s="301"/>
      <c r="H189" s="300">
        <f>Recap!AU194</f>
        <v>0</v>
      </c>
      <c r="I189" s="300">
        <f>Recap!AV194</f>
        <v>0</v>
      </c>
      <c r="J189" s="300">
        <f>Recap!AW194</f>
        <v>0</v>
      </c>
      <c r="K189" s="301"/>
      <c r="L189" s="301"/>
      <c r="M189" s="301"/>
      <c r="N189" s="300">
        <f>Recap!BB194</f>
        <v>0</v>
      </c>
      <c r="O189" s="300">
        <f>Recap!BC194</f>
        <v>0</v>
      </c>
      <c r="P189" s="300">
        <f>Recap!BD194</f>
        <v>0</v>
      </c>
      <c r="Q189" s="300"/>
      <c r="R189" s="300"/>
      <c r="S189" s="300"/>
      <c r="T189" s="300">
        <f>Recap!BF194</f>
        <v>0</v>
      </c>
      <c r="U189" s="300">
        <f>Recap!BG194</f>
        <v>0</v>
      </c>
      <c r="V189" s="300">
        <f>Recap!BH194</f>
        <v>0</v>
      </c>
      <c r="W189" s="300"/>
      <c r="X189" s="300"/>
      <c r="Y189" s="300"/>
      <c r="Z189" s="298">
        <f>Recap!AO194</f>
        <v>0</v>
      </c>
      <c r="AA189" s="302"/>
      <c r="AB189" s="105"/>
      <c r="AC189" s="105"/>
      <c r="AD189" s="105"/>
    </row>
    <row r="190" spans="1:30" s="312" customFormat="1" x14ac:dyDescent="0.25">
      <c r="A190" s="299" t="str">
        <f>Recap!D195</f>
        <v>Dw_185</v>
      </c>
      <c r="B190" s="300">
        <f>Recap!AQ195</f>
        <v>0</v>
      </c>
      <c r="C190" s="300">
        <f>Recap!AR195</f>
        <v>0</v>
      </c>
      <c r="D190" s="300">
        <f>Recap!AS195</f>
        <v>0</v>
      </c>
      <c r="E190" s="301"/>
      <c r="F190" s="301"/>
      <c r="G190" s="301"/>
      <c r="H190" s="300">
        <f>Recap!AU195</f>
        <v>0</v>
      </c>
      <c r="I190" s="300">
        <f>Recap!AV195</f>
        <v>0</v>
      </c>
      <c r="J190" s="300">
        <f>Recap!AW195</f>
        <v>0</v>
      </c>
      <c r="K190" s="301"/>
      <c r="L190" s="301"/>
      <c r="M190" s="301"/>
      <c r="N190" s="300">
        <f>Recap!BB195</f>
        <v>0</v>
      </c>
      <c r="O190" s="300">
        <f>Recap!BC195</f>
        <v>0</v>
      </c>
      <c r="P190" s="300">
        <f>Recap!BD195</f>
        <v>0</v>
      </c>
      <c r="Q190" s="300"/>
      <c r="R190" s="300"/>
      <c r="S190" s="300"/>
      <c r="T190" s="300">
        <f>Recap!BF195</f>
        <v>0</v>
      </c>
      <c r="U190" s="300">
        <f>Recap!BG195</f>
        <v>0</v>
      </c>
      <c r="V190" s="300">
        <f>Recap!BH195</f>
        <v>0</v>
      </c>
      <c r="W190" s="300"/>
      <c r="X190" s="300"/>
      <c r="Y190" s="300"/>
      <c r="Z190" s="298">
        <f>Recap!AO195</f>
        <v>0</v>
      </c>
      <c r="AA190" s="302"/>
      <c r="AB190" s="105"/>
      <c r="AC190" s="105"/>
      <c r="AD190" s="105"/>
    </row>
    <row r="191" spans="1:30" s="312" customFormat="1" x14ac:dyDescent="0.25">
      <c r="A191" s="299" t="str">
        <f>Recap!D196</f>
        <v>Dw_186</v>
      </c>
      <c r="B191" s="300">
        <f>Recap!AQ196</f>
        <v>0</v>
      </c>
      <c r="C191" s="300">
        <f>Recap!AR196</f>
        <v>0</v>
      </c>
      <c r="D191" s="300">
        <f>Recap!AS196</f>
        <v>0</v>
      </c>
      <c r="E191" s="301"/>
      <c r="F191" s="301"/>
      <c r="G191" s="301"/>
      <c r="H191" s="300">
        <f>Recap!AU196</f>
        <v>0</v>
      </c>
      <c r="I191" s="300">
        <f>Recap!AV196</f>
        <v>0</v>
      </c>
      <c r="J191" s="300">
        <f>Recap!AW196</f>
        <v>0</v>
      </c>
      <c r="K191" s="301"/>
      <c r="L191" s="301"/>
      <c r="M191" s="301"/>
      <c r="N191" s="300">
        <f>Recap!BB196</f>
        <v>0</v>
      </c>
      <c r="O191" s="300">
        <f>Recap!BC196</f>
        <v>0</v>
      </c>
      <c r="P191" s="300">
        <f>Recap!BD196</f>
        <v>0</v>
      </c>
      <c r="Q191" s="300"/>
      <c r="R191" s="300"/>
      <c r="S191" s="300"/>
      <c r="T191" s="300">
        <f>Recap!BF196</f>
        <v>0</v>
      </c>
      <c r="U191" s="300">
        <f>Recap!BG196</f>
        <v>0</v>
      </c>
      <c r="V191" s="300">
        <f>Recap!BH196</f>
        <v>0</v>
      </c>
      <c r="W191" s="300"/>
      <c r="X191" s="300"/>
      <c r="Y191" s="300"/>
      <c r="Z191" s="298">
        <f>Recap!AO196</f>
        <v>0</v>
      </c>
      <c r="AA191" s="302"/>
      <c r="AB191" s="105"/>
      <c r="AC191" s="105"/>
      <c r="AD191" s="105"/>
    </row>
    <row r="192" spans="1:30" s="312" customFormat="1" ht="15.75" customHeight="1" x14ac:dyDescent="0.25">
      <c r="A192" s="299" t="str">
        <f>Recap!D197</f>
        <v>Dw_187</v>
      </c>
      <c r="B192" s="300">
        <f>Recap!AQ197</f>
        <v>0</v>
      </c>
      <c r="C192" s="300">
        <f>Recap!AR197</f>
        <v>0</v>
      </c>
      <c r="D192" s="300">
        <f>Recap!AS197</f>
        <v>0</v>
      </c>
      <c r="E192" s="301"/>
      <c r="F192" s="301"/>
      <c r="G192" s="301"/>
      <c r="H192" s="300">
        <f>Recap!AU197</f>
        <v>0</v>
      </c>
      <c r="I192" s="300">
        <f>Recap!AV197</f>
        <v>0</v>
      </c>
      <c r="J192" s="300">
        <f>Recap!AW197</f>
        <v>0</v>
      </c>
      <c r="K192" s="301"/>
      <c r="L192" s="301"/>
      <c r="M192" s="301"/>
      <c r="N192" s="300">
        <f>Recap!BB197</f>
        <v>0</v>
      </c>
      <c r="O192" s="300">
        <f>Recap!BC197</f>
        <v>0</v>
      </c>
      <c r="P192" s="300">
        <f>Recap!BD197</f>
        <v>0</v>
      </c>
      <c r="Q192" s="300"/>
      <c r="R192" s="300"/>
      <c r="S192" s="300"/>
      <c r="T192" s="300">
        <f>Recap!BF197</f>
        <v>0</v>
      </c>
      <c r="U192" s="300">
        <f>Recap!BG197</f>
        <v>0</v>
      </c>
      <c r="V192" s="300">
        <f>Recap!BH197</f>
        <v>0</v>
      </c>
      <c r="W192" s="300"/>
      <c r="X192" s="300"/>
      <c r="Y192" s="300"/>
      <c r="Z192" s="298">
        <f>Recap!AO197</f>
        <v>0</v>
      </c>
      <c r="AA192" s="302"/>
      <c r="AB192" s="105"/>
      <c r="AC192" s="105"/>
      <c r="AD192" s="105"/>
    </row>
    <row r="193" spans="1:30" s="312" customFormat="1" x14ac:dyDescent="0.25">
      <c r="A193" s="299" t="str">
        <f>Recap!D198</f>
        <v>Dw_188</v>
      </c>
      <c r="B193" s="300">
        <f>Recap!AQ198</f>
        <v>0</v>
      </c>
      <c r="C193" s="300">
        <f>Recap!AR198</f>
        <v>0</v>
      </c>
      <c r="D193" s="300">
        <f>Recap!AS198</f>
        <v>0</v>
      </c>
      <c r="E193" s="301"/>
      <c r="F193" s="301"/>
      <c r="G193" s="301"/>
      <c r="H193" s="300">
        <f>Recap!AU198</f>
        <v>0</v>
      </c>
      <c r="I193" s="300">
        <f>Recap!AV198</f>
        <v>0</v>
      </c>
      <c r="J193" s="300">
        <f>Recap!AW198</f>
        <v>0</v>
      </c>
      <c r="K193" s="301"/>
      <c r="L193" s="301"/>
      <c r="M193" s="301"/>
      <c r="N193" s="300">
        <f>Recap!BB198</f>
        <v>0</v>
      </c>
      <c r="O193" s="300">
        <f>Recap!BC198</f>
        <v>0</v>
      </c>
      <c r="P193" s="300">
        <f>Recap!BD198</f>
        <v>0</v>
      </c>
      <c r="Q193" s="300"/>
      <c r="R193" s="300"/>
      <c r="S193" s="300"/>
      <c r="T193" s="300">
        <f>Recap!BF198</f>
        <v>0</v>
      </c>
      <c r="U193" s="300">
        <f>Recap!BG198</f>
        <v>0</v>
      </c>
      <c r="V193" s="300">
        <f>Recap!BH198</f>
        <v>0</v>
      </c>
      <c r="W193" s="300"/>
      <c r="X193" s="300"/>
      <c r="Y193" s="300"/>
      <c r="Z193" s="298">
        <f>Recap!AO198</f>
        <v>0</v>
      </c>
      <c r="AA193" s="302"/>
      <c r="AB193" s="105"/>
      <c r="AC193" s="105"/>
      <c r="AD193" s="105"/>
    </row>
    <row r="194" spans="1:30" s="312" customFormat="1" x14ac:dyDescent="0.25">
      <c r="A194" s="299" t="str">
        <f>Recap!D199</f>
        <v>Dw_189</v>
      </c>
      <c r="B194" s="300">
        <f>Recap!AQ199</f>
        <v>0</v>
      </c>
      <c r="C194" s="300">
        <f>Recap!AR199</f>
        <v>0</v>
      </c>
      <c r="D194" s="300">
        <f>Recap!AS199</f>
        <v>0</v>
      </c>
      <c r="E194" s="301"/>
      <c r="F194" s="301"/>
      <c r="G194" s="301"/>
      <c r="H194" s="300">
        <f>Recap!AU199</f>
        <v>0</v>
      </c>
      <c r="I194" s="300">
        <f>Recap!AV199</f>
        <v>0</v>
      </c>
      <c r="J194" s="300">
        <f>Recap!AW199</f>
        <v>0</v>
      </c>
      <c r="K194" s="301"/>
      <c r="L194" s="301"/>
      <c r="M194" s="301"/>
      <c r="N194" s="300">
        <f>Recap!BB199</f>
        <v>0</v>
      </c>
      <c r="O194" s="300">
        <f>Recap!BC199</f>
        <v>0</v>
      </c>
      <c r="P194" s="300">
        <f>Recap!BD199</f>
        <v>0</v>
      </c>
      <c r="Q194" s="300"/>
      <c r="R194" s="300"/>
      <c r="S194" s="300"/>
      <c r="T194" s="300">
        <f>Recap!BF199</f>
        <v>0</v>
      </c>
      <c r="U194" s="300">
        <f>Recap!BG199</f>
        <v>0</v>
      </c>
      <c r="V194" s="300">
        <f>Recap!BH199</f>
        <v>0</v>
      </c>
      <c r="W194" s="300"/>
      <c r="X194" s="300"/>
      <c r="Y194" s="300"/>
      <c r="Z194" s="298">
        <f>Recap!AO199</f>
        <v>0</v>
      </c>
      <c r="AA194" s="302"/>
      <c r="AB194" s="105"/>
      <c r="AC194" s="105"/>
      <c r="AD194" s="105"/>
    </row>
    <row r="195" spans="1:30" s="312" customFormat="1" x14ac:dyDescent="0.25">
      <c r="A195" s="299" t="str">
        <f>Recap!D200</f>
        <v>Dw_190</v>
      </c>
      <c r="B195" s="300">
        <f>Recap!AQ200</f>
        <v>0</v>
      </c>
      <c r="C195" s="300">
        <f>Recap!AR200</f>
        <v>0</v>
      </c>
      <c r="D195" s="300">
        <f>Recap!AS200</f>
        <v>0</v>
      </c>
      <c r="E195" s="301"/>
      <c r="F195" s="301"/>
      <c r="G195" s="301"/>
      <c r="H195" s="300">
        <f>Recap!AU200</f>
        <v>0</v>
      </c>
      <c r="I195" s="300">
        <f>Recap!AV200</f>
        <v>0</v>
      </c>
      <c r="J195" s="300">
        <f>Recap!AW200</f>
        <v>0</v>
      </c>
      <c r="K195" s="301"/>
      <c r="L195" s="301"/>
      <c r="M195" s="301"/>
      <c r="N195" s="300">
        <f>Recap!BB200</f>
        <v>0</v>
      </c>
      <c r="O195" s="300">
        <f>Recap!BC200</f>
        <v>0</v>
      </c>
      <c r="P195" s="300">
        <f>Recap!BD200</f>
        <v>0</v>
      </c>
      <c r="Q195" s="300"/>
      <c r="R195" s="300"/>
      <c r="S195" s="300"/>
      <c r="T195" s="300">
        <f>Recap!BF200</f>
        <v>0</v>
      </c>
      <c r="U195" s="300">
        <f>Recap!BG200</f>
        <v>0</v>
      </c>
      <c r="V195" s="300">
        <f>Recap!BH200</f>
        <v>0</v>
      </c>
      <c r="W195" s="300"/>
      <c r="X195" s="300"/>
      <c r="Y195" s="300"/>
      <c r="Z195" s="298">
        <f>Recap!AO200</f>
        <v>0</v>
      </c>
      <c r="AA195" s="302"/>
      <c r="AB195" s="105"/>
      <c r="AC195" s="105"/>
      <c r="AD195" s="105"/>
    </row>
    <row r="196" spans="1:30" s="312" customFormat="1" x14ac:dyDescent="0.25">
      <c r="A196" s="299" t="str">
        <f>Recap!D201</f>
        <v>Dw_191</v>
      </c>
      <c r="B196" s="300">
        <f>Recap!AQ201</f>
        <v>0</v>
      </c>
      <c r="C196" s="300">
        <f>Recap!AR201</f>
        <v>0</v>
      </c>
      <c r="D196" s="300">
        <f>Recap!AS201</f>
        <v>0</v>
      </c>
      <c r="E196" s="301"/>
      <c r="F196" s="301"/>
      <c r="G196" s="301"/>
      <c r="H196" s="300">
        <f>Recap!AU201</f>
        <v>0</v>
      </c>
      <c r="I196" s="300">
        <f>Recap!AV201</f>
        <v>0</v>
      </c>
      <c r="J196" s="300">
        <f>Recap!AW201</f>
        <v>0</v>
      </c>
      <c r="K196" s="301"/>
      <c r="L196" s="301"/>
      <c r="M196" s="301"/>
      <c r="N196" s="300">
        <f>Recap!BB201</f>
        <v>0</v>
      </c>
      <c r="O196" s="300">
        <f>Recap!BC201</f>
        <v>0</v>
      </c>
      <c r="P196" s="300">
        <f>Recap!BD201</f>
        <v>0</v>
      </c>
      <c r="Q196" s="300"/>
      <c r="R196" s="300"/>
      <c r="S196" s="300"/>
      <c r="T196" s="300">
        <f>Recap!BF201</f>
        <v>0</v>
      </c>
      <c r="U196" s="300">
        <f>Recap!BG201</f>
        <v>0</v>
      </c>
      <c r="V196" s="300">
        <f>Recap!BH201</f>
        <v>0</v>
      </c>
      <c r="W196" s="300"/>
      <c r="X196" s="300"/>
      <c r="Y196" s="300"/>
      <c r="Z196" s="298">
        <f>Recap!AO201</f>
        <v>0</v>
      </c>
      <c r="AA196" s="302"/>
      <c r="AB196" s="105"/>
      <c r="AC196" s="105"/>
      <c r="AD196" s="105"/>
    </row>
    <row r="197" spans="1:30" s="312" customFormat="1" x14ac:dyDescent="0.25">
      <c r="A197" s="299" t="str">
        <f>Recap!D202</f>
        <v>Dw_192</v>
      </c>
      <c r="B197" s="300">
        <f>Recap!AQ202</f>
        <v>0</v>
      </c>
      <c r="C197" s="300">
        <f>Recap!AR202</f>
        <v>0</v>
      </c>
      <c r="D197" s="300">
        <f>Recap!AS202</f>
        <v>0</v>
      </c>
      <c r="E197" s="301"/>
      <c r="F197" s="301"/>
      <c r="G197" s="301"/>
      <c r="H197" s="300">
        <f>Recap!AU202</f>
        <v>0</v>
      </c>
      <c r="I197" s="300">
        <f>Recap!AV202</f>
        <v>0</v>
      </c>
      <c r="J197" s="300">
        <f>Recap!AW202</f>
        <v>0</v>
      </c>
      <c r="K197" s="301"/>
      <c r="L197" s="301"/>
      <c r="M197" s="301"/>
      <c r="N197" s="300">
        <f>Recap!BB202</f>
        <v>0</v>
      </c>
      <c r="O197" s="300">
        <f>Recap!BC202</f>
        <v>0</v>
      </c>
      <c r="P197" s="300">
        <f>Recap!BD202</f>
        <v>0</v>
      </c>
      <c r="Q197" s="300"/>
      <c r="R197" s="300"/>
      <c r="S197" s="300"/>
      <c r="T197" s="300">
        <f>Recap!BF202</f>
        <v>0</v>
      </c>
      <c r="U197" s="300">
        <f>Recap!BG202</f>
        <v>0</v>
      </c>
      <c r="V197" s="300">
        <f>Recap!BH202</f>
        <v>0</v>
      </c>
      <c r="W197" s="300"/>
      <c r="X197" s="300"/>
      <c r="Y197" s="300"/>
      <c r="Z197" s="298">
        <f>Recap!AO202</f>
        <v>0</v>
      </c>
      <c r="AA197" s="302"/>
      <c r="AB197" s="105"/>
      <c r="AC197" s="105"/>
      <c r="AD197" s="105"/>
    </row>
    <row r="198" spans="1:30" s="312" customFormat="1" x14ac:dyDescent="0.25">
      <c r="A198" s="299" t="str">
        <f>Recap!D203</f>
        <v>Dw_193</v>
      </c>
      <c r="B198" s="300">
        <f>Recap!AQ203</f>
        <v>0</v>
      </c>
      <c r="C198" s="300">
        <f>Recap!AR203</f>
        <v>0</v>
      </c>
      <c r="D198" s="300">
        <f>Recap!AS203</f>
        <v>0</v>
      </c>
      <c r="E198" s="301"/>
      <c r="F198" s="301"/>
      <c r="G198" s="301"/>
      <c r="H198" s="300">
        <f>Recap!AU203</f>
        <v>0</v>
      </c>
      <c r="I198" s="300">
        <f>Recap!AV203</f>
        <v>0</v>
      </c>
      <c r="J198" s="300">
        <f>Recap!AW203</f>
        <v>0</v>
      </c>
      <c r="K198" s="301"/>
      <c r="L198" s="301"/>
      <c r="M198" s="301"/>
      <c r="N198" s="300">
        <f>Recap!BB203</f>
        <v>0</v>
      </c>
      <c r="O198" s="300">
        <f>Recap!BC203</f>
        <v>0</v>
      </c>
      <c r="P198" s="300">
        <f>Recap!BD203</f>
        <v>0</v>
      </c>
      <c r="Q198" s="300"/>
      <c r="R198" s="300"/>
      <c r="S198" s="300"/>
      <c r="T198" s="300">
        <f>Recap!BF203</f>
        <v>0</v>
      </c>
      <c r="U198" s="300">
        <f>Recap!BG203</f>
        <v>0</v>
      </c>
      <c r="V198" s="300">
        <f>Recap!BH203</f>
        <v>0</v>
      </c>
      <c r="W198" s="300"/>
      <c r="X198" s="300"/>
      <c r="Y198" s="300"/>
      <c r="Z198" s="298">
        <f>Recap!AO203</f>
        <v>0</v>
      </c>
      <c r="AA198" s="302"/>
      <c r="AB198" s="105"/>
      <c r="AC198" s="105"/>
      <c r="AD198" s="105"/>
    </row>
    <row r="199" spans="1:30" s="312" customFormat="1" x14ac:dyDescent="0.25">
      <c r="A199" s="299" t="str">
        <f>Recap!D204</f>
        <v>Dw_194</v>
      </c>
      <c r="B199" s="300">
        <f>Recap!AQ204</f>
        <v>0</v>
      </c>
      <c r="C199" s="300">
        <f>Recap!AR204</f>
        <v>0</v>
      </c>
      <c r="D199" s="300">
        <f>Recap!AS204</f>
        <v>0</v>
      </c>
      <c r="E199" s="301"/>
      <c r="F199" s="301"/>
      <c r="G199" s="301"/>
      <c r="H199" s="300">
        <f>Recap!AU204</f>
        <v>0</v>
      </c>
      <c r="I199" s="300">
        <f>Recap!AV204</f>
        <v>0</v>
      </c>
      <c r="J199" s="300">
        <f>Recap!AW204</f>
        <v>0</v>
      </c>
      <c r="K199" s="301"/>
      <c r="L199" s="301"/>
      <c r="M199" s="301"/>
      <c r="N199" s="300">
        <f>Recap!BB204</f>
        <v>0</v>
      </c>
      <c r="O199" s="300">
        <f>Recap!BC204</f>
        <v>0</v>
      </c>
      <c r="P199" s="300">
        <f>Recap!BD204</f>
        <v>0</v>
      </c>
      <c r="Q199" s="300"/>
      <c r="R199" s="300"/>
      <c r="S199" s="300"/>
      <c r="T199" s="300">
        <f>Recap!BF204</f>
        <v>0</v>
      </c>
      <c r="U199" s="300">
        <f>Recap!BG204</f>
        <v>0</v>
      </c>
      <c r="V199" s="300">
        <f>Recap!BH204</f>
        <v>0</v>
      </c>
      <c r="W199" s="300"/>
      <c r="X199" s="300"/>
      <c r="Y199" s="300"/>
      <c r="Z199" s="298">
        <f>Recap!AO204</f>
        <v>0</v>
      </c>
      <c r="AA199" s="302"/>
      <c r="AB199" s="105"/>
      <c r="AC199" s="105"/>
      <c r="AD199" s="105"/>
    </row>
    <row r="200" spans="1:30" s="312" customFormat="1" x14ac:dyDescent="0.25">
      <c r="A200" s="299" t="str">
        <f>Recap!D205</f>
        <v>Dw_195</v>
      </c>
      <c r="B200" s="300">
        <f>Recap!AQ205</f>
        <v>0</v>
      </c>
      <c r="C200" s="300">
        <f>Recap!AR205</f>
        <v>0</v>
      </c>
      <c r="D200" s="300">
        <f>Recap!AS205</f>
        <v>0</v>
      </c>
      <c r="E200" s="301"/>
      <c r="F200" s="301"/>
      <c r="G200" s="301"/>
      <c r="H200" s="300">
        <f>Recap!AU205</f>
        <v>0</v>
      </c>
      <c r="I200" s="300">
        <f>Recap!AV205</f>
        <v>0</v>
      </c>
      <c r="J200" s="300">
        <f>Recap!AW205</f>
        <v>0</v>
      </c>
      <c r="K200" s="301"/>
      <c r="L200" s="301"/>
      <c r="M200" s="301"/>
      <c r="N200" s="300">
        <f>Recap!BB205</f>
        <v>0</v>
      </c>
      <c r="O200" s="300">
        <f>Recap!BC205</f>
        <v>0</v>
      </c>
      <c r="P200" s="300">
        <f>Recap!BD205</f>
        <v>0</v>
      </c>
      <c r="Q200" s="300"/>
      <c r="R200" s="300"/>
      <c r="S200" s="300"/>
      <c r="T200" s="300">
        <f>Recap!BF205</f>
        <v>0</v>
      </c>
      <c r="U200" s="300">
        <f>Recap!BG205</f>
        <v>0</v>
      </c>
      <c r="V200" s="300">
        <f>Recap!BH205</f>
        <v>0</v>
      </c>
      <c r="W200" s="300"/>
      <c r="X200" s="300"/>
      <c r="Y200" s="300"/>
      <c r="Z200" s="298">
        <f>Recap!AO205</f>
        <v>0</v>
      </c>
      <c r="AA200" s="302"/>
      <c r="AB200" s="105"/>
      <c r="AC200" s="105"/>
      <c r="AD200" s="105"/>
    </row>
    <row r="201" spans="1:30" s="312" customFormat="1" ht="15.75" customHeight="1" x14ac:dyDescent="0.25">
      <c r="A201" s="299" t="str">
        <f>Recap!D206</f>
        <v>Dw_196</v>
      </c>
      <c r="B201" s="300">
        <f>Recap!AQ206</f>
        <v>0</v>
      </c>
      <c r="C201" s="300">
        <f>Recap!AR206</f>
        <v>0</v>
      </c>
      <c r="D201" s="300">
        <f>Recap!AS206</f>
        <v>0</v>
      </c>
      <c r="E201" s="301"/>
      <c r="F201" s="301"/>
      <c r="G201" s="301"/>
      <c r="H201" s="300">
        <f>Recap!AU206</f>
        <v>0</v>
      </c>
      <c r="I201" s="300">
        <f>Recap!AV206</f>
        <v>0</v>
      </c>
      <c r="J201" s="300">
        <f>Recap!AW206</f>
        <v>0</v>
      </c>
      <c r="K201" s="301"/>
      <c r="L201" s="301"/>
      <c r="M201" s="301"/>
      <c r="N201" s="300">
        <f>Recap!BB206</f>
        <v>0</v>
      </c>
      <c r="O201" s="300">
        <f>Recap!BC206</f>
        <v>0</v>
      </c>
      <c r="P201" s="300">
        <f>Recap!BD206</f>
        <v>0</v>
      </c>
      <c r="Q201" s="300"/>
      <c r="R201" s="300"/>
      <c r="S201" s="300"/>
      <c r="T201" s="300">
        <f>Recap!BF206</f>
        <v>0</v>
      </c>
      <c r="U201" s="300">
        <f>Recap!BG206</f>
        <v>0</v>
      </c>
      <c r="V201" s="300">
        <f>Recap!BH206</f>
        <v>0</v>
      </c>
      <c r="W201" s="300"/>
      <c r="X201" s="300"/>
      <c r="Y201" s="300"/>
      <c r="Z201" s="298">
        <f>Recap!AO206</f>
        <v>0</v>
      </c>
      <c r="AA201" s="302"/>
      <c r="AB201" s="105"/>
      <c r="AC201" s="105"/>
      <c r="AD201" s="105"/>
    </row>
    <row r="202" spans="1:30" s="312" customFormat="1" x14ac:dyDescent="0.25">
      <c r="A202" s="299" t="str">
        <f>Recap!D207</f>
        <v>Dw_197</v>
      </c>
      <c r="B202" s="300">
        <f>Recap!AQ207</f>
        <v>0</v>
      </c>
      <c r="C202" s="300">
        <f>Recap!AR207</f>
        <v>0</v>
      </c>
      <c r="D202" s="300">
        <f>Recap!AS207</f>
        <v>0</v>
      </c>
      <c r="E202" s="301"/>
      <c r="F202" s="301"/>
      <c r="G202" s="301"/>
      <c r="H202" s="300">
        <f>Recap!AU207</f>
        <v>0</v>
      </c>
      <c r="I202" s="300">
        <f>Recap!AV207</f>
        <v>0</v>
      </c>
      <c r="J202" s="300">
        <f>Recap!AW207</f>
        <v>0</v>
      </c>
      <c r="K202" s="301"/>
      <c r="L202" s="301"/>
      <c r="M202" s="301"/>
      <c r="N202" s="300">
        <f>Recap!BB207</f>
        <v>0</v>
      </c>
      <c r="O202" s="300">
        <f>Recap!BC207</f>
        <v>0</v>
      </c>
      <c r="P202" s="300">
        <f>Recap!BD207</f>
        <v>0</v>
      </c>
      <c r="Q202" s="300"/>
      <c r="R202" s="300"/>
      <c r="S202" s="300"/>
      <c r="T202" s="300">
        <f>Recap!BF207</f>
        <v>0</v>
      </c>
      <c r="U202" s="300">
        <f>Recap!BG207</f>
        <v>0</v>
      </c>
      <c r="V202" s="300">
        <f>Recap!BH207</f>
        <v>0</v>
      </c>
      <c r="W202" s="300"/>
      <c r="X202" s="300"/>
      <c r="Y202" s="300"/>
      <c r="Z202" s="298">
        <f>Recap!AO207</f>
        <v>0</v>
      </c>
      <c r="AA202" s="302"/>
      <c r="AB202" s="105"/>
      <c r="AC202" s="105"/>
      <c r="AD202" s="105"/>
    </row>
    <row r="203" spans="1:30" s="312" customFormat="1" ht="15.75" customHeight="1" x14ac:dyDescent="0.25">
      <c r="A203" s="299" t="str">
        <f>Recap!D208</f>
        <v>Dw_198</v>
      </c>
      <c r="B203" s="300">
        <f>Recap!AQ208</f>
        <v>0</v>
      </c>
      <c r="C203" s="300">
        <f>Recap!AR208</f>
        <v>0</v>
      </c>
      <c r="D203" s="300">
        <f>Recap!AS208</f>
        <v>0</v>
      </c>
      <c r="E203" s="301"/>
      <c r="F203" s="301"/>
      <c r="G203" s="301"/>
      <c r="H203" s="300">
        <f>Recap!AU208</f>
        <v>0</v>
      </c>
      <c r="I203" s="300">
        <f>Recap!AV208</f>
        <v>0</v>
      </c>
      <c r="J203" s="300">
        <f>Recap!AW208</f>
        <v>0</v>
      </c>
      <c r="K203" s="301"/>
      <c r="L203" s="301"/>
      <c r="M203" s="301"/>
      <c r="N203" s="300">
        <f>Recap!BB208</f>
        <v>0</v>
      </c>
      <c r="O203" s="300">
        <f>Recap!BC208</f>
        <v>0</v>
      </c>
      <c r="P203" s="300">
        <f>Recap!BD208</f>
        <v>0</v>
      </c>
      <c r="Q203" s="300"/>
      <c r="R203" s="300"/>
      <c r="S203" s="300"/>
      <c r="T203" s="300">
        <f>Recap!BF208</f>
        <v>0</v>
      </c>
      <c r="U203" s="300">
        <f>Recap!BG208</f>
        <v>0</v>
      </c>
      <c r="V203" s="300">
        <f>Recap!BH208</f>
        <v>0</v>
      </c>
      <c r="W203" s="300"/>
      <c r="X203" s="300"/>
      <c r="Y203" s="300"/>
      <c r="Z203" s="298">
        <f>Recap!AO208</f>
        <v>0</v>
      </c>
      <c r="AA203" s="302"/>
      <c r="AB203" s="105"/>
      <c r="AC203" s="105"/>
      <c r="AD203" s="105"/>
    </row>
    <row r="204" spans="1:30" s="312" customFormat="1" x14ac:dyDescent="0.25">
      <c r="A204" s="299" t="str">
        <f>Recap!D209</f>
        <v>Dw_199</v>
      </c>
      <c r="B204" s="300">
        <f>Recap!AQ209</f>
        <v>0</v>
      </c>
      <c r="C204" s="300">
        <f>Recap!AR209</f>
        <v>0</v>
      </c>
      <c r="D204" s="300">
        <f>Recap!AS209</f>
        <v>0</v>
      </c>
      <c r="E204" s="301"/>
      <c r="F204" s="301"/>
      <c r="G204" s="301"/>
      <c r="H204" s="300">
        <f>Recap!AU209</f>
        <v>0</v>
      </c>
      <c r="I204" s="300">
        <f>Recap!AV209</f>
        <v>0</v>
      </c>
      <c r="J204" s="300">
        <f>Recap!AW209</f>
        <v>0</v>
      </c>
      <c r="K204" s="301"/>
      <c r="L204" s="301"/>
      <c r="M204" s="301"/>
      <c r="N204" s="300">
        <f>Recap!BB209</f>
        <v>0</v>
      </c>
      <c r="O204" s="300">
        <f>Recap!BC209</f>
        <v>0</v>
      </c>
      <c r="P204" s="300">
        <f>Recap!BD209</f>
        <v>0</v>
      </c>
      <c r="Q204" s="300"/>
      <c r="R204" s="300"/>
      <c r="S204" s="300"/>
      <c r="T204" s="300">
        <f>Recap!BF209</f>
        <v>0</v>
      </c>
      <c r="U204" s="300">
        <f>Recap!BG209</f>
        <v>0</v>
      </c>
      <c r="V204" s="300">
        <f>Recap!BH209</f>
        <v>0</v>
      </c>
      <c r="W204" s="300"/>
      <c r="X204" s="300"/>
      <c r="Y204" s="300"/>
      <c r="Z204" s="298">
        <f>Recap!AO209</f>
        <v>0</v>
      </c>
      <c r="AA204" s="302"/>
      <c r="AB204" s="105"/>
      <c r="AC204" s="105"/>
      <c r="AD204" s="105"/>
    </row>
    <row r="205" spans="1:30" s="312" customFormat="1" ht="15.75" customHeight="1" x14ac:dyDescent="0.25">
      <c r="A205" s="299" t="str">
        <f>Recap!D210</f>
        <v>Dw_200</v>
      </c>
      <c r="B205" s="300">
        <f>Recap!AQ210</f>
        <v>0</v>
      </c>
      <c r="C205" s="300">
        <f>Recap!AR210</f>
        <v>0</v>
      </c>
      <c r="D205" s="300">
        <f>Recap!AS210</f>
        <v>0</v>
      </c>
      <c r="E205" s="301"/>
      <c r="F205" s="301"/>
      <c r="G205" s="301"/>
      <c r="H205" s="300">
        <f>Recap!AU210</f>
        <v>0</v>
      </c>
      <c r="I205" s="300">
        <f>Recap!AV210</f>
        <v>0</v>
      </c>
      <c r="J205" s="300">
        <f>Recap!AW210</f>
        <v>0</v>
      </c>
      <c r="K205" s="301"/>
      <c r="L205" s="301"/>
      <c r="M205" s="301"/>
      <c r="N205" s="300">
        <f>Recap!BB210</f>
        <v>0</v>
      </c>
      <c r="O205" s="300">
        <f>Recap!BC210</f>
        <v>0</v>
      </c>
      <c r="P205" s="300">
        <f>Recap!BD210</f>
        <v>0</v>
      </c>
      <c r="Q205" s="300"/>
      <c r="R205" s="300"/>
      <c r="S205" s="300"/>
      <c r="T205" s="300">
        <f>Recap!BF210</f>
        <v>0</v>
      </c>
      <c r="U205" s="300">
        <f>Recap!BG210</f>
        <v>0</v>
      </c>
      <c r="V205" s="300">
        <f>Recap!BH210</f>
        <v>0</v>
      </c>
      <c r="W205" s="300"/>
      <c r="X205" s="300"/>
      <c r="Y205" s="300"/>
      <c r="Z205" s="298">
        <f>Recap!AO210</f>
        <v>0</v>
      </c>
      <c r="AA205" s="302"/>
      <c r="AB205" s="105"/>
      <c r="AC205" s="105"/>
      <c r="AD205" s="105"/>
    </row>
    <row r="206" spans="1:30" s="312" customFormat="1" x14ac:dyDescent="0.25">
      <c r="A206" s="299" t="str">
        <f>Recap!D211</f>
        <v>Dw_201</v>
      </c>
      <c r="B206" s="300">
        <f>Recap!AQ211</f>
        <v>0</v>
      </c>
      <c r="C206" s="300">
        <f>Recap!AR211</f>
        <v>0</v>
      </c>
      <c r="D206" s="300">
        <f>Recap!AS211</f>
        <v>0</v>
      </c>
      <c r="E206" s="301"/>
      <c r="F206" s="301"/>
      <c r="G206" s="301"/>
      <c r="H206" s="300">
        <f>Recap!AU211</f>
        <v>0</v>
      </c>
      <c r="I206" s="300">
        <f>Recap!AV211</f>
        <v>0</v>
      </c>
      <c r="J206" s="300">
        <f>Recap!AW211</f>
        <v>0</v>
      </c>
      <c r="K206" s="301"/>
      <c r="L206" s="301"/>
      <c r="M206" s="301"/>
      <c r="N206" s="300">
        <f>Recap!BB211</f>
        <v>0</v>
      </c>
      <c r="O206" s="300">
        <f>Recap!BC211</f>
        <v>0</v>
      </c>
      <c r="P206" s="300">
        <f>Recap!BD211</f>
        <v>0</v>
      </c>
      <c r="Q206" s="300"/>
      <c r="R206" s="300"/>
      <c r="S206" s="300"/>
      <c r="T206" s="300">
        <f>Recap!BF211</f>
        <v>0</v>
      </c>
      <c r="U206" s="300">
        <f>Recap!BG211</f>
        <v>0</v>
      </c>
      <c r="V206" s="300">
        <f>Recap!BH211</f>
        <v>0</v>
      </c>
      <c r="W206" s="300"/>
      <c r="X206" s="300"/>
      <c r="Y206" s="300"/>
      <c r="Z206" s="298">
        <f>Recap!AO211</f>
        <v>0</v>
      </c>
      <c r="AA206" s="302"/>
      <c r="AB206" s="105"/>
      <c r="AC206" s="105"/>
      <c r="AD206" s="105"/>
    </row>
    <row r="207" spans="1:30" s="312" customFormat="1" x14ac:dyDescent="0.25">
      <c r="A207" s="299" t="str">
        <f>Recap!D212</f>
        <v>Dw_202</v>
      </c>
      <c r="B207" s="300">
        <f>Recap!AQ212</f>
        <v>0</v>
      </c>
      <c r="C207" s="300">
        <f>Recap!AR212</f>
        <v>0</v>
      </c>
      <c r="D207" s="300">
        <f>Recap!AS212</f>
        <v>0</v>
      </c>
      <c r="E207" s="301"/>
      <c r="F207" s="301"/>
      <c r="G207" s="301"/>
      <c r="H207" s="300">
        <f>Recap!AU212</f>
        <v>0</v>
      </c>
      <c r="I207" s="300">
        <f>Recap!AV212</f>
        <v>0</v>
      </c>
      <c r="J207" s="300">
        <f>Recap!AW212</f>
        <v>0</v>
      </c>
      <c r="K207" s="301"/>
      <c r="L207" s="301"/>
      <c r="M207" s="301"/>
      <c r="N207" s="300">
        <f>Recap!BB212</f>
        <v>0</v>
      </c>
      <c r="O207" s="300">
        <f>Recap!BC212</f>
        <v>0</v>
      </c>
      <c r="P207" s="300">
        <f>Recap!BD212</f>
        <v>0</v>
      </c>
      <c r="Q207" s="300"/>
      <c r="R207" s="300"/>
      <c r="S207" s="300"/>
      <c r="T207" s="300">
        <f>Recap!BF212</f>
        <v>0</v>
      </c>
      <c r="U207" s="300">
        <f>Recap!BG212</f>
        <v>0</v>
      </c>
      <c r="V207" s="300">
        <f>Recap!BH212</f>
        <v>0</v>
      </c>
      <c r="W207" s="300"/>
      <c r="X207" s="300"/>
      <c r="Y207" s="300"/>
      <c r="Z207" s="298">
        <f>Recap!AO212</f>
        <v>0</v>
      </c>
      <c r="AA207" s="302"/>
      <c r="AB207" s="105"/>
      <c r="AC207" s="105"/>
      <c r="AD207" s="105"/>
    </row>
    <row r="208" spans="1:30" s="312" customFormat="1" x14ac:dyDescent="0.25">
      <c r="A208" s="299" t="str">
        <f>Recap!D213</f>
        <v>Dw_203</v>
      </c>
      <c r="B208" s="300">
        <f>Recap!AQ213</f>
        <v>0</v>
      </c>
      <c r="C208" s="300">
        <f>Recap!AR213</f>
        <v>0</v>
      </c>
      <c r="D208" s="300">
        <f>Recap!AS213</f>
        <v>0</v>
      </c>
      <c r="E208" s="301"/>
      <c r="F208" s="301"/>
      <c r="G208" s="301"/>
      <c r="H208" s="300">
        <f>Recap!AU213</f>
        <v>0</v>
      </c>
      <c r="I208" s="300">
        <f>Recap!AV213</f>
        <v>0</v>
      </c>
      <c r="J208" s="300">
        <f>Recap!AW213</f>
        <v>0</v>
      </c>
      <c r="K208" s="301"/>
      <c r="L208" s="301"/>
      <c r="M208" s="301"/>
      <c r="N208" s="300">
        <f>Recap!BB213</f>
        <v>0</v>
      </c>
      <c r="O208" s="300">
        <f>Recap!BC213</f>
        <v>0</v>
      </c>
      <c r="P208" s="300">
        <f>Recap!BD213</f>
        <v>0</v>
      </c>
      <c r="Q208" s="300"/>
      <c r="R208" s="300"/>
      <c r="S208" s="300"/>
      <c r="T208" s="300">
        <f>Recap!BF213</f>
        <v>0</v>
      </c>
      <c r="U208" s="300">
        <f>Recap!BG213</f>
        <v>0</v>
      </c>
      <c r="V208" s="300">
        <f>Recap!BH213</f>
        <v>0</v>
      </c>
      <c r="W208" s="300"/>
      <c r="X208" s="300"/>
      <c r="Y208" s="300"/>
      <c r="Z208" s="298">
        <f>Recap!AO213</f>
        <v>0</v>
      </c>
      <c r="AA208" s="302"/>
      <c r="AB208" s="105"/>
      <c r="AC208" s="105"/>
      <c r="AD208" s="105"/>
    </row>
    <row r="209" spans="1:30" s="312" customFormat="1" x14ac:dyDescent="0.25">
      <c r="A209" s="299" t="str">
        <f>Recap!D214</f>
        <v>Dw_204</v>
      </c>
      <c r="B209" s="300">
        <f>Recap!AQ214</f>
        <v>0</v>
      </c>
      <c r="C209" s="300">
        <f>Recap!AR214</f>
        <v>0</v>
      </c>
      <c r="D209" s="300">
        <f>Recap!AS214</f>
        <v>0</v>
      </c>
      <c r="E209" s="301"/>
      <c r="F209" s="301"/>
      <c r="G209" s="301"/>
      <c r="H209" s="300">
        <f>Recap!AU214</f>
        <v>0</v>
      </c>
      <c r="I209" s="300">
        <f>Recap!AV214</f>
        <v>0</v>
      </c>
      <c r="J209" s="300">
        <f>Recap!AW214</f>
        <v>0</v>
      </c>
      <c r="K209" s="301"/>
      <c r="L209" s="301"/>
      <c r="M209" s="301"/>
      <c r="N209" s="300">
        <f>Recap!BB214</f>
        <v>0</v>
      </c>
      <c r="O209" s="300">
        <f>Recap!BC214</f>
        <v>0</v>
      </c>
      <c r="P209" s="300">
        <f>Recap!BD214</f>
        <v>0</v>
      </c>
      <c r="Q209" s="300"/>
      <c r="R209" s="300"/>
      <c r="S209" s="300"/>
      <c r="T209" s="300">
        <f>Recap!BF214</f>
        <v>0</v>
      </c>
      <c r="U209" s="300">
        <f>Recap!BG214</f>
        <v>0</v>
      </c>
      <c r="V209" s="300">
        <f>Recap!BH214</f>
        <v>0</v>
      </c>
      <c r="W209" s="300"/>
      <c r="X209" s="300"/>
      <c r="Y209" s="300"/>
      <c r="Z209" s="298">
        <f>Recap!AO214</f>
        <v>0</v>
      </c>
      <c r="AA209" s="302"/>
      <c r="AB209" s="105"/>
      <c r="AC209" s="105"/>
      <c r="AD209" s="105"/>
    </row>
    <row r="210" spans="1:30" s="312" customFormat="1" ht="15.75" customHeight="1" x14ac:dyDescent="0.25">
      <c r="A210" s="299" t="str">
        <f>Recap!D215</f>
        <v>Dw_205</v>
      </c>
      <c r="B210" s="300">
        <f>Recap!AQ215</f>
        <v>0</v>
      </c>
      <c r="C210" s="300">
        <f>Recap!AR215</f>
        <v>0</v>
      </c>
      <c r="D210" s="300">
        <f>Recap!AS215</f>
        <v>0</v>
      </c>
      <c r="E210" s="301"/>
      <c r="F210" s="301"/>
      <c r="G210" s="301"/>
      <c r="H210" s="300">
        <f>Recap!AU215</f>
        <v>0</v>
      </c>
      <c r="I210" s="300">
        <f>Recap!AV215</f>
        <v>0</v>
      </c>
      <c r="J210" s="300">
        <f>Recap!AW215</f>
        <v>0</v>
      </c>
      <c r="K210" s="301"/>
      <c r="L210" s="301"/>
      <c r="M210" s="301"/>
      <c r="N210" s="300">
        <f>Recap!BB215</f>
        <v>0</v>
      </c>
      <c r="O210" s="300">
        <f>Recap!BC215</f>
        <v>0</v>
      </c>
      <c r="P210" s="300">
        <f>Recap!BD215</f>
        <v>0</v>
      </c>
      <c r="Q210" s="300"/>
      <c r="R210" s="300"/>
      <c r="S210" s="300"/>
      <c r="T210" s="300">
        <f>Recap!BF215</f>
        <v>0</v>
      </c>
      <c r="U210" s="300">
        <f>Recap!BG215</f>
        <v>0</v>
      </c>
      <c r="V210" s="300">
        <f>Recap!BH215</f>
        <v>0</v>
      </c>
      <c r="W210" s="300"/>
      <c r="X210" s="300"/>
      <c r="Y210" s="300"/>
      <c r="Z210" s="298">
        <f>Recap!AO215</f>
        <v>0</v>
      </c>
      <c r="AA210" s="302"/>
      <c r="AB210" s="105"/>
      <c r="AC210" s="105"/>
      <c r="AD210" s="105"/>
    </row>
    <row r="211" spans="1:30" s="312" customFormat="1" x14ac:dyDescent="0.25">
      <c r="A211" s="299" t="str">
        <f>Recap!D216</f>
        <v>Dw_206</v>
      </c>
      <c r="B211" s="300">
        <f>Recap!AQ216</f>
        <v>0</v>
      </c>
      <c r="C211" s="300">
        <f>Recap!AR216</f>
        <v>0</v>
      </c>
      <c r="D211" s="300">
        <f>Recap!AS216</f>
        <v>0</v>
      </c>
      <c r="E211" s="301"/>
      <c r="F211" s="301"/>
      <c r="G211" s="301"/>
      <c r="H211" s="300">
        <f>Recap!AU216</f>
        <v>0</v>
      </c>
      <c r="I211" s="300">
        <f>Recap!AV216</f>
        <v>0</v>
      </c>
      <c r="J211" s="300">
        <f>Recap!AW216</f>
        <v>0</v>
      </c>
      <c r="K211" s="301"/>
      <c r="L211" s="301"/>
      <c r="M211" s="301"/>
      <c r="N211" s="300">
        <f>Recap!BB216</f>
        <v>0</v>
      </c>
      <c r="O211" s="300">
        <f>Recap!BC216</f>
        <v>0</v>
      </c>
      <c r="P211" s="300">
        <f>Recap!BD216</f>
        <v>0</v>
      </c>
      <c r="Q211" s="300"/>
      <c r="R211" s="300"/>
      <c r="S211" s="300"/>
      <c r="T211" s="300">
        <f>Recap!BF216</f>
        <v>0</v>
      </c>
      <c r="U211" s="300">
        <f>Recap!BG216</f>
        <v>0</v>
      </c>
      <c r="V211" s="300">
        <f>Recap!BH216</f>
        <v>0</v>
      </c>
      <c r="W211" s="300"/>
      <c r="X211" s="300"/>
      <c r="Y211" s="300"/>
      <c r="Z211" s="298">
        <f>Recap!AO216</f>
        <v>0</v>
      </c>
      <c r="AA211" s="302"/>
      <c r="AB211" s="105"/>
      <c r="AC211" s="105"/>
      <c r="AD211" s="105"/>
    </row>
    <row r="212" spans="1:30" s="312" customFormat="1" x14ac:dyDescent="0.25">
      <c r="A212" s="299" t="str">
        <f>Recap!D217</f>
        <v>Dw_207</v>
      </c>
      <c r="B212" s="300">
        <f>Recap!AQ217</f>
        <v>0</v>
      </c>
      <c r="C212" s="300">
        <f>Recap!AR217</f>
        <v>0</v>
      </c>
      <c r="D212" s="300">
        <f>Recap!AS217</f>
        <v>0</v>
      </c>
      <c r="E212" s="301"/>
      <c r="F212" s="301"/>
      <c r="G212" s="301"/>
      <c r="H212" s="300">
        <f>Recap!AU217</f>
        <v>0</v>
      </c>
      <c r="I212" s="300">
        <f>Recap!AV217</f>
        <v>0</v>
      </c>
      <c r="J212" s="300">
        <f>Recap!AW217</f>
        <v>0</v>
      </c>
      <c r="K212" s="301"/>
      <c r="L212" s="301"/>
      <c r="M212" s="301"/>
      <c r="N212" s="300">
        <f>Recap!BB217</f>
        <v>0</v>
      </c>
      <c r="O212" s="300">
        <f>Recap!BC217</f>
        <v>0</v>
      </c>
      <c r="P212" s="300">
        <f>Recap!BD217</f>
        <v>0</v>
      </c>
      <c r="Q212" s="300"/>
      <c r="R212" s="300"/>
      <c r="S212" s="300"/>
      <c r="T212" s="300">
        <f>Recap!BF217</f>
        <v>0</v>
      </c>
      <c r="U212" s="300">
        <f>Recap!BG217</f>
        <v>0</v>
      </c>
      <c r="V212" s="300">
        <f>Recap!BH217</f>
        <v>0</v>
      </c>
      <c r="W212" s="300"/>
      <c r="X212" s="300"/>
      <c r="Y212" s="300"/>
      <c r="Z212" s="298">
        <f>Recap!AO217</f>
        <v>0</v>
      </c>
      <c r="AA212" s="302"/>
    </row>
    <row r="213" spans="1:30" s="312" customFormat="1" x14ac:dyDescent="0.25">
      <c r="A213" s="299" t="str">
        <f>Recap!D218</f>
        <v>Dw_208</v>
      </c>
      <c r="B213" s="300">
        <f>Recap!AQ218</f>
        <v>0</v>
      </c>
      <c r="C213" s="300">
        <f>Recap!AR218</f>
        <v>0</v>
      </c>
      <c r="D213" s="300">
        <f>Recap!AS218</f>
        <v>0</v>
      </c>
      <c r="E213" s="301"/>
      <c r="F213" s="301"/>
      <c r="G213" s="301"/>
      <c r="H213" s="300">
        <f>Recap!AU218</f>
        <v>0</v>
      </c>
      <c r="I213" s="300">
        <f>Recap!AV218</f>
        <v>0</v>
      </c>
      <c r="J213" s="300">
        <f>Recap!AW218</f>
        <v>0</v>
      </c>
      <c r="K213" s="301"/>
      <c r="L213" s="301"/>
      <c r="M213" s="301"/>
      <c r="N213" s="300">
        <f>Recap!BB218</f>
        <v>0</v>
      </c>
      <c r="O213" s="300">
        <f>Recap!BC218</f>
        <v>0</v>
      </c>
      <c r="P213" s="300">
        <f>Recap!BD218</f>
        <v>0</v>
      </c>
      <c r="Q213" s="300"/>
      <c r="R213" s="300"/>
      <c r="S213" s="300"/>
      <c r="T213" s="300">
        <f>Recap!BF218</f>
        <v>0</v>
      </c>
      <c r="U213" s="300">
        <f>Recap!BG218</f>
        <v>0</v>
      </c>
      <c r="V213" s="300">
        <f>Recap!BH218</f>
        <v>0</v>
      </c>
      <c r="W213" s="300"/>
      <c r="X213" s="300"/>
      <c r="Y213" s="300"/>
      <c r="Z213" s="298">
        <f>Recap!AO218</f>
        <v>0</v>
      </c>
      <c r="AA213" s="302"/>
      <c r="AB213" s="105"/>
      <c r="AC213" s="105"/>
      <c r="AD213" s="105"/>
    </row>
    <row r="214" spans="1:30" s="312" customFormat="1" x14ac:dyDescent="0.25">
      <c r="A214" s="299" t="str">
        <f>Recap!D219</f>
        <v>Dw_209</v>
      </c>
      <c r="B214" s="300">
        <f>Recap!AQ219</f>
        <v>0</v>
      </c>
      <c r="C214" s="300">
        <f>Recap!AR219</f>
        <v>0</v>
      </c>
      <c r="D214" s="300">
        <f>Recap!AS219</f>
        <v>0</v>
      </c>
      <c r="E214" s="301"/>
      <c r="F214" s="301"/>
      <c r="G214" s="301"/>
      <c r="H214" s="300">
        <f>Recap!AU219</f>
        <v>0</v>
      </c>
      <c r="I214" s="300">
        <f>Recap!AV219</f>
        <v>0</v>
      </c>
      <c r="J214" s="300">
        <f>Recap!AW219</f>
        <v>0</v>
      </c>
      <c r="K214" s="301"/>
      <c r="L214" s="301"/>
      <c r="M214" s="301"/>
      <c r="N214" s="300">
        <f>Recap!BB219</f>
        <v>0</v>
      </c>
      <c r="O214" s="300">
        <f>Recap!BC219</f>
        <v>0</v>
      </c>
      <c r="P214" s="300">
        <f>Recap!BD219</f>
        <v>0</v>
      </c>
      <c r="Q214" s="300"/>
      <c r="R214" s="300"/>
      <c r="S214" s="300"/>
      <c r="T214" s="300">
        <f>Recap!BF219</f>
        <v>0</v>
      </c>
      <c r="U214" s="300">
        <f>Recap!BG219</f>
        <v>0</v>
      </c>
      <c r="V214" s="300">
        <f>Recap!BH219</f>
        <v>0</v>
      </c>
      <c r="W214" s="300"/>
      <c r="X214" s="300"/>
      <c r="Y214" s="300"/>
      <c r="Z214" s="298">
        <f>Recap!AO219</f>
        <v>0</v>
      </c>
      <c r="AA214" s="302"/>
    </row>
    <row r="215" spans="1:30" s="312" customFormat="1" x14ac:dyDescent="0.25">
      <c r="A215" s="299" t="str">
        <f>Recap!D220</f>
        <v>Dw_210</v>
      </c>
      <c r="B215" s="300">
        <f>Recap!AQ220</f>
        <v>0</v>
      </c>
      <c r="C215" s="300">
        <f>Recap!AR220</f>
        <v>0</v>
      </c>
      <c r="D215" s="300">
        <f>Recap!AS220</f>
        <v>0</v>
      </c>
      <c r="E215" s="301"/>
      <c r="F215" s="301"/>
      <c r="G215" s="301"/>
      <c r="H215" s="300">
        <f>Recap!AU220</f>
        <v>0</v>
      </c>
      <c r="I215" s="300">
        <f>Recap!AV220</f>
        <v>0</v>
      </c>
      <c r="J215" s="300">
        <f>Recap!AW220</f>
        <v>0</v>
      </c>
      <c r="K215" s="301"/>
      <c r="L215" s="301"/>
      <c r="M215" s="301"/>
      <c r="N215" s="300">
        <f>Recap!BB220</f>
        <v>0</v>
      </c>
      <c r="O215" s="300">
        <f>Recap!BC220</f>
        <v>0</v>
      </c>
      <c r="P215" s="300">
        <f>Recap!BD220</f>
        <v>0</v>
      </c>
      <c r="Q215" s="300"/>
      <c r="R215" s="300"/>
      <c r="S215" s="300"/>
      <c r="T215" s="300">
        <f>Recap!BF220</f>
        <v>0</v>
      </c>
      <c r="U215" s="300">
        <f>Recap!BG220</f>
        <v>0</v>
      </c>
      <c r="V215" s="300">
        <f>Recap!BH220</f>
        <v>0</v>
      </c>
      <c r="W215" s="300"/>
      <c r="X215" s="300"/>
      <c r="Y215" s="300"/>
      <c r="Z215" s="298">
        <f>Recap!AO220</f>
        <v>0</v>
      </c>
      <c r="AA215" s="302"/>
    </row>
    <row r="216" spans="1:30" s="312" customFormat="1" x14ac:dyDescent="0.25">
      <c r="A216" s="299" t="str">
        <f>Recap!D221</f>
        <v>Dw_211</v>
      </c>
      <c r="B216" s="300">
        <f>Recap!AQ221</f>
        <v>0</v>
      </c>
      <c r="C216" s="300">
        <f>Recap!AR221</f>
        <v>0</v>
      </c>
      <c r="D216" s="300">
        <f>Recap!AS221</f>
        <v>0</v>
      </c>
      <c r="E216" s="301"/>
      <c r="F216" s="301"/>
      <c r="G216" s="301"/>
      <c r="H216" s="300">
        <f>Recap!AU221</f>
        <v>0</v>
      </c>
      <c r="I216" s="300">
        <f>Recap!AV221</f>
        <v>0</v>
      </c>
      <c r="J216" s="300">
        <f>Recap!AW221</f>
        <v>0</v>
      </c>
      <c r="K216" s="301"/>
      <c r="L216" s="301"/>
      <c r="M216" s="301"/>
      <c r="N216" s="300">
        <f>Recap!BB221</f>
        <v>0</v>
      </c>
      <c r="O216" s="300">
        <f>Recap!BC221</f>
        <v>0</v>
      </c>
      <c r="P216" s="300">
        <f>Recap!BD221</f>
        <v>0</v>
      </c>
      <c r="Q216" s="300"/>
      <c r="R216" s="300"/>
      <c r="S216" s="300"/>
      <c r="T216" s="300">
        <f>Recap!BF221</f>
        <v>0</v>
      </c>
      <c r="U216" s="300">
        <f>Recap!BG221</f>
        <v>0</v>
      </c>
      <c r="V216" s="300">
        <f>Recap!BH221</f>
        <v>0</v>
      </c>
      <c r="W216" s="300"/>
      <c r="X216" s="300"/>
      <c r="Y216" s="300"/>
      <c r="Z216" s="298">
        <f>Recap!AO221</f>
        <v>0</v>
      </c>
      <c r="AA216" s="302"/>
    </row>
    <row r="217" spans="1:30" s="312" customFormat="1" x14ac:dyDescent="0.25">
      <c r="A217" s="299" t="str">
        <f>Recap!D222</f>
        <v>Dw_212</v>
      </c>
      <c r="B217" s="300">
        <f>Recap!AQ222</f>
        <v>0</v>
      </c>
      <c r="C217" s="300">
        <f>Recap!AR222</f>
        <v>0</v>
      </c>
      <c r="D217" s="300">
        <f>Recap!AS222</f>
        <v>0</v>
      </c>
      <c r="E217" s="301"/>
      <c r="F217" s="301"/>
      <c r="G217" s="301"/>
      <c r="H217" s="300">
        <f>Recap!AU222</f>
        <v>0</v>
      </c>
      <c r="I217" s="300">
        <f>Recap!AV222</f>
        <v>0</v>
      </c>
      <c r="J217" s="300">
        <f>Recap!AW222</f>
        <v>0</v>
      </c>
      <c r="K217" s="301"/>
      <c r="L217" s="301"/>
      <c r="M217" s="301"/>
      <c r="N217" s="300">
        <f>Recap!BB222</f>
        <v>0</v>
      </c>
      <c r="O217" s="300">
        <f>Recap!BC222</f>
        <v>0</v>
      </c>
      <c r="P217" s="300">
        <f>Recap!BD222</f>
        <v>0</v>
      </c>
      <c r="Q217" s="300"/>
      <c r="R217" s="300"/>
      <c r="S217" s="300"/>
      <c r="T217" s="300">
        <f>Recap!BF222</f>
        <v>0</v>
      </c>
      <c r="U217" s="300">
        <f>Recap!BG222</f>
        <v>0</v>
      </c>
      <c r="V217" s="300">
        <f>Recap!BH222</f>
        <v>0</v>
      </c>
      <c r="W217" s="300"/>
      <c r="X217" s="300"/>
      <c r="Y217" s="300"/>
      <c r="Z217" s="298">
        <f>Recap!AO222</f>
        <v>0</v>
      </c>
      <c r="AA217" s="302"/>
    </row>
    <row r="218" spans="1:30" s="312" customFormat="1" x14ac:dyDescent="0.25">
      <c r="A218" s="299" t="str">
        <f>Recap!D223</f>
        <v>Dw_213</v>
      </c>
      <c r="B218" s="300">
        <f>Recap!AQ223</f>
        <v>0</v>
      </c>
      <c r="C218" s="300">
        <f>Recap!AR223</f>
        <v>0</v>
      </c>
      <c r="D218" s="300">
        <f>Recap!AS223</f>
        <v>0</v>
      </c>
      <c r="E218" s="301"/>
      <c r="F218" s="301"/>
      <c r="G218" s="301"/>
      <c r="H218" s="300">
        <f>Recap!AU223</f>
        <v>0</v>
      </c>
      <c r="I218" s="300">
        <f>Recap!AV223</f>
        <v>0</v>
      </c>
      <c r="J218" s="300">
        <f>Recap!AW223</f>
        <v>0</v>
      </c>
      <c r="K218" s="301"/>
      <c r="L218" s="301"/>
      <c r="M218" s="301"/>
      <c r="N218" s="300">
        <f>Recap!BB223</f>
        <v>0</v>
      </c>
      <c r="O218" s="300">
        <f>Recap!BC223</f>
        <v>0</v>
      </c>
      <c r="P218" s="300">
        <f>Recap!BD223</f>
        <v>0</v>
      </c>
      <c r="Q218" s="300"/>
      <c r="R218" s="300"/>
      <c r="S218" s="300"/>
      <c r="T218" s="300">
        <f>Recap!BF223</f>
        <v>0</v>
      </c>
      <c r="U218" s="300">
        <f>Recap!BG223</f>
        <v>0</v>
      </c>
      <c r="V218" s="300">
        <f>Recap!BH223</f>
        <v>0</v>
      </c>
      <c r="W218" s="300"/>
      <c r="X218" s="300"/>
      <c r="Y218" s="300"/>
      <c r="Z218" s="298">
        <f>Recap!AO223</f>
        <v>0</v>
      </c>
      <c r="AA218" s="302"/>
    </row>
    <row r="219" spans="1:30" s="312" customFormat="1" x14ac:dyDescent="0.25">
      <c r="A219" s="299" t="str">
        <f>Recap!D224</f>
        <v>Dw_214</v>
      </c>
      <c r="B219" s="300">
        <f>Recap!AQ224</f>
        <v>0</v>
      </c>
      <c r="C219" s="300">
        <f>Recap!AR224</f>
        <v>0</v>
      </c>
      <c r="D219" s="300">
        <f>Recap!AS224</f>
        <v>0</v>
      </c>
      <c r="E219" s="301"/>
      <c r="F219" s="301"/>
      <c r="G219" s="301"/>
      <c r="H219" s="300">
        <f>Recap!AU224</f>
        <v>0</v>
      </c>
      <c r="I219" s="300">
        <f>Recap!AV224</f>
        <v>0</v>
      </c>
      <c r="J219" s="300">
        <f>Recap!AW224</f>
        <v>0</v>
      </c>
      <c r="K219" s="301"/>
      <c r="L219" s="301"/>
      <c r="M219" s="301"/>
      <c r="N219" s="300">
        <f>Recap!BB224</f>
        <v>0</v>
      </c>
      <c r="O219" s="300">
        <f>Recap!BC224</f>
        <v>0</v>
      </c>
      <c r="P219" s="300">
        <f>Recap!BD224</f>
        <v>0</v>
      </c>
      <c r="Q219" s="300"/>
      <c r="R219" s="300"/>
      <c r="S219" s="300"/>
      <c r="T219" s="300">
        <f>Recap!BF224</f>
        <v>0</v>
      </c>
      <c r="U219" s="300">
        <f>Recap!BG224</f>
        <v>0</v>
      </c>
      <c r="V219" s="300">
        <f>Recap!BH224</f>
        <v>0</v>
      </c>
      <c r="W219" s="300"/>
      <c r="X219" s="300"/>
      <c r="Y219" s="300"/>
      <c r="Z219" s="298">
        <f>Recap!AO224</f>
        <v>0</v>
      </c>
      <c r="AA219" s="302"/>
    </row>
    <row r="220" spans="1:30" s="312" customFormat="1" x14ac:dyDescent="0.25">
      <c r="A220" s="299" t="str">
        <f>Recap!D225</f>
        <v>Dw_215</v>
      </c>
      <c r="B220" s="300">
        <f>Recap!AQ225</f>
        <v>0</v>
      </c>
      <c r="C220" s="300">
        <f>Recap!AR225</f>
        <v>0</v>
      </c>
      <c r="D220" s="300">
        <f>Recap!AS225</f>
        <v>0</v>
      </c>
      <c r="E220" s="301"/>
      <c r="F220" s="301"/>
      <c r="G220" s="301"/>
      <c r="H220" s="300">
        <f>Recap!AU225</f>
        <v>0</v>
      </c>
      <c r="I220" s="300">
        <f>Recap!AV225</f>
        <v>0</v>
      </c>
      <c r="J220" s="300">
        <f>Recap!AW225</f>
        <v>0</v>
      </c>
      <c r="K220" s="301"/>
      <c r="L220" s="301"/>
      <c r="M220" s="301"/>
      <c r="N220" s="300">
        <f>Recap!BB225</f>
        <v>0</v>
      </c>
      <c r="O220" s="300">
        <f>Recap!BC225</f>
        <v>0</v>
      </c>
      <c r="P220" s="300">
        <f>Recap!BD225</f>
        <v>0</v>
      </c>
      <c r="Q220" s="300"/>
      <c r="R220" s="300"/>
      <c r="S220" s="300"/>
      <c r="T220" s="300">
        <f>Recap!BF225</f>
        <v>0</v>
      </c>
      <c r="U220" s="300">
        <f>Recap!BG225</f>
        <v>0</v>
      </c>
      <c r="V220" s="300">
        <f>Recap!BH225</f>
        <v>0</v>
      </c>
      <c r="W220" s="300"/>
      <c r="X220" s="300"/>
      <c r="Y220" s="300"/>
      <c r="Z220" s="298">
        <f>Recap!AO225</f>
        <v>0</v>
      </c>
      <c r="AA220" s="302"/>
    </row>
    <row r="221" spans="1:30" s="312" customFormat="1" x14ac:dyDescent="0.25">
      <c r="A221" s="299" t="str">
        <f>Recap!D226</f>
        <v>Dw_216</v>
      </c>
      <c r="B221" s="300">
        <f>Recap!AQ226</f>
        <v>0</v>
      </c>
      <c r="C221" s="300">
        <f>Recap!AR226</f>
        <v>0</v>
      </c>
      <c r="D221" s="300">
        <f>Recap!AS226</f>
        <v>0</v>
      </c>
      <c r="E221" s="301"/>
      <c r="F221" s="301"/>
      <c r="G221" s="301"/>
      <c r="H221" s="300">
        <f>Recap!AU226</f>
        <v>0</v>
      </c>
      <c r="I221" s="300">
        <f>Recap!AV226</f>
        <v>0</v>
      </c>
      <c r="J221" s="300">
        <f>Recap!AW226</f>
        <v>0</v>
      </c>
      <c r="K221" s="301"/>
      <c r="L221" s="301"/>
      <c r="M221" s="301"/>
      <c r="N221" s="300">
        <f>Recap!BB226</f>
        <v>0</v>
      </c>
      <c r="O221" s="300">
        <f>Recap!BC226</f>
        <v>0</v>
      </c>
      <c r="P221" s="300">
        <f>Recap!BD226</f>
        <v>0</v>
      </c>
      <c r="Q221" s="300"/>
      <c r="R221" s="300"/>
      <c r="S221" s="300"/>
      <c r="T221" s="300">
        <f>Recap!BF226</f>
        <v>0</v>
      </c>
      <c r="U221" s="300">
        <f>Recap!BG226</f>
        <v>0</v>
      </c>
      <c r="V221" s="300">
        <f>Recap!BH226</f>
        <v>0</v>
      </c>
      <c r="W221" s="300"/>
      <c r="X221" s="300"/>
      <c r="Y221" s="300"/>
      <c r="Z221" s="298">
        <f>Recap!AO226</f>
        <v>0</v>
      </c>
      <c r="AA221" s="302"/>
    </row>
    <row r="222" spans="1:30" s="312" customFormat="1" x14ac:dyDescent="0.25">
      <c r="A222" s="299" t="str">
        <f>Recap!D227</f>
        <v>Dw_217</v>
      </c>
      <c r="B222" s="300">
        <f>Recap!AQ227</f>
        <v>0</v>
      </c>
      <c r="C222" s="300">
        <f>Recap!AR227</f>
        <v>0</v>
      </c>
      <c r="D222" s="300">
        <f>Recap!AS227</f>
        <v>0</v>
      </c>
      <c r="E222" s="301"/>
      <c r="F222" s="301"/>
      <c r="G222" s="301"/>
      <c r="H222" s="300">
        <f>Recap!AU227</f>
        <v>0</v>
      </c>
      <c r="I222" s="300">
        <f>Recap!AV227</f>
        <v>0</v>
      </c>
      <c r="J222" s="300">
        <f>Recap!AW227</f>
        <v>0</v>
      </c>
      <c r="K222" s="301"/>
      <c r="L222" s="301"/>
      <c r="M222" s="301"/>
      <c r="N222" s="300">
        <f>Recap!BB227</f>
        <v>0</v>
      </c>
      <c r="O222" s="300">
        <f>Recap!BC227</f>
        <v>0</v>
      </c>
      <c r="P222" s="300">
        <f>Recap!BD227</f>
        <v>0</v>
      </c>
      <c r="Q222" s="300"/>
      <c r="R222" s="300"/>
      <c r="S222" s="300"/>
      <c r="T222" s="300">
        <f>Recap!BF227</f>
        <v>0</v>
      </c>
      <c r="U222" s="300">
        <f>Recap!BG227</f>
        <v>0</v>
      </c>
      <c r="V222" s="300">
        <f>Recap!BH227</f>
        <v>0</v>
      </c>
      <c r="W222" s="300"/>
      <c r="X222" s="300"/>
      <c r="Y222" s="300"/>
      <c r="Z222" s="298">
        <f>Recap!AO227</f>
        <v>0</v>
      </c>
      <c r="AA222" s="302"/>
    </row>
    <row r="223" spans="1:30" s="312" customFormat="1" x14ac:dyDescent="0.25">
      <c r="A223" s="299" t="str">
        <f>Recap!D228</f>
        <v>Dw_218</v>
      </c>
      <c r="B223" s="300">
        <f>Recap!AQ228</f>
        <v>0</v>
      </c>
      <c r="C223" s="300">
        <f>Recap!AR228</f>
        <v>0</v>
      </c>
      <c r="D223" s="300">
        <f>Recap!AS228</f>
        <v>0</v>
      </c>
      <c r="E223" s="301"/>
      <c r="F223" s="301"/>
      <c r="G223" s="301"/>
      <c r="H223" s="300">
        <f>Recap!AU228</f>
        <v>0</v>
      </c>
      <c r="I223" s="300">
        <f>Recap!AV228</f>
        <v>0</v>
      </c>
      <c r="J223" s="300">
        <f>Recap!AW228</f>
        <v>0</v>
      </c>
      <c r="K223" s="301"/>
      <c r="L223" s="301"/>
      <c r="M223" s="301"/>
      <c r="N223" s="300">
        <f>Recap!BB228</f>
        <v>0</v>
      </c>
      <c r="O223" s="300">
        <f>Recap!BC228</f>
        <v>0</v>
      </c>
      <c r="P223" s="300">
        <f>Recap!BD228</f>
        <v>0</v>
      </c>
      <c r="Q223" s="300"/>
      <c r="R223" s="300"/>
      <c r="S223" s="300"/>
      <c r="T223" s="300">
        <f>Recap!BF228</f>
        <v>0</v>
      </c>
      <c r="U223" s="300">
        <f>Recap!BG228</f>
        <v>0</v>
      </c>
      <c r="V223" s="300">
        <f>Recap!BH228</f>
        <v>0</v>
      </c>
      <c r="W223" s="300"/>
      <c r="X223" s="300"/>
      <c r="Y223" s="300"/>
      <c r="Z223" s="298">
        <f>Recap!AO228</f>
        <v>0</v>
      </c>
      <c r="AA223" s="302"/>
    </row>
    <row r="224" spans="1:30" s="312" customFormat="1" x14ac:dyDescent="0.25">
      <c r="A224" s="299" t="str">
        <f>Recap!D229</f>
        <v>Dw_219</v>
      </c>
      <c r="B224" s="300">
        <f>Recap!AQ229</f>
        <v>0</v>
      </c>
      <c r="C224" s="300">
        <f>Recap!AR229</f>
        <v>0</v>
      </c>
      <c r="D224" s="300">
        <f>Recap!AS229</f>
        <v>0</v>
      </c>
      <c r="E224" s="301"/>
      <c r="F224" s="301"/>
      <c r="G224" s="301"/>
      <c r="H224" s="300">
        <f>Recap!AU229</f>
        <v>0</v>
      </c>
      <c r="I224" s="300">
        <f>Recap!AV229</f>
        <v>0</v>
      </c>
      <c r="J224" s="300">
        <f>Recap!AW229</f>
        <v>0</v>
      </c>
      <c r="K224" s="301"/>
      <c r="L224" s="301"/>
      <c r="M224" s="301"/>
      <c r="N224" s="300">
        <f>Recap!BB229</f>
        <v>0</v>
      </c>
      <c r="O224" s="300">
        <f>Recap!BC229</f>
        <v>0</v>
      </c>
      <c r="P224" s="300">
        <f>Recap!BD229</f>
        <v>0</v>
      </c>
      <c r="Q224" s="300"/>
      <c r="R224" s="300"/>
      <c r="S224" s="300"/>
      <c r="T224" s="300">
        <f>Recap!BF229</f>
        <v>0</v>
      </c>
      <c r="U224" s="300">
        <f>Recap!BG229</f>
        <v>0</v>
      </c>
      <c r="V224" s="300">
        <f>Recap!BH229</f>
        <v>0</v>
      </c>
      <c r="W224" s="300"/>
      <c r="X224" s="300"/>
      <c r="Y224" s="300"/>
      <c r="Z224" s="298">
        <f>Recap!AO229</f>
        <v>0</v>
      </c>
      <c r="AA224" s="302"/>
    </row>
    <row r="225" spans="1:27" s="312" customFormat="1" x14ac:dyDescent="0.25">
      <c r="A225" s="299" t="str">
        <f>Recap!D230</f>
        <v>Dw_220</v>
      </c>
      <c r="B225" s="300">
        <f>Recap!AQ230</f>
        <v>0</v>
      </c>
      <c r="C225" s="300">
        <f>Recap!AR230</f>
        <v>0</v>
      </c>
      <c r="D225" s="300">
        <f>Recap!AS230</f>
        <v>0</v>
      </c>
      <c r="E225" s="301"/>
      <c r="F225" s="301"/>
      <c r="G225" s="301"/>
      <c r="H225" s="300">
        <f>Recap!AU230</f>
        <v>0</v>
      </c>
      <c r="I225" s="300">
        <f>Recap!AV230</f>
        <v>0</v>
      </c>
      <c r="J225" s="300">
        <f>Recap!AW230</f>
        <v>0</v>
      </c>
      <c r="K225" s="301"/>
      <c r="L225" s="301"/>
      <c r="M225" s="301"/>
      <c r="N225" s="300">
        <f>Recap!BB230</f>
        <v>0</v>
      </c>
      <c r="O225" s="300">
        <f>Recap!BC230</f>
        <v>0</v>
      </c>
      <c r="P225" s="300">
        <f>Recap!BD230</f>
        <v>0</v>
      </c>
      <c r="Q225" s="300"/>
      <c r="R225" s="300"/>
      <c r="S225" s="300"/>
      <c r="T225" s="300">
        <f>Recap!BF230</f>
        <v>0</v>
      </c>
      <c r="U225" s="300">
        <f>Recap!BG230</f>
        <v>0</v>
      </c>
      <c r="V225" s="300">
        <f>Recap!BH230</f>
        <v>0</v>
      </c>
      <c r="W225" s="300"/>
      <c r="X225" s="300"/>
      <c r="Y225" s="300"/>
      <c r="Z225" s="298">
        <f>Recap!AO230</f>
        <v>0</v>
      </c>
      <c r="AA225" s="302"/>
    </row>
    <row r="226" spans="1:27" s="312" customFormat="1" x14ac:dyDescent="0.25">
      <c r="A226" s="299" t="str">
        <f>Recap!D231</f>
        <v>Dw_221</v>
      </c>
      <c r="B226" s="300">
        <f>Recap!AQ231</f>
        <v>0</v>
      </c>
      <c r="C226" s="300">
        <f>Recap!AR231</f>
        <v>0</v>
      </c>
      <c r="D226" s="300">
        <f>Recap!AS231</f>
        <v>0</v>
      </c>
      <c r="E226" s="301"/>
      <c r="F226" s="301"/>
      <c r="G226" s="301"/>
      <c r="H226" s="300">
        <f>Recap!AU231</f>
        <v>0</v>
      </c>
      <c r="I226" s="300">
        <f>Recap!AV231</f>
        <v>0</v>
      </c>
      <c r="J226" s="300">
        <f>Recap!AW231</f>
        <v>0</v>
      </c>
      <c r="K226" s="301"/>
      <c r="L226" s="301"/>
      <c r="M226" s="301"/>
      <c r="N226" s="300">
        <f>Recap!BB231</f>
        <v>0</v>
      </c>
      <c r="O226" s="300">
        <f>Recap!BC231</f>
        <v>0</v>
      </c>
      <c r="P226" s="300">
        <f>Recap!BD231</f>
        <v>0</v>
      </c>
      <c r="Q226" s="300"/>
      <c r="R226" s="300"/>
      <c r="S226" s="300"/>
      <c r="T226" s="300">
        <f>Recap!BF231</f>
        <v>0</v>
      </c>
      <c r="U226" s="300">
        <f>Recap!BG231</f>
        <v>0</v>
      </c>
      <c r="V226" s="300">
        <f>Recap!BH231</f>
        <v>0</v>
      </c>
      <c r="W226" s="300"/>
      <c r="X226" s="300"/>
      <c r="Y226" s="300"/>
      <c r="Z226" s="298">
        <f>Recap!AO231</f>
        <v>0</v>
      </c>
      <c r="AA226" s="302"/>
    </row>
    <row r="227" spans="1:27" s="312" customFormat="1" x14ac:dyDescent="0.25">
      <c r="A227" s="299" t="str">
        <f>Recap!D232</f>
        <v>Dw_222</v>
      </c>
      <c r="B227" s="300">
        <f>Recap!AQ232</f>
        <v>0</v>
      </c>
      <c r="C227" s="300">
        <f>Recap!AR232</f>
        <v>0</v>
      </c>
      <c r="D227" s="300">
        <f>Recap!AS232</f>
        <v>0</v>
      </c>
      <c r="E227" s="301"/>
      <c r="F227" s="301"/>
      <c r="G227" s="301"/>
      <c r="H227" s="300">
        <f>Recap!AU232</f>
        <v>0</v>
      </c>
      <c r="I227" s="300">
        <f>Recap!AV232</f>
        <v>0</v>
      </c>
      <c r="J227" s="300">
        <f>Recap!AW232</f>
        <v>0</v>
      </c>
      <c r="K227" s="301"/>
      <c r="L227" s="301"/>
      <c r="M227" s="301"/>
      <c r="N227" s="300">
        <f>Recap!BB232</f>
        <v>0</v>
      </c>
      <c r="O227" s="300">
        <f>Recap!BC232</f>
        <v>0</v>
      </c>
      <c r="P227" s="300">
        <f>Recap!BD232</f>
        <v>0</v>
      </c>
      <c r="Q227" s="300"/>
      <c r="R227" s="300"/>
      <c r="S227" s="300"/>
      <c r="T227" s="300">
        <f>Recap!BF232</f>
        <v>0</v>
      </c>
      <c r="U227" s="300">
        <f>Recap!BG232</f>
        <v>0</v>
      </c>
      <c r="V227" s="300">
        <f>Recap!BH232</f>
        <v>0</v>
      </c>
      <c r="W227" s="300"/>
      <c r="X227" s="300"/>
      <c r="Y227" s="300"/>
      <c r="Z227" s="298">
        <f>Recap!AO232</f>
        <v>0</v>
      </c>
      <c r="AA227" s="302"/>
    </row>
    <row r="228" spans="1:27" s="312" customFormat="1" x14ac:dyDescent="0.25">
      <c r="A228" s="299" t="str">
        <f>Recap!D233</f>
        <v>Dw_223</v>
      </c>
      <c r="B228" s="300">
        <f>Recap!AQ233</f>
        <v>0</v>
      </c>
      <c r="C228" s="300">
        <f>Recap!AR233</f>
        <v>0</v>
      </c>
      <c r="D228" s="300">
        <f>Recap!AS233</f>
        <v>0</v>
      </c>
      <c r="E228" s="301"/>
      <c r="F228" s="301"/>
      <c r="G228" s="301"/>
      <c r="H228" s="300">
        <f>Recap!AU233</f>
        <v>0</v>
      </c>
      <c r="I228" s="300">
        <f>Recap!AV233</f>
        <v>0</v>
      </c>
      <c r="J228" s="300">
        <f>Recap!AW233</f>
        <v>0</v>
      </c>
      <c r="K228" s="301"/>
      <c r="L228" s="301"/>
      <c r="M228" s="301"/>
      <c r="N228" s="300">
        <f>Recap!BB233</f>
        <v>0</v>
      </c>
      <c r="O228" s="300">
        <f>Recap!BC233</f>
        <v>0</v>
      </c>
      <c r="P228" s="300">
        <f>Recap!BD233</f>
        <v>0</v>
      </c>
      <c r="Q228" s="300"/>
      <c r="R228" s="300"/>
      <c r="S228" s="300"/>
      <c r="T228" s="300">
        <f>Recap!BF233</f>
        <v>0</v>
      </c>
      <c r="U228" s="300">
        <f>Recap!BG233</f>
        <v>0</v>
      </c>
      <c r="V228" s="300">
        <f>Recap!BH233</f>
        <v>0</v>
      </c>
      <c r="W228" s="300"/>
      <c r="X228" s="300"/>
      <c r="Y228" s="300"/>
      <c r="Z228" s="298">
        <f>Recap!AO233</f>
        <v>0</v>
      </c>
      <c r="AA228" s="302"/>
    </row>
    <row r="229" spans="1:27" s="312" customFormat="1" x14ac:dyDescent="0.25">
      <c r="A229" s="299" t="str">
        <f>Recap!D234</f>
        <v>Dw_224</v>
      </c>
      <c r="B229" s="300">
        <f>Recap!AQ234</f>
        <v>0</v>
      </c>
      <c r="C229" s="300">
        <f>Recap!AR234</f>
        <v>0</v>
      </c>
      <c r="D229" s="300">
        <f>Recap!AS234</f>
        <v>0</v>
      </c>
      <c r="E229" s="301"/>
      <c r="F229" s="301"/>
      <c r="G229" s="301"/>
      <c r="H229" s="300">
        <f>Recap!AU234</f>
        <v>0</v>
      </c>
      <c r="I229" s="300">
        <f>Recap!AV234</f>
        <v>0</v>
      </c>
      <c r="J229" s="300">
        <f>Recap!AW234</f>
        <v>0</v>
      </c>
      <c r="K229" s="301"/>
      <c r="L229" s="301"/>
      <c r="M229" s="301"/>
      <c r="N229" s="300">
        <f>Recap!BB234</f>
        <v>0</v>
      </c>
      <c r="O229" s="300">
        <f>Recap!BC234</f>
        <v>0</v>
      </c>
      <c r="P229" s="300">
        <f>Recap!BD234</f>
        <v>0</v>
      </c>
      <c r="Q229" s="300"/>
      <c r="R229" s="300"/>
      <c r="S229" s="300"/>
      <c r="T229" s="300">
        <f>Recap!BF234</f>
        <v>0</v>
      </c>
      <c r="U229" s="300">
        <f>Recap!BG234</f>
        <v>0</v>
      </c>
      <c r="V229" s="300">
        <f>Recap!BH234</f>
        <v>0</v>
      </c>
      <c r="W229" s="300"/>
      <c r="X229" s="300"/>
      <c r="Y229" s="300"/>
      <c r="Z229" s="298">
        <f>Recap!AO234</f>
        <v>0</v>
      </c>
      <c r="AA229" s="302"/>
    </row>
    <row r="230" spans="1:27" s="312" customFormat="1" x14ac:dyDescent="0.25">
      <c r="A230" s="299" t="str">
        <f>Recap!D235</f>
        <v>Dw_225</v>
      </c>
      <c r="B230" s="300">
        <f>Recap!AQ235</f>
        <v>0</v>
      </c>
      <c r="C230" s="300">
        <f>Recap!AR235</f>
        <v>0</v>
      </c>
      <c r="D230" s="300">
        <f>Recap!AS235</f>
        <v>0</v>
      </c>
      <c r="E230" s="301"/>
      <c r="F230" s="301"/>
      <c r="G230" s="301"/>
      <c r="H230" s="300">
        <f>Recap!AU235</f>
        <v>0</v>
      </c>
      <c r="I230" s="300">
        <f>Recap!AV235</f>
        <v>0</v>
      </c>
      <c r="J230" s="300">
        <f>Recap!AW235</f>
        <v>0</v>
      </c>
      <c r="K230" s="301"/>
      <c r="L230" s="301"/>
      <c r="M230" s="301"/>
      <c r="N230" s="300">
        <f>Recap!BB235</f>
        <v>0</v>
      </c>
      <c r="O230" s="300">
        <f>Recap!BC235</f>
        <v>0</v>
      </c>
      <c r="P230" s="300">
        <f>Recap!BD235</f>
        <v>0</v>
      </c>
      <c r="Q230" s="300"/>
      <c r="R230" s="300"/>
      <c r="S230" s="300"/>
      <c r="T230" s="300">
        <f>Recap!BF235</f>
        <v>0</v>
      </c>
      <c r="U230" s="300">
        <f>Recap!BG235</f>
        <v>0</v>
      </c>
      <c r="V230" s="300">
        <f>Recap!BH235</f>
        <v>0</v>
      </c>
      <c r="W230" s="300"/>
      <c r="X230" s="300"/>
      <c r="Y230" s="300"/>
      <c r="Z230" s="298">
        <f>Recap!AO235</f>
        <v>0</v>
      </c>
      <c r="AA230" s="302"/>
    </row>
    <row r="231" spans="1:27" s="312" customFormat="1" x14ac:dyDescent="0.25">
      <c r="A231" s="299" t="str">
        <f>Recap!D236</f>
        <v>Dw_226</v>
      </c>
      <c r="B231" s="300">
        <f>Recap!AQ236</f>
        <v>0</v>
      </c>
      <c r="C231" s="300">
        <f>Recap!AR236</f>
        <v>0</v>
      </c>
      <c r="D231" s="300">
        <f>Recap!AS236</f>
        <v>0</v>
      </c>
      <c r="E231" s="301"/>
      <c r="F231" s="301"/>
      <c r="G231" s="301"/>
      <c r="H231" s="300">
        <f>Recap!AU236</f>
        <v>0</v>
      </c>
      <c r="I231" s="300">
        <f>Recap!AV236</f>
        <v>0</v>
      </c>
      <c r="J231" s="300">
        <f>Recap!AW236</f>
        <v>0</v>
      </c>
      <c r="K231" s="301"/>
      <c r="L231" s="301"/>
      <c r="M231" s="301"/>
      <c r="N231" s="300">
        <f>Recap!BB236</f>
        <v>0</v>
      </c>
      <c r="O231" s="300">
        <f>Recap!BC236</f>
        <v>0</v>
      </c>
      <c r="P231" s="300">
        <f>Recap!BD236</f>
        <v>0</v>
      </c>
      <c r="Q231" s="300"/>
      <c r="R231" s="300"/>
      <c r="S231" s="300"/>
      <c r="T231" s="300">
        <f>Recap!BF236</f>
        <v>0</v>
      </c>
      <c r="U231" s="300">
        <f>Recap!BG236</f>
        <v>0</v>
      </c>
      <c r="V231" s="300">
        <f>Recap!BH236</f>
        <v>0</v>
      </c>
      <c r="W231" s="300"/>
      <c r="X231" s="300"/>
      <c r="Y231" s="300"/>
      <c r="Z231" s="298">
        <f>Recap!AO236</f>
        <v>0</v>
      </c>
      <c r="AA231" s="302"/>
    </row>
    <row r="232" spans="1:27" s="312" customFormat="1" x14ac:dyDescent="0.25">
      <c r="A232" s="299" t="str">
        <f>Recap!D237</f>
        <v>Dw_227</v>
      </c>
      <c r="B232" s="300">
        <f>Recap!AQ237</f>
        <v>0</v>
      </c>
      <c r="C232" s="300">
        <f>Recap!AR237</f>
        <v>0</v>
      </c>
      <c r="D232" s="300">
        <f>Recap!AS237</f>
        <v>0</v>
      </c>
      <c r="E232" s="301"/>
      <c r="F232" s="301"/>
      <c r="G232" s="301"/>
      <c r="H232" s="300">
        <f>Recap!AU237</f>
        <v>0</v>
      </c>
      <c r="I232" s="300">
        <f>Recap!AV237</f>
        <v>0</v>
      </c>
      <c r="J232" s="300">
        <f>Recap!AW237</f>
        <v>0</v>
      </c>
      <c r="K232" s="301"/>
      <c r="L232" s="301"/>
      <c r="M232" s="301"/>
      <c r="N232" s="300">
        <f>Recap!BB237</f>
        <v>0</v>
      </c>
      <c r="O232" s="300">
        <f>Recap!BC237</f>
        <v>0</v>
      </c>
      <c r="P232" s="300">
        <f>Recap!BD237</f>
        <v>0</v>
      </c>
      <c r="Q232" s="300"/>
      <c r="R232" s="300"/>
      <c r="S232" s="300"/>
      <c r="T232" s="300">
        <f>Recap!BF237</f>
        <v>0</v>
      </c>
      <c r="U232" s="300">
        <f>Recap!BG237</f>
        <v>0</v>
      </c>
      <c r="V232" s="300">
        <f>Recap!BH237</f>
        <v>0</v>
      </c>
      <c r="W232" s="300"/>
      <c r="X232" s="300"/>
      <c r="Y232" s="300"/>
      <c r="Z232" s="298">
        <f>Recap!AO237</f>
        <v>0</v>
      </c>
      <c r="AA232" s="302"/>
    </row>
    <row r="233" spans="1:27" s="312" customFormat="1" x14ac:dyDescent="0.25">
      <c r="A233" s="299" t="str">
        <f>Recap!D238</f>
        <v>Dw_228</v>
      </c>
      <c r="B233" s="300">
        <f>Recap!AQ238</f>
        <v>0</v>
      </c>
      <c r="C233" s="300">
        <f>Recap!AR238</f>
        <v>0</v>
      </c>
      <c r="D233" s="300">
        <f>Recap!AS238</f>
        <v>0</v>
      </c>
      <c r="E233" s="301"/>
      <c r="F233" s="301"/>
      <c r="G233" s="301"/>
      <c r="H233" s="300">
        <f>Recap!AU238</f>
        <v>0</v>
      </c>
      <c r="I233" s="300">
        <f>Recap!AV238</f>
        <v>0</v>
      </c>
      <c r="J233" s="300">
        <f>Recap!AW238</f>
        <v>0</v>
      </c>
      <c r="K233" s="301"/>
      <c r="L233" s="301"/>
      <c r="M233" s="301"/>
      <c r="N233" s="300">
        <f>Recap!BB238</f>
        <v>0</v>
      </c>
      <c r="O233" s="300">
        <f>Recap!BC238</f>
        <v>0</v>
      </c>
      <c r="P233" s="300">
        <f>Recap!BD238</f>
        <v>0</v>
      </c>
      <c r="Q233" s="300"/>
      <c r="R233" s="300"/>
      <c r="S233" s="300"/>
      <c r="T233" s="300">
        <f>Recap!BF238</f>
        <v>0</v>
      </c>
      <c r="U233" s="300">
        <f>Recap!BG238</f>
        <v>0</v>
      </c>
      <c r="V233" s="300">
        <f>Recap!BH238</f>
        <v>0</v>
      </c>
      <c r="W233" s="300"/>
      <c r="X233" s="300"/>
      <c r="Y233" s="300"/>
      <c r="Z233" s="298">
        <f>Recap!AO238</f>
        <v>0</v>
      </c>
      <c r="AA233" s="302"/>
    </row>
    <row r="234" spans="1:27" s="312" customFormat="1" x14ac:dyDescent="0.25">
      <c r="A234" s="299" t="str">
        <f>Recap!D239</f>
        <v>Dw_229</v>
      </c>
      <c r="B234" s="300">
        <f>Recap!AQ239</f>
        <v>0</v>
      </c>
      <c r="C234" s="300">
        <f>Recap!AR239</f>
        <v>0</v>
      </c>
      <c r="D234" s="300">
        <f>Recap!AS239</f>
        <v>0</v>
      </c>
      <c r="E234" s="301"/>
      <c r="F234" s="301"/>
      <c r="G234" s="301"/>
      <c r="H234" s="300">
        <f>Recap!AU239</f>
        <v>0</v>
      </c>
      <c r="I234" s="300">
        <f>Recap!AV239</f>
        <v>0</v>
      </c>
      <c r="J234" s="300">
        <f>Recap!AW239</f>
        <v>0</v>
      </c>
      <c r="K234" s="301"/>
      <c r="L234" s="301"/>
      <c r="M234" s="301"/>
      <c r="N234" s="300">
        <f>Recap!BB239</f>
        <v>0</v>
      </c>
      <c r="O234" s="300">
        <f>Recap!BC239</f>
        <v>0</v>
      </c>
      <c r="P234" s="300">
        <f>Recap!BD239</f>
        <v>0</v>
      </c>
      <c r="Q234" s="300"/>
      <c r="R234" s="300"/>
      <c r="S234" s="300"/>
      <c r="T234" s="300">
        <f>Recap!BF239</f>
        <v>0</v>
      </c>
      <c r="U234" s="300">
        <f>Recap!BG239</f>
        <v>0</v>
      </c>
      <c r="V234" s="300">
        <f>Recap!BH239</f>
        <v>0</v>
      </c>
      <c r="W234" s="300"/>
      <c r="X234" s="300"/>
      <c r="Y234" s="300"/>
      <c r="Z234" s="298">
        <f>Recap!AO239</f>
        <v>0</v>
      </c>
      <c r="AA234" s="302"/>
    </row>
    <row r="235" spans="1:27" s="312" customFormat="1" x14ac:dyDescent="0.25">
      <c r="A235" s="299" t="str">
        <f>Recap!D240</f>
        <v>Dw_230</v>
      </c>
      <c r="B235" s="300">
        <f>Recap!AQ240</f>
        <v>0</v>
      </c>
      <c r="C235" s="300">
        <f>Recap!AR240</f>
        <v>0</v>
      </c>
      <c r="D235" s="300">
        <f>Recap!AS240</f>
        <v>0</v>
      </c>
      <c r="E235" s="301"/>
      <c r="F235" s="301"/>
      <c r="G235" s="301"/>
      <c r="H235" s="300">
        <f>Recap!AU240</f>
        <v>0</v>
      </c>
      <c r="I235" s="300">
        <f>Recap!AV240</f>
        <v>0</v>
      </c>
      <c r="J235" s="300">
        <f>Recap!AW240</f>
        <v>0</v>
      </c>
      <c r="K235" s="301"/>
      <c r="L235" s="301"/>
      <c r="M235" s="301"/>
      <c r="N235" s="300">
        <f>Recap!BB240</f>
        <v>0</v>
      </c>
      <c r="O235" s="300">
        <f>Recap!BC240</f>
        <v>0</v>
      </c>
      <c r="P235" s="300">
        <f>Recap!BD240</f>
        <v>0</v>
      </c>
      <c r="Q235" s="300"/>
      <c r="R235" s="300"/>
      <c r="S235" s="300"/>
      <c r="T235" s="300">
        <f>Recap!BF240</f>
        <v>0</v>
      </c>
      <c r="U235" s="300">
        <f>Recap!BG240</f>
        <v>0</v>
      </c>
      <c r="V235" s="300">
        <f>Recap!BH240</f>
        <v>0</v>
      </c>
      <c r="W235" s="300"/>
      <c r="X235" s="300"/>
      <c r="Y235" s="300"/>
      <c r="Z235" s="298">
        <f>Recap!AO240</f>
        <v>0</v>
      </c>
      <c r="AA235" s="302"/>
    </row>
    <row r="236" spans="1:27" s="312" customFormat="1" x14ac:dyDescent="0.25">
      <c r="A236" s="299" t="str">
        <f>Recap!D241</f>
        <v>Dw_231</v>
      </c>
      <c r="B236" s="300">
        <f>Recap!AQ241</f>
        <v>0</v>
      </c>
      <c r="C236" s="300">
        <f>Recap!AR241</f>
        <v>0</v>
      </c>
      <c r="D236" s="300">
        <f>Recap!AS241</f>
        <v>0</v>
      </c>
      <c r="E236" s="301"/>
      <c r="F236" s="301"/>
      <c r="G236" s="301"/>
      <c r="H236" s="300">
        <f>Recap!AU241</f>
        <v>0</v>
      </c>
      <c r="I236" s="300">
        <f>Recap!AV241</f>
        <v>0</v>
      </c>
      <c r="J236" s="300">
        <f>Recap!AW241</f>
        <v>0</v>
      </c>
      <c r="K236" s="301"/>
      <c r="L236" s="301"/>
      <c r="M236" s="301"/>
      <c r="N236" s="300">
        <f>Recap!BB241</f>
        <v>0</v>
      </c>
      <c r="O236" s="300">
        <f>Recap!BC241</f>
        <v>0</v>
      </c>
      <c r="P236" s="300">
        <f>Recap!BD241</f>
        <v>0</v>
      </c>
      <c r="Q236" s="300"/>
      <c r="R236" s="300"/>
      <c r="S236" s="300"/>
      <c r="T236" s="300">
        <f>Recap!BF241</f>
        <v>0</v>
      </c>
      <c r="U236" s="300">
        <f>Recap!BG241</f>
        <v>0</v>
      </c>
      <c r="V236" s="300">
        <f>Recap!BH241</f>
        <v>0</v>
      </c>
      <c r="W236" s="300"/>
      <c r="X236" s="300"/>
      <c r="Y236" s="300"/>
      <c r="Z236" s="298">
        <f>Recap!AO241</f>
        <v>0</v>
      </c>
      <c r="AA236" s="302"/>
    </row>
    <row r="237" spans="1:27" s="312" customFormat="1" x14ac:dyDescent="0.25">
      <c r="A237" s="299" t="str">
        <f>Recap!D242</f>
        <v>Dw_232</v>
      </c>
      <c r="B237" s="300">
        <f>Recap!AQ242</f>
        <v>0</v>
      </c>
      <c r="C237" s="300">
        <f>Recap!AR242</f>
        <v>0</v>
      </c>
      <c r="D237" s="300">
        <f>Recap!AS242</f>
        <v>0</v>
      </c>
      <c r="E237" s="301"/>
      <c r="F237" s="301"/>
      <c r="G237" s="301"/>
      <c r="H237" s="300">
        <f>Recap!AU242</f>
        <v>0</v>
      </c>
      <c r="I237" s="300">
        <f>Recap!AV242</f>
        <v>0</v>
      </c>
      <c r="J237" s="300">
        <f>Recap!AW242</f>
        <v>0</v>
      </c>
      <c r="K237" s="301"/>
      <c r="L237" s="301"/>
      <c r="M237" s="301"/>
      <c r="N237" s="300">
        <f>Recap!BB242</f>
        <v>0</v>
      </c>
      <c r="O237" s="300">
        <f>Recap!BC242</f>
        <v>0</v>
      </c>
      <c r="P237" s="300">
        <f>Recap!BD242</f>
        <v>0</v>
      </c>
      <c r="Q237" s="300"/>
      <c r="R237" s="300"/>
      <c r="S237" s="300"/>
      <c r="T237" s="300">
        <f>Recap!BF242</f>
        <v>0</v>
      </c>
      <c r="U237" s="300">
        <f>Recap!BG242</f>
        <v>0</v>
      </c>
      <c r="V237" s="300">
        <f>Recap!BH242</f>
        <v>0</v>
      </c>
      <c r="W237" s="300"/>
      <c r="X237" s="300"/>
      <c r="Y237" s="300"/>
      <c r="Z237" s="298">
        <f>Recap!AO242</f>
        <v>0</v>
      </c>
      <c r="AA237" s="302"/>
    </row>
    <row r="238" spans="1:27" s="312" customFormat="1" x14ac:dyDescent="0.25">
      <c r="A238" s="299" t="str">
        <f>Recap!D243</f>
        <v>Dw_233</v>
      </c>
      <c r="B238" s="300">
        <f>Recap!AQ243</f>
        <v>0</v>
      </c>
      <c r="C238" s="300">
        <f>Recap!AR243</f>
        <v>0</v>
      </c>
      <c r="D238" s="300">
        <f>Recap!AS243</f>
        <v>0</v>
      </c>
      <c r="E238" s="301"/>
      <c r="F238" s="301"/>
      <c r="G238" s="301"/>
      <c r="H238" s="300">
        <f>Recap!AU243</f>
        <v>0</v>
      </c>
      <c r="I238" s="300">
        <f>Recap!AV243</f>
        <v>0</v>
      </c>
      <c r="J238" s="300">
        <f>Recap!AW243</f>
        <v>0</v>
      </c>
      <c r="K238" s="301"/>
      <c r="L238" s="301"/>
      <c r="M238" s="301"/>
      <c r="N238" s="300">
        <f>Recap!BB243</f>
        <v>0</v>
      </c>
      <c r="O238" s="300">
        <f>Recap!BC243</f>
        <v>0</v>
      </c>
      <c r="P238" s="300">
        <f>Recap!BD243</f>
        <v>0</v>
      </c>
      <c r="Q238" s="300"/>
      <c r="R238" s="300"/>
      <c r="S238" s="300"/>
      <c r="T238" s="300">
        <f>Recap!BF243</f>
        <v>0</v>
      </c>
      <c r="U238" s="300">
        <f>Recap!BG243</f>
        <v>0</v>
      </c>
      <c r="V238" s="300">
        <f>Recap!BH243</f>
        <v>0</v>
      </c>
      <c r="W238" s="300"/>
      <c r="X238" s="300"/>
      <c r="Y238" s="300"/>
      <c r="Z238" s="298">
        <f>Recap!AO243</f>
        <v>0</v>
      </c>
      <c r="AA238" s="302"/>
    </row>
    <row r="239" spans="1:27" s="312" customFormat="1" x14ac:dyDescent="0.25">
      <c r="A239" s="299" t="str">
        <f>Recap!D244</f>
        <v>Dw_234</v>
      </c>
      <c r="B239" s="300">
        <f>Recap!AQ244</f>
        <v>0</v>
      </c>
      <c r="C239" s="300">
        <f>Recap!AR244</f>
        <v>0</v>
      </c>
      <c r="D239" s="300">
        <f>Recap!AS244</f>
        <v>0</v>
      </c>
      <c r="E239" s="301"/>
      <c r="F239" s="301"/>
      <c r="G239" s="301"/>
      <c r="H239" s="300">
        <f>Recap!AU244</f>
        <v>0</v>
      </c>
      <c r="I239" s="300">
        <f>Recap!AV244</f>
        <v>0</v>
      </c>
      <c r="J239" s="300">
        <f>Recap!AW244</f>
        <v>0</v>
      </c>
      <c r="K239" s="301"/>
      <c r="L239" s="301"/>
      <c r="M239" s="301"/>
      <c r="N239" s="300">
        <f>Recap!BB244</f>
        <v>0</v>
      </c>
      <c r="O239" s="300">
        <f>Recap!BC244</f>
        <v>0</v>
      </c>
      <c r="P239" s="300">
        <f>Recap!BD244</f>
        <v>0</v>
      </c>
      <c r="Q239" s="300"/>
      <c r="R239" s="300"/>
      <c r="S239" s="300"/>
      <c r="T239" s="300">
        <f>Recap!BF244</f>
        <v>0</v>
      </c>
      <c r="U239" s="300">
        <f>Recap!BG244</f>
        <v>0</v>
      </c>
      <c r="V239" s="300">
        <f>Recap!BH244</f>
        <v>0</v>
      </c>
      <c r="W239" s="300"/>
      <c r="X239" s="300"/>
      <c r="Y239" s="300"/>
      <c r="Z239" s="298">
        <f>Recap!AO244</f>
        <v>0</v>
      </c>
      <c r="AA239" s="302"/>
    </row>
    <row r="240" spans="1:27" s="312" customFormat="1" x14ac:dyDescent="0.25">
      <c r="A240" s="299" t="str">
        <f>Recap!D245</f>
        <v>Dw_235</v>
      </c>
      <c r="B240" s="300">
        <f>Recap!AQ245</f>
        <v>0</v>
      </c>
      <c r="C240" s="300">
        <f>Recap!AR245</f>
        <v>0</v>
      </c>
      <c r="D240" s="300">
        <f>Recap!AS245</f>
        <v>0</v>
      </c>
      <c r="E240" s="301"/>
      <c r="F240" s="301"/>
      <c r="G240" s="301"/>
      <c r="H240" s="300">
        <f>Recap!AU245</f>
        <v>0</v>
      </c>
      <c r="I240" s="300">
        <f>Recap!AV245</f>
        <v>0</v>
      </c>
      <c r="J240" s="300">
        <f>Recap!AW245</f>
        <v>0</v>
      </c>
      <c r="K240" s="301"/>
      <c r="L240" s="301"/>
      <c r="M240" s="301"/>
      <c r="N240" s="300">
        <f>Recap!BB245</f>
        <v>0</v>
      </c>
      <c r="O240" s="300">
        <f>Recap!BC245</f>
        <v>0</v>
      </c>
      <c r="P240" s="300">
        <f>Recap!BD245</f>
        <v>0</v>
      </c>
      <c r="Q240" s="300"/>
      <c r="R240" s="300"/>
      <c r="S240" s="300"/>
      <c r="T240" s="300">
        <f>Recap!BF245</f>
        <v>0</v>
      </c>
      <c r="U240" s="300">
        <f>Recap!BG245</f>
        <v>0</v>
      </c>
      <c r="V240" s="300">
        <f>Recap!BH245</f>
        <v>0</v>
      </c>
      <c r="W240" s="300"/>
      <c r="X240" s="300"/>
      <c r="Y240" s="300"/>
      <c r="Z240" s="298">
        <f>Recap!AO245</f>
        <v>0</v>
      </c>
      <c r="AA240" s="302"/>
    </row>
    <row r="241" spans="1:27" s="312" customFormat="1" x14ac:dyDescent="0.25">
      <c r="A241" s="299" t="str">
        <f>Recap!D246</f>
        <v>Dw_236</v>
      </c>
      <c r="B241" s="300">
        <f>Recap!AQ246</f>
        <v>0</v>
      </c>
      <c r="C241" s="300">
        <f>Recap!AR246</f>
        <v>0</v>
      </c>
      <c r="D241" s="300">
        <f>Recap!AS246</f>
        <v>0</v>
      </c>
      <c r="E241" s="301"/>
      <c r="F241" s="301"/>
      <c r="G241" s="301"/>
      <c r="H241" s="300">
        <f>Recap!AU246</f>
        <v>0</v>
      </c>
      <c r="I241" s="300">
        <f>Recap!AV246</f>
        <v>0</v>
      </c>
      <c r="J241" s="300">
        <f>Recap!AW246</f>
        <v>0</v>
      </c>
      <c r="K241" s="301"/>
      <c r="L241" s="301"/>
      <c r="M241" s="301"/>
      <c r="N241" s="300">
        <f>Recap!BB246</f>
        <v>0</v>
      </c>
      <c r="O241" s="300">
        <f>Recap!BC246</f>
        <v>0</v>
      </c>
      <c r="P241" s="300">
        <f>Recap!BD246</f>
        <v>0</v>
      </c>
      <c r="Q241" s="300"/>
      <c r="R241" s="300"/>
      <c r="S241" s="300"/>
      <c r="T241" s="300">
        <f>Recap!BF246</f>
        <v>0</v>
      </c>
      <c r="U241" s="300">
        <f>Recap!BG246</f>
        <v>0</v>
      </c>
      <c r="V241" s="300">
        <f>Recap!BH246</f>
        <v>0</v>
      </c>
      <c r="W241" s="300"/>
      <c r="X241" s="300"/>
      <c r="Y241" s="300"/>
      <c r="Z241" s="298">
        <f>Recap!AO246</f>
        <v>0</v>
      </c>
      <c r="AA241" s="302"/>
    </row>
    <row r="242" spans="1:27" s="312" customFormat="1" x14ac:dyDescent="0.25">
      <c r="A242" s="299" t="str">
        <f>Recap!D247</f>
        <v>Dw_237</v>
      </c>
      <c r="B242" s="300">
        <f>Recap!AQ247</f>
        <v>0</v>
      </c>
      <c r="C242" s="300">
        <f>Recap!AR247</f>
        <v>0</v>
      </c>
      <c r="D242" s="300">
        <f>Recap!AS247</f>
        <v>0</v>
      </c>
      <c r="E242" s="301"/>
      <c r="F242" s="301"/>
      <c r="G242" s="301"/>
      <c r="H242" s="300">
        <f>Recap!AU247</f>
        <v>0</v>
      </c>
      <c r="I242" s="300">
        <f>Recap!AV247</f>
        <v>0</v>
      </c>
      <c r="J242" s="300">
        <f>Recap!AW247</f>
        <v>0</v>
      </c>
      <c r="K242" s="301"/>
      <c r="L242" s="301"/>
      <c r="M242" s="301"/>
      <c r="N242" s="300">
        <f>Recap!BB247</f>
        <v>0</v>
      </c>
      <c r="O242" s="300">
        <f>Recap!BC247</f>
        <v>0</v>
      </c>
      <c r="P242" s="300">
        <f>Recap!BD247</f>
        <v>0</v>
      </c>
      <c r="Q242" s="300"/>
      <c r="R242" s="300"/>
      <c r="S242" s="300"/>
      <c r="T242" s="300">
        <f>Recap!BF247</f>
        <v>0</v>
      </c>
      <c r="U242" s="300">
        <f>Recap!BG247</f>
        <v>0</v>
      </c>
      <c r="V242" s="300">
        <f>Recap!BH247</f>
        <v>0</v>
      </c>
      <c r="W242" s="300"/>
      <c r="X242" s="300"/>
      <c r="Y242" s="300"/>
      <c r="Z242" s="298">
        <f>Recap!AO247</f>
        <v>0</v>
      </c>
      <c r="AA242" s="302"/>
    </row>
    <row r="243" spans="1:27" s="312" customFormat="1" x14ac:dyDescent="0.25">
      <c r="A243" s="299" t="str">
        <f>Recap!D248</f>
        <v>Dw_238</v>
      </c>
      <c r="B243" s="300">
        <f>Recap!AQ248</f>
        <v>0</v>
      </c>
      <c r="C243" s="300">
        <f>Recap!AR248</f>
        <v>0</v>
      </c>
      <c r="D243" s="300">
        <f>Recap!AS248</f>
        <v>0</v>
      </c>
      <c r="E243" s="301"/>
      <c r="F243" s="301"/>
      <c r="G243" s="301"/>
      <c r="H243" s="300">
        <f>Recap!AU248</f>
        <v>0</v>
      </c>
      <c r="I243" s="300">
        <f>Recap!AV248</f>
        <v>0</v>
      </c>
      <c r="J243" s="300">
        <f>Recap!AW248</f>
        <v>0</v>
      </c>
      <c r="K243" s="301"/>
      <c r="L243" s="301"/>
      <c r="M243" s="301"/>
      <c r="N243" s="300">
        <f>Recap!BB248</f>
        <v>0</v>
      </c>
      <c r="O243" s="300">
        <f>Recap!BC248</f>
        <v>0</v>
      </c>
      <c r="P243" s="300">
        <f>Recap!BD248</f>
        <v>0</v>
      </c>
      <c r="Q243" s="300"/>
      <c r="R243" s="300"/>
      <c r="S243" s="300"/>
      <c r="T243" s="300">
        <f>Recap!BF248</f>
        <v>0</v>
      </c>
      <c r="U243" s="300">
        <f>Recap!BG248</f>
        <v>0</v>
      </c>
      <c r="V243" s="300">
        <f>Recap!BH248</f>
        <v>0</v>
      </c>
      <c r="W243" s="300"/>
      <c r="X243" s="300"/>
      <c r="Y243" s="300"/>
      <c r="Z243" s="298">
        <f>Recap!AO248</f>
        <v>0</v>
      </c>
      <c r="AA243" s="302"/>
    </row>
    <row r="244" spans="1:27" s="312" customFormat="1" x14ac:dyDescent="0.25">
      <c r="A244" s="299" t="str">
        <f>Recap!D249</f>
        <v>Dw_239</v>
      </c>
      <c r="B244" s="300">
        <f>Recap!AQ249</f>
        <v>0</v>
      </c>
      <c r="C244" s="300">
        <f>Recap!AR249</f>
        <v>0</v>
      </c>
      <c r="D244" s="300">
        <f>Recap!AS249</f>
        <v>0</v>
      </c>
      <c r="E244" s="301"/>
      <c r="F244" s="301"/>
      <c r="G244" s="301"/>
      <c r="H244" s="300">
        <f>Recap!AU249</f>
        <v>0</v>
      </c>
      <c r="I244" s="300">
        <f>Recap!AV249</f>
        <v>0</v>
      </c>
      <c r="J244" s="300">
        <f>Recap!AW249</f>
        <v>0</v>
      </c>
      <c r="K244" s="301"/>
      <c r="L244" s="301"/>
      <c r="M244" s="301"/>
      <c r="N244" s="300">
        <f>Recap!BB249</f>
        <v>0</v>
      </c>
      <c r="O244" s="300">
        <f>Recap!BC249</f>
        <v>0</v>
      </c>
      <c r="P244" s="300">
        <f>Recap!BD249</f>
        <v>0</v>
      </c>
      <c r="Q244" s="300"/>
      <c r="R244" s="300"/>
      <c r="S244" s="300"/>
      <c r="T244" s="300">
        <f>Recap!BF249</f>
        <v>0</v>
      </c>
      <c r="U244" s="300">
        <f>Recap!BG249</f>
        <v>0</v>
      </c>
      <c r="V244" s="300">
        <f>Recap!BH249</f>
        <v>0</v>
      </c>
      <c r="W244" s="300"/>
      <c r="X244" s="300"/>
      <c r="Y244" s="300"/>
      <c r="Z244" s="298">
        <f>Recap!AO249</f>
        <v>0</v>
      </c>
      <c r="AA244" s="302"/>
    </row>
    <row r="245" spans="1:27" s="312" customFormat="1" x14ac:dyDescent="0.25">
      <c r="A245" s="299" t="str">
        <f>Recap!D250</f>
        <v>Dw_240</v>
      </c>
      <c r="B245" s="300">
        <f>Recap!AQ250</f>
        <v>0</v>
      </c>
      <c r="C245" s="300">
        <f>Recap!AR250</f>
        <v>0</v>
      </c>
      <c r="D245" s="300">
        <f>Recap!AS250</f>
        <v>0</v>
      </c>
      <c r="E245" s="301"/>
      <c r="F245" s="301"/>
      <c r="G245" s="301"/>
      <c r="H245" s="300">
        <f>Recap!AU250</f>
        <v>0</v>
      </c>
      <c r="I245" s="300">
        <f>Recap!AV250</f>
        <v>0</v>
      </c>
      <c r="J245" s="300">
        <f>Recap!AW250</f>
        <v>0</v>
      </c>
      <c r="K245" s="301"/>
      <c r="L245" s="301"/>
      <c r="M245" s="301"/>
      <c r="N245" s="300">
        <f>Recap!BB250</f>
        <v>0</v>
      </c>
      <c r="O245" s="300">
        <f>Recap!BC250</f>
        <v>0</v>
      </c>
      <c r="P245" s="300">
        <f>Recap!BD250</f>
        <v>0</v>
      </c>
      <c r="Q245" s="300"/>
      <c r="R245" s="300"/>
      <c r="S245" s="300"/>
      <c r="T245" s="300">
        <f>Recap!BF250</f>
        <v>0</v>
      </c>
      <c r="U245" s="300">
        <f>Recap!BG250</f>
        <v>0</v>
      </c>
      <c r="V245" s="300">
        <f>Recap!BH250</f>
        <v>0</v>
      </c>
      <c r="W245" s="300"/>
      <c r="X245" s="300"/>
      <c r="Y245" s="300"/>
      <c r="Z245" s="298">
        <f>Recap!AO250</f>
        <v>0</v>
      </c>
      <c r="AA245" s="302"/>
    </row>
    <row r="246" spans="1:27" s="312" customFormat="1" x14ac:dyDescent="0.25">
      <c r="A246" s="299" t="str">
        <f>Recap!D251</f>
        <v>Dw_241</v>
      </c>
      <c r="B246" s="300">
        <f>Recap!AQ251</f>
        <v>0</v>
      </c>
      <c r="C246" s="300">
        <f>Recap!AR251</f>
        <v>0</v>
      </c>
      <c r="D246" s="300">
        <f>Recap!AS251</f>
        <v>0</v>
      </c>
      <c r="E246" s="301"/>
      <c r="F246" s="301"/>
      <c r="G246" s="301"/>
      <c r="H246" s="300">
        <f>Recap!AU251</f>
        <v>0</v>
      </c>
      <c r="I246" s="300">
        <f>Recap!AV251</f>
        <v>0</v>
      </c>
      <c r="J246" s="300">
        <f>Recap!AW251</f>
        <v>0</v>
      </c>
      <c r="K246" s="301"/>
      <c r="L246" s="301"/>
      <c r="M246" s="301"/>
      <c r="N246" s="300">
        <f>Recap!BB251</f>
        <v>0</v>
      </c>
      <c r="O246" s="300">
        <f>Recap!BC251</f>
        <v>0</v>
      </c>
      <c r="P246" s="300">
        <f>Recap!BD251</f>
        <v>0</v>
      </c>
      <c r="Q246" s="300"/>
      <c r="R246" s="300"/>
      <c r="S246" s="300"/>
      <c r="T246" s="300">
        <f>Recap!BF251</f>
        <v>0</v>
      </c>
      <c r="U246" s="300">
        <f>Recap!BG251</f>
        <v>0</v>
      </c>
      <c r="V246" s="300">
        <f>Recap!BH251</f>
        <v>0</v>
      </c>
      <c r="W246" s="300"/>
      <c r="X246" s="300"/>
      <c r="Y246" s="300"/>
      <c r="Z246" s="298">
        <f>Recap!AO251</f>
        <v>0</v>
      </c>
      <c r="AA246" s="302"/>
    </row>
    <row r="247" spans="1:27" s="312" customFormat="1" x14ac:dyDescent="0.25">
      <c r="A247" s="299" t="str">
        <f>Recap!D252</f>
        <v>Dw_242</v>
      </c>
      <c r="B247" s="300">
        <f>Recap!AQ252</f>
        <v>0</v>
      </c>
      <c r="C247" s="300">
        <f>Recap!AR252</f>
        <v>0</v>
      </c>
      <c r="D247" s="300">
        <f>Recap!AS252</f>
        <v>0</v>
      </c>
      <c r="E247" s="301"/>
      <c r="F247" s="301"/>
      <c r="G247" s="301"/>
      <c r="H247" s="300">
        <f>Recap!AU252</f>
        <v>0</v>
      </c>
      <c r="I247" s="300">
        <f>Recap!AV252</f>
        <v>0</v>
      </c>
      <c r="J247" s="300">
        <f>Recap!AW252</f>
        <v>0</v>
      </c>
      <c r="K247" s="301"/>
      <c r="L247" s="301"/>
      <c r="M247" s="301"/>
      <c r="N247" s="300">
        <f>Recap!BB252</f>
        <v>0</v>
      </c>
      <c r="O247" s="300">
        <f>Recap!BC252</f>
        <v>0</v>
      </c>
      <c r="P247" s="300">
        <f>Recap!BD252</f>
        <v>0</v>
      </c>
      <c r="Q247" s="300"/>
      <c r="R247" s="300"/>
      <c r="S247" s="300"/>
      <c r="T247" s="300">
        <f>Recap!BF252</f>
        <v>0</v>
      </c>
      <c r="U247" s="300">
        <f>Recap!BG252</f>
        <v>0</v>
      </c>
      <c r="V247" s="300">
        <f>Recap!BH252</f>
        <v>0</v>
      </c>
      <c r="W247" s="300"/>
      <c r="X247" s="300"/>
      <c r="Y247" s="300"/>
      <c r="Z247" s="298">
        <f>Recap!AO252</f>
        <v>0</v>
      </c>
      <c r="AA247" s="302"/>
    </row>
    <row r="248" spans="1:27" s="312" customFormat="1" x14ac:dyDescent="0.25">
      <c r="A248" s="299" t="str">
        <f>Recap!D253</f>
        <v>Dw_243</v>
      </c>
      <c r="B248" s="300">
        <f>Recap!AQ253</f>
        <v>0</v>
      </c>
      <c r="C248" s="300">
        <f>Recap!AR253</f>
        <v>0</v>
      </c>
      <c r="D248" s="300">
        <f>Recap!AS253</f>
        <v>0</v>
      </c>
      <c r="E248" s="301"/>
      <c r="F248" s="301"/>
      <c r="G248" s="301"/>
      <c r="H248" s="300">
        <f>Recap!AU253</f>
        <v>0</v>
      </c>
      <c r="I248" s="300">
        <f>Recap!AV253</f>
        <v>0</v>
      </c>
      <c r="J248" s="300">
        <f>Recap!AW253</f>
        <v>0</v>
      </c>
      <c r="K248" s="301"/>
      <c r="L248" s="301"/>
      <c r="M248" s="301"/>
      <c r="N248" s="300">
        <f>Recap!BB253</f>
        <v>0</v>
      </c>
      <c r="O248" s="300">
        <f>Recap!BC253</f>
        <v>0</v>
      </c>
      <c r="P248" s="300">
        <f>Recap!BD253</f>
        <v>0</v>
      </c>
      <c r="Q248" s="300"/>
      <c r="R248" s="300"/>
      <c r="S248" s="300"/>
      <c r="T248" s="300">
        <f>Recap!BF253</f>
        <v>0</v>
      </c>
      <c r="U248" s="300">
        <f>Recap!BG253</f>
        <v>0</v>
      </c>
      <c r="V248" s="300">
        <f>Recap!BH253</f>
        <v>0</v>
      </c>
      <c r="W248" s="300"/>
      <c r="X248" s="300"/>
      <c r="Y248" s="300"/>
      <c r="Z248" s="298">
        <f>Recap!AO253</f>
        <v>0</v>
      </c>
      <c r="AA248" s="302"/>
    </row>
    <row r="249" spans="1:27" s="312" customFormat="1" x14ac:dyDescent="0.25">
      <c r="A249" s="299" t="str">
        <f>Recap!D254</f>
        <v>Dw_244</v>
      </c>
      <c r="B249" s="300">
        <f>Recap!AQ254</f>
        <v>0</v>
      </c>
      <c r="C249" s="300">
        <f>Recap!AR254</f>
        <v>0</v>
      </c>
      <c r="D249" s="300">
        <f>Recap!AS254</f>
        <v>0</v>
      </c>
      <c r="E249" s="301"/>
      <c r="F249" s="301"/>
      <c r="G249" s="301"/>
      <c r="H249" s="300">
        <f>Recap!AU254</f>
        <v>0</v>
      </c>
      <c r="I249" s="300">
        <f>Recap!AV254</f>
        <v>0</v>
      </c>
      <c r="J249" s="300">
        <f>Recap!AW254</f>
        <v>0</v>
      </c>
      <c r="K249" s="301"/>
      <c r="L249" s="301"/>
      <c r="M249" s="301"/>
      <c r="N249" s="300">
        <f>Recap!BB254</f>
        <v>0</v>
      </c>
      <c r="O249" s="300">
        <f>Recap!BC254</f>
        <v>0</v>
      </c>
      <c r="P249" s="300">
        <f>Recap!BD254</f>
        <v>0</v>
      </c>
      <c r="Q249" s="300"/>
      <c r="R249" s="300"/>
      <c r="S249" s="300"/>
      <c r="T249" s="300">
        <f>Recap!BF254</f>
        <v>0</v>
      </c>
      <c r="U249" s="300">
        <f>Recap!BG254</f>
        <v>0</v>
      </c>
      <c r="V249" s="300">
        <f>Recap!BH254</f>
        <v>0</v>
      </c>
      <c r="W249" s="300"/>
      <c r="X249" s="300"/>
      <c r="Y249" s="300"/>
      <c r="Z249" s="298">
        <f>Recap!AO254</f>
        <v>0</v>
      </c>
      <c r="AA249" s="302"/>
    </row>
    <row r="250" spans="1:27" s="312" customFormat="1" x14ac:dyDescent="0.25">
      <c r="A250" s="299" t="str">
        <f>Recap!D255</f>
        <v>Dw_245</v>
      </c>
      <c r="B250" s="300">
        <f>Recap!AQ255</f>
        <v>0</v>
      </c>
      <c r="C250" s="300">
        <f>Recap!AR255</f>
        <v>0</v>
      </c>
      <c r="D250" s="300">
        <f>Recap!AS255</f>
        <v>0</v>
      </c>
      <c r="E250" s="301"/>
      <c r="F250" s="301"/>
      <c r="G250" s="301"/>
      <c r="H250" s="300">
        <f>Recap!AU255</f>
        <v>0</v>
      </c>
      <c r="I250" s="300">
        <f>Recap!AV255</f>
        <v>0</v>
      </c>
      <c r="J250" s="300">
        <f>Recap!AW255</f>
        <v>0</v>
      </c>
      <c r="K250" s="301"/>
      <c r="L250" s="301"/>
      <c r="M250" s="301"/>
      <c r="N250" s="300">
        <f>Recap!BB255</f>
        <v>0</v>
      </c>
      <c r="O250" s="300">
        <f>Recap!BC255</f>
        <v>0</v>
      </c>
      <c r="P250" s="300">
        <f>Recap!BD255</f>
        <v>0</v>
      </c>
      <c r="Q250" s="300"/>
      <c r="R250" s="300"/>
      <c r="S250" s="300"/>
      <c r="T250" s="300">
        <f>Recap!BF255</f>
        <v>0</v>
      </c>
      <c r="U250" s="300">
        <f>Recap!BG255</f>
        <v>0</v>
      </c>
      <c r="V250" s="300">
        <f>Recap!BH255</f>
        <v>0</v>
      </c>
      <c r="W250" s="300"/>
      <c r="X250" s="300"/>
      <c r="Y250" s="300"/>
      <c r="Z250" s="298">
        <f>Recap!AO255</f>
        <v>0</v>
      </c>
      <c r="AA250" s="302"/>
    </row>
    <row r="251" spans="1:27" s="312" customFormat="1" x14ac:dyDescent="0.25">
      <c r="A251" s="299" t="str">
        <f>Recap!D256</f>
        <v>Dw_246</v>
      </c>
      <c r="B251" s="300">
        <f>Recap!AQ256</f>
        <v>0</v>
      </c>
      <c r="C251" s="300">
        <f>Recap!AR256</f>
        <v>0</v>
      </c>
      <c r="D251" s="300">
        <f>Recap!AS256</f>
        <v>0</v>
      </c>
      <c r="E251" s="301"/>
      <c r="F251" s="301"/>
      <c r="G251" s="301"/>
      <c r="H251" s="300">
        <f>Recap!AU256</f>
        <v>0</v>
      </c>
      <c r="I251" s="300">
        <f>Recap!AV256</f>
        <v>0</v>
      </c>
      <c r="J251" s="300">
        <f>Recap!AW256</f>
        <v>0</v>
      </c>
      <c r="K251" s="301"/>
      <c r="L251" s="301"/>
      <c r="M251" s="301"/>
      <c r="N251" s="300">
        <f>Recap!BB256</f>
        <v>0</v>
      </c>
      <c r="O251" s="300">
        <f>Recap!BC256</f>
        <v>0</v>
      </c>
      <c r="P251" s="300">
        <f>Recap!BD256</f>
        <v>0</v>
      </c>
      <c r="Q251" s="300"/>
      <c r="R251" s="300"/>
      <c r="S251" s="300"/>
      <c r="T251" s="300">
        <f>Recap!BF256</f>
        <v>0</v>
      </c>
      <c r="U251" s="300">
        <f>Recap!BG256</f>
        <v>0</v>
      </c>
      <c r="V251" s="300">
        <f>Recap!BH256</f>
        <v>0</v>
      </c>
      <c r="W251" s="300"/>
      <c r="X251" s="300"/>
      <c r="Y251" s="300"/>
      <c r="Z251" s="298">
        <f>Recap!AO256</f>
        <v>0</v>
      </c>
      <c r="AA251" s="302"/>
    </row>
    <row r="252" spans="1:27" s="312" customFormat="1" x14ac:dyDescent="0.25">
      <c r="A252" s="299" t="str">
        <f>Recap!D257</f>
        <v>Dw_247</v>
      </c>
      <c r="B252" s="300">
        <f>Recap!AQ257</f>
        <v>0</v>
      </c>
      <c r="C252" s="300">
        <f>Recap!AR257</f>
        <v>0</v>
      </c>
      <c r="D252" s="300">
        <f>Recap!AS257</f>
        <v>0</v>
      </c>
      <c r="E252" s="301"/>
      <c r="F252" s="301"/>
      <c r="G252" s="301"/>
      <c r="H252" s="300">
        <f>Recap!AU257</f>
        <v>0</v>
      </c>
      <c r="I252" s="300">
        <f>Recap!AV257</f>
        <v>0</v>
      </c>
      <c r="J252" s="300">
        <f>Recap!AW257</f>
        <v>0</v>
      </c>
      <c r="K252" s="301"/>
      <c r="L252" s="301"/>
      <c r="M252" s="301"/>
      <c r="N252" s="300">
        <f>Recap!BB257</f>
        <v>0</v>
      </c>
      <c r="O252" s="300">
        <f>Recap!BC257</f>
        <v>0</v>
      </c>
      <c r="P252" s="300">
        <f>Recap!BD257</f>
        <v>0</v>
      </c>
      <c r="Q252" s="300"/>
      <c r="R252" s="300"/>
      <c r="S252" s="300"/>
      <c r="T252" s="300">
        <f>Recap!BF257</f>
        <v>0</v>
      </c>
      <c r="U252" s="300">
        <f>Recap!BG257</f>
        <v>0</v>
      </c>
      <c r="V252" s="300">
        <f>Recap!BH257</f>
        <v>0</v>
      </c>
      <c r="W252" s="300"/>
      <c r="X252" s="300"/>
      <c r="Y252" s="300"/>
      <c r="Z252" s="298">
        <f>Recap!AO257</f>
        <v>0</v>
      </c>
      <c r="AA252" s="302"/>
    </row>
    <row r="253" spans="1:27" s="312" customFormat="1" x14ac:dyDescent="0.25">
      <c r="A253" s="299" t="str">
        <f>Recap!D258</f>
        <v>Dw_248</v>
      </c>
      <c r="B253" s="300">
        <f>Recap!AQ258</f>
        <v>0</v>
      </c>
      <c r="C253" s="300">
        <f>Recap!AR258</f>
        <v>0</v>
      </c>
      <c r="D253" s="300">
        <f>Recap!AS258</f>
        <v>0</v>
      </c>
      <c r="E253" s="301"/>
      <c r="F253" s="301"/>
      <c r="G253" s="301"/>
      <c r="H253" s="300">
        <f>Recap!AU258</f>
        <v>0</v>
      </c>
      <c r="I253" s="300">
        <f>Recap!AV258</f>
        <v>0</v>
      </c>
      <c r="J253" s="300">
        <f>Recap!AW258</f>
        <v>0</v>
      </c>
      <c r="K253" s="301"/>
      <c r="L253" s="301"/>
      <c r="M253" s="301"/>
      <c r="N253" s="300">
        <f>Recap!BB258</f>
        <v>0</v>
      </c>
      <c r="O253" s="300">
        <f>Recap!BC258</f>
        <v>0</v>
      </c>
      <c r="P253" s="300">
        <f>Recap!BD258</f>
        <v>0</v>
      </c>
      <c r="Q253" s="300"/>
      <c r="R253" s="300"/>
      <c r="S253" s="300"/>
      <c r="T253" s="300">
        <f>Recap!BF258</f>
        <v>0</v>
      </c>
      <c r="U253" s="300">
        <f>Recap!BG258</f>
        <v>0</v>
      </c>
      <c r="V253" s="300">
        <f>Recap!BH258</f>
        <v>0</v>
      </c>
      <c r="W253" s="300"/>
      <c r="X253" s="300"/>
      <c r="Y253" s="300"/>
      <c r="Z253" s="298">
        <f>Recap!AO258</f>
        <v>0</v>
      </c>
      <c r="AA253" s="302"/>
    </row>
    <row r="254" spans="1:27" s="312" customFormat="1" x14ac:dyDescent="0.25">
      <c r="A254" s="299" t="str">
        <f>Recap!D259</f>
        <v>Dw_249</v>
      </c>
      <c r="B254" s="300">
        <f>Recap!AQ259</f>
        <v>0</v>
      </c>
      <c r="C254" s="300">
        <f>Recap!AR259</f>
        <v>0</v>
      </c>
      <c r="D254" s="300">
        <f>Recap!AS259</f>
        <v>0</v>
      </c>
      <c r="E254" s="301"/>
      <c r="F254" s="301"/>
      <c r="G254" s="301"/>
      <c r="H254" s="300">
        <f>Recap!AU259</f>
        <v>0</v>
      </c>
      <c r="I254" s="300">
        <f>Recap!AV259</f>
        <v>0</v>
      </c>
      <c r="J254" s="300">
        <f>Recap!AW259</f>
        <v>0</v>
      </c>
      <c r="K254" s="301"/>
      <c r="L254" s="301"/>
      <c r="M254" s="301"/>
      <c r="N254" s="300">
        <f>Recap!BB259</f>
        <v>0</v>
      </c>
      <c r="O254" s="300">
        <f>Recap!BC259</f>
        <v>0</v>
      </c>
      <c r="P254" s="300">
        <f>Recap!BD259</f>
        <v>0</v>
      </c>
      <c r="Q254" s="300"/>
      <c r="R254" s="300"/>
      <c r="S254" s="300"/>
      <c r="T254" s="300">
        <f>Recap!BF259</f>
        <v>0</v>
      </c>
      <c r="U254" s="300">
        <f>Recap!BG259</f>
        <v>0</v>
      </c>
      <c r="V254" s="300">
        <f>Recap!BH259</f>
        <v>0</v>
      </c>
      <c r="W254" s="300"/>
      <c r="X254" s="300"/>
      <c r="Y254" s="300"/>
      <c r="Z254" s="298">
        <f>Recap!AO259</f>
        <v>0</v>
      </c>
      <c r="AA254" s="302"/>
    </row>
    <row r="255" spans="1:27" s="312" customFormat="1" x14ac:dyDescent="0.25">
      <c r="A255" s="299" t="str">
        <f>Recap!D260</f>
        <v>Dw_250</v>
      </c>
      <c r="B255" s="300">
        <f>Recap!AQ260</f>
        <v>0</v>
      </c>
      <c r="C255" s="300">
        <f>Recap!AR260</f>
        <v>0</v>
      </c>
      <c r="D255" s="300">
        <f>Recap!AS260</f>
        <v>0</v>
      </c>
      <c r="E255" s="301"/>
      <c r="F255" s="301"/>
      <c r="G255" s="301"/>
      <c r="H255" s="300">
        <f>Recap!AU260</f>
        <v>0</v>
      </c>
      <c r="I255" s="300">
        <f>Recap!AV260</f>
        <v>0</v>
      </c>
      <c r="J255" s="300">
        <f>Recap!AW260</f>
        <v>0</v>
      </c>
      <c r="K255" s="301"/>
      <c r="L255" s="301"/>
      <c r="M255" s="301"/>
      <c r="N255" s="300">
        <f>Recap!BB260</f>
        <v>0</v>
      </c>
      <c r="O255" s="300">
        <f>Recap!BC260</f>
        <v>0</v>
      </c>
      <c r="P255" s="300">
        <f>Recap!BD260</f>
        <v>0</v>
      </c>
      <c r="Q255" s="300"/>
      <c r="R255" s="300"/>
      <c r="S255" s="300"/>
      <c r="T255" s="300">
        <f>Recap!BF260</f>
        <v>0</v>
      </c>
      <c r="U255" s="300">
        <f>Recap!BG260</f>
        <v>0</v>
      </c>
      <c r="V255" s="300">
        <f>Recap!BH260</f>
        <v>0</v>
      </c>
      <c r="W255" s="300"/>
      <c r="X255" s="300"/>
      <c r="Y255" s="300"/>
      <c r="Z255" s="298">
        <f>Recap!AO260</f>
        <v>0</v>
      </c>
      <c r="AA255" s="302"/>
    </row>
    <row r="256" spans="1:27" s="312" customFormat="1" x14ac:dyDescent="0.25">
      <c r="A256" s="299" t="str">
        <f>Recap!D261</f>
        <v>Dw_251</v>
      </c>
      <c r="B256" s="300">
        <f>Recap!AQ261</f>
        <v>0</v>
      </c>
      <c r="C256" s="300">
        <f>Recap!AR261</f>
        <v>0</v>
      </c>
      <c r="D256" s="300">
        <f>Recap!AS261</f>
        <v>0</v>
      </c>
      <c r="E256" s="301"/>
      <c r="F256" s="301"/>
      <c r="G256" s="301"/>
      <c r="H256" s="300">
        <f>Recap!AU261</f>
        <v>0</v>
      </c>
      <c r="I256" s="300">
        <f>Recap!AV261</f>
        <v>0</v>
      </c>
      <c r="J256" s="300">
        <f>Recap!AW261</f>
        <v>0</v>
      </c>
      <c r="K256" s="301"/>
      <c r="L256" s="301"/>
      <c r="M256" s="301"/>
      <c r="N256" s="300">
        <f>Recap!BB261</f>
        <v>0</v>
      </c>
      <c r="O256" s="300">
        <f>Recap!BC261</f>
        <v>0</v>
      </c>
      <c r="P256" s="300">
        <f>Recap!BD261</f>
        <v>0</v>
      </c>
      <c r="Q256" s="300"/>
      <c r="R256" s="300"/>
      <c r="S256" s="300"/>
      <c r="T256" s="300">
        <f>Recap!BF261</f>
        <v>0</v>
      </c>
      <c r="U256" s="300">
        <f>Recap!BG261</f>
        <v>0</v>
      </c>
      <c r="V256" s="300">
        <f>Recap!BH261</f>
        <v>0</v>
      </c>
      <c r="W256" s="300"/>
      <c r="X256" s="300"/>
      <c r="Y256" s="300"/>
      <c r="Z256" s="298">
        <f>Recap!AO261</f>
        <v>0</v>
      </c>
      <c r="AA256" s="302"/>
    </row>
    <row r="257" spans="1:27" s="312" customFormat="1" x14ac:dyDescent="0.25">
      <c r="A257" s="299" t="str">
        <f>Recap!D262</f>
        <v>Dw_252</v>
      </c>
      <c r="B257" s="300">
        <f>Recap!AQ262</f>
        <v>0</v>
      </c>
      <c r="C257" s="300">
        <f>Recap!AR262</f>
        <v>0</v>
      </c>
      <c r="D257" s="300">
        <f>Recap!AS262</f>
        <v>0</v>
      </c>
      <c r="E257" s="301"/>
      <c r="F257" s="301"/>
      <c r="G257" s="301"/>
      <c r="H257" s="300">
        <f>Recap!AU262</f>
        <v>0</v>
      </c>
      <c r="I257" s="300">
        <f>Recap!AV262</f>
        <v>0</v>
      </c>
      <c r="J257" s="300">
        <f>Recap!AW262</f>
        <v>0</v>
      </c>
      <c r="K257" s="301"/>
      <c r="L257" s="301"/>
      <c r="M257" s="301"/>
      <c r="N257" s="300">
        <f>Recap!BB262</f>
        <v>0</v>
      </c>
      <c r="O257" s="300">
        <f>Recap!BC262</f>
        <v>0</v>
      </c>
      <c r="P257" s="300">
        <f>Recap!BD262</f>
        <v>0</v>
      </c>
      <c r="Q257" s="300"/>
      <c r="R257" s="300"/>
      <c r="S257" s="300"/>
      <c r="T257" s="300">
        <f>Recap!BF262</f>
        <v>0</v>
      </c>
      <c r="U257" s="300">
        <f>Recap!BG262</f>
        <v>0</v>
      </c>
      <c r="V257" s="300">
        <f>Recap!BH262</f>
        <v>0</v>
      </c>
      <c r="W257" s="300"/>
      <c r="X257" s="300"/>
      <c r="Y257" s="300"/>
      <c r="Z257" s="298">
        <f>Recap!AO262</f>
        <v>0</v>
      </c>
      <c r="AA257" s="302"/>
    </row>
    <row r="258" spans="1:27" s="312" customFormat="1" x14ac:dyDescent="0.25">
      <c r="A258" s="299" t="str">
        <f>Recap!D263</f>
        <v>Dw_253</v>
      </c>
      <c r="B258" s="300">
        <f>Recap!AQ263</f>
        <v>0</v>
      </c>
      <c r="C258" s="300">
        <f>Recap!AR263</f>
        <v>0</v>
      </c>
      <c r="D258" s="300">
        <f>Recap!AS263</f>
        <v>0</v>
      </c>
      <c r="E258" s="301"/>
      <c r="F258" s="301"/>
      <c r="G258" s="301"/>
      <c r="H258" s="300">
        <f>Recap!AU263</f>
        <v>0</v>
      </c>
      <c r="I258" s="300">
        <f>Recap!AV263</f>
        <v>0</v>
      </c>
      <c r="J258" s="300">
        <f>Recap!AW263</f>
        <v>0</v>
      </c>
      <c r="K258" s="301"/>
      <c r="L258" s="301"/>
      <c r="M258" s="301"/>
      <c r="N258" s="300">
        <f>Recap!BB263</f>
        <v>0</v>
      </c>
      <c r="O258" s="300">
        <f>Recap!BC263</f>
        <v>0</v>
      </c>
      <c r="P258" s="300">
        <f>Recap!BD263</f>
        <v>0</v>
      </c>
      <c r="Q258" s="300"/>
      <c r="R258" s="300"/>
      <c r="S258" s="300"/>
      <c r="T258" s="300">
        <f>Recap!BF263</f>
        <v>0</v>
      </c>
      <c r="U258" s="300">
        <f>Recap!BG263</f>
        <v>0</v>
      </c>
      <c r="V258" s="300">
        <f>Recap!BH263</f>
        <v>0</v>
      </c>
      <c r="W258" s="300"/>
      <c r="X258" s="300"/>
      <c r="Y258" s="300"/>
      <c r="Z258" s="298">
        <f>Recap!AO263</f>
        <v>0</v>
      </c>
      <c r="AA258" s="302"/>
    </row>
    <row r="259" spans="1:27" s="312" customFormat="1" x14ac:dyDescent="0.25">
      <c r="A259" s="299" t="str">
        <f>Recap!D264</f>
        <v>Dw_254</v>
      </c>
      <c r="B259" s="300">
        <f>Recap!AQ264</f>
        <v>0</v>
      </c>
      <c r="C259" s="300">
        <f>Recap!AR264</f>
        <v>0</v>
      </c>
      <c r="D259" s="300">
        <f>Recap!AS264</f>
        <v>0</v>
      </c>
      <c r="E259" s="301"/>
      <c r="F259" s="301"/>
      <c r="G259" s="301"/>
      <c r="H259" s="300">
        <f>Recap!AU264</f>
        <v>0</v>
      </c>
      <c r="I259" s="300">
        <f>Recap!AV264</f>
        <v>0</v>
      </c>
      <c r="J259" s="300">
        <f>Recap!AW264</f>
        <v>0</v>
      </c>
      <c r="K259" s="301"/>
      <c r="L259" s="301"/>
      <c r="M259" s="301"/>
      <c r="N259" s="300">
        <f>Recap!BB264</f>
        <v>0</v>
      </c>
      <c r="O259" s="300">
        <f>Recap!BC264</f>
        <v>0</v>
      </c>
      <c r="P259" s="300">
        <f>Recap!BD264</f>
        <v>0</v>
      </c>
      <c r="Q259" s="300"/>
      <c r="R259" s="300"/>
      <c r="S259" s="300"/>
      <c r="T259" s="300">
        <f>Recap!BF264</f>
        <v>0</v>
      </c>
      <c r="U259" s="300">
        <f>Recap!BG264</f>
        <v>0</v>
      </c>
      <c r="V259" s="300">
        <f>Recap!BH264</f>
        <v>0</v>
      </c>
      <c r="W259" s="300"/>
      <c r="X259" s="300"/>
      <c r="Y259" s="300"/>
      <c r="Z259" s="298">
        <f>Recap!AO264</f>
        <v>0</v>
      </c>
      <c r="AA259" s="302"/>
    </row>
    <row r="260" spans="1:27" s="312" customFormat="1" x14ac:dyDescent="0.25">
      <c r="A260" s="299" t="str">
        <f>Recap!D265</f>
        <v>Dw_255</v>
      </c>
      <c r="B260" s="300">
        <f>Recap!AQ265</f>
        <v>0</v>
      </c>
      <c r="C260" s="300">
        <f>Recap!AR265</f>
        <v>0</v>
      </c>
      <c r="D260" s="300">
        <f>Recap!AS265</f>
        <v>0</v>
      </c>
      <c r="E260" s="301"/>
      <c r="F260" s="301"/>
      <c r="G260" s="301"/>
      <c r="H260" s="300">
        <f>Recap!AU265</f>
        <v>0</v>
      </c>
      <c r="I260" s="300">
        <f>Recap!AV265</f>
        <v>0</v>
      </c>
      <c r="J260" s="300">
        <f>Recap!AW265</f>
        <v>0</v>
      </c>
      <c r="K260" s="301"/>
      <c r="L260" s="301"/>
      <c r="M260" s="301"/>
      <c r="N260" s="300">
        <f>Recap!BB265</f>
        <v>0</v>
      </c>
      <c r="O260" s="300">
        <f>Recap!BC265</f>
        <v>0</v>
      </c>
      <c r="P260" s="300">
        <f>Recap!BD265</f>
        <v>0</v>
      </c>
      <c r="Q260" s="300"/>
      <c r="R260" s="300"/>
      <c r="S260" s="300"/>
      <c r="T260" s="300">
        <f>Recap!BF265</f>
        <v>0</v>
      </c>
      <c r="U260" s="300">
        <f>Recap!BG265</f>
        <v>0</v>
      </c>
      <c r="V260" s="300">
        <f>Recap!BH265</f>
        <v>0</v>
      </c>
      <c r="W260" s="300"/>
      <c r="X260" s="300"/>
      <c r="Y260" s="300"/>
      <c r="Z260" s="298">
        <f>Recap!AO265</f>
        <v>0</v>
      </c>
      <c r="AA260" s="302"/>
    </row>
    <row r="261" spans="1:27" s="312" customFormat="1" x14ac:dyDescent="0.25">
      <c r="A261" s="299" t="str">
        <f>Recap!D266</f>
        <v>Dw_256</v>
      </c>
      <c r="B261" s="300">
        <f>Recap!AQ266</f>
        <v>0</v>
      </c>
      <c r="C261" s="300">
        <f>Recap!AR266</f>
        <v>0</v>
      </c>
      <c r="D261" s="300">
        <f>Recap!AS266</f>
        <v>0</v>
      </c>
      <c r="E261" s="301"/>
      <c r="F261" s="301"/>
      <c r="G261" s="301"/>
      <c r="H261" s="300">
        <f>Recap!AU266</f>
        <v>0</v>
      </c>
      <c r="I261" s="300">
        <f>Recap!AV266</f>
        <v>0</v>
      </c>
      <c r="J261" s="300">
        <f>Recap!AW266</f>
        <v>0</v>
      </c>
      <c r="K261" s="301"/>
      <c r="L261" s="301"/>
      <c r="M261" s="301"/>
      <c r="N261" s="300">
        <f>Recap!BB266</f>
        <v>0</v>
      </c>
      <c r="O261" s="300">
        <f>Recap!BC266</f>
        <v>0</v>
      </c>
      <c r="P261" s="300">
        <f>Recap!BD266</f>
        <v>0</v>
      </c>
      <c r="Q261" s="300"/>
      <c r="R261" s="300"/>
      <c r="S261" s="300"/>
      <c r="T261" s="300">
        <f>Recap!BF266</f>
        <v>0</v>
      </c>
      <c r="U261" s="300">
        <f>Recap!BG266</f>
        <v>0</v>
      </c>
      <c r="V261" s="300">
        <f>Recap!BH266</f>
        <v>0</v>
      </c>
      <c r="W261" s="300"/>
      <c r="X261" s="300"/>
      <c r="Y261" s="300"/>
      <c r="Z261" s="298">
        <f>Recap!AO266</f>
        <v>0</v>
      </c>
      <c r="AA261" s="302"/>
    </row>
    <row r="262" spans="1:27" s="312" customFormat="1" x14ac:dyDescent="0.25">
      <c r="A262" s="299" t="str">
        <f>Recap!D267</f>
        <v>Dw_257</v>
      </c>
      <c r="B262" s="300">
        <f>Recap!AQ267</f>
        <v>0</v>
      </c>
      <c r="C262" s="300">
        <f>Recap!AR267</f>
        <v>0</v>
      </c>
      <c r="D262" s="300">
        <f>Recap!AS267</f>
        <v>0</v>
      </c>
      <c r="E262" s="301"/>
      <c r="F262" s="301"/>
      <c r="G262" s="301"/>
      <c r="H262" s="300">
        <f>Recap!AU267</f>
        <v>0</v>
      </c>
      <c r="I262" s="300">
        <f>Recap!AV267</f>
        <v>0</v>
      </c>
      <c r="J262" s="300">
        <f>Recap!AW267</f>
        <v>0</v>
      </c>
      <c r="K262" s="301"/>
      <c r="L262" s="301"/>
      <c r="M262" s="301"/>
      <c r="N262" s="300">
        <f>Recap!BB267</f>
        <v>0</v>
      </c>
      <c r="O262" s="300">
        <f>Recap!BC267</f>
        <v>0</v>
      </c>
      <c r="P262" s="300">
        <f>Recap!BD267</f>
        <v>0</v>
      </c>
      <c r="Q262" s="300"/>
      <c r="R262" s="300"/>
      <c r="S262" s="300"/>
      <c r="T262" s="300">
        <f>Recap!BF267</f>
        <v>0</v>
      </c>
      <c r="U262" s="300">
        <f>Recap!BG267</f>
        <v>0</v>
      </c>
      <c r="V262" s="300">
        <f>Recap!BH267</f>
        <v>0</v>
      </c>
      <c r="W262" s="300"/>
      <c r="X262" s="300"/>
      <c r="Y262" s="300"/>
      <c r="Z262" s="298">
        <f>Recap!AO267</f>
        <v>0</v>
      </c>
      <c r="AA262" s="302"/>
    </row>
    <row r="263" spans="1:27" s="312" customFormat="1" x14ac:dyDescent="0.25">
      <c r="A263" s="299" t="str">
        <f>Recap!D268</f>
        <v>Dw_258</v>
      </c>
      <c r="B263" s="300">
        <f>Recap!AQ268</f>
        <v>0</v>
      </c>
      <c r="C263" s="300">
        <f>Recap!AR268</f>
        <v>0</v>
      </c>
      <c r="D263" s="300">
        <f>Recap!AS268</f>
        <v>0</v>
      </c>
      <c r="E263" s="301"/>
      <c r="F263" s="301"/>
      <c r="G263" s="301"/>
      <c r="H263" s="300">
        <f>Recap!AU268</f>
        <v>0</v>
      </c>
      <c r="I263" s="300">
        <f>Recap!AV268</f>
        <v>0</v>
      </c>
      <c r="J263" s="300">
        <f>Recap!AW268</f>
        <v>0</v>
      </c>
      <c r="K263" s="301"/>
      <c r="L263" s="301"/>
      <c r="M263" s="301"/>
      <c r="N263" s="300">
        <f>Recap!BB268</f>
        <v>0</v>
      </c>
      <c r="O263" s="300">
        <f>Recap!BC268</f>
        <v>0</v>
      </c>
      <c r="P263" s="300">
        <f>Recap!BD268</f>
        <v>0</v>
      </c>
      <c r="Q263" s="300"/>
      <c r="R263" s="300"/>
      <c r="S263" s="300"/>
      <c r="T263" s="300">
        <f>Recap!BF268</f>
        <v>0</v>
      </c>
      <c r="U263" s="300">
        <f>Recap!BG268</f>
        <v>0</v>
      </c>
      <c r="V263" s="300">
        <f>Recap!BH268</f>
        <v>0</v>
      </c>
      <c r="W263" s="300"/>
      <c r="X263" s="300"/>
      <c r="Y263" s="300"/>
      <c r="Z263" s="298">
        <f>Recap!AO268</f>
        <v>0</v>
      </c>
      <c r="AA263" s="302"/>
    </row>
    <row r="264" spans="1:27" s="312" customFormat="1" x14ac:dyDescent="0.25">
      <c r="A264" s="299" t="str">
        <f>Recap!D269</f>
        <v>Dw_259</v>
      </c>
      <c r="B264" s="300">
        <f>Recap!AQ269</f>
        <v>0</v>
      </c>
      <c r="C264" s="300">
        <f>Recap!AR269</f>
        <v>0</v>
      </c>
      <c r="D264" s="300">
        <f>Recap!AS269</f>
        <v>0</v>
      </c>
      <c r="E264" s="301"/>
      <c r="F264" s="301"/>
      <c r="G264" s="301"/>
      <c r="H264" s="300">
        <f>Recap!AU269</f>
        <v>0</v>
      </c>
      <c r="I264" s="300">
        <f>Recap!AV269</f>
        <v>0</v>
      </c>
      <c r="J264" s="300">
        <f>Recap!AW269</f>
        <v>0</v>
      </c>
      <c r="K264" s="301"/>
      <c r="L264" s="301"/>
      <c r="M264" s="301"/>
      <c r="N264" s="300">
        <f>Recap!BB269</f>
        <v>0</v>
      </c>
      <c r="O264" s="300">
        <f>Recap!BC269</f>
        <v>0</v>
      </c>
      <c r="P264" s="300">
        <f>Recap!BD269</f>
        <v>0</v>
      </c>
      <c r="Q264" s="300"/>
      <c r="R264" s="300"/>
      <c r="S264" s="300"/>
      <c r="T264" s="300">
        <f>Recap!BF269</f>
        <v>0</v>
      </c>
      <c r="U264" s="300">
        <f>Recap!BG269</f>
        <v>0</v>
      </c>
      <c r="V264" s="300">
        <f>Recap!BH269</f>
        <v>0</v>
      </c>
      <c r="W264" s="300"/>
      <c r="X264" s="300"/>
      <c r="Y264" s="300"/>
      <c r="Z264" s="298">
        <f>Recap!AO269</f>
        <v>0</v>
      </c>
      <c r="AA264" s="302"/>
    </row>
    <row r="265" spans="1:27" s="312" customFormat="1" x14ac:dyDescent="0.25">
      <c r="A265" s="299" t="str">
        <f>Recap!D270</f>
        <v>Dw_260</v>
      </c>
      <c r="B265" s="300">
        <f>Recap!AQ270</f>
        <v>0</v>
      </c>
      <c r="C265" s="300">
        <f>Recap!AR270</f>
        <v>0</v>
      </c>
      <c r="D265" s="300">
        <f>Recap!AS270</f>
        <v>0</v>
      </c>
      <c r="E265" s="301"/>
      <c r="F265" s="301"/>
      <c r="G265" s="301"/>
      <c r="H265" s="300">
        <f>Recap!AU270</f>
        <v>0</v>
      </c>
      <c r="I265" s="300">
        <f>Recap!AV270</f>
        <v>0</v>
      </c>
      <c r="J265" s="300">
        <f>Recap!AW270</f>
        <v>0</v>
      </c>
      <c r="K265" s="301"/>
      <c r="L265" s="301"/>
      <c r="M265" s="301"/>
      <c r="N265" s="300">
        <f>Recap!BB270</f>
        <v>0</v>
      </c>
      <c r="O265" s="300">
        <f>Recap!BC270</f>
        <v>0</v>
      </c>
      <c r="P265" s="300">
        <f>Recap!BD270</f>
        <v>0</v>
      </c>
      <c r="Q265" s="300"/>
      <c r="R265" s="300"/>
      <c r="S265" s="300"/>
      <c r="T265" s="300">
        <f>Recap!BF270</f>
        <v>0</v>
      </c>
      <c r="U265" s="300">
        <f>Recap!BG270</f>
        <v>0</v>
      </c>
      <c r="V265" s="300">
        <f>Recap!BH270</f>
        <v>0</v>
      </c>
      <c r="W265" s="300"/>
      <c r="X265" s="300"/>
      <c r="Y265" s="300"/>
      <c r="Z265" s="298">
        <f>Recap!AO270</f>
        <v>0</v>
      </c>
      <c r="AA265" s="302"/>
    </row>
    <row r="266" spans="1:27" s="312" customFormat="1" x14ac:dyDescent="0.25">
      <c r="A266" s="299" t="str">
        <f>Recap!D271</f>
        <v>Dw_261</v>
      </c>
      <c r="B266" s="300">
        <f>Recap!AQ271</f>
        <v>0</v>
      </c>
      <c r="C266" s="300">
        <f>Recap!AR271</f>
        <v>0</v>
      </c>
      <c r="D266" s="300">
        <f>Recap!AS271</f>
        <v>0</v>
      </c>
      <c r="E266" s="301"/>
      <c r="F266" s="301"/>
      <c r="G266" s="301"/>
      <c r="H266" s="300">
        <f>Recap!AU271</f>
        <v>0</v>
      </c>
      <c r="I266" s="300">
        <f>Recap!AV271</f>
        <v>0</v>
      </c>
      <c r="J266" s="300">
        <f>Recap!AW271</f>
        <v>0</v>
      </c>
      <c r="K266" s="301"/>
      <c r="L266" s="301"/>
      <c r="M266" s="301"/>
      <c r="N266" s="300">
        <f>Recap!BB271</f>
        <v>0</v>
      </c>
      <c r="O266" s="300">
        <f>Recap!BC271</f>
        <v>0</v>
      </c>
      <c r="P266" s="300">
        <f>Recap!BD271</f>
        <v>0</v>
      </c>
      <c r="Q266" s="300"/>
      <c r="R266" s="300"/>
      <c r="S266" s="300"/>
      <c r="T266" s="300">
        <f>Recap!BF271</f>
        <v>0</v>
      </c>
      <c r="U266" s="300">
        <f>Recap!BG271</f>
        <v>0</v>
      </c>
      <c r="V266" s="300">
        <f>Recap!BH271</f>
        <v>0</v>
      </c>
      <c r="W266" s="300"/>
      <c r="X266" s="300"/>
      <c r="Y266" s="300"/>
      <c r="Z266" s="298">
        <f>Recap!AO271</f>
        <v>0</v>
      </c>
      <c r="AA266" s="302"/>
    </row>
    <row r="267" spans="1:27" s="312" customFormat="1" x14ac:dyDescent="0.25">
      <c r="A267" s="299" t="str">
        <f>Recap!D272</f>
        <v>Dw_262</v>
      </c>
      <c r="B267" s="300">
        <f>Recap!AQ272</f>
        <v>0</v>
      </c>
      <c r="C267" s="300">
        <f>Recap!AR272</f>
        <v>0</v>
      </c>
      <c r="D267" s="300">
        <f>Recap!AS272</f>
        <v>0</v>
      </c>
      <c r="E267" s="301"/>
      <c r="F267" s="301"/>
      <c r="G267" s="301"/>
      <c r="H267" s="300">
        <f>Recap!AU272</f>
        <v>0</v>
      </c>
      <c r="I267" s="300">
        <f>Recap!AV272</f>
        <v>0</v>
      </c>
      <c r="J267" s="300">
        <f>Recap!AW272</f>
        <v>0</v>
      </c>
      <c r="K267" s="301"/>
      <c r="L267" s="301"/>
      <c r="M267" s="301"/>
      <c r="N267" s="300">
        <f>Recap!BB272</f>
        <v>0</v>
      </c>
      <c r="O267" s="300">
        <f>Recap!BC272</f>
        <v>0</v>
      </c>
      <c r="P267" s="300">
        <f>Recap!BD272</f>
        <v>0</v>
      </c>
      <c r="Q267" s="300"/>
      <c r="R267" s="300"/>
      <c r="S267" s="300"/>
      <c r="T267" s="300">
        <f>Recap!BF272</f>
        <v>0</v>
      </c>
      <c r="U267" s="300">
        <f>Recap!BG272</f>
        <v>0</v>
      </c>
      <c r="V267" s="300">
        <f>Recap!BH272</f>
        <v>0</v>
      </c>
      <c r="W267" s="300"/>
      <c r="X267" s="300"/>
      <c r="Y267" s="300"/>
      <c r="Z267" s="298">
        <f>Recap!AO272</f>
        <v>0</v>
      </c>
      <c r="AA267" s="302"/>
    </row>
    <row r="268" spans="1:27" s="312" customFormat="1" x14ac:dyDescent="0.25">
      <c r="A268" s="299" t="str">
        <f>Recap!D273</f>
        <v>Dw_263</v>
      </c>
      <c r="B268" s="300">
        <f>Recap!AQ273</f>
        <v>0</v>
      </c>
      <c r="C268" s="300">
        <f>Recap!AR273</f>
        <v>0</v>
      </c>
      <c r="D268" s="300">
        <f>Recap!AS273</f>
        <v>0</v>
      </c>
      <c r="E268" s="301"/>
      <c r="F268" s="301"/>
      <c r="G268" s="301"/>
      <c r="H268" s="300">
        <f>Recap!AU273</f>
        <v>0</v>
      </c>
      <c r="I268" s="300">
        <f>Recap!AV273</f>
        <v>0</v>
      </c>
      <c r="J268" s="300">
        <f>Recap!AW273</f>
        <v>0</v>
      </c>
      <c r="K268" s="301"/>
      <c r="L268" s="301"/>
      <c r="M268" s="301"/>
      <c r="N268" s="300">
        <f>Recap!BB273</f>
        <v>0</v>
      </c>
      <c r="O268" s="300">
        <f>Recap!BC273</f>
        <v>0</v>
      </c>
      <c r="P268" s="300">
        <f>Recap!BD273</f>
        <v>0</v>
      </c>
      <c r="Q268" s="300"/>
      <c r="R268" s="300"/>
      <c r="S268" s="300"/>
      <c r="T268" s="300">
        <f>Recap!BF273</f>
        <v>0</v>
      </c>
      <c r="U268" s="300">
        <f>Recap!BG273</f>
        <v>0</v>
      </c>
      <c r="V268" s="300">
        <f>Recap!BH273</f>
        <v>0</v>
      </c>
      <c r="W268" s="300"/>
      <c r="X268" s="300"/>
      <c r="Y268" s="300"/>
      <c r="Z268" s="298">
        <f>Recap!AO273</f>
        <v>0</v>
      </c>
      <c r="AA268" s="302"/>
    </row>
    <row r="269" spans="1:27" s="312" customFormat="1" x14ac:dyDescent="0.25">
      <c r="A269" s="299" t="str">
        <f>Recap!D274</f>
        <v>Dw_264</v>
      </c>
      <c r="B269" s="300">
        <f>Recap!AQ274</f>
        <v>0</v>
      </c>
      <c r="C269" s="300">
        <f>Recap!AR274</f>
        <v>0</v>
      </c>
      <c r="D269" s="300">
        <f>Recap!AS274</f>
        <v>0</v>
      </c>
      <c r="E269" s="301"/>
      <c r="F269" s="301"/>
      <c r="G269" s="301"/>
      <c r="H269" s="300">
        <f>Recap!AU274</f>
        <v>0</v>
      </c>
      <c r="I269" s="300">
        <f>Recap!AV274</f>
        <v>0</v>
      </c>
      <c r="J269" s="300">
        <f>Recap!AW274</f>
        <v>0</v>
      </c>
      <c r="K269" s="301"/>
      <c r="L269" s="301"/>
      <c r="M269" s="301"/>
      <c r="N269" s="300">
        <f>Recap!BB274</f>
        <v>0</v>
      </c>
      <c r="O269" s="300">
        <f>Recap!BC274</f>
        <v>0</v>
      </c>
      <c r="P269" s="300">
        <f>Recap!BD274</f>
        <v>0</v>
      </c>
      <c r="Q269" s="300"/>
      <c r="R269" s="300"/>
      <c r="S269" s="300"/>
      <c r="T269" s="300">
        <f>Recap!BF274</f>
        <v>0</v>
      </c>
      <c r="U269" s="300">
        <f>Recap!BG274</f>
        <v>0</v>
      </c>
      <c r="V269" s="300">
        <f>Recap!BH274</f>
        <v>0</v>
      </c>
      <c r="W269" s="300"/>
      <c r="X269" s="300"/>
      <c r="Y269" s="300"/>
      <c r="Z269" s="298">
        <f>Recap!AO274</f>
        <v>0</v>
      </c>
      <c r="AA269" s="302"/>
    </row>
    <row r="270" spans="1:27" s="312" customFormat="1" x14ac:dyDescent="0.25">
      <c r="A270" s="299" t="str">
        <f>Recap!D275</f>
        <v>Dw_265</v>
      </c>
      <c r="B270" s="300">
        <f>Recap!AQ275</f>
        <v>0</v>
      </c>
      <c r="C270" s="300">
        <f>Recap!AR275</f>
        <v>0</v>
      </c>
      <c r="D270" s="300">
        <f>Recap!AS275</f>
        <v>0</v>
      </c>
      <c r="E270" s="301"/>
      <c r="F270" s="301"/>
      <c r="G270" s="301"/>
      <c r="H270" s="300">
        <f>Recap!AU275</f>
        <v>0</v>
      </c>
      <c r="I270" s="300">
        <f>Recap!AV275</f>
        <v>0</v>
      </c>
      <c r="J270" s="300">
        <f>Recap!AW275</f>
        <v>0</v>
      </c>
      <c r="K270" s="301"/>
      <c r="L270" s="301"/>
      <c r="M270" s="301"/>
      <c r="N270" s="300">
        <f>Recap!BB275</f>
        <v>0</v>
      </c>
      <c r="O270" s="300">
        <f>Recap!BC275</f>
        <v>0</v>
      </c>
      <c r="P270" s="300">
        <f>Recap!BD275</f>
        <v>0</v>
      </c>
      <c r="Q270" s="300"/>
      <c r="R270" s="300"/>
      <c r="S270" s="300"/>
      <c r="T270" s="300">
        <f>Recap!BF275</f>
        <v>0</v>
      </c>
      <c r="U270" s="300">
        <f>Recap!BG275</f>
        <v>0</v>
      </c>
      <c r="V270" s="300">
        <f>Recap!BH275</f>
        <v>0</v>
      </c>
      <c r="W270" s="300"/>
      <c r="X270" s="300"/>
      <c r="Y270" s="300"/>
      <c r="Z270" s="298">
        <f>Recap!AO275</f>
        <v>0</v>
      </c>
      <c r="AA270" s="302"/>
    </row>
    <row r="271" spans="1:27" s="312" customFormat="1" x14ac:dyDescent="0.25">
      <c r="A271" s="299" t="str">
        <f>Recap!D276</f>
        <v>Dw_266</v>
      </c>
      <c r="B271" s="300">
        <f>Recap!AQ276</f>
        <v>0</v>
      </c>
      <c r="C271" s="300">
        <f>Recap!AR276</f>
        <v>0</v>
      </c>
      <c r="D271" s="300">
        <f>Recap!AS276</f>
        <v>0</v>
      </c>
      <c r="E271" s="301"/>
      <c r="F271" s="301"/>
      <c r="G271" s="301"/>
      <c r="H271" s="300">
        <f>Recap!AU276</f>
        <v>0</v>
      </c>
      <c r="I271" s="300">
        <f>Recap!AV276</f>
        <v>0</v>
      </c>
      <c r="J271" s="300">
        <f>Recap!AW276</f>
        <v>0</v>
      </c>
      <c r="K271" s="301"/>
      <c r="L271" s="301"/>
      <c r="M271" s="301"/>
      <c r="N271" s="300">
        <f>Recap!BB276</f>
        <v>0</v>
      </c>
      <c r="O271" s="300">
        <f>Recap!BC276</f>
        <v>0</v>
      </c>
      <c r="P271" s="300">
        <f>Recap!BD276</f>
        <v>0</v>
      </c>
      <c r="Q271" s="300"/>
      <c r="R271" s="300"/>
      <c r="S271" s="300"/>
      <c r="T271" s="300">
        <f>Recap!BF276</f>
        <v>0</v>
      </c>
      <c r="U271" s="300">
        <f>Recap!BG276</f>
        <v>0</v>
      </c>
      <c r="V271" s="300">
        <f>Recap!BH276</f>
        <v>0</v>
      </c>
      <c r="W271" s="300"/>
      <c r="X271" s="300"/>
      <c r="Y271" s="300"/>
      <c r="Z271" s="298">
        <f>Recap!AO276</f>
        <v>0</v>
      </c>
      <c r="AA271" s="302"/>
    </row>
    <row r="272" spans="1:27" s="312" customFormat="1" x14ac:dyDescent="0.25">
      <c r="A272" s="299" t="str">
        <f>Recap!D277</f>
        <v>Dw_267</v>
      </c>
      <c r="B272" s="300">
        <f>Recap!AQ277</f>
        <v>0</v>
      </c>
      <c r="C272" s="300">
        <f>Recap!AR277</f>
        <v>0</v>
      </c>
      <c r="D272" s="300">
        <f>Recap!AS277</f>
        <v>0</v>
      </c>
      <c r="E272" s="301"/>
      <c r="F272" s="301"/>
      <c r="G272" s="301"/>
      <c r="H272" s="300">
        <f>Recap!AU277</f>
        <v>0</v>
      </c>
      <c r="I272" s="300">
        <f>Recap!AV277</f>
        <v>0</v>
      </c>
      <c r="J272" s="300">
        <f>Recap!AW277</f>
        <v>0</v>
      </c>
      <c r="K272" s="301"/>
      <c r="L272" s="301"/>
      <c r="M272" s="301"/>
      <c r="N272" s="300">
        <f>Recap!BB277</f>
        <v>0</v>
      </c>
      <c r="O272" s="300">
        <f>Recap!BC277</f>
        <v>0</v>
      </c>
      <c r="P272" s="300">
        <f>Recap!BD277</f>
        <v>0</v>
      </c>
      <c r="Q272" s="300"/>
      <c r="R272" s="300"/>
      <c r="S272" s="300"/>
      <c r="T272" s="300">
        <f>Recap!BF277</f>
        <v>0</v>
      </c>
      <c r="U272" s="300">
        <f>Recap!BG277</f>
        <v>0</v>
      </c>
      <c r="V272" s="300">
        <f>Recap!BH277</f>
        <v>0</v>
      </c>
      <c r="W272" s="300"/>
      <c r="X272" s="300"/>
      <c r="Y272" s="300"/>
      <c r="Z272" s="298">
        <f>Recap!AO277</f>
        <v>0</v>
      </c>
      <c r="AA272" s="302"/>
    </row>
    <row r="273" spans="1:27" s="312" customFormat="1" x14ac:dyDescent="0.25">
      <c r="A273" s="299" t="str">
        <f>Recap!D278</f>
        <v>Dw_268</v>
      </c>
      <c r="B273" s="300">
        <f>Recap!AQ278</f>
        <v>0</v>
      </c>
      <c r="C273" s="300">
        <f>Recap!AR278</f>
        <v>0</v>
      </c>
      <c r="D273" s="300">
        <f>Recap!AS278</f>
        <v>0</v>
      </c>
      <c r="E273" s="301"/>
      <c r="F273" s="301"/>
      <c r="G273" s="301"/>
      <c r="H273" s="300">
        <f>Recap!AU278</f>
        <v>0</v>
      </c>
      <c r="I273" s="300">
        <f>Recap!AV278</f>
        <v>0</v>
      </c>
      <c r="J273" s="300">
        <f>Recap!AW278</f>
        <v>0</v>
      </c>
      <c r="K273" s="301"/>
      <c r="L273" s="301"/>
      <c r="M273" s="301"/>
      <c r="N273" s="300">
        <f>Recap!BB278</f>
        <v>0</v>
      </c>
      <c r="O273" s="300">
        <f>Recap!BC278</f>
        <v>0</v>
      </c>
      <c r="P273" s="300">
        <f>Recap!BD278</f>
        <v>0</v>
      </c>
      <c r="Q273" s="300"/>
      <c r="R273" s="300"/>
      <c r="S273" s="300"/>
      <c r="T273" s="300">
        <f>Recap!BF278</f>
        <v>0</v>
      </c>
      <c r="U273" s="300">
        <f>Recap!BG278</f>
        <v>0</v>
      </c>
      <c r="V273" s="300">
        <f>Recap!BH278</f>
        <v>0</v>
      </c>
      <c r="W273" s="300"/>
      <c r="X273" s="300"/>
      <c r="Y273" s="300"/>
      <c r="Z273" s="298">
        <f>Recap!AO278</f>
        <v>0</v>
      </c>
      <c r="AA273" s="302"/>
    </row>
    <row r="274" spans="1:27" s="312" customFormat="1" x14ac:dyDescent="0.25">
      <c r="A274" s="299" t="str">
        <f>Recap!D279</f>
        <v>Dw_269</v>
      </c>
      <c r="B274" s="300">
        <f>Recap!AQ279</f>
        <v>0</v>
      </c>
      <c r="C274" s="300">
        <f>Recap!AR279</f>
        <v>0</v>
      </c>
      <c r="D274" s="300">
        <f>Recap!AS279</f>
        <v>0</v>
      </c>
      <c r="E274" s="301"/>
      <c r="F274" s="301"/>
      <c r="G274" s="301"/>
      <c r="H274" s="300">
        <f>Recap!AU279</f>
        <v>0</v>
      </c>
      <c r="I274" s="300">
        <f>Recap!AV279</f>
        <v>0</v>
      </c>
      <c r="J274" s="300">
        <f>Recap!AW279</f>
        <v>0</v>
      </c>
      <c r="K274" s="301"/>
      <c r="L274" s="301"/>
      <c r="M274" s="301"/>
      <c r="N274" s="300">
        <f>Recap!BB279</f>
        <v>0</v>
      </c>
      <c r="O274" s="300">
        <f>Recap!BC279</f>
        <v>0</v>
      </c>
      <c r="P274" s="300">
        <f>Recap!BD279</f>
        <v>0</v>
      </c>
      <c r="Q274" s="300"/>
      <c r="R274" s="300"/>
      <c r="S274" s="300"/>
      <c r="T274" s="300">
        <f>Recap!BF279</f>
        <v>0</v>
      </c>
      <c r="U274" s="300">
        <f>Recap!BG279</f>
        <v>0</v>
      </c>
      <c r="V274" s="300">
        <f>Recap!BH279</f>
        <v>0</v>
      </c>
      <c r="W274" s="300"/>
      <c r="X274" s="300"/>
      <c r="Y274" s="300"/>
      <c r="Z274" s="298">
        <f>Recap!AO279</f>
        <v>0</v>
      </c>
      <c r="AA274" s="302"/>
    </row>
    <row r="275" spans="1:27" s="312" customFormat="1" x14ac:dyDescent="0.25">
      <c r="A275" s="299" t="str">
        <f>Recap!D280</f>
        <v>Dw_270</v>
      </c>
      <c r="B275" s="300">
        <f>Recap!AQ280</f>
        <v>0</v>
      </c>
      <c r="C275" s="300">
        <f>Recap!AR280</f>
        <v>0</v>
      </c>
      <c r="D275" s="300">
        <f>Recap!AS280</f>
        <v>0</v>
      </c>
      <c r="E275" s="301"/>
      <c r="F275" s="301"/>
      <c r="G275" s="301"/>
      <c r="H275" s="300">
        <f>Recap!AU280</f>
        <v>0</v>
      </c>
      <c r="I275" s="300">
        <f>Recap!AV280</f>
        <v>0</v>
      </c>
      <c r="J275" s="300">
        <f>Recap!AW280</f>
        <v>0</v>
      </c>
      <c r="K275" s="301"/>
      <c r="L275" s="301"/>
      <c r="M275" s="301"/>
      <c r="N275" s="300">
        <f>Recap!BB280</f>
        <v>0</v>
      </c>
      <c r="O275" s="300">
        <f>Recap!BC280</f>
        <v>0</v>
      </c>
      <c r="P275" s="300">
        <f>Recap!BD280</f>
        <v>0</v>
      </c>
      <c r="Q275" s="300"/>
      <c r="R275" s="300"/>
      <c r="S275" s="300"/>
      <c r="T275" s="300">
        <f>Recap!BF280</f>
        <v>0</v>
      </c>
      <c r="U275" s="300">
        <f>Recap!BG280</f>
        <v>0</v>
      </c>
      <c r="V275" s="300">
        <f>Recap!BH280</f>
        <v>0</v>
      </c>
      <c r="W275" s="300"/>
      <c r="X275" s="300"/>
      <c r="Y275" s="300"/>
      <c r="Z275" s="298">
        <f>Recap!AO280</f>
        <v>0</v>
      </c>
      <c r="AA275" s="302"/>
    </row>
    <row r="276" spans="1:27" s="312" customFormat="1" x14ac:dyDescent="0.25">
      <c r="A276" s="299" t="str">
        <f>Recap!D281</f>
        <v>Dw_271</v>
      </c>
      <c r="B276" s="300">
        <f>Recap!AQ281</f>
        <v>0</v>
      </c>
      <c r="C276" s="300">
        <f>Recap!AR281</f>
        <v>0</v>
      </c>
      <c r="D276" s="300">
        <f>Recap!AS281</f>
        <v>0</v>
      </c>
      <c r="E276" s="301"/>
      <c r="F276" s="301"/>
      <c r="G276" s="301"/>
      <c r="H276" s="300">
        <f>Recap!AU281</f>
        <v>0</v>
      </c>
      <c r="I276" s="300">
        <f>Recap!AV281</f>
        <v>0</v>
      </c>
      <c r="J276" s="300">
        <f>Recap!AW281</f>
        <v>0</v>
      </c>
      <c r="K276" s="301"/>
      <c r="L276" s="301"/>
      <c r="M276" s="301"/>
      <c r="N276" s="300">
        <f>Recap!BB281</f>
        <v>0</v>
      </c>
      <c r="O276" s="300">
        <f>Recap!BC281</f>
        <v>0</v>
      </c>
      <c r="P276" s="300">
        <f>Recap!BD281</f>
        <v>0</v>
      </c>
      <c r="Q276" s="300"/>
      <c r="R276" s="300"/>
      <c r="S276" s="300"/>
      <c r="T276" s="300">
        <f>Recap!BF281</f>
        <v>0</v>
      </c>
      <c r="U276" s="300">
        <f>Recap!BG281</f>
        <v>0</v>
      </c>
      <c r="V276" s="300">
        <f>Recap!BH281</f>
        <v>0</v>
      </c>
      <c r="W276" s="300"/>
      <c r="X276" s="300"/>
      <c r="Y276" s="300"/>
      <c r="Z276" s="298">
        <f>Recap!AO281</f>
        <v>0</v>
      </c>
      <c r="AA276" s="302"/>
    </row>
    <row r="277" spans="1:27" s="312" customFormat="1" x14ac:dyDescent="0.25">
      <c r="A277" s="299" t="str">
        <f>Recap!D282</f>
        <v>Dw_272</v>
      </c>
      <c r="B277" s="300">
        <f>Recap!AQ282</f>
        <v>0</v>
      </c>
      <c r="C277" s="300">
        <f>Recap!AR282</f>
        <v>0</v>
      </c>
      <c r="D277" s="300">
        <f>Recap!AS282</f>
        <v>0</v>
      </c>
      <c r="E277" s="301"/>
      <c r="F277" s="301"/>
      <c r="G277" s="301"/>
      <c r="H277" s="300">
        <f>Recap!AU282</f>
        <v>0</v>
      </c>
      <c r="I277" s="300">
        <f>Recap!AV282</f>
        <v>0</v>
      </c>
      <c r="J277" s="300">
        <f>Recap!AW282</f>
        <v>0</v>
      </c>
      <c r="K277" s="301"/>
      <c r="L277" s="301"/>
      <c r="M277" s="301"/>
      <c r="N277" s="300">
        <f>Recap!BB282</f>
        <v>0</v>
      </c>
      <c r="O277" s="300">
        <f>Recap!BC282</f>
        <v>0</v>
      </c>
      <c r="P277" s="300">
        <f>Recap!BD282</f>
        <v>0</v>
      </c>
      <c r="Q277" s="300"/>
      <c r="R277" s="300"/>
      <c r="S277" s="300"/>
      <c r="T277" s="300">
        <f>Recap!BF282</f>
        <v>0</v>
      </c>
      <c r="U277" s="300">
        <f>Recap!BG282</f>
        <v>0</v>
      </c>
      <c r="V277" s="300">
        <f>Recap!BH282</f>
        <v>0</v>
      </c>
      <c r="W277" s="300"/>
      <c r="X277" s="300"/>
      <c r="Y277" s="300"/>
      <c r="Z277" s="298">
        <f>Recap!AO282</f>
        <v>0</v>
      </c>
      <c r="AA277" s="302"/>
    </row>
    <row r="278" spans="1:27" s="312" customFormat="1" x14ac:dyDescent="0.25">
      <c r="A278" s="299" t="str">
        <f>Recap!D283</f>
        <v>Dw_273</v>
      </c>
      <c r="B278" s="300">
        <f>Recap!AQ283</f>
        <v>0</v>
      </c>
      <c r="C278" s="300">
        <f>Recap!AR283</f>
        <v>0</v>
      </c>
      <c r="D278" s="300">
        <f>Recap!AS283</f>
        <v>0</v>
      </c>
      <c r="E278" s="301"/>
      <c r="F278" s="301"/>
      <c r="G278" s="301"/>
      <c r="H278" s="300">
        <f>Recap!AU283</f>
        <v>0</v>
      </c>
      <c r="I278" s="300">
        <f>Recap!AV283</f>
        <v>0</v>
      </c>
      <c r="J278" s="300">
        <f>Recap!AW283</f>
        <v>0</v>
      </c>
      <c r="K278" s="301"/>
      <c r="L278" s="301"/>
      <c r="M278" s="301"/>
      <c r="N278" s="300">
        <f>Recap!BB283</f>
        <v>0</v>
      </c>
      <c r="O278" s="300">
        <f>Recap!BC283</f>
        <v>0</v>
      </c>
      <c r="P278" s="300">
        <f>Recap!BD283</f>
        <v>0</v>
      </c>
      <c r="Q278" s="300"/>
      <c r="R278" s="300"/>
      <c r="S278" s="300"/>
      <c r="T278" s="300">
        <f>Recap!BF283</f>
        <v>0</v>
      </c>
      <c r="U278" s="300">
        <f>Recap!BG283</f>
        <v>0</v>
      </c>
      <c r="V278" s="300">
        <f>Recap!BH283</f>
        <v>0</v>
      </c>
      <c r="W278" s="300"/>
      <c r="X278" s="300"/>
      <c r="Y278" s="300"/>
      <c r="Z278" s="298">
        <f>Recap!AO283</f>
        <v>0</v>
      </c>
      <c r="AA278" s="302"/>
    </row>
    <row r="279" spans="1:27" s="312" customFormat="1" x14ac:dyDescent="0.25">
      <c r="A279" s="299" t="str">
        <f>Recap!D284</f>
        <v>Dw_274</v>
      </c>
      <c r="B279" s="300">
        <f>Recap!AQ284</f>
        <v>0</v>
      </c>
      <c r="C279" s="300">
        <f>Recap!AR284</f>
        <v>0</v>
      </c>
      <c r="D279" s="300">
        <f>Recap!AS284</f>
        <v>0</v>
      </c>
      <c r="E279" s="301"/>
      <c r="F279" s="301"/>
      <c r="G279" s="301"/>
      <c r="H279" s="300">
        <f>Recap!AU284</f>
        <v>0</v>
      </c>
      <c r="I279" s="300">
        <f>Recap!AV284</f>
        <v>0</v>
      </c>
      <c r="J279" s="300">
        <f>Recap!AW284</f>
        <v>0</v>
      </c>
      <c r="K279" s="301"/>
      <c r="L279" s="301"/>
      <c r="M279" s="301"/>
      <c r="N279" s="300">
        <f>Recap!BB284</f>
        <v>0</v>
      </c>
      <c r="O279" s="300">
        <f>Recap!BC284</f>
        <v>0</v>
      </c>
      <c r="P279" s="300">
        <f>Recap!BD284</f>
        <v>0</v>
      </c>
      <c r="Q279" s="300"/>
      <c r="R279" s="300"/>
      <c r="S279" s="300"/>
      <c r="T279" s="300">
        <f>Recap!BF284</f>
        <v>0</v>
      </c>
      <c r="U279" s="300">
        <f>Recap!BG284</f>
        <v>0</v>
      </c>
      <c r="V279" s="300">
        <f>Recap!BH284</f>
        <v>0</v>
      </c>
      <c r="W279" s="300"/>
      <c r="X279" s="300"/>
      <c r="Y279" s="300"/>
      <c r="Z279" s="298">
        <f>Recap!AO284</f>
        <v>0</v>
      </c>
      <c r="AA279" s="302"/>
    </row>
    <row r="280" spans="1:27" s="312" customFormat="1" x14ac:dyDescent="0.25">
      <c r="A280" s="299" t="str">
        <f>Recap!D285</f>
        <v>Dw_275</v>
      </c>
      <c r="B280" s="300">
        <f>Recap!AQ285</f>
        <v>0</v>
      </c>
      <c r="C280" s="300">
        <f>Recap!AR285</f>
        <v>0</v>
      </c>
      <c r="D280" s="300">
        <f>Recap!AS285</f>
        <v>0</v>
      </c>
      <c r="E280" s="301"/>
      <c r="F280" s="301"/>
      <c r="G280" s="301"/>
      <c r="H280" s="300">
        <f>Recap!AU285</f>
        <v>0</v>
      </c>
      <c r="I280" s="300">
        <f>Recap!AV285</f>
        <v>0</v>
      </c>
      <c r="J280" s="300">
        <f>Recap!AW285</f>
        <v>0</v>
      </c>
      <c r="K280" s="301"/>
      <c r="L280" s="301"/>
      <c r="M280" s="301"/>
      <c r="N280" s="300">
        <f>Recap!BB285</f>
        <v>0</v>
      </c>
      <c r="O280" s="300">
        <f>Recap!BC285</f>
        <v>0</v>
      </c>
      <c r="P280" s="300">
        <f>Recap!BD285</f>
        <v>0</v>
      </c>
      <c r="Q280" s="300"/>
      <c r="R280" s="300"/>
      <c r="S280" s="300"/>
      <c r="T280" s="300">
        <f>Recap!BF285</f>
        <v>0</v>
      </c>
      <c r="U280" s="300">
        <f>Recap!BG285</f>
        <v>0</v>
      </c>
      <c r="V280" s="300">
        <f>Recap!BH285</f>
        <v>0</v>
      </c>
      <c r="W280" s="300"/>
      <c r="X280" s="300"/>
      <c r="Y280" s="300"/>
      <c r="Z280" s="298">
        <f>Recap!AO285</f>
        <v>0</v>
      </c>
      <c r="AA280" s="302"/>
    </row>
    <row r="281" spans="1:27" s="312" customFormat="1" x14ac:dyDescent="0.25">
      <c r="A281" s="299" t="str">
        <f>Recap!D286</f>
        <v>Dw_276</v>
      </c>
      <c r="B281" s="300">
        <f>Recap!AQ286</f>
        <v>0</v>
      </c>
      <c r="C281" s="300">
        <f>Recap!AR286</f>
        <v>0</v>
      </c>
      <c r="D281" s="300">
        <f>Recap!AS286</f>
        <v>0</v>
      </c>
      <c r="E281" s="301"/>
      <c r="F281" s="301"/>
      <c r="G281" s="301"/>
      <c r="H281" s="300">
        <f>Recap!AU286</f>
        <v>0</v>
      </c>
      <c r="I281" s="300">
        <f>Recap!AV286</f>
        <v>0</v>
      </c>
      <c r="J281" s="300">
        <f>Recap!AW286</f>
        <v>0</v>
      </c>
      <c r="K281" s="301"/>
      <c r="L281" s="301"/>
      <c r="M281" s="301"/>
      <c r="N281" s="300">
        <f>Recap!BB286</f>
        <v>0</v>
      </c>
      <c r="O281" s="300">
        <f>Recap!BC286</f>
        <v>0</v>
      </c>
      <c r="P281" s="300">
        <f>Recap!BD286</f>
        <v>0</v>
      </c>
      <c r="Q281" s="300"/>
      <c r="R281" s="300"/>
      <c r="S281" s="300"/>
      <c r="T281" s="300">
        <f>Recap!BF286</f>
        <v>0</v>
      </c>
      <c r="U281" s="300">
        <f>Recap!BG286</f>
        <v>0</v>
      </c>
      <c r="V281" s="300">
        <f>Recap!BH286</f>
        <v>0</v>
      </c>
      <c r="W281" s="300"/>
      <c r="X281" s="300"/>
      <c r="Y281" s="300"/>
      <c r="Z281" s="298">
        <f>Recap!AO286</f>
        <v>0</v>
      </c>
      <c r="AA281" s="302"/>
    </row>
    <row r="282" spans="1:27" s="312" customFormat="1" x14ac:dyDescent="0.25">
      <c r="A282" s="299" t="str">
        <f>Recap!D287</f>
        <v>Dw_277</v>
      </c>
      <c r="B282" s="300">
        <f>Recap!AQ287</f>
        <v>0</v>
      </c>
      <c r="C282" s="300">
        <f>Recap!AR287</f>
        <v>0</v>
      </c>
      <c r="D282" s="300">
        <f>Recap!AS287</f>
        <v>0</v>
      </c>
      <c r="E282" s="301"/>
      <c r="F282" s="301"/>
      <c r="G282" s="301"/>
      <c r="H282" s="300">
        <f>Recap!AU287</f>
        <v>0</v>
      </c>
      <c r="I282" s="300">
        <f>Recap!AV287</f>
        <v>0</v>
      </c>
      <c r="J282" s="300">
        <f>Recap!AW287</f>
        <v>0</v>
      </c>
      <c r="K282" s="301"/>
      <c r="L282" s="301"/>
      <c r="M282" s="301"/>
      <c r="N282" s="300">
        <f>Recap!BB287</f>
        <v>0</v>
      </c>
      <c r="O282" s="300">
        <f>Recap!BC287</f>
        <v>0</v>
      </c>
      <c r="P282" s="300">
        <f>Recap!BD287</f>
        <v>0</v>
      </c>
      <c r="Q282" s="300"/>
      <c r="R282" s="300"/>
      <c r="S282" s="300"/>
      <c r="T282" s="300">
        <f>Recap!BF287</f>
        <v>0</v>
      </c>
      <c r="U282" s="300">
        <f>Recap!BG287</f>
        <v>0</v>
      </c>
      <c r="V282" s="300">
        <f>Recap!BH287</f>
        <v>0</v>
      </c>
      <c r="W282" s="300"/>
      <c r="X282" s="300"/>
      <c r="Y282" s="300"/>
      <c r="Z282" s="298">
        <f>Recap!AO287</f>
        <v>0</v>
      </c>
      <c r="AA282" s="302"/>
    </row>
    <row r="283" spans="1:27" s="312" customFormat="1" x14ac:dyDescent="0.25">
      <c r="A283" s="299" t="str">
        <f>Recap!D288</f>
        <v>Dw_278</v>
      </c>
      <c r="B283" s="300">
        <f>Recap!AQ288</f>
        <v>0</v>
      </c>
      <c r="C283" s="300">
        <f>Recap!AR288</f>
        <v>0</v>
      </c>
      <c r="D283" s="300">
        <f>Recap!AS288</f>
        <v>0</v>
      </c>
      <c r="E283" s="301"/>
      <c r="F283" s="301"/>
      <c r="G283" s="301"/>
      <c r="H283" s="300">
        <f>Recap!AU288</f>
        <v>0</v>
      </c>
      <c r="I283" s="300">
        <f>Recap!AV288</f>
        <v>0</v>
      </c>
      <c r="J283" s="300">
        <f>Recap!AW288</f>
        <v>0</v>
      </c>
      <c r="K283" s="301"/>
      <c r="L283" s="301"/>
      <c r="M283" s="301"/>
      <c r="N283" s="300">
        <f>Recap!BB288</f>
        <v>0</v>
      </c>
      <c r="O283" s="300">
        <f>Recap!BC288</f>
        <v>0</v>
      </c>
      <c r="P283" s="300">
        <f>Recap!BD288</f>
        <v>0</v>
      </c>
      <c r="Q283" s="300"/>
      <c r="R283" s="300"/>
      <c r="S283" s="300"/>
      <c r="T283" s="300">
        <f>Recap!BF288</f>
        <v>0</v>
      </c>
      <c r="U283" s="300">
        <f>Recap!BG288</f>
        <v>0</v>
      </c>
      <c r="V283" s="300">
        <f>Recap!BH288</f>
        <v>0</v>
      </c>
      <c r="W283" s="300"/>
      <c r="X283" s="300"/>
      <c r="Y283" s="300"/>
      <c r="Z283" s="298">
        <f>Recap!AO288</f>
        <v>0</v>
      </c>
      <c r="AA283" s="302"/>
    </row>
    <row r="284" spans="1:27" s="312" customFormat="1" x14ac:dyDescent="0.25">
      <c r="A284" s="299" t="str">
        <f>Recap!D289</f>
        <v>Dw_279</v>
      </c>
      <c r="B284" s="300">
        <f>Recap!AQ289</f>
        <v>0</v>
      </c>
      <c r="C284" s="300">
        <f>Recap!AR289</f>
        <v>0</v>
      </c>
      <c r="D284" s="300">
        <f>Recap!AS289</f>
        <v>0</v>
      </c>
      <c r="E284" s="301"/>
      <c r="F284" s="301"/>
      <c r="G284" s="301"/>
      <c r="H284" s="300">
        <f>Recap!AU289</f>
        <v>0</v>
      </c>
      <c r="I284" s="300">
        <f>Recap!AV289</f>
        <v>0</v>
      </c>
      <c r="J284" s="300">
        <f>Recap!AW289</f>
        <v>0</v>
      </c>
      <c r="K284" s="301"/>
      <c r="L284" s="301"/>
      <c r="M284" s="301"/>
      <c r="N284" s="300">
        <f>Recap!BB289</f>
        <v>0</v>
      </c>
      <c r="O284" s="300">
        <f>Recap!BC289</f>
        <v>0</v>
      </c>
      <c r="P284" s="300">
        <f>Recap!BD289</f>
        <v>0</v>
      </c>
      <c r="Q284" s="300"/>
      <c r="R284" s="300"/>
      <c r="S284" s="300"/>
      <c r="T284" s="300">
        <f>Recap!BF289</f>
        <v>0</v>
      </c>
      <c r="U284" s="300">
        <f>Recap!BG289</f>
        <v>0</v>
      </c>
      <c r="V284" s="300">
        <f>Recap!BH289</f>
        <v>0</v>
      </c>
      <c r="W284" s="300"/>
      <c r="X284" s="300"/>
      <c r="Y284" s="300"/>
      <c r="Z284" s="298">
        <f>Recap!AO289</f>
        <v>0</v>
      </c>
      <c r="AA284" s="302"/>
    </row>
    <row r="285" spans="1:27" s="312" customFormat="1" x14ac:dyDescent="0.25">
      <c r="A285" s="299" t="str">
        <f>Recap!D290</f>
        <v>Dw_280</v>
      </c>
      <c r="B285" s="300">
        <f>Recap!AQ290</f>
        <v>0</v>
      </c>
      <c r="C285" s="300">
        <f>Recap!AR290</f>
        <v>0</v>
      </c>
      <c r="D285" s="300">
        <f>Recap!AS290</f>
        <v>0</v>
      </c>
      <c r="E285" s="301"/>
      <c r="F285" s="301"/>
      <c r="G285" s="301"/>
      <c r="H285" s="300">
        <f>Recap!AU290</f>
        <v>0</v>
      </c>
      <c r="I285" s="300">
        <f>Recap!AV290</f>
        <v>0</v>
      </c>
      <c r="J285" s="300">
        <f>Recap!AW290</f>
        <v>0</v>
      </c>
      <c r="K285" s="301"/>
      <c r="L285" s="301"/>
      <c r="M285" s="301"/>
      <c r="N285" s="300">
        <f>Recap!BB290</f>
        <v>0</v>
      </c>
      <c r="O285" s="300">
        <f>Recap!BC290</f>
        <v>0</v>
      </c>
      <c r="P285" s="300">
        <f>Recap!BD290</f>
        <v>0</v>
      </c>
      <c r="Q285" s="300"/>
      <c r="R285" s="300"/>
      <c r="S285" s="300"/>
      <c r="T285" s="300">
        <f>Recap!BF290</f>
        <v>0</v>
      </c>
      <c r="U285" s="300">
        <f>Recap!BG290</f>
        <v>0</v>
      </c>
      <c r="V285" s="300">
        <f>Recap!BH290</f>
        <v>0</v>
      </c>
      <c r="W285" s="300"/>
      <c r="X285" s="300"/>
      <c r="Y285" s="300"/>
      <c r="Z285" s="298">
        <f>Recap!AO290</f>
        <v>0</v>
      </c>
      <c r="AA285" s="302"/>
    </row>
    <row r="286" spans="1:27" s="312" customFormat="1" x14ac:dyDescent="0.25">
      <c r="A286" s="299" t="str">
        <f>Recap!D291</f>
        <v>Dw_281</v>
      </c>
      <c r="B286" s="300">
        <f>Recap!AQ291</f>
        <v>0</v>
      </c>
      <c r="C286" s="300">
        <f>Recap!AR291</f>
        <v>0</v>
      </c>
      <c r="D286" s="300">
        <f>Recap!AS291</f>
        <v>0</v>
      </c>
      <c r="E286" s="301"/>
      <c r="F286" s="301"/>
      <c r="G286" s="301"/>
      <c r="H286" s="300">
        <f>Recap!AU291</f>
        <v>0</v>
      </c>
      <c r="I286" s="300">
        <f>Recap!AV291</f>
        <v>0</v>
      </c>
      <c r="J286" s="300">
        <f>Recap!AW291</f>
        <v>0</v>
      </c>
      <c r="K286" s="301"/>
      <c r="L286" s="301"/>
      <c r="M286" s="301"/>
      <c r="N286" s="300">
        <f>Recap!BB291</f>
        <v>0</v>
      </c>
      <c r="O286" s="300">
        <f>Recap!BC291</f>
        <v>0</v>
      </c>
      <c r="P286" s="300">
        <f>Recap!BD291</f>
        <v>0</v>
      </c>
      <c r="Q286" s="300"/>
      <c r="R286" s="300"/>
      <c r="S286" s="300"/>
      <c r="T286" s="300">
        <f>Recap!BF291</f>
        <v>0</v>
      </c>
      <c r="U286" s="300">
        <f>Recap!BG291</f>
        <v>0</v>
      </c>
      <c r="V286" s="300">
        <f>Recap!BH291</f>
        <v>0</v>
      </c>
      <c r="W286" s="300"/>
      <c r="X286" s="300"/>
      <c r="Y286" s="300"/>
      <c r="Z286" s="298">
        <f>Recap!AO291</f>
        <v>0</v>
      </c>
      <c r="AA286" s="302"/>
    </row>
    <row r="287" spans="1:27" s="312" customFormat="1" x14ac:dyDescent="0.25">
      <c r="A287" s="299" t="str">
        <f>Recap!D292</f>
        <v>Dw_282</v>
      </c>
      <c r="B287" s="300">
        <f>Recap!AQ292</f>
        <v>0</v>
      </c>
      <c r="C287" s="300">
        <f>Recap!AR292</f>
        <v>0</v>
      </c>
      <c r="D287" s="300">
        <f>Recap!AS292</f>
        <v>0</v>
      </c>
      <c r="E287" s="301"/>
      <c r="F287" s="301"/>
      <c r="G287" s="301"/>
      <c r="H287" s="300">
        <f>Recap!AU292</f>
        <v>0</v>
      </c>
      <c r="I287" s="300">
        <f>Recap!AV292</f>
        <v>0</v>
      </c>
      <c r="J287" s="300">
        <f>Recap!AW292</f>
        <v>0</v>
      </c>
      <c r="K287" s="301"/>
      <c r="L287" s="301"/>
      <c r="M287" s="301"/>
      <c r="N287" s="300">
        <f>Recap!BB292</f>
        <v>0</v>
      </c>
      <c r="O287" s="300">
        <f>Recap!BC292</f>
        <v>0</v>
      </c>
      <c r="P287" s="300">
        <f>Recap!BD292</f>
        <v>0</v>
      </c>
      <c r="Q287" s="300"/>
      <c r="R287" s="300"/>
      <c r="S287" s="300"/>
      <c r="T287" s="300">
        <f>Recap!BF292</f>
        <v>0</v>
      </c>
      <c r="U287" s="300">
        <f>Recap!BG292</f>
        <v>0</v>
      </c>
      <c r="V287" s="300">
        <f>Recap!BH292</f>
        <v>0</v>
      </c>
      <c r="W287" s="300"/>
      <c r="X287" s="300"/>
      <c r="Y287" s="300"/>
      <c r="Z287" s="298">
        <f>Recap!AO292</f>
        <v>0</v>
      </c>
      <c r="AA287" s="302"/>
    </row>
    <row r="288" spans="1:27" s="312" customFormat="1" x14ac:dyDescent="0.25">
      <c r="A288" s="299" t="str">
        <f>Recap!D293</f>
        <v>Dw_283</v>
      </c>
      <c r="B288" s="300">
        <f>Recap!AQ293</f>
        <v>0</v>
      </c>
      <c r="C288" s="300">
        <f>Recap!AR293</f>
        <v>0</v>
      </c>
      <c r="D288" s="300">
        <f>Recap!AS293</f>
        <v>0</v>
      </c>
      <c r="E288" s="301"/>
      <c r="F288" s="301"/>
      <c r="G288" s="301"/>
      <c r="H288" s="300">
        <f>Recap!AU293</f>
        <v>0</v>
      </c>
      <c r="I288" s="300">
        <f>Recap!AV293</f>
        <v>0</v>
      </c>
      <c r="J288" s="300">
        <f>Recap!AW293</f>
        <v>0</v>
      </c>
      <c r="K288" s="301"/>
      <c r="L288" s="301"/>
      <c r="M288" s="301"/>
      <c r="N288" s="300">
        <f>Recap!BB293</f>
        <v>0</v>
      </c>
      <c r="O288" s="300">
        <f>Recap!BC293</f>
        <v>0</v>
      </c>
      <c r="P288" s="300">
        <f>Recap!BD293</f>
        <v>0</v>
      </c>
      <c r="Q288" s="300"/>
      <c r="R288" s="300"/>
      <c r="S288" s="300"/>
      <c r="T288" s="300">
        <f>Recap!BF293</f>
        <v>0</v>
      </c>
      <c r="U288" s="300">
        <f>Recap!BG293</f>
        <v>0</v>
      </c>
      <c r="V288" s="300">
        <f>Recap!BH293</f>
        <v>0</v>
      </c>
      <c r="W288" s="300"/>
      <c r="X288" s="300"/>
      <c r="Y288" s="300"/>
      <c r="Z288" s="298">
        <f>Recap!AO293</f>
        <v>0</v>
      </c>
      <c r="AA288" s="302"/>
    </row>
    <row r="289" spans="1:30" s="312" customFormat="1" x14ac:dyDescent="0.25">
      <c r="A289" s="299" t="str">
        <f>Recap!D294</f>
        <v>Dw_284</v>
      </c>
      <c r="B289" s="300">
        <f>Recap!AQ294</f>
        <v>0</v>
      </c>
      <c r="C289" s="300">
        <f>Recap!AR294</f>
        <v>0</v>
      </c>
      <c r="D289" s="300">
        <f>Recap!AS294</f>
        <v>0</v>
      </c>
      <c r="E289" s="301"/>
      <c r="F289" s="301"/>
      <c r="G289" s="301"/>
      <c r="H289" s="300">
        <f>Recap!AU294</f>
        <v>0</v>
      </c>
      <c r="I289" s="300">
        <f>Recap!AV294</f>
        <v>0</v>
      </c>
      <c r="J289" s="300">
        <f>Recap!AW294</f>
        <v>0</v>
      </c>
      <c r="K289" s="301"/>
      <c r="L289" s="301"/>
      <c r="M289" s="301"/>
      <c r="N289" s="300">
        <f>Recap!BB294</f>
        <v>0</v>
      </c>
      <c r="O289" s="300">
        <f>Recap!BC294</f>
        <v>0</v>
      </c>
      <c r="P289" s="300">
        <f>Recap!BD294</f>
        <v>0</v>
      </c>
      <c r="Q289" s="300"/>
      <c r="R289" s="300"/>
      <c r="S289" s="300"/>
      <c r="T289" s="300">
        <f>Recap!BF294</f>
        <v>0</v>
      </c>
      <c r="U289" s="300">
        <f>Recap!BG294</f>
        <v>0</v>
      </c>
      <c r="V289" s="300">
        <f>Recap!BH294</f>
        <v>0</v>
      </c>
      <c r="W289" s="300"/>
      <c r="X289" s="300"/>
      <c r="Y289" s="300"/>
      <c r="Z289" s="298">
        <f>Recap!AO294</f>
        <v>0</v>
      </c>
      <c r="AA289" s="302"/>
    </row>
    <row r="290" spans="1:30" s="312" customFormat="1" x14ac:dyDescent="0.25">
      <c r="A290" s="299" t="str">
        <f>Recap!D295</f>
        <v>Dw_285</v>
      </c>
      <c r="B290" s="300">
        <f>Recap!AQ295</f>
        <v>0</v>
      </c>
      <c r="C290" s="300">
        <f>Recap!AR295</f>
        <v>0</v>
      </c>
      <c r="D290" s="300">
        <f>Recap!AS295</f>
        <v>0</v>
      </c>
      <c r="E290" s="301"/>
      <c r="F290" s="301"/>
      <c r="G290" s="301"/>
      <c r="H290" s="300">
        <f>Recap!AU295</f>
        <v>0</v>
      </c>
      <c r="I290" s="300">
        <f>Recap!AV295</f>
        <v>0</v>
      </c>
      <c r="J290" s="300">
        <f>Recap!AW295</f>
        <v>0</v>
      </c>
      <c r="K290" s="301"/>
      <c r="L290" s="301"/>
      <c r="M290" s="301"/>
      <c r="N290" s="300">
        <f>Recap!BB295</f>
        <v>0</v>
      </c>
      <c r="O290" s="300">
        <f>Recap!BC295</f>
        <v>0</v>
      </c>
      <c r="P290" s="300">
        <f>Recap!BD295</f>
        <v>0</v>
      </c>
      <c r="Q290" s="300"/>
      <c r="R290" s="300"/>
      <c r="S290" s="300"/>
      <c r="T290" s="300">
        <f>Recap!BF295</f>
        <v>0</v>
      </c>
      <c r="U290" s="300">
        <f>Recap!BG295</f>
        <v>0</v>
      </c>
      <c r="V290" s="300">
        <f>Recap!BH295</f>
        <v>0</v>
      </c>
      <c r="W290" s="300"/>
      <c r="X290" s="300"/>
      <c r="Y290" s="300"/>
      <c r="Z290" s="298">
        <f>Recap!AO295</f>
        <v>0</v>
      </c>
      <c r="AA290" s="302"/>
    </row>
    <row r="291" spans="1:30" s="312" customFormat="1" x14ac:dyDescent="0.25">
      <c r="A291" s="299" t="str">
        <f>Recap!D296</f>
        <v>Dw_286</v>
      </c>
      <c r="B291" s="300">
        <f>Recap!AQ296</f>
        <v>0</v>
      </c>
      <c r="C291" s="300">
        <f>Recap!AR296</f>
        <v>0</v>
      </c>
      <c r="D291" s="300">
        <f>Recap!AS296</f>
        <v>0</v>
      </c>
      <c r="E291" s="301"/>
      <c r="F291" s="301"/>
      <c r="G291" s="301"/>
      <c r="H291" s="300">
        <f>Recap!AU296</f>
        <v>0</v>
      </c>
      <c r="I291" s="300">
        <f>Recap!AV296</f>
        <v>0</v>
      </c>
      <c r="J291" s="300">
        <f>Recap!AW296</f>
        <v>0</v>
      </c>
      <c r="K291" s="301"/>
      <c r="L291" s="301"/>
      <c r="M291" s="301"/>
      <c r="N291" s="300">
        <f>Recap!BB296</f>
        <v>0</v>
      </c>
      <c r="O291" s="300">
        <f>Recap!BC296</f>
        <v>0</v>
      </c>
      <c r="P291" s="300">
        <f>Recap!BD296</f>
        <v>0</v>
      </c>
      <c r="Q291" s="300"/>
      <c r="R291" s="300"/>
      <c r="S291" s="300"/>
      <c r="T291" s="300">
        <f>Recap!BF296</f>
        <v>0</v>
      </c>
      <c r="U291" s="300">
        <f>Recap!BG296</f>
        <v>0</v>
      </c>
      <c r="V291" s="300">
        <f>Recap!BH296</f>
        <v>0</v>
      </c>
      <c r="W291" s="300"/>
      <c r="X291" s="300"/>
      <c r="Y291" s="300"/>
      <c r="Z291" s="298">
        <f>Recap!AO296</f>
        <v>0</v>
      </c>
      <c r="AA291" s="302"/>
    </row>
    <row r="292" spans="1:30" s="312" customFormat="1" x14ac:dyDescent="0.25">
      <c r="A292" s="299" t="str">
        <f>Recap!D297</f>
        <v>Dw_287</v>
      </c>
      <c r="B292" s="300">
        <f>Recap!AQ297</f>
        <v>0</v>
      </c>
      <c r="C292" s="300">
        <f>Recap!AR297</f>
        <v>0</v>
      </c>
      <c r="D292" s="300">
        <f>Recap!AS297</f>
        <v>0</v>
      </c>
      <c r="E292" s="301"/>
      <c r="F292" s="301"/>
      <c r="G292" s="301"/>
      <c r="H292" s="300">
        <f>Recap!AU297</f>
        <v>0</v>
      </c>
      <c r="I292" s="300">
        <f>Recap!AV297</f>
        <v>0</v>
      </c>
      <c r="J292" s="300">
        <f>Recap!AW297</f>
        <v>0</v>
      </c>
      <c r="K292" s="301"/>
      <c r="L292" s="301"/>
      <c r="M292" s="301"/>
      <c r="N292" s="300">
        <f>Recap!BB297</f>
        <v>0</v>
      </c>
      <c r="O292" s="300">
        <f>Recap!BC297</f>
        <v>0</v>
      </c>
      <c r="P292" s="300">
        <f>Recap!BD297</f>
        <v>0</v>
      </c>
      <c r="Q292" s="300"/>
      <c r="R292" s="300"/>
      <c r="S292" s="300"/>
      <c r="T292" s="300">
        <f>Recap!BF297</f>
        <v>0</v>
      </c>
      <c r="U292" s="300">
        <f>Recap!BG297</f>
        <v>0</v>
      </c>
      <c r="V292" s="300">
        <f>Recap!BH297</f>
        <v>0</v>
      </c>
      <c r="W292" s="300"/>
      <c r="X292" s="300"/>
      <c r="Y292" s="300"/>
      <c r="Z292" s="298">
        <f>Recap!AO297</f>
        <v>0</v>
      </c>
      <c r="AA292" s="302"/>
    </row>
    <row r="293" spans="1:30" s="312" customFormat="1" x14ac:dyDescent="0.25">
      <c r="A293" s="299" t="str">
        <f>Recap!D298</f>
        <v>Dw_288</v>
      </c>
      <c r="B293" s="300">
        <f>Recap!AQ298</f>
        <v>0</v>
      </c>
      <c r="C293" s="300">
        <f>Recap!AR298</f>
        <v>0</v>
      </c>
      <c r="D293" s="300">
        <f>Recap!AS298</f>
        <v>0</v>
      </c>
      <c r="E293" s="301"/>
      <c r="F293" s="301"/>
      <c r="G293" s="301"/>
      <c r="H293" s="300">
        <f>Recap!AU298</f>
        <v>0</v>
      </c>
      <c r="I293" s="300">
        <f>Recap!AV298</f>
        <v>0</v>
      </c>
      <c r="J293" s="300">
        <f>Recap!AW298</f>
        <v>0</v>
      </c>
      <c r="K293" s="301"/>
      <c r="L293" s="301"/>
      <c r="M293" s="301"/>
      <c r="N293" s="300">
        <f>Recap!BB298</f>
        <v>0</v>
      </c>
      <c r="O293" s="300">
        <f>Recap!BC298</f>
        <v>0</v>
      </c>
      <c r="P293" s="300">
        <f>Recap!BD298</f>
        <v>0</v>
      </c>
      <c r="Q293" s="300"/>
      <c r="R293" s="300"/>
      <c r="S293" s="300"/>
      <c r="T293" s="300">
        <f>Recap!BF298</f>
        <v>0</v>
      </c>
      <c r="U293" s="300">
        <f>Recap!BG298</f>
        <v>0</v>
      </c>
      <c r="V293" s="300">
        <f>Recap!BH298</f>
        <v>0</v>
      </c>
      <c r="W293" s="300"/>
      <c r="X293" s="300"/>
      <c r="Y293" s="300"/>
      <c r="Z293" s="298">
        <f>Recap!AO298</f>
        <v>0</v>
      </c>
      <c r="AA293" s="302"/>
    </row>
    <row r="294" spans="1:30" s="312" customFormat="1" x14ac:dyDescent="0.25">
      <c r="A294" s="299" t="str">
        <f>Recap!D299</f>
        <v>Dw_289</v>
      </c>
      <c r="B294" s="300">
        <f>Recap!AQ299</f>
        <v>0</v>
      </c>
      <c r="C294" s="300">
        <f>Recap!AR299</f>
        <v>0</v>
      </c>
      <c r="D294" s="300">
        <f>Recap!AS299</f>
        <v>0</v>
      </c>
      <c r="E294" s="301"/>
      <c r="F294" s="301"/>
      <c r="G294" s="301"/>
      <c r="H294" s="300">
        <f>Recap!AU299</f>
        <v>0</v>
      </c>
      <c r="I294" s="300">
        <f>Recap!AV299</f>
        <v>0</v>
      </c>
      <c r="J294" s="300">
        <f>Recap!AW299</f>
        <v>0</v>
      </c>
      <c r="K294" s="301"/>
      <c r="L294" s="301"/>
      <c r="M294" s="301"/>
      <c r="N294" s="300">
        <f>Recap!BB299</f>
        <v>0</v>
      </c>
      <c r="O294" s="300">
        <f>Recap!BC299</f>
        <v>0</v>
      </c>
      <c r="P294" s="300">
        <f>Recap!BD299</f>
        <v>0</v>
      </c>
      <c r="Q294" s="300"/>
      <c r="R294" s="300"/>
      <c r="S294" s="300"/>
      <c r="T294" s="300">
        <f>Recap!BF299</f>
        <v>0</v>
      </c>
      <c r="U294" s="300">
        <f>Recap!BG299</f>
        <v>0</v>
      </c>
      <c r="V294" s="300">
        <f>Recap!BH299</f>
        <v>0</v>
      </c>
      <c r="W294" s="300"/>
      <c r="X294" s="300"/>
      <c r="Y294" s="300"/>
      <c r="Z294" s="298">
        <f>Recap!AO299</f>
        <v>0</v>
      </c>
      <c r="AA294" s="302"/>
    </row>
    <row r="295" spans="1:30" s="312" customFormat="1" x14ac:dyDescent="0.25">
      <c r="A295" s="299" t="str">
        <f>Recap!D300</f>
        <v>Dw_290</v>
      </c>
      <c r="B295" s="300">
        <f>Recap!AQ300</f>
        <v>0</v>
      </c>
      <c r="C295" s="300">
        <f>Recap!AR300</f>
        <v>0</v>
      </c>
      <c r="D295" s="300">
        <f>Recap!AS300</f>
        <v>0</v>
      </c>
      <c r="E295" s="301"/>
      <c r="F295" s="301"/>
      <c r="G295" s="301"/>
      <c r="H295" s="300">
        <f>Recap!AU300</f>
        <v>0</v>
      </c>
      <c r="I295" s="300">
        <f>Recap!AV300</f>
        <v>0</v>
      </c>
      <c r="J295" s="300">
        <f>Recap!AW300</f>
        <v>0</v>
      </c>
      <c r="K295" s="301"/>
      <c r="L295" s="301"/>
      <c r="M295" s="301"/>
      <c r="N295" s="300">
        <f>Recap!BB300</f>
        <v>0</v>
      </c>
      <c r="O295" s="300">
        <f>Recap!BC300</f>
        <v>0</v>
      </c>
      <c r="P295" s="300">
        <f>Recap!BD300</f>
        <v>0</v>
      </c>
      <c r="Q295" s="300"/>
      <c r="R295" s="300"/>
      <c r="S295" s="300"/>
      <c r="T295" s="300">
        <f>Recap!BF300</f>
        <v>0</v>
      </c>
      <c r="U295" s="300">
        <f>Recap!BG300</f>
        <v>0</v>
      </c>
      <c r="V295" s="300">
        <f>Recap!BH300</f>
        <v>0</v>
      </c>
      <c r="W295" s="300"/>
      <c r="X295" s="300"/>
      <c r="Y295" s="300"/>
      <c r="Z295" s="298">
        <f>Recap!AO300</f>
        <v>0</v>
      </c>
      <c r="AA295" s="302"/>
    </row>
    <row r="296" spans="1:30" s="312" customFormat="1" x14ac:dyDescent="0.25">
      <c r="A296" s="299" t="str">
        <f>Recap!D301</f>
        <v>Dw_291</v>
      </c>
      <c r="B296" s="300">
        <f>Recap!AQ301</f>
        <v>0</v>
      </c>
      <c r="C296" s="300">
        <f>Recap!AR301</f>
        <v>0</v>
      </c>
      <c r="D296" s="300">
        <f>Recap!AS301</f>
        <v>0</v>
      </c>
      <c r="E296" s="301"/>
      <c r="F296" s="301"/>
      <c r="G296" s="301"/>
      <c r="H296" s="300">
        <f>Recap!AU301</f>
        <v>0</v>
      </c>
      <c r="I296" s="300">
        <f>Recap!AV301</f>
        <v>0</v>
      </c>
      <c r="J296" s="300">
        <f>Recap!AW301</f>
        <v>0</v>
      </c>
      <c r="K296" s="301"/>
      <c r="L296" s="301"/>
      <c r="M296" s="301"/>
      <c r="N296" s="300">
        <f>Recap!BB301</f>
        <v>0</v>
      </c>
      <c r="O296" s="300">
        <f>Recap!BC301</f>
        <v>0</v>
      </c>
      <c r="P296" s="300">
        <f>Recap!BD301</f>
        <v>0</v>
      </c>
      <c r="Q296" s="300"/>
      <c r="R296" s="300"/>
      <c r="S296" s="300"/>
      <c r="T296" s="300">
        <f>Recap!BF301</f>
        <v>0</v>
      </c>
      <c r="U296" s="300">
        <f>Recap!BG301</f>
        <v>0</v>
      </c>
      <c r="V296" s="300">
        <f>Recap!BH301</f>
        <v>0</v>
      </c>
      <c r="W296" s="300"/>
      <c r="X296" s="300"/>
      <c r="Y296" s="300"/>
      <c r="Z296" s="298">
        <f>Recap!AO301</f>
        <v>0</v>
      </c>
      <c r="AA296" s="302"/>
    </row>
    <row r="297" spans="1:30" s="312" customFormat="1" x14ac:dyDescent="0.25">
      <c r="A297" s="299" t="str">
        <f>Recap!D302</f>
        <v>Dw_292</v>
      </c>
      <c r="B297" s="300">
        <f>Recap!AQ302</f>
        <v>0</v>
      </c>
      <c r="C297" s="300">
        <f>Recap!AR302</f>
        <v>0</v>
      </c>
      <c r="D297" s="300">
        <f>Recap!AS302</f>
        <v>0</v>
      </c>
      <c r="E297" s="301"/>
      <c r="F297" s="301"/>
      <c r="G297" s="301"/>
      <c r="H297" s="300">
        <f>Recap!AU302</f>
        <v>0</v>
      </c>
      <c r="I297" s="300">
        <f>Recap!AV302</f>
        <v>0</v>
      </c>
      <c r="J297" s="300">
        <f>Recap!AW302</f>
        <v>0</v>
      </c>
      <c r="K297" s="301"/>
      <c r="L297" s="301"/>
      <c r="M297" s="301"/>
      <c r="N297" s="300">
        <f>Recap!BB302</f>
        <v>0</v>
      </c>
      <c r="O297" s="300">
        <f>Recap!BC302</f>
        <v>0</v>
      </c>
      <c r="P297" s="300">
        <f>Recap!BD302</f>
        <v>0</v>
      </c>
      <c r="Q297" s="300"/>
      <c r="R297" s="300"/>
      <c r="S297" s="300"/>
      <c r="T297" s="300">
        <f>Recap!BF302</f>
        <v>0</v>
      </c>
      <c r="U297" s="300">
        <f>Recap!BG302</f>
        <v>0</v>
      </c>
      <c r="V297" s="300">
        <f>Recap!BH302</f>
        <v>0</v>
      </c>
      <c r="W297" s="300"/>
      <c r="X297" s="300"/>
      <c r="Y297" s="300"/>
      <c r="Z297" s="298">
        <f>Recap!AO302</f>
        <v>0</v>
      </c>
      <c r="AA297" s="302"/>
    </row>
    <row r="298" spans="1:30" s="312" customFormat="1" x14ac:dyDescent="0.25">
      <c r="A298" s="299" t="str">
        <f>Recap!D303</f>
        <v>Dw_293</v>
      </c>
      <c r="B298" s="300">
        <f>Recap!AQ303</f>
        <v>0</v>
      </c>
      <c r="C298" s="300">
        <f>Recap!AR303</f>
        <v>0</v>
      </c>
      <c r="D298" s="300">
        <f>Recap!AS303</f>
        <v>0</v>
      </c>
      <c r="E298" s="301"/>
      <c r="F298" s="301"/>
      <c r="G298" s="301"/>
      <c r="H298" s="300">
        <f>Recap!AU303</f>
        <v>0</v>
      </c>
      <c r="I298" s="300">
        <f>Recap!AV303</f>
        <v>0</v>
      </c>
      <c r="J298" s="300">
        <f>Recap!AW303</f>
        <v>0</v>
      </c>
      <c r="K298" s="301"/>
      <c r="L298" s="301"/>
      <c r="M298" s="301"/>
      <c r="N298" s="300">
        <f>Recap!BB303</f>
        <v>0</v>
      </c>
      <c r="O298" s="300">
        <f>Recap!BC303</f>
        <v>0</v>
      </c>
      <c r="P298" s="300">
        <f>Recap!BD303</f>
        <v>0</v>
      </c>
      <c r="Q298" s="300"/>
      <c r="R298" s="300"/>
      <c r="S298" s="300"/>
      <c r="T298" s="300">
        <f>Recap!BF303</f>
        <v>0</v>
      </c>
      <c r="U298" s="300">
        <f>Recap!BG303</f>
        <v>0</v>
      </c>
      <c r="V298" s="300">
        <f>Recap!BH303</f>
        <v>0</v>
      </c>
      <c r="W298" s="300"/>
      <c r="X298" s="300"/>
      <c r="Y298" s="300"/>
      <c r="Z298" s="298">
        <f>Recap!AO303</f>
        <v>0</v>
      </c>
      <c r="AA298" s="302"/>
    </row>
    <row r="299" spans="1:30" s="312" customFormat="1" x14ac:dyDescent="0.25">
      <c r="A299" s="299" t="str">
        <f>Recap!D304</f>
        <v>Dw_294</v>
      </c>
      <c r="B299" s="300">
        <f>Recap!AQ304</f>
        <v>0</v>
      </c>
      <c r="C299" s="300">
        <f>Recap!AR304</f>
        <v>0</v>
      </c>
      <c r="D299" s="300">
        <f>Recap!AS304</f>
        <v>0</v>
      </c>
      <c r="E299" s="301"/>
      <c r="F299" s="301"/>
      <c r="G299" s="301"/>
      <c r="H299" s="300">
        <f>Recap!AU304</f>
        <v>0</v>
      </c>
      <c r="I299" s="300">
        <f>Recap!AV304</f>
        <v>0</v>
      </c>
      <c r="J299" s="300">
        <f>Recap!AW304</f>
        <v>0</v>
      </c>
      <c r="K299" s="301"/>
      <c r="L299" s="301"/>
      <c r="M299" s="301"/>
      <c r="N299" s="300">
        <f>Recap!BB304</f>
        <v>0</v>
      </c>
      <c r="O299" s="300">
        <f>Recap!BC304</f>
        <v>0</v>
      </c>
      <c r="P299" s="300">
        <f>Recap!BD304</f>
        <v>0</v>
      </c>
      <c r="Q299" s="300"/>
      <c r="R299" s="300"/>
      <c r="S299" s="300"/>
      <c r="T299" s="300">
        <f>Recap!BF304</f>
        <v>0</v>
      </c>
      <c r="U299" s="300">
        <f>Recap!BG304</f>
        <v>0</v>
      </c>
      <c r="V299" s="300">
        <f>Recap!BH304</f>
        <v>0</v>
      </c>
      <c r="W299" s="300"/>
      <c r="X299" s="300"/>
      <c r="Y299" s="300"/>
      <c r="Z299" s="298">
        <f>Recap!AO304</f>
        <v>0</v>
      </c>
      <c r="AA299" s="302"/>
    </row>
    <row r="300" spans="1:30" s="312" customFormat="1" x14ac:dyDescent="0.25">
      <c r="A300" s="299" t="str">
        <f>Recap!D305</f>
        <v>Dw_295</v>
      </c>
      <c r="B300" s="300">
        <f>Recap!AQ305</f>
        <v>0</v>
      </c>
      <c r="C300" s="300">
        <f>Recap!AR305</f>
        <v>0</v>
      </c>
      <c r="D300" s="300">
        <f>Recap!AS305</f>
        <v>0</v>
      </c>
      <c r="E300" s="301"/>
      <c r="F300" s="301"/>
      <c r="G300" s="301"/>
      <c r="H300" s="300">
        <f>Recap!AU305</f>
        <v>0</v>
      </c>
      <c r="I300" s="300">
        <f>Recap!AV305</f>
        <v>0</v>
      </c>
      <c r="J300" s="300">
        <f>Recap!AW305</f>
        <v>0</v>
      </c>
      <c r="K300" s="301"/>
      <c r="L300" s="301"/>
      <c r="M300" s="301"/>
      <c r="N300" s="300">
        <f>Recap!BB305</f>
        <v>0</v>
      </c>
      <c r="O300" s="300">
        <f>Recap!BC305</f>
        <v>0</v>
      </c>
      <c r="P300" s="300">
        <f>Recap!BD305</f>
        <v>0</v>
      </c>
      <c r="Q300" s="300"/>
      <c r="R300" s="300"/>
      <c r="S300" s="300"/>
      <c r="T300" s="300">
        <f>Recap!BF305</f>
        <v>0</v>
      </c>
      <c r="U300" s="300">
        <f>Recap!BG305</f>
        <v>0</v>
      </c>
      <c r="V300" s="300">
        <f>Recap!BH305</f>
        <v>0</v>
      </c>
      <c r="W300" s="300"/>
      <c r="X300" s="300"/>
      <c r="Y300" s="300"/>
      <c r="Z300" s="298">
        <f>Recap!AO305</f>
        <v>0</v>
      </c>
      <c r="AA300" s="302"/>
    </row>
    <row r="301" spans="1:30" s="312" customFormat="1" x14ac:dyDescent="0.25">
      <c r="A301" s="299" t="str">
        <f>Recap!D306</f>
        <v>Dw_296</v>
      </c>
      <c r="B301" s="300">
        <f>Recap!AQ306</f>
        <v>0</v>
      </c>
      <c r="C301" s="300">
        <f>Recap!AR306</f>
        <v>0</v>
      </c>
      <c r="D301" s="300">
        <f>Recap!AS306</f>
        <v>0</v>
      </c>
      <c r="E301" s="301"/>
      <c r="F301" s="301"/>
      <c r="G301" s="301"/>
      <c r="H301" s="300">
        <f>Recap!AU306</f>
        <v>0</v>
      </c>
      <c r="I301" s="300">
        <f>Recap!AV306</f>
        <v>0</v>
      </c>
      <c r="J301" s="300">
        <f>Recap!AW306</f>
        <v>0</v>
      </c>
      <c r="K301" s="301"/>
      <c r="L301" s="301"/>
      <c r="M301" s="301"/>
      <c r="N301" s="300">
        <f>Recap!BB306</f>
        <v>0</v>
      </c>
      <c r="O301" s="300">
        <f>Recap!BC306</f>
        <v>0</v>
      </c>
      <c r="P301" s="300">
        <f>Recap!BD306</f>
        <v>0</v>
      </c>
      <c r="Q301" s="300"/>
      <c r="R301" s="300"/>
      <c r="S301" s="300"/>
      <c r="T301" s="300">
        <f>Recap!BF306</f>
        <v>0</v>
      </c>
      <c r="U301" s="300">
        <f>Recap!BG306</f>
        <v>0</v>
      </c>
      <c r="V301" s="300">
        <f>Recap!BH306</f>
        <v>0</v>
      </c>
      <c r="W301" s="300"/>
      <c r="X301" s="300"/>
      <c r="Y301" s="300"/>
      <c r="Z301" s="298">
        <f>Recap!AO306</f>
        <v>0</v>
      </c>
      <c r="AA301" s="302"/>
    </row>
    <row r="302" spans="1:30" s="312" customFormat="1" x14ac:dyDescent="0.25">
      <c r="A302" s="299" t="str">
        <f>Recap!D307</f>
        <v>Dw_297</v>
      </c>
      <c r="B302" s="300">
        <f>Recap!AQ307</f>
        <v>0</v>
      </c>
      <c r="C302" s="300">
        <f>Recap!AR307</f>
        <v>0</v>
      </c>
      <c r="D302" s="300">
        <f>Recap!AS307</f>
        <v>0</v>
      </c>
      <c r="E302" s="301"/>
      <c r="F302" s="301"/>
      <c r="G302" s="301"/>
      <c r="H302" s="300">
        <f>Recap!AU307</f>
        <v>0</v>
      </c>
      <c r="I302" s="300">
        <f>Recap!AV307</f>
        <v>0</v>
      </c>
      <c r="J302" s="300">
        <f>Recap!AW307</f>
        <v>0</v>
      </c>
      <c r="K302" s="301"/>
      <c r="L302" s="301"/>
      <c r="M302" s="301"/>
      <c r="N302" s="300">
        <f>Recap!BB307</f>
        <v>0</v>
      </c>
      <c r="O302" s="300">
        <f>Recap!BC307</f>
        <v>0</v>
      </c>
      <c r="P302" s="300">
        <f>Recap!BD307</f>
        <v>0</v>
      </c>
      <c r="Q302" s="300"/>
      <c r="R302" s="300"/>
      <c r="S302" s="300"/>
      <c r="T302" s="300">
        <f>Recap!BF307</f>
        <v>0</v>
      </c>
      <c r="U302" s="300">
        <f>Recap!BG307</f>
        <v>0</v>
      </c>
      <c r="V302" s="300">
        <f>Recap!BH307</f>
        <v>0</v>
      </c>
      <c r="W302" s="300"/>
      <c r="X302" s="300"/>
      <c r="Y302" s="300"/>
      <c r="Z302" s="298">
        <f>Recap!AO307</f>
        <v>0</v>
      </c>
      <c r="AA302" s="302"/>
    </row>
    <row r="303" spans="1:30" s="312" customFormat="1" x14ac:dyDescent="0.25">
      <c r="A303" s="299" t="str">
        <f>Recap!D308</f>
        <v>Dw_298</v>
      </c>
      <c r="B303" s="300">
        <f>Recap!AQ308</f>
        <v>0</v>
      </c>
      <c r="C303" s="300">
        <f>Recap!AR308</f>
        <v>0</v>
      </c>
      <c r="D303" s="300">
        <f>Recap!AS308</f>
        <v>0</v>
      </c>
      <c r="E303" s="301"/>
      <c r="F303" s="301"/>
      <c r="G303" s="301"/>
      <c r="H303" s="300">
        <f>Recap!AU308</f>
        <v>0</v>
      </c>
      <c r="I303" s="300">
        <f>Recap!AV308</f>
        <v>0</v>
      </c>
      <c r="J303" s="300">
        <f>Recap!AW308</f>
        <v>0</v>
      </c>
      <c r="K303" s="301"/>
      <c r="L303" s="301"/>
      <c r="M303" s="301"/>
      <c r="N303" s="300">
        <f>Recap!BB308</f>
        <v>0</v>
      </c>
      <c r="O303" s="300">
        <f>Recap!BC308</f>
        <v>0</v>
      </c>
      <c r="P303" s="300">
        <f>Recap!BD308</f>
        <v>0</v>
      </c>
      <c r="Q303" s="300"/>
      <c r="R303" s="300"/>
      <c r="S303" s="300"/>
      <c r="T303" s="300">
        <f>Recap!BF308</f>
        <v>0</v>
      </c>
      <c r="U303" s="300">
        <f>Recap!BG308</f>
        <v>0</v>
      </c>
      <c r="V303" s="300">
        <f>Recap!BH308</f>
        <v>0</v>
      </c>
      <c r="W303" s="300"/>
      <c r="X303" s="300"/>
      <c r="Y303" s="300"/>
      <c r="Z303" s="298">
        <f>Recap!AO308</f>
        <v>0</v>
      </c>
      <c r="AA303" s="302"/>
    </row>
    <row r="304" spans="1:30" s="312" customFormat="1" x14ac:dyDescent="0.25">
      <c r="A304" s="299" t="str">
        <f>Recap!D309</f>
        <v>Dw_299</v>
      </c>
      <c r="B304" s="300">
        <f>Recap!AQ309</f>
        <v>0</v>
      </c>
      <c r="C304" s="300">
        <f>Recap!AR309</f>
        <v>0</v>
      </c>
      <c r="D304" s="300">
        <f>Recap!AS309</f>
        <v>0</v>
      </c>
      <c r="E304" s="301"/>
      <c r="F304" s="301"/>
      <c r="G304" s="301"/>
      <c r="H304" s="300">
        <f>Recap!AU309</f>
        <v>0</v>
      </c>
      <c r="I304" s="300">
        <f>Recap!AV309</f>
        <v>0</v>
      </c>
      <c r="J304" s="300">
        <f>Recap!AW309</f>
        <v>0</v>
      </c>
      <c r="K304" s="301"/>
      <c r="L304" s="301"/>
      <c r="M304" s="301"/>
      <c r="N304" s="300">
        <f>Recap!BB309</f>
        <v>0</v>
      </c>
      <c r="O304" s="300">
        <f>Recap!BC309</f>
        <v>0</v>
      </c>
      <c r="P304" s="300">
        <f>Recap!BD309</f>
        <v>0</v>
      </c>
      <c r="Q304" s="300"/>
      <c r="R304" s="300"/>
      <c r="S304" s="300"/>
      <c r="T304" s="300">
        <f>Recap!BF309</f>
        <v>0</v>
      </c>
      <c r="U304" s="300">
        <f>Recap!BG309</f>
        <v>0</v>
      </c>
      <c r="V304" s="300">
        <f>Recap!BH309</f>
        <v>0</v>
      </c>
      <c r="W304" s="300"/>
      <c r="X304" s="300"/>
      <c r="Y304" s="300"/>
      <c r="Z304" s="298">
        <f>Recap!AO309</f>
        <v>0</v>
      </c>
      <c r="AA304" s="302"/>
      <c r="AB304" s="105"/>
      <c r="AC304" s="105"/>
      <c r="AD304" s="105"/>
    </row>
    <row r="305" spans="1:30" s="312" customFormat="1" x14ac:dyDescent="0.25">
      <c r="A305" s="299" t="str">
        <f>Recap!D310</f>
        <v>Dw_300</v>
      </c>
      <c r="B305" s="300">
        <f>Recap!AQ310</f>
        <v>0</v>
      </c>
      <c r="C305" s="300">
        <f>Recap!AR310</f>
        <v>0</v>
      </c>
      <c r="D305" s="300">
        <f>Recap!AS310</f>
        <v>0</v>
      </c>
      <c r="E305" s="301"/>
      <c r="F305" s="301"/>
      <c r="G305" s="301"/>
      <c r="H305" s="300">
        <f>Recap!AU310</f>
        <v>0</v>
      </c>
      <c r="I305" s="300">
        <f>Recap!AV310</f>
        <v>0</v>
      </c>
      <c r="J305" s="300">
        <f>Recap!AW310</f>
        <v>0</v>
      </c>
      <c r="K305" s="301"/>
      <c r="L305" s="301"/>
      <c r="M305" s="301"/>
      <c r="N305" s="300">
        <f>Recap!BB310</f>
        <v>0</v>
      </c>
      <c r="O305" s="300">
        <f>Recap!BC310</f>
        <v>0</v>
      </c>
      <c r="P305" s="300">
        <f>Recap!BD310</f>
        <v>0</v>
      </c>
      <c r="Q305" s="300"/>
      <c r="R305" s="300"/>
      <c r="S305" s="300"/>
      <c r="T305" s="300">
        <f>Recap!BF310</f>
        <v>0</v>
      </c>
      <c r="U305" s="300">
        <f>Recap!BG310</f>
        <v>0</v>
      </c>
      <c r="V305" s="300">
        <f>Recap!BH310</f>
        <v>0</v>
      </c>
      <c r="W305" s="300"/>
      <c r="X305" s="300"/>
      <c r="Y305" s="300"/>
      <c r="Z305" s="298">
        <f>Recap!AO310</f>
        <v>0</v>
      </c>
      <c r="AA305" s="302"/>
      <c r="AB305" s="105"/>
      <c r="AC305" s="105"/>
      <c r="AD305" s="105"/>
    </row>
    <row r="306" spans="1:30" s="312" customFormat="1" x14ac:dyDescent="0.25">
      <c r="A306" s="299" t="str">
        <f>Recap!D311</f>
        <v>Dw_301</v>
      </c>
      <c r="B306" s="300">
        <f>Recap!AQ311</f>
        <v>0</v>
      </c>
      <c r="C306" s="300">
        <f>Recap!AR311</f>
        <v>0</v>
      </c>
      <c r="D306" s="300">
        <f>Recap!AS311</f>
        <v>0</v>
      </c>
      <c r="E306" s="301"/>
      <c r="F306" s="301"/>
      <c r="G306" s="301"/>
      <c r="H306" s="300">
        <f>Recap!AU311</f>
        <v>0</v>
      </c>
      <c r="I306" s="300">
        <f>Recap!AV311</f>
        <v>0</v>
      </c>
      <c r="J306" s="300">
        <f>Recap!AW311</f>
        <v>0</v>
      </c>
      <c r="K306" s="301"/>
      <c r="L306" s="301"/>
      <c r="M306" s="301"/>
      <c r="N306" s="300">
        <f>Recap!BB311</f>
        <v>0</v>
      </c>
      <c r="O306" s="300">
        <f>Recap!BC311</f>
        <v>0</v>
      </c>
      <c r="P306" s="300">
        <f>Recap!BD311</f>
        <v>0</v>
      </c>
      <c r="Q306" s="300"/>
      <c r="R306" s="300"/>
      <c r="S306" s="300"/>
      <c r="T306" s="300">
        <f>Recap!BF311</f>
        <v>0</v>
      </c>
      <c r="U306" s="300">
        <f>Recap!BG311</f>
        <v>0</v>
      </c>
      <c r="V306" s="300">
        <f>Recap!BH311</f>
        <v>0</v>
      </c>
      <c r="W306" s="300"/>
      <c r="X306" s="300"/>
      <c r="Y306" s="300"/>
      <c r="Z306" s="298">
        <f>Recap!AO311</f>
        <v>0</v>
      </c>
      <c r="AA306" s="302"/>
      <c r="AB306" s="105"/>
      <c r="AC306" s="105"/>
      <c r="AD306" s="105"/>
    </row>
    <row r="307" spans="1:30" s="312" customFormat="1" x14ac:dyDescent="0.25">
      <c r="A307" s="299" t="str">
        <f>Recap!D312</f>
        <v>Dw_302</v>
      </c>
      <c r="B307" s="300">
        <f>Recap!AQ312</f>
        <v>0</v>
      </c>
      <c r="C307" s="300">
        <f>Recap!AR312</f>
        <v>0</v>
      </c>
      <c r="D307" s="300">
        <f>Recap!AS312</f>
        <v>0</v>
      </c>
      <c r="E307" s="301"/>
      <c r="F307" s="301"/>
      <c r="G307" s="301"/>
      <c r="H307" s="300">
        <f>Recap!AU312</f>
        <v>0</v>
      </c>
      <c r="I307" s="300">
        <f>Recap!AV312</f>
        <v>0</v>
      </c>
      <c r="J307" s="300">
        <f>Recap!AW312</f>
        <v>0</v>
      </c>
      <c r="K307" s="301"/>
      <c r="L307" s="301"/>
      <c r="M307" s="301"/>
      <c r="N307" s="300">
        <f>Recap!BB312</f>
        <v>0</v>
      </c>
      <c r="O307" s="300">
        <f>Recap!BC312</f>
        <v>0</v>
      </c>
      <c r="P307" s="300">
        <f>Recap!BD312</f>
        <v>0</v>
      </c>
      <c r="Q307" s="300"/>
      <c r="R307" s="300"/>
      <c r="S307" s="300"/>
      <c r="T307" s="300">
        <f>Recap!BF312</f>
        <v>0</v>
      </c>
      <c r="U307" s="300">
        <f>Recap!BG312</f>
        <v>0</v>
      </c>
      <c r="V307" s="300">
        <f>Recap!BH312</f>
        <v>0</v>
      </c>
      <c r="W307" s="300"/>
      <c r="X307" s="300"/>
      <c r="Y307" s="300"/>
      <c r="Z307" s="298">
        <f>Recap!AO312</f>
        <v>0</v>
      </c>
      <c r="AA307" s="302"/>
      <c r="AB307" s="105"/>
      <c r="AC307" s="105"/>
      <c r="AD307" s="105"/>
    </row>
    <row r="308" spans="1:30" s="312" customFormat="1" ht="15.75" customHeight="1" x14ac:dyDescent="0.25">
      <c r="A308" s="299" t="str">
        <f>Recap!D313</f>
        <v>Dw_303</v>
      </c>
      <c r="B308" s="300">
        <f>Recap!AQ313</f>
        <v>0</v>
      </c>
      <c r="C308" s="300">
        <f>Recap!AR313</f>
        <v>0</v>
      </c>
      <c r="D308" s="300">
        <f>Recap!AS313</f>
        <v>0</v>
      </c>
      <c r="E308" s="301"/>
      <c r="F308" s="301"/>
      <c r="G308" s="301"/>
      <c r="H308" s="300">
        <f>Recap!AU313</f>
        <v>0</v>
      </c>
      <c r="I308" s="300">
        <f>Recap!AV313</f>
        <v>0</v>
      </c>
      <c r="J308" s="300">
        <f>Recap!AW313</f>
        <v>0</v>
      </c>
      <c r="K308" s="301"/>
      <c r="L308" s="301"/>
      <c r="M308" s="301"/>
      <c r="N308" s="300">
        <f>Recap!BB313</f>
        <v>0</v>
      </c>
      <c r="O308" s="300">
        <f>Recap!BC313</f>
        <v>0</v>
      </c>
      <c r="P308" s="300">
        <f>Recap!BD313</f>
        <v>0</v>
      </c>
      <c r="Q308" s="300"/>
      <c r="R308" s="300"/>
      <c r="S308" s="300"/>
      <c r="T308" s="300">
        <f>Recap!BF313</f>
        <v>0</v>
      </c>
      <c r="U308" s="300">
        <f>Recap!BG313</f>
        <v>0</v>
      </c>
      <c r="V308" s="300">
        <f>Recap!BH313</f>
        <v>0</v>
      </c>
      <c r="W308" s="300"/>
      <c r="X308" s="300"/>
      <c r="Y308" s="300"/>
      <c r="Z308" s="298">
        <f>Recap!AO313</f>
        <v>0</v>
      </c>
      <c r="AA308" s="302"/>
      <c r="AB308" s="105"/>
      <c r="AC308" s="105"/>
      <c r="AD308" s="105"/>
    </row>
    <row r="309" spans="1:30" s="312" customFormat="1" x14ac:dyDescent="0.25">
      <c r="A309" s="299" t="str">
        <f>Recap!D314</f>
        <v>Dw_304</v>
      </c>
      <c r="B309" s="300">
        <f>Recap!AQ314</f>
        <v>0</v>
      </c>
      <c r="C309" s="300">
        <f>Recap!AR314</f>
        <v>0</v>
      </c>
      <c r="D309" s="300">
        <f>Recap!AS314</f>
        <v>0</v>
      </c>
      <c r="E309" s="301"/>
      <c r="F309" s="301"/>
      <c r="G309" s="301"/>
      <c r="H309" s="300">
        <f>Recap!AU314</f>
        <v>0</v>
      </c>
      <c r="I309" s="300">
        <f>Recap!AV314</f>
        <v>0</v>
      </c>
      <c r="J309" s="300">
        <f>Recap!AW314</f>
        <v>0</v>
      </c>
      <c r="K309" s="301"/>
      <c r="L309" s="301"/>
      <c r="M309" s="301"/>
      <c r="N309" s="300">
        <f>Recap!BB314</f>
        <v>0</v>
      </c>
      <c r="O309" s="300">
        <f>Recap!BC314</f>
        <v>0</v>
      </c>
      <c r="P309" s="300">
        <f>Recap!BD314</f>
        <v>0</v>
      </c>
      <c r="Q309" s="300"/>
      <c r="R309" s="300"/>
      <c r="S309" s="300"/>
      <c r="T309" s="300">
        <f>Recap!BF314</f>
        <v>0</v>
      </c>
      <c r="U309" s="300">
        <f>Recap!BG314</f>
        <v>0</v>
      </c>
      <c r="V309" s="300">
        <f>Recap!BH314</f>
        <v>0</v>
      </c>
      <c r="W309" s="300"/>
      <c r="X309" s="300"/>
      <c r="Y309" s="300"/>
      <c r="Z309" s="298">
        <f>Recap!AO314</f>
        <v>0</v>
      </c>
      <c r="AA309" s="302"/>
      <c r="AB309" s="105"/>
      <c r="AC309" s="105"/>
      <c r="AD309" s="105"/>
    </row>
    <row r="310" spans="1:30" s="312" customFormat="1" x14ac:dyDescent="0.25">
      <c r="A310" s="299" t="str">
        <f>Recap!D315</f>
        <v>Dw_305</v>
      </c>
      <c r="B310" s="300">
        <f>Recap!AQ315</f>
        <v>0</v>
      </c>
      <c r="C310" s="300">
        <f>Recap!AR315</f>
        <v>0</v>
      </c>
      <c r="D310" s="300">
        <f>Recap!AS315</f>
        <v>0</v>
      </c>
      <c r="E310" s="301"/>
      <c r="F310" s="301"/>
      <c r="G310" s="301"/>
      <c r="H310" s="300">
        <f>Recap!AU315</f>
        <v>0</v>
      </c>
      <c r="I310" s="300">
        <f>Recap!AV315</f>
        <v>0</v>
      </c>
      <c r="J310" s="300">
        <f>Recap!AW315</f>
        <v>0</v>
      </c>
      <c r="K310" s="301"/>
      <c r="L310" s="301"/>
      <c r="M310" s="301"/>
      <c r="N310" s="300">
        <f>Recap!BB315</f>
        <v>0</v>
      </c>
      <c r="O310" s="300">
        <f>Recap!BC315</f>
        <v>0</v>
      </c>
      <c r="P310" s="300">
        <f>Recap!BD315</f>
        <v>0</v>
      </c>
      <c r="Q310" s="300"/>
      <c r="R310" s="300"/>
      <c r="S310" s="300"/>
      <c r="T310" s="300">
        <f>Recap!BF315</f>
        <v>0</v>
      </c>
      <c r="U310" s="300">
        <f>Recap!BG315</f>
        <v>0</v>
      </c>
      <c r="V310" s="300">
        <f>Recap!BH315</f>
        <v>0</v>
      </c>
      <c r="W310" s="300"/>
      <c r="X310" s="300"/>
      <c r="Y310" s="300"/>
      <c r="Z310" s="298">
        <f>Recap!AO315</f>
        <v>0</v>
      </c>
      <c r="AA310" s="302"/>
      <c r="AB310" s="105"/>
      <c r="AC310" s="105"/>
      <c r="AD310" s="105"/>
    </row>
    <row r="311" spans="1:30" s="312" customFormat="1" ht="15.75" customHeight="1" x14ac:dyDescent="0.25">
      <c r="A311" s="299" t="str">
        <f>Recap!D316</f>
        <v>Dw_306</v>
      </c>
      <c r="B311" s="300">
        <f>Recap!AQ316</f>
        <v>0</v>
      </c>
      <c r="C311" s="300">
        <f>Recap!AR316</f>
        <v>0</v>
      </c>
      <c r="D311" s="300">
        <f>Recap!AS316</f>
        <v>0</v>
      </c>
      <c r="E311" s="301"/>
      <c r="F311" s="301"/>
      <c r="G311" s="301"/>
      <c r="H311" s="300">
        <f>Recap!AU316</f>
        <v>0</v>
      </c>
      <c r="I311" s="300">
        <f>Recap!AV316</f>
        <v>0</v>
      </c>
      <c r="J311" s="300">
        <f>Recap!AW316</f>
        <v>0</v>
      </c>
      <c r="K311" s="301"/>
      <c r="L311" s="301"/>
      <c r="M311" s="301"/>
      <c r="N311" s="300">
        <f>Recap!BB316</f>
        <v>0</v>
      </c>
      <c r="O311" s="300">
        <f>Recap!BC316</f>
        <v>0</v>
      </c>
      <c r="P311" s="300">
        <f>Recap!BD316</f>
        <v>0</v>
      </c>
      <c r="Q311" s="300"/>
      <c r="R311" s="300"/>
      <c r="S311" s="300"/>
      <c r="T311" s="300">
        <f>Recap!BF316</f>
        <v>0</v>
      </c>
      <c r="U311" s="300">
        <f>Recap!BG316</f>
        <v>0</v>
      </c>
      <c r="V311" s="300">
        <f>Recap!BH316</f>
        <v>0</v>
      </c>
      <c r="W311" s="300"/>
      <c r="X311" s="300"/>
      <c r="Y311" s="300"/>
      <c r="Z311" s="298">
        <f>Recap!AO316</f>
        <v>0</v>
      </c>
      <c r="AA311" s="302"/>
      <c r="AB311" s="105"/>
      <c r="AC311" s="105"/>
      <c r="AD311" s="105"/>
    </row>
    <row r="312" spans="1:30" s="312" customFormat="1" x14ac:dyDescent="0.25">
      <c r="A312" s="299" t="str">
        <f>Recap!D317</f>
        <v>Dw_307</v>
      </c>
      <c r="B312" s="300">
        <f>Recap!AQ317</f>
        <v>0</v>
      </c>
      <c r="C312" s="300">
        <f>Recap!AR317</f>
        <v>0</v>
      </c>
      <c r="D312" s="300">
        <f>Recap!AS317</f>
        <v>0</v>
      </c>
      <c r="E312" s="301"/>
      <c r="F312" s="301"/>
      <c r="G312" s="301"/>
      <c r="H312" s="300">
        <f>Recap!AU317</f>
        <v>0</v>
      </c>
      <c r="I312" s="300">
        <f>Recap!AV317</f>
        <v>0</v>
      </c>
      <c r="J312" s="300">
        <f>Recap!AW317</f>
        <v>0</v>
      </c>
      <c r="K312" s="301"/>
      <c r="L312" s="301"/>
      <c r="M312" s="301"/>
      <c r="N312" s="300">
        <f>Recap!BB317</f>
        <v>0</v>
      </c>
      <c r="O312" s="300">
        <f>Recap!BC317</f>
        <v>0</v>
      </c>
      <c r="P312" s="300">
        <f>Recap!BD317</f>
        <v>0</v>
      </c>
      <c r="Q312" s="300"/>
      <c r="R312" s="300"/>
      <c r="S312" s="300"/>
      <c r="T312" s="300">
        <f>Recap!BF317</f>
        <v>0</v>
      </c>
      <c r="U312" s="300">
        <f>Recap!BG317</f>
        <v>0</v>
      </c>
      <c r="V312" s="300">
        <f>Recap!BH317</f>
        <v>0</v>
      </c>
      <c r="W312" s="300"/>
      <c r="X312" s="300"/>
      <c r="Y312" s="300"/>
      <c r="Z312" s="298">
        <f>Recap!AO317</f>
        <v>0</v>
      </c>
      <c r="AA312" s="302"/>
      <c r="AB312" s="105"/>
      <c r="AC312" s="105"/>
      <c r="AD312" s="105"/>
    </row>
    <row r="313" spans="1:30" s="312" customFormat="1" x14ac:dyDescent="0.25">
      <c r="A313" s="299" t="str">
        <f>Recap!D318</f>
        <v>Dw_308</v>
      </c>
      <c r="B313" s="300">
        <f>Recap!AQ318</f>
        <v>0</v>
      </c>
      <c r="C313" s="300">
        <f>Recap!AR318</f>
        <v>0</v>
      </c>
      <c r="D313" s="300">
        <f>Recap!AS318</f>
        <v>0</v>
      </c>
      <c r="E313" s="301"/>
      <c r="F313" s="301"/>
      <c r="G313" s="301"/>
      <c r="H313" s="300">
        <f>Recap!AU318</f>
        <v>0</v>
      </c>
      <c r="I313" s="300">
        <f>Recap!AV318</f>
        <v>0</v>
      </c>
      <c r="J313" s="300">
        <f>Recap!AW318</f>
        <v>0</v>
      </c>
      <c r="K313" s="301"/>
      <c r="L313" s="301"/>
      <c r="M313" s="301"/>
      <c r="N313" s="300">
        <f>Recap!BB318</f>
        <v>0</v>
      </c>
      <c r="O313" s="300">
        <f>Recap!BC318</f>
        <v>0</v>
      </c>
      <c r="P313" s="300">
        <f>Recap!BD318</f>
        <v>0</v>
      </c>
      <c r="Q313" s="300"/>
      <c r="R313" s="300"/>
      <c r="S313" s="300"/>
      <c r="T313" s="300">
        <f>Recap!BF318</f>
        <v>0</v>
      </c>
      <c r="U313" s="300">
        <f>Recap!BG318</f>
        <v>0</v>
      </c>
      <c r="V313" s="300">
        <f>Recap!BH318</f>
        <v>0</v>
      </c>
      <c r="W313" s="300"/>
      <c r="X313" s="300"/>
      <c r="Y313" s="300"/>
      <c r="Z313" s="298">
        <f>Recap!AO318</f>
        <v>0</v>
      </c>
      <c r="AA313" s="302"/>
      <c r="AB313" s="105"/>
      <c r="AC313" s="105"/>
      <c r="AD313" s="105"/>
    </row>
    <row r="314" spans="1:30" s="312" customFormat="1" x14ac:dyDescent="0.25">
      <c r="A314" s="299" t="str">
        <f>Recap!D319</f>
        <v>Dw_309</v>
      </c>
      <c r="B314" s="300">
        <f>Recap!AQ319</f>
        <v>0</v>
      </c>
      <c r="C314" s="300">
        <f>Recap!AR319</f>
        <v>0</v>
      </c>
      <c r="D314" s="300">
        <f>Recap!AS319</f>
        <v>0</v>
      </c>
      <c r="E314" s="301"/>
      <c r="F314" s="301"/>
      <c r="G314" s="301"/>
      <c r="H314" s="300">
        <f>Recap!AU319</f>
        <v>0</v>
      </c>
      <c r="I314" s="300">
        <f>Recap!AV319</f>
        <v>0</v>
      </c>
      <c r="J314" s="300">
        <f>Recap!AW319</f>
        <v>0</v>
      </c>
      <c r="K314" s="301"/>
      <c r="L314" s="301"/>
      <c r="M314" s="301"/>
      <c r="N314" s="300">
        <f>Recap!BB319</f>
        <v>0</v>
      </c>
      <c r="O314" s="300">
        <f>Recap!BC319</f>
        <v>0</v>
      </c>
      <c r="P314" s="300">
        <f>Recap!BD319</f>
        <v>0</v>
      </c>
      <c r="Q314" s="300"/>
      <c r="R314" s="300"/>
      <c r="S314" s="300"/>
      <c r="T314" s="300">
        <f>Recap!BF319</f>
        <v>0</v>
      </c>
      <c r="U314" s="300">
        <f>Recap!BG319</f>
        <v>0</v>
      </c>
      <c r="V314" s="300">
        <f>Recap!BH319</f>
        <v>0</v>
      </c>
      <c r="W314" s="300"/>
      <c r="X314" s="300"/>
      <c r="Y314" s="300"/>
      <c r="Z314" s="298">
        <f>Recap!AO319</f>
        <v>0</v>
      </c>
      <c r="AA314" s="302"/>
      <c r="AB314" s="105"/>
      <c r="AC314" s="105"/>
      <c r="AD314" s="105"/>
    </row>
    <row r="315" spans="1:30" s="312" customFormat="1" x14ac:dyDescent="0.25">
      <c r="A315" s="299" t="str">
        <f>Recap!D320</f>
        <v>Dw_310</v>
      </c>
      <c r="B315" s="300">
        <f>Recap!AQ320</f>
        <v>0</v>
      </c>
      <c r="C315" s="300">
        <f>Recap!AR320</f>
        <v>0</v>
      </c>
      <c r="D315" s="300">
        <f>Recap!AS320</f>
        <v>0</v>
      </c>
      <c r="E315" s="301"/>
      <c r="F315" s="301"/>
      <c r="G315" s="301"/>
      <c r="H315" s="300">
        <f>Recap!AU320</f>
        <v>0</v>
      </c>
      <c r="I315" s="300">
        <f>Recap!AV320</f>
        <v>0</v>
      </c>
      <c r="J315" s="300">
        <f>Recap!AW320</f>
        <v>0</v>
      </c>
      <c r="K315" s="301"/>
      <c r="L315" s="301"/>
      <c r="M315" s="301"/>
      <c r="N315" s="300">
        <f>Recap!BB320</f>
        <v>0</v>
      </c>
      <c r="O315" s="300">
        <f>Recap!BC320</f>
        <v>0</v>
      </c>
      <c r="P315" s="300">
        <f>Recap!BD320</f>
        <v>0</v>
      </c>
      <c r="Q315" s="300"/>
      <c r="R315" s="300"/>
      <c r="S315" s="300"/>
      <c r="T315" s="300">
        <f>Recap!BF320</f>
        <v>0</v>
      </c>
      <c r="U315" s="300">
        <f>Recap!BG320</f>
        <v>0</v>
      </c>
      <c r="V315" s="300">
        <f>Recap!BH320</f>
        <v>0</v>
      </c>
      <c r="W315" s="300"/>
      <c r="X315" s="300"/>
      <c r="Y315" s="300"/>
      <c r="Z315" s="298">
        <f>Recap!AO320</f>
        <v>0</v>
      </c>
      <c r="AA315" s="302"/>
      <c r="AB315" s="105"/>
      <c r="AC315" s="105"/>
      <c r="AD315" s="105"/>
    </row>
    <row r="316" spans="1:30" s="312" customFormat="1" x14ac:dyDescent="0.25">
      <c r="A316" s="299" t="str">
        <f>Recap!D321</f>
        <v>Dw_311</v>
      </c>
      <c r="B316" s="300">
        <f>Recap!AQ321</f>
        <v>0</v>
      </c>
      <c r="C316" s="300">
        <f>Recap!AR321</f>
        <v>0</v>
      </c>
      <c r="D316" s="300">
        <f>Recap!AS321</f>
        <v>0</v>
      </c>
      <c r="E316" s="301"/>
      <c r="F316" s="301"/>
      <c r="G316" s="301"/>
      <c r="H316" s="300">
        <f>Recap!AU321</f>
        <v>0</v>
      </c>
      <c r="I316" s="300">
        <f>Recap!AV321</f>
        <v>0</v>
      </c>
      <c r="J316" s="300">
        <f>Recap!AW321</f>
        <v>0</v>
      </c>
      <c r="K316" s="301"/>
      <c r="L316" s="301"/>
      <c r="M316" s="301"/>
      <c r="N316" s="300">
        <f>Recap!BB321</f>
        <v>0</v>
      </c>
      <c r="O316" s="300">
        <f>Recap!BC321</f>
        <v>0</v>
      </c>
      <c r="P316" s="300">
        <f>Recap!BD321</f>
        <v>0</v>
      </c>
      <c r="Q316" s="300"/>
      <c r="R316" s="300"/>
      <c r="S316" s="300"/>
      <c r="T316" s="300">
        <f>Recap!BF321</f>
        <v>0</v>
      </c>
      <c r="U316" s="300">
        <f>Recap!BG321</f>
        <v>0</v>
      </c>
      <c r="V316" s="300">
        <f>Recap!BH321</f>
        <v>0</v>
      </c>
      <c r="W316" s="300"/>
      <c r="X316" s="300"/>
      <c r="Y316" s="300"/>
      <c r="Z316" s="298">
        <f>Recap!AO321</f>
        <v>0</v>
      </c>
      <c r="AA316" s="302"/>
      <c r="AB316" s="105"/>
      <c r="AC316" s="105"/>
      <c r="AD316" s="105"/>
    </row>
    <row r="317" spans="1:30" s="312" customFormat="1" ht="15.75" customHeight="1" x14ac:dyDescent="0.25">
      <c r="A317" s="299" t="str">
        <f>Recap!D322</f>
        <v>Dw_312</v>
      </c>
      <c r="B317" s="300">
        <f>Recap!AQ322</f>
        <v>0</v>
      </c>
      <c r="C317" s="300">
        <f>Recap!AR322</f>
        <v>0</v>
      </c>
      <c r="D317" s="300">
        <f>Recap!AS322</f>
        <v>0</v>
      </c>
      <c r="E317" s="301"/>
      <c r="F317" s="301"/>
      <c r="G317" s="301"/>
      <c r="H317" s="300">
        <f>Recap!AU322</f>
        <v>0</v>
      </c>
      <c r="I317" s="300">
        <f>Recap!AV322</f>
        <v>0</v>
      </c>
      <c r="J317" s="300">
        <f>Recap!AW322</f>
        <v>0</v>
      </c>
      <c r="K317" s="301"/>
      <c r="L317" s="301"/>
      <c r="M317" s="301"/>
      <c r="N317" s="300">
        <f>Recap!BB322</f>
        <v>0</v>
      </c>
      <c r="O317" s="300">
        <f>Recap!BC322</f>
        <v>0</v>
      </c>
      <c r="P317" s="300">
        <f>Recap!BD322</f>
        <v>0</v>
      </c>
      <c r="Q317" s="300"/>
      <c r="R317" s="300"/>
      <c r="S317" s="300"/>
      <c r="T317" s="300">
        <f>Recap!BF322</f>
        <v>0</v>
      </c>
      <c r="U317" s="300">
        <f>Recap!BG322</f>
        <v>0</v>
      </c>
      <c r="V317" s="300">
        <f>Recap!BH322</f>
        <v>0</v>
      </c>
      <c r="W317" s="300"/>
      <c r="X317" s="300"/>
      <c r="Y317" s="300"/>
      <c r="Z317" s="298">
        <f>Recap!AO322</f>
        <v>0</v>
      </c>
      <c r="AA317" s="302"/>
      <c r="AB317" s="105"/>
      <c r="AC317" s="105"/>
      <c r="AD317" s="105"/>
    </row>
    <row r="318" spans="1:30" s="312" customFormat="1" x14ac:dyDescent="0.25">
      <c r="A318" s="299" t="str">
        <f>Recap!D323</f>
        <v>Dw_313</v>
      </c>
      <c r="B318" s="300">
        <f>Recap!AQ323</f>
        <v>0</v>
      </c>
      <c r="C318" s="300">
        <f>Recap!AR323</f>
        <v>0</v>
      </c>
      <c r="D318" s="300">
        <f>Recap!AS323</f>
        <v>0</v>
      </c>
      <c r="E318" s="301"/>
      <c r="F318" s="301"/>
      <c r="G318" s="301"/>
      <c r="H318" s="300">
        <f>Recap!AU323</f>
        <v>0</v>
      </c>
      <c r="I318" s="300">
        <f>Recap!AV323</f>
        <v>0</v>
      </c>
      <c r="J318" s="300">
        <f>Recap!AW323</f>
        <v>0</v>
      </c>
      <c r="K318" s="301"/>
      <c r="L318" s="301"/>
      <c r="M318" s="301"/>
      <c r="N318" s="300">
        <f>Recap!BB323</f>
        <v>0</v>
      </c>
      <c r="O318" s="300">
        <f>Recap!BC323</f>
        <v>0</v>
      </c>
      <c r="P318" s="300">
        <f>Recap!BD323</f>
        <v>0</v>
      </c>
      <c r="Q318" s="300"/>
      <c r="R318" s="300"/>
      <c r="S318" s="300"/>
      <c r="T318" s="300">
        <f>Recap!BF323</f>
        <v>0</v>
      </c>
      <c r="U318" s="300">
        <f>Recap!BG323</f>
        <v>0</v>
      </c>
      <c r="V318" s="300">
        <f>Recap!BH323</f>
        <v>0</v>
      </c>
      <c r="W318" s="300"/>
      <c r="X318" s="300"/>
      <c r="Y318" s="300"/>
      <c r="Z318" s="298">
        <f>Recap!AO323</f>
        <v>0</v>
      </c>
      <c r="AA318" s="302"/>
      <c r="AB318" s="105"/>
      <c r="AC318" s="105"/>
      <c r="AD318" s="105"/>
    </row>
    <row r="319" spans="1:30" s="312" customFormat="1" x14ac:dyDescent="0.25">
      <c r="A319" s="299" t="str">
        <f>Recap!D324</f>
        <v>Dw_314</v>
      </c>
      <c r="B319" s="300">
        <f>Recap!AQ324</f>
        <v>0</v>
      </c>
      <c r="C319" s="300">
        <f>Recap!AR324</f>
        <v>0</v>
      </c>
      <c r="D319" s="300">
        <f>Recap!AS324</f>
        <v>0</v>
      </c>
      <c r="E319" s="301"/>
      <c r="F319" s="301"/>
      <c r="G319" s="301"/>
      <c r="H319" s="300">
        <f>Recap!AU324</f>
        <v>0</v>
      </c>
      <c r="I319" s="300">
        <f>Recap!AV324</f>
        <v>0</v>
      </c>
      <c r="J319" s="300">
        <f>Recap!AW324</f>
        <v>0</v>
      </c>
      <c r="K319" s="301"/>
      <c r="L319" s="301"/>
      <c r="M319" s="301"/>
      <c r="N319" s="300">
        <f>Recap!BB324</f>
        <v>0</v>
      </c>
      <c r="O319" s="300">
        <f>Recap!BC324</f>
        <v>0</v>
      </c>
      <c r="P319" s="300">
        <f>Recap!BD324</f>
        <v>0</v>
      </c>
      <c r="Q319" s="300"/>
      <c r="R319" s="300"/>
      <c r="S319" s="300"/>
      <c r="T319" s="300">
        <f>Recap!BF324</f>
        <v>0</v>
      </c>
      <c r="U319" s="300">
        <f>Recap!BG324</f>
        <v>0</v>
      </c>
      <c r="V319" s="300">
        <f>Recap!BH324</f>
        <v>0</v>
      </c>
      <c r="W319" s="300"/>
      <c r="X319" s="300"/>
      <c r="Y319" s="300"/>
      <c r="Z319" s="298">
        <f>Recap!AO324</f>
        <v>0</v>
      </c>
      <c r="AA319" s="302"/>
      <c r="AB319" s="105"/>
      <c r="AC319" s="105"/>
      <c r="AD319" s="105"/>
    </row>
    <row r="320" spans="1:30" s="312" customFormat="1" x14ac:dyDescent="0.25">
      <c r="A320" s="299" t="str">
        <f>Recap!D325</f>
        <v>Dw_315</v>
      </c>
      <c r="B320" s="300">
        <f>Recap!AQ325</f>
        <v>0</v>
      </c>
      <c r="C320" s="300">
        <f>Recap!AR325</f>
        <v>0</v>
      </c>
      <c r="D320" s="300">
        <f>Recap!AS325</f>
        <v>0</v>
      </c>
      <c r="E320" s="301"/>
      <c r="F320" s="301"/>
      <c r="G320" s="301"/>
      <c r="H320" s="300">
        <f>Recap!AU325</f>
        <v>0</v>
      </c>
      <c r="I320" s="300">
        <f>Recap!AV325</f>
        <v>0</v>
      </c>
      <c r="J320" s="300">
        <f>Recap!AW325</f>
        <v>0</v>
      </c>
      <c r="K320" s="301"/>
      <c r="L320" s="301"/>
      <c r="M320" s="301"/>
      <c r="N320" s="300">
        <f>Recap!BB325</f>
        <v>0</v>
      </c>
      <c r="O320" s="300">
        <f>Recap!BC325</f>
        <v>0</v>
      </c>
      <c r="P320" s="300">
        <f>Recap!BD325</f>
        <v>0</v>
      </c>
      <c r="Q320" s="300"/>
      <c r="R320" s="300"/>
      <c r="S320" s="300"/>
      <c r="T320" s="300">
        <f>Recap!BF325</f>
        <v>0</v>
      </c>
      <c r="U320" s="300">
        <f>Recap!BG325</f>
        <v>0</v>
      </c>
      <c r="V320" s="300">
        <f>Recap!BH325</f>
        <v>0</v>
      </c>
      <c r="W320" s="300"/>
      <c r="X320" s="300"/>
      <c r="Y320" s="300"/>
      <c r="Z320" s="298">
        <f>Recap!AO325</f>
        <v>0</v>
      </c>
      <c r="AA320" s="302"/>
      <c r="AB320" s="105"/>
      <c r="AC320" s="105"/>
      <c r="AD320" s="105"/>
    </row>
    <row r="321" spans="1:30" s="312" customFormat="1" x14ac:dyDescent="0.25">
      <c r="A321" s="299" t="str">
        <f>Recap!D326</f>
        <v>Dw_316</v>
      </c>
      <c r="B321" s="300">
        <f>Recap!AQ326</f>
        <v>0</v>
      </c>
      <c r="C321" s="300">
        <f>Recap!AR326</f>
        <v>0</v>
      </c>
      <c r="D321" s="300">
        <f>Recap!AS326</f>
        <v>0</v>
      </c>
      <c r="E321" s="301"/>
      <c r="F321" s="301"/>
      <c r="G321" s="301"/>
      <c r="H321" s="300">
        <f>Recap!AU326</f>
        <v>0</v>
      </c>
      <c r="I321" s="300">
        <f>Recap!AV326</f>
        <v>0</v>
      </c>
      <c r="J321" s="300">
        <f>Recap!AW326</f>
        <v>0</v>
      </c>
      <c r="K321" s="301"/>
      <c r="L321" s="301"/>
      <c r="M321" s="301"/>
      <c r="N321" s="300">
        <f>Recap!BB326</f>
        <v>0</v>
      </c>
      <c r="O321" s="300">
        <f>Recap!BC326</f>
        <v>0</v>
      </c>
      <c r="P321" s="300">
        <f>Recap!BD326</f>
        <v>0</v>
      </c>
      <c r="Q321" s="300"/>
      <c r="R321" s="300"/>
      <c r="S321" s="300"/>
      <c r="T321" s="300">
        <f>Recap!BF326</f>
        <v>0</v>
      </c>
      <c r="U321" s="300">
        <f>Recap!BG326</f>
        <v>0</v>
      </c>
      <c r="V321" s="300">
        <f>Recap!BH326</f>
        <v>0</v>
      </c>
      <c r="W321" s="300"/>
      <c r="X321" s="300"/>
      <c r="Y321" s="300"/>
      <c r="Z321" s="298">
        <f>Recap!AO326</f>
        <v>0</v>
      </c>
      <c r="AA321" s="302"/>
      <c r="AB321" s="105"/>
      <c r="AC321" s="105"/>
      <c r="AD321" s="105"/>
    </row>
    <row r="322" spans="1:30" s="312" customFormat="1" ht="15.75" customHeight="1" x14ac:dyDescent="0.25">
      <c r="A322" s="299" t="str">
        <f>Recap!D327</f>
        <v>Dw_317</v>
      </c>
      <c r="B322" s="300">
        <f>Recap!AQ327</f>
        <v>0</v>
      </c>
      <c r="C322" s="300">
        <f>Recap!AR327</f>
        <v>0</v>
      </c>
      <c r="D322" s="300">
        <f>Recap!AS327</f>
        <v>0</v>
      </c>
      <c r="E322" s="301"/>
      <c r="F322" s="301"/>
      <c r="G322" s="301"/>
      <c r="H322" s="300">
        <f>Recap!AU327</f>
        <v>0</v>
      </c>
      <c r="I322" s="300">
        <f>Recap!AV327</f>
        <v>0</v>
      </c>
      <c r="J322" s="300">
        <f>Recap!AW327</f>
        <v>0</v>
      </c>
      <c r="K322" s="301"/>
      <c r="L322" s="301"/>
      <c r="M322" s="301"/>
      <c r="N322" s="300">
        <f>Recap!BB327</f>
        <v>0</v>
      </c>
      <c r="O322" s="300">
        <f>Recap!BC327</f>
        <v>0</v>
      </c>
      <c r="P322" s="300">
        <f>Recap!BD327</f>
        <v>0</v>
      </c>
      <c r="Q322" s="300"/>
      <c r="R322" s="300"/>
      <c r="S322" s="300"/>
      <c r="T322" s="300">
        <f>Recap!BF327</f>
        <v>0</v>
      </c>
      <c r="U322" s="300">
        <f>Recap!BG327</f>
        <v>0</v>
      </c>
      <c r="V322" s="300">
        <f>Recap!BH327</f>
        <v>0</v>
      </c>
      <c r="W322" s="300"/>
      <c r="X322" s="300"/>
      <c r="Y322" s="300"/>
      <c r="Z322" s="298">
        <f>Recap!AO327</f>
        <v>0</v>
      </c>
      <c r="AA322" s="302"/>
      <c r="AB322" s="105"/>
      <c r="AC322" s="105"/>
      <c r="AD322" s="105"/>
    </row>
    <row r="323" spans="1:30" s="312" customFormat="1" ht="15.75" customHeight="1" x14ac:dyDescent="0.25">
      <c r="A323" s="299" t="str">
        <f>Recap!D328</f>
        <v>Dw_318</v>
      </c>
      <c r="B323" s="300">
        <f>Recap!AQ328</f>
        <v>0</v>
      </c>
      <c r="C323" s="300">
        <f>Recap!AR328</f>
        <v>0</v>
      </c>
      <c r="D323" s="300">
        <f>Recap!AS328</f>
        <v>0</v>
      </c>
      <c r="E323" s="301"/>
      <c r="F323" s="301"/>
      <c r="G323" s="301"/>
      <c r="H323" s="300">
        <f>Recap!AU328</f>
        <v>0</v>
      </c>
      <c r="I323" s="300">
        <f>Recap!AV328</f>
        <v>0</v>
      </c>
      <c r="J323" s="300">
        <f>Recap!AW328</f>
        <v>0</v>
      </c>
      <c r="K323" s="301"/>
      <c r="L323" s="301"/>
      <c r="M323" s="301"/>
      <c r="N323" s="300">
        <f>Recap!BB328</f>
        <v>0</v>
      </c>
      <c r="O323" s="300">
        <f>Recap!BC328</f>
        <v>0</v>
      </c>
      <c r="P323" s="300">
        <f>Recap!BD328</f>
        <v>0</v>
      </c>
      <c r="Q323" s="300"/>
      <c r="R323" s="300"/>
      <c r="S323" s="300"/>
      <c r="T323" s="300">
        <f>Recap!BF328</f>
        <v>0</v>
      </c>
      <c r="U323" s="300">
        <f>Recap!BG328</f>
        <v>0</v>
      </c>
      <c r="V323" s="300">
        <f>Recap!BH328</f>
        <v>0</v>
      </c>
      <c r="W323" s="300"/>
      <c r="X323" s="300"/>
      <c r="Y323" s="300"/>
      <c r="Z323" s="298">
        <f>Recap!AO328</f>
        <v>0</v>
      </c>
      <c r="AA323" s="302"/>
      <c r="AB323" s="105"/>
      <c r="AC323" s="105"/>
      <c r="AD323" s="105"/>
    </row>
    <row r="324" spans="1:30" s="312" customFormat="1" x14ac:dyDescent="0.25">
      <c r="A324" s="299" t="str">
        <f>Recap!D329</f>
        <v>Dw_319</v>
      </c>
      <c r="B324" s="300">
        <f>Recap!AQ329</f>
        <v>0</v>
      </c>
      <c r="C324" s="300">
        <f>Recap!AR329</f>
        <v>0</v>
      </c>
      <c r="D324" s="300">
        <f>Recap!AS329</f>
        <v>0</v>
      </c>
      <c r="E324" s="301"/>
      <c r="F324" s="301"/>
      <c r="G324" s="301"/>
      <c r="H324" s="300">
        <f>Recap!AU329</f>
        <v>0</v>
      </c>
      <c r="I324" s="300">
        <f>Recap!AV329</f>
        <v>0</v>
      </c>
      <c r="J324" s="300">
        <f>Recap!AW329</f>
        <v>0</v>
      </c>
      <c r="K324" s="301"/>
      <c r="L324" s="301"/>
      <c r="M324" s="301"/>
      <c r="N324" s="300">
        <f>Recap!BB329</f>
        <v>0</v>
      </c>
      <c r="O324" s="300">
        <f>Recap!BC329</f>
        <v>0</v>
      </c>
      <c r="P324" s="300">
        <f>Recap!BD329</f>
        <v>0</v>
      </c>
      <c r="Q324" s="300"/>
      <c r="R324" s="300"/>
      <c r="S324" s="300"/>
      <c r="T324" s="300">
        <f>Recap!BF329</f>
        <v>0</v>
      </c>
      <c r="U324" s="300">
        <f>Recap!BG329</f>
        <v>0</v>
      </c>
      <c r="V324" s="300">
        <f>Recap!BH329</f>
        <v>0</v>
      </c>
      <c r="W324" s="300"/>
      <c r="X324" s="300"/>
      <c r="Y324" s="300"/>
      <c r="Z324" s="298">
        <f>Recap!AO329</f>
        <v>0</v>
      </c>
      <c r="AA324" s="302"/>
      <c r="AB324" s="105"/>
      <c r="AC324" s="105"/>
      <c r="AD324" s="105"/>
    </row>
    <row r="325" spans="1:30" s="312" customFormat="1" x14ac:dyDescent="0.25">
      <c r="A325" s="299" t="str">
        <f>Recap!D330</f>
        <v>Dw_320</v>
      </c>
      <c r="B325" s="300">
        <f>Recap!AQ330</f>
        <v>0</v>
      </c>
      <c r="C325" s="300">
        <f>Recap!AR330</f>
        <v>0</v>
      </c>
      <c r="D325" s="300">
        <f>Recap!AS330</f>
        <v>0</v>
      </c>
      <c r="E325" s="301"/>
      <c r="F325" s="301"/>
      <c r="G325" s="301"/>
      <c r="H325" s="300">
        <f>Recap!AU330</f>
        <v>0</v>
      </c>
      <c r="I325" s="300">
        <f>Recap!AV330</f>
        <v>0</v>
      </c>
      <c r="J325" s="300">
        <f>Recap!AW330</f>
        <v>0</v>
      </c>
      <c r="K325" s="301"/>
      <c r="L325" s="301"/>
      <c r="M325" s="301"/>
      <c r="N325" s="300">
        <f>Recap!BB330</f>
        <v>0</v>
      </c>
      <c r="O325" s="300">
        <f>Recap!BC330</f>
        <v>0</v>
      </c>
      <c r="P325" s="300">
        <f>Recap!BD330</f>
        <v>0</v>
      </c>
      <c r="Q325" s="300"/>
      <c r="R325" s="300"/>
      <c r="S325" s="300"/>
      <c r="T325" s="300">
        <f>Recap!BF330</f>
        <v>0</v>
      </c>
      <c r="U325" s="300">
        <f>Recap!BG330</f>
        <v>0</v>
      </c>
      <c r="V325" s="300">
        <f>Recap!BH330</f>
        <v>0</v>
      </c>
      <c r="W325" s="300"/>
      <c r="X325" s="300"/>
      <c r="Y325" s="300"/>
      <c r="Z325" s="298">
        <f>Recap!AO330</f>
        <v>0</v>
      </c>
      <c r="AA325" s="302"/>
      <c r="AB325" s="105"/>
      <c r="AC325" s="105"/>
      <c r="AD325" s="105"/>
    </row>
    <row r="326" spans="1:30" s="312" customFormat="1" x14ac:dyDescent="0.25">
      <c r="A326" s="299" t="str">
        <f>Recap!D331</f>
        <v>Dw_321</v>
      </c>
      <c r="B326" s="300">
        <f>Recap!AQ331</f>
        <v>0</v>
      </c>
      <c r="C326" s="300">
        <f>Recap!AR331</f>
        <v>0</v>
      </c>
      <c r="D326" s="300">
        <f>Recap!AS331</f>
        <v>0</v>
      </c>
      <c r="E326" s="301"/>
      <c r="F326" s="301"/>
      <c r="G326" s="301"/>
      <c r="H326" s="300">
        <f>Recap!AU331</f>
        <v>0</v>
      </c>
      <c r="I326" s="300">
        <f>Recap!AV331</f>
        <v>0</v>
      </c>
      <c r="J326" s="300">
        <f>Recap!AW331</f>
        <v>0</v>
      </c>
      <c r="K326" s="301"/>
      <c r="L326" s="301"/>
      <c r="M326" s="301"/>
      <c r="N326" s="300">
        <f>Recap!BB331</f>
        <v>0</v>
      </c>
      <c r="O326" s="300">
        <f>Recap!BC331</f>
        <v>0</v>
      </c>
      <c r="P326" s="300">
        <f>Recap!BD331</f>
        <v>0</v>
      </c>
      <c r="Q326" s="300"/>
      <c r="R326" s="300"/>
      <c r="S326" s="300"/>
      <c r="T326" s="300">
        <f>Recap!BF331</f>
        <v>0</v>
      </c>
      <c r="U326" s="300">
        <f>Recap!BG331</f>
        <v>0</v>
      </c>
      <c r="V326" s="300">
        <f>Recap!BH331</f>
        <v>0</v>
      </c>
      <c r="W326" s="300"/>
      <c r="X326" s="300"/>
      <c r="Y326" s="300"/>
      <c r="Z326" s="298">
        <f>Recap!AO331</f>
        <v>0</v>
      </c>
      <c r="AA326" s="302"/>
      <c r="AB326" s="105"/>
      <c r="AC326" s="105"/>
      <c r="AD326" s="105"/>
    </row>
    <row r="327" spans="1:30" s="312" customFormat="1" ht="15.75" customHeight="1" x14ac:dyDescent="0.25">
      <c r="A327" s="299" t="str">
        <f>Recap!D332</f>
        <v>Dw_322</v>
      </c>
      <c r="B327" s="300">
        <f>Recap!AQ332</f>
        <v>0</v>
      </c>
      <c r="C327" s="300">
        <f>Recap!AR332</f>
        <v>0</v>
      </c>
      <c r="D327" s="300">
        <f>Recap!AS332</f>
        <v>0</v>
      </c>
      <c r="E327" s="301"/>
      <c r="F327" s="301"/>
      <c r="G327" s="301"/>
      <c r="H327" s="300">
        <f>Recap!AU332</f>
        <v>0</v>
      </c>
      <c r="I327" s="300">
        <f>Recap!AV332</f>
        <v>0</v>
      </c>
      <c r="J327" s="300">
        <f>Recap!AW332</f>
        <v>0</v>
      </c>
      <c r="K327" s="301"/>
      <c r="L327" s="301"/>
      <c r="M327" s="301"/>
      <c r="N327" s="300">
        <f>Recap!BB332</f>
        <v>0</v>
      </c>
      <c r="O327" s="300">
        <f>Recap!BC332</f>
        <v>0</v>
      </c>
      <c r="P327" s="300">
        <f>Recap!BD332</f>
        <v>0</v>
      </c>
      <c r="Q327" s="300"/>
      <c r="R327" s="300"/>
      <c r="S327" s="300"/>
      <c r="T327" s="300">
        <f>Recap!BF332</f>
        <v>0</v>
      </c>
      <c r="U327" s="300">
        <f>Recap!BG332</f>
        <v>0</v>
      </c>
      <c r="V327" s="300">
        <f>Recap!BH332</f>
        <v>0</v>
      </c>
      <c r="W327" s="300"/>
      <c r="X327" s="300"/>
      <c r="Y327" s="300"/>
      <c r="Z327" s="298">
        <f>Recap!AO332</f>
        <v>0</v>
      </c>
      <c r="AA327" s="302"/>
      <c r="AB327" s="105"/>
      <c r="AC327" s="105"/>
      <c r="AD327" s="105"/>
    </row>
    <row r="328" spans="1:30" s="312" customFormat="1" x14ac:dyDescent="0.25">
      <c r="A328" s="299" t="str">
        <f>Recap!D333</f>
        <v>Dw_323</v>
      </c>
      <c r="B328" s="300">
        <f>Recap!AQ333</f>
        <v>0</v>
      </c>
      <c r="C328" s="300">
        <f>Recap!AR333</f>
        <v>0</v>
      </c>
      <c r="D328" s="300">
        <f>Recap!AS333</f>
        <v>0</v>
      </c>
      <c r="E328" s="301"/>
      <c r="F328" s="301"/>
      <c r="G328" s="301"/>
      <c r="H328" s="300">
        <f>Recap!AU333</f>
        <v>0</v>
      </c>
      <c r="I328" s="300">
        <f>Recap!AV333</f>
        <v>0</v>
      </c>
      <c r="J328" s="300">
        <f>Recap!AW333</f>
        <v>0</v>
      </c>
      <c r="K328" s="301"/>
      <c r="L328" s="301"/>
      <c r="M328" s="301"/>
      <c r="N328" s="300">
        <f>Recap!BB333</f>
        <v>0</v>
      </c>
      <c r="O328" s="300">
        <f>Recap!BC333</f>
        <v>0</v>
      </c>
      <c r="P328" s="300">
        <f>Recap!BD333</f>
        <v>0</v>
      </c>
      <c r="Q328" s="300"/>
      <c r="R328" s="300"/>
      <c r="S328" s="300"/>
      <c r="T328" s="300">
        <f>Recap!BF333</f>
        <v>0</v>
      </c>
      <c r="U328" s="300">
        <f>Recap!BG333</f>
        <v>0</v>
      </c>
      <c r="V328" s="300">
        <f>Recap!BH333</f>
        <v>0</v>
      </c>
      <c r="W328" s="300"/>
      <c r="X328" s="300"/>
      <c r="Y328" s="300"/>
      <c r="Z328" s="298">
        <f>Recap!AO333</f>
        <v>0</v>
      </c>
      <c r="AA328" s="302"/>
      <c r="AB328" s="105"/>
      <c r="AC328" s="105"/>
      <c r="AD328" s="105"/>
    </row>
    <row r="329" spans="1:30" s="312" customFormat="1" x14ac:dyDescent="0.25">
      <c r="A329" s="299" t="str">
        <f>Recap!D334</f>
        <v>Dw_324</v>
      </c>
      <c r="B329" s="300">
        <f>Recap!AQ334</f>
        <v>0</v>
      </c>
      <c r="C329" s="300">
        <f>Recap!AR334</f>
        <v>0</v>
      </c>
      <c r="D329" s="300">
        <f>Recap!AS334</f>
        <v>0</v>
      </c>
      <c r="E329" s="301"/>
      <c r="F329" s="301"/>
      <c r="G329" s="301"/>
      <c r="H329" s="300">
        <f>Recap!AU334</f>
        <v>0</v>
      </c>
      <c r="I329" s="300">
        <f>Recap!AV334</f>
        <v>0</v>
      </c>
      <c r="J329" s="300">
        <f>Recap!AW334</f>
        <v>0</v>
      </c>
      <c r="K329" s="301"/>
      <c r="L329" s="301"/>
      <c r="M329" s="301"/>
      <c r="N329" s="300">
        <f>Recap!BB334</f>
        <v>0</v>
      </c>
      <c r="O329" s="300">
        <f>Recap!BC334</f>
        <v>0</v>
      </c>
      <c r="P329" s="300">
        <f>Recap!BD334</f>
        <v>0</v>
      </c>
      <c r="Q329" s="300"/>
      <c r="R329" s="300"/>
      <c r="S329" s="300"/>
      <c r="T329" s="300">
        <f>Recap!BF334</f>
        <v>0</v>
      </c>
      <c r="U329" s="300">
        <f>Recap!BG334</f>
        <v>0</v>
      </c>
      <c r="V329" s="300">
        <f>Recap!BH334</f>
        <v>0</v>
      </c>
      <c r="W329" s="300"/>
      <c r="X329" s="300"/>
      <c r="Y329" s="300"/>
      <c r="Z329" s="298">
        <f>Recap!AO334</f>
        <v>0</v>
      </c>
      <c r="AA329" s="302"/>
      <c r="AB329" s="105"/>
      <c r="AC329" s="105"/>
      <c r="AD329" s="105"/>
    </row>
    <row r="330" spans="1:30" s="312" customFormat="1" x14ac:dyDescent="0.25">
      <c r="A330" s="299" t="str">
        <f>Recap!D335</f>
        <v>Dw_325</v>
      </c>
      <c r="B330" s="300">
        <f>Recap!AQ335</f>
        <v>0</v>
      </c>
      <c r="C330" s="300">
        <f>Recap!AR335</f>
        <v>0</v>
      </c>
      <c r="D330" s="300">
        <f>Recap!AS335</f>
        <v>0</v>
      </c>
      <c r="E330" s="301"/>
      <c r="F330" s="301"/>
      <c r="G330" s="301"/>
      <c r="H330" s="300">
        <f>Recap!AU335</f>
        <v>0</v>
      </c>
      <c r="I330" s="300">
        <f>Recap!AV335</f>
        <v>0</v>
      </c>
      <c r="J330" s="300">
        <f>Recap!AW335</f>
        <v>0</v>
      </c>
      <c r="K330" s="301"/>
      <c r="L330" s="301"/>
      <c r="M330" s="301"/>
      <c r="N330" s="300">
        <f>Recap!BB335</f>
        <v>0</v>
      </c>
      <c r="O330" s="300">
        <f>Recap!BC335</f>
        <v>0</v>
      </c>
      <c r="P330" s="300">
        <f>Recap!BD335</f>
        <v>0</v>
      </c>
      <c r="Q330" s="300"/>
      <c r="R330" s="300"/>
      <c r="S330" s="300"/>
      <c r="T330" s="300">
        <f>Recap!BF335</f>
        <v>0</v>
      </c>
      <c r="U330" s="300">
        <f>Recap!BG335</f>
        <v>0</v>
      </c>
      <c r="V330" s="300">
        <f>Recap!BH335</f>
        <v>0</v>
      </c>
      <c r="W330" s="300"/>
      <c r="X330" s="300"/>
      <c r="Y330" s="300"/>
      <c r="Z330" s="298">
        <f>Recap!AO335</f>
        <v>0</v>
      </c>
      <c r="AA330" s="302"/>
      <c r="AB330" s="105"/>
      <c r="AC330" s="105"/>
      <c r="AD330" s="105"/>
    </row>
    <row r="331" spans="1:30" s="312" customFormat="1" x14ac:dyDescent="0.25">
      <c r="A331" s="299" t="str">
        <f>Recap!D336</f>
        <v>Dw_326</v>
      </c>
      <c r="B331" s="300">
        <f>Recap!AQ336</f>
        <v>0</v>
      </c>
      <c r="C331" s="300">
        <f>Recap!AR336</f>
        <v>0</v>
      </c>
      <c r="D331" s="300">
        <f>Recap!AS336</f>
        <v>0</v>
      </c>
      <c r="E331" s="301"/>
      <c r="F331" s="301"/>
      <c r="G331" s="301"/>
      <c r="H331" s="300">
        <f>Recap!AU336</f>
        <v>0</v>
      </c>
      <c r="I331" s="300">
        <f>Recap!AV336</f>
        <v>0</v>
      </c>
      <c r="J331" s="300">
        <f>Recap!AW336</f>
        <v>0</v>
      </c>
      <c r="K331" s="301"/>
      <c r="L331" s="301"/>
      <c r="M331" s="301"/>
      <c r="N331" s="300">
        <f>Recap!BB336</f>
        <v>0</v>
      </c>
      <c r="O331" s="300">
        <f>Recap!BC336</f>
        <v>0</v>
      </c>
      <c r="P331" s="300">
        <f>Recap!BD336</f>
        <v>0</v>
      </c>
      <c r="Q331" s="300"/>
      <c r="R331" s="300"/>
      <c r="S331" s="300"/>
      <c r="T331" s="300">
        <f>Recap!BF336</f>
        <v>0</v>
      </c>
      <c r="U331" s="300">
        <f>Recap!BG336</f>
        <v>0</v>
      </c>
      <c r="V331" s="300">
        <f>Recap!BH336</f>
        <v>0</v>
      </c>
      <c r="W331" s="300"/>
      <c r="X331" s="300"/>
      <c r="Y331" s="300"/>
      <c r="Z331" s="298">
        <f>Recap!AO336</f>
        <v>0</v>
      </c>
      <c r="AA331" s="302"/>
      <c r="AB331" s="105"/>
      <c r="AC331" s="105"/>
      <c r="AD331" s="105"/>
    </row>
    <row r="332" spans="1:30" s="312" customFormat="1" ht="15.75" customHeight="1" x14ac:dyDescent="0.25">
      <c r="A332" s="299" t="str">
        <f>Recap!D337</f>
        <v>Dw_327</v>
      </c>
      <c r="B332" s="300">
        <f>Recap!AQ337</f>
        <v>0</v>
      </c>
      <c r="C332" s="300">
        <f>Recap!AR337</f>
        <v>0</v>
      </c>
      <c r="D332" s="300">
        <f>Recap!AS337</f>
        <v>0</v>
      </c>
      <c r="E332" s="301"/>
      <c r="F332" s="301"/>
      <c r="G332" s="301"/>
      <c r="H332" s="300">
        <f>Recap!AU337</f>
        <v>0</v>
      </c>
      <c r="I332" s="300">
        <f>Recap!AV337</f>
        <v>0</v>
      </c>
      <c r="J332" s="300">
        <f>Recap!AW337</f>
        <v>0</v>
      </c>
      <c r="K332" s="301"/>
      <c r="L332" s="301"/>
      <c r="M332" s="301"/>
      <c r="N332" s="300">
        <f>Recap!BB337</f>
        <v>0</v>
      </c>
      <c r="O332" s="300">
        <f>Recap!BC337</f>
        <v>0</v>
      </c>
      <c r="P332" s="300">
        <f>Recap!BD337</f>
        <v>0</v>
      </c>
      <c r="Q332" s="300"/>
      <c r="R332" s="300"/>
      <c r="S332" s="300"/>
      <c r="T332" s="300">
        <f>Recap!BF337</f>
        <v>0</v>
      </c>
      <c r="U332" s="300">
        <f>Recap!BG337</f>
        <v>0</v>
      </c>
      <c r="V332" s="300">
        <f>Recap!BH337</f>
        <v>0</v>
      </c>
      <c r="W332" s="300"/>
      <c r="X332" s="300"/>
      <c r="Y332" s="300"/>
      <c r="Z332" s="298">
        <f>Recap!AO337</f>
        <v>0</v>
      </c>
      <c r="AA332" s="302"/>
      <c r="AB332" s="105"/>
      <c r="AC332" s="105"/>
      <c r="AD332" s="105"/>
    </row>
    <row r="333" spans="1:30" s="312" customFormat="1" ht="15.75" customHeight="1" x14ac:dyDescent="0.25">
      <c r="A333" s="299" t="str">
        <f>Recap!D338</f>
        <v>Dw_328</v>
      </c>
      <c r="B333" s="300">
        <f>Recap!AQ338</f>
        <v>0</v>
      </c>
      <c r="C333" s="300">
        <f>Recap!AR338</f>
        <v>0</v>
      </c>
      <c r="D333" s="300">
        <f>Recap!AS338</f>
        <v>0</v>
      </c>
      <c r="E333" s="301"/>
      <c r="F333" s="301"/>
      <c r="G333" s="301"/>
      <c r="H333" s="300">
        <f>Recap!AU338</f>
        <v>0</v>
      </c>
      <c r="I333" s="300">
        <f>Recap!AV338</f>
        <v>0</v>
      </c>
      <c r="J333" s="300">
        <f>Recap!AW338</f>
        <v>0</v>
      </c>
      <c r="K333" s="301"/>
      <c r="L333" s="301"/>
      <c r="M333" s="301"/>
      <c r="N333" s="300">
        <f>Recap!BB338</f>
        <v>0</v>
      </c>
      <c r="O333" s="300">
        <f>Recap!BC338</f>
        <v>0</v>
      </c>
      <c r="P333" s="300">
        <f>Recap!BD338</f>
        <v>0</v>
      </c>
      <c r="Q333" s="300"/>
      <c r="R333" s="300"/>
      <c r="S333" s="300"/>
      <c r="T333" s="300">
        <f>Recap!BF338</f>
        <v>0</v>
      </c>
      <c r="U333" s="300">
        <f>Recap!BG338</f>
        <v>0</v>
      </c>
      <c r="V333" s="300">
        <f>Recap!BH338</f>
        <v>0</v>
      </c>
      <c r="W333" s="300"/>
      <c r="X333" s="300"/>
      <c r="Y333" s="300"/>
      <c r="Z333" s="298">
        <f>Recap!AO338</f>
        <v>0</v>
      </c>
      <c r="AA333" s="302"/>
      <c r="AB333" s="105"/>
      <c r="AC333" s="105"/>
      <c r="AD333" s="105"/>
    </row>
    <row r="334" spans="1:30" s="312" customFormat="1" x14ac:dyDescent="0.25">
      <c r="A334" s="299" t="str">
        <f>Recap!D339</f>
        <v>Dw_329</v>
      </c>
      <c r="B334" s="300">
        <f>Recap!AQ339</f>
        <v>0</v>
      </c>
      <c r="C334" s="300">
        <f>Recap!AR339</f>
        <v>0</v>
      </c>
      <c r="D334" s="300">
        <f>Recap!AS339</f>
        <v>0</v>
      </c>
      <c r="E334" s="301"/>
      <c r="F334" s="301"/>
      <c r="G334" s="301"/>
      <c r="H334" s="300">
        <f>Recap!AU339</f>
        <v>0</v>
      </c>
      <c r="I334" s="300">
        <f>Recap!AV339</f>
        <v>0</v>
      </c>
      <c r="J334" s="300">
        <f>Recap!AW339</f>
        <v>0</v>
      </c>
      <c r="K334" s="301"/>
      <c r="L334" s="301"/>
      <c r="M334" s="301"/>
      <c r="N334" s="300">
        <f>Recap!BB339</f>
        <v>0</v>
      </c>
      <c r="O334" s="300">
        <f>Recap!BC339</f>
        <v>0</v>
      </c>
      <c r="P334" s="300">
        <f>Recap!BD339</f>
        <v>0</v>
      </c>
      <c r="Q334" s="300"/>
      <c r="R334" s="300"/>
      <c r="S334" s="300"/>
      <c r="T334" s="300">
        <f>Recap!BF339</f>
        <v>0</v>
      </c>
      <c r="U334" s="300">
        <f>Recap!BG339</f>
        <v>0</v>
      </c>
      <c r="V334" s="300">
        <f>Recap!BH339</f>
        <v>0</v>
      </c>
      <c r="W334" s="300"/>
      <c r="X334" s="300"/>
      <c r="Y334" s="300"/>
      <c r="Z334" s="298">
        <f>Recap!AO339</f>
        <v>0</v>
      </c>
      <c r="AA334" s="302"/>
      <c r="AB334" s="105"/>
      <c r="AC334" s="105"/>
      <c r="AD334" s="105"/>
    </row>
    <row r="335" spans="1:30" s="312" customFormat="1" x14ac:dyDescent="0.25">
      <c r="A335" s="299" t="str">
        <f>Recap!D340</f>
        <v>Dw_330</v>
      </c>
      <c r="B335" s="300">
        <f>Recap!AQ340</f>
        <v>0</v>
      </c>
      <c r="C335" s="300">
        <f>Recap!AR340</f>
        <v>0</v>
      </c>
      <c r="D335" s="300">
        <f>Recap!AS340</f>
        <v>0</v>
      </c>
      <c r="E335" s="301"/>
      <c r="F335" s="301"/>
      <c r="G335" s="301"/>
      <c r="H335" s="300">
        <f>Recap!AU340</f>
        <v>0</v>
      </c>
      <c r="I335" s="300">
        <f>Recap!AV340</f>
        <v>0</v>
      </c>
      <c r="J335" s="300">
        <f>Recap!AW340</f>
        <v>0</v>
      </c>
      <c r="K335" s="301"/>
      <c r="L335" s="301"/>
      <c r="M335" s="301"/>
      <c r="N335" s="300">
        <f>Recap!BB340</f>
        <v>0</v>
      </c>
      <c r="O335" s="300">
        <f>Recap!BC340</f>
        <v>0</v>
      </c>
      <c r="P335" s="300">
        <f>Recap!BD340</f>
        <v>0</v>
      </c>
      <c r="Q335" s="300"/>
      <c r="R335" s="300"/>
      <c r="S335" s="300"/>
      <c r="T335" s="300">
        <f>Recap!BF340</f>
        <v>0</v>
      </c>
      <c r="U335" s="300">
        <f>Recap!BG340</f>
        <v>0</v>
      </c>
      <c r="V335" s="300">
        <f>Recap!BH340</f>
        <v>0</v>
      </c>
      <c r="W335" s="300"/>
      <c r="X335" s="300"/>
      <c r="Y335" s="300"/>
      <c r="Z335" s="298">
        <f>Recap!AO340</f>
        <v>0</v>
      </c>
      <c r="AA335" s="302"/>
      <c r="AB335" s="105"/>
      <c r="AC335" s="105"/>
      <c r="AD335" s="105"/>
    </row>
    <row r="336" spans="1:30" s="312" customFormat="1" x14ac:dyDescent="0.25">
      <c r="A336" s="299" t="str">
        <f>Recap!D341</f>
        <v>Dw_331</v>
      </c>
      <c r="B336" s="300">
        <f>Recap!AQ341</f>
        <v>0</v>
      </c>
      <c r="C336" s="300">
        <f>Recap!AR341</f>
        <v>0</v>
      </c>
      <c r="D336" s="300">
        <f>Recap!AS341</f>
        <v>0</v>
      </c>
      <c r="E336" s="301"/>
      <c r="F336" s="301"/>
      <c r="G336" s="301"/>
      <c r="H336" s="300">
        <f>Recap!AU341</f>
        <v>0</v>
      </c>
      <c r="I336" s="300">
        <f>Recap!AV341</f>
        <v>0</v>
      </c>
      <c r="J336" s="300">
        <f>Recap!AW341</f>
        <v>0</v>
      </c>
      <c r="K336" s="301"/>
      <c r="L336" s="301"/>
      <c r="M336" s="301"/>
      <c r="N336" s="300">
        <f>Recap!BB341</f>
        <v>0</v>
      </c>
      <c r="O336" s="300">
        <f>Recap!BC341</f>
        <v>0</v>
      </c>
      <c r="P336" s="300">
        <f>Recap!BD341</f>
        <v>0</v>
      </c>
      <c r="Q336" s="300"/>
      <c r="R336" s="300"/>
      <c r="S336" s="300"/>
      <c r="T336" s="300">
        <f>Recap!BF341</f>
        <v>0</v>
      </c>
      <c r="U336" s="300">
        <f>Recap!BG341</f>
        <v>0</v>
      </c>
      <c r="V336" s="300">
        <f>Recap!BH341</f>
        <v>0</v>
      </c>
      <c r="W336" s="300"/>
      <c r="X336" s="300"/>
      <c r="Y336" s="300"/>
      <c r="Z336" s="298">
        <f>Recap!AO341</f>
        <v>0</v>
      </c>
      <c r="AA336" s="302"/>
      <c r="AB336" s="105"/>
      <c r="AC336" s="105"/>
      <c r="AD336" s="105"/>
    </row>
    <row r="337" spans="1:30" s="312" customFormat="1" x14ac:dyDescent="0.25">
      <c r="A337" s="299" t="str">
        <f>Recap!D342</f>
        <v>Dw_332</v>
      </c>
      <c r="B337" s="300">
        <f>Recap!AQ342</f>
        <v>0</v>
      </c>
      <c r="C337" s="300">
        <f>Recap!AR342</f>
        <v>0</v>
      </c>
      <c r="D337" s="300">
        <f>Recap!AS342</f>
        <v>0</v>
      </c>
      <c r="E337" s="301"/>
      <c r="F337" s="301"/>
      <c r="G337" s="301"/>
      <c r="H337" s="300">
        <f>Recap!AU342</f>
        <v>0</v>
      </c>
      <c r="I337" s="300">
        <f>Recap!AV342</f>
        <v>0</v>
      </c>
      <c r="J337" s="300">
        <f>Recap!AW342</f>
        <v>0</v>
      </c>
      <c r="K337" s="301"/>
      <c r="L337" s="301"/>
      <c r="M337" s="301"/>
      <c r="N337" s="300">
        <f>Recap!BB342</f>
        <v>0</v>
      </c>
      <c r="O337" s="300">
        <f>Recap!BC342</f>
        <v>0</v>
      </c>
      <c r="P337" s="300">
        <f>Recap!BD342</f>
        <v>0</v>
      </c>
      <c r="Q337" s="300"/>
      <c r="R337" s="300"/>
      <c r="S337" s="300"/>
      <c r="T337" s="300">
        <f>Recap!BF342</f>
        <v>0</v>
      </c>
      <c r="U337" s="300">
        <f>Recap!BG342</f>
        <v>0</v>
      </c>
      <c r="V337" s="300">
        <f>Recap!BH342</f>
        <v>0</v>
      </c>
      <c r="W337" s="300"/>
      <c r="X337" s="300"/>
      <c r="Y337" s="300"/>
      <c r="Z337" s="298">
        <f>Recap!AO342</f>
        <v>0</v>
      </c>
      <c r="AA337" s="302"/>
      <c r="AB337" s="105"/>
      <c r="AC337" s="105"/>
      <c r="AD337" s="105"/>
    </row>
    <row r="338" spans="1:30" s="312" customFormat="1" ht="15.75" customHeight="1" x14ac:dyDescent="0.25">
      <c r="A338" s="299" t="str">
        <f>Recap!D343</f>
        <v>Dw_333</v>
      </c>
      <c r="B338" s="300">
        <f>Recap!AQ343</f>
        <v>0</v>
      </c>
      <c r="C338" s="300">
        <f>Recap!AR343</f>
        <v>0</v>
      </c>
      <c r="D338" s="300">
        <f>Recap!AS343</f>
        <v>0</v>
      </c>
      <c r="E338" s="301"/>
      <c r="F338" s="301"/>
      <c r="G338" s="301"/>
      <c r="H338" s="300">
        <f>Recap!AU343</f>
        <v>0</v>
      </c>
      <c r="I338" s="300">
        <f>Recap!AV343</f>
        <v>0</v>
      </c>
      <c r="J338" s="300">
        <f>Recap!AW343</f>
        <v>0</v>
      </c>
      <c r="K338" s="301"/>
      <c r="L338" s="301"/>
      <c r="M338" s="301"/>
      <c r="N338" s="300">
        <f>Recap!BB343</f>
        <v>0</v>
      </c>
      <c r="O338" s="300">
        <f>Recap!BC343</f>
        <v>0</v>
      </c>
      <c r="P338" s="300">
        <f>Recap!BD343</f>
        <v>0</v>
      </c>
      <c r="Q338" s="300"/>
      <c r="R338" s="300"/>
      <c r="S338" s="300"/>
      <c r="T338" s="300">
        <f>Recap!BF343</f>
        <v>0</v>
      </c>
      <c r="U338" s="300">
        <f>Recap!BG343</f>
        <v>0</v>
      </c>
      <c r="V338" s="300">
        <f>Recap!BH343</f>
        <v>0</v>
      </c>
      <c r="W338" s="300"/>
      <c r="X338" s="300"/>
      <c r="Y338" s="300"/>
      <c r="Z338" s="298">
        <f>Recap!AO343</f>
        <v>0</v>
      </c>
      <c r="AA338" s="302"/>
      <c r="AB338" s="105"/>
      <c r="AC338" s="105"/>
      <c r="AD338" s="105"/>
    </row>
    <row r="339" spans="1:30" s="312" customFormat="1" x14ac:dyDescent="0.25">
      <c r="A339" s="299" t="str">
        <f>Recap!D344</f>
        <v>Dw_334</v>
      </c>
      <c r="B339" s="300">
        <f>Recap!AQ344</f>
        <v>0</v>
      </c>
      <c r="C339" s="300">
        <f>Recap!AR344</f>
        <v>0</v>
      </c>
      <c r="D339" s="300">
        <f>Recap!AS344</f>
        <v>0</v>
      </c>
      <c r="E339" s="301"/>
      <c r="F339" s="301"/>
      <c r="G339" s="301"/>
      <c r="H339" s="300">
        <f>Recap!AU344</f>
        <v>0</v>
      </c>
      <c r="I339" s="300">
        <f>Recap!AV344</f>
        <v>0</v>
      </c>
      <c r="J339" s="300">
        <f>Recap!AW344</f>
        <v>0</v>
      </c>
      <c r="K339" s="301"/>
      <c r="L339" s="301"/>
      <c r="M339" s="301"/>
      <c r="N339" s="300">
        <f>Recap!BB344</f>
        <v>0</v>
      </c>
      <c r="O339" s="300">
        <f>Recap!BC344</f>
        <v>0</v>
      </c>
      <c r="P339" s="300">
        <f>Recap!BD344</f>
        <v>0</v>
      </c>
      <c r="Q339" s="300"/>
      <c r="R339" s="300"/>
      <c r="S339" s="300"/>
      <c r="T339" s="300">
        <f>Recap!BF344</f>
        <v>0</v>
      </c>
      <c r="U339" s="300">
        <f>Recap!BG344</f>
        <v>0</v>
      </c>
      <c r="V339" s="300">
        <f>Recap!BH344</f>
        <v>0</v>
      </c>
      <c r="W339" s="300"/>
      <c r="X339" s="300"/>
      <c r="Y339" s="300"/>
      <c r="Z339" s="298">
        <f>Recap!AO344</f>
        <v>0</v>
      </c>
      <c r="AA339" s="302"/>
      <c r="AB339" s="105"/>
      <c r="AC339" s="105"/>
      <c r="AD339" s="105"/>
    </row>
    <row r="340" spans="1:30" s="312" customFormat="1" x14ac:dyDescent="0.25">
      <c r="A340" s="299" t="str">
        <f>Recap!D345</f>
        <v>Dw_335</v>
      </c>
      <c r="B340" s="300">
        <f>Recap!AQ345</f>
        <v>0</v>
      </c>
      <c r="C340" s="300">
        <f>Recap!AR345</f>
        <v>0</v>
      </c>
      <c r="D340" s="300">
        <f>Recap!AS345</f>
        <v>0</v>
      </c>
      <c r="E340" s="301"/>
      <c r="F340" s="301"/>
      <c r="G340" s="301"/>
      <c r="H340" s="300">
        <f>Recap!AU345</f>
        <v>0</v>
      </c>
      <c r="I340" s="300">
        <f>Recap!AV345</f>
        <v>0</v>
      </c>
      <c r="J340" s="300">
        <f>Recap!AW345</f>
        <v>0</v>
      </c>
      <c r="K340" s="301"/>
      <c r="L340" s="301"/>
      <c r="M340" s="301"/>
      <c r="N340" s="300">
        <f>Recap!BB345</f>
        <v>0</v>
      </c>
      <c r="O340" s="300">
        <f>Recap!BC345</f>
        <v>0</v>
      </c>
      <c r="P340" s="300">
        <f>Recap!BD345</f>
        <v>0</v>
      </c>
      <c r="Q340" s="300"/>
      <c r="R340" s="300"/>
      <c r="S340" s="300"/>
      <c r="T340" s="300">
        <f>Recap!BF345</f>
        <v>0</v>
      </c>
      <c r="U340" s="300">
        <f>Recap!BG345</f>
        <v>0</v>
      </c>
      <c r="V340" s="300">
        <f>Recap!BH345</f>
        <v>0</v>
      </c>
      <c r="W340" s="300"/>
      <c r="X340" s="300"/>
      <c r="Y340" s="300"/>
      <c r="Z340" s="298">
        <f>Recap!AO345</f>
        <v>0</v>
      </c>
      <c r="AA340" s="302"/>
      <c r="AB340" s="105"/>
      <c r="AC340" s="105"/>
      <c r="AD340" s="105"/>
    </row>
    <row r="341" spans="1:30" s="312" customFormat="1" ht="15.75" customHeight="1" x14ac:dyDescent="0.25">
      <c r="A341" s="299" t="str">
        <f>Recap!D346</f>
        <v>Dw_336</v>
      </c>
      <c r="B341" s="300">
        <f>Recap!AQ346</f>
        <v>0</v>
      </c>
      <c r="C341" s="300">
        <f>Recap!AR346</f>
        <v>0</v>
      </c>
      <c r="D341" s="300">
        <f>Recap!AS346</f>
        <v>0</v>
      </c>
      <c r="E341" s="301"/>
      <c r="F341" s="301"/>
      <c r="G341" s="301"/>
      <c r="H341" s="300">
        <f>Recap!AU346</f>
        <v>0</v>
      </c>
      <c r="I341" s="300">
        <f>Recap!AV346</f>
        <v>0</v>
      </c>
      <c r="J341" s="300">
        <f>Recap!AW346</f>
        <v>0</v>
      </c>
      <c r="K341" s="301"/>
      <c r="L341" s="301"/>
      <c r="M341" s="301"/>
      <c r="N341" s="300">
        <f>Recap!BB346</f>
        <v>0</v>
      </c>
      <c r="O341" s="300">
        <f>Recap!BC346</f>
        <v>0</v>
      </c>
      <c r="P341" s="300">
        <f>Recap!BD346</f>
        <v>0</v>
      </c>
      <c r="Q341" s="300"/>
      <c r="R341" s="300"/>
      <c r="S341" s="300"/>
      <c r="T341" s="300">
        <f>Recap!BF346</f>
        <v>0</v>
      </c>
      <c r="U341" s="300">
        <f>Recap!BG346</f>
        <v>0</v>
      </c>
      <c r="V341" s="300">
        <f>Recap!BH346</f>
        <v>0</v>
      </c>
      <c r="W341" s="300"/>
      <c r="X341" s="300"/>
      <c r="Y341" s="300"/>
      <c r="Z341" s="298">
        <f>Recap!AO346</f>
        <v>0</v>
      </c>
      <c r="AA341" s="302"/>
      <c r="AB341" s="105"/>
      <c r="AC341" s="105"/>
      <c r="AD341" s="105"/>
    </row>
    <row r="342" spans="1:30" s="312" customFormat="1" x14ac:dyDescent="0.25">
      <c r="A342" s="299" t="str">
        <f>Recap!D347</f>
        <v>Dw_337</v>
      </c>
      <c r="B342" s="300">
        <f>Recap!AQ347</f>
        <v>0</v>
      </c>
      <c r="C342" s="300">
        <f>Recap!AR347</f>
        <v>0</v>
      </c>
      <c r="D342" s="300">
        <f>Recap!AS347</f>
        <v>0</v>
      </c>
      <c r="E342" s="301"/>
      <c r="F342" s="301"/>
      <c r="G342" s="301"/>
      <c r="H342" s="300">
        <f>Recap!AU347</f>
        <v>0</v>
      </c>
      <c r="I342" s="300">
        <f>Recap!AV347</f>
        <v>0</v>
      </c>
      <c r="J342" s="300">
        <f>Recap!AW347</f>
        <v>0</v>
      </c>
      <c r="K342" s="301"/>
      <c r="L342" s="301"/>
      <c r="M342" s="301"/>
      <c r="N342" s="300">
        <f>Recap!BB347</f>
        <v>0</v>
      </c>
      <c r="O342" s="300">
        <f>Recap!BC347</f>
        <v>0</v>
      </c>
      <c r="P342" s="300">
        <f>Recap!BD347</f>
        <v>0</v>
      </c>
      <c r="Q342" s="300"/>
      <c r="R342" s="300"/>
      <c r="S342" s="300"/>
      <c r="T342" s="300">
        <f>Recap!BF347</f>
        <v>0</v>
      </c>
      <c r="U342" s="300">
        <f>Recap!BG347</f>
        <v>0</v>
      </c>
      <c r="V342" s="300">
        <f>Recap!BH347</f>
        <v>0</v>
      </c>
      <c r="W342" s="300"/>
      <c r="X342" s="300"/>
      <c r="Y342" s="300"/>
      <c r="Z342" s="298">
        <f>Recap!AO347</f>
        <v>0</v>
      </c>
      <c r="AA342" s="302"/>
      <c r="AB342" s="105"/>
      <c r="AC342" s="105"/>
      <c r="AD342" s="105"/>
    </row>
    <row r="343" spans="1:30" s="312" customFormat="1" x14ac:dyDescent="0.25">
      <c r="A343" s="299" t="str">
        <f>Recap!D348</f>
        <v>Dw_338</v>
      </c>
      <c r="B343" s="300">
        <f>Recap!AQ348</f>
        <v>0</v>
      </c>
      <c r="C343" s="300">
        <f>Recap!AR348</f>
        <v>0</v>
      </c>
      <c r="D343" s="300">
        <f>Recap!AS348</f>
        <v>0</v>
      </c>
      <c r="E343" s="301"/>
      <c r="F343" s="301"/>
      <c r="G343" s="301"/>
      <c r="H343" s="300">
        <f>Recap!AU348</f>
        <v>0</v>
      </c>
      <c r="I343" s="300">
        <f>Recap!AV348</f>
        <v>0</v>
      </c>
      <c r="J343" s="300">
        <f>Recap!AW348</f>
        <v>0</v>
      </c>
      <c r="K343" s="301"/>
      <c r="L343" s="301"/>
      <c r="M343" s="301"/>
      <c r="N343" s="300">
        <f>Recap!BB348</f>
        <v>0</v>
      </c>
      <c r="O343" s="300">
        <f>Recap!BC348</f>
        <v>0</v>
      </c>
      <c r="P343" s="300">
        <f>Recap!BD348</f>
        <v>0</v>
      </c>
      <c r="Q343" s="300"/>
      <c r="R343" s="300"/>
      <c r="S343" s="300"/>
      <c r="T343" s="300">
        <f>Recap!BF348</f>
        <v>0</v>
      </c>
      <c r="U343" s="300">
        <f>Recap!BG348</f>
        <v>0</v>
      </c>
      <c r="V343" s="300">
        <f>Recap!BH348</f>
        <v>0</v>
      </c>
      <c r="W343" s="300"/>
      <c r="X343" s="300"/>
      <c r="Y343" s="300"/>
      <c r="Z343" s="298">
        <f>Recap!AO348</f>
        <v>0</v>
      </c>
      <c r="AA343" s="302"/>
      <c r="AB343" s="105"/>
      <c r="AC343" s="105"/>
      <c r="AD343" s="105"/>
    </row>
    <row r="344" spans="1:30" s="312" customFormat="1" x14ac:dyDescent="0.25">
      <c r="A344" s="299" t="str">
        <f>Recap!D349</f>
        <v>Dw_339</v>
      </c>
      <c r="B344" s="300">
        <f>Recap!AQ349</f>
        <v>0</v>
      </c>
      <c r="C344" s="300">
        <f>Recap!AR349</f>
        <v>0</v>
      </c>
      <c r="D344" s="300">
        <f>Recap!AS349</f>
        <v>0</v>
      </c>
      <c r="E344" s="301"/>
      <c r="F344" s="301"/>
      <c r="G344" s="301"/>
      <c r="H344" s="300">
        <f>Recap!AU349</f>
        <v>0</v>
      </c>
      <c r="I344" s="300">
        <f>Recap!AV349</f>
        <v>0</v>
      </c>
      <c r="J344" s="300">
        <f>Recap!AW349</f>
        <v>0</v>
      </c>
      <c r="K344" s="301"/>
      <c r="L344" s="301"/>
      <c r="M344" s="301"/>
      <c r="N344" s="300">
        <f>Recap!BB349</f>
        <v>0</v>
      </c>
      <c r="O344" s="300">
        <f>Recap!BC349</f>
        <v>0</v>
      </c>
      <c r="P344" s="300">
        <f>Recap!BD349</f>
        <v>0</v>
      </c>
      <c r="Q344" s="300"/>
      <c r="R344" s="300"/>
      <c r="S344" s="300"/>
      <c r="T344" s="300">
        <f>Recap!BF349</f>
        <v>0</v>
      </c>
      <c r="U344" s="300">
        <f>Recap!BG349</f>
        <v>0</v>
      </c>
      <c r="V344" s="300">
        <f>Recap!BH349</f>
        <v>0</v>
      </c>
      <c r="W344" s="300"/>
      <c r="X344" s="300"/>
      <c r="Y344" s="300"/>
      <c r="Z344" s="298">
        <f>Recap!AO349</f>
        <v>0</v>
      </c>
      <c r="AA344" s="302"/>
      <c r="AB344" s="105"/>
      <c r="AC344" s="105"/>
      <c r="AD344" s="105"/>
    </row>
    <row r="345" spans="1:30" s="312" customFormat="1" x14ac:dyDescent="0.25">
      <c r="A345" s="299" t="str">
        <f>Recap!D350</f>
        <v>Dw_340</v>
      </c>
      <c r="B345" s="300">
        <f>Recap!AQ350</f>
        <v>0</v>
      </c>
      <c r="C345" s="300">
        <f>Recap!AR350</f>
        <v>0</v>
      </c>
      <c r="D345" s="300">
        <f>Recap!AS350</f>
        <v>0</v>
      </c>
      <c r="E345" s="301"/>
      <c r="F345" s="301"/>
      <c r="G345" s="301"/>
      <c r="H345" s="300">
        <f>Recap!AU350</f>
        <v>0</v>
      </c>
      <c r="I345" s="300">
        <f>Recap!AV350</f>
        <v>0</v>
      </c>
      <c r="J345" s="300">
        <f>Recap!AW350</f>
        <v>0</v>
      </c>
      <c r="K345" s="301"/>
      <c r="L345" s="301"/>
      <c r="M345" s="301"/>
      <c r="N345" s="300">
        <f>Recap!BB350</f>
        <v>0</v>
      </c>
      <c r="O345" s="300">
        <f>Recap!BC350</f>
        <v>0</v>
      </c>
      <c r="P345" s="300">
        <f>Recap!BD350</f>
        <v>0</v>
      </c>
      <c r="Q345" s="300"/>
      <c r="R345" s="300"/>
      <c r="S345" s="300"/>
      <c r="T345" s="300">
        <f>Recap!BF350</f>
        <v>0</v>
      </c>
      <c r="U345" s="300">
        <f>Recap!BG350</f>
        <v>0</v>
      </c>
      <c r="V345" s="300">
        <f>Recap!BH350</f>
        <v>0</v>
      </c>
      <c r="W345" s="300"/>
      <c r="X345" s="300"/>
      <c r="Y345" s="300"/>
      <c r="Z345" s="298">
        <f>Recap!AO350</f>
        <v>0</v>
      </c>
      <c r="AA345" s="302"/>
      <c r="AB345" s="105"/>
      <c r="AC345" s="105"/>
      <c r="AD345" s="105"/>
    </row>
    <row r="346" spans="1:30" s="312" customFormat="1" x14ac:dyDescent="0.25">
      <c r="A346" s="299" t="str">
        <f>Recap!D351</f>
        <v>Dw_341</v>
      </c>
      <c r="B346" s="300">
        <f>Recap!AQ351</f>
        <v>0</v>
      </c>
      <c r="C346" s="300">
        <f>Recap!AR351</f>
        <v>0</v>
      </c>
      <c r="D346" s="300">
        <f>Recap!AS351</f>
        <v>0</v>
      </c>
      <c r="E346" s="301"/>
      <c r="F346" s="301"/>
      <c r="G346" s="301"/>
      <c r="H346" s="300">
        <f>Recap!AU351</f>
        <v>0</v>
      </c>
      <c r="I346" s="300">
        <f>Recap!AV351</f>
        <v>0</v>
      </c>
      <c r="J346" s="300">
        <f>Recap!AW351</f>
        <v>0</v>
      </c>
      <c r="K346" s="301"/>
      <c r="L346" s="301"/>
      <c r="M346" s="301"/>
      <c r="N346" s="300">
        <f>Recap!BB351</f>
        <v>0</v>
      </c>
      <c r="O346" s="300">
        <f>Recap!BC351</f>
        <v>0</v>
      </c>
      <c r="P346" s="300">
        <f>Recap!BD351</f>
        <v>0</v>
      </c>
      <c r="Q346" s="300"/>
      <c r="R346" s="300"/>
      <c r="S346" s="300"/>
      <c r="T346" s="300">
        <f>Recap!BF351</f>
        <v>0</v>
      </c>
      <c r="U346" s="300">
        <f>Recap!BG351</f>
        <v>0</v>
      </c>
      <c r="V346" s="300">
        <f>Recap!BH351</f>
        <v>0</v>
      </c>
      <c r="W346" s="300"/>
      <c r="X346" s="300"/>
      <c r="Y346" s="300"/>
      <c r="Z346" s="298">
        <f>Recap!AO351</f>
        <v>0</v>
      </c>
      <c r="AA346" s="302"/>
      <c r="AB346" s="105"/>
      <c r="AC346" s="105"/>
      <c r="AD346" s="105"/>
    </row>
    <row r="347" spans="1:30" s="312" customFormat="1" x14ac:dyDescent="0.25">
      <c r="A347" s="299" t="str">
        <f>Recap!D352</f>
        <v>Dw_342</v>
      </c>
      <c r="B347" s="300">
        <f>Recap!AQ352</f>
        <v>0</v>
      </c>
      <c r="C347" s="300">
        <f>Recap!AR352</f>
        <v>0</v>
      </c>
      <c r="D347" s="300">
        <f>Recap!AS352</f>
        <v>0</v>
      </c>
      <c r="E347" s="301"/>
      <c r="F347" s="301"/>
      <c r="G347" s="301"/>
      <c r="H347" s="300">
        <f>Recap!AU352</f>
        <v>0</v>
      </c>
      <c r="I347" s="300">
        <f>Recap!AV352</f>
        <v>0</v>
      </c>
      <c r="J347" s="300">
        <f>Recap!AW352</f>
        <v>0</v>
      </c>
      <c r="K347" s="301"/>
      <c r="L347" s="301"/>
      <c r="M347" s="301"/>
      <c r="N347" s="300">
        <f>Recap!BB352</f>
        <v>0</v>
      </c>
      <c r="O347" s="300">
        <f>Recap!BC352</f>
        <v>0</v>
      </c>
      <c r="P347" s="300">
        <f>Recap!BD352</f>
        <v>0</v>
      </c>
      <c r="Q347" s="300"/>
      <c r="R347" s="300"/>
      <c r="S347" s="300"/>
      <c r="T347" s="300">
        <f>Recap!BF352</f>
        <v>0</v>
      </c>
      <c r="U347" s="300">
        <f>Recap!BG352</f>
        <v>0</v>
      </c>
      <c r="V347" s="300">
        <f>Recap!BH352</f>
        <v>0</v>
      </c>
      <c r="W347" s="300"/>
      <c r="X347" s="300"/>
      <c r="Y347" s="300"/>
      <c r="Z347" s="298">
        <f>Recap!AO352</f>
        <v>0</v>
      </c>
      <c r="AA347" s="302"/>
      <c r="AB347" s="105"/>
      <c r="AC347" s="105"/>
      <c r="AD347" s="105"/>
    </row>
    <row r="348" spans="1:30" s="312" customFormat="1" x14ac:dyDescent="0.25">
      <c r="A348" s="299" t="str">
        <f>Recap!D353</f>
        <v>Dw_343</v>
      </c>
      <c r="B348" s="300">
        <f>Recap!AQ353</f>
        <v>0</v>
      </c>
      <c r="C348" s="300">
        <f>Recap!AR353</f>
        <v>0</v>
      </c>
      <c r="D348" s="300">
        <f>Recap!AS353</f>
        <v>0</v>
      </c>
      <c r="E348" s="301"/>
      <c r="F348" s="301"/>
      <c r="G348" s="301"/>
      <c r="H348" s="300">
        <f>Recap!AU353</f>
        <v>0</v>
      </c>
      <c r="I348" s="300">
        <f>Recap!AV353</f>
        <v>0</v>
      </c>
      <c r="J348" s="300">
        <f>Recap!AW353</f>
        <v>0</v>
      </c>
      <c r="K348" s="301"/>
      <c r="L348" s="301"/>
      <c r="M348" s="301"/>
      <c r="N348" s="300">
        <f>Recap!BB353</f>
        <v>0</v>
      </c>
      <c r="O348" s="300">
        <f>Recap!BC353</f>
        <v>0</v>
      </c>
      <c r="P348" s="300">
        <f>Recap!BD353</f>
        <v>0</v>
      </c>
      <c r="Q348" s="300"/>
      <c r="R348" s="300"/>
      <c r="S348" s="300"/>
      <c r="T348" s="300">
        <f>Recap!BF353</f>
        <v>0</v>
      </c>
      <c r="U348" s="300">
        <f>Recap!BG353</f>
        <v>0</v>
      </c>
      <c r="V348" s="300">
        <f>Recap!BH353</f>
        <v>0</v>
      </c>
      <c r="W348" s="300"/>
      <c r="X348" s="300"/>
      <c r="Y348" s="300"/>
      <c r="Z348" s="298">
        <f>Recap!AO353</f>
        <v>0</v>
      </c>
      <c r="AA348" s="302"/>
      <c r="AB348" s="105"/>
      <c r="AC348" s="105"/>
      <c r="AD348" s="105"/>
    </row>
    <row r="349" spans="1:30" s="312" customFormat="1" x14ac:dyDescent="0.25">
      <c r="A349" s="299" t="str">
        <f>Recap!D354</f>
        <v>Dw_344</v>
      </c>
      <c r="B349" s="300">
        <f>Recap!AQ354</f>
        <v>0</v>
      </c>
      <c r="C349" s="300">
        <f>Recap!AR354</f>
        <v>0</v>
      </c>
      <c r="D349" s="300">
        <f>Recap!AS354</f>
        <v>0</v>
      </c>
      <c r="E349" s="301"/>
      <c r="F349" s="301"/>
      <c r="G349" s="301"/>
      <c r="H349" s="300">
        <f>Recap!AU354</f>
        <v>0</v>
      </c>
      <c r="I349" s="300">
        <f>Recap!AV354</f>
        <v>0</v>
      </c>
      <c r="J349" s="300">
        <f>Recap!AW354</f>
        <v>0</v>
      </c>
      <c r="K349" s="301"/>
      <c r="L349" s="301"/>
      <c r="M349" s="301"/>
      <c r="N349" s="300">
        <f>Recap!BB354</f>
        <v>0</v>
      </c>
      <c r="O349" s="300">
        <f>Recap!BC354</f>
        <v>0</v>
      </c>
      <c r="P349" s="300">
        <f>Recap!BD354</f>
        <v>0</v>
      </c>
      <c r="Q349" s="300"/>
      <c r="R349" s="300"/>
      <c r="S349" s="300"/>
      <c r="T349" s="300">
        <f>Recap!BF354</f>
        <v>0</v>
      </c>
      <c r="U349" s="300">
        <f>Recap!BG354</f>
        <v>0</v>
      </c>
      <c r="V349" s="300">
        <f>Recap!BH354</f>
        <v>0</v>
      </c>
      <c r="W349" s="300"/>
      <c r="X349" s="300"/>
      <c r="Y349" s="300"/>
      <c r="Z349" s="298">
        <f>Recap!AO354</f>
        <v>0</v>
      </c>
      <c r="AA349" s="302"/>
      <c r="AB349" s="105"/>
      <c r="AC349" s="105"/>
      <c r="AD349" s="105"/>
    </row>
    <row r="350" spans="1:30" s="312" customFormat="1" ht="15.75" customHeight="1" x14ac:dyDescent="0.25">
      <c r="A350" s="299" t="str">
        <f>Recap!D355</f>
        <v>Dw_345</v>
      </c>
      <c r="B350" s="300">
        <f>Recap!AQ355</f>
        <v>0</v>
      </c>
      <c r="C350" s="300">
        <f>Recap!AR355</f>
        <v>0</v>
      </c>
      <c r="D350" s="300">
        <f>Recap!AS355</f>
        <v>0</v>
      </c>
      <c r="E350" s="301"/>
      <c r="F350" s="301"/>
      <c r="G350" s="301"/>
      <c r="H350" s="300">
        <f>Recap!AU355</f>
        <v>0</v>
      </c>
      <c r="I350" s="300">
        <f>Recap!AV355</f>
        <v>0</v>
      </c>
      <c r="J350" s="300">
        <f>Recap!AW355</f>
        <v>0</v>
      </c>
      <c r="K350" s="301"/>
      <c r="L350" s="301"/>
      <c r="M350" s="301"/>
      <c r="N350" s="300">
        <f>Recap!BB355</f>
        <v>0</v>
      </c>
      <c r="O350" s="300">
        <f>Recap!BC355</f>
        <v>0</v>
      </c>
      <c r="P350" s="300">
        <f>Recap!BD355</f>
        <v>0</v>
      </c>
      <c r="Q350" s="300"/>
      <c r="R350" s="300"/>
      <c r="S350" s="300"/>
      <c r="T350" s="300">
        <f>Recap!BF355</f>
        <v>0</v>
      </c>
      <c r="U350" s="300">
        <f>Recap!BG355</f>
        <v>0</v>
      </c>
      <c r="V350" s="300">
        <f>Recap!BH355</f>
        <v>0</v>
      </c>
      <c r="W350" s="300"/>
      <c r="X350" s="300"/>
      <c r="Y350" s="300"/>
      <c r="Z350" s="298">
        <f>Recap!AO355</f>
        <v>0</v>
      </c>
      <c r="AA350" s="302"/>
      <c r="AB350" s="105"/>
      <c r="AC350" s="105"/>
      <c r="AD350" s="105"/>
    </row>
    <row r="351" spans="1:30" s="312" customFormat="1" x14ac:dyDescent="0.25">
      <c r="A351" s="299" t="str">
        <f>Recap!D356</f>
        <v>Dw_346</v>
      </c>
      <c r="B351" s="300">
        <f>Recap!AQ356</f>
        <v>0</v>
      </c>
      <c r="C351" s="300">
        <f>Recap!AR356</f>
        <v>0</v>
      </c>
      <c r="D351" s="300">
        <f>Recap!AS356</f>
        <v>0</v>
      </c>
      <c r="E351" s="301"/>
      <c r="F351" s="301"/>
      <c r="G351" s="301"/>
      <c r="H351" s="300">
        <f>Recap!AU356</f>
        <v>0</v>
      </c>
      <c r="I351" s="300">
        <f>Recap!AV356</f>
        <v>0</v>
      </c>
      <c r="J351" s="300">
        <f>Recap!AW356</f>
        <v>0</v>
      </c>
      <c r="K351" s="301"/>
      <c r="L351" s="301"/>
      <c r="M351" s="301"/>
      <c r="N351" s="300">
        <f>Recap!BB356</f>
        <v>0</v>
      </c>
      <c r="O351" s="300">
        <f>Recap!BC356</f>
        <v>0</v>
      </c>
      <c r="P351" s="300">
        <f>Recap!BD356</f>
        <v>0</v>
      </c>
      <c r="Q351" s="300"/>
      <c r="R351" s="300"/>
      <c r="S351" s="300"/>
      <c r="T351" s="300">
        <f>Recap!BF356</f>
        <v>0</v>
      </c>
      <c r="U351" s="300">
        <f>Recap!BG356</f>
        <v>0</v>
      </c>
      <c r="V351" s="300">
        <f>Recap!BH356</f>
        <v>0</v>
      </c>
      <c r="W351" s="300"/>
      <c r="X351" s="300"/>
      <c r="Y351" s="300"/>
      <c r="Z351" s="298">
        <f>Recap!AO356</f>
        <v>0</v>
      </c>
      <c r="AA351" s="302"/>
      <c r="AB351" s="105"/>
      <c r="AC351" s="105"/>
      <c r="AD351" s="105"/>
    </row>
    <row r="352" spans="1:30" s="312" customFormat="1" ht="15.75" customHeight="1" x14ac:dyDescent="0.25">
      <c r="A352" s="299" t="str">
        <f>Recap!D357</f>
        <v>Dw_347</v>
      </c>
      <c r="B352" s="300">
        <f>Recap!AQ357</f>
        <v>0</v>
      </c>
      <c r="C352" s="300">
        <f>Recap!AR357</f>
        <v>0</v>
      </c>
      <c r="D352" s="300">
        <f>Recap!AS357</f>
        <v>0</v>
      </c>
      <c r="E352" s="301"/>
      <c r="F352" s="301"/>
      <c r="G352" s="301"/>
      <c r="H352" s="300">
        <f>Recap!AU357</f>
        <v>0</v>
      </c>
      <c r="I352" s="300">
        <f>Recap!AV357</f>
        <v>0</v>
      </c>
      <c r="J352" s="300">
        <f>Recap!AW357</f>
        <v>0</v>
      </c>
      <c r="K352" s="301"/>
      <c r="L352" s="301"/>
      <c r="M352" s="301"/>
      <c r="N352" s="300">
        <f>Recap!BB357</f>
        <v>0</v>
      </c>
      <c r="O352" s="300">
        <f>Recap!BC357</f>
        <v>0</v>
      </c>
      <c r="P352" s="300">
        <f>Recap!BD357</f>
        <v>0</v>
      </c>
      <c r="Q352" s="300"/>
      <c r="R352" s="300"/>
      <c r="S352" s="300"/>
      <c r="T352" s="300">
        <f>Recap!BF357</f>
        <v>0</v>
      </c>
      <c r="U352" s="300">
        <f>Recap!BG357</f>
        <v>0</v>
      </c>
      <c r="V352" s="300">
        <f>Recap!BH357</f>
        <v>0</v>
      </c>
      <c r="W352" s="300"/>
      <c r="X352" s="300"/>
      <c r="Y352" s="300"/>
      <c r="Z352" s="298">
        <f>Recap!AO357</f>
        <v>0</v>
      </c>
      <c r="AA352" s="302"/>
      <c r="AB352" s="105"/>
      <c r="AC352" s="105"/>
      <c r="AD352" s="105"/>
    </row>
    <row r="353" spans="1:30" s="312" customFormat="1" x14ac:dyDescent="0.25">
      <c r="A353" s="299" t="str">
        <f>Recap!D358</f>
        <v>Dw_348</v>
      </c>
      <c r="B353" s="300">
        <f>Recap!AQ358</f>
        <v>0</v>
      </c>
      <c r="C353" s="300">
        <f>Recap!AR358</f>
        <v>0</v>
      </c>
      <c r="D353" s="300">
        <f>Recap!AS358</f>
        <v>0</v>
      </c>
      <c r="E353" s="301"/>
      <c r="F353" s="301"/>
      <c r="G353" s="301"/>
      <c r="H353" s="300">
        <f>Recap!AU358</f>
        <v>0</v>
      </c>
      <c r="I353" s="300">
        <f>Recap!AV358</f>
        <v>0</v>
      </c>
      <c r="J353" s="300">
        <f>Recap!AW358</f>
        <v>0</v>
      </c>
      <c r="K353" s="301"/>
      <c r="L353" s="301"/>
      <c r="M353" s="301"/>
      <c r="N353" s="300">
        <f>Recap!BB358</f>
        <v>0</v>
      </c>
      <c r="O353" s="300">
        <f>Recap!BC358</f>
        <v>0</v>
      </c>
      <c r="P353" s="300">
        <f>Recap!BD358</f>
        <v>0</v>
      </c>
      <c r="Q353" s="300"/>
      <c r="R353" s="300"/>
      <c r="S353" s="300"/>
      <c r="T353" s="300">
        <f>Recap!BF358</f>
        <v>0</v>
      </c>
      <c r="U353" s="300">
        <f>Recap!BG358</f>
        <v>0</v>
      </c>
      <c r="V353" s="300">
        <f>Recap!BH358</f>
        <v>0</v>
      </c>
      <c r="W353" s="300"/>
      <c r="X353" s="300"/>
      <c r="Y353" s="300"/>
      <c r="Z353" s="298">
        <f>Recap!AO358</f>
        <v>0</v>
      </c>
      <c r="AA353" s="302"/>
      <c r="AB353" s="105"/>
      <c r="AC353" s="105"/>
      <c r="AD353" s="105"/>
    </row>
    <row r="354" spans="1:30" s="312" customFormat="1" ht="15.75" customHeight="1" x14ac:dyDescent="0.25">
      <c r="A354" s="299" t="str">
        <f>Recap!D359</f>
        <v>Dw_349</v>
      </c>
      <c r="B354" s="300">
        <f>Recap!AQ359</f>
        <v>0</v>
      </c>
      <c r="C354" s="300">
        <f>Recap!AR359</f>
        <v>0</v>
      </c>
      <c r="D354" s="300">
        <f>Recap!AS359</f>
        <v>0</v>
      </c>
      <c r="E354" s="301"/>
      <c r="F354" s="301"/>
      <c r="G354" s="301"/>
      <c r="H354" s="300">
        <f>Recap!AU359</f>
        <v>0</v>
      </c>
      <c r="I354" s="300">
        <f>Recap!AV359</f>
        <v>0</v>
      </c>
      <c r="J354" s="300">
        <f>Recap!AW359</f>
        <v>0</v>
      </c>
      <c r="K354" s="301"/>
      <c r="L354" s="301"/>
      <c r="M354" s="301"/>
      <c r="N354" s="300">
        <f>Recap!BB359</f>
        <v>0</v>
      </c>
      <c r="O354" s="300">
        <f>Recap!BC359</f>
        <v>0</v>
      </c>
      <c r="P354" s="300">
        <f>Recap!BD359</f>
        <v>0</v>
      </c>
      <c r="Q354" s="300"/>
      <c r="R354" s="300"/>
      <c r="S354" s="300"/>
      <c r="T354" s="300">
        <f>Recap!BF359</f>
        <v>0</v>
      </c>
      <c r="U354" s="300">
        <f>Recap!BG359</f>
        <v>0</v>
      </c>
      <c r="V354" s="300">
        <f>Recap!BH359</f>
        <v>0</v>
      </c>
      <c r="W354" s="300"/>
      <c r="X354" s="300"/>
      <c r="Y354" s="300"/>
      <c r="Z354" s="298">
        <f>Recap!AO359</f>
        <v>0</v>
      </c>
      <c r="AA354" s="302"/>
      <c r="AB354" s="105"/>
      <c r="AC354" s="105"/>
      <c r="AD354" s="105"/>
    </row>
    <row r="355" spans="1:30" s="312" customFormat="1" x14ac:dyDescent="0.25">
      <c r="A355" s="299" t="str">
        <f>Recap!D360</f>
        <v>Dw_350</v>
      </c>
      <c r="B355" s="300">
        <f>Recap!AQ360</f>
        <v>0</v>
      </c>
      <c r="C355" s="300">
        <f>Recap!AR360</f>
        <v>0</v>
      </c>
      <c r="D355" s="300">
        <f>Recap!AS360</f>
        <v>0</v>
      </c>
      <c r="E355" s="301"/>
      <c r="F355" s="301"/>
      <c r="G355" s="301"/>
      <c r="H355" s="300">
        <f>Recap!AU360</f>
        <v>0</v>
      </c>
      <c r="I355" s="300">
        <f>Recap!AV360</f>
        <v>0</v>
      </c>
      <c r="J355" s="300">
        <f>Recap!AW360</f>
        <v>0</v>
      </c>
      <c r="K355" s="301"/>
      <c r="L355" s="301"/>
      <c r="M355" s="301"/>
      <c r="N355" s="300">
        <f>Recap!BB360</f>
        <v>0</v>
      </c>
      <c r="O355" s="300">
        <f>Recap!BC360</f>
        <v>0</v>
      </c>
      <c r="P355" s="300">
        <f>Recap!BD360</f>
        <v>0</v>
      </c>
      <c r="Q355" s="300"/>
      <c r="R355" s="300"/>
      <c r="S355" s="300"/>
      <c r="T355" s="300">
        <f>Recap!BF360</f>
        <v>0</v>
      </c>
      <c r="U355" s="300">
        <f>Recap!BG360</f>
        <v>0</v>
      </c>
      <c r="V355" s="300">
        <f>Recap!BH360</f>
        <v>0</v>
      </c>
      <c r="W355" s="300"/>
      <c r="X355" s="300"/>
      <c r="Y355" s="300"/>
      <c r="Z355" s="298">
        <f>Recap!AO360</f>
        <v>0</v>
      </c>
      <c r="AA355" s="302"/>
      <c r="AB355" s="105"/>
      <c r="AC355" s="105"/>
      <c r="AD355" s="105"/>
    </row>
    <row r="356" spans="1:30" s="312" customFormat="1" x14ac:dyDescent="0.25">
      <c r="A356" s="299" t="str">
        <f>Recap!D361</f>
        <v>Dw_351</v>
      </c>
      <c r="B356" s="300">
        <f>Recap!AQ361</f>
        <v>0</v>
      </c>
      <c r="C356" s="300">
        <f>Recap!AR361</f>
        <v>0</v>
      </c>
      <c r="D356" s="300">
        <f>Recap!AS361</f>
        <v>0</v>
      </c>
      <c r="E356" s="301"/>
      <c r="F356" s="301"/>
      <c r="G356" s="301"/>
      <c r="H356" s="300">
        <f>Recap!AU361</f>
        <v>0</v>
      </c>
      <c r="I356" s="300">
        <f>Recap!AV361</f>
        <v>0</v>
      </c>
      <c r="J356" s="300">
        <f>Recap!AW361</f>
        <v>0</v>
      </c>
      <c r="K356" s="301"/>
      <c r="L356" s="301"/>
      <c r="M356" s="301"/>
      <c r="N356" s="300">
        <f>Recap!BB361</f>
        <v>0</v>
      </c>
      <c r="O356" s="300">
        <f>Recap!BC361</f>
        <v>0</v>
      </c>
      <c r="P356" s="300">
        <f>Recap!BD361</f>
        <v>0</v>
      </c>
      <c r="Q356" s="300"/>
      <c r="R356" s="300"/>
      <c r="S356" s="300"/>
      <c r="T356" s="300">
        <f>Recap!BF361</f>
        <v>0</v>
      </c>
      <c r="U356" s="300">
        <f>Recap!BG361</f>
        <v>0</v>
      </c>
      <c r="V356" s="300">
        <f>Recap!BH361</f>
        <v>0</v>
      </c>
      <c r="W356" s="300"/>
      <c r="X356" s="300"/>
      <c r="Y356" s="300"/>
      <c r="Z356" s="298">
        <f>Recap!AO361</f>
        <v>0</v>
      </c>
      <c r="AA356" s="302"/>
      <c r="AB356" s="105"/>
      <c r="AC356" s="105"/>
      <c r="AD356" s="105"/>
    </row>
    <row r="357" spans="1:30" s="312" customFormat="1" x14ac:dyDescent="0.25">
      <c r="A357" s="299" t="str">
        <f>Recap!D362</f>
        <v>Dw_352</v>
      </c>
      <c r="B357" s="300">
        <f>Recap!AQ362</f>
        <v>0</v>
      </c>
      <c r="C357" s="300">
        <f>Recap!AR362</f>
        <v>0</v>
      </c>
      <c r="D357" s="300">
        <f>Recap!AS362</f>
        <v>0</v>
      </c>
      <c r="E357" s="301"/>
      <c r="F357" s="301"/>
      <c r="G357" s="301"/>
      <c r="H357" s="300">
        <f>Recap!AU362</f>
        <v>0</v>
      </c>
      <c r="I357" s="300">
        <f>Recap!AV362</f>
        <v>0</v>
      </c>
      <c r="J357" s="300">
        <f>Recap!AW362</f>
        <v>0</v>
      </c>
      <c r="K357" s="301"/>
      <c r="L357" s="301"/>
      <c r="M357" s="301"/>
      <c r="N357" s="300">
        <f>Recap!BB362</f>
        <v>0</v>
      </c>
      <c r="O357" s="300">
        <f>Recap!BC362</f>
        <v>0</v>
      </c>
      <c r="P357" s="300">
        <f>Recap!BD362</f>
        <v>0</v>
      </c>
      <c r="Q357" s="300"/>
      <c r="R357" s="300"/>
      <c r="S357" s="300"/>
      <c r="T357" s="300">
        <f>Recap!BF362</f>
        <v>0</v>
      </c>
      <c r="U357" s="300">
        <f>Recap!BG362</f>
        <v>0</v>
      </c>
      <c r="V357" s="300">
        <f>Recap!BH362</f>
        <v>0</v>
      </c>
      <c r="W357" s="300"/>
      <c r="X357" s="300"/>
      <c r="Y357" s="300"/>
      <c r="Z357" s="298">
        <f>Recap!AO362</f>
        <v>0</v>
      </c>
      <c r="AA357" s="302"/>
      <c r="AB357" s="105"/>
      <c r="AC357" s="105"/>
      <c r="AD357" s="105"/>
    </row>
    <row r="358" spans="1:30" s="312" customFormat="1" x14ac:dyDescent="0.25">
      <c r="A358" s="299" t="str">
        <f>Recap!D363</f>
        <v>Dw_353</v>
      </c>
      <c r="B358" s="300">
        <f>Recap!AQ363</f>
        <v>0</v>
      </c>
      <c r="C358" s="300">
        <f>Recap!AR363</f>
        <v>0</v>
      </c>
      <c r="D358" s="300">
        <f>Recap!AS363</f>
        <v>0</v>
      </c>
      <c r="E358" s="301"/>
      <c r="F358" s="301"/>
      <c r="G358" s="301"/>
      <c r="H358" s="300">
        <f>Recap!AU363</f>
        <v>0</v>
      </c>
      <c r="I358" s="300">
        <f>Recap!AV363</f>
        <v>0</v>
      </c>
      <c r="J358" s="300">
        <f>Recap!AW363</f>
        <v>0</v>
      </c>
      <c r="K358" s="301"/>
      <c r="L358" s="301"/>
      <c r="M358" s="301"/>
      <c r="N358" s="300">
        <f>Recap!BB363</f>
        <v>0</v>
      </c>
      <c r="O358" s="300">
        <f>Recap!BC363</f>
        <v>0</v>
      </c>
      <c r="P358" s="300">
        <f>Recap!BD363</f>
        <v>0</v>
      </c>
      <c r="Q358" s="300"/>
      <c r="R358" s="300"/>
      <c r="S358" s="300"/>
      <c r="T358" s="300">
        <f>Recap!BF363</f>
        <v>0</v>
      </c>
      <c r="U358" s="300">
        <f>Recap!BG363</f>
        <v>0</v>
      </c>
      <c r="V358" s="300">
        <f>Recap!BH363</f>
        <v>0</v>
      </c>
      <c r="W358" s="300"/>
      <c r="X358" s="300"/>
      <c r="Y358" s="300"/>
      <c r="Z358" s="298">
        <f>Recap!AO363</f>
        <v>0</v>
      </c>
      <c r="AA358" s="302"/>
      <c r="AB358" s="105"/>
      <c r="AC358" s="105"/>
      <c r="AD358" s="105"/>
    </row>
    <row r="359" spans="1:30" s="312" customFormat="1" ht="15.75" customHeight="1" x14ac:dyDescent="0.25">
      <c r="A359" s="299" t="str">
        <f>Recap!D364</f>
        <v>Dw_354</v>
      </c>
      <c r="B359" s="300">
        <f>Recap!AQ364</f>
        <v>0</v>
      </c>
      <c r="C359" s="300">
        <f>Recap!AR364</f>
        <v>0</v>
      </c>
      <c r="D359" s="300">
        <f>Recap!AS364</f>
        <v>0</v>
      </c>
      <c r="E359" s="301"/>
      <c r="F359" s="301"/>
      <c r="G359" s="301"/>
      <c r="H359" s="300">
        <f>Recap!AU364</f>
        <v>0</v>
      </c>
      <c r="I359" s="300">
        <f>Recap!AV364</f>
        <v>0</v>
      </c>
      <c r="J359" s="300">
        <f>Recap!AW364</f>
        <v>0</v>
      </c>
      <c r="K359" s="301"/>
      <c r="L359" s="301"/>
      <c r="M359" s="301"/>
      <c r="N359" s="300">
        <f>Recap!BB364</f>
        <v>0</v>
      </c>
      <c r="O359" s="300">
        <f>Recap!BC364</f>
        <v>0</v>
      </c>
      <c r="P359" s="300">
        <f>Recap!BD364</f>
        <v>0</v>
      </c>
      <c r="Q359" s="300"/>
      <c r="R359" s="300"/>
      <c r="S359" s="300"/>
      <c r="T359" s="300">
        <f>Recap!BF364</f>
        <v>0</v>
      </c>
      <c r="U359" s="300">
        <f>Recap!BG364</f>
        <v>0</v>
      </c>
      <c r="V359" s="300">
        <f>Recap!BH364</f>
        <v>0</v>
      </c>
      <c r="W359" s="300"/>
      <c r="X359" s="300"/>
      <c r="Y359" s="300"/>
      <c r="Z359" s="298">
        <f>Recap!AO364</f>
        <v>0</v>
      </c>
      <c r="AA359" s="302"/>
      <c r="AB359" s="105"/>
      <c r="AC359" s="105"/>
      <c r="AD359" s="105"/>
    </row>
    <row r="360" spans="1:30" s="312" customFormat="1" x14ac:dyDescent="0.25">
      <c r="A360" s="299" t="str">
        <f>Recap!D365</f>
        <v>Dw_355</v>
      </c>
      <c r="B360" s="300">
        <f>Recap!AQ365</f>
        <v>0</v>
      </c>
      <c r="C360" s="300">
        <f>Recap!AR365</f>
        <v>0</v>
      </c>
      <c r="D360" s="300">
        <f>Recap!AS365</f>
        <v>0</v>
      </c>
      <c r="E360" s="301"/>
      <c r="F360" s="301"/>
      <c r="G360" s="301"/>
      <c r="H360" s="300">
        <f>Recap!AU365</f>
        <v>0</v>
      </c>
      <c r="I360" s="300">
        <f>Recap!AV365</f>
        <v>0</v>
      </c>
      <c r="J360" s="300">
        <f>Recap!AW365</f>
        <v>0</v>
      </c>
      <c r="K360" s="301"/>
      <c r="L360" s="301"/>
      <c r="M360" s="301"/>
      <c r="N360" s="300">
        <f>Recap!BB365</f>
        <v>0</v>
      </c>
      <c r="O360" s="300">
        <f>Recap!BC365</f>
        <v>0</v>
      </c>
      <c r="P360" s="300">
        <f>Recap!BD365</f>
        <v>0</v>
      </c>
      <c r="Q360" s="300"/>
      <c r="R360" s="300"/>
      <c r="S360" s="300"/>
      <c r="T360" s="300">
        <f>Recap!BF365</f>
        <v>0</v>
      </c>
      <c r="U360" s="300">
        <f>Recap!BG365</f>
        <v>0</v>
      </c>
      <c r="V360" s="300">
        <f>Recap!BH365</f>
        <v>0</v>
      </c>
      <c r="W360" s="300"/>
      <c r="X360" s="300"/>
      <c r="Y360" s="300"/>
      <c r="Z360" s="298">
        <f>Recap!AO365</f>
        <v>0</v>
      </c>
      <c r="AA360" s="302"/>
      <c r="AB360" s="105"/>
      <c r="AC360" s="105"/>
      <c r="AD360" s="105"/>
    </row>
    <row r="361" spans="1:30" s="312" customFormat="1" x14ac:dyDescent="0.25">
      <c r="A361" s="299" t="str">
        <f>Recap!D366</f>
        <v>Dw_356</v>
      </c>
      <c r="B361" s="300">
        <f>Recap!AQ366</f>
        <v>0</v>
      </c>
      <c r="C361" s="300">
        <f>Recap!AR366</f>
        <v>0</v>
      </c>
      <c r="D361" s="300">
        <f>Recap!AS366</f>
        <v>0</v>
      </c>
      <c r="E361" s="301"/>
      <c r="F361" s="301"/>
      <c r="G361" s="301"/>
      <c r="H361" s="300">
        <f>Recap!AU366</f>
        <v>0</v>
      </c>
      <c r="I361" s="300">
        <f>Recap!AV366</f>
        <v>0</v>
      </c>
      <c r="J361" s="300">
        <f>Recap!AW366</f>
        <v>0</v>
      </c>
      <c r="K361" s="301"/>
      <c r="L361" s="301"/>
      <c r="M361" s="301"/>
      <c r="N361" s="300">
        <f>Recap!BB366</f>
        <v>0</v>
      </c>
      <c r="O361" s="300">
        <f>Recap!BC366</f>
        <v>0</v>
      </c>
      <c r="P361" s="300">
        <f>Recap!BD366</f>
        <v>0</v>
      </c>
      <c r="Q361" s="300"/>
      <c r="R361" s="300"/>
      <c r="S361" s="300"/>
      <c r="T361" s="300">
        <f>Recap!BF366</f>
        <v>0</v>
      </c>
      <c r="U361" s="300">
        <f>Recap!BG366</f>
        <v>0</v>
      </c>
      <c r="V361" s="300">
        <f>Recap!BH366</f>
        <v>0</v>
      </c>
      <c r="W361" s="300"/>
      <c r="X361" s="300"/>
      <c r="Y361" s="300"/>
      <c r="Z361" s="298">
        <f>Recap!AO366</f>
        <v>0</v>
      </c>
      <c r="AA361" s="302"/>
    </row>
    <row r="362" spans="1:30" s="312" customFormat="1" x14ac:dyDescent="0.25">
      <c r="A362" s="299" t="str">
        <f>Recap!D367</f>
        <v>Dw_357</v>
      </c>
      <c r="B362" s="300">
        <f>Recap!AQ367</f>
        <v>0</v>
      </c>
      <c r="C362" s="300">
        <f>Recap!AR367</f>
        <v>0</v>
      </c>
      <c r="D362" s="300">
        <f>Recap!AS367</f>
        <v>0</v>
      </c>
      <c r="E362" s="301"/>
      <c r="F362" s="301"/>
      <c r="G362" s="301"/>
      <c r="H362" s="300">
        <f>Recap!AU367</f>
        <v>0</v>
      </c>
      <c r="I362" s="300">
        <f>Recap!AV367</f>
        <v>0</v>
      </c>
      <c r="J362" s="300">
        <f>Recap!AW367</f>
        <v>0</v>
      </c>
      <c r="K362" s="301"/>
      <c r="L362" s="301"/>
      <c r="M362" s="301"/>
      <c r="N362" s="300">
        <f>Recap!BB367</f>
        <v>0</v>
      </c>
      <c r="O362" s="300">
        <f>Recap!BC367</f>
        <v>0</v>
      </c>
      <c r="P362" s="300">
        <f>Recap!BD367</f>
        <v>0</v>
      </c>
      <c r="Q362" s="300"/>
      <c r="R362" s="300"/>
      <c r="S362" s="300"/>
      <c r="T362" s="300">
        <f>Recap!BF367</f>
        <v>0</v>
      </c>
      <c r="U362" s="300">
        <f>Recap!BG367</f>
        <v>0</v>
      </c>
      <c r="V362" s="300">
        <f>Recap!BH367</f>
        <v>0</v>
      </c>
      <c r="W362" s="300"/>
      <c r="X362" s="300"/>
      <c r="Y362" s="300"/>
      <c r="Z362" s="298">
        <f>Recap!AO367</f>
        <v>0</v>
      </c>
      <c r="AA362" s="302"/>
      <c r="AB362" s="105"/>
      <c r="AC362" s="105"/>
      <c r="AD362" s="105"/>
    </row>
    <row r="363" spans="1:30" s="312" customFormat="1" x14ac:dyDescent="0.25">
      <c r="A363" s="299" t="str">
        <f>Recap!D368</f>
        <v>Dw_358</v>
      </c>
      <c r="B363" s="300">
        <f>Recap!AQ368</f>
        <v>0</v>
      </c>
      <c r="C363" s="300">
        <f>Recap!AR368</f>
        <v>0</v>
      </c>
      <c r="D363" s="300">
        <f>Recap!AS368</f>
        <v>0</v>
      </c>
      <c r="E363" s="301"/>
      <c r="F363" s="301"/>
      <c r="G363" s="301"/>
      <c r="H363" s="300">
        <f>Recap!AU368</f>
        <v>0</v>
      </c>
      <c r="I363" s="300">
        <f>Recap!AV368</f>
        <v>0</v>
      </c>
      <c r="J363" s="300">
        <f>Recap!AW368</f>
        <v>0</v>
      </c>
      <c r="K363" s="301"/>
      <c r="L363" s="301"/>
      <c r="M363" s="301"/>
      <c r="N363" s="300">
        <f>Recap!BB368</f>
        <v>0</v>
      </c>
      <c r="O363" s="300">
        <f>Recap!BC368</f>
        <v>0</v>
      </c>
      <c r="P363" s="300">
        <f>Recap!BD368</f>
        <v>0</v>
      </c>
      <c r="Q363" s="300"/>
      <c r="R363" s="300"/>
      <c r="S363" s="300"/>
      <c r="T363" s="300">
        <f>Recap!BF368</f>
        <v>0</v>
      </c>
      <c r="U363" s="300">
        <f>Recap!BG368</f>
        <v>0</v>
      </c>
      <c r="V363" s="300">
        <f>Recap!BH368</f>
        <v>0</v>
      </c>
      <c r="W363" s="300"/>
      <c r="X363" s="300"/>
      <c r="Y363" s="300"/>
      <c r="Z363" s="298">
        <f>Recap!AO368</f>
        <v>0</v>
      </c>
      <c r="AA363" s="302"/>
    </row>
    <row r="364" spans="1:30" s="312" customFormat="1" x14ac:dyDescent="0.25">
      <c r="A364" s="299" t="str">
        <f>Recap!D369</f>
        <v>Dw_359</v>
      </c>
      <c r="B364" s="300">
        <f>Recap!AQ369</f>
        <v>0</v>
      </c>
      <c r="C364" s="300">
        <f>Recap!AR369</f>
        <v>0</v>
      </c>
      <c r="D364" s="300">
        <f>Recap!AS369</f>
        <v>0</v>
      </c>
      <c r="E364" s="301"/>
      <c r="F364" s="301"/>
      <c r="G364" s="301"/>
      <c r="H364" s="300">
        <f>Recap!AU369</f>
        <v>0</v>
      </c>
      <c r="I364" s="300">
        <f>Recap!AV369</f>
        <v>0</v>
      </c>
      <c r="J364" s="300">
        <f>Recap!AW369</f>
        <v>0</v>
      </c>
      <c r="K364" s="301"/>
      <c r="L364" s="301"/>
      <c r="M364" s="301"/>
      <c r="N364" s="300">
        <f>Recap!BB369</f>
        <v>0</v>
      </c>
      <c r="O364" s="300">
        <f>Recap!BC369</f>
        <v>0</v>
      </c>
      <c r="P364" s="300">
        <f>Recap!BD369</f>
        <v>0</v>
      </c>
      <c r="Q364" s="300"/>
      <c r="R364" s="300"/>
      <c r="S364" s="300"/>
      <c r="T364" s="300">
        <f>Recap!BF369</f>
        <v>0</v>
      </c>
      <c r="U364" s="300">
        <f>Recap!BG369</f>
        <v>0</v>
      </c>
      <c r="V364" s="300">
        <f>Recap!BH369</f>
        <v>0</v>
      </c>
      <c r="W364" s="300"/>
      <c r="X364" s="300"/>
      <c r="Y364" s="300"/>
      <c r="Z364" s="298">
        <f>Recap!AO369</f>
        <v>0</v>
      </c>
      <c r="AA364" s="302"/>
    </row>
    <row r="365" spans="1:30" s="312" customFormat="1" x14ac:dyDescent="0.25">
      <c r="A365" s="299" t="str">
        <f>Recap!D370</f>
        <v>Dw_360</v>
      </c>
      <c r="B365" s="300">
        <f>Recap!AQ370</f>
        <v>0</v>
      </c>
      <c r="C365" s="300">
        <f>Recap!AR370</f>
        <v>0</v>
      </c>
      <c r="D365" s="300">
        <f>Recap!AS370</f>
        <v>0</v>
      </c>
      <c r="E365" s="301"/>
      <c r="F365" s="301"/>
      <c r="G365" s="301"/>
      <c r="H365" s="300">
        <f>Recap!AU370</f>
        <v>0</v>
      </c>
      <c r="I365" s="300">
        <f>Recap!AV370</f>
        <v>0</v>
      </c>
      <c r="J365" s="300">
        <f>Recap!AW370</f>
        <v>0</v>
      </c>
      <c r="K365" s="301"/>
      <c r="L365" s="301"/>
      <c r="M365" s="301"/>
      <c r="N365" s="300">
        <f>Recap!BB370</f>
        <v>0</v>
      </c>
      <c r="O365" s="300">
        <f>Recap!BC370</f>
        <v>0</v>
      </c>
      <c r="P365" s="300">
        <f>Recap!BD370</f>
        <v>0</v>
      </c>
      <c r="Q365" s="300"/>
      <c r="R365" s="300"/>
      <c r="S365" s="300"/>
      <c r="T365" s="300">
        <f>Recap!BF370</f>
        <v>0</v>
      </c>
      <c r="U365" s="300">
        <f>Recap!BG370</f>
        <v>0</v>
      </c>
      <c r="V365" s="300">
        <f>Recap!BH370</f>
        <v>0</v>
      </c>
      <c r="W365" s="300"/>
      <c r="X365" s="300"/>
      <c r="Y365" s="300"/>
      <c r="Z365" s="298">
        <f>Recap!AO370</f>
        <v>0</v>
      </c>
      <c r="AA365" s="302"/>
    </row>
    <row r="366" spans="1:30" s="312" customFormat="1" x14ac:dyDescent="0.25">
      <c r="A366" s="299" t="str">
        <f>Recap!D371</f>
        <v>Dw_361</v>
      </c>
      <c r="B366" s="300">
        <f>Recap!AQ371</f>
        <v>0</v>
      </c>
      <c r="C366" s="300">
        <f>Recap!AR371</f>
        <v>0</v>
      </c>
      <c r="D366" s="300">
        <f>Recap!AS371</f>
        <v>0</v>
      </c>
      <c r="E366" s="301"/>
      <c r="F366" s="301"/>
      <c r="G366" s="301"/>
      <c r="H366" s="300">
        <f>Recap!AU371</f>
        <v>0</v>
      </c>
      <c r="I366" s="300">
        <f>Recap!AV371</f>
        <v>0</v>
      </c>
      <c r="J366" s="300">
        <f>Recap!AW371</f>
        <v>0</v>
      </c>
      <c r="K366" s="301"/>
      <c r="L366" s="301"/>
      <c r="M366" s="301"/>
      <c r="N366" s="300">
        <f>Recap!BB371</f>
        <v>0</v>
      </c>
      <c r="O366" s="300">
        <f>Recap!BC371</f>
        <v>0</v>
      </c>
      <c r="P366" s="300">
        <f>Recap!BD371</f>
        <v>0</v>
      </c>
      <c r="Q366" s="300"/>
      <c r="R366" s="300"/>
      <c r="S366" s="300"/>
      <c r="T366" s="300">
        <f>Recap!BF371</f>
        <v>0</v>
      </c>
      <c r="U366" s="300">
        <f>Recap!BG371</f>
        <v>0</v>
      </c>
      <c r="V366" s="300">
        <f>Recap!BH371</f>
        <v>0</v>
      </c>
      <c r="W366" s="300"/>
      <c r="X366" s="300"/>
      <c r="Y366" s="300"/>
      <c r="Z366" s="298">
        <f>Recap!AO371</f>
        <v>0</v>
      </c>
      <c r="AA366" s="302"/>
    </row>
    <row r="367" spans="1:30" s="312" customFormat="1" x14ac:dyDescent="0.25">
      <c r="A367" s="299" t="str">
        <f>Recap!D372</f>
        <v>Dw_362</v>
      </c>
      <c r="B367" s="300">
        <f>Recap!AQ372</f>
        <v>0</v>
      </c>
      <c r="C367" s="300">
        <f>Recap!AR372</f>
        <v>0</v>
      </c>
      <c r="D367" s="300">
        <f>Recap!AS372</f>
        <v>0</v>
      </c>
      <c r="E367" s="301"/>
      <c r="F367" s="301"/>
      <c r="G367" s="301"/>
      <c r="H367" s="300">
        <f>Recap!AU372</f>
        <v>0</v>
      </c>
      <c r="I367" s="300">
        <f>Recap!AV372</f>
        <v>0</v>
      </c>
      <c r="J367" s="300">
        <f>Recap!AW372</f>
        <v>0</v>
      </c>
      <c r="K367" s="301"/>
      <c r="L367" s="301"/>
      <c r="M367" s="301"/>
      <c r="N367" s="300">
        <f>Recap!BB372</f>
        <v>0</v>
      </c>
      <c r="O367" s="300">
        <f>Recap!BC372</f>
        <v>0</v>
      </c>
      <c r="P367" s="300">
        <f>Recap!BD372</f>
        <v>0</v>
      </c>
      <c r="Q367" s="300"/>
      <c r="R367" s="300"/>
      <c r="S367" s="300"/>
      <c r="T367" s="300">
        <f>Recap!BF372</f>
        <v>0</v>
      </c>
      <c r="U367" s="300">
        <f>Recap!BG372</f>
        <v>0</v>
      </c>
      <c r="V367" s="300">
        <f>Recap!BH372</f>
        <v>0</v>
      </c>
      <c r="W367" s="300"/>
      <c r="X367" s="300"/>
      <c r="Y367" s="300"/>
      <c r="Z367" s="298">
        <f>Recap!AO372</f>
        <v>0</v>
      </c>
      <c r="AA367" s="302"/>
    </row>
    <row r="368" spans="1:30" s="312" customFormat="1" x14ac:dyDescent="0.25">
      <c r="A368" s="299" t="str">
        <f>Recap!D373</f>
        <v>Dw_363</v>
      </c>
      <c r="B368" s="300">
        <f>Recap!AQ373</f>
        <v>0</v>
      </c>
      <c r="C368" s="300">
        <f>Recap!AR373</f>
        <v>0</v>
      </c>
      <c r="D368" s="300">
        <f>Recap!AS373</f>
        <v>0</v>
      </c>
      <c r="E368" s="301"/>
      <c r="F368" s="301"/>
      <c r="G368" s="301"/>
      <c r="H368" s="300">
        <f>Recap!AU373</f>
        <v>0</v>
      </c>
      <c r="I368" s="300">
        <f>Recap!AV373</f>
        <v>0</v>
      </c>
      <c r="J368" s="300">
        <f>Recap!AW373</f>
        <v>0</v>
      </c>
      <c r="K368" s="301"/>
      <c r="L368" s="301"/>
      <c r="M368" s="301"/>
      <c r="N368" s="300">
        <f>Recap!BB373</f>
        <v>0</v>
      </c>
      <c r="O368" s="300">
        <f>Recap!BC373</f>
        <v>0</v>
      </c>
      <c r="P368" s="300">
        <f>Recap!BD373</f>
        <v>0</v>
      </c>
      <c r="Q368" s="300"/>
      <c r="R368" s="300"/>
      <c r="S368" s="300"/>
      <c r="T368" s="300">
        <f>Recap!BF373</f>
        <v>0</v>
      </c>
      <c r="U368" s="300">
        <f>Recap!BG373</f>
        <v>0</v>
      </c>
      <c r="V368" s="300">
        <f>Recap!BH373</f>
        <v>0</v>
      </c>
      <c r="W368" s="300"/>
      <c r="X368" s="300"/>
      <c r="Y368" s="300"/>
      <c r="Z368" s="298">
        <f>Recap!AO373</f>
        <v>0</v>
      </c>
      <c r="AA368" s="302"/>
    </row>
    <row r="369" spans="1:27" s="312" customFormat="1" x14ac:dyDescent="0.25">
      <c r="A369" s="299" t="str">
        <f>Recap!D374</f>
        <v>Dw_364</v>
      </c>
      <c r="B369" s="300">
        <f>Recap!AQ374</f>
        <v>0</v>
      </c>
      <c r="C369" s="300">
        <f>Recap!AR374</f>
        <v>0</v>
      </c>
      <c r="D369" s="300">
        <f>Recap!AS374</f>
        <v>0</v>
      </c>
      <c r="E369" s="301"/>
      <c r="F369" s="301"/>
      <c r="G369" s="301"/>
      <c r="H369" s="300">
        <f>Recap!AU374</f>
        <v>0</v>
      </c>
      <c r="I369" s="300">
        <f>Recap!AV374</f>
        <v>0</v>
      </c>
      <c r="J369" s="300">
        <f>Recap!AW374</f>
        <v>0</v>
      </c>
      <c r="K369" s="301"/>
      <c r="L369" s="301"/>
      <c r="M369" s="301"/>
      <c r="N369" s="300">
        <f>Recap!BB374</f>
        <v>0</v>
      </c>
      <c r="O369" s="300">
        <f>Recap!BC374</f>
        <v>0</v>
      </c>
      <c r="P369" s="300">
        <f>Recap!BD374</f>
        <v>0</v>
      </c>
      <c r="Q369" s="300"/>
      <c r="R369" s="300"/>
      <c r="S369" s="300"/>
      <c r="T369" s="300">
        <f>Recap!BF374</f>
        <v>0</v>
      </c>
      <c r="U369" s="300">
        <f>Recap!BG374</f>
        <v>0</v>
      </c>
      <c r="V369" s="300">
        <f>Recap!BH374</f>
        <v>0</v>
      </c>
      <c r="W369" s="300"/>
      <c r="X369" s="300"/>
      <c r="Y369" s="300"/>
      <c r="Z369" s="298">
        <f>Recap!AO374</f>
        <v>0</v>
      </c>
      <c r="AA369" s="302"/>
    </row>
    <row r="370" spans="1:27" s="312" customFormat="1" x14ac:dyDescent="0.25">
      <c r="A370" s="299" t="str">
        <f>Recap!D375</f>
        <v>Dw_365</v>
      </c>
      <c r="B370" s="300">
        <f>Recap!AQ375</f>
        <v>0</v>
      </c>
      <c r="C370" s="300">
        <f>Recap!AR375</f>
        <v>0</v>
      </c>
      <c r="D370" s="300">
        <f>Recap!AS375</f>
        <v>0</v>
      </c>
      <c r="E370" s="301"/>
      <c r="F370" s="301"/>
      <c r="G370" s="301"/>
      <c r="H370" s="300">
        <f>Recap!AU375</f>
        <v>0</v>
      </c>
      <c r="I370" s="300">
        <f>Recap!AV375</f>
        <v>0</v>
      </c>
      <c r="J370" s="300">
        <f>Recap!AW375</f>
        <v>0</v>
      </c>
      <c r="K370" s="301"/>
      <c r="L370" s="301"/>
      <c r="M370" s="301"/>
      <c r="N370" s="300">
        <f>Recap!BB375</f>
        <v>0</v>
      </c>
      <c r="O370" s="300">
        <f>Recap!BC375</f>
        <v>0</v>
      </c>
      <c r="P370" s="300">
        <f>Recap!BD375</f>
        <v>0</v>
      </c>
      <c r="Q370" s="300"/>
      <c r="R370" s="300"/>
      <c r="S370" s="300"/>
      <c r="T370" s="300">
        <f>Recap!BF375</f>
        <v>0</v>
      </c>
      <c r="U370" s="300">
        <f>Recap!BG375</f>
        <v>0</v>
      </c>
      <c r="V370" s="300">
        <f>Recap!BH375</f>
        <v>0</v>
      </c>
      <c r="W370" s="300"/>
      <c r="X370" s="300"/>
      <c r="Y370" s="300"/>
      <c r="Z370" s="298">
        <f>Recap!AO375</f>
        <v>0</v>
      </c>
      <c r="AA370" s="302"/>
    </row>
    <row r="371" spans="1:27" s="312" customFormat="1" x14ac:dyDescent="0.25">
      <c r="A371" s="299" t="str">
        <f>Recap!D376</f>
        <v>Dw_366</v>
      </c>
      <c r="B371" s="300">
        <f>Recap!AQ376</f>
        <v>0</v>
      </c>
      <c r="C371" s="300">
        <f>Recap!AR376</f>
        <v>0</v>
      </c>
      <c r="D371" s="300">
        <f>Recap!AS376</f>
        <v>0</v>
      </c>
      <c r="E371" s="301"/>
      <c r="F371" s="301"/>
      <c r="G371" s="301"/>
      <c r="H371" s="300">
        <f>Recap!AU376</f>
        <v>0</v>
      </c>
      <c r="I371" s="300">
        <f>Recap!AV376</f>
        <v>0</v>
      </c>
      <c r="J371" s="300">
        <f>Recap!AW376</f>
        <v>0</v>
      </c>
      <c r="K371" s="301"/>
      <c r="L371" s="301"/>
      <c r="M371" s="301"/>
      <c r="N371" s="300">
        <f>Recap!BB376</f>
        <v>0</v>
      </c>
      <c r="O371" s="300">
        <f>Recap!BC376</f>
        <v>0</v>
      </c>
      <c r="P371" s="300">
        <f>Recap!BD376</f>
        <v>0</v>
      </c>
      <c r="Q371" s="300"/>
      <c r="R371" s="300"/>
      <c r="S371" s="300"/>
      <c r="T371" s="300">
        <f>Recap!BF376</f>
        <v>0</v>
      </c>
      <c r="U371" s="300">
        <f>Recap!BG376</f>
        <v>0</v>
      </c>
      <c r="V371" s="300">
        <f>Recap!BH376</f>
        <v>0</v>
      </c>
      <c r="W371" s="300"/>
      <c r="X371" s="300"/>
      <c r="Y371" s="300"/>
      <c r="Z371" s="298">
        <f>Recap!AO376</f>
        <v>0</v>
      </c>
      <c r="AA371" s="302"/>
    </row>
    <row r="372" spans="1:27" s="312" customFormat="1" x14ac:dyDescent="0.25">
      <c r="A372" s="299" t="str">
        <f>Recap!D377</f>
        <v>Dw_367</v>
      </c>
      <c r="B372" s="300">
        <f>Recap!AQ377</f>
        <v>0</v>
      </c>
      <c r="C372" s="300">
        <f>Recap!AR377</f>
        <v>0</v>
      </c>
      <c r="D372" s="300">
        <f>Recap!AS377</f>
        <v>0</v>
      </c>
      <c r="E372" s="301"/>
      <c r="F372" s="301"/>
      <c r="G372" s="301"/>
      <c r="H372" s="300">
        <f>Recap!AU377</f>
        <v>0</v>
      </c>
      <c r="I372" s="300">
        <f>Recap!AV377</f>
        <v>0</v>
      </c>
      <c r="J372" s="300">
        <f>Recap!AW377</f>
        <v>0</v>
      </c>
      <c r="K372" s="301"/>
      <c r="L372" s="301"/>
      <c r="M372" s="301"/>
      <c r="N372" s="300">
        <f>Recap!BB377</f>
        <v>0</v>
      </c>
      <c r="O372" s="300">
        <f>Recap!BC377</f>
        <v>0</v>
      </c>
      <c r="P372" s="300">
        <f>Recap!BD377</f>
        <v>0</v>
      </c>
      <c r="Q372" s="300"/>
      <c r="R372" s="300"/>
      <c r="S372" s="300"/>
      <c r="T372" s="300">
        <f>Recap!BF377</f>
        <v>0</v>
      </c>
      <c r="U372" s="300">
        <f>Recap!BG377</f>
        <v>0</v>
      </c>
      <c r="V372" s="300">
        <f>Recap!BH377</f>
        <v>0</v>
      </c>
      <c r="W372" s="300"/>
      <c r="X372" s="300"/>
      <c r="Y372" s="300"/>
      <c r="Z372" s="298">
        <f>Recap!AO377</f>
        <v>0</v>
      </c>
      <c r="AA372" s="302"/>
    </row>
    <row r="373" spans="1:27" s="312" customFormat="1" x14ac:dyDescent="0.25">
      <c r="A373" s="299" t="str">
        <f>Recap!D378</f>
        <v>Dw_368</v>
      </c>
      <c r="B373" s="300">
        <f>Recap!AQ378</f>
        <v>0</v>
      </c>
      <c r="C373" s="300">
        <f>Recap!AR378</f>
        <v>0</v>
      </c>
      <c r="D373" s="300">
        <f>Recap!AS378</f>
        <v>0</v>
      </c>
      <c r="E373" s="301"/>
      <c r="F373" s="301"/>
      <c r="G373" s="301"/>
      <c r="H373" s="300">
        <f>Recap!AU378</f>
        <v>0</v>
      </c>
      <c r="I373" s="300">
        <f>Recap!AV378</f>
        <v>0</v>
      </c>
      <c r="J373" s="300">
        <f>Recap!AW378</f>
        <v>0</v>
      </c>
      <c r="K373" s="301"/>
      <c r="L373" s="301"/>
      <c r="M373" s="301"/>
      <c r="N373" s="300">
        <f>Recap!BB378</f>
        <v>0</v>
      </c>
      <c r="O373" s="300">
        <f>Recap!BC378</f>
        <v>0</v>
      </c>
      <c r="P373" s="300">
        <f>Recap!BD378</f>
        <v>0</v>
      </c>
      <c r="Q373" s="300"/>
      <c r="R373" s="300"/>
      <c r="S373" s="300"/>
      <c r="T373" s="300">
        <f>Recap!BF378</f>
        <v>0</v>
      </c>
      <c r="U373" s="300">
        <f>Recap!BG378</f>
        <v>0</v>
      </c>
      <c r="V373" s="300">
        <f>Recap!BH378</f>
        <v>0</v>
      </c>
      <c r="W373" s="300"/>
      <c r="X373" s="300"/>
      <c r="Y373" s="300"/>
      <c r="Z373" s="298">
        <f>Recap!AO378</f>
        <v>0</v>
      </c>
      <c r="AA373" s="302"/>
    </row>
    <row r="374" spans="1:27" s="312" customFormat="1" x14ac:dyDescent="0.25">
      <c r="A374" s="299" t="str">
        <f>Recap!D379</f>
        <v>Dw_369</v>
      </c>
      <c r="B374" s="300">
        <f>Recap!AQ379</f>
        <v>0</v>
      </c>
      <c r="C374" s="300">
        <f>Recap!AR379</f>
        <v>0</v>
      </c>
      <c r="D374" s="300">
        <f>Recap!AS379</f>
        <v>0</v>
      </c>
      <c r="E374" s="301"/>
      <c r="F374" s="301"/>
      <c r="G374" s="301"/>
      <c r="H374" s="300">
        <f>Recap!AU379</f>
        <v>0</v>
      </c>
      <c r="I374" s="300">
        <f>Recap!AV379</f>
        <v>0</v>
      </c>
      <c r="J374" s="300">
        <f>Recap!AW379</f>
        <v>0</v>
      </c>
      <c r="K374" s="301"/>
      <c r="L374" s="301"/>
      <c r="M374" s="301"/>
      <c r="N374" s="300">
        <f>Recap!BB379</f>
        <v>0</v>
      </c>
      <c r="O374" s="300">
        <f>Recap!BC379</f>
        <v>0</v>
      </c>
      <c r="P374" s="300">
        <f>Recap!BD379</f>
        <v>0</v>
      </c>
      <c r="Q374" s="300"/>
      <c r="R374" s="300"/>
      <c r="S374" s="300"/>
      <c r="T374" s="300">
        <f>Recap!BF379</f>
        <v>0</v>
      </c>
      <c r="U374" s="300">
        <f>Recap!BG379</f>
        <v>0</v>
      </c>
      <c r="V374" s="300">
        <f>Recap!BH379</f>
        <v>0</v>
      </c>
      <c r="W374" s="300"/>
      <c r="X374" s="300"/>
      <c r="Y374" s="300"/>
      <c r="Z374" s="298">
        <f>Recap!AO379</f>
        <v>0</v>
      </c>
      <c r="AA374" s="302"/>
    </row>
    <row r="375" spans="1:27" s="312" customFormat="1" x14ac:dyDescent="0.25">
      <c r="A375" s="299" t="str">
        <f>Recap!D380</f>
        <v>Dw_370</v>
      </c>
      <c r="B375" s="300">
        <f>Recap!AQ380</f>
        <v>0</v>
      </c>
      <c r="C375" s="300">
        <f>Recap!AR380</f>
        <v>0</v>
      </c>
      <c r="D375" s="300">
        <f>Recap!AS380</f>
        <v>0</v>
      </c>
      <c r="E375" s="301"/>
      <c r="F375" s="301"/>
      <c r="G375" s="301"/>
      <c r="H375" s="300">
        <f>Recap!AU380</f>
        <v>0</v>
      </c>
      <c r="I375" s="300">
        <f>Recap!AV380</f>
        <v>0</v>
      </c>
      <c r="J375" s="300">
        <f>Recap!AW380</f>
        <v>0</v>
      </c>
      <c r="K375" s="301"/>
      <c r="L375" s="301"/>
      <c r="M375" s="301"/>
      <c r="N375" s="300">
        <f>Recap!BB380</f>
        <v>0</v>
      </c>
      <c r="O375" s="300">
        <f>Recap!BC380</f>
        <v>0</v>
      </c>
      <c r="P375" s="300">
        <f>Recap!BD380</f>
        <v>0</v>
      </c>
      <c r="Q375" s="300"/>
      <c r="R375" s="300"/>
      <c r="S375" s="300"/>
      <c r="T375" s="300">
        <f>Recap!BF380</f>
        <v>0</v>
      </c>
      <c r="U375" s="300">
        <f>Recap!BG380</f>
        <v>0</v>
      </c>
      <c r="V375" s="300">
        <f>Recap!BH380</f>
        <v>0</v>
      </c>
      <c r="W375" s="300"/>
      <c r="X375" s="300"/>
      <c r="Y375" s="300"/>
      <c r="Z375" s="298">
        <f>Recap!AO380</f>
        <v>0</v>
      </c>
      <c r="AA375" s="302"/>
    </row>
    <row r="376" spans="1:27" s="312" customFormat="1" x14ac:dyDescent="0.25">
      <c r="A376" s="299" t="str">
        <f>Recap!D381</f>
        <v>Dw_371</v>
      </c>
      <c r="B376" s="300">
        <f>Recap!AQ381</f>
        <v>0</v>
      </c>
      <c r="C376" s="300">
        <f>Recap!AR381</f>
        <v>0</v>
      </c>
      <c r="D376" s="300">
        <f>Recap!AS381</f>
        <v>0</v>
      </c>
      <c r="E376" s="301"/>
      <c r="F376" s="301"/>
      <c r="G376" s="301"/>
      <c r="H376" s="300">
        <f>Recap!AU381</f>
        <v>0</v>
      </c>
      <c r="I376" s="300">
        <f>Recap!AV381</f>
        <v>0</v>
      </c>
      <c r="J376" s="300">
        <f>Recap!AW381</f>
        <v>0</v>
      </c>
      <c r="K376" s="301"/>
      <c r="L376" s="301"/>
      <c r="M376" s="301"/>
      <c r="N376" s="300">
        <f>Recap!BB381</f>
        <v>0</v>
      </c>
      <c r="O376" s="300">
        <f>Recap!BC381</f>
        <v>0</v>
      </c>
      <c r="P376" s="300">
        <f>Recap!BD381</f>
        <v>0</v>
      </c>
      <c r="Q376" s="300"/>
      <c r="R376" s="300"/>
      <c r="S376" s="300"/>
      <c r="T376" s="300">
        <f>Recap!BF381</f>
        <v>0</v>
      </c>
      <c r="U376" s="300">
        <f>Recap!BG381</f>
        <v>0</v>
      </c>
      <c r="V376" s="300">
        <f>Recap!BH381</f>
        <v>0</v>
      </c>
      <c r="W376" s="300"/>
      <c r="X376" s="300"/>
      <c r="Y376" s="300"/>
      <c r="Z376" s="298">
        <f>Recap!AO381</f>
        <v>0</v>
      </c>
      <c r="AA376" s="302"/>
    </row>
    <row r="377" spans="1:27" s="312" customFormat="1" x14ac:dyDescent="0.25">
      <c r="A377" s="299" t="str">
        <f>Recap!D382</f>
        <v>Dw_372</v>
      </c>
      <c r="B377" s="300">
        <f>Recap!AQ382</f>
        <v>0</v>
      </c>
      <c r="C377" s="300">
        <f>Recap!AR382</f>
        <v>0</v>
      </c>
      <c r="D377" s="300">
        <f>Recap!AS382</f>
        <v>0</v>
      </c>
      <c r="E377" s="301"/>
      <c r="F377" s="301"/>
      <c r="G377" s="301"/>
      <c r="H377" s="300">
        <f>Recap!AU382</f>
        <v>0</v>
      </c>
      <c r="I377" s="300">
        <f>Recap!AV382</f>
        <v>0</v>
      </c>
      <c r="J377" s="300">
        <f>Recap!AW382</f>
        <v>0</v>
      </c>
      <c r="K377" s="301"/>
      <c r="L377" s="301"/>
      <c r="M377" s="301"/>
      <c r="N377" s="300">
        <f>Recap!BB382</f>
        <v>0</v>
      </c>
      <c r="O377" s="300">
        <f>Recap!BC382</f>
        <v>0</v>
      </c>
      <c r="P377" s="300">
        <f>Recap!BD382</f>
        <v>0</v>
      </c>
      <c r="Q377" s="300"/>
      <c r="R377" s="300"/>
      <c r="S377" s="300"/>
      <c r="T377" s="300">
        <f>Recap!BF382</f>
        <v>0</v>
      </c>
      <c r="U377" s="300">
        <f>Recap!BG382</f>
        <v>0</v>
      </c>
      <c r="V377" s="300">
        <f>Recap!BH382</f>
        <v>0</v>
      </c>
      <c r="W377" s="300"/>
      <c r="X377" s="300"/>
      <c r="Y377" s="300"/>
      <c r="Z377" s="298">
        <f>Recap!AO382</f>
        <v>0</v>
      </c>
      <c r="AA377" s="302"/>
    </row>
    <row r="378" spans="1:27" s="312" customFormat="1" x14ac:dyDescent="0.25">
      <c r="A378" s="299" t="str">
        <f>Recap!D383</f>
        <v>Dw_373</v>
      </c>
      <c r="B378" s="300">
        <f>Recap!AQ383</f>
        <v>0</v>
      </c>
      <c r="C378" s="300">
        <f>Recap!AR383</f>
        <v>0</v>
      </c>
      <c r="D378" s="300">
        <f>Recap!AS383</f>
        <v>0</v>
      </c>
      <c r="E378" s="301"/>
      <c r="F378" s="301"/>
      <c r="G378" s="301"/>
      <c r="H378" s="300">
        <f>Recap!AU383</f>
        <v>0</v>
      </c>
      <c r="I378" s="300">
        <f>Recap!AV383</f>
        <v>0</v>
      </c>
      <c r="J378" s="300">
        <f>Recap!AW383</f>
        <v>0</v>
      </c>
      <c r="K378" s="301"/>
      <c r="L378" s="301"/>
      <c r="M378" s="301"/>
      <c r="N378" s="300">
        <f>Recap!BB383</f>
        <v>0</v>
      </c>
      <c r="O378" s="300">
        <f>Recap!BC383</f>
        <v>0</v>
      </c>
      <c r="P378" s="300">
        <f>Recap!BD383</f>
        <v>0</v>
      </c>
      <c r="Q378" s="300"/>
      <c r="R378" s="300"/>
      <c r="S378" s="300"/>
      <c r="T378" s="300">
        <f>Recap!BF383</f>
        <v>0</v>
      </c>
      <c r="U378" s="300">
        <f>Recap!BG383</f>
        <v>0</v>
      </c>
      <c r="V378" s="300">
        <f>Recap!BH383</f>
        <v>0</v>
      </c>
      <c r="W378" s="300"/>
      <c r="X378" s="300"/>
      <c r="Y378" s="300"/>
      <c r="Z378" s="298">
        <f>Recap!AO383</f>
        <v>0</v>
      </c>
      <c r="AA378" s="302"/>
    </row>
    <row r="379" spans="1:27" s="312" customFormat="1" x14ac:dyDescent="0.25">
      <c r="A379" s="299" t="str">
        <f>Recap!D384</f>
        <v>Dw_374</v>
      </c>
      <c r="B379" s="300">
        <f>Recap!AQ384</f>
        <v>0</v>
      </c>
      <c r="C379" s="300">
        <f>Recap!AR384</f>
        <v>0</v>
      </c>
      <c r="D379" s="300">
        <f>Recap!AS384</f>
        <v>0</v>
      </c>
      <c r="E379" s="301"/>
      <c r="F379" s="301"/>
      <c r="G379" s="301"/>
      <c r="H379" s="300">
        <f>Recap!AU384</f>
        <v>0</v>
      </c>
      <c r="I379" s="300">
        <f>Recap!AV384</f>
        <v>0</v>
      </c>
      <c r="J379" s="300">
        <f>Recap!AW384</f>
        <v>0</v>
      </c>
      <c r="K379" s="301"/>
      <c r="L379" s="301"/>
      <c r="M379" s="301"/>
      <c r="N379" s="300">
        <f>Recap!BB384</f>
        <v>0</v>
      </c>
      <c r="O379" s="300">
        <f>Recap!BC384</f>
        <v>0</v>
      </c>
      <c r="P379" s="300">
        <f>Recap!BD384</f>
        <v>0</v>
      </c>
      <c r="Q379" s="300"/>
      <c r="R379" s="300"/>
      <c r="S379" s="300"/>
      <c r="T379" s="300">
        <f>Recap!BF384</f>
        <v>0</v>
      </c>
      <c r="U379" s="300">
        <f>Recap!BG384</f>
        <v>0</v>
      </c>
      <c r="V379" s="300">
        <f>Recap!BH384</f>
        <v>0</v>
      </c>
      <c r="W379" s="300"/>
      <c r="X379" s="300"/>
      <c r="Y379" s="300"/>
      <c r="Z379" s="298">
        <f>Recap!AO384</f>
        <v>0</v>
      </c>
      <c r="AA379" s="302"/>
    </row>
    <row r="380" spans="1:27" s="312" customFormat="1" x14ac:dyDescent="0.25">
      <c r="A380" s="299" t="str">
        <f>Recap!D385</f>
        <v>Dw_375</v>
      </c>
      <c r="B380" s="300">
        <f>Recap!AQ385</f>
        <v>0</v>
      </c>
      <c r="C380" s="300">
        <f>Recap!AR385</f>
        <v>0</v>
      </c>
      <c r="D380" s="300">
        <f>Recap!AS385</f>
        <v>0</v>
      </c>
      <c r="E380" s="301"/>
      <c r="F380" s="301"/>
      <c r="G380" s="301"/>
      <c r="H380" s="300">
        <f>Recap!AU385</f>
        <v>0</v>
      </c>
      <c r="I380" s="300">
        <f>Recap!AV385</f>
        <v>0</v>
      </c>
      <c r="J380" s="300">
        <f>Recap!AW385</f>
        <v>0</v>
      </c>
      <c r="K380" s="301"/>
      <c r="L380" s="301"/>
      <c r="M380" s="301"/>
      <c r="N380" s="300">
        <f>Recap!BB385</f>
        <v>0</v>
      </c>
      <c r="O380" s="300">
        <f>Recap!BC385</f>
        <v>0</v>
      </c>
      <c r="P380" s="300">
        <f>Recap!BD385</f>
        <v>0</v>
      </c>
      <c r="Q380" s="300"/>
      <c r="R380" s="300"/>
      <c r="S380" s="300"/>
      <c r="T380" s="300">
        <f>Recap!BF385</f>
        <v>0</v>
      </c>
      <c r="U380" s="300">
        <f>Recap!BG385</f>
        <v>0</v>
      </c>
      <c r="V380" s="300">
        <f>Recap!BH385</f>
        <v>0</v>
      </c>
      <c r="W380" s="300"/>
      <c r="X380" s="300"/>
      <c r="Y380" s="300"/>
      <c r="Z380" s="298">
        <f>Recap!AO385</f>
        <v>0</v>
      </c>
      <c r="AA380" s="302"/>
    </row>
    <row r="381" spans="1:27" s="312" customFormat="1" x14ac:dyDescent="0.25">
      <c r="A381" s="299" t="str">
        <f>Recap!D386</f>
        <v>Dw_376</v>
      </c>
      <c r="B381" s="300">
        <f>Recap!AQ386</f>
        <v>0</v>
      </c>
      <c r="C381" s="300">
        <f>Recap!AR386</f>
        <v>0</v>
      </c>
      <c r="D381" s="300">
        <f>Recap!AS386</f>
        <v>0</v>
      </c>
      <c r="E381" s="301"/>
      <c r="F381" s="301"/>
      <c r="G381" s="301"/>
      <c r="H381" s="300">
        <f>Recap!AU386</f>
        <v>0</v>
      </c>
      <c r="I381" s="300">
        <f>Recap!AV386</f>
        <v>0</v>
      </c>
      <c r="J381" s="300">
        <f>Recap!AW386</f>
        <v>0</v>
      </c>
      <c r="K381" s="301"/>
      <c r="L381" s="301"/>
      <c r="M381" s="301"/>
      <c r="N381" s="300">
        <f>Recap!BB386</f>
        <v>0</v>
      </c>
      <c r="O381" s="300">
        <f>Recap!BC386</f>
        <v>0</v>
      </c>
      <c r="P381" s="300">
        <f>Recap!BD386</f>
        <v>0</v>
      </c>
      <c r="Q381" s="300"/>
      <c r="R381" s="300"/>
      <c r="S381" s="300"/>
      <c r="T381" s="300">
        <f>Recap!BF386</f>
        <v>0</v>
      </c>
      <c r="U381" s="300">
        <f>Recap!BG386</f>
        <v>0</v>
      </c>
      <c r="V381" s="300">
        <f>Recap!BH386</f>
        <v>0</v>
      </c>
      <c r="W381" s="300"/>
      <c r="X381" s="300"/>
      <c r="Y381" s="300"/>
      <c r="Z381" s="298">
        <f>Recap!AO386</f>
        <v>0</v>
      </c>
      <c r="AA381" s="302"/>
    </row>
    <row r="382" spans="1:27" s="312" customFormat="1" x14ac:dyDescent="0.25">
      <c r="A382" s="299" t="str">
        <f>Recap!D387</f>
        <v>Dw_377</v>
      </c>
      <c r="B382" s="300">
        <f>Recap!AQ387</f>
        <v>0</v>
      </c>
      <c r="C382" s="300">
        <f>Recap!AR387</f>
        <v>0</v>
      </c>
      <c r="D382" s="300">
        <f>Recap!AS387</f>
        <v>0</v>
      </c>
      <c r="E382" s="301"/>
      <c r="F382" s="301"/>
      <c r="G382" s="301"/>
      <c r="H382" s="300">
        <f>Recap!AU387</f>
        <v>0</v>
      </c>
      <c r="I382" s="300">
        <f>Recap!AV387</f>
        <v>0</v>
      </c>
      <c r="J382" s="300">
        <f>Recap!AW387</f>
        <v>0</v>
      </c>
      <c r="K382" s="301"/>
      <c r="L382" s="301"/>
      <c r="M382" s="301"/>
      <c r="N382" s="300">
        <f>Recap!BB387</f>
        <v>0</v>
      </c>
      <c r="O382" s="300">
        <f>Recap!BC387</f>
        <v>0</v>
      </c>
      <c r="P382" s="300">
        <f>Recap!BD387</f>
        <v>0</v>
      </c>
      <c r="Q382" s="300"/>
      <c r="R382" s="300"/>
      <c r="S382" s="300"/>
      <c r="T382" s="300">
        <f>Recap!BF387</f>
        <v>0</v>
      </c>
      <c r="U382" s="300">
        <f>Recap!BG387</f>
        <v>0</v>
      </c>
      <c r="V382" s="300">
        <f>Recap!BH387</f>
        <v>0</v>
      </c>
      <c r="W382" s="300"/>
      <c r="X382" s="300"/>
      <c r="Y382" s="300"/>
      <c r="Z382" s="298">
        <f>Recap!AO387</f>
        <v>0</v>
      </c>
      <c r="AA382" s="302"/>
    </row>
    <row r="383" spans="1:27" s="312" customFormat="1" x14ac:dyDescent="0.25">
      <c r="A383" s="299" t="str">
        <f>Recap!D388</f>
        <v>Dw_378</v>
      </c>
      <c r="B383" s="300">
        <f>Recap!AQ388</f>
        <v>0</v>
      </c>
      <c r="C383" s="300">
        <f>Recap!AR388</f>
        <v>0</v>
      </c>
      <c r="D383" s="300">
        <f>Recap!AS388</f>
        <v>0</v>
      </c>
      <c r="E383" s="301"/>
      <c r="F383" s="301"/>
      <c r="G383" s="301"/>
      <c r="H383" s="300">
        <f>Recap!AU388</f>
        <v>0</v>
      </c>
      <c r="I383" s="300">
        <f>Recap!AV388</f>
        <v>0</v>
      </c>
      <c r="J383" s="300">
        <f>Recap!AW388</f>
        <v>0</v>
      </c>
      <c r="K383" s="301"/>
      <c r="L383" s="301"/>
      <c r="M383" s="301"/>
      <c r="N383" s="300">
        <f>Recap!BB388</f>
        <v>0</v>
      </c>
      <c r="O383" s="300">
        <f>Recap!BC388</f>
        <v>0</v>
      </c>
      <c r="P383" s="300">
        <f>Recap!BD388</f>
        <v>0</v>
      </c>
      <c r="Q383" s="300"/>
      <c r="R383" s="300"/>
      <c r="S383" s="300"/>
      <c r="T383" s="300">
        <f>Recap!BF388</f>
        <v>0</v>
      </c>
      <c r="U383" s="300">
        <f>Recap!BG388</f>
        <v>0</v>
      </c>
      <c r="V383" s="300">
        <f>Recap!BH388</f>
        <v>0</v>
      </c>
      <c r="W383" s="300"/>
      <c r="X383" s="300"/>
      <c r="Y383" s="300"/>
      <c r="Z383" s="298">
        <f>Recap!AO388</f>
        <v>0</v>
      </c>
      <c r="AA383" s="302"/>
    </row>
    <row r="384" spans="1:27" s="312" customFormat="1" x14ac:dyDescent="0.25">
      <c r="A384" s="299" t="str">
        <f>Recap!D389</f>
        <v>Dw_379</v>
      </c>
      <c r="B384" s="300">
        <f>Recap!AQ389</f>
        <v>0</v>
      </c>
      <c r="C384" s="300">
        <f>Recap!AR389</f>
        <v>0</v>
      </c>
      <c r="D384" s="300">
        <f>Recap!AS389</f>
        <v>0</v>
      </c>
      <c r="E384" s="301"/>
      <c r="F384" s="301"/>
      <c r="G384" s="301"/>
      <c r="H384" s="300">
        <f>Recap!AU389</f>
        <v>0</v>
      </c>
      <c r="I384" s="300">
        <f>Recap!AV389</f>
        <v>0</v>
      </c>
      <c r="J384" s="300">
        <f>Recap!AW389</f>
        <v>0</v>
      </c>
      <c r="K384" s="301"/>
      <c r="L384" s="301"/>
      <c r="M384" s="301"/>
      <c r="N384" s="300">
        <f>Recap!BB389</f>
        <v>0</v>
      </c>
      <c r="O384" s="300">
        <f>Recap!BC389</f>
        <v>0</v>
      </c>
      <c r="P384" s="300">
        <f>Recap!BD389</f>
        <v>0</v>
      </c>
      <c r="Q384" s="300"/>
      <c r="R384" s="300"/>
      <c r="S384" s="300"/>
      <c r="T384" s="300">
        <f>Recap!BF389</f>
        <v>0</v>
      </c>
      <c r="U384" s="300">
        <f>Recap!BG389</f>
        <v>0</v>
      </c>
      <c r="V384" s="300">
        <f>Recap!BH389</f>
        <v>0</v>
      </c>
      <c r="W384" s="300"/>
      <c r="X384" s="300"/>
      <c r="Y384" s="300"/>
      <c r="Z384" s="298">
        <f>Recap!AO389</f>
        <v>0</v>
      </c>
      <c r="AA384" s="302"/>
    </row>
    <row r="385" spans="1:27" s="312" customFormat="1" x14ac:dyDescent="0.25">
      <c r="A385" s="299" t="str">
        <f>Recap!D390</f>
        <v>Dw_380</v>
      </c>
      <c r="B385" s="300">
        <f>Recap!AQ390</f>
        <v>0</v>
      </c>
      <c r="C385" s="300">
        <f>Recap!AR390</f>
        <v>0</v>
      </c>
      <c r="D385" s="300">
        <f>Recap!AS390</f>
        <v>0</v>
      </c>
      <c r="E385" s="301"/>
      <c r="F385" s="301"/>
      <c r="G385" s="301"/>
      <c r="H385" s="300">
        <f>Recap!AU390</f>
        <v>0</v>
      </c>
      <c r="I385" s="300">
        <f>Recap!AV390</f>
        <v>0</v>
      </c>
      <c r="J385" s="300">
        <f>Recap!AW390</f>
        <v>0</v>
      </c>
      <c r="K385" s="301"/>
      <c r="L385" s="301"/>
      <c r="M385" s="301"/>
      <c r="N385" s="300">
        <f>Recap!BB390</f>
        <v>0</v>
      </c>
      <c r="O385" s="300">
        <f>Recap!BC390</f>
        <v>0</v>
      </c>
      <c r="P385" s="300">
        <f>Recap!BD390</f>
        <v>0</v>
      </c>
      <c r="Q385" s="300"/>
      <c r="R385" s="300"/>
      <c r="S385" s="300"/>
      <c r="T385" s="300">
        <f>Recap!BF390</f>
        <v>0</v>
      </c>
      <c r="U385" s="300">
        <f>Recap!BG390</f>
        <v>0</v>
      </c>
      <c r="V385" s="300">
        <f>Recap!BH390</f>
        <v>0</v>
      </c>
      <c r="W385" s="300"/>
      <c r="X385" s="300"/>
      <c r="Y385" s="300"/>
      <c r="Z385" s="298">
        <f>Recap!AO390</f>
        <v>0</v>
      </c>
      <c r="AA385" s="302"/>
    </row>
    <row r="386" spans="1:27" s="312" customFormat="1" x14ac:dyDescent="0.25">
      <c r="A386" s="299" t="str">
        <f>Recap!D391</f>
        <v>Dw_381</v>
      </c>
      <c r="B386" s="300">
        <f>Recap!AQ391</f>
        <v>0</v>
      </c>
      <c r="C386" s="300">
        <f>Recap!AR391</f>
        <v>0</v>
      </c>
      <c r="D386" s="300">
        <f>Recap!AS391</f>
        <v>0</v>
      </c>
      <c r="E386" s="301"/>
      <c r="F386" s="301"/>
      <c r="G386" s="301"/>
      <c r="H386" s="300">
        <f>Recap!AU391</f>
        <v>0</v>
      </c>
      <c r="I386" s="300">
        <f>Recap!AV391</f>
        <v>0</v>
      </c>
      <c r="J386" s="300">
        <f>Recap!AW391</f>
        <v>0</v>
      </c>
      <c r="K386" s="301"/>
      <c r="L386" s="301"/>
      <c r="M386" s="301"/>
      <c r="N386" s="300">
        <f>Recap!BB391</f>
        <v>0</v>
      </c>
      <c r="O386" s="300">
        <f>Recap!BC391</f>
        <v>0</v>
      </c>
      <c r="P386" s="300">
        <f>Recap!BD391</f>
        <v>0</v>
      </c>
      <c r="Q386" s="300"/>
      <c r="R386" s="300"/>
      <c r="S386" s="300"/>
      <c r="T386" s="300">
        <f>Recap!BF391</f>
        <v>0</v>
      </c>
      <c r="U386" s="300">
        <f>Recap!BG391</f>
        <v>0</v>
      </c>
      <c r="V386" s="300">
        <f>Recap!BH391</f>
        <v>0</v>
      </c>
      <c r="W386" s="300"/>
      <c r="X386" s="300"/>
      <c r="Y386" s="300"/>
      <c r="Z386" s="298">
        <f>Recap!AO391</f>
        <v>0</v>
      </c>
      <c r="AA386" s="302"/>
    </row>
    <row r="387" spans="1:27" s="312" customFormat="1" x14ac:dyDescent="0.25">
      <c r="A387" s="299" t="str">
        <f>Recap!D392</f>
        <v>Dw_382</v>
      </c>
      <c r="B387" s="300">
        <f>Recap!AQ392</f>
        <v>0</v>
      </c>
      <c r="C387" s="300">
        <f>Recap!AR392</f>
        <v>0</v>
      </c>
      <c r="D387" s="300">
        <f>Recap!AS392</f>
        <v>0</v>
      </c>
      <c r="E387" s="301"/>
      <c r="F387" s="301"/>
      <c r="G387" s="301"/>
      <c r="H387" s="300">
        <f>Recap!AU392</f>
        <v>0</v>
      </c>
      <c r="I387" s="300">
        <f>Recap!AV392</f>
        <v>0</v>
      </c>
      <c r="J387" s="300">
        <f>Recap!AW392</f>
        <v>0</v>
      </c>
      <c r="K387" s="301"/>
      <c r="L387" s="301"/>
      <c r="M387" s="301"/>
      <c r="N387" s="300">
        <f>Recap!BB392</f>
        <v>0</v>
      </c>
      <c r="O387" s="300">
        <f>Recap!BC392</f>
        <v>0</v>
      </c>
      <c r="P387" s="300">
        <f>Recap!BD392</f>
        <v>0</v>
      </c>
      <c r="Q387" s="300"/>
      <c r="R387" s="300"/>
      <c r="S387" s="300"/>
      <c r="T387" s="300">
        <f>Recap!BF392</f>
        <v>0</v>
      </c>
      <c r="U387" s="300">
        <f>Recap!BG392</f>
        <v>0</v>
      </c>
      <c r="V387" s="300">
        <f>Recap!BH392</f>
        <v>0</v>
      </c>
      <c r="W387" s="300"/>
      <c r="X387" s="300"/>
      <c r="Y387" s="300"/>
      <c r="Z387" s="298">
        <f>Recap!AO392</f>
        <v>0</v>
      </c>
      <c r="AA387" s="302"/>
    </row>
    <row r="388" spans="1:27" s="312" customFormat="1" x14ac:dyDescent="0.25">
      <c r="A388" s="299" t="str">
        <f>Recap!D393</f>
        <v>Dw_383</v>
      </c>
      <c r="B388" s="300">
        <f>Recap!AQ393</f>
        <v>0</v>
      </c>
      <c r="C388" s="300">
        <f>Recap!AR393</f>
        <v>0</v>
      </c>
      <c r="D388" s="300">
        <f>Recap!AS393</f>
        <v>0</v>
      </c>
      <c r="E388" s="301"/>
      <c r="F388" s="301"/>
      <c r="G388" s="301"/>
      <c r="H388" s="300">
        <f>Recap!AU393</f>
        <v>0</v>
      </c>
      <c r="I388" s="300">
        <f>Recap!AV393</f>
        <v>0</v>
      </c>
      <c r="J388" s="300">
        <f>Recap!AW393</f>
        <v>0</v>
      </c>
      <c r="K388" s="301"/>
      <c r="L388" s="301"/>
      <c r="M388" s="301"/>
      <c r="N388" s="300">
        <f>Recap!BB393</f>
        <v>0</v>
      </c>
      <c r="O388" s="300">
        <f>Recap!BC393</f>
        <v>0</v>
      </c>
      <c r="P388" s="300">
        <f>Recap!BD393</f>
        <v>0</v>
      </c>
      <c r="Q388" s="300"/>
      <c r="R388" s="300"/>
      <c r="S388" s="300"/>
      <c r="T388" s="300">
        <f>Recap!BF393</f>
        <v>0</v>
      </c>
      <c r="U388" s="300">
        <f>Recap!BG393</f>
        <v>0</v>
      </c>
      <c r="V388" s="300">
        <f>Recap!BH393</f>
        <v>0</v>
      </c>
      <c r="W388" s="300"/>
      <c r="X388" s="300"/>
      <c r="Y388" s="300"/>
      <c r="Z388" s="298">
        <f>Recap!AO393</f>
        <v>0</v>
      </c>
      <c r="AA388" s="302"/>
    </row>
    <row r="389" spans="1:27" s="312" customFormat="1" x14ac:dyDescent="0.25">
      <c r="A389" s="299" t="str">
        <f>Recap!D394</f>
        <v>Dw_384</v>
      </c>
      <c r="B389" s="300">
        <f>Recap!AQ394</f>
        <v>0</v>
      </c>
      <c r="C389" s="300">
        <f>Recap!AR394</f>
        <v>0</v>
      </c>
      <c r="D389" s="300">
        <f>Recap!AS394</f>
        <v>0</v>
      </c>
      <c r="E389" s="301"/>
      <c r="F389" s="301"/>
      <c r="G389" s="301"/>
      <c r="H389" s="300">
        <f>Recap!AU394</f>
        <v>0</v>
      </c>
      <c r="I389" s="300">
        <f>Recap!AV394</f>
        <v>0</v>
      </c>
      <c r="J389" s="300">
        <f>Recap!AW394</f>
        <v>0</v>
      </c>
      <c r="K389" s="301"/>
      <c r="L389" s="301"/>
      <c r="M389" s="301"/>
      <c r="N389" s="300">
        <f>Recap!BB394</f>
        <v>0</v>
      </c>
      <c r="O389" s="300">
        <f>Recap!BC394</f>
        <v>0</v>
      </c>
      <c r="P389" s="300">
        <f>Recap!BD394</f>
        <v>0</v>
      </c>
      <c r="Q389" s="300"/>
      <c r="R389" s="300"/>
      <c r="S389" s="300"/>
      <c r="T389" s="300">
        <f>Recap!BF394</f>
        <v>0</v>
      </c>
      <c r="U389" s="300">
        <f>Recap!BG394</f>
        <v>0</v>
      </c>
      <c r="V389" s="300">
        <f>Recap!BH394</f>
        <v>0</v>
      </c>
      <c r="W389" s="300"/>
      <c r="X389" s="300"/>
      <c r="Y389" s="300"/>
      <c r="Z389" s="298">
        <f>Recap!AO394</f>
        <v>0</v>
      </c>
      <c r="AA389" s="302"/>
    </row>
    <row r="390" spans="1:27" s="312" customFormat="1" x14ac:dyDescent="0.25">
      <c r="A390" s="299" t="str">
        <f>Recap!D395</f>
        <v>Dw_385</v>
      </c>
      <c r="B390" s="300">
        <f>Recap!AQ395</f>
        <v>0</v>
      </c>
      <c r="C390" s="300">
        <f>Recap!AR395</f>
        <v>0</v>
      </c>
      <c r="D390" s="300">
        <f>Recap!AS395</f>
        <v>0</v>
      </c>
      <c r="E390" s="301"/>
      <c r="F390" s="301"/>
      <c r="G390" s="301"/>
      <c r="H390" s="300">
        <f>Recap!AU395</f>
        <v>0</v>
      </c>
      <c r="I390" s="300">
        <f>Recap!AV395</f>
        <v>0</v>
      </c>
      <c r="J390" s="300">
        <f>Recap!AW395</f>
        <v>0</v>
      </c>
      <c r="K390" s="301"/>
      <c r="L390" s="301"/>
      <c r="M390" s="301"/>
      <c r="N390" s="300">
        <f>Recap!BB395</f>
        <v>0</v>
      </c>
      <c r="O390" s="300">
        <f>Recap!BC395</f>
        <v>0</v>
      </c>
      <c r="P390" s="300">
        <f>Recap!BD395</f>
        <v>0</v>
      </c>
      <c r="Q390" s="300"/>
      <c r="R390" s="300"/>
      <c r="S390" s="300"/>
      <c r="T390" s="300">
        <f>Recap!BF395</f>
        <v>0</v>
      </c>
      <c r="U390" s="300">
        <f>Recap!BG395</f>
        <v>0</v>
      </c>
      <c r="V390" s="300">
        <f>Recap!BH395</f>
        <v>0</v>
      </c>
      <c r="W390" s="300"/>
      <c r="X390" s="300"/>
      <c r="Y390" s="300"/>
      <c r="Z390" s="298">
        <f>Recap!AO395</f>
        <v>0</v>
      </c>
      <c r="AA390" s="302"/>
    </row>
    <row r="391" spans="1:27" s="312" customFormat="1" x14ac:dyDescent="0.25">
      <c r="A391" s="299" t="str">
        <f>Recap!D396</f>
        <v>Dw_386</v>
      </c>
      <c r="B391" s="300">
        <f>Recap!AQ396</f>
        <v>0</v>
      </c>
      <c r="C391" s="300">
        <f>Recap!AR396</f>
        <v>0</v>
      </c>
      <c r="D391" s="300">
        <f>Recap!AS396</f>
        <v>0</v>
      </c>
      <c r="E391" s="301"/>
      <c r="F391" s="301"/>
      <c r="G391" s="301"/>
      <c r="H391" s="300">
        <f>Recap!AU396</f>
        <v>0</v>
      </c>
      <c r="I391" s="300">
        <f>Recap!AV396</f>
        <v>0</v>
      </c>
      <c r="J391" s="300">
        <f>Recap!AW396</f>
        <v>0</v>
      </c>
      <c r="K391" s="301"/>
      <c r="L391" s="301"/>
      <c r="M391" s="301"/>
      <c r="N391" s="300">
        <f>Recap!BB396</f>
        <v>0</v>
      </c>
      <c r="O391" s="300">
        <f>Recap!BC396</f>
        <v>0</v>
      </c>
      <c r="P391" s="300">
        <f>Recap!BD396</f>
        <v>0</v>
      </c>
      <c r="Q391" s="300"/>
      <c r="R391" s="300"/>
      <c r="S391" s="300"/>
      <c r="T391" s="300">
        <f>Recap!BF396</f>
        <v>0</v>
      </c>
      <c r="U391" s="300">
        <f>Recap!BG396</f>
        <v>0</v>
      </c>
      <c r="V391" s="300">
        <f>Recap!BH396</f>
        <v>0</v>
      </c>
      <c r="W391" s="300"/>
      <c r="X391" s="300"/>
      <c r="Y391" s="300"/>
      <c r="Z391" s="298">
        <f>Recap!AO396</f>
        <v>0</v>
      </c>
      <c r="AA391" s="302"/>
    </row>
    <row r="392" spans="1:27" s="312" customFormat="1" x14ac:dyDescent="0.25">
      <c r="A392" s="299" t="str">
        <f>Recap!D397</f>
        <v>Dw_387</v>
      </c>
      <c r="B392" s="300">
        <f>Recap!AQ397</f>
        <v>0</v>
      </c>
      <c r="C392" s="300">
        <f>Recap!AR397</f>
        <v>0</v>
      </c>
      <c r="D392" s="300">
        <f>Recap!AS397</f>
        <v>0</v>
      </c>
      <c r="E392" s="301"/>
      <c r="F392" s="301"/>
      <c r="G392" s="301"/>
      <c r="H392" s="300">
        <f>Recap!AU397</f>
        <v>0</v>
      </c>
      <c r="I392" s="300">
        <f>Recap!AV397</f>
        <v>0</v>
      </c>
      <c r="J392" s="300">
        <f>Recap!AW397</f>
        <v>0</v>
      </c>
      <c r="K392" s="301"/>
      <c r="L392" s="301"/>
      <c r="M392" s="301"/>
      <c r="N392" s="300">
        <f>Recap!BB397</f>
        <v>0</v>
      </c>
      <c r="O392" s="300">
        <f>Recap!BC397</f>
        <v>0</v>
      </c>
      <c r="P392" s="300">
        <f>Recap!BD397</f>
        <v>0</v>
      </c>
      <c r="Q392" s="300"/>
      <c r="R392" s="300"/>
      <c r="S392" s="300"/>
      <c r="T392" s="300">
        <f>Recap!BF397</f>
        <v>0</v>
      </c>
      <c r="U392" s="300">
        <f>Recap!BG397</f>
        <v>0</v>
      </c>
      <c r="V392" s="300">
        <f>Recap!BH397</f>
        <v>0</v>
      </c>
      <c r="W392" s="300"/>
      <c r="X392" s="300"/>
      <c r="Y392" s="300"/>
      <c r="Z392" s="298">
        <f>Recap!AO397</f>
        <v>0</v>
      </c>
      <c r="AA392" s="302"/>
    </row>
    <row r="393" spans="1:27" s="312" customFormat="1" x14ac:dyDescent="0.25">
      <c r="A393" s="299" t="str">
        <f>Recap!D398</f>
        <v>Dw_388</v>
      </c>
      <c r="B393" s="300">
        <f>Recap!AQ398</f>
        <v>0</v>
      </c>
      <c r="C393" s="300">
        <f>Recap!AR398</f>
        <v>0</v>
      </c>
      <c r="D393" s="300">
        <f>Recap!AS398</f>
        <v>0</v>
      </c>
      <c r="E393" s="301"/>
      <c r="F393" s="301"/>
      <c r="G393" s="301"/>
      <c r="H393" s="300">
        <f>Recap!AU398</f>
        <v>0</v>
      </c>
      <c r="I393" s="300">
        <f>Recap!AV398</f>
        <v>0</v>
      </c>
      <c r="J393" s="300">
        <f>Recap!AW398</f>
        <v>0</v>
      </c>
      <c r="K393" s="301"/>
      <c r="L393" s="301"/>
      <c r="M393" s="301"/>
      <c r="N393" s="300">
        <f>Recap!BB398</f>
        <v>0</v>
      </c>
      <c r="O393" s="300">
        <f>Recap!BC398</f>
        <v>0</v>
      </c>
      <c r="P393" s="300">
        <f>Recap!BD398</f>
        <v>0</v>
      </c>
      <c r="Q393" s="300"/>
      <c r="R393" s="300"/>
      <c r="S393" s="300"/>
      <c r="T393" s="300">
        <f>Recap!BF398</f>
        <v>0</v>
      </c>
      <c r="U393" s="300">
        <f>Recap!BG398</f>
        <v>0</v>
      </c>
      <c r="V393" s="300">
        <f>Recap!BH398</f>
        <v>0</v>
      </c>
      <c r="W393" s="300"/>
      <c r="X393" s="300"/>
      <c r="Y393" s="300"/>
      <c r="Z393" s="298">
        <f>Recap!AO398</f>
        <v>0</v>
      </c>
      <c r="AA393" s="302"/>
    </row>
    <row r="394" spans="1:27" s="312" customFormat="1" x14ac:dyDescent="0.25">
      <c r="A394" s="299" t="str">
        <f>Recap!D399</f>
        <v>Dw_389</v>
      </c>
      <c r="B394" s="300">
        <f>Recap!AQ399</f>
        <v>0</v>
      </c>
      <c r="C394" s="300">
        <f>Recap!AR399</f>
        <v>0</v>
      </c>
      <c r="D394" s="300">
        <f>Recap!AS399</f>
        <v>0</v>
      </c>
      <c r="E394" s="301"/>
      <c r="F394" s="301"/>
      <c r="G394" s="301"/>
      <c r="H394" s="300">
        <f>Recap!AU399</f>
        <v>0</v>
      </c>
      <c r="I394" s="300">
        <f>Recap!AV399</f>
        <v>0</v>
      </c>
      <c r="J394" s="300">
        <f>Recap!AW399</f>
        <v>0</v>
      </c>
      <c r="K394" s="301"/>
      <c r="L394" s="301"/>
      <c r="M394" s="301"/>
      <c r="N394" s="300">
        <f>Recap!BB399</f>
        <v>0</v>
      </c>
      <c r="O394" s="300">
        <f>Recap!BC399</f>
        <v>0</v>
      </c>
      <c r="P394" s="300">
        <f>Recap!BD399</f>
        <v>0</v>
      </c>
      <c r="Q394" s="300"/>
      <c r="R394" s="300"/>
      <c r="S394" s="300"/>
      <c r="T394" s="300">
        <f>Recap!BF399</f>
        <v>0</v>
      </c>
      <c r="U394" s="300">
        <f>Recap!BG399</f>
        <v>0</v>
      </c>
      <c r="V394" s="300">
        <f>Recap!BH399</f>
        <v>0</v>
      </c>
      <c r="W394" s="300"/>
      <c r="X394" s="300"/>
      <c r="Y394" s="300"/>
      <c r="Z394" s="298">
        <f>Recap!AO399</f>
        <v>0</v>
      </c>
      <c r="AA394" s="302"/>
    </row>
    <row r="395" spans="1:27" s="312" customFormat="1" x14ac:dyDescent="0.25">
      <c r="A395" s="299" t="str">
        <f>Recap!D400</f>
        <v>Dw_390</v>
      </c>
      <c r="B395" s="300">
        <f>Recap!AQ400</f>
        <v>0</v>
      </c>
      <c r="C395" s="300">
        <f>Recap!AR400</f>
        <v>0</v>
      </c>
      <c r="D395" s="300">
        <f>Recap!AS400</f>
        <v>0</v>
      </c>
      <c r="E395" s="301"/>
      <c r="F395" s="301"/>
      <c r="G395" s="301"/>
      <c r="H395" s="300">
        <f>Recap!AU400</f>
        <v>0</v>
      </c>
      <c r="I395" s="300">
        <f>Recap!AV400</f>
        <v>0</v>
      </c>
      <c r="J395" s="300">
        <f>Recap!AW400</f>
        <v>0</v>
      </c>
      <c r="K395" s="301"/>
      <c r="L395" s="301"/>
      <c r="M395" s="301"/>
      <c r="N395" s="300">
        <f>Recap!BB400</f>
        <v>0</v>
      </c>
      <c r="O395" s="300">
        <f>Recap!BC400</f>
        <v>0</v>
      </c>
      <c r="P395" s="300">
        <f>Recap!BD400</f>
        <v>0</v>
      </c>
      <c r="Q395" s="300"/>
      <c r="R395" s="300"/>
      <c r="S395" s="300"/>
      <c r="T395" s="300">
        <f>Recap!BF400</f>
        <v>0</v>
      </c>
      <c r="U395" s="300">
        <f>Recap!BG400</f>
        <v>0</v>
      </c>
      <c r="V395" s="300">
        <f>Recap!BH400</f>
        <v>0</v>
      </c>
      <c r="W395" s="300"/>
      <c r="X395" s="300"/>
      <c r="Y395" s="300"/>
      <c r="Z395" s="298">
        <f>Recap!AO400</f>
        <v>0</v>
      </c>
      <c r="AA395" s="302"/>
    </row>
    <row r="396" spans="1:27" s="312" customFormat="1" x14ac:dyDescent="0.25">
      <c r="A396" s="299" t="str">
        <f>Recap!D401</f>
        <v>Dw_391</v>
      </c>
      <c r="B396" s="300">
        <f>Recap!AQ401</f>
        <v>0</v>
      </c>
      <c r="C396" s="300">
        <f>Recap!AR401</f>
        <v>0</v>
      </c>
      <c r="D396" s="300">
        <f>Recap!AS401</f>
        <v>0</v>
      </c>
      <c r="E396" s="301"/>
      <c r="F396" s="301"/>
      <c r="G396" s="301"/>
      <c r="H396" s="300">
        <f>Recap!AU401</f>
        <v>0</v>
      </c>
      <c r="I396" s="300">
        <f>Recap!AV401</f>
        <v>0</v>
      </c>
      <c r="J396" s="300">
        <f>Recap!AW401</f>
        <v>0</v>
      </c>
      <c r="K396" s="301"/>
      <c r="L396" s="301"/>
      <c r="M396" s="301"/>
      <c r="N396" s="300">
        <f>Recap!BB401</f>
        <v>0</v>
      </c>
      <c r="O396" s="300">
        <f>Recap!BC401</f>
        <v>0</v>
      </c>
      <c r="P396" s="300">
        <f>Recap!BD401</f>
        <v>0</v>
      </c>
      <c r="Q396" s="300"/>
      <c r="R396" s="300"/>
      <c r="S396" s="300"/>
      <c r="T396" s="300">
        <f>Recap!BF401</f>
        <v>0</v>
      </c>
      <c r="U396" s="300">
        <f>Recap!BG401</f>
        <v>0</v>
      </c>
      <c r="V396" s="300">
        <f>Recap!BH401</f>
        <v>0</v>
      </c>
      <c r="W396" s="300"/>
      <c r="X396" s="300"/>
      <c r="Y396" s="300"/>
      <c r="Z396" s="298">
        <f>Recap!AO401</f>
        <v>0</v>
      </c>
      <c r="AA396" s="302"/>
    </row>
    <row r="397" spans="1:27" s="312" customFormat="1" x14ac:dyDescent="0.25">
      <c r="A397" s="299" t="str">
        <f>Recap!D402</f>
        <v>Dw_392</v>
      </c>
      <c r="B397" s="300">
        <f>Recap!AQ402</f>
        <v>0</v>
      </c>
      <c r="C397" s="300">
        <f>Recap!AR402</f>
        <v>0</v>
      </c>
      <c r="D397" s="300">
        <f>Recap!AS402</f>
        <v>0</v>
      </c>
      <c r="E397" s="301"/>
      <c r="F397" s="301"/>
      <c r="G397" s="301"/>
      <c r="H397" s="300">
        <f>Recap!AU402</f>
        <v>0</v>
      </c>
      <c r="I397" s="300">
        <f>Recap!AV402</f>
        <v>0</v>
      </c>
      <c r="J397" s="300">
        <f>Recap!AW402</f>
        <v>0</v>
      </c>
      <c r="K397" s="301"/>
      <c r="L397" s="301"/>
      <c r="M397" s="301"/>
      <c r="N397" s="300">
        <f>Recap!BB402</f>
        <v>0</v>
      </c>
      <c r="O397" s="300">
        <f>Recap!BC402</f>
        <v>0</v>
      </c>
      <c r="P397" s="300">
        <f>Recap!BD402</f>
        <v>0</v>
      </c>
      <c r="Q397" s="300"/>
      <c r="R397" s="300"/>
      <c r="S397" s="300"/>
      <c r="T397" s="300">
        <f>Recap!BF402</f>
        <v>0</v>
      </c>
      <c r="U397" s="300">
        <f>Recap!BG402</f>
        <v>0</v>
      </c>
      <c r="V397" s="300">
        <f>Recap!BH402</f>
        <v>0</v>
      </c>
      <c r="W397" s="300"/>
      <c r="X397" s="300"/>
      <c r="Y397" s="300"/>
      <c r="Z397" s="298">
        <f>Recap!AO402</f>
        <v>0</v>
      </c>
      <c r="AA397" s="302"/>
    </row>
    <row r="398" spans="1:27" s="312" customFormat="1" x14ac:dyDescent="0.25">
      <c r="A398" s="299" t="str">
        <f>Recap!D403</f>
        <v>Dw_393</v>
      </c>
      <c r="B398" s="300">
        <f>Recap!AQ403</f>
        <v>0</v>
      </c>
      <c r="C398" s="300">
        <f>Recap!AR403</f>
        <v>0</v>
      </c>
      <c r="D398" s="300">
        <f>Recap!AS403</f>
        <v>0</v>
      </c>
      <c r="E398" s="301"/>
      <c r="F398" s="301"/>
      <c r="G398" s="301"/>
      <c r="H398" s="300">
        <f>Recap!AU403</f>
        <v>0</v>
      </c>
      <c r="I398" s="300">
        <f>Recap!AV403</f>
        <v>0</v>
      </c>
      <c r="J398" s="300">
        <f>Recap!AW403</f>
        <v>0</v>
      </c>
      <c r="K398" s="301"/>
      <c r="L398" s="301"/>
      <c r="M398" s="301"/>
      <c r="N398" s="300">
        <f>Recap!BB403</f>
        <v>0</v>
      </c>
      <c r="O398" s="300">
        <f>Recap!BC403</f>
        <v>0</v>
      </c>
      <c r="P398" s="300">
        <f>Recap!BD403</f>
        <v>0</v>
      </c>
      <c r="Q398" s="300"/>
      <c r="R398" s="300"/>
      <c r="S398" s="300"/>
      <c r="T398" s="300">
        <f>Recap!BF403</f>
        <v>0</v>
      </c>
      <c r="U398" s="300">
        <f>Recap!BG403</f>
        <v>0</v>
      </c>
      <c r="V398" s="300">
        <f>Recap!BH403</f>
        <v>0</v>
      </c>
      <c r="W398" s="300"/>
      <c r="X398" s="300"/>
      <c r="Y398" s="300"/>
      <c r="Z398" s="298">
        <f>Recap!AO403</f>
        <v>0</v>
      </c>
      <c r="AA398" s="302"/>
    </row>
    <row r="399" spans="1:27" s="312" customFormat="1" x14ac:dyDescent="0.25">
      <c r="A399" s="299" t="str">
        <f>Recap!D404</f>
        <v>Dw_394</v>
      </c>
      <c r="B399" s="300">
        <f>Recap!AQ404</f>
        <v>0</v>
      </c>
      <c r="C399" s="300">
        <f>Recap!AR404</f>
        <v>0</v>
      </c>
      <c r="D399" s="300">
        <f>Recap!AS404</f>
        <v>0</v>
      </c>
      <c r="E399" s="301"/>
      <c r="F399" s="301"/>
      <c r="G399" s="301"/>
      <c r="H399" s="300">
        <f>Recap!AU404</f>
        <v>0</v>
      </c>
      <c r="I399" s="300">
        <f>Recap!AV404</f>
        <v>0</v>
      </c>
      <c r="J399" s="300">
        <f>Recap!AW404</f>
        <v>0</v>
      </c>
      <c r="K399" s="301"/>
      <c r="L399" s="301"/>
      <c r="M399" s="301"/>
      <c r="N399" s="300">
        <f>Recap!BB404</f>
        <v>0</v>
      </c>
      <c r="O399" s="300">
        <f>Recap!BC404</f>
        <v>0</v>
      </c>
      <c r="P399" s="300">
        <f>Recap!BD404</f>
        <v>0</v>
      </c>
      <c r="Q399" s="300"/>
      <c r="R399" s="300"/>
      <c r="S399" s="300"/>
      <c r="T399" s="300">
        <f>Recap!BF404</f>
        <v>0</v>
      </c>
      <c r="U399" s="300">
        <f>Recap!BG404</f>
        <v>0</v>
      </c>
      <c r="V399" s="300">
        <f>Recap!BH404</f>
        <v>0</v>
      </c>
      <c r="W399" s="300"/>
      <c r="X399" s="300"/>
      <c r="Y399" s="300"/>
      <c r="Z399" s="298">
        <f>Recap!AO404</f>
        <v>0</v>
      </c>
      <c r="AA399" s="302"/>
    </row>
    <row r="400" spans="1:27" s="312" customFormat="1" x14ac:dyDescent="0.25">
      <c r="A400" s="299" t="str">
        <f>Recap!D405</f>
        <v>Dw_395</v>
      </c>
      <c r="B400" s="300">
        <f>Recap!AQ405</f>
        <v>0</v>
      </c>
      <c r="C400" s="300">
        <f>Recap!AR405</f>
        <v>0</v>
      </c>
      <c r="D400" s="300">
        <f>Recap!AS405</f>
        <v>0</v>
      </c>
      <c r="E400" s="301"/>
      <c r="F400" s="301"/>
      <c r="G400" s="301"/>
      <c r="H400" s="300">
        <f>Recap!AU405</f>
        <v>0</v>
      </c>
      <c r="I400" s="300">
        <f>Recap!AV405</f>
        <v>0</v>
      </c>
      <c r="J400" s="300">
        <f>Recap!AW405</f>
        <v>0</v>
      </c>
      <c r="K400" s="301"/>
      <c r="L400" s="301"/>
      <c r="M400" s="301"/>
      <c r="N400" s="300">
        <f>Recap!BB405</f>
        <v>0</v>
      </c>
      <c r="O400" s="300">
        <f>Recap!BC405</f>
        <v>0</v>
      </c>
      <c r="P400" s="300">
        <f>Recap!BD405</f>
        <v>0</v>
      </c>
      <c r="Q400" s="300"/>
      <c r="R400" s="300"/>
      <c r="S400" s="300"/>
      <c r="T400" s="300">
        <f>Recap!BF405</f>
        <v>0</v>
      </c>
      <c r="U400" s="300">
        <f>Recap!BG405</f>
        <v>0</v>
      </c>
      <c r="V400" s="300">
        <f>Recap!BH405</f>
        <v>0</v>
      </c>
      <c r="W400" s="300"/>
      <c r="X400" s="300"/>
      <c r="Y400" s="300"/>
      <c r="Z400" s="298">
        <f>Recap!AO405</f>
        <v>0</v>
      </c>
      <c r="AA400" s="302"/>
    </row>
    <row r="401" spans="1:27" s="312" customFormat="1" x14ac:dyDescent="0.25">
      <c r="A401" s="299" t="str">
        <f>Recap!D406</f>
        <v>Dw_396</v>
      </c>
      <c r="B401" s="300">
        <f>Recap!AQ406</f>
        <v>0</v>
      </c>
      <c r="C401" s="300">
        <f>Recap!AR406</f>
        <v>0</v>
      </c>
      <c r="D401" s="300">
        <f>Recap!AS406</f>
        <v>0</v>
      </c>
      <c r="E401" s="301"/>
      <c r="F401" s="301"/>
      <c r="G401" s="301"/>
      <c r="H401" s="300">
        <f>Recap!AU406</f>
        <v>0</v>
      </c>
      <c r="I401" s="300">
        <f>Recap!AV406</f>
        <v>0</v>
      </c>
      <c r="J401" s="300">
        <f>Recap!AW406</f>
        <v>0</v>
      </c>
      <c r="K401" s="301"/>
      <c r="L401" s="301"/>
      <c r="M401" s="301"/>
      <c r="N401" s="300">
        <f>Recap!BB406</f>
        <v>0</v>
      </c>
      <c r="O401" s="300">
        <f>Recap!BC406</f>
        <v>0</v>
      </c>
      <c r="P401" s="300">
        <f>Recap!BD406</f>
        <v>0</v>
      </c>
      <c r="Q401" s="300"/>
      <c r="R401" s="300"/>
      <c r="S401" s="300"/>
      <c r="T401" s="300">
        <f>Recap!BF406</f>
        <v>0</v>
      </c>
      <c r="U401" s="300">
        <f>Recap!BG406</f>
        <v>0</v>
      </c>
      <c r="V401" s="300">
        <f>Recap!BH406</f>
        <v>0</v>
      </c>
      <c r="W401" s="300"/>
      <c r="X401" s="300"/>
      <c r="Y401" s="300"/>
      <c r="Z401" s="298">
        <f>Recap!AO406</f>
        <v>0</v>
      </c>
      <c r="AA401" s="302"/>
    </row>
    <row r="402" spans="1:27" s="312" customFormat="1" x14ac:dyDescent="0.25">
      <c r="A402" s="299" t="str">
        <f>Recap!D407</f>
        <v>Dw_397</v>
      </c>
      <c r="B402" s="300">
        <f>Recap!AQ407</f>
        <v>0</v>
      </c>
      <c r="C402" s="300">
        <f>Recap!AR407</f>
        <v>0</v>
      </c>
      <c r="D402" s="300">
        <f>Recap!AS407</f>
        <v>0</v>
      </c>
      <c r="E402" s="301"/>
      <c r="F402" s="301"/>
      <c r="G402" s="301"/>
      <c r="H402" s="300">
        <f>Recap!AU407</f>
        <v>0</v>
      </c>
      <c r="I402" s="300">
        <f>Recap!AV407</f>
        <v>0</v>
      </c>
      <c r="J402" s="300">
        <f>Recap!AW407</f>
        <v>0</v>
      </c>
      <c r="K402" s="301"/>
      <c r="L402" s="301"/>
      <c r="M402" s="301"/>
      <c r="N402" s="300">
        <f>Recap!BB407</f>
        <v>0</v>
      </c>
      <c r="O402" s="300">
        <f>Recap!BC407</f>
        <v>0</v>
      </c>
      <c r="P402" s="300">
        <f>Recap!BD407</f>
        <v>0</v>
      </c>
      <c r="Q402" s="300"/>
      <c r="R402" s="300"/>
      <c r="S402" s="300"/>
      <c r="T402" s="300">
        <f>Recap!BF407</f>
        <v>0</v>
      </c>
      <c r="U402" s="300">
        <f>Recap!BG407</f>
        <v>0</v>
      </c>
      <c r="V402" s="300">
        <f>Recap!BH407</f>
        <v>0</v>
      </c>
      <c r="W402" s="300"/>
      <c r="X402" s="300"/>
      <c r="Y402" s="300"/>
      <c r="Z402" s="298">
        <f>Recap!AO407</f>
        <v>0</v>
      </c>
      <c r="AA402" s="302"/>
    </row>
    <row r="403" spans="1:27" s="312" customFormat="1" x14ac:dyDescent="0.25">
      <c r="A403" s="299" t="str">
        <f>Recap!D408</f>
        <v>Dw_398</v>
      </c>
      <c r="B403" s="300">
        <f>Recap!AQ408</f>
        <v>0</v>
      </c>
      <c r="C403" s="300">
        <f>Recap!AR408</f>
        <v>0</v>
      </c>
      <c r="D403" s="300">
        <f>Recap!AS408</f>
        <v>0</v>
      </c>
      <c r="E403" s="301"/>
      <c r="F403" s="301"/>
      <c r="G403" s="301"/>
      <c r="H403" s="300">
        <f>Recap!AU408</f>
        <v>0</v>
      </c>
      <c r="I403" s="300">
        <f>Recap!AV408</f>
        <v>0</v>
      </c>
      <c r="J403" s="300">
        <f>Recap!AW408</f>
        <v>0</v>
      </c>
      <c r="K403" s="301"/>
      <c r="L403" s="301"/>
      <c r="M403" s="301"/>
      <c r="N403" s="300">
        <f>Recap!BB408</f>
        <v>0</v>
      </c>
      <c r="O403" s="300">
        <f>Recap!BC408</f>
        <v>0</v>
      </c>
      <c r="P403" s="300">
        <f>Recap!BD408</f>
        <v>0</v>
      </c>
      <c r="Q403" s="300"/>
      <c r="R403" s="300"/>
      <c r="S403" s="300"/>
      <c r="T403" s="300">
        <f>Recap!BF408</f>
        <v>0</v>
      </c>
      <c r="U403" s="300">
        <f>Recap!BG408</f>
        <v>0</v>
      </c>
      <c r="V403" s="300">
        <f>Recap!BH408</f>
        <v>0</v>
      </c>
      <c r="W403" s="300"/>
      <c r="X403" s="300"/>
      <c r="Y403" s="300"/>
      <c r="Z403" s="298">
        <f>Recap!AO408</f>
        <v>0</v>
      </c>
      <c r="AA403" s="302"/>
    </row>
    <row r="404" spans="1:27" s="312" customFormat="1" x14ac:dyDescent="0.25">
      <c r="A404" s="299" t="str">
        <f>Recap!D409</f>
        <v>Dw_399</v>
      </c>
      <c r="B404" s="300">
        <f>Recap!AQ409</f>
        <v>0</v>
      </c>
      <c r="C404" s="300">
        <f>Recap!AR409</f>
        <v>0</v>
      </c>
      <c r="D404" s="300">
        <f>Recap!AS409</f>
        <v>0</v>
      </c>
      <c r="E404" s="301"/>
      <c r="F404" s="301"/>
      <c r="G404" s="301"/>
      <c r="H404" s="300">
        <f>Recap!AU409</f>
        <v>0</v>
      </c>
      <c r="I404" s="300">
        <f>Recap!AV409</f>
        <v>0</v>
      </c>
      <c r="J404" s="300">
        <f>Recap!AW409</f>
        <v>0</v>
      </c>
      <c r="K404" s="301"/>
      <c r="L404" s="301"/>
      <c r="M404" s="301"/>
      <c r="N404" s="300">
        <f>Recap!BB409</f>
        <v>0</v>
      </c>
      <c r="O404" s="300">
        <f>Recap!BC409</f>
        <v>0</v>
      </c>
      <c r="P404" s="300">
        <f>Recap!BD409</f>
        <v>0</v>
      </c>
      <c r="Q404" s="300"/>
      <c r="R404" s="300"/>
      <c r="S404" s="300"/>
      <c r="T404" s="300">
        <f>Recap!BF409</f>
        <v>0</v>
      </c>
      <c r="U404" s="300">
        <f>Recap!BG409</f>
        <v>0</v>
      </c>
      <c r="V404" s="300">
        <f>Recap!BH409</f>
        <v>0</v>
      </c>
      <c r="W404" s="300"/>
      <c r="X404" s="300"/>
      <c r="Y404" s="300"/>
      <c r="Z404" s="298">
        <f>Recap!AO409</f>
        <v>0</v>
      </c>
      <c r="AA404" s="302"/>
    </row>
    <row r="405" spans="1:27" s="312" customFormat="1" x14ac:dyDescent="0.25">
      <c r="A405" s="299" t="str">
        <f>Recap!D410</f>
        <v>Dw_400</v>
      </c>
      <c r="B405" s="300">
        <f>Recap!AQ410</f>
        <v>0</v>
      </c>
      <c r="C405" s="300">
        <f>Recap!AR410</f>
        <v>0</v>
      </c>
      <c r="D405" s="300">
        <f>Recap!AS410</f>
        <v>0</v>
      </c>
      <c r="E405" s="301"/>
      <c r="F405" s="301"/>
      <c r="G405" s="301"/>
      <c r="H405" s="300">
        <f>Recap!AU410</f>
        <v>0</v>
      </c>
      <c r="I405" s="300">
        <f>Recap!AV410</f>
        <v>0</v>
      </c>
      <c r="J405" s="300">
        <f>Recap!AW410</f>
        <v>0</v>
      </c>
      <c r="K405" s="301"/>
      <c r="L405" s="301"/>
      <c r="M405" s="301"/>
      <c r="N405" s="300">
        <f>Recap!BB410</f>
        <v>0</v>
      </c>
      <c r="O405" s="300">
        <f>Recap!BC410</f>
        <v>0</v>
      </c>
      <c r="P405" s="300">
        <f>Recap!BD410</f>
        <v>0</v>
      </c>
      <c r="Q405" s="300"/>
      <c r="R405" s="300"/>
      <c r="S405" s="300"/>
      <c r="T405" s="300">
        <f>Recap!BF410</f>
        <v>0</v>
      </c>
      <c r="U405" s="300">
        <f>Recap!BG410</f>
        <v>0</v>
      </c>
      <c r="V405" s="300">
        <f>Recap!BH410</f>
        <v>0</v>
      </c>
      <c r="W405" s="300"/>
      <c r="X405" s="300"/>
      <c r="Y405" s="300"/>
      <c r="Z405" s="298">
        <f>Recap!AO410</f>
        <v>0</v>
      </c>
      <c r="AA405" s="302"/>
    </row>
    <row r="406" spans="1:27" s="312" customFormat="1" x14ac:dyDescent="0.25">
      <c r="A406" s="299" t="str">
        <f>Recap!D411</f>
        <v>Dw_401</v>
      </c>
      <c r="B406" s="300">
        <f>Recap!AQ411</f>
        <v>0</v>
      </c>
      <c r="C406" s="300">
        <f>Recap!AR411</f>
        <v>0</v>
      </c>
      <c r="D406" s="300">
        <f>Recap!AS411</f>
        <v>0</v>
      </c>
      <c r="E406" s="301"/>
      <c r="F406" s="301"/>
      <c r="G406" s="301"/>
      <c r="H406" s="300">
        <f>Recap!AU411</f>
        <v>0</v>
      </c>
      <c r="I406" s="300">
        <f>Recap!AV411</f>
        <v>0</v>
      </c>
      <c r="J406" s="300">
        <f>Recap!AW411</f>
        <v>0</v>
      </c>
      <c r="K406" s="301"/>
      <c r="L406" s="301"/>
      <c r="M406" s="301"/>
      <c r="N406" s="300">
        <f>Recap!BB411</f>
        <v>0</v>
      </c>
      <c r="O406" s="300">
        <f>Recap!BC411</f>
        <v>0</v>
      </c>
      <c r="P406" s="300">
        <f>Recap!BD411</f>
        <v>0</v>
      </c>
      <c r="Q406" s="300"/>
      <c r="R406" s="300"/>
      <c r="S406" s="300"/>
      <c r="T406" s="300">
        <f>Recap!BF411</f>
        <v>0</v>
      </c>
      <c r="U406" s="300">
        <f>Recap!BG411</f>
        <v>0</v>
      </c>
      <c r="V406" s="300">
        <f>Recap!BH411</f>
        <v>0</v>
      </c>
      <c r="W406" s="300"/>
      <c r="X406" s="300"/>
      <c r="Y406" s="300"/>
      <c r="Z406" s="298">
        <f>Recap!AO411</f>
        <v>0</v>
      </c>
      <c r="AA406" s="302"/>
    </row>
    <row r="407" spans="1:27" s="312" customFormat="1" x14ac:dyDescent="0.25">
      <c r="A407" s="299" t="str">
        <f>Recap!D412</f>
        <v>Dw_402</v>
      </c>
      <c r="B407" s="300">
        <f>Recap!AQ412</f>
        <v>0</v>
      </c>
      <c r="C407" s="300">
        <f>Recap!AR412</f>
        <v>0</v>
      </c>
      <c r="D407" s="300">
        <f>Recap!AS412</f>
        <v>0</v>
      </c>
      <c r="E407" s="301"/>
      <c r="F407" s="301"/>
      <c r="G407" s="301"/>
      <c r="H407" s="300">
        <f>Recap!AU412</f>
        <v>0</v>
      </c>
      <c r="I407" s="300">
        <f>Recap!AV412</f>
        <v>0</v>
      </c>
      <c r="J407" s="300">
        <f>Recap!AW412</f>
        <v>0</v>
      </c>
      <c r="K407" s="301"/>
      <c r="L407" s="301"/>
      <c r="M407" s="301"/>
      <c r="N407" s="300">
        <f>Recap!BB412</f>
        <v>0</v>
      </c>
      <c r="O407" s="300">
        <f>Recap!BC412</f>
        <v>0</v>
      </c>
      <c r="P407" s="300">
        <f>Recap!BD412</f>
        <v>0</v>
      </c>
      <c r="Q407" s="300"/>
      <c r="R407" s="300"/>
      <c r="S407" s="300"/>
      <c r="T407" s="300">
        <f>Recap!BF412</f>
        <v>0</v>
      </c>
      <c r="U407" s="300">
        <f>Recap!BG412</f>
        <v>0</v>
      </c>
      <c r="V407" s="300">
        <f>Recap!BH412</f>
        <v>0</v>
      </c>
      <c r="W407" s="300"/>
      <c r="X407" s="300"/>
      <c r="Y407" s="300"/>
      <c r="Z407" s="298">
        <f>Recap!AO412</f>
        <v>0</v>
      </c>
      <c r="AA407" s="302"/>
    </row>
    <row r="408" spans="1:27" s="312" customFormat="1" x14ac:dyDescent="0.25">
      <c r="A408" s="299" t="str">
        <f>Recap!D413</f>
        <v>Dw_403</v>
      </c>
      <c r="B408" s="300">
        <f>Recap!AQ413</f>
        <v>0</v>
      </c>
      <c r="C408" s="300">
        <f>Recap!AR413</f>
        <v>0</v>
      </c>
      <c r="D408" s="300">
        <f>Recap!AS413</f>
        <v>0</v>
      </c>
      <c r="E408" s="301"/>
      <c r="F408" s="301"/>
      <c r="G408" s="301"/>
      <c r="H408" s="300">
        <f>Recap!AU413</f>
        <v>0</v>
      </c>
      <c r="I408" s="300">
        <f>Recap!AV413</f>
        <v>0</v>
      </c>
      <c r="J408" s="300">
        <f>Recap!AW413</f>
        <v>0</v>
      </c>
      <c r="K408" s="301"/>
      <c r="L408" s="301"/>
      <c r="M408" s="301"/>
      <c r="N408" s="300">
        <f>Recap!BB413</f>
        <v>0</v>
      </c>
      <c r="O408" s="300">
        <f>Recap!BC413</f>
        <v>0</v>
      </c>
      <c r="P408" s="300">
        <f>Recap!BD413</f>
        <v>0</v>
      </c>
      <c r="Q408" s="300"/>
      <c r="R408" s="300"/>
      <c r="S408" s="300"/>
      <c r="T408" s="300">
        <f>Recap!BF413</f>
        <v>0</v>
      </c>
      <c r="U408" s="300">
        <f>Recap!BG413</f>
        <v>0</v>
      </c>
      <c r="V408" s="300">
        <f>Recap!BH413</f>
        <v>0</v>
      </c>
      <c r="W408" s="300"/>
      <c r="X408" s="300"/>
      <c r="Y408" s="300"/>
      <c r="Z408" s="298">
        <f>Recap!AO413</f>
        <v>0</v>
      </c>
      <c r="AA408" s="302"/>
    </row>
    <row r="409" spans="1:27" s="312" customFormat="1" x14ac:dyDescent="0.25">
      <c r="A409" s="299" t="str">
        <f>Recap!D414</f>
        <v>Dw_404</v>
      </c>
      <c r="B409" s="300">
        <f>Recap!AQ414</f>
        <v>0</v>
      </c>
      <c r="C409" s="300">
        <f>Recap!AR414</f>
        <v>0</v>
      </c>
      <c r="D409" s="300">
        <f>Recap!AS414</f>
        <v>0</v>
      </c>
      <c r="E409" s="301"/>
      <c r="F409" s="301"/>
      <c r="G409" s="301"/>
      <c r="H409" s="300">
        <f>Recap!AU414</f>
        <v>0</v>
      </c>
      <c r="I409" s="300">
        <f>Recap!AV414</f>
        <v>0</v>
      </c>
      <c r="J409" s="300">
        <f>Recap!AW414</f>
        <v>0</v>
      </c>
      <c r="K409" s="301"/>
      <c r="L409" s="301"/>
      <c r="M409" s="301"/>
      <c r="N409" s="300">
        <f>Recap!BB414</f>
        <v>0</v>
      </c>
      <c r="O409" s="300">
        <f>Recap!BC414</f>
        <v>0</v>
      </c>
      <c r="P409" s="300">
        <f>Recap!BD414</f>
        <v>0</v>
      </c>
      <c r="Q409" s="300"/>
      <c r="R409" s="300"/>
      <c r="S409" s="300"/>
      <c r="T409" s="300">
        <f>Recap!BF414</f>
        <v>0</v>
      </c>
      <c r="U409" s="300">
        <f>Recap!BG414</f>
        <v>0</v>
      </c>
      <c r="V409" s="300">
        <f>Recap!BH414</f>
        <v>0</v>
      </c>
      <c r="W409" s="300"/>
      <c r="X409" s="300"/>
      <c r="Y409" s="300"/>
      <c r="Z409" s="298">
        <f>Recap!AO414</f>
        <v>0</v>
      </c>
      <c r="AA409" s="302"/>
    </row>
    <row r="410" spans="1:27" s="312" customFormat="1" x14ac:dyDescent="0.25">
      <c r="A410" s="299" t="str">
        <f>Recap!D415</f>
        <v>Dw_405</v>
      </c>
      <c r="B410" s="300">
        <f>Recap!AQ415</f>
        <v>0</v>
      </c>
      <c r="C410" s="300">
        <f>Recap!AR415</f>
        <v>0</v>
      </c>
      <c r="D410" s="300">
        <f>Recap!AS415</f>
        <v>0</v>
      </c>
      <c r="E410" s="301"/>
      <c r="F410" s="301"/>
      <c r="G410" s="301"/>
      <c r="H410" s="300">
        <f>Recap!AU415</f>
        <v>0</v>
      </c>
      <c r="I410" s="300">
        <f>Recap!AV415</f>
        <v>0</v>
      </c>
      <c r="J410" s="300">
        <f>Recap!AW415</f>
        <v>0</v>
      </c>
      <c r="K410" s="301"/>
      <c r="L410" s="301"/>
      <c r="M410" s="301"/>
      <c r="N410" s="300">
        <f>Recap!BB415</f>
        <v>0</v>
      </c>
      <c r="O410" s="300">
        <f>Recap!BC415</f>
        <v>0</v>
      </c>
      <c r="P410" s="300">
        <f>Recap!BD415</f>
        <v>0</v>
      </c>
      <c r="Q410" s="300"/>
      <c r="R410" s="300"/>
      <c r="S410" s="300"/>
      <c r="T410" s="300">
        <f>Recap!BF415</f>
        <v>0</v>
      </c>
      <c r="U410" s="300">
        <f>Recap!BG415</f>
        <v>0</v>
      </c>
      <c r="V410" s="300">
        <f>Recap!BH415</f>
        <v>0</v>
      </c>
      <c r="W410" s="300"/>
      <c r="X410" s="300"/>
      <c r="Y410" s="300"/>
      <c r="Z410" s="298">
        <f>Recap!AO415</f>
        <v>0</v>
      </c>
      <c r="AA410" s="302"/>
    </row>
    <row r="411" spans="1:27" s="312" customFormat="1" x14ac:dyDescent="0.25">
      <c r="A411" s="299" t="str">
        <f>Recap!D416</f>
        <v>Dw_406</v>
      </c>
      <c r="B411" s="300">
        <f>Recap!AQ416</f>
        <v>0</v>
      </c>
      <c r="C411" s="300">
        <f>Recap!AR416</f>
        <v>0</v>
      </c>
      <c r="D411" s="300">
        <f>Recap!AS416</f>
        <v>0</v>
      </c>
      <c r="E411" s="301"/>
      <c r="F411" s="301"/>
      <c r="G411" s="301"/>
      <c r="H411" s="300">
        <f>Recap!AU416</f>
        <v>0</v>
      </c>
      <c r="I411" s="300">
        <f>Recap!AV416</f>
        <v>0</v>
      </c>
      <c r="J411" s="300">
        <f>Recap!AW416</f>
        <v>0</v>
      </c>
      <c r="K411" s="301"/>
      <c r="L411" s="301"/>
      <c r="M411" s="301"/>
      <c r="N411" s="300">
        <f>Recap!BB416</f>
        <v>0</v>
      </c>
      <c r="O411" s="300">
        <f>Recap!BC416</f>
        <v>0</v>
      </c>
      <c r="P411" s="300">
        <f>Recap!BD416</f>
        <v>0</v>
      </c>
      <c r="Q411" s="300"/>
      <c r="R411" s="300"/>
      <c r="S411" s="300"/>
      <c r="T411" s="300">
        <f>Recap!BF416</f>
        <v>0</v>
      </c>
      <c r="U411" s="300">
        <f>Recap!BG416</f>
        <v>0</v>
      </c>
      <c r="V411" s="300">
        <f>Recap!BH416</f>
        <v>0</v>
      </c>
      <c r="W411" s="300"/>
      <c r="X411" s="300"/>
      <c r="Y411" s="300"/>
      <c r="Z411" s="298">
        <f>Recap!AO416</f>
        <v>0</v>
      </c>
      <c r="AA411" s="302"/>
    </row>
    <row r="412" spans="1:27" s="312" customFormat="1" x14ac:dyDescent="0.25">
      <c r="A412" s="299" t="str">
        <f>Recap!D417</f>
        <v>Dw_407</v>
      </c>
      <c r="B412" s="300">
        <f>Recap!AQ417</f>
        <v>0</v>
      </c>
      <c r="C412" s="300">
        <f>Recap!AR417</f>
        <v>0</v>
      </c>
      <c r="D412" s="300">
        <f>Recap!AS417</f>
        <v>0</v>
      </c>
      <c r="E412" s="301"/>
      <c r="F412" s="301"/>
      <c r="G412" s="301"/>
      <c r="H412" s="300">
        <f>Recap!AU417</f>
        <v>0</v>
      </c>
      <c r="I412" s="300">
        <f>Recap!AV417</f>
        <v>0</v>
      </c>
      <c r="J412" s="300">
        <f>Recap!AW417</f>
        <v>0</v>
      </c>
      <c r="K412" s="301"/>
      <c r="L412" s="301"/>
      <c r="M412" s="301"/>
      <c r="N412" s="300">
        <f>Recap!BB417</f>
        <v>0</v>
      </c>
      <c r="O412" s="300">
        <f>Recap!BC417</f>
        <v>0</v>
      </c>
      <c r="P412" s="300">
        <f>Recap!BD417</f>
        <v>0</v>
      </c>
      <c r="Q412" s="300"/>
      <c r="R412" s="300"/>
      <c r="S412" s="300"/>
      <c r="T412" s="300">
        <f>Recap!BF417</f>
        <v>0</v>
      </c>
      <c r="U412" s="300">
        <f>Recap!BG417</f>
        <v>0</v>
      </c>
      <c r="V412" s="300">
        <f>Recap!BH417</f>
        <v>0</v>
      </c>
      <c r="W412" s="300"/>
      <c r="X412" s="300"/>
      <c r="Y412" s="300"/>
      <c r="Z412" s="298">
        <f>Recap!AO417</f>
        <v>0</v>
      </c>
      <c r="AA412" s="302"/>
    </row>
    <row r="413" spans="1:27" s="312" customFormat="1" x14ac:dyDescent="0.25">
      <c r="A413" s="299" t="str">
        <f>Recap!D418</f>
        <v>Dw_408</v>
      </c>
      <c r="B413" s="300">
        <f>Recap!AQ418</f>
        <v>0</v>
      </c>
      <c r="C413" s="300">
        <f>Recap!AR418</f>
        <v>0</v>
      </c>
      <c r="D413" s="300">
        <f>Recap!AS418</f>
        <v>0</v>
      </c>
      <c r="E413" s="301"/>
      <c r="F413" s="301"/>
      <c r="G413" s="301"/>
      <c r="H413" s="300">
        <f>Recap!AU418</f>
        <v>0</v>
      </c>
      <c r="I413" s="300">
        <f>Recap!AV418</f>
        <v>0</v>
      </c>
      <c r="J413" s="300">
        <f>Recap!AW418</f>
        <v>0</v>
      </c>
      <c r="K413" s="301"/>
      <c r="L413" s="301"/>
      <c r="M413" s="301"/>
      <c r="N413" s="300">
        <f>Recap!BB418</f>
        <v>0</v>
      </c>
      <c r="O413" s="300">
        <f>Recap!BC418</f>
        <v>0</v>
      </c>
      <c r="P413" s="300">
        <f>Recap!BD418</f>
        <v>0</v>
      </c>
      <c r="Q413" s="300"/>
      <c r="R413" s="300"/>
      <c r="S413" s="300"/>
      <c r="T413" s="300">
        <f>Recap!BF418</f>
        <v>0</v>
      </c>
      <c r="U413" s="300">
        <f>Recap!BG418</f>
        <v>0</v>
      </c>
      <c r="V413" s="300">
        <f>Recap!BH418</f>
        <v>0</v>
      </c>
      <c r="W413" s="300"/>
      <c r="X413" s="300"/>
      <c r="Y413" s="300"/>
      <c r="Z413" s="298">
        <f>Recap!AO418</f>
        <v>0</v>
      </c>
      <c r="AA413" s="302"/>
    </row>
    <row r="414" spans="1:27" s="312" customFormat="1" x14ac:dyDescent="0.25">
      <c r="A414" s="299" t="str">
        <f>Recap!D419</f>
        <v>Dw_409</v>
      </c>
      <c r="B414" s="300">
        <f>Recap!AQ419</f>
        <v>0</v>
      </c>
      <c r="C414" s="300">
        <f>Recap!AR419</f>
        <v>0</v>
      </c>
      <c r="D414" s="300">
        <f>Recap!AS419</f>
        <v>0</v>
      </c>
      <c r="E414" s="301"/>
      <c r="F414" s="301"/>
      <c r="G414" s="301"/>
      <c r="H414" s="300">
        <f>Recap!AU419</f>
        <v>0</v>
      </c>
      <c r="I414" s="300">
        <f>Recap!AV419</f>
        <v>0</v>
      </c>
      <c r="J414" s="300">
        <f>Recap!AW419</f>
        <v>0</v>
      </c>
      <c r="K414" s="301"/>
      <c r="L414" s="301"/>
      <c r="M414" s="301"/>
      <c r="N414" s="300">
        <f>Recap!BB419</f>
        <v>0</v>
      </c>
      <c r="O414" s="300">
        <f>Recap!BC419</f>
        <v>0</v>
      </c>
      <c r="P414" s="300">
        <f>Recap!BD419</f>
        <v>0</v>
      </c>
      <c r="Q414" s="300"/>
      <c r="R414" s="300"/>
      <c r="S414" s="300"/>
      <c r="T414" s="300">
        <f>Recap!BF419</f>
        <v>0</v>
      </c>
      <c r="U414" s="300">
        <f>Recap!BG419</f>
        <v>0</v>
      </c>
      <c r="V414" s="300">
        <f>Recap!BH419</f>
        <v>0</v>
      </c>
      <c r="W414" s="300"/>
      <c r="X414" s="300"/>
      <c r="Y414" s="300"/>
      <c r="Z414" s="298">
        <f>Recap!AO419</f>
        <v>0</v>
      </c>
      <c r="AA414" s="302"/>
    </row>
    <row r="415" spans="1:27" s="312" customFormat="1" x14ac:dyDescent="0.25">
      <c r="A415" s="299" t="str">
        <f>Recap!D420</f>
        <v>Dw_410</v>
      </c>
      <c r="B415" s="300">
        <f>Recap!AQ420</f>
        <v>0</v>
      </c>
      <c r="C415" s="300">
        <f>Recap!AR420</f>
        <v>0</v>
      </c>
      <c r="D415" s="300">
        <f>Recap!AS420</f>
        <v>0</v>
      </c>
      <c r="E415" s="301"/>
      <c r="F415" s="301"/>
      <c r="G415" s="301"/>
      <c r="H415" s="300">
        <f>Recap!AU420</f>
        <v>0</v>
      </c>
      <c r="I415" s="300">
        <f>Recap!AV420</f>
        <v>0</v>
      </c>
      <c r="J415" s="300">
        <f>Recap!AW420</f>
        <v>0</v>
      </c>
      <c r="K415" s="301"/>
      <c r="L415" s="301"/>
      <c r="M415" s="301"/>
      <c r="N415" s="300">
        <f>Recap!BB420</f>
        <v>0</v>
      </c>
      <c r="O415" s="300">
        <f>Recap!BC420</f>
        <v>0</v>
      </c>
      <c r="P415" s="300">
        <f>Recap!BD420</f>
        <v>0</v>
      </c>
      <c r="Q415" s="300"/>
      <c r="R415" s="300"/>
      <c r="S415" s="300"/>
      <c r="T415" s="300">
        <f>Recap!BF420</f>
        <v>0</v>
      </c>
      <c r="U415" s="300">
        <f>Recap!BG420</f>
        <v>0</v>
      </c>
      <c r="V415" s="300">
        <f>Recap!BH420</f>
        <v>0</v>
      </c>
      <c r="W415" s="300"/>
      <c r="X415" s="300"/>
      <c r="Y415" s="300"/>
      <c r="Z415" s="298">
        <f>Recap!AO420</f>
        <v>0</v>
      </c>
      <c r="AA415" s="302"/>
    </row>
    <row r="416" spans="1:27" s="312" customFormat="1" x14ac:dyDescent="0.25">
      <c r="A416" s="299" t="str">
        <f>Recap!D421</f>
        <v>Dw_411</v>
      </c>
      <c r="B416" s="300">
        <f>Recap!AQ421</f>
        <v>0</v>
      </c>
      <c r="C416" s="300">
        <f>Recap!AR421</f>
        <v>0</v>
      </c>
      <c r="D416" s="300">
        <f>Recap!AS421</f>
        <v>0</v>
      </c>
      <c r="E416" s="301"/>
      <c r="F416" s="301"/>
      <c r="G416" s="301"/>
      <c r="H416" s="300">
        <f>Recap!AU421</f>
        <v>0</v>
      </c>
      <c r="I416" s="300">
        <f>Recap!AV421</f>
        <v>0</v>
      </c>
      <c r="J416" s="300">
        <f>Recap!AW421</f>
        <v>0</v>
      </c>
      <c r="K416" s="301"/>
      <c r="L416" s="301"/>
      <c r="M416" s="301"/>
      <c r="N416" s="300">
        <f>Recap!BB421</f>
        <v>0</v>
      </c>
      <c r="O416" s="300">
        <f>Recap!BC421</f>
        <v>0</v>
      </c>
      <c r="P416" s="300">
        <f>Recap!BD421</f>
        <v>0</v>
      </c>
      <c r="Q416" s="300"/>
      <c r="R416" s="300"/>
      <c r="S416" s="300"/>
      <c r="T416" s="300">
        <f>Recap!BF421</f>
        <v>0</v>
      </c>
      <c r="U416" s="300">
        <f>Recap!BG421</f>
        <v>0</v>
      </c>
      <c r="V416" s="300">
        <f>Recap!BH421</f>
        <v>0</v>
      </c>
      <c r="W416" s="300"/>
      <c r="X416" s="300"/>
      <c r="Y416" s="300"/>
      <c r="Z416" s="298">
        <f>Recap!AO421</f>
        <v>0</v>
      </c>
      <c r="AA416" s="302"/>
    </row>
    <row r="417" spans="1:27" s="312" customFormat="1" x14ac:dyDescent="0.25">
      <c r="A417" s="299" t="str">
        <f>Recap!D422</f>
        <v>Dw_412</v>
      </c>
      <c r="B417" s="300">
        <f>Recap!AQ422</f>
        <v>0</v>
      </c>
      <c r="C417" s="300">
        <f>Recap!AR422</f>
        <v>0</v>
      </c>
      <c r="D417" s="300">
        <f>Recap!AS422</f>
        <v>0</v>
      </c>
      <c r="E417" s="301"/>
      <c r="F417" s="301"/>
      <c r="G417" s="301"/>
      <c r="H417" s="300">
        <f>Recap!AU422</f>
        <v>0</v>
      </c>
      <c r="I417" s="300">
        <f>Recap!AV422</f>
        <v>0</v>
      </c>
      <c r="J417" s="300">
        <f>Recap!AW422</f>
        <v>0</v>
      </c>
      <c r="K417" s="301"/>
      <c r="L417" s="301"/>
      <c r="M417" s="301"/>
      <c r="N417" s="300">
        <f>Recap!BB422</f>
        <v>0</v>
      </c>
      <c r="O417" s="300">
        <f>Recap!BC422</f>
        <v>0</v>
      </c>
      <c r="P417" s="300">
        <f>Recap!BD422</f>
        <v>0</v>
      </c>
      <c r="Q417" s="300"/>
      <c r="R417" s="300"/>
      <c r="S417" s="300"/>
      <c r="T417" s="300">
        <f>Recap!BF422</f>
        <v>0</v>
      </c>
      <c r="U417" s="300">
        <f>Recap!BG422</f>
        <v>0</v>
      </c>
      <c r="V417" s="300">
        <f>Recap!BH422</f>
        <v>0</v>
      </c>
      <c r="W417" s="300"/>
      <c r="X417" s="300"/>
      <c r="Y417" s="300"/>
      <c r="Z417" s="298">
        <f>Recap!AO422</f>
        <v>0</v>
      </c>
      <c r="AA417" s="302"/>
    </row>
    <row r="418" spans="1:27" s="312" customFormat="1" x14ac:dyDescent="0.25">
      <c r="A418" s="299" t="str">
        <f>Recap!D423</f>
        <v>Dw_413</v>
      </c>
      <c r="B418" s="300">
        <f>Recap!AQ423</f>
        <v>0</v>
      </c>
      <c r="C418" s="300">
        <f>Recap!AR423</f>
        <v>0</v>
      </c>
      <c r="D418" s="300">
        <f>Recap!AS423</f>
        <v>0</v>
      </c>
      <c r="E418" s="301"/>
      <c r="F418" s="301"/>
      <c r="G418" s="301"/>
      <c r="H418" s="300">
        <f>Recap!AU423</f>
        <v>0</v>
      </c>
      <c r="I418" s="300">
        <f>Recap!AV423</f>
        <v>0</v>
      </c>
      <c r="J418" s="300">
        <f>Recap!AW423</f>
        <v>0</v>
      </c>
      <c r="K418" s="301"/>
      <c r="L418" s="301"/>
      <c r="M418" s="301"/>
      <c r="N418" s="300">
        <f>Recap!BB423</f>
        <v>0</v>
      </c>
      <c r="O418" s="300">
        <f>Recap!BC423</f>
        <v>0</v>
      </c>
      <c r="P418" s="300">
        <f>Recap!BD423</f>
        <v>0</v>
      </c>
      <c r="Q418" s="300"/>
      <c r="R418" s="300"/>
      <c r="S418" s="300"/>
      <c r="T418" s="300">
        <f>Recap!BF423</f>
        <v>0</v>
      </c>
      <c r="U418" s="300">
        <f>Recap!BG423</f>
        <v>0</v>
      </c>
      <c r="V418" s="300">
        <f>Recap!BH423</f>
        <v>0</v>
      </c>
      <c r="W418" s="300"/>
      <c r="X418" s="300"/>
      <c r="Y418" s="300"/>
      <c r="Z418" s="298">
        <f>Recap!AO423</f>
        <v>0</v>
      </c>
      <c r="AA418" s="302"/>
    </row>
    <row r="419" spans="1:27" s="312" customFormat="1" x14ac:dyDescent="0.25">
      <c r="A419" s="299" t="str">
        <f>Recap!D424</f>
        <v>Dw_414</v>
      </c>
      <c r="B419" s="300">
        <f>Recap!AQ424</f>
        <v>0</v>
      </c>
      <c r="C419" s="300">
        <f>Recap!AR424</f>
        <v>0</v>
      </c>
      <c r="D419" s="300">
        <f>Recap!AS424</f>
        <v>0</v>
      </c>
      <c r="E419" s="301"/>
      <c r="F419" s="301"/>
      <c r="G419" s="301"/>
      <c r="H419" s="300">
        <f>Recap!AU424</f>
        <v>0</v>
      </c>
      <c r="I419" s="300">
        <f>Recap!AV424</f>
        <v>0</v>
      </c>
      <c r="J419" s="300">
        <f>Recap!AW424</f>
        <v>0</v>
      </c>
      <c r="K419" s="301"/>
      <c r="L419" s="301"/>
      <c r="M419" s="301"/>
      <c r="N419" s="300">
        <f>Recap!BB424</f>
        <v>0</v>
      </c>
      <c r="O419" s="300">
        <f>Recap!BC424</f>
        <v>0</v>
      </c>
      <c r="P419" s="300">
        <f>Recap!BD424</f>
        <v>0</v>
      </c>
      <c r="Q419" s="300"/>
      <c r="R419" s="300"/>
      <c r="S419" s="300"/>
      <c r="T419" s="300">
        <f>Recap!BF424</f>
        <v>0</v>
      </c>
      <c r="U419" s="300">
        <f>Recap!BG424</f>
        <v>0</v>
      </c>
      <c r="V419" s="300">
        <f>Recap!BH424</f>
        <v>0</v>
      </c>
      <c r="W419" s="300"/>
      <c r="X419" s="300"/>
      <c r="Y419" s="300"/>
      <c r="Z419" s="298">
        <f>Recap!AO424</f>
        <v>0</v>
      </c>
      <c r="AA419" s="302"/>
    </row>
    <row r="420" spans="1:27" s="312" customFormat="1" x14ac:dyDescent="0.25">
      <c r="A420" s="299" t="str">
        <f>Recap!D425</f>
        <v>Dw_415</v>
      </c>
      <c r="B420" s="300">
        <f>Recap!AQ425</f>
        <v>0</v>
      </c>
      <c r="C420" s="300">
        <f>Recap!AR425</f>
        <v>0</v>
      </c>
      <c r="D420" s="300">
        <f>Recap!AS425</f>
        <v>0</v>
      </c>
      <c r="E420" s="301"/>
      <c r="F420" s="301"/>
      <c r="G420" s="301"/>
      <c r="H420" s="300">
        <f>Recap!AU425</f>
        <v>0</v>
      </c>
      <c r="I420" s="300">
        <f>Recap!AV425</f>
        <v>0</v>
      </c>
      <c r="J420" s="300">
        <f>Recap!AW425</f>
        <v>0</v>
      </c>
      <c r="K420" s="301"/>
      <c r="L420" s="301"/>
      <c r="M420" s="301"/>
      <c r="N420" s="300">
        <f>Recap!BB425</f>
        <v>0</v>
      </c>
      <c r="O420" s="300">
        <f>Recap!BC425</f>
        <v>0</v>
      </c>
      <c r="P420" s="300">
        <f>Recap!BD425</f>
        <v>0</v>
      </c>
      <c r="Q420" s="300"/>
      <c r="R420" s="300"/>
      <c r="S420" s="300"/>
      <c r="T420" s="300">
        <f>Recap!BF425</f>
        <v>0</v>
      </c>
      <c r="U420" s="300">
        <f>Recap!BG425</f>
        <v>0</v>
      </c>
      <c r="V420" s="300">
        <f>Recap!BH425</f>
        <v>0</v>
      </c>
      <c r="W420" s="300"/>
      <c r="X420" s="300"/>
      <c r="Y420" s="300"/>
      <c r="Z420" s="298">
        <f>Recap!AO425</f>
        <v>0</v>
      </c>
      <c r="AA420" s="302"/>
    </row>
    <row r="421" spans="1:27" s="312" customFormat="1" x14ac:dyDescent="0.25">
      <c r="A421" s="299" t="str">
        <f>Recap!D426</f>
        <v>Dw_416</v>
      </c>
      <c r="B421" s="300">
        <f>Recap!AQ426</f>
        <v>0</v>
      </c>
      <c r="C421" s="300">
        <f>Recap!AR426</f>
        <v>0</v>
      </c>
      <c r="D421" s="300">
        <f>Recap!AS426</f>
        <v>0</v>
      </c>
      <c r="E421" s="301"/>
      <c r="F421" s="301"/>
      <c r="G421" s="301"/>
      <c r="H421" s="300">
        <f>Recap!AU426</f>
        <v>0</v>
      </c>
      <c r="I421" s="300">
        <f>Recap!AV426</f>
        <v>0</v>
      </c>
      <c r="J421" s="300">
        <f>Recap!AW426</f>
        <v>0</v>
      </c>
      <c r="K421" s="301"/>
      <c r="L421" s="301"/>
      <c r="M421" s="301"/>
      <c r="N421" s="300">
        <f>Recap!BB426</f>
        <v>0</v>
      </c>
      <c r="O421" s="300">
        <f>Recap!BC426</f>
        <v>0</v>
      </c>
      <c r="P421" s="300">
        <f>Recap!BD426</f>
        <v>0</v>
      </c>
      <c r="Q421" s="300"/>
      <c r="R421" s="300"/>
      <c r="S421" s="300"/>
      <c r="T421" s="300">
        <f>Recap!BF426</f>
        <v>0</v>
      </c>
      <c r="U421" s="300">
        <f>Recap!BG426</f>
        <v>0</v>
      </c>
      <c r="V421" s="300">
        <f>Recap!BH426</f>
        <v>0</v>
      </c>
      <c r="W421" s="300"/>
      <c r="X421" s="300"/>
      <c r="Y421" s="300"/>
      <c r="Z421" s="298">
        <f>Recap!AO426</f>
        <v>0</v>
      </c>
      <c r="AA421" s="302"/>
    </row>
    <row r="422" spans="1:27" s="312" customFormat="1" x14ac:dyDescent="0.25">
      <c r="A422" s="299" t="str">
        <f>Recap!D427</f>
        <v>Dw_417</v>
      </c>
      <c r="B422" s="300">
        <f>Recap!AQ427</f>
        <v>0</v>
      </c>
      <c r="C422" s="300">
        <f>Recap!AR427</f>
        <v>0</v>
      </c>
      <c r="D422" s="300">
        <f>Recap!AS427</f>
        <v>0</v>
      </c>
      <c r="E422" s="301"/>
      <c r="F422" s="301"/>
      <c r="G422" s="301"/>
      <c r="H422" s="300">
        <f>Recap!AU427</f>
        <v>0</v>
      </c>
      <c r="I422" s="300">
        <f>Recap!AV427</f>
        <v>0</v>
      </c>
      <c r="J422" s="300">
        <f>Recap!AW427</f>
        <v>0</v>
      </c>
      <c r="K422" s="301"/>
      <c r="L422" s="301"/>
      <c r="M422" s="301"/>
      <c r="N422" s="300">
        <f>Recap!BB427</f>
        <v>0</v>
      </c>
      <c r="O422" s="300">
        <f>Recap!BC427</f>
        <v>0</v>
      </c>
      <c r="P422" s="300">
        <f>Recap!BD427</f>
        <v>0</v>
      </c>
      <c r="Q422" s="300"/>
      <c r="R422" s="300"/>
      <c r="S422" s="300"/>
      <c r="T422" s="300">
        <f>Recap!BF427</f>
        <v>0</v>
      </c>
      <c r="U422" s="300">
        <f>Recap!BG427</f>
        <v>0</v>
      </c>
      <c r="V422" s="300">
        <f>Recap!BH427</f>
        <v>0</v>
      </c>
      <c r="W422" s="300"/>
      <c r="X422" s="300"/>
      <c r="Y422" s="300"/>
      <c r="Z422" s="298">
        <f>Recap!AO427</f>
        <v>0</v>
      </c>
      <c r="AA422" s="302"/>
    </row>
    <row r="423" spans="1:27" s="312" customFormat="1" x14ac:dyDescent="0.25">
      <c r="A423" s="299" t="str">
        <f>Recap!D428</f>
        <v>Dw_418</v>
      </c>
      <c r="B423" s="300">
        <f>Recap!AQ428</f>
        <v>0</v>
      </c>
      <c r="C423" s="300">
        <f>Recap!AR428</f>
        <v>0</v>
      </c>
      <c r="D423" s="300">
        <f>Recap!AS428</f>
        <v>0</v>
      </c>
      <c r="E423" s="301"/>
      <c r="F423" s="301"/>
      <c r="G423" s="301"/>
      <c r="H423" s="300">
        <f>Recap!AU428</f>
        <v>0</v>
      </c>
      <c r="I423" s="300">
        <f>Recap!AV428</f>
        <v>0</v>
      </c>
      <c r="J423" s="300">
        <f>Recap!AW428</f>
        <v>0</v>
      </c>
      <c r="K423" s="301"/>
      <c r="L423" s="301"/>
      <c r="M423" s="301"/>
      <c r="N423" s="300">
        <f>Recap!BB428</f>
        <v>0</v>
      </c>
      <c r="O423" s="300">
        <f>Recap!BC428</f>
        <v>0</v>
      </c>
      <c r="P423" s="300">
        <f>Recap!BD428</f>
        <v>0</v>
      </c>
      <c r="Q423" s="300"/>
      <c r="R423" s="300"/>
      <c r="S423" s="300"/>
      <c r="T423" s="300">
        <f>Recap!BF428</f>
        <v>0</v>
      </c>
      <c r="U423" s="300">
        <f>Recap!BG428</f>
        <v>0</v>
      </c>
      <c r="V423" s="300">
        <f>Recap!BH428</f>
        <v>0</v>
      </c>
      <c r="W423" s="300"/>
      <c r="X423" s="300"/>
      <c r="Y423" s="300"/>
      <c r="Z423" s="298">
        <f>Recap!AO428</f>
        <v>0</v>
      </c>
      <c r="AA423" s="302"/>
    </row>
    <row r="424" spans="1:27" s="312" customFormat="1" x14ac:dyDescent="0.25">
      <c r="A424" s="299" t="str">
        <f>Recap!D429</f>
        <v>Dw_419</v>
      </c>
      <c r="B424" s="300">
        <f>Recap!AQ429</f>
        <v>0</v>
      </c>
      <c r="C424" s="300">
        <f>Recap!AR429</f>
        <v>0</v>
      </c>
      <c r="D424" s="300">
        <f>Recap!AS429</f>
        <v>0</v>
      </c>
      <c r="E424" s="301"/>
      <c r="F424" s="301"/>
      <c r="G424" s="301"/>
      <c r="H424" s="300">
        <f>Recap!AU429</f>
        <v>0</v>
      </c>
      <c r="I424" s="300">
        <f>Recap!AV429</f>
        <v>0</v>
      </c>
      <c r="J424" s="300">
        <f>Recap!AW429</f>
        <v>0</v>
      </c>
      <c r="K424" s="301"/>
      <c r="L424" s="301"/>
      <c r="M424" s="301"/>
      <c r="N424" s="300">
        <f>Recap!BB429</f>
        <v>0</v>
      </c>
      <c r="O424" s="300">
        <f>Recap!BC429</f>
        <v>0</v>
      </c>
      <c r="P424" s="300">
        <f>Recap!BD429</f>
        <v>0</v>
      </c>
      <c r="Q424" s="300"/>
      <c r="R424" s="300"/>
      <c r="S424" s="300"/>
      <c r="T424" s="300">
        <f>Recap!BF429</f>
        <v>0</v>
      </c>
      <c r="U424" s="300">
        <f>Recap!BG429</f>
        <v>0</v>
      </c>
      <c r="V424" s="300">
        <f>Recap!BH429</f>
        <v>0</v>
      </c>
      <c r="W424" s="300"/>
      <c r="X424" s="300"/>
      <c r="Y424" s="300"/>
      <c r="Z424" s="298">
        <f>Recap!AO429</f>
        <v>0</v>
      </c>
      <c r="AA424" s="302"/>
    </row>
    <row r="425" spans="1:27" s="312" customFormat="1" x14ac:dyDescent="0.25">
      <c r="A425" s="299" t="str">
        <f>Recap!D430</f>
        <v>Dw_420</v>
      </c>
      <c r="B425" s="300">
        <f>Recap!AQ430</f>
        <v>0</v>
      </c>
      <c r="C425" s="300">
        <f>Recap!AR430</f>
        <v>0</v>
      </c>
      <c r="D425" s="300">
        <f>Recap!AS430</f>
        <v>0</v>
      </c>
      <c r="E425" s="301"/>
      <c r="F425" s="301"/>
      <c r="G425" s="301"/>
      <c r="H425" s="300">
        <f>Recap!AU430</f>
        <v>0</v>
      </c>
      <c r="I425" s="300">
        <f>Recap!AV430</f>
        <v>0</v>
      </c>
      <c r="J425" s="300">
        <f>Recap!AW430</f>
        <v>0</v>
      </c>
      <c r="K425" s="301"/>
      <c r="L425" s="301"/>
      <c r="M425" s="301"/>
      <c r="N425" s="300">
        <f>Recap!BB430</f>
        <v>0</v>
      </c>
      <c r="O425" s="300">
        <f>Recap!BC430</f>
        <v>0</v>
      </c>
      <c r="P425" s="300">
        <f>Recap!BD430</f>
        <v>0</v>
      </c>
      <c r="Q425" s="300"/>
      <c r="R425" s="300"/>
      <c r="S425" s="300"/>
      <c r="T425" s="300">
        <f>Recap!BF430</f>
        <v>0</v>
      </c>
      <c r="U425" s="300">
        <f>Recap!BG430</f>
        <v>0</v>
      </c>
      <c r="V425" s="300">
        <f>Recap!BH430</f>
        <v>0</v>
      </c>
      <c r="W425" s="300"/>
      <c r="X425" s="300"/>
      <c r="Y425" s="300"/>
      <c r="Z425" s="298">
        <f>Recap!AO430</f>
        <v>0</v>
      </c>
      <c r="AA425" s="302"/>
    </row>
    <row r="426" spans="1:27" s="312" customFormat="1" x14ac:dyDescent="0.25">
      <c r="A426" s="299" t="str">
        <f>Recap!D431</f>
        <v>Dw_421</v>
      </c>
      <c r="B426" s="300">
        <f>Recap!AQ431</f>
        <v>0</v>
      </c>
      <c r="C426" s="300">
        <f>Recap!AR431</f>
        <v>0</v>
      </c>
      <c r="D426" s="300">
        <f>Recap!AS431</f>
        <v>0</v>
      </c>
      <c r="E426" s="301"/>
      <c r="F426" s="301"/>
      <c r="G426" s="301"/>
      <c r="H426" s="300">
        <f>Recap!AU431</f>
        <v>0</v>
      </c>
      <c r="I426" s="300">
        <f>Recap!AV431</f>
        <v>0</v>
      </c>
      <c r="J426" s="300">
        <f>Recap!AW431</f>
        <v>0</v>
      </c>
      <c r="K426" s="301"/>
      <c r="L426" s="301"/>
      <c r="M426" s="301"/>
      <c r="N426" s="300">
        <f>Recap!BB431</f>
        <v>0</v>
      </c>
      <c r="O426" s="300">
        <f>Recap!BC431</f>
        <v>0</v>
      </c>
      <c r="P426" s="300">
        <f>Recap!BD431</f>
        <v>0</v>
      </c>
      <c r="Q426" s="300"/>
      <c r="R426" s="300"/>
      <c r="S426" s="300"/>
      <c r="T426" s="300">
        <f>Recap!BF431</f>
        <v>0</v>
      </c>
      <c r="U426" s="300">
        <f>Recap!BG431</f>
        <v>0</v>
      </c>
      <c r="V426" s="300">
        <f>Recap!BH431</f>
        <v>0</v>
      </c>
      <c r="W426" s="300"/>
      <c r="X426" s="300"/>
      <c r="Y426" s="300"/>
      <c r="Z426" s="298">
        <f>Recap!AO431</f>
        <v>0</v>
      </c>
      <c r="AA426" s="302"/>
    </row>
    <row r="427" spans="1:27" s="312" customFormat="1" x14ac:dyDescent="0.25">
      <c r="A427" s="299" t="str">
        <f>Recap!D432</f>
        <v>Dw_422</v>
      </c>
      <c r="B427" s="300">
        <f>Recap!AQ432</f>
        <v>0</v>
      </c>
      <c r="C427" s="300">
        <f>Recap!AR432</f>
        <v>0</v>
      </c>
      <c r="D427" s="300">
        <f>Recap!AS432</f>
        <v>0</v>
      </c>
      <c r="E427" s="301"/>
      <c r="F427" s="301"/>
      <c r="G427" s="301"/>
      <c r="H427" s="300">
        <f>Recap!AU432</f>
        <v>0</v>
      </c>
      <c r="I427" s="300">
        <f>Recap!AV432</f>
        <v>0</v>
      </c>
      <c r="J427" s="300">
        <f>Recap!AW432</f>
        <v>0</v>
      </c>
      <c r="K427" s="301"/>
      <c r="L427" s="301"/>
      <c r="M427" s="301"/>
      <c r="N427" s="300">
        <f>Recap!BB432</f>
        <v>0</v>
      </c>
      <c r="O427" s="300">
        <f>Recap!BC432</f>
        <v>0</v>
      </c>
      <c r="P427" s="300">
        <f>Recap!BD432</f>
        <v>0</v>
      </c>
      <c r="Q427" s="300"/>
      <c r="R427" s="300"/>
      <c r="S427" s="300"/>
      <c r="T427" s="300">
        <f>Recap!BF432</f>
        <v>0</v>
      </c>
      <c r="U427" s="300">
        <f>Recap!BG432</f>
        <v>0</v>
      </c>
      <c r="V427" s="300">
        <f>Recap!BH432</f>
        <v>0</v>
      </c>
      <c r="W427" s="300"/>
      <c r="X427" s="300"/>
      <c r="Y427" s="300"/>
      <c r="Z427" s="298">
        <f>Recap!AO432</f>
        <v>0</v>
      </c>
      <c r="AA427" s="302"/>
    </row>
    <row r="428" spans="1:27" s="312" customFormat="1" x14ac:dyDescent="0.25">
      <c r="A428" s="299" t="str">
        <f>Recap!D433</f>
        <v>Dw_423</v>
      </c>
      <c r="B428" s="300">
        <f>Recap!AQ433</f>
        <v>0</v>
      </c>
      <c r="C428" s="300">
        <f>Recap!AR433</f>
        <v>0</v>
      </c>
      <c r="D428" s="300">
        <f>Recap!AS433</f>
        <v>0</v>
      </c>
      <c r="E428" s="301"/>
      <c r="F428" s="301"/>
      <c r="G428" s="301"/>
      <c r="H428" s="300">
        <f>Recap!AU433</f>
        <v>0</v>
      </c>
      <c r="I428" s="300">
        <f>Recap!AV433</f>
        <v>0</v>
      </c>
      <c r="J428" s="300">
        <f>Recap!AW433</f>
        <v>0</v>
      </c>
      <c r="K428" s="301"/>
      <c r="L428" s="301"/>
      <c r="M428" s="301"/>
      <c r="N428" s="300">
        <f>Recap!BB433</f>
        <v>0</v>
      </c>
      <c r="O428" s="300">
        <f>Recap!BC433</f>
        <v>0</v>
      </c>
      <c r="P428" s="300">
        <f>Recap!BD433</f>
        <v>0</v>
      </c>
      <c r="Q428" s="300"/>
      <c r="R428" s="300"/>
      <c r="S428" s="300"/>
      <c r="T428" s="300">
        <f>Recap!BF433</f>
        <v>0</v>
      </c>
      <c r="U428" s="300">
        <f>Recap!BG433</f>
        <v>0</v>
      </c>
      <c r="V428" s="300">
        <f>Recap!BH433</f>
        <v>0</v>
      </c>
      <c r="W428" s="300"/>
      <c r="X428" s="300"/>
      <c r="Y428" s="300"/>
      <c r="Z428" s="298">
        <f>Recap!AO433</f>
        <v>0</v>
      </c>
      <c r="AA428" s="302"/>
    </row>
    <row r="429" spans="1:27" s="312" customFormat="1" x14ac:dyDescent="0.25">
      <c r="A429" s="299" t="str">
        <f>Recap!D434</f>
        <v>Dw_424</v>
      </c>
      <c r="B429" s="300">
        <f>Recap!AQ434</f>
        <v>0</v>
      </c>
      <c r="C429" s="300">
        <f>Recap!AR434</f>
        <v>0</v>
      </c>
      <c r="D429" s="300">
        <f>Recap!AS434</f>
        <v>0</v>
      </c>
      <c r="E429" s="301"/>
      <c r="F429" s="301"/>
      <c r="G429" s="301"/>
      <c r="H429" s="300">
        <f>Recap!AU434</f>
        <v>0</v>
      </c>
      <c r="I429" s="300">
        <f>Recap!AV434</f>
        <v>0</v>
      </c>
      <c r="J429" s="300">
        <f>Recap!AW434</f>
        <v>0</v>
      </c>
      <c r="K429" s="301"/>
      <c r="L429" s="301"/>
      <c r="M429" s="301"/>
      <c r="N429" s="300">
        <f>Recap!BB434</f>
        <v>0</v>
      </c>
      <c r="O429" s="300">
        <f>Recap!BC434</f>
        <v>0</v>
      </c>
      <c r="P429" s="300">
        <f>Recap!BD434</f>
        <v>0</v>
      </c>
      <c r="Q429" s="300"/>
      <c r="R429" s="300"/>
      <c r="S429" s="300"/>
      <c r="T429" s="300">
        <f>Recap!BF434</f>
        <v>0</v>
      </c>
      <c r="U429" s="300">
        <f>Recap!BG434</f>
        <v>0</v>
      </c>
      <c r="V429" s="300">
        <f>Recap!BH434</f>
        <v>0</v>
      </c>
      <c r="W429" s="300"/>
      <c r="X429" s="300"/>
      <c r="Y429" s="300"/>
      <c r="Z429" s="298">
        <f>Recap!AO434</f>
        <v>0</v>
      </c>
      <c r="AA429" s="302"/>
    </row>
    <row r="430" spans="1:27" s="312" customFormat="1" x14ac:dyDescent="0.25">
      <c r="A430" s="299" t="str">
        <f>Recap!D435</f>
        <v>Dw_425</v>
      </c>
      <c r="B430" s="300">
        <f>Recap!AQ435</f>
        <v>0</v>
      </c>
      <c r="C430" s="300">
        <f>Recap!AR435</f>
        <v>0</v>
      </c>
      <c r="D430" s="300">
        <f>Recap!AS435</f>
        <v>0</v>
      </c>
      <c r="E430" s="301"/>
      <c r="F430" s="301"/>
      <c r="G430" s="301"/>
      <c r="H430" s="300">
        <f>Recap!AU435</f>
        <v>0</v>
      </c>
      <c r="I430" s="300">
        <f>Recap!AV435</f>
        <v>0</v>
      </c>
      <c r="J430" s="300">
        <f>Recap!AW435</f>
        <v>0</v>
      </c>
      <c r="K430" s="301"/>
      <c r="L430" s="301"/>
      <c r="M430" s="301"/>
      <c r="N430" s="300">
        <f>Recap!BB435</f>
        <v>0</v>
      </c>
      <c r="O430" s="300">
        <f>Recap!BC435</f>
        <v>0</v>
      </c>
      <c r="P430" s="300">
        <f>Recap!BD435</f>
        <v>0</v>
      </c>
      <c r="Q430" s="300"/>
      <c r="R430" s="300"/>
      <c r="S430" s="300"/>
      <c r="T430" s="300">
        <f>Recap!BF435</f>
        <v>0</v>
      </c>
      <c r="U430" s="300">
        <f>Recap!BG435</f>
        <v>0</v>
      </c>
      <c r="V430" s="300">
        <f>Recap!BH435</f>
        <v>0</v>
      </c>
      <c r="W430" s="300"/>
      <c r="X430" s="300"/>
      <c r="Y430" s="300"/>
      <c r="Z430" s="298">
        <f>Recap!AO435</f>
        <v>0</v>
      </c>
      <c r="AA430" s="302"/>
    </row>
    <row r="431" spans="1:27" s="312" customFormat="1" x14ac:dyDescent="0.25">
      <c r="A431" s="299" t="str">
        <f>Recap!D436</f>
        <v>Dw_426</v>
      </c>
      <c r="B431" s="300">
        <f>Recap!AQ436</f>
        <v>0</v>
      </c>
      <c r="C431" s="300">
        <f>Recap!AR436</f>
        <v>0</v>
      </c>
      <c r="D431" s="300">
        <f>Recap!AS436</f>
        <v>0</v>
      </c>
      <c r="E431" s="301"/>
      <c r="F431" s="301"/>
      <c r="G431" s="301"/>
      <c r="H431" s="300">
        <f>Recap!AU436</f>
        <v>0</v>
      </c>
      <c r="I431" s="300">
        <f>Recap!AV436</f>
        <v>0</v>
      </c>
      <c r="J431" s="300">
        <f>Recap!AW436</f>
        <v>0</v>
      </c>
      <c r="K431" s="301"/>
      <c r="L431" s="301"/>
      <c r="M431" s="301"/>
      <c r="N431" s="300">
        <f>Recap!BB436</f>
        <v>0</v>
      </c>
      <c r="O431" s="300">
        <f>Recap!BC436</f>
        <v>0</v>
      </c>
      <c r="P431" s="300">
        <f>Recap!BD436</f>
        <v>0</v>
      </c>
      <c r="Q431" s="300"/>
      <c r="R431" s="300"/>
      <c r="S431" s="300"/>
      <c r="T431" s="300">
        <f>Recap!BF436</f>
        <v>0</v>
      </c>
      <c r="U431" s="300">
        <f>Recap!BG436</f>
        <v>0</v>
      </c>
      <c r="V431" s="300">
        <f>Recap!BH436</f>
        <v>0</v>
      </c>
      <c r="W431" s="300"/>
      <c r="X431" s="300"/>
      <c r="Y431" s="300"/>
      <c r="Z431" s="298">
        <f>Recap!AO436</f>
        <v>0</v>
      </c>
      <c r="AA431" s="302"/>
    </row>
    <row r="432" spans="1:27" s="312" customFormat="1" x14ac:dyDescent="0.25">
      <c r="A432" s="299" t="str">
        <f>Recap!D437</f>
        <v>Dw_427</v>
      </c>
      <c r="B432" s="300">
        <f>Recap!AQ437</f>
        <v>0</v>
      </c>
      <c r="C432" s="300">
        <f>Recap!AR437</f>
        <v>0</v>
      </c>
      <c r="D432" s="300">
        <f>Recap!AS437</f>
        <v>0</v>
      </c>
      <c r="E432" s="301"/>
      <c r="F432" s="301"/>
      <c r="G432" s="301"/>
      <c r="H432" s="300">
        <f>Recap!AU437</f>
        <v>0</v>
      </c>
      <c r="I432" s="300">
        <f>Recap!AV437</f>
        <v>0</v>
      </c>
      <c r="J432" s="300">
        <f>Recap!AW437</f>
        <v>0</v>
      </c>
      <c r="K432" s="301"/>
      <c r="L432" s="301"/>
      <c r="M432" s="301"/>
      <c r="N432" s="300">
        <f>Recap!BB437</f>
        <v>0</v>
      </c>
      <c r="O432" s="300">
        <f>Recap!BC437</f>
        <v>0</v>
      </c>
      <c r="P432" s="300">
        <f>Recap!BD437</f>
        <v>0</v>
      </c>
      <c r="Q432" s="300"/>
      <c r="R432" s="300"/>
      <c r="S432" s="300"/>
      <c r="T432" s="300">
        <f>Recap!BF437</f>
        <v>0</v>
      </c>
      <c r="U432" s="300">
        <f>Recap!BG437</f>
        <v>0</v>
      </c>
      <c r="V432" s="300">
        <f>Recap!BH437</f>
        <v>0</v>
      </c>
      <c r="W432" s="300"/>
      <c r="X432" s="300"/>
      <c r="Y432" s="300"/>
      <c r="Z432" s="298">
        <f>Recap!AO437</f>
        <v>0</v>
      </c>
      <c r="AA432" s="302"/>
    </row>
    <row r="433" spans="1:27" s="312" customFormat="1" x14ac:dyDescent="0.25">
      <c r="A433" s="299" t="str">
        <f>Recap!D438</f>
        <v>Dw_428</v>
      </c>
      <c r="B433" s="300">
        <f>Recap!AQ438</f>
        <v>0</v>
      </c>
      <c r="C433" s="300">
        <f>Recap!AR438</f>
        <v>0</v>
      </c>
      <c r="D433" s="300">
        <f>Recap!AS438</f>
        <v>0</v>
      </c>
      <c r="E433" s="301"/>
      <c r="F433" s="301"/>
      <c r="G433" s="301"/>
      <c r="H433" s="300">
        <f>Recap!AU438</f>
        <v>0</v>
      </c>
      <c r="I433" s="300">
        <f>Recap!AV438</f>
        <v>0</v>
      </c>
      <c r="J433" s="300">
        <f>Recap!AW438</f>
        <v>0</v>
      </c>
      <c r="K433" s="301"/>
      <c r="L433" s="301"/>
      <c r="M433" s="301"/>
      <c r="N433" s="300">
        <f>Recap!BB438</f>
        <v>0</v>
      </c>
      <c r="O433" s="300">
        <f>Recap!BC438</f>
        <v>0</v>
      </c>
      <c r="P433" s="300">
        <f>Recap!BD438</f>
        <v>0</v>
      </c>
      <c r="Q433" s="300"/>
      <c r="R433" s="300"/>
      <c r="S433" s="300"/>
      <c r="T433" s="300">
        <f>Recap!BF438</f>
        <v>0</v>
      </c>
      <c r="U433" s="300">
        <f>Recap!BG438</f>
        <v>0</v>
      </c>
      <c r="V433" s="300">
        <f>Recap!BH438</f>
        <v>0</v>
      </c>
      <c r="W433" s="300"/>
      <c r="X433" s="300"/>
      <c r="Y433" s="300"/>
      <c r="Z433" s="298">
        <f>Recap!AO438</f>
        <v>0</v>
      </c>
      <c r="AA433" s="302"/>
    </row>
    <row r="434" spans="1:27" s="312" customFormat="1" x14ac:dyDescent="0.25">
      <c r="A434" s="299" t="str">
        <f>Recap!D439</f>
        <v>Dw_429</v>
      </c>
      <c r="B434" s="300">
        <f>Recap!AQ439</f>
        <v>0</v>
      </c>
      <c r="C434" s="300">
        <f>Recap!AR439</f>
        <v>0</v>
      </c>
      <c r="D434" s="300">
        <f>Recap!AS439</f>
        <v>0</v>
      </c>
      <c r="E434" s="301"/>
      <c r="F434" s="301"/>
      <c r="G434" s="301"/>
      <c r="H434" s="300">
        <f>Recap!AU439</f>
        <v>0</v>
      </c>
      <c r="I434" s="300">
        <f>Recap!AV439</f>
        <v>0</v>
      </c>
      <c r="J434" s="300">
        <f>Recap!AW439</f>
        <v>0</v>
      </c>
      <c r="K434" s="301"/>
      <c r="L434" s="301"/>
      <c r="M434" s="301"/>
      <c r="N434" s="300">
        <f>Recap!BB439</f>
        <v>0</v>
      </c>
      <c r="O434" s="300">
        <f>Recap!BC439</f>
        <v>0</v>
      </c>
      <c r="P434" s="300">
        <f>Recap!BD439</f>
        <v>0</v>
      </c>
      <c r="Q434" s="300"/>
      <c r="R434" s="300"/>
      <c r="S434" s="300"/>
      <c r="T434" s="300">
        <f>Recap!BF439</f>
        <v>0</v>
      </c>
      <c r="U434" s="300">
        <f>Recap!BG439</f>
        <v>0</v>
      </c>
      <c r="V434" s="300">
        <f>Recap!BH439</f>
        <v>0</v>
      </c>
      <c r="W434" s="300"/>
      <c r="X434" s="300"/>
      <c r="Y434" s="300"/>
      <c r="Z434" s="298">
        <f>Recap!AO439</f>
        <v>0</v>
      </c>
      <c r="AA434" s="302"/>
    </row>
    <row r="435" spans="1:27" s="312" customFormat="1" x14ac:dyDescent="0.25">
      <c r="A435" s="299" t="str">
        <f>Recap!D440</f>
        <v>Dw_430</v>
      </c>
      <c r="B435" s="300">
        <f>Recap!AQ440</f>
        <v>0</v>
      </c>
      <c r="C435" s="300">
        <f>Recap!AR440</f>
        <v>0</v>
      </c>
      <c r="D435" s="300">
        <f>Recap!AS440</f>
        <v>0</v>
      </c>
      <c r="E435" s="301"/>
      <c r="F435" s="301"/>
      <c r="G435" s="301"/>
      <c r="H435" s="300">
        <f>Recap!AU440</f>
        <v>0</v>
      </c>
      <c r="I435" s="300">
        <f>Recap!AV440</f>
        <v>0</v>
      </c>
      <c r="J435" s="300">
        <f>Recap!AW440</f>
        <v>0</v>
      </c>
      <c r="K435" s="301"/>
      <c r="L435" s="301"/>
      <c r="M435" s="301"/>
      <c r="N435" s="300">
        <f>Recap!BB440</f>
        <v>0</v>
      </c>
      <c r="O435" s="300">
        <f>Recap!BC440</f>
        <v>0</v>
      </c>
      <c r="P435" s="300">
        <f>Recap!BD440</f>
        <v>0</v>
      </c>
      <c r="Q435" s="300"/>
      <c r="R435" s="300"/>
      <c r="S435" s="300"/>
      <c r="T435" s="300">
        <f>Recap!BF440</f>
        <v>0</v>
      </c>
      <c r="U435" s="300">
        <f>Recap!BG440</f>
        <v>0</v>
      </c>
      <c r="V435" s="300">
        <f>Recap!BH440</f>
        <v>0</v>
      </c>
      <c r="W435" s="300"/>
      <c r="X435" s="300"/>
      <c r="Y435" s="300"/>
      <c r="Z435" s="298">
        <f>Recap!AO440</f>
        <v>0</v>
      </c>
      <c r="AA435" s="302"/>
    </row>
    <row r="436" spans="1:27" s="312" customFormat="1" x14ac:dyDescent="0.25">
      <c r="A436" s="299" t="str">
        <f>Recap!D441</f>
        <v>Dw_431</v>
      </c>
      <c r="B436" s="300">
        <f>Recap!AQ441</f>
        <v>0</v>
      </c>
      <c r="C436" s="300">
        <f>Recap!AR441</f>
        <v>0</v>
      </c>
      <c r="D436" s="300">
        <f>Recap!AS441</f>
        <v>0</v>
      </c>
      <c r="E436" s="301"/>
      <c r="F436" s="301"/>
      <c r="G436" s="301"/>
      <c r="H436" s="300">
        <f>Recap!AU441</f>
        <v>0</v>
      </c>
      <c r="I436" s="300">
        <f>Recap!AV441</f>
        <v>0</v>
      </c>
      <c r="J436" s="300">
        <f>Recap!AW441</f>
        <v>0</v>
      </c>
      <c r="K436" s="301"/>
      <c r="L436" s="301"/>
      <c r="M436" s="301"/>
      <c r="N436" s="300">
        <f>Recap!BB441</f>
        <v>0</v>
      </c>
      <c r="O436" s="300">
        <f>Recap!BC441</f>
        <v>0</v>
      </c>
      <c r="P436" s="300">
        <f>Recap!BD441</f>
        <v>0</v>
      </c>
      <c r="Q436" s="300"/>
      <c r="R436" s="300"/>
      <c r="S436" s="300"/>
      <c r="T436" s="300">
        <f>Recap!BF441</f>
        <v>0</v>
      </c>
      <c r="U436" s="300">
        <f>Recap!BG441</f>
        <v>0</v>
      </c>
      <c r="V436" s="300">
        <f>Recap!BH441</f>
        <v>0</v>
      </c>
      <c r="W436" s="300"/>
      <c r="X436" s="300"/>
      <c r="Y436" s="300"/>
      <c r="Z436" s="298">
        <f>Recap!AO441</f>
        <v>0</v>
      </c>
      <c r="AA436" s="302"/>
    </row>
    <row r="437" spans="1:27" s="312" customFormat="1" x14ac:dyDescent="0.25">
      <c r="A437" s="299" t="str">
        <f>Recap!D442</f>
        <v>Dw_432</v>
      </c>
      <c r="B437" s="300">
        <f>Recap!AQ442</f>
        <v>0</v>
      </c>
      <c r="C437" s="300">
        <f>Recap!AR442</f>
        <v>0</v>
      </c>
      <c r="D437" s="300">
        <f>Recap!AS442</f>
        <v>0</v>
      </c>
      <c r="E437" s="301"/>
      <c r="F437" s="301"/>
      <c r="G437" s="301"/>
      <c r="H437" s="300">
        <f>Recap!AU442</f>
        <v>0</v>
      </c>
      <c r="I437" s="300">
        <f>Recap!AV442</f>
        <v>0</v>
      </c>
      <c r="J437" s="300">
        <f>Recap!AW442</f>
        <v>0</v>
      </c>
      <c r="K437" s="301"/>
      <c r="L437" s="301"/>
      <c r="M437" s="301"/>
      <c r="N437" s="300">
        <f>Recap!BB442</f>
        <v>0</v>
      </c>
      <c r="O437" s="300">
        <f>Recap!BC442</f>
        <v>0</v>
      </c>
      <c r="P437" s="300">
        <f>Recap!BD442</f>
        <v>0</v>
      </c>
      <c r="Q437" s="300"/>
      <c r="R437" s="300"/>
      <c r="S437" s="300"/>
      <c r="T437" s="300">
        <f>Recap!BF442</f>
        <v>0</v>
      </c>
      <c r="U437" s="300">
        <f>Recap!BG442</f>
        <v>0</v>
      </c>
      <c r="V437" s="300">
        <f>Recap!BH442</f>
        <v>0</v>
      </c>
      <c r="W437" s="300"/>
      <c r="X437" s="300"/>
      <c r="Y437" s="300"/>
      <c r="Z437" s="298">
        <f>Recap!AO442</f>
        <v>0</v>
      </c>
      <c r="AA437" s="302"/>
    </row>
    <row r="438" spans="1:27" s="312" customFormat="1" x14ac:dyDescent="0.25">
      <c r="A438" s="299" t="str">
        <f>Recap!D443</f>
        <v>Dw_433</v>
      </c>
      <c r="B438" s="300">
        <f>Recap!AQ443</f>
        <v>0</v>
      </c>
      <c r="C438" s="300">
        <f>Recap!AR443</f>
        <v>0</v>
      </c>
      <c r="D438" s="300">
        <f>Recap!AS443</f>
        <v>0</v>
      </c>
      <c r="E438" s="301"/>
      <c r="F438" s="301"/>
      <c r="G438" s="301"/>
      <c r="H438" s="300">
        <f>Recap!AU443</f>
        <v>0</v>
      </c>
      <c r="I438" s="300">
        <f>Recap!AV443</f>
        <v>0</v>
      </c>
      <c r="J438" s="300">
        <f>Recap!AW443</f>
        <v>0</v>
      </c>
      <c r="K438" s="301"/>
      <c r="L438" s="301"/>
      <c r="M438" s="301"/>
      <c r="N438" s="300">
        <f>Recap!BB443</f>
        <v>0</v>
      </c>
      <c r="O438" s="300">
        <f>Recap!BC443</f>
        <v>0</v>
      </c>
      <c r="P438" s="300">
        <f>Recap!BD443</f>
        <v>0</v>
      </c>
      <c r="Q438" s="300"/>
      <c r="R438" s="300"/>
      <c r="S438" s="300"/>
      <c r="T438" s="300">
        <f>Recap!BF443</f>
        <v>0</v>
      </c>
      <c r="U438" s="300">
        <f>Recap!BG443</f>
        <v>0</v>
      </c>
      <c r="V438" s="300">
        <f>Recap!BH443</f>
        <v>0</v>
      </c>
      <c r="W438" s="300"/>
      <c r="X438" s="300"/>
      <c r="Y438" s="300"/>
      <c r="Z438" s="298">
        <f>Recap!AO443</f>
        <v>0</v>
      </c>
      <c r="AA438" s="302"/>
    </row>
    <row r="439" spans="1:27" s="312" customFormat="1" x14ac:dyDescent="0.25">
      <c r="A439" s="299" t="str">
        <f>Recap!D444</f>
        <v>Dw_434</v>
      </c>
      <c r="B439" s="300">
        <f>Recap!AQ444</f>
        <v>0</v>
      </c>
      <c r="C439" s="300">
        <f>Recap!AR444</f>
        <v>0</v>
      </c>
      <c r="D439" s="300">
        <f>Recap!AS444</f>
        <v>0</v>
      </c>
      <c r="E439" s="301"/>
      <c r="F439" s="301"/>
      <c r="G439" s="301"/>
      <c r="H439" s="300">
        <f>Recap!AU444</f>
        <v>0</v>
      </c>
      <c r="I439" s="300">
        <f>Recap!AV444</f>
        <v>0</v>
      </c>
      <c r="J439" s="300">
        <f>Recap!AW444</f>
        <v>0</v>
      </c>
      <c r="K439" s="301"/>
      <c r="L439" s="301"/>
      <c r="M439" s="301"/>
      <c r="N439" s="300">
        <f>Recap!BB444</f>
        <v>0</v>
      </c>
      <c r="O439" s="300">
        <f>Recap!BC444</f>
        <v>0</v>
      </c>
      <c r="P439" s="300">
        <f>Recap!BD444</f>
        <v>0</v>
      </c>
      <c r="Q439" s="300"/>
      <c r="R439" s="300"/>
      <c r="S439" s="300"/>
      <c r="T439" s="300">
        <f>Recap!BF444</f>
        <v>0</v>
      </c>
      <c r="U439" s="300">
        <f>Recap!BG444</f>
        <v>0</v>
      </c>
      <c r="V439" s="300">
        <f>Recap!BH444</f>
        <v>0</v>
      </c>
      <c r="W439" s="300"/>
      <c r="X439" s="300"/>
      <c r="Y439" s="300"/>
      <c r="Z439" s="298">
        <f>Recap!AO444</f>
        <v>0</v>
      </c>
      <c r="AA439" s="302"/>
    </row>
    <row r="440" spans="1:27" s="312" customFormat="1" x14ac:dyDescent="0.25">
      <c r="A440" s="299" t="str">
        <f>Recap!D445</f>
        <v>Dw_435</v>
      </c>
      <c r="B440" s="300">
        <f>Recap!AQ445</f>
        <v>0</v>
      </c>
      <c r="C440" s="300">
        <f>Recap!AR445</f>
        <v>0</v>
      </c>
      <c r="D440" s="300">
        <f>Recap!AS445</f>
        <v>0</v>
      </c>
      <c r="E440" s="301"/>
      <c r="F440" s="301"/>
      <c r="G440" s="301"/>
      <c r="H440" s="300">
        <f>Recap!AU445</f>
        <v>0</v>
      </c>
      <c r="I440" s="300">
        <f>Recap!AV445</f>
        <v>0</v>
      </c>
      <c r="J440" s="300">
        <f>Recap!AW445</f>
        <v>0</v>
      </c>
      <c r="K440" s="301"/>
      <c r="L440" s="301"/>
      <c r="M440" s="301"/>
      <c r="N440" s="300">
        <f>Recap!BB445</f>
        <v>0</v>
      </c>
      <c r="O440" s="300">
        <f>Recap!BC445</f>
        <v>0</v>
      </c>
      <c r="P440" s="300">
        <f>Recap!BD445</f>
        <v>0</v>
      </c>
      <c r="Q440" s="300"/>
      <c r="R440" s="300"/>
      <c r="S440" s="300"/>
      <c r="T440" s="300">
        <f>Recap!BF445</f>
        <v>0</v>
      </c>
      <c r="U440" s="300">
        <f>Recap!BG445</f>
        <v>0</v>
      </c>
      <c r="V440" s="300">
        <f>Recap!BH445</f>
        <v>0</v>
      </c>
      <c r="W440" s="300"/>
      <c r="X440" s="300"/>
      <c r="Y440" s="300"/>
      <c r="Z440" s="298">
        <f>Recap!AO445</f>
        <v>0</v>
      </c>
      <c r="AA440" s="302"/>
    </row>
    <row r="441" spans="1:27" s="312" customFormat="1" x14ac:dyDescent="0.25">
      <c r="A441" s="299" t="str">
        <f>Recap!D446</f>
        <v>Dw_436</v>
      </c>
      <c r="B441" s="300">
        <f>Recap!AQ446</f>
        <v>0</v>
      </c>
      <c r="C441" s="300">
        <f>Recap!AR446</f>
        <v>0</v>
      </c>
      <c r="D441" s="300">
        <f>Recap!AS446</f>
        <v>0</v>
      </c>
      <c r="E441" s="301"/>
      <c r="F441" s="301"/>
      <c r="G441" s="301"/>
      <c r="H441" s="300">
        <f>Recap!AU446</f>
        <v>0</v>
      </c>
      <c r="I441" s="300">
        <f>Recap!AV446</f>
        <v>0</v>
      </c>
      <c r="J441" s="300">
        <f>Recap!AW446</f>
        <v>0</v>
      </c>
      <c r="K441" s="301"/>
      <c r="L441" s="301"/>
      <c r="M441" s="301"/>
      <c r="N441" s="300">
        <f>Recap!BB446</f>
        <v>0</v>
      </c>
      <c r="O441" s="300">
        <f>Recap!BC446</f>
        <v>0</v>
      </c>
      <c r="P441" s="300">
        <f>Recap!BD446</f>
        <v>0</v>
      </c>
      <c r="Q441" s="300"/>
      <c r="R441" s="300"/>
      <c r="S441" s="300"/>
      <c r="T441" s="300">
        <f>Recap!BF446</f>
        <v>0</v>
      </c>
      <c r="U441" s="300">
        <f>Recap!BG446</f>
        <v>0</v>
      </c>
      <c r="V441" s="300">
        <f>Recap!BH446</f>
        <v>0</v>
      </c>
      <c r="W441" s="300"/>
      <c r="X441" s="300"/>
      <c r="Y441" s="300"/>
      <c r="Z441" s="298">
        <f>Recap!AO446</f>
        <v>0</v>
      </c>
      <c r="AA441" s="302"/>
    </row>
    <row r="442" spans="1:27" s="312" customFormat="1" x14ac:dyDescent="0.25">
      <c r="A442" s="299" t="str">
        <f>Recap!D447</f>
        <v>Dw_437</v>
      </c>
      <c r="B442" s="300">
        <f>Recap!AQ447</f>
        <v>0</v>
      </c>
      <c r="C442" s="300">
        <f>Recap!AR447</f>
        <v>0</v>
      </c>
      <c r="D442" s="300">
        <f>Recap!AS447</f>
        <v>0</v>
      </c>
      <c r="E442" s="301"/>
      <c r="F442" s="301"/>
      <c r="G442" s="301"/>
      <c r="H442" s="300">
        <f>Recap!AU447</f>
        <v>0</v>
      </c>
      <c r="I442" s="300">
        <f>Recap!AV447</f>
        <v>0</v>
      </c>
      <c r="J442" s="300">
        <f>Recap!AW447</f>
        <v>0</v>
      </c>
      <c r="K442" s="301"/>
      <c r="L442" s="301"/>
      <c r="M442" s="301"/>
      <c r="N442" s="300">
        <f>Recap!BB447</f>
        <v>0</v>
      </c>
      <c r="O442" s="300">
        <f>Recap!BC447</f>
        <v>0</v>
      </c>
      <c r="P442" s="300">
        <f>Recap!BD447</f>
        <v>0</v>
      </c>
      <c r="Q442" s="300"/>
      <c r="R442" s="300"/>
      <c r="S442" s="300"/>
      <c r="T442" s="300">
        <f>Recap!BF447</f>
        <v>0</v>
      </c>
      <c r="U442" s="300">
        <f>Recap!BG447</f>
        <v>0</v>
      </c>
      <c r="V442" s="300">
        <f>Recap!BH447</f>
        <v>0</v>
      </c>
      <c r="W442" s="300"/>
      <c r="X442" s="300"/>
      <c r="Y442" s="300"/>
      <c r="Z442" s="298">
        <f>Recap!AO447</f>
        <v>0</v>
      </c>
      <c r="AA442" s="302"/>
    </row>
    <row r="443" spans="1:27" s="312" customFormat="1" x14ac:dyDescent="0.25">
      <c r="A443" s="299" t="str">
        <f>Recap!D448</f>
        <v>Dw_438</v>
      </c>
      <c r="B443" s="300">
        <f>Recap!AQ448</f>
        <v>0</v>
      </c>
      <c r="C443" s="300">
        <f>Recap!AR448</f>
        <v>0</v>
      </c>
      <c r="D443" s="300">
        <f>Recap!AS448</f>
        <v>0</v>
      </c>
      <c r="E443" s="301"/>
      <c r="F443" s="301"/>
      <c r="G443" s="301"/>
      <c r="H443" s="300">
        <f>Recap!AU448</f>
        <v>0</v>
      </c>
      <c r="I443" s="300">
        <f>Recap!AV448</f>
        <v>0</v>
      </c>
      <c r="J443" s="300">
        <f>Recap!AW448</f>
        <v>0</v>
      </c>
      <c r="K443" s="301"/>
      <c r="L443" s="301"/>
      <c r="M443" s="301"/>
      <c r="N443" s="300">
        <f>Recap!BB448</f>
        <v>0</v>
      </c>
      <c r="O443" s="300">
        <f>Recap!BC448</f>
        <v>0</v>
      </c>
      <c r="P443" s="300">
        <f>Recap!BD448</f>
        <v>0</v>
      </c>
      <c r="Q443" s="300"/>
      <c r="R443" s="300"/>
      <c r="S443" s="300"/>
      <c r="T443" s="300">
        <f>Recap!BF448</f>
        <v>0</v>
      </c>
      <c r="U443" s="300">
        <f>Recap!BG448</f>
        <v>0</v>
      </c>
      <c r="V443" s="300">
        <f>Recap!BH448</f>
        <v>0</v>
      </c>
      <c r="W443" s="300"/>
      <c r="X443" s="300"/>
      <c r="Y443" s="300"/>
      <c r="Z443" s="298">
        <f>Recap!AO448</f>
        <v>0</v>
      </c>
      <c r="AA443" s="302"/>
    </row>
    <row r="444" spans="1:27" s="312" customFormat="1" x14ac:dyDescent="0.25">
      <c r="A444" s="299" t="str">
        <f>Recap!D449</f>
        <v>Dw_439</v>
      </c>
      <c r="B444" s="300">
        <f>Recap!AQ449</f>
        <v>0</v>
      </c>
      <c r="C444" s="300">
        <f>Recap!AR449</f>
        <v>0</v>
      </c>
      <c r="D444" s="300">
        <f>Recap!AS449</f>
        <v>0</v>
      </c>
      <c r="E444" s="301"/>
      <c r="F444" s="301"/>
      <c r="G444" s="301"/>
      <c r="H444" s="300">
        <f>Recap!AU449</f>
        <v>0</v>
      </c>
      <c r="I444" s="300">
        <f>Recap!AV449</f>
        <v>0</v>
      </c>
      <c r="J444" s="300">
        <f>Recap!AW449</f>
        <v>0</v>
      </c>
      <c r="K444" s="301"/>
      <c r="L444" s="301"/>
      <c r="M444" s="301"/>
      <c r="N444" s="300">
        <f>Recap!BB449</f>
        <v>0</v>
      </c>
      <c r="O444" s="300">
        <f>Recap!BC449</f>
        <v>0</v>
      </c>
      <c r="P444" s="300">
        <f>Recap!BD449</f>
        <v>0</v>
      </c>
      <c r="Q444" s="300"/>
      <c r="R444" s="300"/>
      <c r="S444" s="300"/>
      <c r="T444" s="300">
        <f>Recap!BF449</f>
        <v>0</v>
      </c>
      <c r="U444" s="300">
        <f>Recap!BG449</f>
        <v>0</v>
      </c>
      <c r="V444" s="300">
        <f>Recap!BH449</f>
        <v>0</v>
      </c>
      <c r="W444" s="300"/>
      <c r="X444" s="300"/>
      <c r="Y444" s="300"/>
      <c r="Z444" s="298">
        <f>Recap!AO449</f>
        <v>0</v>
      </c>
      <c r="AA444" s="302"/>
    </row>
    <row r="445" spans="1:27" s="312" customFormat="1" x14ac:dyDescent="0.25">
      <c r="A445" s="299" t="str">
        <f>Recap!D450</f>
        <v>Dw_440</v>
      </c>
      <c r="B445" s="300">
        <f>Recap!AQ450</f>
        <v>0</v>
      </c>
      <c r="C445" s="300">
        <f>Recap!AR450</f>
        <v>0</v>
      </c>
      <c r="D445" s="300">
        <f>Recap!AS450</f>
        <v>0</v>
      </c>
      <c r="E445" s="301"/>
      <c r="F445" s="301"/>
      <c r="G445" s="301"/>
      <c r="H445" s="300">
        <f>Recap!AU450</f>
        <v>0</v>
      </c>
      <c r="I445" s="300">
        <f>Recap!AV450</f>
        <v>0</v>
      </c>
      <c r="J445" s="300">
        <f>Recap!AW450</f>
        <v>0</v>
      </c>
      <c r="K445" s="301"/>
      <c r="L445" s="301"/>
      <c r="M445" s="301"/>
      <c r="N445" s="300">
        <f>Recap!BB450</f>
        <v>0</v>
      </c>
      <c r="O445" s="300">
        <f>Recap!BC450</f>
        <v>0</v>
      </c>
      <c r="P445" s="300">
        <f>Recap!BD450</f>
        <v>0</v>
      </c>
      <c r="Q445" s="300"/>
      <c r="R445" s="300"/>
      <c r="S445" s="300"/>
      <c r="T445" s="300">
        <f>Recap!BF450</f>
        <v>0</v>
      </c>
      <c r="U445" s="300">
        <f>Recap!BG450</f>
        <v>0</v>
      </c>
      <c r="V445" s="300">
        <f>Recap!BH450</f>
        <v>0</v>
      </c>
      <c r="W445" s="300"/>
      <c r="X445" s="300"/>
      <c r="Y445" s="300"/>
      <c r="Z445" s="298">
        <f>Recap!AO450</f>
        <v>0</v>
      </c>
      <c r="AA445" s="302"/>
    </row>
    <row r="446" spans="1:27" s="312" customFormat="1" x14ac:dyDescent="0.25">
      <c r="A446" s="299" t="str">
        <f>Recap!D451</f>
        <v>Dw_441</v>
      </c>
      <c r="B446" s="300">
        <f>Recap!AQ451</f>
        <v>0</v>
      </c>
      <c r="C446" s="300">
        <f>Recap!AR451</f>
        <v>0</v>
      </c>
      <c r="D446" s="300">
        <f>Recap!AS451</f>
        <v>0</v>
      </c>
      <c r="E446" s="301"/>
      <c r="F446" s="301"/>
      <c r="G446" s="301"/>
      <c r="H446" s="300">
        <f>Recap!AU451</f>
        <v>0</v>
      </c>
      <c r="I446" s="300">
        <f>Recap!AV451</f>
        <v>0</v>
      </c>
      <c r="J446" s="300">
        <f>Recap!AW451</f>
        <v>0</v>
      </c>
      <c r="K446" s="301"/>
      <c r="L446" s="301"/>
      <c r="M446" s="301"/>
      <c r="N446" s="300">
        <f>Recap!BB451</f>
        <v>0</v>
      </c>
      <c r="O446" s="300">
        <f>Recap!BC451</f>
        <v>0</v>
      </c>
      <c r="P446" s="300">
        <f>Recap!BD451</f>
        <v>0</v>
      </c>
      <c r="Q446" s="300"/>
      <c r="R446" s="300"/>
      <c r="S446" s="300"/>
      <c r="T446" s="300">
        <f>Recap!BF451</f>
        <v>0</v>
      </c>
      <c r="U446" s="300">
        <f>Recap!BG451</f>
        <v>0</v>
      </c>
      <c r="V446" s="300">
        <f>Recap!BH451</f>
        <v>0</v>
      </c>
      <c r="W446" s="300"/>
      <c r="X446" s="300"/>
      <c r="Y446" s="300"/>
      <c r="Z446" s="298">
        <f>Recap!AO451</f>
        <v>0</v>
      </c>
      <c r="AA446" s="302"/>
    </row>
    <row r="447" spans="1:27" s="312" customFormat="1" x14ac:dyDescent="0.25">
      <c r="A447" s="299" t="str">
        <f>Recap!D452</f>
        <v>Dw_442</v>
      </c>
      <c r="B447" s="300">
        <f>Recap!AQ452</f>
        <v>0</v>
      </c>
      <c r="C447" s="300">
        <f>Recap!AR452</f>
        <v>0</v>
      </c>
      <c r="D447" s="300">
        <f>Recap!AS452</f>
        <v>0</v>
      </c>
      <c r="E447" s="301"/>
      <c r="F447" s="301"/>
      <c r="G447" s="301"/>
      <c r="H447" s="300">
        <f>Recap!AU452</f>
        <v>0</v>
      </c>
      <c r="I447" s="300">
        <f>Recap!AV452</f>
        <v>0</v>
      </c>
      <c r="J447" s="300">
        <f>Recap!AW452</f>
        <v>0</v>
      </c>
      <c r="K447" s="301"/>
      <c r="L447" s="301"/>
      <c r="M447" s="301"/>
      <c r="N447" s="300">
        <f>Recap!BB452</f>
        <v>0</v>
      </c>
      <c r="O447" s="300">
        <f>Recap!BC452</f>
        <v>0</v>
      </c>
      <c r="P447" s="300">
        <f>Recap!BD452</f>
        <v>0</v>
      </c>
      <c r="Q447" s="300"/>
      <c r="R447" s="300"/>
      <c r="S447" s="300"/>
      <c r="T447" s="300">
        <f>Recap!BF452</f>
        <v>0</v>
      </c>
      <c r="U447" s="300">
        <f>Recap!BG452</f>
        <v>0</v>
      </c>
      <c r="V447" s="300">
        <f>Recap!BH452</f>
        <v>0</v>
      </c>
      <c r="W447" s="300"/>
      <c r="X447" s="300"/>
      <c r="Y447" s="300"/>
      <c r="Z447" s="298">
        <f>Recap!AO452</f>
        <v>0</v>
      </c>
      <c r="AA447" s="302"/>
    </row>
    <row r="448" spans="1:27" s="312" customFormat="1" x14ac:dyDescent="0.25">
      <c r="A448" s="299" t="str">
        <f>Recap!D453</f>
        <v>Dw_443</v>
      </c>
      <c r="B448" s="300">
        <f>Recap!AQ453</f>
        <v>0</v>
      </c>
      <c r="C448" s="300">
        <f>Recap!AR453</f>
        <v>0</v>
      </c>
      <c r="D448" s="300">
        <f>Recap!AS453</f>
        <v>0</v>
      </c>
      <c r="E448" s="301"/>
      <c r="F448" s="301"/>
      <c r="G448" s="301"/>
      <c r="H448" s="300">
        <f>Recap!AU453</f>
        <v>0</v>
      </c>
      <c r="I448" s="300">
        <f>Recap!AV453</f>
        <v>0</v>
      </c>
      <c r="J448" s="300">
        <f>Recap!AW453</f>
        <v>0</v>
      </c>
      <c r="K448" s="301"/>
      <c r="L448" s="301"/>
      <c r="M448" s="301"/>
      <c r="N448" s="300">
        <f>Recap!BB453</f>
        <v>0</v>
      </c>
      <c r="O448" s="300">
        <f>Recap!BC453</f>
        <v>0</v>
      </c>
      <c r="P448" s="300">
        <f>Recap!BD453</f>
        <v>0</v>
      </c>
      <c r="Q448" s="300"/>
      <c r="R448" s="300"/>
      <c r="S448" s="300"/>
      <c r="T448" s="300">
        <f>Recap!BF453</f>
        <v>0</v>
      </c>
      <c r="U448" s="300">
        <f>Recap!BG453</f>
        <v>0</v>
      </c>
      <c r="V448" s="300">
        <f>Recap!BH453</f>
        <v>0</v>
      </c>
      <c r="W448" s="300"/>
      <c r="X448" s="300"/>
      <c r="Y448" s="300"/>
      <c r="Z448" s="298">
        <f>Recap!AO453</f>
        <v>0</v>
      </c>
      <c r="AA448" s="302"/>
    </row>
    <row r="449" spans="1:30" s="312" customFormat="1" x14ac:dyDescent="0.25">
      <c r="A449" s="299" t="str">
        <f>Recap!D454</f>
        <v>Dw_444</v>
      </c>
      <c r="B449" s="300">
        <f>Recap!AQ454</f>
        <v>0</v>
      </c>
      <c r="C449" s="300">
        <f>Recap!AR454</f>
        <v>0</v>
      </c>
      <c r="D449" s="300">
        <f>Recap!AS454</f>
        <v>0</v>
      </c>
      <c r="E449" s="301"/>
      <c r="F449" s="301"/>
      <c r="G449" s="301"/>
      <c r="H449" s="300">
        <f>Recap!AU454</f>
        <v>0</v>
      </c>
      <c r="I449" s="300">
        <f>Recap!AV454</f>
        <v>0</v>
      </c>
      <c r="J449" s="300">
        <f>Recap!AW454</f>
        <v>0</v>
      </c>
      <c r="K449" s="301"/>
      <c r="L449" s="301"/>
      <c r="M449" s="301"/>
      <c r="N449" s="300">
        <f>Recap!BB454</f>
        <v>0</v>
      </c>
      <c r="O449" s="300">
        <f>Recap!BC454</f>
        <v>0</v>
      </c>
      <c r="P449" s="300">
        <f>Recap!BD454</f>
        <v>0</v>
      </c>
      <c r="Q449" s="300"/>
      <c r="R449" s="300"/>
      <c r="S449" s="300"/>
      <c r="T449" s="300">
        <f>Recap!BF454</f>
        <v>0</v>
      </c>
      <c r="U449" s="300">
        <f>Recap!BG454</f>
        <v>0</v>
      </c>
      <c r="V449" s="300">
        <f>Recap!BH454</f>
        <v>0</v>
      </c>
      <c r="W449" s="300"/>
      <c r="X449" s="300"/>
      <c r="Y449" s="300"/>
      <c r="Z449" s="298">
        <f>Recap!AO454</f>
        <v>0</v>
      </c>
      <c r="AA449" s="302"/>
    </row>
    <row r="450" spans="1:30" s="312" customFormat="1" x14ac:dyDescent="0.25">
      <c r="A450" s="299" t="str">
        <f>Recap!D455</f>
        <v>Dw_445</v>
      </c>
      <c r="B450" s="300">
        <f>Recap!AQ455</f>
        <v>0</v>
      </c>
      <c r="C450" s="300">
        <f>Recap!AR455</f>
        <v>0</v>
      </c>
      <c r="D450" s="300">
        <f>Recap!AS455</f>
        <v>0</v>
      </c>
      <c r="E450" s="301"/>
      <c r="F450" s="301"/>
      <c r="G450" s="301"/>
      <c r="H450" s="300">
        <f>Recap!AU455</f>
        <v>0</v>
      </c>
      <c r="I450" s="300">
        <f>Recap!AV455</f>
        <v>0</v>
      </c>
      <c r="J450" s="300">
        <f>Recap!AW455</f>
        <v>0</v>
      </c>
      <c r="K450" s="301"/>
      <c r="L450" s="301"/>
      <c r="M450" s="301"/>
      <c r="N450" s="300">
        <f>Recap!BB455</f>
        <v>0</v>
      </c>
      <c r="O450" s="300">
        <f>Recap!BC455</f>
        <v>0</v>
      </c>
      <c r="P450" s="300">
        <f>Recap!BD455</f>
        <v>0</v>
      </c>
      <c r="Q450" s="300"/>
      <c r="R450" s="300"/>
      <c r="S450" s="300"/>
      <c r="T450" s="300">
        <f>Recap!BF455</f>
        <v>0</v>
      </c>
      <c r="U450" s="300">
        <f>Recap!BG455</f>
        <v>0</v>
      </c>
      <c r="V450" s="300">
        <f>Recap!BH455</f>
        <v>0</v>
      </c>
      <c r="W450" s="300"/>
      <c r="X450" s="300"/>
      <c r="Y450" s="300"/>
      <c r="Z450" s="298">
        <f>Recap!AO455</f>
        <v>0</v>
      </c>
      <c r="AA450" s="302"/>
    </row>
    <row r="451" spans="1:30" s="312" customFormat="1" x14ac:dyDescent="0.25">
      <c r="A451" s="299" t="str">
        <f>Recap!D456</f>
        <v>Dw_446</v>
      </c>
      <c r="B451" s="300">
        <f>Recap!AQ456</f>
        <v>0</v>
      </c>
      <c r="C451" s="300">
        <f>Recap!AR456</f>
        <v>0</v>
      </c>
      <c r="D451" s="300">
        <f>Recap!AS456</f>
        <v>0</v>
      </c>
      <c r="E451" s="301"/>
      <c r="F451" s="301"/>
      <c r="G451" s="301"/>
      <c r="H451" s="300">
        <f>Recap!AU456</f>
        <v>0</v>
      </c>
      <c r="I451" s="300">
        <f>Recap!AV456</f>
        <v>0</v>
      </c>
      <c r="J451" s="300">
        <f>Recap!AW456</f>
        <v>0</v>
      </c>
      <c r="K451" s="301"/>
      <c r="L451" s="301"/>
      <c r="M451" s="301"/>
      <c r="N451" s="300">
        <f>Recap!BB456</f>
        <v>0</v>
      </c>
      <c r="O451" s="300">
        <f>Recap!BC456</f>
        <v>0</v>
      </c>
      <c r="P451" s="300">
        <f>Recap!BD456</f>
        <v>0</v>
      </c>
      <c r="Q451" s="300"/>
      <c r="R451" s="300"/>
      <c r="S451" s="300"/>
      <c r="T451" s="300">
        <f>Recap!BF456</f>
        <v>0</v>
      </c>
      <c r="U451" s="300">
        <f>Recap!BG456</f>
        <v>0</v>
      </c>
      <c r="V451" s="300">
        <f>Recap!BH456</f>
        <v>0</v>
      </c>
      <c r="W451" s="300"/>
      <c r="X451" s="300"/>
      <c r="Y451" s="300"/>
      <c r="Z451" s="298">
        <f>Recap!AO456</f>
        <v>0</v>
      </c>
      <c r="AA451" s="302"/>
    </row>
    <row r="452" spans="1:30" s="312" customFormat="1" x14ac:dyDescent="0.25">
      <c r="A452" s="299" t="str">
        <f>Recap!D457</f>
        <v>Dw_447</v>
      </c>
      <c r="B452" s="300">
        <f>Recap!AQ457</f>
        <v>0</v>
      </c>
      <c r="C452" s="300">
        <f>Recap!AR457</f>
        <v>0</v>
      </c>
      <c r="D452" s="300">
        <f>Recap!AS457</f>
        <v>0</v>
      </c>
      <c r="E452" s="301"/>
      <c r="F452" s="301"/>
      <c r="G452" s="301"/>
      <c r="H452" s="300">
        <f>Recap!AU457</f>
        <v>0</v>
      </c>
      <c r="I452" s="300">
        <f>Recap!AV457</f>
        <v>0</v>
      </c>
      <c r="J452" s="300">
        <f>Recap!AW457</f>
        <v>0</v>
      </c>
      <c r="K452" s="301"/>
      <c r="L452" s="301"/>
      <c r="M452" s="301"/>
      <c r="N452" s="300">
        <f>Recap!BB457</f>
        <v>0</v>
      </c>
      <c r="O452" s="300">
        <f>Recap!BC457</f>
        <v>0</v>
      </c>
      <c r="P452" s="300">
        <f>Recap!BD457</f>
        <v>0</v>
      </c>
      <c r="Q452" s="300"/>
      <c r="R452" s="300"/>
      <c r="S452" s="300"/>
      <c r="T452" s="300">
        <f>Recap!BF457</f>
        <v>0</v>
      </c>
      <c r="U452" s="300">
        <f>Recap!BG457</f>
        <v>0</v>
      </c>
      <c r="V452" s="300">
        <f>Recap!BH457</f>
        <v>0</v>
      </c>
      <c r="W452" s="300"/>
      <c r="X452" s="300"/>
      <c r="Y452" s="300"/>
      <c r="Z452" s="298">
        <f>Recap!AO457</f>
        <v>0</v>
      </c>
      <c r="AA452" s="302"/>
    </row>
    <row r="453" spans="1:30" s="312" customFormat="1" x14ac:dyDescent="0.25">
      <c r="A453" s="299" t="str">
        <f>Recap!D458</f>
        <v>Dw_448</v>
      </c>
      <c r="B453" s="300">
        <f>Recap!AQ458</f>
        <v>0</v>
      </c>
      <c r="C453" s="300">
        <f>Recap!AR458</f>
        <v>0</v>
      </c>
      <c r="D453" s="300">
        <f>Recap!AS458</f>
        <v>0</v>
      </c>
      <c r="E453" s="301"/>
      <c r="F453" s="301"/>
      <c r="G453" s="301"/>
      <c r="H453" s="300">
        <f>Recap!AU458</f>
        <v>0</v>
      </c>
      <c r="I453" s="300">
        <f>Recap!AV458</f>
        <v>0</v>
      </c>
      <c r="J453" s="300">
        <f>Recap!AW458</f>
        <v>0</v>
      </c>
      <c r="K453" s="301"/>
      <c r="L453" s="301"/>
      <c r="M453" s="301"/>
      <c r="N453" s="300">
        <f>Recap!BB458</f>
        <v>0</v>
      </c>
      <c r="O453" s="300">
        <f>Recap!BC458</f>
        <v>0</v>
      </c>
      <c r="P453" s="300">
        <f>Recap!BD458</f>
        <v>0</v>
      </c>
      <c r="Q453" s="300"/>
      <c r="R453" s="300"/>
      <c r="S453" s="300"/>
      <c r="T453" s="300">
        <f>Recap!BF458</f>
        <v>0</v>
      </c>
      <c r="U453" s="300">
        <f>Recap!BG458</f>
        <v>0</v>
      </c>
      <c r="V453" s="300">
        <f>Recap!BH458</f>
        <v>0</v>
      </c>
      <c r="W453" s="300"/>
      <c r="X453" s="300"/>
      <c r="Y453" s="300"/>
      <c r="Z453" s="298">
        <f>Recap!AO458</f>
        <v>0</v>
      </c>
      <c r="AA453" s="302"/>
      <c r="AB453" s="105"/>
      <c r="AC453" s="105"/>
      <c r="AD453" s="105"/>
    </row>
    <row r="454" spans="1:30" s="312" customFormat="1" x14ac:dyDescent="0.25">
      <c r="A454" s="299" t="str">
        <f>Recap!D459</f>
        <v>Dw_449</v>
      </c>
      <c r="B454" s="300">
        <f>Recap!AQ459</f>
        <v>0</v>
      </c>
      <c r="C454" s="300">
        <f>Recap!AR459</f>
        <v>0</v>
      </c>
      <c r="D454" s="300">
        <f>Recap!AS459</f>
        <v>0</v>
      </c>
      <c r="E454" s="301"/>
      <c r="F454" s="301"/>
      <c r="G454" s="301"/>
      <c r="H454" s="300">
        <f>Recap!AU459</f>
        <v>0</v>
      </c>
      <c r="I454" s="300">
        <f>Recap!AV459</f>
        <v>0</v>
      </c>
      <c r="J454" s="300">
        <f>Recap!AW459</f>
        <v>0</v>
      </c>
      <c r="K454" s="301"/>
      <c r="L454" s="301"/>
      <c r="M454" s="301"/>
      <c r="N454" s="300">
        <f>Recap!BB459</f>
        <v>0</v>
      </c>
      <c r="O454" s="300">
        <f>Recap!BC459</f>
        <v>0</v>
      </c>
      <c r="P454" s="300">
        <f>Recap!BD459</f>
        <v>0</v>
      </c>
      <c r="Q454" s="300"/>
      <c r="R454" s="300"/>
      <c r="S454" s="300"/>
      <c r="T454" s="300">
        <f>Recap!BF459</f>
        <v>0</v>
      </c>
      <c r="U454" s="300">
        <f>Recap!BG459</f>
        <v>0</v>
      </c>
      <c r="V454" s="300">
        <f>Recap!BH459</f>
        <v>0</v>
      </c>
      <c r="W454" s="300"/>
      <c r="X454" s="300"/>
      <c r="Y454" s="300"/>
      <c r="Z454" s="298">
        <f>Recap!AO459</f>
        <v>0</v>
      </c>
      <c r="AA454" s="302"/>
      <c r="AB454" s="105"/>
      <c r="AC454" s="105"/>
      <c r="AD454" s="105"/>
    </row>
    <row r="455" spans="1:30" s="312" customFormat="1" x14ac:dyDescent="0.25">
      <c r="A455" s="299" t="str">
        <f>Recap!D460</f>
        <v>Dw_450</v>
      </c>
      <c r="B455" s="300">
        <f>Recap!AQ460</f>
        <v>0</v>
      </c>
      <c r="C455" s="300">
        <f>Recap!AR460</f>
        <v>0</v>
      </c>
      <c r="D455" s="300">
        <f>Recap!AS460</f>
        <v>0</v>
      </c>
      <c r="E455" s="301"/>
      <c r="F455" s="301"/>
      <c r="G455" s="301"/>
      <c r="H455" s="300">
        <f>Recap!AU460</f>
        <v>0</v>
      </c>
      <c r="I455" s="300">
        <f>Recap!AV460</f>
        <v>0</v>
      </c>
      <c r="J455" s="300">
        <f>Recap!AW460</f>
        <v>0</v>
      </c>
      <c r="K455" s="301"/>
      <c r="L455" s="301"/>
      <c r="M455" s="301"/>
      <c r="N455" s="300">
        <f>Recap!BB460</f>
        <v>0</v>
      </c>
      <c r="O455" s="300">
        <f>Recap!BC460</f>
        <v>0</v>
      </c>
      <c r="P455" s="300">
        <f>Recap!BD460</f>
        <v>0</v>
      </c>
      <c r="Q455" s="300"/>
      <c r="R455" s="300"/>
      <c r="S455" s="300"/>
      <c r="T455" s="300">
        <f>Recap!BF460</f>
        <v>0</v>
      </c>
      <c r="U455" s="300">
        <f>Recap!BG460</f>
        <v>0</v>
      </c>
      <c r="V455" s="300">
        <f>Recap!BH460</f>
        <v>0</v>
      </c>
      <c r="W455" s="300"/>
      <c r="X455" s="300"/>
      <c r="Y455" s="300"/>
      <c r="Z455" s="298">
        <f>Recap!AO460</f>
        <v>0</v>
      </c>
      <c r="AA455" s="302"/>
      <c r="AB455" s="105"/>
      <c r="AC455" s="105"/>
      <c r="AD455" s="105"/>
    </row>
    <row r="456" spans="1:30" s="312" customFormat="1" x14ac:dyDescent="0.25">
      <c r="A456" s="299" t="str">
        <f>Recap!D461</f>
        <v>Dw_451</v>
      </c>
      <c r="B456" s="300">
        <f>Recap!AQ461</f>
        <v>0</v>
      </c>
      <c r="C456" s="300">
        <f>Recap!AR461</f>
        <v>0</v>
      </c>
      <c r="D456" s="300">
        <f>Recap!AS461</f>
        <v>0</v>
      </c>
      <c r="E456" s="301"/>
      <c r="F456" s="301"/>
      <c r="G456" s="301"/>
      <c r="H456" s="300">
        <f>Recap!AU461</f>
        <v>0</v>
      </c>
      <c r="I456" s="300">
        <f>Recap!AV461</f>
        <v>0</v>
      </c>
      <c r="J456" s="300">
        <f>Recap!AW461</f>
        <v>0</v>
      </c>
      <c r="K456" s="301"/>
      <c r="L456" s="301"/>
      <c r="M456" s="301"/>
      <c r="N456" s="300">
        <f>Recap!BB461</f>
        <v>0</v>
      </c>
      <c r="O456" s="300">
        <f>Recap!BC461</f>
        <v>0</v>
      </c>
      <c r="P456" s="300">
        <f>Recap!BD461</f>
        <v>0</v>
      </c>
      <c r="Q456" s="300"/>
      <c r="R456" s="300"/>
      <c r="S456" s="300"/>
      <c r="T456" s="300">
        <f>Recap!BF461</f>
        <v>0</v>
      </c>
      <c r="U456" s="300">
        <f>Recap!BG461</f>
        <v>0</v>
      </c>
      <c r="V456" s="300">
        <f>Recap!BH461</f>
        <v>0</v>
      </c>
      <c r="W456" s="300"/>
      <c r="X456" s="300"/>
      <c r="Y456" s="300"/>
      <c r="Z456" s="298">
        <f>Recap!AO461</f>
        <v>0</v>
      </c>
      <c r="AA456" s="302"/>
      <c r="AB456" s="105"/>
      <c r="AC456" s="105"/>
      <c r="AD456" s="105"/>
    </row>
    <row r="457" spans="1:30" s="312" customFormat="1" ht="15.75" customHeight="1" x14ac:dyDescent="0.25">
      <c r="A457" s="299" t="str">
        <f>Recap!D462</f>
        <v>Dw_452</v>
      </c>
      <c r="B457" s="300">
        <f>Recap!AQ462</f>
        <v>0</v>
      </c>
      <c r="C457" s="300">
        <f>Recap!AR462</f>
        <v>0</v>
      </c>
      <c r="D457" s="300">
        <f>Recap!AS462</f>
        <v>0</v>
      </c>
      <c r="E457" s="301"/>
      <c r="F457" s="301"/>
      <c r="G457" s="301"/>
      <c r="H457" s="300">
        <f>Recap!AU462</f>
        <v>0</v>
      </c>
      <c r="I457" s="300">
        <f>Recap!AV462</f>
        <v>0</v>
      </c>
      <c r="J457" s="300">
        <f>Recap!AW462</f>
        <v>0</v>
      </c>
      <c r="K457" s="301"/>
      <c r="L457" s="301"/>
      <c r="M457" s="301"/>
      <c r="N457" s="300">
        <f>Recap!BB462</f>
        <v>0</v>
      </c>
      <c r="O457" s="300">
        <f>Recap!BC462</f>
        <v>0</v>
      </c>
      <c r="P457" s="300">
        <f>Recap!BD462</f>
        <v>0</v>
      </c>
      <c r="Q457" s="300"/>
      <c r="R457" s="300"/>
      <c r="S457" s="300"/>
      <c r="T457" s="300">
        <f>Recap!BF462</f>
        <v>0</v>
      </c>
      <c r="U457" s="300">
        <f>Recap!BG462</f>
        <v>0</v>
      </c>
      <c r="V457" s="300">
        <f>Recap!BH462</f>
        <v>0</v>
      </c>
      <c r="W457" s="300"/>
      <c r="X457" s="300"/>
      <c r="Y457" s="300"/>
      <c r="Z457" s="298">
        <f>Recap!AO462</f>
        <v>0</v>
      </c>
      <c r="AA457" s="302"/>
      <c r="AB457" s="105"/>
      <c r="AC457" s="105"/>
      <c r="AD457" s="105"/>
    </row>
    <row r="458" spans="1:30" s="312" customFormat="1" x14ac:dyDescent="0.25">
      <c r="A458" s="299" t="str">
        <f>Recap!D463</f>
        <v>Dw_453</v>
      </c>
      <c r="B458" s="300">
        <f>Recap!AQ463</f>
        <v>0</v>
      </c>
      <c r="C458" s="300">
        <f>Recap!AR463</f>
        <v>0</v>
      </c>
      <c r="D458" s="300">
        <f>Recap!AS463</f>
        <v>0</v>
      </c>
      <c r="E458" s="301"/>
      <c r="F458" s="301"/>
      <c r="G458" s="301"/>
      <c r="H458" s="300">
        <f>Recap!AU463</f>
        <v>0</v>
      </c>
      <c r="I458" s="300">
        <f>Recap!AV463</f>
        <v>0</v>
      </c>
      <c r="J458" s="300">
        <f>Recap!AW463</f>
        <v>0</v>
      </c>
      <c r="K458" s="301"/>
      <c r="L458" s="301"/>
      <c r="M458" s="301"/>
      <c r="N458" s="300">
        <f>Recap!BB463</f>
        <v>0</v>
      </c>
      <c r="O458" s="300">
        <f>Recap!BC463</f>
        <v>0</v>
      </c>
      <c r="P458" s="300">
        <f>Recap!BD463</f>
        <v>0</v>
      </c>
      <c r="Q458" s="300"/>
      <c r="R458" s="300"/>
      <c r="S458" s="300"/>
      <c r="T458" s="300">
        <f>Recap!BF463</f>
        <v>0</v>
      </c>
      <c r="U458" s="300">
        <f>Recap!BG463</f>
        <v>0</v>
      </c>
      <c r="V458" s="300">
        <f>Recap!BH463</f>
        <v>0</v>
      </c>
      <c r="W458" s="300"/>
      <c r="X458" s="300"/>
      <c r="Y458" s="300"/>
      <c r="Z458" s="298">
        <f>Recap!AO463</f>
        <v>0</v>
      </c>
      <c r="AA458" s="302"/>
      <c r="AB458" s="105"/>
      <c r="AC458" s="105"/>
      <c r="AD458" s="105"/>
    </row>
    <row r="459" spans="1:30" s="312" customFormat="1" x14ac:dyDescent="0.25">
      <c r="A459" s="299" t="str">
        <f>Recap!D464</f>
        <v>Dw_454</v>
      </c>
      <c r="B459" s="300">
        <f>Recap!AQ464</f>
        <v>0</v>
      </c>
      <c r="C459" s="300">
        <f>Recap!AR464</f>
        <v>0</v>
      </c>
      <c r="D459" s="300">
        <f>Recap!AS464</f>
        <v>0</v>
      </c>
      <c r="E459" s="301"/>
      <c r="F459" s="301"/>
      <c r="G459" s="301"/>
      <c r="H459" s="300">
        <f>Recap!AU464</f>
        <v>0</v>
      </c>
      <c r="I459" s="300">
        <f>Recap!AV464</f>
        <v>0</v>
      </c>
      <c r="J459" s="300">
        <f>Recap!AW464</f>
        <v>0</v>
      </c>
      <c r="K459" s="301"/>
      <c r="L459" s="301"/>
      <c r="M459" s="301"/>
      <c r="N459" s="300">
        <f>Recap!BB464</f>
        <v>0</v>
      </c>
      <c r="O459" s="300">
        <f>Recap!BC464</f>
        <v>0</v>
      </c>
      <c r="P459" s="300">
        <f>Recap!BD464</f>
        <v>0</v>
      </c>
      <c r="Q459" s="300"/>
      <c r="R459" s="300"/>
      <c r="S459" s="300"/>
      <c r="T459" s="300">
        <f>Recap!BF464</f>
        <v>0</v>
      </c>
      <c r="U459" s="300">
        <f>Recap!BG464</f>
        <v>0</v>
      </c>
      <c r="V459" s="300">
        <f>Recap!BH464</f>
        <v>0</v>
      </c>
      <c r="W459" s="300"/>
      <c r="X459" s="300"/>
      <c r="Y459" s="300"/>
      <c r="Z459" s="298">
        <f>Recap!AO464</f>
        <v>0</v>
      </c>
      <c r="AA459" s="302"/>
      <c r="AB459" s="105"/>
      <c r="AC459" s="105"/>
      <c r="AD459" s="105"/>
    </row>
    <row r="460" spans="1:30" s="312" customFormat="1" ht="15.75" customHeight="1" x14ac:dyDescent="0.25">
      <c r="A460" s="299" t="str">
        <f>Recap!D465</f>
        <v>Dw_455</v>
      </c>
      <c r="B460" s="300">
        <f>Recap!AQ465</f>
        <v>0</v>
      </c>
      <c r="C460" s="300">
        <f>Recap!AR465</f>
        <v>0</v>
      </c>
      <c r="D460" s="300">
        <f>Recap!AS465</f>
        <v>0</v>
      </c>
      <c r="E460" s="301"/>
      <c r="F460" s="301"/>
      <c r="G460" s="301"/>
      <c r="H460" s="300">
        <f>Recap!AU465</f>
        <v>0</v>
      </c>
      <c r="I460" s="300">
        <f>Recap!AV465</f>
        <v>0</v>
      </c>
      <c r="J460" s="300">
        <f>Recap!AW465</f>
        <v>0</v>
      </c>
      <c r="K460" s="301"/>
      <c r="L460" s="301"/>
      <c r="M460" s="301"/>
      <c r="N460" s="300">
        <f>Recap!BB465</f>
        <v>0</v>
      </c>
      <c r="O460" s="300">
        <f>Recap!BC465</f>
        <v>0</v>
      </c>
      <c r="P460" s="300">
        <f>Recap!BD465</f>
        <v>0</v>
      </c>
      <c r="Q460" s="300"/>
      <c r="R460" s="300"/>
      <c r="S460" s="300"/>
      <c r="T460" s="300">
        <f>Recap!BF465</f>
        <v>0</v>
      </c>
      <c r="U460" s="300">
        <f>Recap!BG465</f>
        <v>0</v>
      </c>
      <c r="V460" s="300">
        <f>Recap!BH465</f>
        <v>0</v>
      </c>
      <c r="W460" s="300"/>
      <c r="X460" s="300"/>
      <c r="Y460" s="300"/>
      <c r="Z460" s="298">
        <f>Recap!AO465</f>
        <v>0</v>
      </c>
      <c r="AA460" s="302"/>
      <c r="AB460" s="105"/>
      <c r="AC460" s="105"/>
      <c r="AD460" s="105"/>
    </row>
    <row r="461" spans="1:30" s="312" customFormat="1" x14ac:dyDescent="0.25">
      <c r="A461" s="299" t="str">
        <f>Recap!D466</f>
        <v>Dw_456</v>
      </c>
      <c r="B461" s="300">
        <f>Recap!AQ466</f>
        <v>0</v>
      </c>
      <c r="C461" s="300">
        <f>Recap!AR466</f>
        <v>0</v>
      </c>
      <c r="D461" s="300">
        <f>Recap!AS466</f>
        <v>0</v>
      </c>
      <c r="E461" s="301"/>
      <c r="F461" s="301"/>
      <c r="G461" s="301"/>
      <c r="H461" s="300">
        <f>Recap!AU466</f>
        <v>0</v>
      </c>
      <c r="I461" s="300">
        <f>Recap!AV466</f>
        <v>0</v>
      </c>
      <c r="J461" s="300">
        <f>Recap!AW466</f>
        <v>0</v>
      </c>
      <c r="K461" s="301"/>
      <c r="L461" s="301"/>
      <c r="M461" s="301"/>
      <c r="N461" s="300">
        <f>Recap!BB466</f>
        <v>0</v>
      </c>
      <c r="O461" s="300">
        <f>Recap!BC466</f>
        <v>0</v>
      </c>
      <c r="P461" s="300">
        <f>Recap!BD466</f>
        <v>0</v>
      </c>
      <c r="Q461" s="300"/>
      <c r="R461" s="300"/>
      <c r="S461" s="300"/>
      <c r="T461" s="300">
        <f>Recap!BF466</f>
        <v>0</v>
      </c>
      <c r="U461" s="300">
        <f>Recap!BG466</f>
        <v>0</v>
      </c>
      <c r="V461" s="300">
        <f>Recap!BH466</f>
        <v>0</v>
      </c>
      <c r="W461" s="300"/>
      <c r="X461" s="300"/>
      <c r="Y461" s="300"/>
      <c r="Z461" s="298">
        <f>Recap!AO466</f>
        <v>0</v>
      </c>
      <c r="AA461" s="302"/>
      <c r="AB461" s="105"/>
      <c r="AC461" s="105"/>
      <c r="AD461" s="105"/>
    </row>
    <row r="462" spans="1:30" s="312" customFormat="1" x14ac:dyDescent="0.25">
      <c r="A462" s="299" t="str">
        <f>Recap!D467</f>
        <v>Dw_457</v>
      </c>
      <c r="B462" s="300">
        <f>Recap!AQ467</f>
        <v>0</v>
      </c>
      <c r="C462" s="300">
        <f>Recap!AR467</f>
        <v>0</v>
      </c>
      <c r="D462" s="300">
        <f>Recap!AS467</f>
        <v>0</v>
      </c>
      <c r="E462" s="301"/>
      <c r="F462" s="301"/>
      <c r="G462" s="301"/>
      <c r="H462" s="300">
        <f>Recap!AU467</f>
        <v>0</v>
      </c>
      <c r="I462" s="300">
        <f>Recap!AV467</f>
        <v>0</v>
      </c>
      <c r="J462" s="300">
        <f>Recap!AW467</f>
        <v>0</v>
      </c>
      <c r="K462" s="301"/>
      <c r="L462" s="301"/>
      <c r="M462" s="301"/>
      <c r="N462" s="300">
        <f>Recap!BB467</f>
        <v>0</v>
      </c>
      <c r="O462" s="300">
        <f>Recap!BC467</f>
        <v>0</v>
      </c>
      <c r="P462" s="300">
        <f>Recap!BD467</f>
        <v>0</v>
      </c>
      <c r="Q462" s="300"/>
      <c r="R462" s="300"/>
      <c r="S462" s="300"/>
      <c r="T462" s="300">
        <f>Recap!BF467</f>
        <v>0</v>
      </c>
      <c r="U462" s="300">
        <f>Recap!BG467</f>
        <v>0</v>
      </c>
      <c r="V462" s="300">
        <f>Recap!BH467</f>
        <v>0</v>
      </c>
      <c r="W462" s="300"/>
      <c r="X462" s="300"/>
      <c r="Y462" s="300"/>
      <c r="Z462" s="298">
        <f>Recap!AO467</f>
        <v>0</v>
      </c>
      <c r="AA462" s="302"/>
      <c r="AB462" s="105"/>
      <c r="AC462" s="105"/>
      <c r="AD462" s="105"/>
    </row>
    <row r="463" spans="1:30" s="312" customFormat="1" x14ac:dyDescent="0.25">
      <c r="A463" s="299" t="str">
        <f>Recap!D468</f>
        <v>Dw_458</v>
      </c>
      <c r="B463" s="300">
        <f>Recap!AQ468</f>
        <v>0</v>
      </c>
      <c r="C463" s="300">
        <f>Recap!AR468</f>
        <v>0</v>
      </c>
      <c r="D463" s="300">
        <f>Recap!AS468</f>
        <v>0</v>
      </c>
      <c r="E463" s="301"/>
      <c r="F463" s="301"/>
      <c r="G463" s="301"/>
      <c r="H463" s="300">
        <f>Recap!AU468</f>
        <v>0</v>
      </c>
      <c r="I463" s="300">
        <f>Recap!AV468</f>
        <v>0</v>
      </c>
      <c r="J463" s="300">
        <f>Recap!AW468</f>
        <v>0</v>
      </c>
      <c r="K463" s="301"/>
      <c r="L463" s="301"/>
      <c r="M463" s="301"/>
      <c r="N463" s="300">
        <f>Recap!BB468</f>
        <v>0</v>
      </c>
      <c r="O463" s="300">
        <f>Recap!BC468</f>
        <v>0</v>
      </c>
      <c r="P463" s="300">
        <f>Recap!BD468</f>
        <v>0</v>
      </c>
      <c r="Q463" s="300"/>
      <c r="R463" s="300"/>
      <c r="S463" s="300"/>
      <c r="T463" s="300">
        <f>Recap!BF468</f>
        <v>0</v>
      </c>
      <c r="U463" s="300">
        <f>Recap!BG468</f>
        <v>0</v>
      </c>
      <c r="V463" s="300">
        <f>Recap!BH468</f>
        <v>0</v>
      </c>
      <c r="W463" s="300"/>
      <c r="X463" s="300"/>
      <c r="Y463" s="300"/>
      <c r="Z463" s="298">
        <f>Recap!AO468</f>
        <v>0</v>
      </c>
      <c r="AA463" s="302"/>
      <c r="AB463" s="105"/>
      <c r="AC463" s="105"/>
      <c r="AD463" s="105"/>
    </row>
    <row r="464" spans="1:30" s="312" customFormat="1" x14ac:dyDescent="0.25">
      <c r="A464" s="299" t="str">
        <f>Recap!D469</f>
        <v>Dw_459</v>
      </c>
      <c r="B464" s="300">
        <f>Recap!AQ469</f>
        <v>0</v>
      </c>
      <c r="C464" s="300">
        <f>Recap!AR469</f>
        <v>0</v>
      </c>
      <c r="D464" s="300">
        <f>Recap!AS469</f>
        <v>0</v>
      </c>
      <c r="E464" s="301"/>
      <c r="F464" s="301"/>
      <c r="G464" s="301"/>
      <c r="H464" s="300">
        <f>Recap!AU469</f>
        <v>0</v>
      </c>
      <c r="I464" s="300">
        <f>Recap!AV469</f>
        <v>0</v>
      </c>
      <c r="J464" s="300">
        <f>Recap!AW469</f>
        <v>0</v>
      </c>
      <c r="K464" s="301"/>
      <c r="L464" s="301"/>
      <c r="M464" s="301"/>
      <c r="N464" s="300">
        <f>Recap!BB469</f>
        <v>0</v>
      </c>
      <c r="O464" s="300">
        <f>Recap!BC469</f>
        <v>0</v>
      </c>
      <c r="P464" s="300">
        <f>Recap!BD469</f>
        <v>0</v>
      </c>
      <c r="Q464" s="300"/>
      <c r="R464" s="300"/>
      <c r="S464" s="300"/>
      <c r="T464" s="300">
        <f>Recap!BF469</f>
        <v>0</v>
      </c>
      <c r="U464" s="300">
        <f>Recap!BG469</f>
        <v>0</v>
      </c>
      <c r="V464" s="300">
        <f>Recap!BH469</f>
        <v>0</v>
      </c>
      <c r="W464" s="300"/>
      <c r="X464" s="300"/>
      <c r="Y464" s="300"/>
      <c r="Z464" s="298">
        <f>Recap!AO469</f>
        <v>0</v>
      </c>
      <c r="AA464" s="302"/>
      <c r="AB464" s="105"/>
      <c r="AC464" s="105"/>
      <c r="AD464" s="105"/>
    </row>
    <row r="465" spans="1:30" s="312" customFormat="1" x14ac:dyDescent="0.25">
      <c r="A465" s="299" t="str">
        <f>Recap!D470</f>
        <v>Dw_460</v>
      </c>
      <c r="B465" s="300">
        <f>Recap!AQ470</f>
        <v>0</v>
      </c>
      <c r="C465" s="300">
        <f>Recap!AR470</f>
        <v>0</v>
      </c>
      <c r="D465" s="300">
        <f>Recap!AS470</f>
        <v>0</v>
      </c>
      <c r="E465" s="301"/>
      <c r="F465" s="301"/>
      <c r="G465" s="301"/>
      <c r="H465" s="300">
        <f>Recap!AU470</f>
        <v>0</v>
      </c>
      <c r="I465" s="300">
        <f>Recap!AV470</f>
        <v>0</v>
      </c>
      <c r="J465" s="300">
        <f>Recap!AW470</f>
        <v>0</v>
      </c>
      <c r="K465" s="301"/>
      <c r="L465" s="301"/>
      <c r="M465" s="301"/>
      <c r="N465" s="300">
        <f>Recap!BB470</f>
        <v>0</v>
      </c>
      <c r="O465" s="300">
        <f>Recap!BC470</f>
        <v>0</v>
      </c>
      <c r="P465" s="300">
        <f>Recap!BD470</f>
        <v>0</v>
      </c>
      <c r="Q465" s="300"/>
      <c r="R465" s="300"/>
      <c r="S465" s="300"/>
      <c r="T465" s="300">
        <f>Recap!BF470</f>
        <v>0</v>
      </c>
      <c r="U465" s="300">
        <f>Recap!BG470</f>
        <v>0</v>
      </c>
      <c r="V465" s="300">
        <f>Recap!BH470</f>
        <v>0</v>
      </c>
      <c r="W465" s="300"/>
      <c r="X465" s="300"/>
      <c r="Y465" s="300"/>
      <c r="Z465" s="298">
        <f>Recap!AO470</f>
        <v>0</v>
      </c>
      <c r="AA465" s="302"/>
      <c r="AB465" s="105"/>
      <c r="AC465" s="105"/>
      <c r="AD465" s="105"/>
    </row>
    <row r="466" spans="1:30" s="312" customFormat="1" ht="15.75" customHeight="1" x14ac:dyDescent="0.25">
      <c r="A466" s="299" t="str">
        <f>Recap!D471</f>
        <v>Dw_461</v>
      </c>
      <c r="B466" s="300">
        <f>Recap!AQ471</f>
        <v>0</v>
      </c>
      <c r="C466" s="300">
        <f>Recap!AR471</f>
        <v>0</v>
      </c>
      <c r="D466" s="300">
        <f>Recap!AS471</f>
        <v>0</v>
      </c>
      <c r="E466" s="301"/>
      <c r="F466" s="301"/>
      <c r="G466" s="301"/>
      <c r="H466" s="300">
        <f>Recap!AU471</f>
        <v>0</v>
      </c>
      <c r="I466" s="300">
        <f>Recap!AV471</f>
        <v>0</v>
      </c>
      <c r="J466" s="300">
        <f>Recap!AW471</f>
        <v>0</v>
      </c>
      <c r="K466" s="301"/>
      <c r="L466" s="301"/>
      <c r="M466" s="301"/>
      <c r="N466" s="300">
        <f>Recap!BB471</f>
        <v>0</v>
      </c>
      <c r="O466" s="300">
        <f>Recap!BC471</f>
        <v>0</v>
      </c>
      <c r="P466" s="300">
        <f>Recap!BD471</f>
        <v>0</v>
      </c>
      <c r="Q466" s="300"/>
      <c r="R466" s="300"/>
      <c r="S466" s="300"/>
      <c r="T466" s="300">
        <f>Recap!BF471</f>
        <v>0</v>
      </c>
      <c r="U466" s="300">
        <f>Recap!BG471</f>
        <v>0</v>
      </c>
      <c r="V466" s="300">
        <f>Recap!BH471</f>
        <v>0</v>
      </c>
      <c r="W466" s="300"/>
      <c r="X466" s="300"/>
      <c r="Y466" s="300"/>
      <c r="Z466" s="298">
        <f>Recap!AO471</f>
        <v>0</v>
      </c>
      <c r="AA466" s="302"/>
      <c r="AB466" s="105"/>
      <c r="AC466" s="105"/>
      <c r="AD466" s="105"/>
    </row>
    <row r="467" spans="1:30" s="312" customFormat="1" x14ac:dyDescent="0.25">
      <c r="A467" s="299" t="str">
        <f>Recap!D472</f>
        <v>Dw_462</v>
      </c>
      <c r="B467" s="300">
        <f>Recap!AQ472</f>
        <v>0</v>
      </c>
      <c r="C467" s="300">
        <f>Recap!AR472</f>
        <v>0</v>
      </c>
      <c r="D467" s="300">
        <f>Recap!AS472</f>
        <v>0</v>
      </c>
      <c r="E467" s="301"/>
      <c r="F467" s="301"/>
      <c r="G467" s="301"/>
      <c r="H467" s="300">
        <f>Recap!AU472</f>
        <v>0</v>
      </c>
      <c r="I467" s="300">
        <f>Recap!AV472</f>
        <v>0</v>
      </c>
      <c r="J467" s="300">
        <f>Recap!AW472</f>
        <v>0</v>
      </c>
      <c r="K467" s="301"/>
      <c r="L467" s="301"/>
      <c r="M467" s="301"/>
      <c r="N467" s="300">
        <f>Recap!BB472</f>
        <v>0</v>
      </c>
      <c r="O467" s="300">
        <f>Recap!BC472</f>
        <v>0</v>
      </c>
      <c r="P467" s="300">
        <f>Recap!BD472</f>
        <v>0</v>
      </c>
      <c r="Q467" s="300"/>
      <c r="R467" s="300"/>
      <c r="S467" s="300"/>
      <c r="T467" s="300">
        <f>Recap!BF472</f>
        <v>0</v>
      </c>
      <c r="U467" s="300">
        <f>Recap!BG472</f>
        <v>0</v>
      </c>
      <c r="V467" s="300">
        <f>Recap!BH472</f>
        <v>0</v>
      </c>
      <c r="W467" s="300"/>
      <c r="X467" s="300"/>
      <c r="Y467" s="300"/>
      <c r="Z467" s="298">
        <f>Recap!AO472</f>
        <v>0</v>
      </c>
      <c r="AA467" s="302"/>
      <c r="AB467" s="105"/>
      <c r="AC467" s="105"/>
      <c r="AD467" s="105"/>
    </row>
    <row r="468" spans="1:30" s="312" customFormat="1" x14ac:dyDescent="0.25">
      <c r="A468" s="299" t="str">
        <f>Recap!D473</f>
        <v>Dw_463</v>
      </c>
      <c r="B468" s="300">
        <f>Recap!AQ473</f>
        <v>0</v>
      </c>
      <c r="C468" s="300">
        <f>Recap!AR473</f>
        <v>0</v>
      </c>
      <c r="D468" s="300">
        <f>Recap!AS473</f>
        <v>0</v>
      </c>
      <c r="E468" s="301"/>
      <c r="F468" s="301"/>
      <c r="G468" s="301"/>
      <c r="H468" s="300">
        <f>Recap!AU473</f>
        <v>0</v>
      </c>
      <c r="I468" s="300">
        <f>Recap!AV473</f>
        <v>0</v>
      </c>
      <c r="J468" s="300">
        <f>Recap!AW473</f>
        <v>0</v>
      </c>
      <c r="K468" s="301"/>
      <c r="L468" s="301"/>
      <c r="M468" s="301"/>
      <c r="N468" s="300">
        <f>Recap!BB473</f>
        <v>0</v>
      </c>
      <c r="O468" s="300">
        <f>Recap!BC473</f>
        <v>0</v>
      </c>
      <c r="P468" s="300">
        <f>Recap!BD473</f>
        <v>0</v>
      </c>
      <c r="Q468" s="300"/>
      <c r="R468" s="300"/>
      <c r="S468" s="300"/>
      <c r="T468" s="300">
        <f>Recap!BF473</f>
        <v>0</v>
      </c>
      <c r="U468" s="300">
        <f>Recap!BG473</f>
        <v>0</v>
      </c>
      <c r="V468" s="300">
        <f>Recap!BH473</f>
        <v>0</v>
      </c>
      <c r="W468" s="300"/>
      <c r="X468" s="300"/>
      <c r="Y468" s="300"/>
      <c r="Z468" s="298">
        <f>Recap!AO473</f>
        <v>0</v>
      </c>
      <c r="AA468" s="302"/>
      <c r="AB468" s="105"/>
      <c r="AC468" s="105"/>
      <c r="AD468" s="105"/>
    </row>
    <row r="469" spans="1:30" s="312" customFormat="1" x14ac:dyDescent="0.25">
      <c r="A469" s="299" t="str">
        <f>Recap!D474</f>
        <v>Dw_464</v>
      </c>
      <c r="B469" s="300">
        <f>Recap!AQ474</f>
        <v>0</v>
      </c>
      <c r="C469" s="300">
        <f>Recap!AR474</f>
        <v>0</v>
      </c>
      <c r="D469" s="300">
        <f>Recap!AS474</f>
        <v>0</v>
      </c>
      <c r="E469" s="301"/>
      <c r="F469" s="301"/>
      <c r="G469" s="301"/>
      <c r="H469" s="300">
        <f>Recap!AU474</f>
        <v>0</v>
      </c>
      <c r="I469" s="300">
        <f>Recap!AV474</f>
        <v>0</v>
      </c>
      <c r="J469" s="300">
        <f>Recap!AW474</f>
        <v>0</v>
      </c>
      <c r="K469" s="301"/>
      <c r="L469" s="301"/>
      <c r="M469" s="301"/>
      <c r="N469" s="300">
        <f>Recap!BB474</f>
        <v>0</v>
      </c>
      <c r="O469" s="300">
        <f>Recap!BC474</f>
        <v>0</v>
      </c>
      <c r="P469" s="300">
        <f>Recap!BD474</f>
        <v>0</v>
      </c>
      <c r="Q469" s="300"/>
      <c r="R469" s="300"/>
      <c r="S469" s="300"/>
      <c r="T469" s="300">
        <f>Recap!BF474</f>
        <v>0</v>
      </c>
      <c r="U469" s="300">
        <f>Recap!BG474</f>
        <v>0</v>
      </c>
      <c r="V469" s="300">
        <f>Recap!BH474</f>
        <v>0</v>
      </c>
      <c r="W469" s="300"/>
      <c r="X469" s="300"/>
      <c r="Y469" s="300"/>
      <c r="Z469" s="298">
        <f>Recap!AO474</f>
        <v>0</v>
      </c>
      <c r="AA469" s="302"/>
      <c r="AB469" s="105"/>
      <c r="AC469" s="105"/>
      <c r="AD469" s="105"/>
    </row>
    <row r="470" spans="1:30" s="312" customFormat="1" x14ac:dyDescent="0.25">
      <c r="A470" s="299" t="str">
        <f>Recap!D475</f>
        <v>Dw_465</v>
      </c>
      <c r="B470" s="300">
        <f>Recap!AQ475</f>
        <v>0</v>
      </c>
      <c r="C470" s="300">
        <f>Recap!AR475</f>
        <v>0</v>
      </c>
      <c r="D470" s="300">
        <f>Recap!AS475</f>
        <v>0</v>
      </c>
      <c r="E470" s="301"/>
      <c r="F470" s="301"/>
      <c r="G470" s="301"/>
      <c r="H470" s="300">
        <f>Recap!AU475</f>
        <v>0</v>
      </c>
      <c r="I470" s="300">
        <f>Recap!AV475</f>
        <v>0</v>
      </c>
      <c r="J470" s="300">
        <f>Recap!AW475</f>
        <v>0</v>
      </c>
      <c r="K470" s="301"/>
      <c r="L470" s="301"/>
      <c r="M470" s="301"/>
      <c r="N470" s="300">
        <f>Recap!BB475</f>
        <v>0</v>
      </c>
      <c r="O470" s="300">
        <f>Recap!BC475</f>
        <v>0</v>
      </c>
      <c r="P470" s="300">
        <f>Recap!BD475</f>
        <v>0</v>
      </c>
      <c r="Q470" s="300"/>
      <c r="R470" s="300"/>
      <c r="S470" s="300"/>
      <c r="T470" s="300">
        <f>Recap!BF475</f>
        <v>0</v>
      </c>
      <c r="U470" s="300">
        <f>Recap!BG475</f>
        <v>0</v>
      </c>
      <c r="V470" s="300">
        <f>Recap!BH475</f>
        <v>0</v>
      </c>
      <c r="W470" s="300"/>
      <c r="X470" s="300"/>
      <c r="Y470" s="300"/>
      <c r="Z470" s="298">
        <f>Recap!AO475</f>
        <v>0</v>
      </c>
      <c r="AA470" s="302"/>
      <c r="AB470" s="105"/>
      <c r="AC470" s="105"/>
      <c r="AD470" s="105"/>
    </row>
    <row r="471" spans="1:30" s="312" customFormat="1" ht="15.75" customHeight="1" x14ac:dyDescent="0.25">
      <c r="A471" s="299" t="str">
        <f>Recap!D476</f>
        <v>Dw_466</v>
      </c>
      <c r="B471" s="300">
        <f>Recap!AQ476</f>
        <v>0</v>
      </c>
      <c r="C471" s="300">
        <f>Recap!AR476</f>
        <v>0</v>
      </c>
      <c r="D471" s="300">
        <f>Recap!AS476</f>
        <v>0</v>
      </c>
      <c r="E471" s="301"/>
      <c r="F471" s="301"/>
      <c r="G471" s="301"/>
      <c r="H471" s="300">
        <f>Recap!AU476</f>
        <v>0</v>
      </c>
      <c r="I471" s="300">
        <f>Recap!AV476</f>
        <v>0</v>
      </c>
      <c r="J471" s="300">
        <f>Recap!AW476</f>
        <v>0</v>
      </c>
      <c r="K471" s="301"/>
      <c r="L471" s="301"/>
      <c r="M471" s="301"/>
      <c r="N471" s="300">
        <f>Recap!BB476</f>
        <v>0</v>
      </c>
      <c r="O471" s="300">
        <f>Recap!BC476</f>
        <v>0</v>
      </c>
      <c r="P471" s="300">
        <f>Recap!BD476</f>
        <v>0</v>
      </c>
      <c r="Q471" s="300"/>
      <c r="R471" s="300"/>
      <c r="S471" s="300"/>
      <c r="T471" s="300">
        <f>Recap!BF476</f>
        <v>0</v>
      </c>
      <c r="U471" s="300">
        <f>Recap!BG476</f>
        <v>0</v>
      </c>
      <c r="V471" s="300">
        <f>Recap!BH476</f>
        <v>0</v>
      </c>
      <c r="W471" s="300"/>
      <c r="X471" s="300"/>
      <c r="Y471" s="300"/>
      <c r="Z471" s="298">
        <f>Recap!AO476</f>
        <v>0</v>
      </c>
      <c r="AA471" s="302"/>
      <c r="AB471" s="105"/>
      <c r="AC471" s="105"/>
      <c r="AD471" s="105"/>
    </row>
    <row r="472" spans="1:30" s="312" customFormat="1" ht="15.75" customHeight="1" x14ac:dyDescent="0.25">
      <c r="A472" s="299" t="str">
        <f>Recap!D477</f>
        <v>Dw_467</v>
      </c>
      <c r="B472" s="300">
        <f>Recap!AQ477</f>
        <v>0</v>
      </c>
      <c r="C472" s="300">
        <f>Recap!AR477</f>
        <v>0</v>
      </c>
      <c r="D472" s="300">
        <f>Recap!AS477</f>
        <v>0</v>
      </c>
      <c r="E472" s="301"/>
      <c r="F472" s="301"/>
      <c r="G472" s="301"/>
      <c r="H472" s="300">
        <f>Recap!AU477</f>
        <v>0</v>
      </c>
      <c r="I472" s="300">
        <f>Recap!AV477</f>
        <v>0</v>
      </c>
      <c r="J472" s="300">
        <f>Recap!AW477</f>
        <v>0</v>
      </c>
      <c r="K472" s="301"/>
      <c r="L472" s="301"/>
      <c r="M472" s="301"/>
      <c r="N472" s="300">
        <f>Recap!BB477</f>
        <v>0</v>
      </c>
      <c r="O472" s="300">
        <f>Recap!BC477</f>
        <v>0</v>
      </c>
      <c r="P472" s="300">
        <f>Recap!BD477</f>
        <v>0</v>
      </c>
      <c r="Q472" s="300"/>
      <c r="R472" s="300"/>
      <c r="S472" s="300"/>
      <c r="T472" s="300">
        <f>Recap!BF477</f>
        <v>0</v>
      </c>
      <c r="U472" s="300">
        <f>Recap!BG477</f>
        <v>0</v>
      </c>
      <c r="V472" s="300">
        <f>Recap!BH477</f>
        <v>0</v>
      </c>
      <c r="W472" s="300"/>
      <c r="X472" s="300"/>
      <c r="Y472" s="300"/>
      <c r="Z472" s="298">
        <f>Recap!AO477</f>
        <v>0</v>
      </c>
      <c r="AA472" s="302"/>
      <c r="AB472" s="105"/>
      <c r="AC472" s="105"/>
      <c r="AD472" s="105"/>
    </row>
    <row r="473" spans="1:30" s="312" customFormat="1" x14ac:dyDescent="0.25">
      <c r="A473" s="299" t="str">
        <f>Recap!D478</f>
        <v>Dw_468</v>
      </c>
      <c r="B473" s="300">
        <f>Recap!AQ478</f>
        <v>0</v>
      </c>
      <c r="C473" s="300">
        <f>Recap!AR478</f>
        <v>0</v>
      </c>
      <c r="D473" s="300">
        <f>Recap!AS478</f>
        <v>0</v>
      </c>
      <c r="E473" s="301"/>
      <c r="F473" s="301"/>
      <c r="G473" s="301"/>
      <c r="H473" s="300">
        <f>Recap!AU478</f>
        <v>0</v>
      </c>
      <c r="I473" s="300">
        <f>Recap!AV478</f>
        <v>0</v>
      </c>
      <c r="J473" s="300">
        <f>Recap!AW478</f>
        <v>0</v>
      </c>
      <c r="K473" s="301"/>
      <c r="L473" s="301"/>
      <c r="M473" s="301"/>
      <c r="N473" s="300">
        <f>Recap!BB478</f>
        <v>0</v>
      </c>
      <c r="O473" s="300">
        <f>Recap!BC478</f>
        <v>0</v>
      </c>
      <c r="P473" s="300">
        <f>Recap!BD478</f>
        <v>0</v>
      </c>
      <c r="Q473" s="300"/>
      <c r="R473" s="300"/>
      <c r="S473" s="300"/>
      <c r="T473" s="300">
        <f>Recap!BF478</f>
        <v>0</v>
      </c>
      <c r="U473" s="300">
        <f>Recap!BG478</f>
        <v>0</v>
      </c>
      <c r="V473" s="300">
        <f>Recap!BH478</f>
        <v>0</v>
      </c>
      <c r="W473" s="300"/>
      <c r="X473" s="300"/>
      <c r="Y473" s="300"/>
      <c r="Z473" s="298">
        <f>Recap!AO478</f>
        <v>0</v>
      </c>
      <c r="AA473" s="302"/>
      <c r="AB473" s="105"/>
      <c r="AC473" s="105"/>
      <c r="AD473" s="105"/>
    </row>
    <row r="474" spans="1:30" s="312" customFormat="1" x14ac:dyDescent="0.25">
      <c r="A474" s="299" t="str">
        <f>Recap!D479</f>
        <v>Dw_469</v>
      </c>
      <c r="B474" s="300">
        <f>Recap!AQ479</f>
        <v>0</v>
      </c>
      <c r="C474" s="300">
        <f>Recap!AR479</f>
        <v>0</v>
      </c>
      <c r="D474" s="300">
        <f>Recap!AS479</f>
        <v>0</v>
      </c>
      <c r="E474" s="301"/>
      <c r="F474" s="301"/>
      <c r="G474" s="301"/>
      <c r="H474" s="300">
        <f>Recap!AU479</f>
        <v>0</v>
      </c>
      <c r="I474" s="300">
        <f>Recap!AV479</f>
        <v>0</v>
      </c>
      <c r="J474" s="300">
        <f>Recap!AW479</f>
        <v>0</v>
      </c>
      <c r="K474" s="301"/>
      <c r="L474" s="301"/>
      <c r="M474" s="301"/>
      <c r="N474" s="300">
        <f>Recap!BB479</f>
        <v>0</v>
      </c>
      <c r="O474" s="300">
        <f>Recap!BC479</f>
        <v>0</v>
      </c>
      <c r="P474" s="300">
        <f>Recap!BD479</f>
        <v>0</v>
      </c>
      <c r="Q474" s="300"/>
      <c r="R474" s="300"/>
      <c r="S474" s="300"/>
      <c r="T474" s="300">
        <f>Recap!BF479</f>
        <v>0</v>
      </c>
      <c r="U474" s="300">
        <f>Recap!BG479</f>
        <v>0</v>
      </c>
      <c r="V474" s="300">
        <f>Recap!BH479</f>
        <v>0</v>
      </c>
      <c r="W474" s="300"/>
      <c r="X474" s="300"/>
      <c r="Y474" s="300"/>
      <c r="Z474" s="298">
        <f>Recap!AO479</f>
        <v>0</v>
      </c>
      <c r="AA474" s="302"/>
      <c r="AB474" s="105"/>
      <c r="AC474" s="105"/>
      <c r="AD474" s="105"/>
    </row>
    <row r="475" spans="1:30" s="312" customFormat="1" x14ac:dyDescent="0.25">
      <c r="A475" s="299" t="str">
        <f>Recap!D480</f>
        <v>Dw_470</v>
      </c>
      <c r="B475" s="300">
        <f>Recap!AQ480</f>
        <v>0</v>
      </c>
      <c r="C475" s="300">
        <f>Recap!AR480</f>
        <v>0</v>
      </c>
      <c r="D475" s="300">
        <f>Recap!AS480</f>
        <v>0</v>
      </c>
      <c r="E475" s="301"/>
      <c r="F475" s="301"/>
      <c r="G475" s="301"/>
      <c r="H475" s="300">
        <f>Recap!AU480</f>
        <v>0</v>
      </c>
      <c r="I475" s="300">
        <f>Recap!AV480</f>
        <v>0</v>
      </c>
      <c r="J475" s="300">
        <f>Recap!AW480</f>
        <v>0</v>
      </c>
      <c r="K475" s="301"/>
      <c r="L475" s="301"/>
      <c r="M475" s="301"/>
      <c r="N475" s="300">
        <f>Recap!BB480</f>
        <v>0</v>
      </c>
      <c r="O475" s="300">
        <f>Recap!BC480</f>
        <v>0</v>
      </c>
      <c r="P475" s="300">
        <f>Recap!BD480</f>
        <v>0</v>
      </c>
      <c r="Q475" s="300"/>
      <c r="R475" s="300"/>
      <c r="S475" s="300"/>
      <c r="T475" s="300">
        <f>Recap!BF480</f>
        <v>0</v>
      </c>
      <c r="U475" s="300">
        <f>Recap!BG480</f>
        <v>0</v>
      </c>
      <c r="V475" s="300">
        <f>Recap!BH480</f>
        <v>0</v>
      </c>
      <c r="W475" s="300"/>
      <c r="X475" s="300"/>
      <c r="Y475" s="300"/>
      <c r="Z475" s="298">
        <f>Recap!AO480</f>
        <v>0</v>
      </c>
      <c r="AA475" s="302"/>
      <c r="AB475" s="105"/>
      <c r="AC475" s="105"/>
      <c r="AD475" s="105"/>
    </row>
    <row r="476" spans="1:30" s="312" customFormat="1" ht="15.75" customHeight="1" x14ac:dyDescent="0.25">
      <c r="A476" s="299" t="str">
        <f>Recap!D481</f>
        <v>Dw_471</v>
      </c>
      <c r="B476" s="300">
        <f>Recap!AQ481</f>
        <v>0</v>
      </c>
      <c r="C476" s="300">
        <f>Recap!AR481</f>
        <v>0</v>
      </c>
      <c r="D476" s="300">
        <f>Recap!AS481</f>
        <v>0</v>
      </c>
      <c r="E476" s="301"/>
      <c r="F476" s="301"/>
      <c r="G476" s="301"/>
      <c r="H476" s="300">
        <f>Recap!AU481</f>
        <v>0</v>
      </c>
      <c r="I476" s="300">
        <f>Recap!AV481</f>
        <v>0</v>
      </c>
      <c r="J476" s="300">
        <f>Recap!AW481</f>
        <v>0</v>
      </c>
      <c r="K476" s="301"/>
      <c r="L476" s="301"/>
      <c r="M476" s="301"/>
      <c r="N476" s="300">
        <f>Recap!BB481</f>
        <v>0</v>
      </c>
      <c r="O476" s="300">
        <f>Recap!BC481</f>
        <v>0</v>
      </c>
      <c r="P476" s="300">
        <f>Recap!BD481</f>
        <v>0</v>
      </c>
      <c r="Q476" s="300"/>
      <c r="R476" s="300"/>
      <c r="S476" s="300"/>
      <c r="T476" s="300">
        <f>Recap!BF481</f>
        <v>0</v>
      </c>
      <c r="U476" s="300">
        <f>Recap!BG481</f>
        <v>0</v>
      </c>
      <c r="V476" s="300">
        <f>Recap!BH481</f>
        <v>0</v>
      </c>
      <c r="W476" s="300"/>
      <c r="X476" s="300"/>
      <c r="Y476" s="300"/>
      <c r="Z476" s="298">
        <f>Recap!AO481</f>
        <v>0</v>
      </c>
      <c r="AA476" s="302"/>
      <c r="AB476" s="105"/>
      <c r="AC476" s="105"/>
      <c r="AD476" s="105"/>
    </row>
    <row r="477" spans="1:30" s="312" customFormat="1" x14ac:dyDescent="0.25">
      <c r="A477" s="299" t="str">
        <f>Recap!D482</f>
        <v>Dw_472</v>
      </c>
      <c r="B477" s="300">
        <f>Recap!AQ482</f>
        <v>0</v>
      </c>
      <c r="C477" s="300">
        <f>Recap!AR482</f>
        <v>0</v>
      </c>
      <c r="D477" s="300">
        <f>Recap!AS482</f>
        <v>0</v>
      </c>
      <c r="E477" s="301"/>
      <c r="F477" s="301"/>
      <c r="G477" s="301"/>
      <c r="H477" s="300">
        <f>Recap!AU482</f>
        <v>0</v>
      </c>
      <c r="I477" s="300">
        <f>Recap!AV482</f>
        <v>0</v>
      </c>
      <c r="J477" s="300">
        <f>Recap!AW482</f>
        <v>0</v>
      </c>
      <c r="K477" s="301"/>
      <c r="L477" s="301"/>
      <c r="M477" s="301"/>
      <c r="N477" s="300">
        <f>Recap!BB482</f>
        <v>0</v>
      </c>
      <c r="O477" s="300">
        <f>Recap!BC482</f>
        <v>0</v>
      </c>
      <c r="P477" s="300">
        <f>Recap!BD482</f>
        <v>0</v>
      </c>
      <c r="Q477" s="300"/>
      <c r="R477" s="300"/>
      <c r="S477" s="300"/>
      <c r="T477" s="300">
        <f>Recap!BF482</f>
        <v>0</v>
      </c>
      <c r="U477" s="300">
        <f>Recap!BG482</f>
        <v>0</v>
      </c>
      <c r="V477" s="300">
        <f>Recap!BH482</f>
        <v>0</v>
      </c>
      <c r="W477" s="300"/>
      <c r="X477" s="300"/>
      <c r="Y477" s="300"/>
      <c r="Z477" s="298">
        <f>Recap!AO482</f>
        <v>0</v>
      </c>
      <c r="AA477" s="302"/>
      <c r="AB477" s="105"/>
      <c r="AC477" s="105"/>
      <c r="AD477" s="105"/>
    </row>
    <row r="478" spans="1:30" s="312" customFormat="1" x14ac:dyDescent="0.25">
      <c r="A478" s="299" t="str">
        <f>Recap!D483</f>
        <v>Dw_473</v>
      </c>
      <c r="B478" s="300">
        <f>Recap!AQ483</f>
        <v>0</v>
      </c>
      <c r="C478" s="300">
        <f>Recap!AR483</f>
        <v>0</v>
      </c>
      <c r="D478" s="300">
        <f>Recap!AS483</f>
        <v>0</v>
      </c>
      <c r="E478" s="301"/>
      <c r="F478" s="301"/>
      <c r="G478" s="301"/>
      <c r="H478" s="300">
        <f>Recap!AU483</f>
        <v>0</v>
      </c>
      <c r="I478" s="300">
        <f>Recap!AV483</f>
        <v>0</v>
      </c>
      <c r="J478" s="300">
        <f>Recap!AW483</f>
        <v>0</v>
      </c>
      <c r="K478" s="301"/>
      <c r="L478" s="301"/>
      <c r="M478" s="301"/>
      <c r="N478" s="300">
        <f>Recap!BB483</f>
        <v>0</v>
      </c>
      <c r="O478" s="300">
        <f>Recap!BC483</f>
        <v>0</v>
      </c>
      <c r="P478" s="300">
        <f>Recap!BD483</f>
        <v>0</v>
      </c>
      <c r="Q478" s="300"/>
      <c r="R478" s="300"/>
      <c r="S478" s="300"/>
      <c r="T478" s="300">
        <f>Recap!BF483</f>
        <v>0</v>
      </c>
      <c r="U478" s="300">
        <f>Recap!BG483</f>
        <v>0</v>
      </c>
      <c r="V478" s="300">
        <f>Recap!BH483</f>
        <v>0</v>
      </c>
      <c r="W478" s="300"/>
      <c r="X478" s="300"/>
      <c r="Y478" s="300"/>
      <c r="Z478" s="298">
        <f>Recap!AO483</f>
        <v>0</v>
      </c>
      <c r="AA478" s="302"/>
      <c r="AB478" s="105"/>
      <c r="AC478" s="105"/>
      <c r="AD478" s="105"/>
    </row>
    <row r="479" spans="1:30" s="312" customFormat="1" x14ac:dyDescent="0.25">
      <c r="A479" s="299" t="str">
        <f>Recap!D484</f>
        <v>Dw_474</v>
      </c>
      <c r="B479" s="300">
        <f>Recap!AQ484</f>
        <v>0</v>
      </c>
      <c r="C479" s="300">
        <f>Recap!AR484</f>
        <v>0</v>
      </c>
      <c r="D479" s="300">
        <f>Recap!AS484</f>
        <v>0</v>
      </c>
      <c r="E479" s="301"/>
      <c r="F479" s="301"/>
      <c r="G479" s="301"/>
      <c r="H479" s="300">
        <f>Recap!AU484</f>
        <v>0</v>
      </c>
      <c r="I479" s="300">
        <f>Recap!AV484</f>
        <v>0</v>
      </c>
      <c r="J479" s="300">
        <f>Recap!AW484</f>
        <v>0</v>
      </c>
      <c r="K479" s="301"/>
      <c r="L479" s="301"/>
      <c r="M479" s="301"/>
      <c r="N479" s="300">
        <f>Recap!BB484</f>
        <v>0</v>
      </c>
      <c r="O479" s="300">
        <f>Recap!BC484</f>
        <v>0</v>
      </c>
      <c r="P479" s="300">
        <f>Recap!BD484</f>
        <v>0</v>
      </c>
      <c r="Q479" s="300"/>
      <c r="R479" s="300"/>
      <c r="S479" s="300"/>
      <c r="T479" s="300">
        <f>Recap!BF484</f>
        <v>0</v>
      </c>
      <c r="U479" s="300">
        <f>Recap!BG484</f>
        <v>0</v>
      </c>
      <c r="V479" s="300">
        <f>Recap!BH484</f>
        <v>0</v>
      </c>
      <c r="W479" s="300"/>
      <c r="X479" s="300"/>
      <c r="Y479" s="300"/>
      <c r="Z479" s="298">
        <f>Recap!AO484</f>
        <v>0</v>
      </c>
      <c r="AA479" s="302"/>
      <c r="AB479" s="105"/>
      <c r="AC479" s="105"/>
      <c r="AD479" s="105"/>
    </row>
    <row r="480" spans="1:30" s="312" customFormat="1" x14ac:dyDescent="0.25">
      <c r="A480" s="299" t="str">
        <f>Recap!D485</f>
        <v>Dw_475</v>
      </c>
      <c r="B480" s="300">
        <f>Recap!AQ485</f>
        <v>0</v>
      </c>
      <c r="C480" s="300">
        <f>Recap!AR485</f>
        <v>0</v>
      </c>
      <c r="D480" s="300">
        <f>Recap!AS485</f>
        <v>0</v>
      </c>
      <c r="E480" s="301"/>
      <c r="F480" s="301"/>
      <c r="G480" s="301"/>
      <c r="H480" s="300">
        <f>Recap!AU485</f>
        <v>0</v>
      </c>
      <c r="I480" s="300">
        <f>Recap!AV485</f>
        <v>0</v>
      </c>
      <c r="J480" s="300">
        <f>Recap!AW485</f>
        <v>0</v>
      </c>
      <c r="K480" s="301"/>
      <c r="L480" s="301"/>
      <c r="M480" s="301"/>
      <c r="N480" s="300">
        <f>Recap!BB485</f>
        <v>0</v>
      </c>
      <c r="O480" s="300">
        <f>Recap!BC485</f>
        <v>0</v>
      </c>
      <c r="P480" s="300">
        <f>Recap!BD485</f>
        <v>0</v>
      </c>
      <c r="Q480" s="300"/>
      <c r="R480" s="300"/>
      <c r="S480" s="300"/>
      <c r="T480" s="300">
        <f>Recap!BF485</f>
        <v>0</v>
      </c>
      <c r="U480" s="300">
        <f>Recap!BG485</f>
        <v>0</v>
      </c>
      <c r="V480" s="300">
        <f>Recap!BH485</f>
        <v>0</v>
      </c>
      <c r="W480" s="300"/>
      <c r="X480" s="300"/>
      <c r="Y480" s="300"/>
      <c r="Z480" s="298">
        <f>Recap!AO485</f>
        <v>0</v>
      </c>
      <c r="AA480" s="302"/>
      <c r="AB480" s="105"/>
      <c r="AC480" s="105"/>
      <c r="AD480" s="105"/>
    </row>
    <row r="481" spans="1:30" s="312" customFormat="1" ht="15.75" customHeight="1" x14ac:dyDescent="0.25">
      <c r="A481" s="299" t="str">
        <f>Recap!D486</f>
        <v>Dw_476</v>
      </c>
      <c r="B481" s="300">
        <f>Recap!AQ486</f>
        <v>0</v>
      </c>
      <c r="C481" s="300">
        <f>Recap!AR486</f>
        <v>0</v>
      </c>
      <c r="D481" s="300">
        <f>Recap!AS486</f>
        <v>0</v>
      </c>
      <c r="E481" s="301"/>
      <c r="F481" s="301"/>
      <c r="G481" s="301"/>
      <c r="H481" s="300">
        <f>Recap!AU486</f>
        <v>0</v>
      </c>
      <c r="I481" s="300">
        <f>Recap!AV486</f>
        <v>0</v>
      </c>
      <c r="J481" s="300">
        <f>Recap!AW486</f>
        <v>0</v>
      </c>
      <c r="K481" s="301"/>
      <c r="L481" s="301"/>
      <c r="M481" s="301"/>
      <c r="N481" s="300">
        <f>Recap!BB486</f>
        <v>0</v>
      </c>
      <c r="O481" s="300">
        <f>Recap!BC486</f>
        <v>0</v>
      </c>
      <c r="P481" s="300">
        <f>Recap!BD486</f>
        <v>0</v>
      </c>
      <c r="Q481" s="300"/>
      <c r="R481" s="300"/>
      <c r="S481" s="300"/>
      <c r="T481" s="300">
        <f>Recap!BF486</f>
        <v>0</v>
      </c>
      <c r="U481" s="300">
        <f>Recap!BG486</f>
        <v>0</v>
      </c>
      <c r="V481" s="300">
        <f>Recap!BH486</f>
        <v>0</v>
      </c>
      <c r="W481" s="300"/>
      <c r="X481" s="300"/>
      <c r="Y481" s="300"/>
      <c r="Z481" s="298">
        <f>Recap!AO486</f>
        <v>0</v>
      </c>
      <c r="AA481" s="302"/>
      <c r="AB481" s="105"/>
      <c r="AC481" s="105"/>
      <c r="AD481" s="105"/>
    </row>
    <row r="482" spans="1:30" s="312" customFormat="1" ht="15.75" customHeight="1" x14ac:dyDescent="0.25">
      <c r="A482" s="299" t="str">
        <f>Recap!D487</f>
        <v>Dw_477</v>
      </c>
      <c r="B482" s="300">
        <f>Recap!AQ487</f>
        <v>0</v>
      </c>
      <c r="C482" s="300">
        <f>Recap!AR487</f>
        <v>0</v>
      </c>
      <c r="D482" s="300">
        <f>Recap!AS487</f>
        <v>0</v>
      </c>
      <c r="E482" s="301"/>
      <c r="F482" s="301"/>
      <c r="G482" s="301"/>
      <c r="H482" s="300">
        <f>Recap!AU487</f>
        <v>0</v>
      </c>
      <c r="I482" s="300">
        <f>Recap!AV487</f>
        <v>0</v>
      </c>
      <c r="J482" s="300">
        <f>Recap!AW487</f>
        <v>0</v>
      </c>
      <c r="K482" s="301"/>
      <c r="L482" s="301"/>
      <c r="M482" s="301"/>
      <c r="N482" s="300">
        <f>Recap!BB487</f>
        <v>0</v>
      </c>
      <c r="O482" s="300">
        <f>Recap!BC487</f>
        <v>0</v>
      </c>
      <c r="P482" s="300">
        <f>Recap!BD487</f>
        <v>0</v>
      </c>
      <c r="Q482" s="300"/>
      <c r="R482" s="300"/>
      <c r="S482" s="300"/>
      <c r="T482" s="300">
        <f>Recap!BF487</f>
        <v>0</v>
      </c>
      <c r="U482" s="300">
        <f>Recap!BG487</f>
        <v>0</v>
      </c>
      <c r="V482" s="300">
        <f>Recap!BH487</f>
        <v>0</v>
      </c>
      <c r="W482" s="300"/>
      <c r="X482" s="300"/>
      <c r="Y482" s="300"/>
      <c r="Z482" s="298">
        <f>Recap!AO487</f>
        <v>0</v>
      </c>
      <c r="AA482" s="302"/>
      <c r="AB482" s="105"/>
      <c r="AC482" s="105"/>
      <c r="AD482" s="105"/>
    </row>
    <row r="483" spans="1:30" s="312" customFormat="1" x14ac:dyDescent="0.25">
      <c r="A483" s="299" t="str">
        <f>Recap!D488</f>
        <v>Dw_478</v>
      </c>
      <c r="B483" s="300">
        <f>Recap!AQ488</f>
        <v>0</v>
      </c>
      <c r="C483" s="300">
        <f>Recap!AR488</f>
        <v>0</v>
      </c>
      <c r="D483" s="300">
        <f>Recap!AS488</f>
        <v>0</v>
      </c>
      <c r="E483" s="301"/>
      <c r="F483" s="301"/>
      <c r="G483" s="301"/>
      <c r="H483" s="300">
        <f>Recap!AU488</f>
        <v>0</v>
      </c>
      <c r="I483" s="300">
        <f>Recap!AV488</f>
        <v>0</v>
      </c>
      <c r="J483" s="300">
        <f>Recap!AW488</f>
        <v>0</v>
      </c>
      <c r="K483" s="301"/>
      <c r="L483" s="301"/>
      <c r="M483" s="301"/>
      <c r="N483" s="300">
        <f>Recap!BB488</f>
        <v>0</v>
      </c>
      <c r="O483" s="300">
        <f>Recap!BC488</f>
        <v>0</v>
      </c>
      <c r="P483" s="300">
        <f>Recap!BD488</f>
        <v>0</v>
      </c>
      <c r="Q483" s="300"/>
      <c r="R483" s="300"/>
      <c r="S483" s="300"/>
      <c r="T483" s="300">
        <f>Recap!BF488</f>
        <v>0</v>
      </c>
      <c r="U483" s="300">
        <f>Recap!BG488</f>
        <v>0</v>
      </c>
      <c r="V483" s="300">
        <f>Recap!BH488</f>
        <v>0</v>
      </c>
      <c r="W483" s="300"/>
      <c r="X483" s="300"/>
      <c r="Y483" s="300"/>
      <c r="Z483" s="298">
        <f>Recap!AO488</f>
        <v>0</v>
      </c>
      <c r="AA483" s="302"/>
      <c r="AB483" s="105"/>
      <c r="AC483" s="105"/>
      <c r="AD483" s="105"/>
    </row>
    <row r="484" spans="1:30" s="312" customFormat="1" x14ac:dyDescent="0.25">
      <c r="A484" s="299" t="str">
        <f>Recap!D489</f>
        <v>Dw_479</v>
      </c>
      <c r="B484" s="300">
        <f>Recap!AQ489</f>
        <v>0</v>
      </c>
      <c r="C484" s="300">
        <f>Recap!AR489</f>
        <v>0</v>
      </c>
      <c r="D484" s="300">
        <f>Recap!AS489</f>
        <v>0</v>
      </c>
      <c r="E484" s="301"/>
      <c r="F484" s="301"/>
      <c r="G484" s="301"/>
      <c r="H484" s="300">
        <f>Recap!AU489</f>
        <v>0</v>
      </c>
      <c r="I484" s="300">
        <f>Recap!AV489</f>
        <v>0</v>
      </c>
      <c r="J484" s="300">
        <f>Recap!AW489</f>
        <v>0</v>
      </c>
      <c r="K484" s="301"/>
      <c r="L484" s="301"/>
      <c r="M484" s="301"/>
      <c r="N484" s="300">
        <f>Recap!BB489</f>
        <v>0</v>
      </c>
      <c r="O484" s="300">
        <f>Recap!BC489</f>
        <v>0</v>
      </c>
      <c r="P484" s="300">
        <f>Recap!BD489</f>
        <v>0</v>
      </c>
      <c r="Q484" s="300"/>
      <c r="R484" s="300"/>
      <c r="S484" s="300"/>
      <c r="T484" s="300">
        <f>Recap!BF489</f>
        <v>0</v>
      </c>
      <c r="U484" s="300">
        <f>Recap!BG489</f>
        <v>0</v>
      </c>
      <c r="V484" s="300">
        <f>Recap!BH489</f>
        <v>0</v>
      </c>
      <c r="W484" s="300"/>
      <c r="X484" s="300"/>
      <c r="Y484" s="300"/>
      <c r="Z484" s="298">
        <f>Recap!AO489</f>
        <v>0</v>
      </c>
      <c r="AA484" s="302"/>
      <c r="AB484" s="105"/>
      <c r="AC484" s="105"/>
      <c r="AD484" s="105"/>
    </row>
    <row r="485" spans="1:30" s="312" customFormat="1" x14ac:dyDescent="0.25">
      <c r="A485" s="299" t="str">
        <f>Recap!D490</f>
        <v>Dw_480</v>
      </c>
      <c r="B485" s="300">
        <f>Recap!AQ490</f>
        <v>0</v>
      </c>
      <c r="C485" s="300">
        <f>Recap!AR490</f>
        <v>0</v>
      </c>
      <c r="D485" s="300">
        <f>Recap!AS490</f>
        <v>0</v>
      </c>
      <c r="E485" s="301"/>
      <c r="F485" s="301"/>
      <c r="G485" s="301"/>
      <c r="H485" s="300">
        <f>Recap!AU490</f>
        <v>0</v>
      </c>
      <c r="I485" s="300">
        <f>Recap!AV490</f>
        <v>0</v>
      </c>
      <c r="J485" s="300">
        <f>Recap!AW490</f>
        <v>0</v>
      </c>
      <c r="K485" s="301"/>
      <c r="L485" s="301"/>
      <c r="M485" s="301"/>
      <c r="N485" s="300">
        <f>Recap!BB490</f>
        <v>0</v>
      </c>
      <c r="O485" s="300">
        <f>Recap!BC490</f>
        <v>0</v>
      </c>
      <c r="P485" s="300">
        <f>Recap!BD490</f>
        <v>0</v>
      </c>
      <c r="Q485" s="300"/>
      <c r="R485" s="300"/>
      <c r="S485" s="300"/>
      <c r="T485" s="300">
        <f>Recap!BF490</f>
        <v>0</v>
      </c>
      <c r="U485" s="300">
        <f>Recap!BG490</f>
        <v>0</v>
      </c>
      <c r="V485" s="300">
        <f>Recap!BH490</f>
        <v>0</v>
      </c>
      <c r="W485" s="300"/>
      <c r="X485" s="300"/>
      <c r="Y485" s="300"/>
      <c r="Z485" s="298">
        <f>Recap!AO490</f>
        <v>0</v>
      </c>
      <c r="AA485" s="302"/>
      <c r="AB485" s="105"/>
      <c r="AC485" s="105"/>
      <c r="AD485" s="105"/>
    </row>
    <row r="486" spans="1:30" s="312" customFormat="1" x14ac:dyDescent="0.25">
      <c r="A486" s="299" t="str">
        <f>Recap!D491</f>
        <v>Dw_481</v>
      </c>
      <c r="B486" s="300">
        <f>Recap!AQ491</f>
        <v>0</v>
      </c>
      <c r="C486" s="300">
        <f>Recap!AR491</f>
        <v>0</v>
      </c>
      <c r="D486" s="300">
        <f>Recap!AS491</f>
        <v>0</v>
      </c>
      <c r="E486" s="301"/>
      <c r="F486" s="301"/>
      <c r="G486" s="301"/>
      <c r="H486" s="300">
        <f>Recap!AU491</f>
        <v>0</v>
      </c>
      <c r="I486" s="300">
        <f>Recap!AV491</f>
        <v>0</v>
      </c>
      <c r="J486" s="300">
        <f>Recap!AW491</f>
        <v>0</v>
      </c>
      <c r="K486" s="301"/>
      <c r="L486" s="301"/>
      <c r="M486" s="301"/>
      <c r="N486" s="300">
        <f>Recap!BB491</f>
        <v>0</v>
      </c>
      <c r="O486" s="300">
        <f>Recap!BC491</f>
        <v>0</v>
      </c>
      <c r="P486" s="300">
        <f>Recap!BD491</f>
        <v>0</v>
      </c>
      <c r="Q486" s="300"/>
      <c r="R486" s="300"/>
      <c r="S486" s="300"/>
      <c r="T486" s="300">
        <f>Recap!BF491</f>
        <v>0</v>
      </c>
      <c r="U486" s="300">
        <f>Recap!BG491</f>
        <v>0</v>
      </c>
      <c r="V486" s="300">
        <f>Recap!BH491</f>
        <v>0</v>
      </c>
      <c r="W486" s="300"/>
      <c r="X486" s="300"/>
      <c r="Y486" s="300"/>
      <c r="Z486" s="298">
        <f>Recap!AO491</f>
        <v>0</v>
      </c>
      <c r="AA486" s="302"/>
      <c r="AB486" s="105"/>
      <c r="AC486" s="105"/>
      <c r="AD486" s="105"/>
    </row>
    <row r="487" spans="1:30" s="312" customFormat="1" ht="15.75" customHeight="1" x14ac:dyDescent="0.25">
      <c r="A487" s="299" t="str">
        <f>Recap!D492</f>
        <v>Dw_482</v>
      </c>
      <c r="B487" s="300">
        <f>Recap!AQ492</f>
        <v>0</v>
      </c>
      <c r="C487" s="300">
        <f>Recap!AR492</f>
        <v>0</v>
      </c>
      <c r="D487" s="300">
        <f>Recap!AS492</f>
        <v>0</v>
      </c>
      <c r="E487" s="301"/>
      <c r="F487" s="301"/>
      <c r="G487" s="301"/>
      <c r="H487" s="300">
        <f>Recap!AU492</f>
        <v>0</v>
      </c>
      <c r="I487" s="300">
        <f>Recap!AV492</f>
        <v>0</v>
      </c>
      <c r="J487" s="300">
        <f>Recap!AW492</f>
        <v>0</v>
      </c>
      <c r="K487" s="301"/>
      <c r="L487" s="301"/>
      <c r="M487" s="301"/>
      <c r="N487" s="300">
        <f>Recap!BB492</f>
        <v>0</v>
      </c>
      <c r="O487" s="300">
        <f>Recap!BC492</f>
        <v>0</v>
      </c>
      <c r="P487" s="300">
        <f>Recap!BD492</f>
        <v>0</v>
      </c>
      <c r="Q487" s="300"/>
      <c r="R487" s="300"/>
      <c r="S487" s="300"/>
      <c r="T487" s="300">
        <f>Recap!BF492</f>
        <v>0</v>
      </c>
      <c r="U487" s="300">
        <f>Recap!BG492</f>
        <v>0</v>
      </c>
      <c r="V487" s="300">
        <f>Recap!BH492</f>
        <v>0</v>
      </c>
      <c r="W487" s="300"/>
      <c r="X487" s="300"/>
      <c r="Y487" s="300"/>
      <c r="Z487" s="298">
        <f>Recap!AO492</f>
        <v>0</v>
      </c>
      <c r="AA487" s="302"/>
      <c r="AB487" s="105"/>
      <c r="AC487" s="105"/>
      <c r="AD487" s="105"/>
    </row>
    <row r="488" spans="1:30" s="312" customFormat="1" x14ac:dyDescent="0.25">
      <c r="A488" s="299" t="str">
        <f>Recap!D493</f>
        <v>Dw_483</v>
      </c>
      <c r="B488" s="300">
        <f>Recap!AQ493</f>
        <v>0</v>
      </c>
      <c r="C488" s="300">
        <f>Recap!AR493</f>
        <v>0</v>
      </c>
      <c r="D488" s="300">
        <f>Recap!AS493</f>
        <v>0</v>
      </c>
      <c r="E488" s="301"/>
      <c r="F488" s="301"/>
      <c r="G488" s="301"/>
      <c r="H488" s="300">
        <f>Recap!AU493</f>
        <v>0</v>
      </c>
      <c r="I488" s="300">
        <f>Recap!AV493</f>
        <v>0</v>
      </c>
      <c r="J488" s="300">
        <f>Recap!AW493</f>
        <v>0</v>
      </c>
      <c r="K488" s="301"/>
      <c r="L488" s="301"/>
      <c r="M488" s="301"/>
      <c r="N488" s="300">
        <f>Recap!BB493</f>
        <v>0</v>
      </c>
      <c r="O488" s="300">
        <f>Recap!BC493</f>
        <v>0</v>
      </c>
      <c r="P488" s="300">
        <f>Recap!BD493</f>
        <v>0</v>
      </c>
      <c r="Q488" s="300"/>
      <c r="R488" s="300"/>
      <c r="S488" s="300"/>
      <c r="T488" s="300">
        <f>Recap!BF493</f>
        <v>0</v>
      </c>
      <c r="U488" s="300">
        <f>Recap!BG493</f>
        <v>0</v>
      </c>
      <c r="V488" s="300">
        <f>Recap!BH493</f>
        <v>0</v>
      </c>
      <c r="W488" s="300"/>
      <c r="X488" s="300"/>
      <c r="Y488" s="300"/>
      <c r="Z488" s="298">
        <f>Recap!AO493</f>
        <v>0</v>
      </c>
      <c r="AA488" s="302"/>
      <c r="AB488" s="105"/>
      <c r="AC488" s="105"/>
      <c r="AD488" s="105"/>
    </row>
    <row r="489" spans="1:30" s="312" customFormat="1" x14ac:dyDescent="0.25">
      <c r="A489" s="299" t="str">
        <f>Recap!D494</f>
        <v>Dw_484</v>
      </c>
      <c r="B489" s="300">
        <f>Recap!AQ494</f>
        <v>0</v>
      </c>
      <c r="C489" s="300">
        <f>Recap!AR494</f>
        <v>0</v>
      </c>
      <c r="D489" s="300">
        <f>Recap!AS494</f>
        <v>0</v>
      </c>
      <c r="E489" s="301"/>
      <c r="F489" s="301"/>
      <c r="G489" s="301"/>
      <c r="H489" s="300">
        <f>Recap!AU494</f>
        <v>0</v>
      </c>
      <c r="I489" s="300">
        <f>Recap!AV494</f>
        <v>0</v>
      </c>
      <c r="J489" s="300">
        <f>Recap!AW494</f>
        <v>0</v>
      </c>
      <c r="K489" s="301"/>
      <c r="L489" s="301"/>
      <c r="M489" s="301"/>
      <c r="N489" s="300">
        <f>Recap!BB494</f>
        <v>0</v>
      </c>
      <c r="O489" s="300">
        <f>Recap!BC494</f>
        <v>0</v>
      </c>
      <c r="P489" s="300">
        <f>Recap!BD494</f>
        <v>0</v>
      </c>
      <c r="Q489" s="300"/>
      <c r="R489" s="300"/>
      <c r="S489" s="300"/>
      <c r="T489" s="300">
        <f>Recap!BF494</f>
        <v>0</v>
      </c>
      <c r="U489" s="300">
        <f>Recap!BG494</f>
        <v>0</v>
      </c>
      <c r="V489" s="300">
        <f>Recap!BH494</f>
        <v>0</v>
      </c>
      <c r="W489" s="300"/>
      <c r="X489" s="300"/>
      <c r="Y489" s="300"/>
      <c r="Z489" s="298">
        <f>Recap!AO494</f>
        <v>0</v>
      </c>
      <c r="AA489" s="302"/>
      <c r="AB489" s="105"/>
      <c r="AC489" s="105"/>
      <c r="AD489" s="105"/>
    </row>
    <row r="490" spans="1:30" s="312" customFormat="1" ht="15.75" customHeight="1" x14ac:dyDescent="0.25">
      <c r="A490" s="299" t="str">
        <f>Recap!D495</f>
        <v>Dw_485</v>
      </c>
      <c r="B490" s="300">
        <f>Recap!AQ495</f>
        <v>0</v>
      </c>
      <c r="C490" s="300">
        <f>Recap!AR495</f>
        <v>0</v>
      </c>
      <c r="D490" s="300">
        <f>Recap!AS495</f>
        <v>0</v>
      </c>
      <c r="E490" s="301"/>
      <c r="F490" s="301"/>
      <c r="G490" s="301"/>
      <c r="H490" s="300">
        <f>Recap!AU495</f>
        <v>0</v>
      </c>
      <c r="I490" s="300">
        <f>Recap!AV495</f>
        <v>0</v>
      </c>
      <c r="J490" s="300">
        <f>Recap!AW495</f>
        <v>0</v>
      </c>
      <c r="K490" s="301"/>
      <c r="L490" s="301"/>
      <c r="M490" s="301"/>
      <c r="N490" s="300">
        <f>Recap!BB495</f>
        <v>0</v>
      </c>
      <c r="O490" s="300">
        <f>Recap!BC495</f>
        <v>0</v>
      </c>
      <c r="P490" s="300">
        <f>Recap!BD495</f>
        <v>0</v>
      </c>
      <c r="Q490" s="300"/>
      <c r="R490" s="300"/>
      <c r="S490" s="300"/>
      <c r="T490" s="300">
        <f>Recap!BF495</f>
        <v>0</v>
      </c>
      <c r="U490" s="300">
        <f>Recap!BG495</f>
        <v>0</v>
      </c>
      <c r="V490" s="300">
        <f>Recap!BH495</f>
        <v>0</v>
      </c>
      <c r="W490" s="300"/>
      <c r="X490" s="300"/>
      <c r="Y490" s="300"/>
      <c r="Z490" s="298">
        <f>Recap!AO495</f>
        <v>0</v>
      </c>
      <c r="AA490" s="302"/>
      <c r="AB490" s="105"/>
      <c r="AC490" s="105"/>
      <c r="AD490" s="105"/>
    </row>
    <row r="491" spans="1:30" s="312" customFormat="1" x14ac:dyDescent="0.25">
      <c r="A491" s="299" t="str">
        <f>Recap!D496</f>
        <v>Dw_486</v>
      </c>
      <c r="B491" s="300">
        <f>Recap!AQ496</f>
        <v>0</v>
      </c>
      <c r="C491" s="300">
        <f>Recap!AR496</f>
        <v>0</v>
      </c>
      <c r="D491" s="300">
        <f>Recap!AS496</f>
        <v>0</v>
      </c>
      <c r="E491" s="301"/>
      <c r="F491" s="301"/>
      <c r="G491" s="301"/>
      <c r="H491" s="300">
        <f>Recap!AU496</f>
        <v>0</v>
      </c>
      <c r="I491" s="300">
        <f>Recap!AV496</f>
        <v>0</v>
      </c>
      <c r="J491" s="300">
        <f>Recap!AW496</f>
        <v>0</v>
      </c>
      <c r="K491" s="301"/>
      <c r="L491" s="301"/>
      <c r="M491" s="301"/>
      <c r="N491" s="300">
        <f>Recap!BB496</f>
        <v>0</v>
      </c>
      <c r="O491" s="300">
        <f>Recap!BC496</f>
        <v>0</v>
      </c>
      <c r="P491" s="300">
        <f>Recap!BD496</f>
        <v>0</v>
      </c>
      <c r="Q491" s="300"/>
      <c r="R491" s="300"/>
      <c r="S491" s="300"/>
      <c r="T491" s="300">
        <f>Recap!BF496</f>
        <v>0</v>
      </c>
      <c r="U491" s="300">
        <f>Recap!BG496</f>
        <v>0</v>
      </c>
      <c r="V491" s="300">
        <f>Recap!BH496</f>
        <v>0</v>
      </c>
      <c r="W491" s="300"/>
      <c r="X491" s="300"/>
      <c r="Y491" s="300"/>
      <c r="Z491" s="298">
        <f>Recap!AO496</f>
        <v>0</v>
      </c>
      <c r="AA491" s="302"/>
      <c r="AB491" s="105"/>
      <c r="AC491" s="105"/>
      <c r="AD491" s="105"/>
    </row>
    <row r="492" spans="1:30" s="312" customFormat="1" x14ac:dyDescent="0.25">
      <c r="A492" s="299" t="str">
        <f>Recap!D497</f>
        <v>Dw_487</v>
      </c>
      <c r="B492" s="300">
        <f>Recap!AQ497</f>
        <v>0</v>
      </c>
      <c r="C492" s="300">
        <f>Recap!AR497</f>
        <v>0</v>
      </c>
      <c r="D492" s="300">
        <f>Recap!AS497</f>
        <v>0</v>
      </c>
      <c r="E492" s="301"/>
      <c r="F492" s="301"/>
      <c r="G492" s="301"/>
      <c r="H492" s="300">
        <f>Recap!AU497</f>
        <v>0</v>
      </c>
      <c r="I492" s="300">
        <f>Recap!AV497</f>
        <v>0</v>
      </c>
      <c r="J492" s="300">
        <f>Recap!AW497</f>
        <v>0</v>
      </c>
      <c r="K492" s="301"/>
      <c r="L492" s="301"/>
      <c r="M492" s="301"/>
      <c r="N492" s="300">
        <f>Recap!BB497</f>
        <v>0</v>
      </c>
      <c r="O492" s="300">
        <f>Recap!BC497</f>
        <v>0</v>
      </c>
      <c r="P492" s="300">
        <f>Recap!BD497</f>
        <v>0</v>
      </c>
      <c r="Q492" s="300"/>
      <c r="R492" s="300"/>
      <c r="S492" s="300"/>
      <c r="T492" s="300">
        <f>Recap!BF497</f>
        <v>0</v>
      </c>
      <c r="U492" s="300">
        <f>Recap!BG497</f>
        <v>0</v>
      </c>
      <c r="V492" s="300">
        <f>Recap!BH497</f>
        <v>0</v>
      </c>
      <c r="W492" s="300"/>
      <c r="X492" s="300"/>
      <c r="Y492" s="300"/>
      <c r="Z492" s="298">
        <f>Recap!AO497</f>
        <v>0</v>
      </c>
      <c r="AA492" s="302"/>
      <c r="AB492" s="105"/>
      <c r="AC492" s="105"/>
      <c r="AD492" s="105"/>
    </row>
    <row r="493" spans="1:30" s="312" customFormat="1" x14ac:dyDescent="0.25">
      <c r="A493" s="299" t="str">
        <f>Recap!D498</f>
        <v>Dw_488</v>
      </c>
      <c r="B493" s="300">
        <f>Recap!AQ498</f>
        <v>0</v>
      </c>
      <c r="C493" s="300">
        <f>Recap!AR498</f>
        <v>0</v>
      </c>
      <c r="D493" s="300">
        <f>Recap!AS498</f>
        <v>0</v>
      </c>
      <c r="E493" s="301"/>
      <c r="F493" s="301"/>
      <c r="G493" s="301"/>
      <c r="H493" s="300">
        <f>Recap!AU498</f>
        <v>0</v>
      </c>
      <c r="I493" s="300">
        <f>Recap!AV498</f>
        <v>0</v>
      </c>
      <c r="J493" s="300">
        <f>Recap!AW498</f>
        <v>0</v>
      </c>
      <c r="K493" s="301"/>
      <c r="L493" s="301"/>
      <c r="M493" s="301"/>
      <c r="N493" s="300">
        <f>Recap!BB498</f>
        <v>0</v>
      </c>
      <c r="O493" s="300">
        <f>Recap!BC498</f>
        <v>0</v>
      </c>
      <c r="P493" s="300">
        <f>Recap!BD498</f>
        <v>0</v>
      </c>
      <c r="Q493" s="300"/>
      <c r="R493" s="300"/>
      <c r="S493" s="300"/>
      <c r="T493" s="300">
        <f>Recap!BF498</f>
        <v>0</v>
      </c>
      <c r="U493" s="300">
        <f>Recap!BG498</f>
        <v>0</v>
      </c>
      <c r="V493" s="300">
        <f>Recap!BH498</f>
        <v>0</v>
      </c>
      <c r="W493" s="300"/>
      <c r="X493" s="300"/>
      <c r="Y493" s="300"/>
      <c r="Z493" s="298">
        <f>Recap!AO498</f>
        <v>0</v>
      </c>
      <c r="AA493" s="302"/>
      <c r="AB493" s="105"/>
      <c r="AC493" s="105"/>
      <c r="AD493" s="105"/>
    </row>
    <row r="494" spans="1:30" s="312" customFormat="1" x14ac:dyDescent="0.25">
      <c r="A494" s="299" t="str">
        <f>Recap!D499</f>
        <v>Dw_489</v>
      </c>
      <c r="B494" s="300">
        <f>Recap!AQ499</f>
        <v>0</v>
      </c>
      <c r="C494" s="300">
        <f>Recap!AR499</f>
        <v>0</v>
      </c>
      <c r="D494" s="300">
        <f>Recap!AS499</f>
        <v>0</v>
      </c>
      <c r="E494" s="301"/>
      <c r="F494" s="301"/>
      <c r="G494" s="301"/>
      <c r="H494" s="300">
        <f>Recap!AU499</f>
        <v>0</v>
      </c>
      <c r="I494" s="300">
        <f>Recap!AV499</f>
        <v>0</v>
      </c>
      <c r="J494" s="300">
        <f>Recap!AW499</f>
        <v>0</v>
      </c>
      <c r="K494" s="301"/>
      <c r="L494" s="301"/>
      <c r="M494" s="301"/>
      <c r="N494" s="300">
        <f>Recap!BB499</f>
        <v>0</v>
      </c>
      <c r="O494" s="300">
        <f>Recap!BC499</f>
        <v>0</v>
      </c>
      <c r="P494" s="300">
        <f>Recap!BD499</f>
        <v>0</v>
      </c>
      <c r="Q494" s="300"/>
      <c r="R494" s="300"/>
      <c r="S494" s="300"/>
      <c r="T494" s="300">
        <f>Recap!BF499</f>
        <v>0</v>
      </c>
      <c r="U494" s="300">
        <f>Recap!BG499</f>
        <v>0</v>
      </c>
      <c r="V494" s="300">
        <f>Recap!BH499</f>
        <v>0</v>
      </c>
      <c r="W494" s="300"/>
      <c r="X494" s="300"/>
      <c r="Y494" s="300"/>
      <c r="Z494" s="298">
        <f>Recap!AO499</f>
        <v>0</v>
      </c>
      <c r="AA494" s="302"/>
      <c r="AB494" s="105"/>
      <c r="AC494" s="105"/>
      <c r="AD494" s="105"/>
    </row>
    <row r="495" spans="1:30" s="312" customFormat="1" x14ac:dyDescent="0.25">
      <c r="A495" s="299" t="str">
        <f>Recap!D500</f>
        <v>Dw_490</v>
      </c>
      <c r="B495" s="300">
        <f>Recap!AQ500</f>
        <v>0</v>
      </c>
      <c r="C495" s="300">
        <f>Recap!AR500</f>
        <v>0</v>
      </c>
      <c r="D495" s="300">
        <f>Recap!AS500</f>
        <v>0</v>
      </c>
      <c r="E495" s="301"/>
      <c r="F495" s="301"/>
      <c r="G495" s="301"/>
      <c r="H495" s="300">
        <f>Recap!AU500</f>
        <v>0</v>
      </c>
      <c r="I495" s="300">
        <f>Recap!AV500</f>
        <v>0</v>
      </c>
      <c r="J495" s="300">
        <f>Recap!AW500</f>
        <v>0</v>
      </c>
      <c r="K495" s="301"/>
      <c r="L495" s="301"/>
      <c r="M495" s="301"/>
      <c r="N495" s="300">
        <f>Recap!BB500</f>
        <v>0</v>
      </c>
      <c r="O495" s="300">
        <f>Recap!BC500</f>
        <v>0</v>
      </c>
      <c r="P495" s="300">
        <f>Recap!BD500</f>
        <v>0</v>
      </c>
      <c r="Q495" s="300"/>
      <c r="R495" s="300"/>
      <c r="S495" s="300"/>
      <c r="T495" s="300">
        <f>Recap!BF500</f>
        <v>0</v>
      </c>
      <c r="U495" s="300">
        <f>Recap!BG500</f>
        <v>0</v>
      </c>
      <c r="V495" s="300">
        <f>Recap!BH500</f>
        <v>0</v>
      </c>
      <c r="W495" s="300"/>
      <c r="X495" s="300"/>
      <c r="Y495" s="300"/>
      <c r="Z495" s="298">
        <f>Recap!AO500</f>
        <v>0</v>
      </c>
      <c r="AA495" s="302"/>
      <c r="AB495" s="105"/>
      <c r="AC495" s="105"/>
      <c r="AD495" s="105"/>
    </row>
    <row r="496" spans="1:30" s="312" customFormat="1" x14ac:dyDescent="0.25">
      <c r="A496" s="299" t="str">
        <f>Recap!D501</f>
        <v>Dw_491</v>
      </c>
      <c r="B496" s="300">
        <f>Recap!AQ501</f>
        <v>0</v>
      </c>
      <c r="C496" s="300">
        <f>Recap!AR501</f>
        <v>0</v>
      </c>
      <c r="D496" s="300">
        <f>Recap!AS501</f>
        <v>0</v>
      </c>
      <c r="E496" s="301"/>
      <c r="F496" s="301"/>
      <c r="G496" s="301"/>
      <c r="H496" s="300">
        <f>Recap!AU501</f>
        <v>0</v>
      </c>
      <c r="I496" s="300">
        <f>Recap!AV501</f>
        <v>0</v>
      </c>
      <c r="J496" s="300">
        <f>Recap!AW501</f>
        <v>0</v>
      </c>
      <c r="K496" s="301"/>
      <c r="L496" s="301"/>
      <c r="M496" s="301"/>
      <c r="N496" s="300">
        <f>Recap!BB501</f>
        <v>0</v>
      </c>
      <c r="O496" s="300">
        <f>Recap!BC501</f>
        <v>0</v>
      </c>
      <c r="P496" s="300">
        <f>Recap!BD501</f>
        <v>0</v>
      </c>
      <c r="Q496" s="300"/>
      <c r="R496" s="300"/>
      <c r="S496" s="300"/>
      <c r="T496" s="300">
        <f>Recap!BF501</f>
        <v>0</v>
      </c>
      <c r="U496" s="300">
        <f>Recap!BG501</f>
        <v>0</v>
      </c>
      <c r="V496" s="300">
        <f>Recap!BH501</f>
        <v>0</v>
      </c>
      <c r="W496" s="300"/>
      <c r="X496" s="300"/>
      <c r="Y496" s="300"/>
      <c r="Z496" s="298">
        <f>Recap!AO501</f>
        <v>0</v>
      </c>
      <c r="AA496" s="302"/>
      <c r="AB496" s="105"/>
      <c r="AC496" s="105"/>
      <c r="AD496" s="105"/>
    </row>
    <row r="497" spans="1:30" s="312" customFormat="1" x14ac:dyDescent="0.25">
      <c r="A497" s="299" t="str">
        <f>Recap!D502</f>
        <v>Dw_492</v>
      </c>
      <c r="B497" s="300">
        <f>Recap!AQ502</f>
        <v>0</v>
      </c>
      <c r="C497" s="300">
        <f>Recap!AR502</f>
        <v>0</v>
      </c>
      <c r="D497" s="300">
        <f>Recap!AS502</f>
        <v>0</v>
      </c>
      <c r="E497" s="301"/>
      <c r="F497" s="301"/>
      <c r="G497" s="301"/>
      <c r="H497" s="300">
        <f>Recap!AU502</f>
        <v>0</v>
      </c>
      <c r="I497" s="300">
        <f>Recap!AV502</f>
        <v>0</v>
      </c>
      <c r="J497" s="300">
        <f>Recap!AW502</f>
        <v>0</v>
      </c>
      <c r="K497" s="301"/>
      <c r="L497" s="301"/>
      <c r="M497" s="301"/>
      <c r="N497" s="300">
        <f>Recap!BB502</f>
        <v>0</v>
      </c>
      <c r="O497" s="300">
        <f>Recap!BC502</f>
        <v>0</v>
      </c>
      <c r="P497" s="300">
        <f>Recap!BD502</f>
        <v>0</v>
      </c>
      <c r="Q497" s="300"/>
      <c r="R497" s="300"/>
      <c r="S497" s="300"/>
      <c r="T497" s="300">
        <f>Recap!BF502</f>
        <v>0</v>
      </c>
      <c r="U497" s="300">
        <f>Recap!BG502</f>
        <v>0</v>
      </c>
      <c r="V497" s="300">
        <f>Recap!BH502</f>
        <v>0</v>
      </c>
      <c r="W497" s="300"/>
      <c r="X497" s="300"/>
      <c r="Y497" s="300"/>
      <c r="Z497" s="298">
        <f>Recap!AO502</f>
        <v>0</v>
      </c>
      <c r="AA497" s="302"/>
      <c r="AB497" s="105"/>
      <c r="AC497" s="105"/>
      <c r="AD497" s="105"/>
    </row>
    <row r="498" spans="1:30" s="312" customFormat="1" x14ac:dyDescent="0.25">
      <c r="A498" s="299" t="str">
        <f>Recap!D503</f>
        <v>Dw_493</v>
      </c>
      <c r="B498" s="300">
        <f>Recap!AQ503</f>
        <v>0</v>
      </c>
      <c r="C498" s="300">
        <f>Recap!AR503</f>
        <v>0</v>
      </c>
      <c r="D498" s="300">
        <f>Recap!AS503</f>
        <v>0</v>
      </c>
      <c r="E498" s="301"/>
      <c r="F498" s="301"/>
      <c r="G498" s="301"/>
      <c r="H498" s="300">
        <f>Recap!AU503</f>
        <v>0</v>
      </c>
      <c r="I498" s="300">
        <f>Recap!AV503</f>
        <v>0</v>
      </c>
      <c r="J498" s="300">
        <f>Recap!AW503</f>
        <v>0</v>
      </c>
      <c r="K498" s="301"/>
      <c r="L498" s="301"/>
      <c r="M498" s="301"/>
      <c r="N498" s="300">
        <f>Recap!BB503</f>
        <v>0</v>
      </c>
      <c r="O498" s="300">
        <f>Recap!BC503</f>
        <v>0</v>
      </c>
      <c r="P498" s="300">
        <f>Recap!BD503</f>
        <v>0</v>
      </c>
      <c r="Q498" s="300"/>
      <c r="R498" s="300"/>
      <c r="S498" s="300"/>
      <c r="T498" s="300">
        <f>Recap!BF503</f>
        <v>0</v>
      </c>
      <c r="U498" s="300">
        <f>Recap!BG503</f>
        <v>0</v>
      </c>
      <c r="V498" s="300">
        <f>Recap!BH503</f>
        <v>0</v>
      </c>
      <c r="W498" s="300"/>
      <c r="X498" s="300"/>
      <c r="Y498" s="300"/>
      <c r="Z498" s="298">
        <f>Recap!AO503</f>
        <v>0</v>
      </c>
      <c r="AA498" s="302"/>
      <c r="AB498" s="105"/>
      <c r="AC498" s="105"/>
      <c r="AD498" s="105"/>
    </row>
    <row r="499" spans="1:30" s="312" customFormat="1" ht="15.75" customHeight="1" x14ac:dyDescent="0.25">
      <c r="A499" s="299" t="str">
        <f>Recap!D504</f>
        <v>Dw_494</v>
      </c>
      <c r="B499" s="300">
        <f>Recap!AQ504</f>
        <v>0</v>
      </c>
      <c r="C499" s="300">
        <f>Recap!AR504</f>
        <v>0</v>
      </c>
      <c r="D499" s="300">
        <f>Recap!AS504</f>
        <v>0</v>
      </c>
      <c r="E499" s="301"/>
      <c r="F499" s="301"/>
      <c r="G499" s="301"/>
      <c r="H499" s="300">
        <f>Recap!AU504</f>
        <v>0</v>
      </c>
      <c r="I499" s="300">
        <f>Recap!AV504</f>
        <v>0</v>
      </c>
      <c r="J499" s="300">
        <f>Recap!AW504</f>
        <v>0</v>
      </c>
      <c r="K499" s="301"/>
      <c r="L499" s="301"/>
      <c r="M499" s="301"/>
      <c r="N499" s="300">
        <f>Recap!BB504</f>
        <v>0</v>
      </c>
      <c r="O499" s="300">
        <f>Recap!BC504</f>
        <v>0</v>
      </c>
      <c r="P499" s="300">
        <f>Recap!BD504</f>
        <v>0</v>
      </c>
      <c r="Q499" s="300"/>
      <c r="R499" s="300"/>
      <c r="S499" s="300"/>
      <c r="T499" s="300">
        <f>Recap!BF504</f>
        <v>0</v>
      </c>
      <c r="U499" s="300">
        <f>Recap!BG504</f>
        <v>0</v>
      </c>
      <c r="V499" s="300">
        <f>Recap!BH504</f>
        <v>0</v>
      </c>
      <c r="W499" s="300"/>
      <c r="X499" s="300"/>
      <c r="Y499" s="300"/>
      <c r="Z499" s="298">
        <f>Recap!AO504</f>
        <v>0</v>
      </c>
      <c r="AA499" s="302"/>
      <c r="AB499" s="105"/>
      <c r="AC499" s="105"/>
      <c r="AD499" s="105"/>
    </row>
    <row r="500" spans="1:30" s="312" customFormat="1" x14ac:dyDescent="0.25">
      <c r="A500" s="299" t="str">
        <f>Recap!D505</f>
        <v>Dw_495</v>
      </c>
      <c r="B500" s="300">
        <f>Recap!AQ505</f>
        <v>0</v>
      </c>
      <c r="C500" s="300">
        <f>Recap!AR505</f>
        <v>0</v>
      </c>
      <c r="D500" s="300">
        <f>Recap!AS505</f>
        <v>0</v>
      </c>
      <c r="E500" s="301"/>
      <c r="F500" s="301"/>
      <c r="G500" s="301"/>
      <c r="H500" s="300">
        <f>Recap!AU505</f>
        <v>0</v>
      </c>
      <c r="I500" s="300">
        <f>Recap!AV505</f>
        <v>0</v>
      </c>
      <c r="J500" s="300">
        <f>Recap!AW505</f>
        <v>0</v>
      </c>
      <c r="K500" s="301"/>
      <c r="L500" s="301"/>
      <c r="M500" s="301"/>
      <c r="N500" s="300">
        <f>Recap!BB505</f>
        <v>0</v>
      </c>
      <c r="O500" s="300">
        <f>Recap!BC505</f>
        <v>0</v>
      </c>
      <c r="P500" s="300">
        <f>Recap!BD505</f>
        <v>0</v>
      </c>
      <c r="Q500" s="300"/>
      <c r="R500" s="300"/>
      <c r="S500" s="300"/>
      <c r="T500" s="300">
        <f>Recap!BF505</f>
        <v>0</v>
      </c>
      <c r="U500" s="300">
        <f>Recap!BG505</f>
        <v>0</v>
      </c>
      <c r="V500" s="300">
        <f>Recap!BH505</f>
        <v>0</v>
      </c>
      <c r="W500" s="300"/>
      <c r="X500" s="300"/>
      <c r="Y500" s="300"/>
      <c r="Z500" s="298">
        <f>Recap!AO505</f>
        <v>0</v>
      </c>
      <c r="AA500" s="302"/>
      <c r="AB500" s="105"/>
      <c r="AC500" s="105"/>
      <c r="AD500" s="105"/>
    </row>
    <row r="501" spans="1:30" s="312" customFormat="1" ht="15.75" customHeight="1" x14ac:dyDescent="0.25">
      <c r="A501" s="299" t="str">
        <f>Recap!D506</f>
        <v>Dw_496</v>
      </c>
      <c r="B501" s="300">
        <f>Recap!AQ506</f>
        <v>0</v>
      </c>
      <c r="C501" s="300">
        <f>Recap!AR506</f>
        <v>0</v>
      </c>
      <c r="D501" s="300">
        <f>Recap!AS506</f>
        <v>0</v>
      </c>
      <c r="E501" s="301"/>
      <c r="F501" s="301"/>
      <c r="G501" s="301"/>
      <c r="H501" s="300">
        <f>Recap!AU506</f>
        <v>0</v>
      </c>
      <c r="I501" s="300">
        <f>Recap!AV506</f>
        <v>0</v>
      </c>
      <c r="J501" s="300">
        <f>Recap!AW506</f>
        <v>0</v>
      </c>
      <c r="K501" s="301"/>
      <c r="L501" s="301"/>
      <c r="M501" s="301"/>
      <c r="N501" s="300">
        <f>Recap!BB506</f>
        <v>0</v>
      </c>
      <c r="O501" s="300">
        <f>Recap!BC506</f>
        <v>0</v>
      </c>
      <c r="P501" s="300">
        <f>Recap!BD506</f>
        <v>0</v>
      </c>
      <c r="Q501" s="300"/>
      <c r="R501" s="300"/>
      <c r="S501" s="300"/>
      <c r="T501" s="300">
        <f>Recap!BF506</f>
        <v>0</v>
      </c>
      <c r="U501" s="300">
        <f>Recap!BG506</f>
        <v>0</v>
      </c>
      <c r="V501" s="300">
        <f>Recap!BH506</f>
        <v>0</v>
      </c>
      <c r="W501" s="300"/>
      <c r="X501" s="300"/>
      <c r="Y501" s="300"/>
      <c r="Z501" s="298">
        <f>Recap!AO506</f>
        <v>0</v>
      </c>
      <c r="AA501" s="302"/>
      <c r="AB501" s="105"/>
      <c r="AC501" s="105"/>
      <c r="AD501" s="105"/>
    </row>
    <row r="502" spans="1:30" s="312" customFormat="1" x14ac:dyDescent="0.25">
      <c r="A502" s="299" t="str">
        <f>Recap!D507</f>
        <v>Dw_497</v>
      </c>
      <c r="B502" s="300">
        <f>Recap!AQ507</f>
        <v>0</v>
      </c>
      <c r="C502" s="300">
        <f>Recap!AR507</f>
        <v>0</v>
      </c>
      <c r="D502" s="300">
        <f>Recap!AS507</f>
        <v>0</v>
      </c>
      <c r="E502" s="301"/>
      <c r="F502" s="301"/>
      <c r="G502" s="301"/>
      <c r="H502" s="300">
        <f>Recap!AU507</f>
        <v>0</v>
      </c>
      <c r="I502" s="300">
        <f>Recap!AV507</f>
        <v>0</v>
      </c>
      <c r="J502" s="300">
        <f>Recap!AW507</f>
        <v>0</v>
      </c>
      <c r="K502" s="301"/>
      <c r="L502" s="301"/>
      <c r="M502" s="301"/>
      <c r="N502" s="300">
        <f>Recap!BB507</f>
        <v>0</v>
      </c>
      <c r="O502" s="300">
        <f>Recap!BC507</f>
        <v>0</v>
      </c>
      <c r="P502" s="300">
        <f>Recap!BD507</f>
        <v>0</v>
      </c>
      <c r="Q502" s="300"/>
      <c r="R502" s="300"/>
      <c r="S502" s="300"/>
      <c r="T502" s="300">
        <f>Recap!BF507</f>
        <v>0</v>
      </c>
      <c r="U502" s="300">
        <f>Recap!BG507</f>
        <v>0</v>
      </c>
      <c r="V502" s="300">
        <f>Recap!BH507</f>
        <v>0</v>
      </c>
      <c r="W502" s="300"/>
      <c r="X502" s="300"/>
      <c r="Y502" s="300"/>
      <c r="Z502" s="298">
        <f>Recap!AO507</f>
        <v>0</v>
      </c>
      <c r="AA502" s="302"/>
      <c r="AB502" s="105"/>
      <c r="AC502" s="105"/>
      <c r="AD502" s="105"/>
    </row>
    <row r="503" spans="1:30" s="312" customFormat="1" ht="15.75" customHeight="1" x14ac:dyDescent="0.25">
      <c r="A503" s="299" t="str">
        <f>Recap!D508</f>
        <v>Dw_498</v>
      </c>
      <c r="B503" s="300">
        <f>Recap!AQ508</f>
        <v>0</v>
      </c>
      <c r="C503" s="300">
        <f>Recap!AR508</f>
        <v>0</v>
      </c>
      <c r="D503" s="300">
        <f>Recap!AS508</f>
        <v>0</v>
      </c>
      <c r="E503" s="301"/>
      <c r="F503" s="301"/>
      <c r="G503" s="301"/>
      <c r="H503" s="300">
        <f>Recap!AU508</f>
        <v>0</v>
      </c>
      <c r="I503" s="300">
        <f>Recap!AV508</f>
        <v>0</v>
      </c>
      <c r="J503" s="300">
        <f>Recap!AW508</f>
        <v>0</v>
      </c>
      <c r="K503" s="301"/>
      <c r="L503" s="301"/>
      <c r="M503" s="301"/>
      <c r="N503" s="300">
        <f>Recap!BB508</f>
        <v>0</v>
      </c>
      <c r="O503" s="300">
        <f>Recap!BC508</f>
        <v>0</v>
      </c>
      <c r="P503" s="300">
        <f>Recap!BD508</f>
        <v>0</v>
      </c>
      <c r="Q503" s="300"/>
      <c r="R503" s="300"/>
      <c r="S503" s="300"/>
      <c r="T503" s="300">
        <f>Recap!BF508</f>
        <v>0</v>
      </c>
      <c r="U503" s="300">
        <f>Recap!BG508</f>
        <v>0</v>
      </c>
      <c r="V503" s="300">
        <f>Recap!BH508</f>
        <v>0</v>
      </c>
      <c r="W503" s="300"/>
      <c r="X503" s="300"/>
      <c r="Y503" s="300"/>
      <c r="Z503" s="298">
        <f>Recap!AO508</f>
        <v>0</v>
      </c>
      <c r="AA503" s="302"/>
      <c r="AB503" s="105"/>
      <c r="AC503" s="105"/>
      <c r="AD503" s="105"/>
    </row>
    <row r="504" spans="1:30" s="312" customFormat="1" x14ac:dyDescent="0.25">
      <c r="A504" s="299" t="str">
        <f>Recap!D509</f>
        <v>Dw_499</v>
      </c>
      <c r="B504" s="300">
        <f>Recap!AQ509</f>
        <v>0</v>
      </c>
      <c r="C504" s="300">
        <f>Recap!AR509</f>
        <v>0</v>
      </c>
      <c r="D504" s="300">
        <f>Recap!AS509</f>
        <v>0</v>
      </c>
      <c r="E504" s="301"/>
      <c r="F504" s="301"/>
      <c r="G504" s="301"/>
      <c r="H504" s="300">
        <f>Recap!AU509</f>
        <v>0</v>
      </c>
      <c r="I504" s="300">
        <f>Recap!AV509</f>
        <v>0</v>
      </c>
      <c r="J504" s="300">
        <f>Recap!AW509</f>
        <v>0</v>
      </c>
      <c r="K504" s="301"/>
      <c r="L504" s="301"/>
      <c r="M504" s="301"/>
      <c r="N504" s="300">
        <f>Recap!BB509</f>
        <v>0</v>
      </c>
      <c r="O504" s="300">
        <f>Recap!BC509</f>
        <v>0</v>
      </c>
      <c r="P504" s="300">
        <f>Recap!BD509</f>
        <v>0</v>
      </c>
      <c r="Q504" s="300"/>
      <c r="R504" s="300"/>
      <c r="S504" s="300"/>
      <c r="T504" s="300">
        <f>Recap!BF509</f>
        <v>0</v>
      </c>
      <c r="U504" s="300">
        <f>Recap!BG509</f>
        <v>0</v>
      </c>
      <c r="V504" s="300">
        <f>Recap!BH509</f>
        <v>0</v>
      </c>
      <c r="W504" s="300"/>
      <c r="X504" s="300"/>
      <c r="Y504" s="300"/>
      <c r="Z504" s="298">
        <f>Recap!AO509</f>
        <v>0</v>
      </c>
      <c r="AA504" s="302"/>
      <c r="AB504" s="105"/>
      <c r="AC504" s="105"/>
      <c r="AD504" s="105"/>
    </row>
    <row r="505" spans="1:30" s="312" customFormat="1" x14ac:dyDescent="0.25">
      <c r="A505" s="299" t="str">
        <f>Recap!D510</f>
        <v>Dw_500</v>
      </c>
      <c r="B505" s="300">
        <f>Recap!AQ510</f>
        <v>0</v>
      </c>
      <c r="C505" s="300">
        <f>Recap!AR510</f>
        <v>0</v>
      </c>
      <c r="D505" s="300">
        <f>Recap!AS510</f>
        <v>0</v>
      </c>
      <c r="E505" s="301"/>
      <c r="F505" s="301"/>
      <c r="G505" s="301"/>
      <c r="H505" s="300">
        <f>Recap!AU510</f>
        <v>0</v>
      </c>
      <c r="I505" s="300">
        <f>Recap!AV510</f>
        <v>0</v>
      </c>
      <c r="J505" s="300">
        <f>Recap!AW510</f>
        <v>0</v>
      </c>
      <c r="K505" s="301"/>
      <c r="L505" s="301"/>
      <c r="M505" s="301"/>
      <c r="N505" s="300">
        <f>Recap!BB510</f>
        <v>0</v>
      </c>
      <c r="O505" s="300">
        <f>Recap!BC510</f>
        <v>0</v>
      </c>
      <c r="P505" s="300">
        <f>Recap!BD510</f>
        <v>0</v>
      </c>
      <c r="Q505" s="300"/>
      <c r="R505" s="300"/>
      <c r="S505" s="300"/>
      <c r="T505" s="300">
        <f>Recap!BF510</f>
        <v>0</v>
      </c>
      <c r="U505" s="300">
        <f>Recap!BG510</f>
        <v>0</v>
      </c>
      <c r="V505" s="300">
        <f>Recap!BH510</f>
        <v>0</v>
      </c>
      <c r="W505" s="300"/>
      <c r="X505" s="300"/>
      <c r="Y505" s="300"/>
      <c r="Z505" s="298">
        <f>Recap!AO510</f>
        <v>0</v>
      </c>
      <c r="AA505" s="302"/>
      <c r="AB505" s="105"/>
      <c r="AC505" s="105"/>
      <c r="AD505" s="105"/>
    </row>
    <row r="506" spans="1:30" s="312" customFormat="1" x14ac:dyDescent="0.25">
      <c r="A506" s="299" t="str">
        <f>Recap!D511</f>
        <v>Dw_501</v>
      </c>
      <c r="B506" s="300">
        <f>Recap!AQ511</f>
        <v>0</v>
      </c>
      <c r="C506" s="300">
        <f>Recap!AR511</f>
        <v>0</v>
      </c>
      <c r="D506" s="300">
        <f>Recap!AS511</f>
        <v>0</v>
      </c>
      <c r="E506" s="301"/>
      <c r="F506" s="301"/>
      <c r="G506" s="301"/>
      <c r="H506" s="300">
        <f>Recap!AU511</f>
        <v>0</v>
      </c>
      <c r="I506" s="300">
        <f>Recap!AV511</f>
        <v>0</v>
      </c>
      <c r="J506" s="300">
        <f>Recap!AW511</f>
        <v>0</v>
      </c>
      <c r="K506" s="301"/>
      <c r="L506" s="301"/>
      <c r="M506" s="301"/>
      <c r="N506" s="300">
        <f>Recap!BB511</f>
        <v>0</v>
      </c>
      <c r="O506" s="300">
        <f>Recap!BC511</f>
        <v>0</v>
      </c>
      <c r="P506" s="300">
        <f>Recap!BD511</f>
        <v>0</v>
      </c>
      <c r="Q506" s="300"/>
      <c r="R506" s="300"/>
      <c r="S506" s="300"/>
      <c r="T506" s="300">
        <f>Recap!BF511</f>
        <v>0</v>
      </c>
      <c r="U506" s="300">
        <f>Recap!BG511</f>
        <v>0</v>
      </c>
      <c r="V506" s="300">
        <f>Recap!BH511</f>
        <v>0</v>
      </c>
      <c r="W506" s="300"/>
      <c r="X506" s="300"/>
      <c r="Y506" s="300"/>
      <c r="Z506" s="298">
        <f>Recap!AO511</f>
        <v>0</v>
      </c>
      <c r="AA506" s="302"/>
      <c r="AB506" s="105"/>
      <c r="AC506" s="105"/>
      <c r="AD506" s="105"/>
    </row>
    <row r="507" spans="1:30" s="312" customFormat="1" x14ac:dyDescent="0.25">
      <c r="A507" s="299" t="str">
        <f>Recap!D512</f>
        <v>Dw_502</v>
      </c>
      <c r="B507" s="300">
        <f>Recap!AQ512</f>
        <v>0</v>
      </c>
      <c r="C507" s="300">
        <f>Recap!AR512</f>
        <v>0</v>
      </c>
      <c r="D507" s="300">
        <f>Recap!AS512</f>
        <v>0</v>
      </c>
      <c r="E507" s="301"/>
      <c r="F507" s="301"/>
      <c r="G507" s="301"/>
      <c r="H507" s="300">
        <f>Recap!AU512</f>
        <v>0</v>
      </c>
      <c r="I507" s="300">
        <f>Recap!AV512</f>
        <v>0</v>
      </c>
      <c r="J507" s="300">
        <f>Recap!AW512</f>
        <v>0</v>
      </c>
      <c r="K507" s="301"/>
      <c r="L507" s="301"/>
      <c r="M507" s="301"/>
      <c r="N507" s="300">
        <f>Recap!BB512</f>
        <v>0</v>
      </c>
      <c r="O507" s="300">
        <f>Recap!BC512</f>
        <v>0</v>
      </c>
      <c r="P507" s="300">
        <f>Recap!BD512</f>
        <v>0</v>
      </c>
      <c r="Q507" s="300"/>
      <c r="R507" s="300"/>
      <c r="S507" s="300"/>
      <c r="T507" s="300">
        <f>Recap!BF512</f>
        <v>0</v>
      </c>
      <c r="U507" s="300">
        <f>Recap!BG512</f>
        <v>0</v>
      </c>
      <c r="V507" s="300">
        <f>Recap!BH512</f>
        <v>0</v>
      </c>
      <c r="W507" s="300"/>
      <c r="X507" s="300"/>
      <c r="Y507" s="300"/>
      <c r="Z507" s="298">
        <f>Recap!AO512</f>
        <v>0</v>
      </c>
      <c r="AA507" s="302"/>
      <c r="AB507" s="105"/>
      <c r="AC507" s="105"/>
      <c r="AD507" s="105"/>
    </row>
    <row r="508" spans="1:30" s="312" customFormat="1" ht="15.75" customHeight="1" x14ac:dyDescent="0.25">
      <c r="A508" s="299" t="str">
        <f>Recap!D513</f>
        <v>Dw_503</v>
      </c>
      <c r="B508" s="300">
        <f>Recap!AQ513</f>
        <v>0</v>
      </c>
      <c r="C508" s="300">
        <f>Recap!AR513</f>
        <v>0</v>
      </c>
      <c r="D508" s="300">
        <f>Recap!AS513</f>
        <v>0</v>
      </c>
      <c r="E508" s="301"/>
      <c r="F508" s="301"/>
      <c r="G508" s="301"/>
      <c r="H508" s="300">
        <f>Recap!AU513</f>
        <v>0</v>
      </c>
      <c r="I508" s="300">
        <f>Recap!AV513</f>
        <v>0</v>
      </c>
      <c r="J508" s="300">
        <f>Recap!AW513</f>
        <v>0</v>
      </c>
      <c r="K508" s="301"/>
      <c r="L508" s="301"/>
      <c r="M508" s="301"/>
      <c r="N508" s="300">
        <f>Recap!BB513</f>
        <v>0</v>
      </c>
      <c r="O508" s="300">
        <f>Recap!BC513</f>
        <v>0</v>
      </c>
      <c r="P508" s="300">
        <f>Recap!BD513</f>
        <v>0</v>
      </c>
      <c r="Q508" s="300"/>
      <c r="R508" s="300"/>
      <c r="S508" s="300"/>
      <c r="T508" s="300">
        <f>Recap!BF513</f>
        <v>0</v>
      </c>
      <c r="U508" s="300">
        <f>Recap!BG513</f>
        <v>0</v>
      </c>
      <c r="V508" s="300">
        <f>Recap!BH513</f>
        <v>0</v>
      </c>
      <c r="W508" s="300"/>
      <c r="X508" s="300"/>
      <c r="Y508" s="300"/>
      <c r="Z508" s="298">
        <f>Recap!AO513</f>
        <v>0</v>
      </c>
      <c r="AA508" s="302"/>
      <c r="AB508" s="105"/>
      <c r="AC508" s="105"/>
      <c r="AD508" s="105"/>
    </row>
    <row r="509" spans="1:30" s="312" customFormat="1" x14ac:dyDescent="0.25">
      <c r="A509" s="299" t="str">
        <f>Recap!D514</f>
        <v>Dw_504</v>
      </c>
      <c r="B509" s="300">
        <f>Recap!AQ514</f>
        <v>0</v>
      </c>
      <c r="C509" s="300">
        <f>Recap!AR514</f>
        <v>0</v>
      </c>
      <c r="D509" s="300">
        <f>Recap!AS514</f>
        <v>0</v>
      </c>
      <c r="E509" s="301"/>
      <c r="F509" s="301"/>
      <c r="G509" s="301"/>
      <c r="H509" s="300">
        <f>Recap!AU514</f>
        <v>0</v>
      </c>
      <c r="I509" s="300">
        <f>Recap!AV514</f>
        <v>0</v>
      </c>
      <c r="J509" s="300">
        <f>Recap!AW514</f>
        <v>0</v>
      </c>
      <c r="K509" s="301"/>
      <c r="L509" s="301"/>
      <c r="M509" s="301"/>
      <c r="N509" s="300">
        <f>Recap!BB514</f>
        <v>0</v>
      </c>
      <c r="O509" s="300">
        <f>Recap!BC514</f>
        <v>0</v>
      </c>
      <c r="P509" s="300">
        <f>Recap!BD514</f>
        <v>0</v>
      </c>
      <c r="Q509" s="300"/>
      <c r="R509" s="300"/>
      <c r="S509" s="300"/>
      <c r="T509" s="300">
        <f>Recap!BF514</f>
        <v>0</v>
      </c>
      <c r="U509" s="300">
        <f>Recap!BG514</f>
        <v>0</v>
      </c>
      <c r="V509" s="300">
        <f>Recap!BH514</f>
        <v>0</v>
      </c>
      <c r="W509" s="300"/>
      <c r="X509" s="300"/>
      <c r="Y509" s="300"/>
      <c r="Z509" s="298">
        <f>Recap!AO514</f>
        <v>0</v>
      </c>
      <c r="AA509" s="302"/>
      <c r="AB509" s="105"/>
      <c r="AC509" s="105"/>
      <c r="AD509" s="105"/>
    </row>
    <row r="510" spans="1:30" s="312" customFormat="1" x14ac:dyDescent="0.25">
      <c r="A510" s="299" t="str">
        <f>Recap!D515</f>
        <v>Dw_505</v>
      </c>
      <c r="B510" s="300">
        <f>Recap!AQ515</f>
        <v>0</v>
      </c>
      <c r="C510" s="300">
        <f>Recap!AR515</f>
        <v>0</v>
      </c>
      <c r="D510" s="300">
        <f>Recap!AS515</f>
        <v>0</v>
      </c>
      <c r="E510" s="301"/>
      <c r="F510" s="301"/>
      <c r="G510" s="301"/>
      <c r="H510" s="300">
        <f>Recap!AU515</f>
        <v>0</v>
      </c>
      <c r="I510" s="300">
        <f>Recap!AV515</f>
        <v>0</v>
      </c>
      <c r="J510" s="300">
        <f>Recap!AW515</f>
        <v>0</v>
      </c>
      <c r="K510" s="301"/>
      <c r="L510" s="301"/>
      <c r="M510" s="301"/>
      <c r="N510" s="300">
        <f>Recap!BB515</f>
        <v>0</v>
      </c>
      <c r="O510" s="300">
        <f>Recap!BC515</f>
        <v>0</v>
      </c>
      <c r="P510" s="300">
        <f>Recap!BD515</f>
        <v>0</v>
      </c>
      <c r="Q510" s="300"/>
      <c r="R510" s="300"/>
      <c r="S510" s="300"/>
      <c r="T510" s="300">
        <f>Recap!BF515</f>
        <v>0</v>
      </c>
      <c r="U510" s="300">
        <f>Recap!BG515</f>
        <v>0</v>
      </c>
      <c r="V510" s="300">
        <f>Recap!BH515</f>
        <v>0</v>
      </c>
      <c r="W510" s="300"/>
      <c r="X510" s="300"/>
      <c r="Y510" s="300"/>
      <c r="Z510" s="298">
        <f>Recap!AO515</f>
        <v>0</v>
      </c>
      <c r="AA510" s="302"/>
    </row>
    <row r="511" spans="1:30" s="312" customFormat="1" x14ac:dyDescent="0.25">
      <c r="A511" s="299" t="str">
        <f>Recap!D516</f>
        <v>Dw_506</v>
      </c>
      <c r="B511" s="300">
        <f>Recap!AQ516</f>
        <v>0</v>
      </c>
      <c r="C511" s="300">
        <f>Recap!AR516</f>
        <v>0</v>
      </c>
      <c r="D511" s="300">
        <f>Recap!AS516</f>
        <v>0</v>
      </c>
      <c r="E511" s="301"/>
      <c r="F511" s="301"/>
      <c r="G511" s="301"/>
      <c r="H511" s="300">
        <f>Recap!AU516</f>
        <v>0</v>
      </c>
      <c r="I511" s="300">
        <f>Recap!AV516</f>
        <v>0</v>
      </c>
      <c r="J511" s="300">
        <f>Recap!AW516</f>
        <v>0</v>
      </c>
      <c r="K511" s="301"/>
      <c r="L511" s="301"/>
      <c r="M511" s="301"/>
      <c r="N511" s="300">
        <f>Recap!BB516</f>
        <v>0</v>
      </c>
      <c r="O511" s="300">
        <f>Recap!BC516</f>
        <v>0</v>
      </c>
      <c r="P511" s="300">
        <f>Recap!BD516</f>
        <v>0</v>
      </c>
      <c r="Q511" s="300"/>
      <c r="R511" s="300"/>
      <c r="S511" s="300"/>
      <c r="T511" s="300">
        <f>Recap!BF516</f>
        <v>0</v>
      </c>
      <c r="U511" s="300">
        <f>Recap!BG516</f>
        <v>0</v>
      </c>
      <c r="V511" s="300">
        <f>Recap!BH516</f>
        <v>0</v>
      </c>
      <c r="W511" s="300"/>
      <c r="X511" s="300"/>
      <c r="Y511" s="300"/>
      <c r="Z511" s="298">
        <f>Recap!AO516</f>
        <v>0</v>
      </c>
      <c r="AA511" s="302"/>
      <c r="AB511" s="105"/>
      <c r="AC511" s="105"/>
      <c r="AD511" s="105"/>
    </row>
    <row r="512" spans="1:30" s="312" customFormat="1" x14ac:dyDescent="0.25">
      <c r="A512" s="299" t="str">
        <f>Recap!D517</f>
        <v>Dw_507</v>
      </c>
      <c r="B512" s="300">
        <f>Recap!AQ517</f>
        <v>0</v>
      </c>
      <c r="C512" s="300">
        <f>Recap!AR517</f>
        <v>0</v>
      </c>
      <c r="D512" s="300">
        <f>Recap!AS517</f>
        <v>0</v>
      </c>
      <c r="E512" s="301"/>
      <c r="F512" s="301"/>
      <c r="G512" s="301"/>
      <c r="H512" s="300">
        <f>Recap!AU517</f>
        <v>0</v>
      </c>
      <c r="I512" s="300">
        <f>Recap!AV517</f>
        <v>0</v>
      </c>
      <c r="J512" s="300">
        <f>Recap!AW517</f>
        <v>0</v>
      </c>
      <c r="K512" s="301"/>
      <c r="L512" s="301"/>
      <c r="M512" s="301"/>
      <c r="N512" s="300">
        <f>Recap!BB517</f>
        <v>0</v>
      </c>
      <c r="O512" s="300">
        <f>Recap!BC517</f>
        <v>0</v>
      </c>
      <c r="P512" s="300">
        <f>Recap!BD517</f>
        <v>0</v>
      </c>
      <c r="Q512" s="300"/>
      <c r="R512" s="300"/>
      <c r="S512" s="300"/>
      <c r="T512" s="300">
        <f>Recap!BF517</f>
        <v>0</v>
      </c>
      <c r="U512" s="300">
        <f>Recap!BG517</f>
        <v>0</v>
      </c>
      <c r="V512" s="300">
        <f>Recap!BH517</f>
        <v>0</v>
      </c>
      <c r="W512" s="300"/>
      <c r="X512" s="300"/>
      <c r="Y512" s="300"/>
      <c r="Z512" s="298">
        <f>Recap!AO517</f>
        <v>0</v>
      </c>
      <c r="AA512" s="302"/>
    </row>
    <row r="513" spans="1:27" s="312" customFormat="1" x14ac:dyDescent="0.25">
      <c r="A513" s="299" t="str">
        <f>Recap!D518</f>
        <v>Dw_508</v>
      </c>
      <c r="B513" s="300">
        <f>Recap!AQ518</f>
        <v>0</v>
      </c>
      <c r="C513" s="300">
        <f>Recap!AR518</f>
        <v>0</v>
      </c>
      <c r="D513" s="300">
        <f>Recap!AS518</f>
        <v>0</v>
      </c>
      <c r="E513" s="301"/>
      <c r="F513" s="301"/>
      <c r="G513" s="301"/>
      <c r="H513" s="300">
        <f>Recap!AU518</f>
        <v>0</v>
      </c>
      <c r="I513" s="300">
        <f>Recap!AV518</f>
        <v>0</v>
      </c>
      <c r="J513" s="300">
        <f>Recap!AW518</f>
        <v>0</v>
      </c>
      <c r="K513" s="301"/>
      <c r="L513" s="301"/>
      <c r="M513" s="301"/>
      <c r="N513" s="300">
        <f>Recap!BB518</f>
        <v>0</v>
      </c>
      <c r="O513" s="300">
        <f>Recap!BC518</f>
        <v>0</v>
      </c>
      <c r="P513" s="300">
        <f>Recap!BD518</f>
        <v>0</v>
      </c>
      <c r="Q513" s="300"/>
      <c r="R513" s="300"/>
      <c r="S513" s="300"/>
      <c r="T513" s="300">
        <f>Recap!BF518</f>
        <v>0</v>
      </c>
      <c r="U513" s="300">
        <f>Recap!BG518</f>
        <v>0</v>
      </c>
      <c r="V513" s="300">
        <f>Recap!BH518</f>
        <v>0</v>
      </c>
      <c r="W513" s="300"/>
      <c r="X513" s="300"/>
      <c r="Y513" s="300"/>
      <c r="Z513" s="298">
        <f>Recap!AO518</f>
        <v>0</v>
      </c>
      <c r="AA513" s="302"/>
    </row>
    <row r="514" spans="1:27" s="312" customFormat="1" x14ac:dyDescent="0.25">
      <c r="A514" s="299" t="str">
        <f>Recap!D519</f>
        <v>Dw_509</v>
      </c>
      <c r="B514" s="300">
        <f>Recap!AQ519</f>
        <v>0</v>
      </c>
      <c r="C514" s="300">
        <f>Recap!AR519</f>
        <v>0</v>
      </c>
      <c r="D514" s="300">
        <f>Recap!AS519</f>
        <v>0</v>
      </c>
      <c r="E514" s="301"/>
      <c r="F514" s="301"/>
      <c r="G514" s="301"/>
      <c r="H514" s="300">
        <f>Recap!AU519</f>
        <v>0</v>
      </c>
      <c r="I514" s="300">
        <f>Recap!AV519</f>
        <v>0</v>
      </c>
      <c r="J514" s="300">
        <f>Recap!AW519</f>
        <v>0</v>
      </c>
      <c r="K514" s="301"/>
      <c r="L514" s="301"/>
      <c r="M514" s="301"/>
      <c r="N514" s="300">
        <f>Recap!BB519</f>
        <v>0</v>
      </c>
      <c r="O514" s="300">
        <f>Recap!BC519</f>
        <v>0</v>
      </c>
      <c r="P514" s="300">
        <f>Recap!BD519</f>
        <v>0</v>
      </c>
      <c r="Q514" s="300"/>
      <c r="R514" s="300"/>
      <c r="S514" s="300"/>
      <c r="T514" s="300">
        <f>Recap!BF519</f>
        <v>0</v>
      </c>
      <c r="U514" s="300">
        <f>Recap!BG519</f>
        <v>0</v>
      </c>
      <c r="V514" s="300">
        <f>Recap!BH519</f>
        <v>0</v>
      </c>
      <c r="W514" s="300"/>
      <c r="X514" s="300"/>
      <c r="Y514" s="300"/>
      <c r="Z514" s="298">
        <f>Recap!AO519</f>
        <v>0</v>
      </c>
      <c r="AA514" s="302"/>
    </row>
    <row r="515" spans="1:27" s="312" customFormat="1" x14ac:dyDescent="0.25">
      <c r="A515" s="299" t="str">
        <f>Recap!D520</f>
        <v>Dw_510</v>
      </c>
      <c r="B515" s="300">
        <f>Recap!AQ520</f>
        <v>0</v>
      </c>
      <c r="C515" s="300">
        <f>Recap!AR520</f>
        <v>0</v>
      </c>
      <c r="D515" s="300">
        <f>Recap!AS520</f>
        <v>0</v>
      </c>
      <c r="E515" s="301"/>
      <c r="F515" s="301"/>
      <c r="G515" s="301"/>
      <c r="H515" s="300">
        <f>Recap!AU520</f>
        <v>0</v>
      </c>
      <c r="I515" s="300">
        <f>Recap!AV520</f>
        <v>0</v>
      </c>
      <c r="J515" s="300">
        <f>Recap!AW520</f>
        <v>0</v>
      </c>
      <c r="K515" s="301"/>
      <c r="L515" s="301"/>
      <c r="M515" s="301"/>
      <c r="N515" s="300">
        <f>Recap!BB520</f>
        <v>0</v>
      </c>
      <c r="O515" s="300">
        <f>Recap!BC520</f>
        <v>0</v>
      </c>
      <c r="P515" s="300">
        <f>Recap!BD520</f>
        <v>0</v>
      </c>
      <c r="Q515" s="300"/>
      <c r="R515" s="300"/>
      <c r="S515" s="300"/>
      <c r="T515" s="300">
        <f>Recap!BF520</f>
        <v>0</v>
      </c>
      <c r="U515" s="300">
        <f>Recap!BG520</f>
        <v>0</v>
      </c>
      <c r="V515" s="300">
        <f>Recap!BH520</f>
        <v>0</v>
      </c>
      <c r="W515" s="300"/>
      <c r="X515" s="300"/>
      <c r="Y515" s="300"/>
      <c r="Z515" s="298">
        <f>Recap!AO520</f>
        <v>0</v>
      </c>
      <c r="AA515" s="302"/>
    </row>
    <row r="516" spans="1:27" s="312" customFormat="1" x14ac:dyDescent="0.25">
      <c r="A516" s="299" t="str">
        <f>Recap!D521</f>
        <v>Dw_511</v>
      </c>
      <c r="B516" s="300">
        <f>Recap!AQ521</f>
        <v>0</v>
      </c>
      <c r="C516" s="300">
        <f>Recap!AR521</f>
        <v>0</v>
      </c>
      <c r="D516" s="300">
        <f>Recap!AS521</f>
        <v>0</v>
      </c>
      <c r="E516" s="301"/>
      <c r="F516" s="301"/>
      <c r="G516" s="301"/>
      <c r="H516" s="300">
        <f>Recap!AU521</f>
        <v>0</v>
      </c>
      <c r="I516" s="300">
        <f>Recap!AV521</f>
        <v>0</v>
      </c>
      <c r="J516" s="300">
        <f>Recap!AW521</f>
        <v>0</v>
      </c>
      <c r="K516" s="301"/>
      <c r="L516" s="301"/>
      <c r="M516" s="301"/>
      <c r="N516" s="300">
        <f>Recap!BB521</f>
        <v>0</v>
      </c>
      <c r="O516" s="300">
        <f>Recap!BC521</f>
        <v>0</v>
      </c>
      <c r="P516" s="300">
        <f>Recap!BD521</f>
        <v>0</v>
      </c>
      <c r="Q516" s="300"/>
      <c r="R516" s="300"/>
      <c r="S516" s="300"/>
      <c r="T516" s="300">
        <f>Recap!BF521</f>
        <v>0</v>
      </c>
      <c r="U516" s="300">
        <f>Recap!BG521</f>
        <v>0</v>
      </c>
      <c r="V516" s="300">
        <f>Recap!BH521</f>
        <v>0</v>
      </c>
      <c r="W516" s="300"/>
      <c r="X516" s="300"/>
      <c r="Y516" s="300"/>
      <c r="Z516" s="298">
        <f>Recap!AO521</f>
        <v>0</v>
      </c>
      <c r="AA516" s="302"/>
    </row>
    <row r="517" spans="1:27" s="312" customFormat="1" x14ac:dyDescent="0.25">
      <c r="A517" s="299" t="str">
        <f>Recap!D522</f>
        <v>Dw_512</v>
      </c>
      <c r="B517" s="300">
        <f>Recap!AQ522</f>
        <v>0</v>
      </c>
      <c r="C517" s="300">
        <f>Recap!AR522</f>
        <v>0</v>
      </c>
      <c r="D517" s="300">
        <f>Recap!AS522</f>
        <v>0</v>
      </c>
      <c r="E517" s="301"/>
      <c r="F517" s="301"/>
      <c r="G517" s="301"/>
      <c r="H517" s="300">
        <f>Recap!AU522</f>
        <v>0</v>
      </c>
      <c r="I517" s="300">
        <f>Recap!AV522</f>
        <v>0</v>
      </c>
      <c r="J517" s="300">
        <f>Recap!AW522</f>
        <v>0</v>
      </c>
      <c r="K517" s="301"/>
      <c r="L517" s="301"/>
      <c r="M517" s="301"/>
      <c r="N517" s="300">
        <f>Recap!BB522</f>
        <v>0</v>
      </c>
      <c r="O517" s="300">
        <f>Recap!BC522</f>
        <v>0</v>
      </c>
      <c r="P517" s="300">
        <f>Recap!BD522</f>
        <v>0</v>
      </c>
      <c r="Q517" s="300"/>
      <c r="R517" s="300"/>
      <c r="S517" s="300"/>
      <c r="T517" s="300">
        <f>Recap!BF522</f>
        <v>0</v>
      </c>
      <c r="U517" s="300">
        <f>Recap!BG522</f>
        <v>0</v>
      </c>
      <c r="V517" s="300">
        <f>Recap!BH522</f>
        <v>0</v>
      </c>
      <c r="W517" s="300"/>
      <c r="X517" s="300"/>
      <c r="Y517" s="300"/>
      <c r="Z517" s="298">
        <f>Recap!AO522</f>
        <v>0</v>
      </c>
      <c r="AA517" s="302"/>
    </row>
    <row r="518" spans="1:27" s="312" customFormat="1" x14ac:dyDescent="0.25">
      <c r="A518" s="299" t="str">
        <f>Recap!D523</f>
        <v>Dw_513</v>
      </c>
      <c r="B518" s="300">
        <f>Recap!AQ523</f>
        <v>0</v>
      </c>
      <c r="C518" s="300">
        <f>Recap!AR523</f>
        <v>0</v>
      </c>
      <c r="D518" s="300">
        <f>Recap!AS523</f>
        <v>0</v>
      </c>
      <c r="E518" s="301"/>
      <c r="F518" s="301"/>
      <c r="G518" s="301"/>
      <c r="H518" s="300">
        <f>Recap!AU523</f>
        <v>0</v>
      </c>
      <c r="I518" s="300">
        <f>Recap!AV523</f>
        <v>0</v>
      </c>
      <c r="J518" s="300">
        <f>Recap!AW523</f>
        <v>0</v>
      </c>
      <c r="K518" s="301"/>
      <c r="L518" s="301"/>
      <c r="M518" s="301"/>
      <c r="N518" s="300">
        <f>Recap!BB523</f>
        <v>0</v>
      </c>
      <c r="O518" s="300">
        <f>Recap!BC523</f>
        <v>0</v>
      </c>
      <c r="P518" s="300">
        <f>Recap!BD523</f>
        <v>0</v>
      </c>
      <c r="Q518" s="300"/>
      <c r="R518" s="300"/>
      <c r="S518" s="300"/>
      <c r="T518" s="300">
        <f>Recap!BF523</f>
        <v>0</v>
      </c>
      <c r="U518" s="300">
        <f>Recap!BG523</f>
        <v>0</v>
      </c>
      <c r="V518" s="300">
        <f>Recap!BH523</f>
        <v>0</v>
      </c>
      <c r="W518" s="300"/>
      <c r="X518" s="300"/>
      <c r="Y518" s="300"/>
      <c r="Z518" s="298">
        <f>Recap!AO523</f>
        <v>0</v>
      </c>
      <c r="AA518" s="302"/>
    </row>
    <row r="519" spans="1:27" s="312" customFormat="1" x14ac:dyDescent="0.25">
      <c r="A519" s="299" t="str">
        <f>Recap!D524</f>
        <v>Dw_514</v>
      </c>
      <c r="B519" s="300">
        <f>Recap!AQ524</f>
        <v>0</v>
      </c>
      <c r="C519" s="300">
        <f>Recap!AR524</f>
        <v>0</v>
      </c>
      <c r="D519" s="300">
        <f>Recap!AS524</f>
        <v>0</v>
      </c>
      <c r="E519" s="301"/>
      <c r="F519" s="301"/>
      <c r="G519" s="301"/>
      <c r="H519" s="300">
        <f>Recap!AU524</f>
        <v>0</v>
      </c>
      <c r="I519" s="300">
        <f>Recap!AV524</f>
        <v>0</v>
      </c>
      <c r="J519" s="300">
        <f>Recap!AW524</f>
        <v>0</v>
      </c>
      <c r="K519" s="301"/>
      <c r="L519" s="301"/>
      <c r="M519" s="301"/>
      <c r="N519" s="300">
        <f>Recap!BB524</f>
        <v>0</v>
      </c>
      <c r="O519" s="300">
        <f>Recap!BC524</f>
        <v>0</v>
      </c>
      <c r="P519" s="300">
        <f>Recap!BD524</f>
        <v>0</v>
      </c>
      <c r="Q519" s="300"/>
      <c r="R519" s="300"/>
      <c r="S519" s="300"/>
      <c r="T519" s="300">
        <f>Recap!BF524</f>
        <v>0</v>
      </c>
      <c r="U519" s="300">
        <f>Recap!BG524</f>
        <v>0</v>
      </c>
      <c r="V519" s="300">
        <f>Recap!BH524</f>
        <v>0</v>
      </c>
      <c r="W519" s="300"/>
      <c r="X519" s="300"/>
      <c r="Y519" s="300"/>
      <c r="Z519" s="298">
        <f>Recap!AO524</f>
        <v>0</v>
      </c>
      <c r="AA519" s="302"/>
    </row>
    <row r="520" spans="1:27" s="312" customFormat="1" x14ac:dyDescent="0.25">
      <c r="A520" s="299" t="str">
        <f>Recap!D525</f>
        <v>Dw_515</v>
      </c>
      <c r="B520" s="300">
        <f>Recap!AQ525</f>
        <v>0</v>
      </c>
      <c r="C520" s="300">
        <f>Recap!AR525</f>
        <v>0</v>
      </c>
      <c r="D520" s="300">
        <f>Recap!AS525</f>
        <v>0</v>
      </c>
      <c r="E520" s="301"/>
      <c r="F520" s="301"/>
      <c r="G520" s="301"/>
      <c r="H520" s="300">
        <f>Recap!AU525</f>
        <v>0</v>
      </c>
      <c r="I520" s="300">
        <f>Recap!AV525</f>
        <v>0</v>
      </c>
      <c r="J520" s="300">
        <f>Recap!AW525</f>
        <v>0</v>
      </c>
      <c r="K520" s="301"/>
      <c r="L520" s="301"/>
      <c r="M520" s="301"/>
      <c r="N520" s="300">
        <f>Recap!BB525</f>
        <v>0</v>
      </c>
      <c r="O520" s="300">
        <f>Recap!BC525</f>
        <v>0</v>
      </c>
      <c r="P520" s="300">
        <f>Recap!BD525</f>
        <v>0</v>
      </c>
      <c r="Q520" s="300"/>
      <c r="R520" s="300"/>
      <c r="S520" s="300"/>
      <c r="T520" s="300">
        <f>Recap!BF525</f>
        <v>0</v>
      </c>
      <c r="U520" s="300">
        <f>Recap!BG525</f>
        <v>0</v>
      </c>
      <c r="V520" s="300">
        <f>Recap!BH525</f>
        <v>0</v>
      </c>
      <c r="W520" s="300"/>
      <c r="X520" s="300"/>
      <c r="Y520" s="300"/>
      <c r="Z520" s="298">
        <f>Recap!AO525</f>
        <v>0</v>
      </c>
      <c r="AA520" s="302"/>
    </row>
    <row r="521" spans="1:27" s="312" customFormat="1" x14ac:dyDescent="0.25">
      <c r="A521" s="299" t="str">
        <f>Recap!D526</f>
        <v>Dw_516</v>
      </c>
      <c r="B521" s="300">
        <f>Recap!AQ526</f>
        <v>0</v>
      </c>
      <c r="C521" s="300">
        <f>Recap!AR526</f>
        <v>0</v>
      </c>
      <c r="D521" s="300">
        <f>Recap!AS526</f>
        <v>0</v>
      </c>
      <c r="E521" s="301"/>
      <c r="F521" s="301"/>
      <c r="G521" s="301"/>
      <c r="H521" s="300">
        <f>Recap!AU526</f>
        <v>0</v>
      </c>
      <c r="I521" s="300">
        <f>Recap!AV526</f>
        <v>0</v>
      </c>
      <c r="J521" s="300">
        <f>Recap!AW526</f>
        <v>0</v>
      </c>
      <c r="K521" s="301"/>
      <c r="L521" s="301"/>
      <c r="M521" s="301"/>
      <c r="N521" s="300">
        <f>Recap!BB526</f>
        <v>0</v>
      </c>
      <c r="O521" s="300">
        <f>Recap!BC526</f>
        <v>0</v>
      </c>
      <c r="P521" s="300">
        <f>Recap!BD526</f>
        <v>0</v>
      </c>
      <c r="Q521" s="300"/>
      <c r="R521" s="300"/>
      <c r="S521" s="300"/>
      <c r="T521" s="300">
        <f>Recap!BF526</f>
        <v>0</v>
      </c>
      <c r="U521" s="300">
        <f>Recap!BG526</f>
        <v>0</v>
      </c>
      <c r="V521" s="300">
        <f>Recap!BH526</f>
        <v>0</v>
      </c>
      <c r="W521" s="300"/>
      <c r="X521" s="300"/>
      <c r="Y521" s="300"/>
      <c r="Z521" s="298">
        <f>Recap!AO526</f>
        <v>0</v>
      </c>
      <c r="AA521" s="302"/>
    </row>
    <row r="522" spans="1:27" s="312" customFormat="1" x14ac:dyDescent="0.25">
      <c r="A522" s="299" t="str">
        <f>Recap!D527</f>
        <v>Dw_517</v>
      </c>
      <c r="B522" s="300">
        <f>Recap!AQ527</f>
        <v>0</v>
      </c>
      <c r="C522" s="300">
        <f>Recap!AR527</f>
        <v>0</v>
      </c>
      <c r="D522" s="300">
        <f>Recap!AS527</f>
        <v>0</v>
      </c>
      <c r="E522" s="301"/>
      <c r="F522" s="301"/>
      <c r="G522" s="301"/>
      <c r="H522" s="300">
        <f>Recap!AU527</f>
        <v>0</v>
      </c>
      <c r="I522" s="300">
        <f>Recap!AV527</f>
        <v>0</v>
      </c>
      <c r="J522" s="300">
        <f>Recap!AW527</f>
        <v>0</v>
      </c>
      <c r="K522" s="301"/>
      <c r="L522" s="301"/>
      <c r="M522" s="301"/>
      <c r="N522" s="300">
        <f>Recap!BB527</f>
        <v>0</v>
      </c>
      <c r="O522" s="300">
        <f>Recap!BC527</f>
        <v>0</v>
      </c>
      <c r="P522" s="300">
        <f>Recap!BD527</f>
        <v>0</v>
      </c>
      <c r="Q522" s="300"/>
      <c r="R522" s="300"/>
      <c r="S522" s="300"/>
      <c r="T522" s="300">
        <f>Recap!BF527</f>
        <v>0</v>
      </c>
      <c r="U522" s="300">
        <f>Recap!BG527</f>
        <v>0</v>
      </c>
      <c r="V522" s="300">
        <f>Recap!BH527</f>
        <v>0</v>
      </c>
      <c r="W522" s="300"/>
      <c r="X522" s="300"/>
      <c r="Y522" s="300"/>
      <c r="Z522" s="298">
        <f>Recap!AO527</f>
        <v>0</v>
      </c>
      <c r="AA522" s="302"/>
    </row>
    <row r="523" spans="1:27" s="312" customFormat="1" x14ac:dyDescent="0.25">
      <c r="A523" s="299" t="str">
        <f>Recap!D528</f>
        <v>Dw_518</v>
      </c>
      <c r="B523" s="300">
        <f>Recap!AQ528</f>
        <v>0</v>
      </c>
      <c r="C523" s="300">
        <f>Recap!AR528</f>
        <v>0</v>
      </c>
      <c r="D523" s="300">
        <f>Recap!AS528</f>
        <v>0</v>
      </c>
      <c r="E523" s="301"/>
      <c r="F523" s="301"/>
      <c r="G523" s="301"/>
      <c r="H523" s="300">
        <f>Recap!AU528</f>
        <v>0</v>
      </c>
      <c r="I523" s="300">
        <f>Recap!AV528</f>
        <v>0</v>
      </c>
      <c r="J523" s="300">
        <f>Recap!AW528</f>
        <v>0</v>
      </c>
      <c r="K523" s="301"/>
      <c r="L523" s="301"/>
      <c r="M523" s="301"/>
      <c r="N523" s="300">
        <f>Recap!BB528</f>
        <v>0</v>
      </c>
      <c r="O523" s="300">
        <f>Recap!BC528</f>
        <v>0</v>
      </c>
      <c r="P523" s="300">
        <f>Recap!BD528</f>
        <v>0</v>
      </c>
      <c r="Q523" s="300"/>
      <c r="R523" s="300"/>
      <c r="S523" s="300"/>
      <c r="T523" s="300">
        <f>Recap!BF528</f>
        <v>0</v>
      </c>
      <c r="U523" s="300">
        <f>Recap!BG528</f>
        <v>0</v>
      </c>
      <c r="V523" s="300">
        <f>Recap!BH528</f>
        <v>0</v>
      </c>
      <c r="W523" s="300"/>
      <c r="X523" s="300"/>
      <c r="Y523" s="300"/>
      <c r="Z523" s="298">
        <f>Recap!AO528</f>
        <v>0</v>
      </c>
      <c r="AA523" s="302"/>
    </row>
    <row r="524" spans="1:27" s="312" customFormat="1" x14ac:dyDescent="0.25">
      <c r="A524" s="299" t="str">
        <f>Recap!D529</f>
        <v>Dw_519</v>
      </c>
      <c r="B524" s="300">
        <f>Recap!AQ529</f>
        <v>0</v>
      </c>
      <c r="C524" s="300">
        <f>Recap!AR529</f>
        <v>0</v>
      </c>
      <c r="D524" s="300">
        <f>Recap!AS529</f>
        <v>0</v>
      </c>
      <c r="E524" s="301"/>
      <c r="F524" s="301"/>
      <c r="G524" s="301"/>
      <c r="H524" s="300">
        <f>Recap!AU529</f>
        <v>0</v>
      </c>
      <c r="I524" s="300">
        <f>Recap!AV529</f>
        <v>0</v>
      </c>
      <c r="J524" s="300">
        <f>Recap!AW529</f>
        <v>0</v>
      </c>
      <c r="K524" s="301"/>
      <c r="L524" s="301"/>
      <c r="M524" s="301"/>
      <c r="N524" s="300">
        <f>Recap!BB529</f>
        <v>0</v>
      </c>
      <c r="O524" s="300">
        <f>Recap!BC529</f>
        <v>0</v>
      </c>
      <c r="P524" s="300">
        <f>Recap!BD529</f>
        <v>0</v>
      </c>
      <c r="Q524" s="300"/>
      <c r="R524" s="300"/>
      <c r="S524" s="300"/>
      <c r="T524" s="300">
        <f>Recap!BF529</f>
        <v>0</v>
      </c>
      <c r="U524" s="300">
        <f>Recap!BG529</f>
        <v>0</v>
      </c>
      <c r="V524" s="300">
        <f>Recap!BH529</f>
        <v>0</v>
      </c>
      <c r="W524" s="300"/>
      <c r="X524" s="300"/>
      <c r="Y524" s="300"/>
      <c r="Z524" s="298">
        <f>Recap!AO529</f>
        <v>0</v>
      </c>
      <c r="AA524" s="302"/>
    </row>
    <row r="525" spans="1:27" s="312" customFormat="1" x14ac:dyDescent="0.25">
      <c r="A525" s="299" t="str">
        <f>Recap!D530</f>
        <v>Dw_520</v>
      </c>
      <c r="B525" s="300">
        <f>Recap!AQ530</f>
        <v>0</v>
      </c>
      <c r="C525" s="300">
        <f>Recap!AR530</f>
        <v>0</v>
      </c>
      <c r="D525" s="300">
        <f>Recap!AS530</f>
        <v>0</v>
      </c>
      <c r="E525" s="301"/>
      <c r="F525" s="301"/>
      <c r="G525" s="301"/>
      <c r="H525" s="300">
        <f>Recap!AU530</f>
        <v>0</v>
      </c>
      <c r="I525" s="300">
        <f>Recap!AV530</f>
        <v>0</v>
      </c>
      <c r="J525" s="300">
        <f>Recap!AW530</f>
        <v>0</v>
      </c>
      <c r="K525" s="301"/>
      <c r="L525" s="301"/>
      <c r="M525" s="301"/>
      <c r="N525" s="300">
        <f>Recap!BB530</f>
        <v>0</v>
      </c>
      <c r="O525" s="300">
        <f>Recap!BC530</f>
        <v>0</v>
      </c>
      <c r="P525" s="300">
        <f>Recap!BD530</f>
        <v>0</v>
      </c>
      <c r="Q525" s="300"/>
      <c r="R525" s="300"/>
      <c r="S525" s="300"/>
      <c r="T525" s="300">
        <f>Recap!BF530</f>
        <v>0</v>
      </c>
      <c r="U525" s="300">
        <f>Recap!BG530</f>
        <v>0</v>
      </c>
      <c r="V525" s="300">
        <f>Recap!BH530</f>
        <v>0</v>
      </c>
      <c r="W525" s="300"/>
      <c r="X525" s="300"/>
      <c r="Y525" s="300"/>
      <c r="Z525" s="298">
        <f>Recap!AO530</f>
        <v>0</v>
      </c>
      <c r="AA525" s="302"/>
    </row>
    <row r="526" spans="1:27" s="312" customFormat="1" x14ac:dyDescent="0.25">
      <c r="A526" s="299" t="str">
        <f>Recap!D531</f>
        <v>Dw_521</v>
      </c>
      <c r="B526" s="300">
        <f>Recap!AQ531</f>
        <v>0</v>
      </c>
      <c r="C526" s="300">
        <f>Recap!AR531</f>
        <v>0</v>
      </c>
      <c r="D526" s="300">
        <f>Recap!AS531</f>
        <v>0</v>
      </c>
      <c r="E526" s="301"/>
      <c r="F526" s="301"/>
      <c r="G526" s="301"/>
      <c r="H526" s="300">
        <f>Recap!AU531</f>
        <v>0</v>
      </c>
      <c r="I526" s="300">
        <f>Recap!AV531</f>
        <v>0</v>
      </c>
      <c r="J526" s="300">
        <f>Recap!AW531</f>
        <v>0</v>
      </c>
      <c r="K526" s="301"/>
      <c r="L526" s="301"/>
      <c r="M526" s="301"/>
      <c r="N526" s="300">
        <f>Recap!BB531</f>
        <v>0</v>
      </c>
      <c r="O526" s="300">
        <f>Recap!BC531</f>
        <v>0</v>
      </c>
      <c r="P526" s="300">
        <f>Recap!BD531</f>
        <v>0</v>
      </c>
      <c r="Q526" s="300"/>
      <c r="R526" s="300"/>
      <c r="S526" s="300"/>
      <c r="T526" s="300">
        <f>Recap!BF531</f>
        <v>0</v>
      </c>
      <c r="U526" s="300">
        <f>Recap!BG531</f>
        <v>0</v>
      </c>
      <c r="V526" s="300">
        <f>Recap!BH531</f>
        <v>0</v>
      </c>
      <c r="W526" s="300"/>
      <c r="X526" s="300"/>
      <c r="Y526" s="300"/>
      <c r="Z526" s="298">
        <f>Recap!AO531</f>
        <v>0</v>
      </c>
      <c r="AA526" s="302"/>
    </row>
    <row r="527" spans="1:27" s="312" customFormat="1" x14ac:dyDescent="0.25">
      <c r="A527" s="299" t="str">
        <f>Recap!D532</f>
        <v>Dw_522</v>
      </c>
      <c r="B527" s="300">
        <f>Recap!AQ532</f>
        <v>0</v>
      </c>
      <c r="C527" s="300">
        <f>Recap!AR532</f>
        <v>0</v>
      </c>
      <c r="D527" s="300">
        <f>Recap!AS532</f>
        <v>0</v>
      </c>
      <c r="E527" s="301"/>
      <c r="F527" s="301"/>
      <c r="G527" s="301"/>
      <c r="H527" s="300">
        <f>Recap!AU532</f>
        <v>0</v>
      </c>
      <c r="I527" s="300">
        <f>Recap!AV532</f>
        <v>0</v>
      </c>
      <c r="J527" s="300">
        <f>Recap!AW532</f>
        <v>0</v>
      </c>
      <c r="K527" s="301"/>
      <c r="L527" s="301"/>
      <c r="M527" s="301"/>
      <c r="N527" s="300">
        <f>Recap!BB532</f>
        <v>0</v>
      </c>
      <c r="O527" s="300">
        <f>Recap!BC532</f>
        <v>0</v>
      </c>
      <c r="P527" s="300">
        <f>Recap!BD532</f>
        <v>0</v>
      </c>
      <c r="Q527" s="300"/>
      <c r="R527" s="300"/>
      <c r="S527" s="300"/>
      <c r="T527" s="300">
        <f>Recap!BF532</f>
        <v>0</v>
      </c>
      <c r="U527" s="300">
        <f>Recap!BG532</f>
        <v>0</v>
      </c>
      <c r="V527" s="300">
        <f>Recap!BH532</f>
        <v>0</v>
      </c>
      <c r="W527" s="300"/>
      <c r="X527" s="300"/>
      <c r="Y527" s="300"/>
      <c r="Z527" s="298">
        <f>Recap!AO532</f>
        <v>0</v>
      </c>
      <c r="AA527" s="302"/>
    </row>
    <row r="528" spans="1:27" s="312" customFormat="1" x14ac:dyDescent="0.25">
      <c r="A528" s="299" t="str">
        <f>Recap!D533</f>
        <v>Dw_523</v>
      </c>
      <c r="B528" s="300">
        <f>Recap!AQ533</f>
        <v>0</v>
      </c>
      <c r="C528" s="300">
        <f>Recap!AR533</f>
        <v>0</v>
      </c>
      <c r="D528" s="300">
        <f>Recap!AS533</f>
        <v>0</v>
      </c>
      <c r="E528" s="301"/>
      <c r="F528" s="301"/>
      <c r="G528" s="301"/>
      <c r="H528" s="300">
        <f>Recap!AU533</f>
        <v>0</v>
      </c>
      <c r="I528" s="300">
        <f>Recap!AV533</f>
        <v>0</v>
      </c>
      <c r="J528" s="300">
        <f>Recap!AW533</f>
        <v>0</v>
      </c>
      <c r="K528" s="301"/>
      <c r="L528" s="301"/>
      <c r="M528" s="301"/>
      <c r="N528" s="300">
        <f>Recap!BB533</f>
        <v>0</v>
      </c>
      <c r="O528" s="300">
        <f>Recap!BC533</f>
        <v>0</v>
      </c>
      <c r="P528" s="300">
        <f>Recap!BD533</f>
        <v>0</v>
      </c>
      <c r="Q528" s="300"/>
      <c r="R528" s="300"/>
      <c r="S528" s="300"/>
      <c r="T528" s="300">
        <f>Recap!BF533</f>
        <v>0</v>
      </c>
      <c r="U528" s="300">
        <f>Recap!BG533</f>
        <v>0</v>
      </c>
      <c r="V528" s="300">
        <f>Recap!BH533</f>
        <v>0</v>
      </c>
      <c r="W528" s="300"/>
      <c r="X528" s="300"/>
      <c r="Y528" s="300"/>
      <c r="Z528" s="298">
        <f>Recap!AO533</f>
        <v>0</v>
      </c>
      <c r="AA528" s="302"/>
    </row>
    <row r="529" spans="1:27" s="312" customFormat="1" x14ac:dyDescent="0.25">
      <c r="A529" s="299" t="str">
        <f>Recap!D534</f>
        <v>Dw_524</v>
      </c>
      <c r="B529" s="300">
        <f>Recap!AQ534</f>
        <v>0</v>
      </c>
      <c r="C529" s="300">
        <f>Recap!AR534</f>
        <v>0</v>
      </c>
      <c r="D529" s="300">
        <f>Recap!AS534</f>
        <v>0</v>
      </c>
      <c r="E529" s="301"/>
      <c r="F529" s="301"/>
      <c r="G529" s="301"/>
      <c r="H529" s="300">
        <f>Recap!AU534</f>
        <v>0</v>
      </c>
      <c r="I529" s="300">
        <f>Recap!AV534</f>
        <v>0</v>
      </c>
      <c r="J529" s="300">
        <f>Recap!AW534</f>
        <v>0</v>
      </c>
      <c r="K529" s="301"/>
      <c r="L529" s="301"/>
      <c r="M529" s="301"/>
      <c r="N529" s="300">
        <f>Recap!BB534</f>
        <v>0</v>
      </c>
      <c r="O529" s="300">
        <f>Recap!BC534</f>
        <v>0</v>
      </c>
      <c r="P529" s="300">
        <f>Recap!BD534</f>
        <v>0</v>
      </c>
      <c r="Q529" s="300"/>
      <c r="R529" s="300"/>
      <c r="S529" s="300"/>
      <c r="T529" s="300">
        <f>Recap!BF534</f>
        <v>0</v>
      </c>
      <c r="U529" s="300">
        <f>Recap!BG534</f>
        <v>0</v>
      </c>
      <c r="V529" s="300">
        <f>Recap!BH534</f>
        <v>0</v>
      </c>
      <c r="W529" s="300"/>
      <c r="X529" s="300"/>
      <c r="Y529" s="300"/>
      <c r="Z529" s="298">
        <f>Recap!AO534</f>
        <v>0</v>
      </c>
      <c r="AA529" s="302"/>
    </row>
    <row r="530" spans="1:27" s="312" customFormat="1" x14ac:dyDescent="0.25">
      <c r="A530" s="299" t="str">
        <f>Recap!D535</f>
        <v>Dw_525</v>
      </c>
      <c r="B530" s="300">
        <f>Recap!AQ535</f>
        <v>0</v>
      </c>
      <c r="C530" s="300">
        <f>Recap!AR535</f>
        <v>0</v>
      </c>
      <c r="D530" s="300">
        <f>Recap!AS535</f>
        <v>0</v>
      </c>
      <c r="E530" s="301"/>
      <c r="F530" s="301"/>
      <c r="G530" s="301"/>
      <c r="H530" s="300">
        <f>Recap!AU535</f>
        <v>0</v>
      </c>
      <c r="I530" s="300">
        <f>Recap!AV535</f>
        <v>0</v>
      </c>
      <c r="J530" s="300">
        <f>Recap!AW535</f>
        <v>0</v>
      </c>
      <c r="K530" s="301"/>
      <c r="L530" s="301"/>
      <c r="M530" s="301"/>
      <c r="N530" s="300">
        <f>Recap!BB535</f>
        <v>0</v>
      </c>
      <c r="O530" s="300">
        <f>Recap!BC535</f>
        <v>0</v>
      </c>
      <c r="P530" s="300">
        <f>Recap!BD535</f>
        <v>0</v>
      </c>
      <c r="Q530" s="300"/>
      <c r="R530" s="300"/>
      <c r="S530" s="300"/>
      <c r="T530" s="300">
        <f>Recap!BF535</f>
        <v>0</v>
      </c>
      <c r="U530" s="300">
        <f>Recap!BG535</f>
        <v>0</v>
      </c>
      <c r="V530" s="300">
        <f>Recap!BH535</f>
        <v>0</v>
      </c>
      <c r="W530" s="300"/>
      <c r="X530" s="300"/>
      <c r="Y530" s="300"/>
      <c r="Z530" s="298">
        <f>Recap!AO535</f>
        <v>0</v>
      </c>
      <c r="AA530" s="302"/>
    </row>
    <row r="531" spans="1:27" s="312" customFormat="1" x14ac:dyDescent="0.25">
      <c r="A531" s="299" t="str">
        <f>Recap!D536</f>
        <v>Dw_526</v>
      </c>
      <c r="B531" s="300">
        <f>Recap!AQ536</f>
        <v>0</v>
      </c>
      <c r="C531" s="300">
        <f>Recap!AR536</f>
        <v>0</v>
      </c>
      <c r="D531" s="300">
        <f>Recap!AS536</f>
        <v>0</v>
      </c>
      <c r="E531" s="301"/>
      <c r="F531" s="301"/>
      <c r="G531" s="301"/>
      <c r="H531" s="300">
        <f>Recap!AU536</f>
        <v>0</v>
      </c>
      <c r="I531" s="300">
        <f>Recap!AV536</f>
        <v>0</v>
      </c>
      <c r="J531" s="300">
        <f>Recap!AW536</f>
        <v>0</v>
      </c>
      <c r="K531" s="301"/>
      <c r="L531" s="301"/>
      <c r="M531" s="301"/>
      <c r="N531" s="300">
        <f>Recap!BB536</f>
        <v>0</v>
      </c>
      <c r="O531" s="300">
        <f>Recap!BC536</f>
        <v>0</v>
      </c>
      <c r="P531" s="300">
        <f>Recap!BD536</f>
        <v>0</v>
      </c>
      <c r="Q531" s="300"/>
      <c r="R531" s="300"/>
      <c r="S531" s="300"/>
      <c r="T531" s="300">
        <f>Recap!BF536</f>
        <v>0</v>
      </c>
      <c r="U531" s="300">
        <f>Recap!BG536</f>
        <v>0</v>
      </c>
      <c r="V531" s="300">
        <f>Recap!BH536</f>
        <v>0</v>
      </c>
      <c r="W531" s="300"/>
      <c r="X531" s="300"/>
      <c r="Y531" s="300"/>
      <c r="Z531" s="298">
        <f>Recap!AO536</f>
        <v>0</v>
      </c>
      <c r="AA531" s="302"/>
    </row>
    <row r="532" spans="1:27" s="312" customFormat="1" x14ac:dyDescent="0.25">
      <c r="A532" s="299" t="str">
        <f>Recap!D537</f>
        <v>Dw_527</v>
      </c>
      <c r="B532" s="300">
        <f>Recap!AQ537</f>
        <v>0</v>
      </c>
      <c r="C532" s="300">
        <f>Recap!AR537</f>
        <v>0</v>
      </c>
      <c r="D532" s="300">
        <f>Recap!AS537</f>
        <v>0</v>
      </c>
      <c r="E532" s="301"/>
      <c r="F532" s="301"/>
      <c r="G532" s="301"/>
      <c r="H532" s="300">
        <f>Recap!AU537</f>
        <v>0</v>
      </c>
      <c r="I532" s="300">
        <f>Recap!AV537</f>
        <v>0</v>
      </c>
      <c r="J532" s="300">
        <f>Recap!AW537</f>
        <v>0</v>
      </c>
      <c r="K532" s="301"/>
      <c r="L532" s="301"/>
      <c r="M532" s="301"/>
      <c r="N532" s="300">
        <f>Recap!BB537</f>
        <v>0</v>
      </c>
      <c r="O532" s="300">
        <f>Recap!BC537</f>
        <v>0</v>
      </c>
      <c r="P532" s="300">
        <f>Recap!BD537</f>
        <v>0</v>
      </c>
      <c r="Q532" s="300"/>
      <c r="R532" s="300"/>
      <c r="S532" s="300"/>
      <c r="T532" s="300">
        <f>Recap!BF537</f>
        <v>0</v>
      </c>
      <c r="U532" s="300">
        <f>Recap!BG537</f>
        <v>0</v>
      </c>
      <c r="V532" s="300">
        <f>Recap!BH537</f>
        <v>0</v>
      </c>
      <c r="W532" s="300"/>
      <c r="X532" s="300"/>
      <c r="Y532" s="300"/>
      <c r="Z532" s="298">
        <f>Recap!AO537</f>
        <v>0</v>
      </c>
      <c r="AA532" s="302"/>
    </row>
    <row r="533" spans="1:27" s="312" customFormat="1" x14ac:dyDescent="0.25">
      <c r="A533" s="299" t="str">
        <f>Recap!D538</f>
        <v>Dw_528</v>
      </c>
      <c r="B533" s="300">
        <f>Recap!AQ538</f>
        <v>0</v>
      </c>
      <c r="C533" s="300">
        <f>Recap!AR538</f>
        <v>0</v>
      </c>
      <c r="D533" s="300">
        <f>Recap!AS538</f>
        <v>0</v>
      </c>
      <c r="E533" s="301"/>
      <c r="F533" s="301"/>
      <c r="G533" s="301"/>
      <c r="H533" s="300">
        <f>Recap!AU538</f>
        <v>0</v>
      </c>
      <c r="I533" s="300">
        <f>Recap!AV538</f>
        <v>0</v>
      </c>
      <c r="J533" s="300">
        <f>Recap!AW538</f>
        <v>0</v>
      </c>
      <c r="K533" s="301"/>
      <c r="L533" s="301"/>
      <c r="M533" s="301"/>
      <c r="N533" s="300">
        <f>Recap!BB538</f>
        <v>0</v>
      </c>
      <c r="O533" s="300">
        <f>Recap!BC538</f>
        <v>0</v>
      </c>
      <c r="P533" s="300">
        <f>Recap!BD538</f>
        <v>0</v>
      </c>
      <c r="Q533" s="300"/>
      <c r="R533" s="300"/>
      <c r="S533" s="300"/>
      <c r="T533" s="300">
        <f>Recap!BF538</f>
        <v>0</v>
      </c>
      <c r="U533" s="300">
        <f>Recap!BG538</f>
        <v>0</v>
      </c>
      <c r="V533" s="300">
        <f>Recap!BH538</f>
        <v>0</v>
      </c>
      <c r="W533" s="300"/>
      <c r="X533" s="300"/>
      <c r="Y533" s="300"/>
      <c r="Z533" s="298">
        <f>Recap!AO538</f>
        <v>0</v>
      </c>
      <c r="AA533" s="302"/>
    </row>
    <row r="534" spans="1:27" s="312" customFormat="1" x14ac:dyDescent="0.25">
      <c r="A534" s="299" t="str">
        <f>Recap!D539</f>
        <v>Dw_529</v>
      </c>
      <c r="B534" s="300">
        <f>Recap!AQ539</f>
        <v>0</v>
      </c>
      <c r="C534" s="300">
        <f>Recap!AR539</f>
        <v>0</v>
      </c>
      <c r="D534" s="300">
        <f>Recap!AS539</f>
        <v>0</v>
      </c>
      <c r="E534" s="301"/>
      <c r="F534" s="301"/>
      <c r="G534" s="301"/>
      <c r="H534" s="300">
        <f>Recap!AU539</f>
        <v>0</v>
      </c>
      <c r="I534" s="300">
        <f>Recap!AV539</f>
        <v>0</v>
      </c>
      <c r="J534" s="300">
        <f>Recap!AW539</f>
        <v>0</v>
      </c>
      <c r="K534" s="301"/>
      <c r="L534" s="301"/>
      <c r="M534" s="301"/>
      <c r="N534" s="300">
        <f>Recap!BB539</f>
        <v>0</v>
      </c>
      <c r="O534" s="300">
        <f>Recap!BC539</f>
        <v>0</v>
      </c>
      <c r="P534" s="300">
        <f>Recap!BD539</f>
        <v>0</v>
      </c>
      <c r="Q534" s="300"/>
      <c r="R534" s="300"/>
      <c r="S534" s="300"/>
      <c r="T534" s="300">
        <f>Recap!BF539</f>
        <v>0</v>
      </c>
      <c r="U534" s="300">
        <f>Recap!BG539</f>
        <v>0</v>
      </c>
      <c r="V534" s="300">
        <f>Recap!BH539</f>
        <v>0</v>
      </c>
      <c r="W534" s="300"/>
      <c r="X534" s="300"/>
      <c r="Y534" s="300"/>
      <c r="Z534" s="298">
        <f>Recap!AO539</f>
        <v>0</v>
      </c>
      <c r="AA534" s="302"/>
    </row>
    <row r="535" spans="1:27" s="312" customFormat="1" x14ac:dyDescent="0.25">
      <c r="A535" s="299" t="str">
        <f>Recap!D540</f>
        <v>Dw_530</v>
      </c>
      <c r="B535" s="300">
        <f>Recap!AQ540</f>
        <v>0</v>
      </c>
      <c r="C535" s="300">
        <f>Recap!AR540</f>
        <v>0</v>
      </c>
      <c r="D535" s="300">
        <f>Recap!AS540</f>
        <v>0</v>
      </c>
      <c r="E535" s="301"/>
      <c r="F535" s="301"/>
      <c r="G535" s="301"/>
      <c r="H535" s="300">
        <f>Recap!AU540</f>
        <v>0</v>
      </c>
      <c r="I535" s="300">
        <f>Recap!AV540</f>
        <v>0</v>
      </c>
      <c r="J535" s="300">
        <f>Recap!AW540</f>
        <v>0</v>
      </c>
      <c r="K535" s="301"/>
      <c r="L535" s="301"/>
      <c r="M535" s="301"/>
      <c r="N535" s="300">
        <f>Recap!BB540</f>
        <v>0</v>
      </c>
      <c r="O535" s="300">
        <f>Recap!BC540</f>
        <v>0</v>
      </c>
      <c r="P535" s="300">
        <f>Recap!BD540</f>
        <v>0</v>
      </c>
      <c r="Q535" s="300"/>
      <c r="R535" s="300"/>
      <c r="S535" s="300"/>
      <c r="T535" s="300">
        <f>Recap!BF540</f>
        <v>0</v>
      </c>
      <c r="U535" s="300">
        <f>Recap!BG540</f>
        <v>0</v>
      </c>
      <c r="V535" s="300">
        <f>Recap!BH540</f>
        <v>0</v>
      </c>
      <c r="W535" s="300"/>
      <c r="X535" s="300"/>
      <c r="Y535" s="300"/>
      <c r="Z535" s="298">
        <f>Recap!AO540</f>
        <v>0</v>
      </c>
      <c r="AA535" s="302"/>
    </row>
    <row r="536" spans="1:27" s="312" customFormat="1" x14ac:dyDescent="0.25">
      <c r="A536" s="299" t="str">
        <f>Recap!D541</f>
        <v>Dw_531</v>
      </c>
      <c r="B536" s="300">
        <f>Recap!AQ541</f>
        <v>0</v>
      </c>
      <c r="C536" s="300">
        <f>Recap!AR541</f>
        <v>0</v>
      </c>
      <c r="D536" s="300">
        <f>Recap!AS541</f>
        <v>0</v>
      </c>
      <c r="E536" s="301"/>
      <c r="F536" s="301"/>
      <c r="G536" s="301"/>
      <c r="H536" s="300">
        <f>Recap!AU541</f>
        <v>0</v>
      </c>
      <c r="I536" s="300">
        <f>Recap!AV541</f>
        <v>0</v>
      </c>
      <c r="J536" s="300">
        <f>Recap!AW541</f>
        <v>0</v>
      </c>
      <c r="K536" s="301"/>
      <c r="L536" s="301"/>
      <c r="M536" s="301"/>
      <c r="N536" s="300">
        <f>Recap!BB541</f>
        <v>0</v>
      </c>
      <c r="O536" s="300">
        <f>Recap!BC541</f>
        <v>0</v>
      </c>
      <c r="P536" s="300">
        <f>Recap!BD541</f>
        <v>0</v>
      </c>
      <c r="Q536" s="300"/>
      <c r="R536" s="300"/>
      <c r="S536" s="300"/>
      <c r="T536" s="300">
        <f>Recap!BF541</f>
        <v>0</v>
      </c>
      <c r="U536" s="300">
        <f>Recap!BG541</f>
        <v>0</v>
      </c>
      <c r="V536" s="300">
        <f>Recap!BH541</f>
        <v>0</v>
      </c>
      <c r="W536" s="300"/>
      <c r="X536" s="300"/>
      <c r="Y536" s="300"/>
      <c r="Z536" s="298">
        <f>Recap!AO541</f>
        <v>0</v>
      </c>
      <c r="AA536" s="302"/>
    </row>
    <row r="537" spans="1:27" s="312" customFormat="1" x14ac:dyDescent="0.25">
      <c r="A537" s="299" t="str">
        <f>Recap!D542</f>
        <v>Dw_532</v>
      </c>
      <c r="B537" s="300">
        <f>Recap!AQ542</f>
        <v>0</v>
      </c>
      <c r="C537" s="300">
        <f>Recap!AR542</f>
        <v>0</v>
      </c>
      <c r="D537" s="300">
        <f>Recap!AS542</f>
        <v>0</v>
      </c>
      <c r="E537" s="301"/>
      <c r="F537" s="301"/>
      <c r="G537" s="301"/>
      <c r="H537" s="300">
        <f>Recap!AU542</f>
        <v>0</v>
      </c>
      <c r="I537" s="300">
        <f>Recap!AV542</f>
        <v>0</v>
      </c>
      <c r="J537" s="300">
        <f>Recap!AW542</f>
        <v>0</v>
      </c>
      <c r="K537" s="301"/>
      <c r="L537" s="301"/>
      <c r="M537" s="301"/>
      <c r="N537" s="300">
        <f>Recap!BB542</f>
        <v>0</v>
      </c>
      <c r="O537" s="300">
        <f>Recap!BC542</f>
        <v>0</v>
      </c>
      <c r="P537" s="300">
        <f>Recap!BD542</f>
        <v>0</v>
      </c>
      <c r="Q537" s="300"/>
      <c r="R537" s="300"/>
      <c r="S537" s="300"/>
      <c r="T537" s="300">
        <f>Recap!BF542</f>
        <v>0</v>
      </c>
      <c r="U537" s="300">
        <f>Recap!BG542</f>
        <v>0</v>
      </c>
      <c r="V537" s="300">
        <f>Recap!BH542</f>
        <v>0</v>
      </c>
      <c r="W537" s="300"/>
      <c r="X537" s="300"/>
      <c r="Y537" s="300"/>
      <c r="Z537" s="298">
        <f>Recap!AO542</f>
        <v>0</v>
      </c>
      <c r="AA537" s="302"/>
    </row>
    <row r="538" spans="1:27" s="312" customFormat="1" x14ac:dyDescent="0.25">
      <c r="A538" s="299" t="str">
        <f>Recap!D543</f>
        <v>Dw_533</v>
      </c>
      <c r="B538" s="300">
        <f>Recap!AQ543</f>
        <v>0</v>
      </c>
      <c r="C538" s="300">
        <f>Recap!AR543</f>
        <v>0</v>
      </c>
      <c r="D538" s="300">
        <f>Recap!AS543</f>
        <v>0</v>
      </c>
      <c r="E538" s="301"/>
      <c r="F538" s="301"/>
      <c r="G538" s="301"/>
      <c r="H538" s="300">
        <f>Recap!AU543</f>
        <v>0</v>
      </c>
      <c r="I538" s="300">
        <f>Recap!AV543</f>
        <v>0</v>
      </c>
      <c r="J538" s="300">
        <f>Recap!AW543</f>
        <v>0</v>
      </c>
      <c r="K538" s="301"/>
      <c r="L538" s="301"/>
      <c r="M538" s="301"/>
      <c r="N538" s="300">
        <f>Recap!BB543</f>
        <v>0</v>
      </c>
      <c r="O538" s="300">
        <f>Recap!BC543</f>
        <v>0</v>
      </c>
      <c r="P538" s="300">
        <f>Recap!BD543</f>
        <v>0</v>
      </c>
      <c r="Q538" s="300"/>
      <c r="R538" s="300"/>
      <c r="S538" s="300"/>
      <c r="T538" s="300">
        <f>Recap!BF543</f>
        <v>0</v>
      </c>
      <c r="U538" s="300">
        <f>Recap!BG543</f>
        <v>0</v>
      </c>
      <c r="V538" s="300">
        <f>Recap!BH543</f>
        <v>0</v>
      </c>
      <c r="W538" s="300"/>
      <c r="X538" s="300"/>
      <c r="Y538" s="300"/>
      <c r="Z538" s="298">
        <f>Recap!AO543</f>
        <v>0</v>
      </c>
      <c r="AA538" s="302"/>
    </row>
    <row r="539" spans="1:27" s="312" customFormat="1" x14ac:dyDescent="0.25">
      <c r="A539" s="299" t="str">
        <f>Recap!D544</f>
        <v>Dw_534</v>
      </c>
      <c r="B539" s="300">
        <f>Recap!AQ544</f>
        <v>0</v>
      </c>
      <c r="C539" s="300">
        <f>Recap!AR544</f>
        <v>0</v>
      </c>
      <c r="D539" s="300">
        <f>Recap!AS544</f>
        <v>0</v>
      </c>
      <c r="E539" s="301"/>
      <c r="F539" s="301"/>
      <c r="G539" s="301"/>
      <c r="H539" s="300">
        <f>Recap!AU544</f>
        <v>0</v>
      </c>
      <c r="I539" s="300">
        <f>Recap!AV544</f>
        <v>0</v>
      </c>
      <c r="J539" s="300">
        <f>Recap!AW544</f>
        <v>0</v>
      </c>
      <c r="K539" s="301"/>
      <c r="L539" s="301"/>
      <c r="M539" s="301"/>
      <c r="N539" s="300">
        <f>Recap!BB544</f>
        <v>0</v>
      </c>
      <c r="O539" s="300">
        <f>Recap!BC544</f>
        <v>0</v>
      </c>
      <c r="P539" s="300">
        <f>Recap!BD544</f>
        <v>0</v>
      </c>
      <c r="Q539" s="300"/>
      <c r="R539" s="300"/>
      <c r="S539" s="300"/>
      <c r="T539" s="300">
        <f>Recap!BF544</f>
        <v>0</v>
      </c>
      <c r="U539" s="300">
        <f>Recap!BG544</f>
        <v>0</v>
      </c>
      <c r="V539" s="300">
        <f>Recap!BH544</f>
        <v>0</v>
      </c>
      <c r="W539" s="300"/>
      <c r="X539" s="300"/>
      <c r="Y539" s="300"/>
      <c r="Z539" s="298">
        <f>Recap!AO544</f>
        <v>0</v>
      </c>
      <c r="AA539" s="302"/>
    </row>
    <row r="540" spans="1:27" s="312" customFormat="1" x14ac:dyDescent="0.25">
      <c r="A540" s="299" t="str">
        <f>Recap!D545</f>
        <v>Dw_535</v>
      </c>
      <c r="B540" s="300">
        <f>Recap!AQ545</f>
        <v>0</v>
      </c>
      <c r="C540" s="300">
        <f>Recap!AR545</f>
        <v>0</v>
      </c>
      <c r="D540" s="300">
        <f>Recap!AS545</f>
        <v>0</v>
      </c>
      <c r="E540" s="301"/>
      <c r="F540" s="301"/>
      <c r="G540" s="301"/>
      <c r="H540" s="300">
        <f>Recap!AU545</f>
        <v>0</v>
      </c>
      <c r="I540" s="300">
        <f>Recap!AV545</f>
        <v>0</v>
      </c>
      <c r="J540" s="300">
        <f>Recap!AW545</f>
        <v>0</v>
      </c>
      <c r="K540" s="301"/>
      <c r="L540" s="301"/>
      <c r="M540" s="301"/>
      <c r="N540" s="300">
        <f>Recap!BB545</f>
        <v>0</v>
      </c>
      <c r="O540" s="300">
        <f>Recap!BC545</f>
        <v>0</v>
      </c>
      <c r="P540" s="300">
        <f>Recap!BD545</f>
        <v>0</v>
      </c>
      <c r="Q540" s="300"/>
      <c r="R540" s="300"/>
      <c r="S540" s="300"/>
      <c r="T540" s="300">
        <f>Recap!BF545</f>
        <v>0</v>
      </c>
      <c r="U540" s="300">
        <f>Recap!BG545</f>
        <v>0</v>
      </c>
      <c r="V540" s="300">
        <f>Recap!BH545</f>
        <v>0</v>
      </c>
      <c r="W540" s="300"/>
      <c r="X540" s="300"/>
      <c r="Y540" s="300"/>
      <c r="Z540" s="298">
        <f>Recap!AO545</f>
        <v>0</v>
      </c>
      <c r="AA540" s="302"/>
    </row>
    <row r="541" spans="1:27" s="312" customFormat="1" x14ac:dyDescent="0.25">
      <c r="A541" s="299" t="str">
        <f>Recap!D546</f>
        <v>Dw_536</v>
      </c>
      <c r="B541" s="300">
        <f>Recap!AQ546</f>
        <v>0</v>
      </c>
      <c r="C541" s="300">
        <f>Recap!AR546</f>
        <v>0</v>
      </c>
      <c r="D541" s="300">
        <f>Recap!AS546</f>
        <v>0</v>
      </c>
      <c r="E541" s="301"/>
      <c r="F541" s="301"/>
      <c r="G541" s="301"/>
      <c r="H541" s="300">
        <f>Recap!AU546</f>
        <v>0</v>
      </c>
      <c r="I541" s="300">
        <f>Recap!AV546</f>
        <v>0</v>
      </c>
      <c r="J541" s="300">
        <f>Recap!AW546</f>
        <v>0</v>
      </c>
      <c r="K541" s="301"/>
      <c r="L541" s="301"/>
      <c r="M541" s="301"/>
      <c r="N541" s="300">
        <f>Recap!BB546</f>
        <v>0</v>
      </c>
      <c r="O541" s="300">
        <f>Recap!BC546</f>
        <v>0</v>
      </c>
      <c r="P541" s="300">
        <f>Recap!BD546</f>
        <v>0</v>
      </c>
      <c r="Q541" s="300"/>
      <c r="R541" s="300"/>
      <c r="S541" s="300"/>
      <c r="T541" s="300">
        <f>Recap!BF546</f>
        <v>0</v>
      </c>
      <c r="U541" s="300">
        <f>Recap!BG546</f>
        <v>0</v>
      </c>
      <c r="V541" s="300">
        <f>Recap!BH546</f>
        <v>0</v>
      </c>
      <c r="W541" s="300"/>
      <c r="X541" s="300"/>
      <c r="Y541" s="300"/>
      <c r="Z541" s="298">
        <f>Recap!AO546</f>
        <v>0</v>
      </c>
      <c r="AA541" s="302"/>
    </row>
    <row r="542" spans="1:27" s="312" customFormat="1" x14ac:dyDescent="0.25">
      <c r="A542" s="299" t="str">
        <f>Recap!D547</f>
        <v>Dw_537</v>
      </c>
      <c r="B542" s="300">
        <f>Recap!AQ547</f>
        <v>0</v>
      </c>
      <c r="C542" s="300">
        <f>Recap!AR547</f>
        <v>0</v>
      </c>
      <c r="D542" s="300">
        <f>Recap!AS547</f>
        <v>0</v>
      </c>
      <c r="E542" s="301"/>
      <c r="F542" s="301"/>
      <c r="G542" s="301"/>
      <c r="H542" s="300">
        <f>Recap!AU547</f>
        <v>0</v>
      </c>
      <c r="I542" s="300">
        <f>Recap!AV547</f>
        <v>0</v>
      </c>
      <c r="J542" s="300">
        <f>Recap!AW547</f>
        <v>0</v>
      </c>
      <c r="K542" s="301"/>
      <c r="L542" s="301"/>
      <c r="M542" s="301"/>
      <c r="N542" s="300">
        <f>Recap!BB547</f>
        <v>0</v>
      </c>
      <c r="O542" s="300">
        <f>Recap!BC547</f>
        <v>0</v>
      </c>
      <c r="P542" s="300">
        <f>Recap!BD547</f>
        <v>0</v>
      </c>
      <c r="Q542" s="300"/>
      <c r="R542" s="300"/>
      <c r="S542" s="300"/>
      <c r="T542" s="300">
        <f>Recap!BF547</f>
        <v>0</v>
      </c>
      <c r="U542" s="300">
        <f>Recap!BG547</f>
        <v>0</v>
      </c>
      <c r="V542" s="300">
        <f>Recap!BH547</f>
        <v>0</v>
      </c>
      <c r="W542" s="300"/>
      <c r="X542" s="300"/>
      <c r="Y542" s="300"/>
      <c r="Z542" s="298">
        <f>Recap!AO547</f>
        <v>0</v>
      </c>
      <c r="AA542" s="302"/>
    </row>
    <row r="543" spans="1:27" s="312" customFormat="1" x14ac:dyDescent="0.25">
      <c r="A543" s="299" t="str">
        <f>Recap!D548</f>
        <v>Dw_538</v>
      </c>
      <c r="B543" s="300">
        <f>Recap!AQ548</f>
        <v>0</v>
      </c>
      <c r="C543" s="300">
        <f>Recap!AR548</f>
        <v>0</v>
      </c>
      <c r="D543" s="300">
        <f>Recap!AS548</f>
        <v>0</v>
      </c>
      <c r="E543" s="301"/>
      <c r="F543" s="301"/>
      <c r="G543" s="301"/>
      <c r="H543" s="300">
        <f>Recap!AU548</f>
        <v>0</v>
      </c>
      <c r="I543" s="300">
        <f>Recap!AV548</f>
        <v>0</v>
      </c>
      <c r="J543" s="300">
        <f>Recap!AW548</f>
        <v>0</v>
      </c>
      <c r="K543" s="301"/>
      <c r="L543" s="301"/>
      <c r="M543" s="301"/>
      <c r="N543" s="300">
        <f>Recap!BB548</f>
        <v>0</v>
      </c>
      <c r="O543" s="300">
        <f>Recap!BC548</f>
        <v>0</v>
      </c>
      <c r="P543" s="300">
        <f>Recap!BD548</f>
        <v>0</v>
      </c>
      <c r="Q543" s="300"/>
      <c r="R543" s="300"/>
      <c r="S543" s="300"/>
      <c r="T543" s="300">
        <f>Recap!BF548</f>
        <v>0</v>
      </c>
      <c r="U543" s="300">
        <f>Recap!BG548</f>
        <v>0</v>
      </c>
      <c r="V543" s="300">
        <f>Recap!BH548</f>
        <v>0</v>
      </c>
      <c r="W543" s="300"/>
      <c r="X543" s="300"/>
      <c r="Y543" s="300"/>
      <c r="Z543" s="298">
        <f>Recap!AO548</f>
        <v>0</v>
      </c>
      <c r="AA543" s="302"/>
    </row>
    <row r="544" spans="1:27" s="312" customFormat="1" x14ac:dyDescent="0.25">
      <c r="A544" s="299" t="str">
        <f>Recap!D549</f>
        <v>Dw_539</v>
      </c>
      <c r="B544" s="300">
        <f>Recap!AQ549</f>
        <v>0</v>
      </c>
      <c r="C544" s="300">
        <f>Recap!AR549</f>
        <v>0</v>
      </c>
      <c r="D544" s="300">
        <f>Recap!AS549</f>
        <v>0</v>
      </c>
      <c r="E544" s="301"/>
      <c r="F544" s="301"/>
      <c r="G544" s="301"/>
      <c r="H544" s="300">
        <f>Recap!AU549</f>
        <v>0</v>
      </c>
      <c r="I544" s="300">
        <f>Recap!AV549</f>
        <v>0</v>
      </c>
      <c r="J544" s="300">
        <f>Recap!AW549</f>
        <v>0</v>
      </c>
      <c r="K544" s="301"/>
      <c r="L544" s="301"/>
      <c r="M544" s="301"/>
      <c r="N544" s="300">
        <f>Recap!BB549</f>
        <v>0</v>
      </c>
      <c r="O544" s="300">
        <f>Recap!BC549</f>
        <v>0</v>
      </c>
      <c r="P544" s="300">
        <f>Recap!BD549</f>
        <v>0</v>
      </c>
      <c r="Q544" s="300"/>
      <c r="R544" s="300"/>
      <c r="S544" s="300"/>
      <c r="T544" s="300">
        <f>Recap!BF549</f>
        <v>0</v>
      </c>
      <c r="U544" s="300">
        <f>Recap!BG549</f>
        <v>0</v>
      </c>
      <c r="V544" s="300">
        <f>Recap!BH549</f>
        <v>0</v>
      </c>
      <c r="W544" s="300"/>
      <c r="X544" s="300"/>
      <c r="Y544" s="300"/>
      <c r="Z544" s="298">
        <f>Recap!AO549</f>
        <v>0</v>
      </c>
      <c r="AA544" s="302"/>
    </row>
    <row r="545" spans="1:27" s="312" customFormat="1" x14ac:dyDescent="0.25">
      <c r="A545" s="299" t="str">
        <f>Recap!D550</f>
        <v>Dw_540</v>
      </c>
      <c r="B545" s="300">
        <f>Recap!AQ550</f>
        <v>0</v>
      </c>
      <c r="C545" s="300">
        <f>Recap!AR550</f>
        <v>0</v>
      </c>
      <c r="D545" s="300">
        <f>Recap!AS550</f>
        <v>0</v>
      </c>
      <c r="E545" s="301"/>
      <c r="F545" s="301"/>
      <c r="G545" s="301"/>
      <c r="H545" s="300">
        <f>Recap!AU550</f>
        <v>0</v>
      </c>
      <c r="I545" s="300">
        <f>Recap!AV550</f>
        <v>0</v>
      </c>
      <c r="J545" s="300">
        <f>Recap!AW550</f>
        <v>0</v>
      </c>
      <c r="K545" s="301"/>
      <c r="L545" s="301"/>
      <c r="M545" s="301"/>
      <c r="N545" s="300">
        <f>Recap!BB550</f>
        <v>0</v>
      </c>
      <c r="O545" s="300">
        <f>Recap!BC550</f>
        <v>0</v>
      </c>
      <c r="P545" s="300">
        <f>Recap!BD550</f>
        <v>0</v>
      </c>
      <c r="Q545" s="300"/>
      <c r="R545" s="300"/>
      <c r="S545" s="300"/>
      <c r="T545" s="300">
        <f>Recap!BF550</f>
        <v>0</v>
      </c>
      <c r="U545" s="300">
        <f>Recap!BG550</f>
        <v>0</v>
      </c>
      <c r="V545" s="300">
        <f>Recap!BH550</f>
        <v>0</v>
      </c>
      <c r="W545" s="300"/>
      <c r="X545" s="300"/>
      <c r="Y545" s="300"/>
      <c r="Z545" s="298">
        <f>Recap!AO550</f>
        <v>0</v>
      </c>
      <c r="AA545" s="302"/>
    </row>
    <row r="546" spans="1:27" s="312" customFormat="1" x14ac:dyDescent="0.25">
      <c r="A546" s="299" t="str">
        <f>Recap!D551</f>
        <v>Dw_541</v>
      </c>
      <c r="B546" s="300">
        <f>Recap!AQ551</f>
        <v>0</v>
      </c>
      <c r="C546" s="300">
        <f>Recap!AR551</f>
        <v>0</v>
      </c>
      <c r="D546" s="300">
        <f>Recap!AS551</f>
        <v>0</v>
      </c>
      <c r="E546" s="301"/>
      <c r="F546" s="301"/>
      <c r="G546" s="301"/>
      <c r="H546" s="300">
        <f>Recap!AU551</f>
        <v>0</v>
      </c>
      <c r="I546" s="300">
        <f>Recap!AV551</f>
        <v>0</v>
      </c>
      <c r="J546" s="300">
        <f>Recap!AW551</f>
        <v>0</v>
      </c>
      <c r="K546" s="301"/>
      <c r="L546" s="301"/>
      <c r="M546" s="301"/>
      <c r="N546" s="300">
        <f>Recap!BB551</f>
        <v>0</v>
      </c>
      <c r="O546" s="300">
        <f>Recap!BC551</f>
        <v>0</v>
      </c>
      <c r="P546" s="300">
        <f>Recap!BD551</f>
        <v>0</v>
      </c>
      <c r="Q546" s="300"/>
      <c r="R546" s="300"/>
      <c r="S546" s="300"/>
      <c r="T546" s="300">
        <f>Recap!BF551</f>
        <v>0</v>
      </c>
      <c r="U546" s="300">
        <f>Recap!BG551</f>
        <v>0</v>
      </c>
      <c r="V546" s="300">
        <f>Recap!BH551</f>
        <v>0</v>
      </c>
      <c r="W546" s="300"/>
      <c r="X546" s="300"/>
      <c r="Y546" s="300"/>
      <c r="Z546" s="298">
        <f>Recap!AO551</f>
        <v>0</v>
      </c>
      <c r="AA546" s="302"/>
    </row>
    <row r="547" spans="1:27" s="312" customFormat="1" x14ac:dyDescent="0.25">
      <c r="A547" s="299" t="str">
        <f>Recap!D552</f>
        <v>Dw_542</v>
      </c>
      <c r="B547" s="300">
        <f>Recap!AQ552</f>
        <v>0</v>
      </c>
      <c r="C547" s="300">
        <f>Recap!AR552</f>
        <v>0</v>
      </c>
      <c r="D547" s="300">
        <f>Recap!AS552</f>
        <v>0</v>
      </c>
      <c r="E547" s="301"/>
      <c r="F547" s="301"/>
      <c r="G547" s="301"/>
      <c r="H547" s="300">
        <f>Recap!AU552</f>
        <v>0</v>
      </c>
      <c r="I547" s="300">
        <f>Recap!AV552</f>
        <v>0</v>
      </c>
      <c r="J547" s="300">
        <f>Recap!AW552</f>
        <v>0</v>
      </c>
      <c r="K547" s="301"/>
      <c r="L547" s="301"/>
      <c r="M547" s="301"/>
      <c r="N547" s="300">
        <f>Recap!BB552</f>
        <v>0</v>
      </c>
      <c r="O547" s="300">
        <f>Recap!BC552</f>
        <v>0</v>
      </c>
      <c r="P547" s="300">
        <f>Recap!BD552</f>
        <v>0</v>
      </c>
      <c r="Q547" s="300"/>
      <c r="R547" s="300"/>
      <c r="S547" s="300"/>
      <c r="T547" s="300">
        <f>Recap!BF552</f>
        <v>0</v>
      </c>
      <c r="U547" s="300">
        <f>Recap!BG552</f>
        <v>0</v>
      </c>
      <c r="V547" s="300">
        <f>Recap!BH552</f>
        <v>0</v>
      </c>
      <c r="W547" s="300"/>
      <c r="X547" s="300"/>
      <c r="Y547" s="300"/>
      <c r="Z547" s="298">
        <f>Recap!AO552</f>
        <v>0</v>
      </c>
      <c r="AA547" s="302"/>
    </row>
    <row r="548" spans="1:27" s="312" customFormat="1" x14ac:dyDescent="0.25">
      <c r="A548" s="299" t="str">
        <f>Recap!D553</f>
        <v>Dw_543</v>
      </c>
      <c r="B548" s="300">
        <f>Recap!AQ553</f>
        <v>0</v>
      </c>
      <c r="C548" s="300">
        <f>Recap!AR553</f>
        <v>0</v>
      </c>
      <c r="D548" s="300">
        <f>Recap!AS553</f>
        <v>0</v>
      </c>
      <c r="E548" s="301"/>
      <c r="F548" s="301"/>
      <c r="G548" s="301"/>
      <c r="H548" s="300">
        <f>Recap!AU553</f>
        <v>0</v>
      </c>
      <c r="I548" s="300">
        <f>Recap!AV553</f>
        <v>0</v>
      </c>
      <c r="J548" s="300">
        <f>Recap!AW553</f>
        <v>0</v>
      </c>
      <c r="K548" s="301"/>
      <c r="L548" s="301"/>
      <c r="M548" s="301"/>
      <c r="N548" s="300">
        <f>Recap!BB553</f>
        <v>0</v>
      </c>
      <c r="O548" s="300">
        <f>Recap!BC553</f>
        <v>0</v>
      </c>
      <c r="P548" s="300">
        <f>Recap!BD553</f>
        <v>0</v>
      </c>
      <c r="Q548" s="300"/>
      <c r="R548" s="300"/>
      <c r="S548" s="300"/>
      <c r="T548" s="300">
        <f>Recap!BF553</f>
        <v>0</v>
      </c>
      <c r="U548" s="300">
        <f>Recap!BG553</f>
        <v>0</v>
      </c>
      <c r="V548" s="300">
        <f>Recap!BH553</f>
        <v>0</v>
      </c>
      <c r="W548" s="300"/>
      <c r="X548" s="300"/>
      <c r="Y548" s="300"/>
      <c r="Z548" s="298">
        <f>Recap!AO553</f>
        <v>0</v>
      </c>
      <c r="AA548" s="302"/>
    </row>
    <row r="549" spans="1:27" s="312" customFormat="1" x14ac:dyDescent="0.25">
      <c r="A549" s="299" t="str">
        <f>Recap!D554</f>
        <v>Dw_544</v>
      </c>
      <c r="B549" s="300">
        <f>Recap!AQ554</f>
        <v>0</v>
      </c>
      <c r="C549" s="300">
        <f>Recap!AR554</f>
        <v>0</v>
      </c>
      <c r="D549" s="300">
        <f>Recap!AS554</f>
        <v>0</v>
      </c>
      <c r="E549" s="301"/>
      <c r="F549" s="301"/>
      <c r="G549" s="301"/>
      <c r="H549" s="300">
        <f>Recap!AU554</f>
        <v>0</v>
      </c>
      <c r="I549" s="300">
        <f>Recap!AV554</f>
        <v>0</v>
      </c>
      <c r="J549" s="300">
        <f>Recap!AW554</f>
        <v>0</v>
      </c>
      <c r="K549" s="301"/>
      <c r="L549" s="301"/>
      <c r="M549" s="301"/>
      <c r="N549" s="300">
        <f>Recap!BB554</f>
        <v>0</v>
      </c>
      <c r="O549" s="300">
        <f>Recap!BC554</f>
        <v>0</v>
      </c>
      <c r="P549" s="300">
        <f>Recap!BD554</f>
        <v>0</v>
      </c>
      <c r="Q549" s="300"/>
      <c r="R549" s="300"/>
      <c r="S549" s="300"/>
      <c r="T549" s="300">
        <f>Recap!BF554</f>
        <v>0</v>
      </c>
      <c r="U549" s="300">
        <f>Recap!BG554</f>
        <v>0</v>
      </c>
      <c r="V549" s="300">
        <f>Recap!BH554</f>
        <v>0</v>
      </c>
      <c r="W549" s="300"/>
      <c r="X549" s="300"/>
      <c r="Y549" s="300"/>
      <c r="Z549" s="298">
        <f>Recap!AO554</f>
        <v>0</v>
      </c>
      <c r="AA549" s="302"/>
    </row>
    <row r="550" spans="1:27" s="312" customFormat="1" x14ac:dyDescent="0.25">
      <c r="A550" s="299" t="str">
        <f>Recap!D555</f>
        <v>Dw_545</v>
      </c>
      <c r="B550" s="300">
        <f>Recap!AQ555</f>
        <v>0</v>
      </c>
      <c r="C550" s="300">
        <f>Recap!AR555</f>
        <v>0</v>
      </c>
      <c r="D550" s="300">
        <f>Recap!AS555</f>
        <v>0</v>
      </c>
      <c r="E550" s="301"/>
      <c r="F550" s="301"/>
      <c r="G550" s="301"/>
      <c r="H550" s="300">
        <f>Recap!AU555</f>
        <v>0</v>
      </c>
      <c r="I550" s="300">
        <f>Recap!AV555</f>
        <v>0</v>
      </c>
      <c r="J550" s="300">
        <f>Recap!AW555</f>
        <v>0</v>
      </c>
      <c r="K550" s="301"/>
      <c r="L550" s="301"/>
      <c r="M550" s="301"/>
      <c r="N550" s="300">
        <f>Recap!BB555</f>
        <v>0</v>
      </c>
      <c r="O550" s="300">
        <f>Recap!BC555</f>
        <v>0</v>
      </c>
      <c r="P550" s="300">
        <f>Recap!BD555</f>
        <v>0</v>
      </c>
      <c r="Q550" s="300"/>
      <c r="R550" s="300"/>
      <c r="S550" s="300"/>
      <c r="T550" s="300">
        <f>Recap!BF555</f>
        <v>0</v>
      </c>
      <c r="U550" s="300">
        <f>Recap!BG555</f>
        <v>0</v>
      </c>
      <c r="V550" s="300">
        <f>Recap!BH555</f>
        <v>0</v>
      </c>
      <c r="W550" s="300"/>
      <c r="X550" s="300"/>
      <c r="Y550" s="300"/>
      <c r="Z550" s="298">
        <f>Recap!AO555</f>
        <v>0</v>
      </c>
      <c r="AA550" s="302"/>
    </row>
    <row r="551" spans="1:27" s="312" customFormat="1" x14ac:dyDescent="0.25">
      <c r="A551" s="299" t="str">
        <f>Recap!D556</f>
        <v>Dw_546</v>
      </c>
      <c r="B551" s="300">
        <f>Recap!AQ556</f>
        <v>0</v>
      </c>
      <c r="C551" s="300">
        <f>Recap!AR556</f>
        <v>0</v>
      </c>
      <c r="D551" s="300">
        <f>Recap!AS556</f>
        <v>0</v>
      </c>
      <c r="E551" s="301"/>
      <c r="F551" s="301"/>
      <c r="G551" s="301"/>
      <c r="H551" s="300">
        <f>Recap!AU556</f>
        <v>0</v>
      </c>
      <c r="I551" s="300">
        <f>Recap!AV556</f>
        <v>0</v>
      </c>
      <c r="J551" s="300">
        <f>Recap!AW556</f>
        <v>0</v>
      </c>
      <c r="K551" s="301"/>
      <c r="L551" s="301"/>
      <c r="M551" s="301"/>
      <c r="N551" s="300">
        <f>Recap!BB556</f>
        <v>0</v>
      </c>
      <c r="O551" s="300">
        <f>Recap!BC556</f>
        <v>0</v>
      </c>
      <c r="P551" s="300">
        <f>Recap!BD556</f>
        <v>0</v>
      </c>
      <c r="Q551" s="300"/>
      <c r="R551" s="300"/>
      <c r="S551" s="300"/>
      <c r="T551" s="300">
        <f>Recap!BF556</f>
        <v>0</v>
      </c>
      <c r="U551" s="300">
        <f>Recap!BG556</f>
        <v>0</v>
      </c>
      <c r="V551" s="300">
        <f>Recap!BH556</f>
        <v>0</v>
      </c>
      <c r="W551" s="300"/>
      <c r="X551" s="300"/>
      <c r="Y551" s="300"/>
      <c r="Z551" s="298">
        <f>Recap!AO556</f>
        <v>0</v>
      </c>
      <c r="AA551" s="302"/>
    </row>
    <row r="552" spans="1:27" s="312" customFormat="1" x14ac:dyDescent="0.25">
      <c r="A552" s="299" t="str">
        <f>Recap!D557</f>
        <v>Dw_547</v>
      </c>
      <c r="B552" s="300">
        <f>Recap!AQ557</f>
        <v>0</v>
      </c>
      <c r="C552" s="300">
        <f>Recap!AR557</f>
        <v>0</v>
      </c>
      <c r="D552" s="300">
        <f>Recap!AS557</f>
        <v>0</v>
      </c>
      <c r="E552" s="301"/>
      <c r="F552" s="301"/>
      <c r="G552" s="301"/>
      <c r="H552" s="300">
        <f>Recap!AU557</f>
        <v>0</v>
      </c>
      <c r="I552" s="300">
        <f>Recap!AV557</f>
        <v>0</v>
      </c>
      <c r="J552" s="300">
        <f>Recap!AW557</f>
        <v>0</v>
      </c>
      <c r="K552" s="301"/>
      <c r="L552" s="301"/>
      <c r="M552" s="301"/>
      <c r="N552" s="300">
        <f>Recap!BB557</f>
        <v>0</v>
      </c>
      <c r="O552" s="300">
        <f>Recap!BC557</f>
        <v>0</v>
      </c>
      <c r="P552" s="300">
        <f>Recap!BD557</f>
        <v>0</v>
      </c>
      <c r="Q552" s="300"/>
      <c r="R552" s="300"/>
      <c r="S552" s="300"/>
      <c r="T552" s="300">
        <f>Recap!BF557</f>
        <v>0</v>
      </c>
      <c r="U552" s="300">
        <f>Recap!BG557</f>
        <v>0</v>
      </c>
      <c r="V552" s="300">
        <f>Recap!BH557</f>
        <v>0</v>
      </c>
      <c r="W552" s="300"/>
      <c r="X552" s="300"/>
      <c r="Y552" s="300"/>
      <c r="Z552" s="298">
        <f>Recap!AO557</f>
        <v>0</v>
      </c>
      <c r="AA552" s="302"/>
    </row>
    <row r="553" spans="1:27" s="312" customFormat="1" x14ac:dyDescent="0.25">
      <c r="A553" s="299" t="str">
        <f>Recap!D558</f>
        <v>Dw_548</v>
      </c>
      <c r="B553" s="300">
        <f>Recap!AQ558</f>
        <v>0</v>
      </c>
      <c r="C553" s="300">
        <f>Recap!AR558</f>
        <v>0</v>
      </c>
      <c r="D553" s="300">
        <f>Recap!AS558</f>
        <v>0</v>
      </c>
      <c r="E553" s="301"/>
      <c r="F553" s="301"/>
      <c r="G553" s="301"/>
      <c r="H553" s="300">
        <f>Recap!AU558</f>
        <v>0</v>
      </c>
      <c r="I553" s="300">
        <f>Recap!AV558</f>
        <v>0</v>
      </c>
      <c r="J553" s="300">
        <f>Recap!AW558</f>
        <v>0</v>
      </c>
      <c r="K553" s="301"/>
      <c r="L553" s="301"/>
      <c r="M553" s="301"/>
      <c r="N553" s="300">
        <f>Recap!BB558</f>
        <v>0</v>
      </c>
      <c r="O553" s="300">
        <f>Recap!BC558</f>
        <v>0</v>
      </c>
      <c r="P553" s="300">
        <f>Recap!BD558</f>
        <v>0</v>
      </c>
      <c r="Q553" s="300"/>
      <c r="R553" s="300"/>
      <c r="S553" s="300"/>
      <c r="T553" s="300">
        <f>Recap!BF558</f>
        <v>0</v>
      </c>
      <c r="U553" s="300">
        <f>Recap!BG558</f>
        <v>0</v>
      </c>
      <c r="V553" s="300">
        <f>Recap!BH558</f>
        <v>0</v>
      </c>
      <c r="W553" s="300"/>
      <c r="X553" s="300"/>
      <c r="Y553" s="300"/>
      <c r="Z553" s="298">
        <f>Recap!AO558</f>
        <v>0</v>
      </c>
      <c r="AA553" s="302"/>
    </row>
    <row r="554" spans="1:27" s="312" customFormat="1" x14ac:dyDescent="0.25">
      <c r="A554" s="299" t="str">
        <f>Recap!D559</f>
        <v>Dw_549</v>
      </c>
      <c r="B554" s="300">
        <f>Recap!AQ559</f>
        <v>0</v>
      </c>
      <c r="C554" s="300">
        <f>Recap!AR559</f>
        <v>0</v>
      </c>
      <c r="D554" s="300">
        <f>Recap!AS559</f>
        <v>0</v>
      </c>
      <c r="E554" s="301"/>
      <c r="F554" s="301"/>
      <c r="G554" s="301"/>
      <c r="H554" s="300">
        <f>Recap!AU559</f>
        <v>0</v>
      </c>
      <c r="I554" s="300">
        <f>Recap!AV559</f>
        <v>0</v>
      </c>
      <c r="J554" s="300">
        <f>Recap!AW559</f>
        <v>0</v>
      </c>
      <c r="K554" s="301"/>
      <c r="L554" s="301"/>
      <c r="M554" s="301"/>
      <c r="N554" s="300">
        <f>Recap!BB559</f>
        <v>0</v>
      </c>
      <c r="O554" s="300">
        <f>Recap!BC559</f>
        <v>0</v>
      </c>
      <c r="P554" s="300">
        <f>Recap!BD559</f>
        <v>0</v>
      </c>
      <c r="Q554" s="300"/>
      <c r="R554" s="300"/>
      <c r="S554" s="300"/>
      <c r="T554" s="300">
        <f>Recap!BF559</f>
        <v>0</v>
      </c>
      <c r="U554" s="300">
        <f>Recap!BG559</f>
        <v>0</v>
      </c>
      <c r="V554" s="300">
        <f>Recap!BH559</f>
        <v>0</v>
      </c>
      <c r="W554" s="300"/>
      <c r="X554" s="300"/>
      <c r="Y554" s="300"/>
      <c r="Z554" s="298">
        <f>Recap!AO559</f>
        <v>0</v>
      </c>
      <c r="AA554" s="302"/>
    </row>
    <row r="555" spans="1:27" s="312" customFormat="1" x14ac:dyDescent="0.25">
      <c r="A555" s="299" t="str">
        <f>Recap!D560</f>
        <v>Dw_550</v>
      </c>
      <c r="B555" s="300">
        <f>Recap!AQ560</f>
        <v>0</v>
      </c>
      <c r="C555" s="300">
        <f>Recap!AR560</f>
        <v>0</v>
      </c>
      <c r="D555" s="300">
        <f>Recap!AS560</f>
        <v>0</v>
      </c>
      <c r="E555" s="301"/>
      <c r="F555" s="301"/>
      <c r="G555" s="301"/>
      <c r="H555" s="300">
        <f>Recap!AU560</f>
        <v>0</v>
      </c>
      <c r="I555" s="300">
        <f>Recap!AV560</f>
        <v>0</v>
      </c>
      <c r="J555" s="300">
        <f>Recap!AW560</f>
        <v>0</v>
      </c>
      <c r="K555" s="301"/>
      <c r="L555" s="301"/>
      <c r="M555" s="301"/>
      <c r="N555" s="300">
        <f>Recap!BB560</f>
        <v>0</v>
      </c>
      <c r="O555" s="300">
        <f>Recap!BC560</f>
        <v>0</v>
      </c>
      <c r="P555" s="300">
        <f>Recap!BD560</f>
        <v>0</v>
      </c>
      <c r="Q555" s="300"/>
      <c r="R555" s="300"/>
      <c r="S555" s="300"/>
      <c r="T555" s="300">
        <f>Recap!BF560</f>
        <v>0</v>
      </c>
      <c r="U555" s="300">
        <f>Recap!BG560</f>
        <v>0</v>
      </c>
      <c r="V555" s="300">
        <f>Recap!BH560</f>
        <v>0</v>
      </c>
      <c r="W555" s="300"/>
      <c r="X555" s="300"/>
      <c r="Y555" s="300"/>
      <c r="Z555" s="298">
        <f>Recap!AO560</f>
        <v>0</v>
      </c>
      <c r="AA555" s="302"/>
    </row>
    <row r="556" spans="1:27" s="312" customFormat="1" x14ac:dyDescent="0.25">
      <c r="A556" s="299" t="str">
        <f>Recap!D561</f>
        <v>Dw_551</v>
      </c>
      <c r="B556" s="300">
        <f>Recap!AQ561</f>
        <v>0</v>
      </c>
      <c r="C556" s="300">
        <f>Recap!AR561</f>
        <v>0</v>
      </c>
      <c r="D556" s="300">
        <f>Recap!AS561</f>
        <v>0</v>
      </c>
      <c r="E556" s="301"/>
      <c r="F556" s="301"/>
      <c r="G556" s="301"/>
      <c r="H556" s="300">
        <f>Recap!AU561</f>
        <v>0</v>
      </c>
      <c r="I556" s="300">
        <f>Recap!AV561</f>
        <v>0</v>
      </c>
      <c r="J556" s="300">
        <f>Recap!AW561</f>
        <v>0</v>
      </c>
      <c r="K556" s="301"/>
      <c r="L556" s="301"/>
      <c r="M556" s="301"/>
      <c r="N556" s="300">
        <f>Recap!BB561</f>
        <v>0</v>
      </c>
      <c r="O556" s="300">
        <f>Recap!BC561</f>
        <v>0</v>
      </c>
      <c r="P556" s="300">
        <f>Recap!BD561</f>
        <v>0</v>
      </c>
      <c r="Q556" s="300"/>
      <c r="R556" s="300"/>
      <c r="S556" s="300"/>
      <c r="T556" s="300">
        <f>Recap!BF561</f>
        <v>0</v>
      </c>
      <c r="U556" s="300">
        <f>Recap!BG561</f>
        <v>0</v>
      </c>
      <c r="V556" s="300">
        <f>Recap!BH561</f>
        <v>0</v>
      </c>
      <c r="W556" s="300"/>
      <c r="X556" s="300"/>
      <c r="Y556" s="300"/>
      <c r="Z556" s="298">
        <f>Recap!AO561</f>
        <v>0</v>
      </c>
      <c r="AA556" s="302"/>
    </row>
    <row r="557" spans="1:27" s="312" customFormat="1" x14ac:dyDescent="0.25">
      <c r="A557" s="299" t="str">
        <f>Recap!D562</f>
        <v>Dw_552</v>
      </c>
      <c r="B557" s="300">
        <f>Recap!AQ562</f>
        <v>0</v>
      </c>
      <c r="C557" s="300">
        <f>Recap!AR562</f>
        <v>0</v>
      </c>
      <c r="D557" s="300">
        <f>Recap!AS562</f>
        <v>0</v>
      </c>
      <c r="E557" s="301"/>
      <c r="F557" s="301"/>
      <c r="G557" s="301"/>
      <c r="H557" s="300">
        <f>Recap!AU562</f>
        <v>0</v>
      </c>
      <c r="I557" s="300">
        <f>Recap!AV562</f>
        <v>0</v>
      </c>
      <c r="J557" s="300">
        <f>Recap!AW562</f>
        <v>0</v>
      </c>
      <c r="K557" s="301"/>
      <c r="L557" s="301"/>
      <c r="M557" s="301"/>
      <c r="N557" s="300">
        <f>Recap!BB562</f>
        <v>0</v>
      </c>
      <c r="O557" s="300">
        <f>Recap!BC562</f>
        <v>0</v>
      </c>
      <c r="P557" s="300">
        <f>Recap!BD562</f>
        <v>0</v>
      </c>
      <c r="Q557" s="300"/>
      <c r="R557" s="300"/>
      <c r="S557" s="300"/>
      <c r="T557" s="300">
        <f>Recap!BF562</f>
        <v>0</v>
      </c>
      <c r="U557" s="300">
        <f>Recap!BG562</f>
        <v>0</v>
      </c>
      <c r="V557" s="300">
        <f>Recap!BH562</f>
        <v>0</v>
      </c>
      <c r="W557" s="300"/>
      <c r="X557" s="300"/>
      <c r="Y557" s="300"/>
      <c r="Z557" s="298">
        <f>Recap!AO562</f>
        <v>0</v>
      </c>
      <c r="AA557" s="302"/>
    </row>
    <row r="558" spans="1:27" s="312" customFormat="1" x14ac:dyDescent="0.25">
      <c r="A558" s="299" t="str">
        <f>Recap!D563</f>
        <v>Dw_553</v>
      </c>
      <c r="B558" s="300">
        <f>Recap!AQ563</f>
        <v>0</v>
      </c>
      <c r="C558" s="300">
        <f>Recap!AR563</f>
        <v>0</v>
      </c>
      <c r="D558" s="300">
        <f>Recap!AS563</f>
        <v>0</v>
      </c>
      <c r="E558" s="301"/>
      <c r="F558" s="301"/>
      <c r="G558" s="301"/>
      <c r="H558" s="300">
        <f>Recap!AU563</f>
        <v>0</v>
      </c>
      <c r="I558" s="300">
        <f>Recap!AV563</f>
        <v>0</v>
      </c>
      <c r="J558" s="300">
        <f>Recap!AW563</f>
        <v>0</v>
      </c>
      <c r="K558" s="301"/>
      <c r="L558" s="301"/>
      <c r="M558" s="301"/>
      <c r="N558" s="300">
        <f>Recap!BB563</f>
        <v>0</v>
      </c>
      <c r="O558" s="300">
        <f>Recap!BC563</f>
        <v>0</v>
      </c>
      <c r="P558" s="300">
        <f>Recap!BD563</f>
        <v>0</v>
      </c>
      <c r="Q558" s="300"/>
      <c r="R558" s="300"/>
      <c r="S558" s="300"/>
      <c r="T558" s="300">
        <f>Recap!BF563</f>
        <v>0</v>
      </c>
      <c r="U558" s="300">
        <f>Recap!BG563</f>
        <v>0</v>
      </c>
      <c r="V558" s="300">
        <f>Recap!BH563</f>
        <v>0</v>
      </c>
      <c r="W558" s="300"/>
      <c r="X558" s="300"/>
      <c r="Y558" s="300"/>
      <c r="Z558" s="298">
        <f>Recap!AO563</f>
        <v>0</v>
      </c>
      <c r="AA558" s="302"/>
    </row>
    <row r="559" spans="1:27" s="312" customFormat="1" x14ac:dyDescent="0.25">
      <c r="A559" s="299" t="str">
        <f>Recap!D564</f>
        <v>Dw_554</v>
      </c>
      <c r="B559" s="300">
        <f>Recap!AQ564</f>
        <v>0</v>
      </c>
      <c r="C559" s="300">
        <f>Recap!AR564</f>
        <v>0</v>
      </c>
      <c r="D559" s="300">
        <f>Recap!AS564</f>
        <v>0</v>
      </c>
      <c r="E559" s="301"/>
      <c r="F559" s="301"/>
      <c r="G559" s="301"/>
      <c r="H559" s="300">
        <f>Recap!AU564</f>
        <v>0</v>
      </c>
      <c r="I559" s="300">
        <f>Recap!AV564</f>
        <v>0</v>
      </c>
      <c r="J559" s="300">
        <f>Recap!AW564</f>
        <v>0</v>
      </c>
      <c r="K559" s="301"/>
      <c r="L559" s="301"/>
      <c r="M559" s="301"/>
      <c r="N559" s="300">
        <f>Recap!BB564</f>
        <v>0</v>
      </c>
      <c r="O559" s="300">
        <f>Recap!BC564</f>
        <v>0</v>
      </c>
      <c r="P559" s="300">
        <f>Recap!BD564</f>
        <v>0</v>
      </c>
      <c r="Q559" s="300"/>
      <c r="R559" s="300"/>
      <c r="S559" s="300"/>
      <c r="T559" s="300">
        <f>Recap!BF564</f>
        <v>0</v>
      </c>
      <c r="U559" s="300">
        <f>Recap!BG564</f>
        <v>0</v>
      </c>
      <c r="V559" s="300">
        <f>Recap!BH564</f>
        <v>0</v>
      </c>
      <c r="W559" s="300"/>
      <c r="X559" s="300"/>
      <c r="Y559" s="300"/>
      <c r="Z559" s="298">
        <f>Recap!AO564</f>
        <v>0</v>
      </c>
      <c r="AA559" s="302"/>
    </row>
    <row r="560" spans="1:27" s="312" customFormat="1" x14ac:dyDescent="0.25">
      <c r="A560" s="299" t="str">
        <f>Recap!D565</f>
        <v>Dw_555</v>
      </c>
      <c r="B560" s="300">
        <f>Recap!AQ565</f>
        <v>0</v>
      </c>
      <c r="C560" s="300">
        <f>Recap!AR565</f>
        <v>0</v>
      </c>
      <c r="D560" s="300">
        <f>Recap!AS565</f>
        <v>0</v>
      </c>
      <c r="E560" s="301"/>
      <c r="F560" s="301"/>
      <c r="G560" s="301"/>
      <c r="H560" s="300">
        <f>Recap!AU565</f>
        <v>0</v>
      </c>
      <c r="I560" s="300">
        <f>Recap!AV565</f>
        <v>0</v>
      </c>
      <c r="J560" s="300">
        <f>Recap!AW565</f>
        <v>0</v>
      </c>
      <c r="K560" s="301"/>
      <c r="L560" s="301"/>
      <c r="M560" s="301"/>
      <c r="N560" s="300">
        <f>Recap!BB565</f>
        <v>0</v>
      </c>
      <c r="O560" s="300">
        <f>Recap!BC565</f>
        <v>0</v>
      </c>
      <c r="P560" s="300">
        <f>Recap!BD565</f>
        <v>0</v>
      </c>
      <c r="Q560" s="300"/>
      <c r="R560" s="300"/>
      <c r="S560" s="300"/>
      <c r="T560" s="300">
        <f>Recap!BF565</f>
        <v>0</v>
      </c>
      <c r="U560" s="300">
        <f>Recap!BG565</f>
        <v>0</v>
      </c>
      <c r="V560" s="300">
        <f>Recap!BH565</f>
        <v>0</v>
      </c>
      <c r="W560" s="300"/>
      <c r="X560" s="300"/>
      <c r="Y560" s="300"/>
      <c r="Z560" s="298">
        <f>Recap!AO565</f>
        <v>0</v>
      </c>
      <c r="AA560" s="302"/>
    </row>
    <row r="561" spans="1:27" s="312" customFormat="1" x14ac:dyDescent="0.25">
      <c r="A561" s="299" t="str">
        <f>Recap!D566</f>
        <v>Dw_556</v>
      </c>
      <c r="B561" s="300">
        <f>Recap!AQ566</f>
        <v>0</v>
      </c>
      <c r="C561" s="300">
        <f>Recap!AR566</f>
        <v>0</v>
      </c>
      <c r="D561" s="300">
        <f>Recap!AS566</f>
        <v>0</v>
      </c>
      <c r="E561" s="301"/>
      <c r="F561" s="301"/>
      <c r="G561" s="301"/>
      <c r="H561" s="300">
        <f>Recap!AU566</f>
        <v>0</v>
      </c>
      <c r="I561" s="300">
        <f>Recap!AV566</f>
        <v>0</v>
      </c>
      <c r="J561" s="300">
        <f>Recap!AW566</f>
        <v>0</v>
      </c>
      <c r="K561" s="301"/>
      <c r="L561" s="301"/>
      <c r="M561" s="301"/>
      <c r="N561" s="300">
        <f>Recap!BB566</f>
        <v>0</v>
      </c>
      <c r="O561" s="300">
        <f>Recap!BC566</f>
        <v>0</v>
      </c>
      <c r="P561" s="300">
        <f>Recap!BD566</f>
        <v>0</v>
      </c>
      <c r="Q561" s="300"/>
      <c r="R561" s="300"/>
      <c r="S561" s="300"/>
      <c r="T561" s="300">
        <f>Recap!BF566</f>
        <v>0</v>
      </c>
      <c r="U561" s="300">
        <f>Recap!BG566</f>
        <v>0</v>
      </c>
      <c r="V561" s="300">
        <f>Recap!BH566</f>
        <v>0</v>
      </c>
      <c r="W561" s="300"/>
      <c r="X561" s="300"/>
      <c r="Y561" s="300"/>
      <c r="Z561" s="298">
        <f>Recap!AO566</f>
        <v>0</v>
      </c>
      <c r="AA561" s="302"/>
    </row>
    <row r="562" spans="1:27" s="312" customFormat="1" x14ac:dyDescent="0.25">
      <c r="A562" s="299" t="str">
        <f>Recap!D567</f>
        <v>Dw_557</v>
      </c>
      <c r="B562" s="300">
        <f>Recap!AQ567</f>
        <v>0</v>
      </c>
      <c r="C562" s="300">
        <f>Recap!AR567</f>
        <v>0</v>
      </c>
      <c r="D562" s="300">
        <f>Recap!AS567</f>
        <v>0</v>
      </c>
      <c r="E562" s="301"/>
      <c r="F562" s="301"/>
      <c r="G562" s="301"/>
      <c r="H562" s="300">
        <f>Recap!AU567</f>
        <v>0</v>
      </c>
      <c r="I562" s="300">
        <f>Recap!AV567</f>
        <v>0</v>
      </c>
      <c r="J562" s="300">
        <f>Recap!AW567</f>
        <v>0</v>
      </c>
      <c r="K562" s="301"/>
      <c r="L562" s="301"/>
      <c r="M562" s="301"/>
      <c r="N562" s="300">
        <f>Recap!BB567</f>
        <v>0</v>
      </c>
      <c r="O562" s="300">
        <f>Recap!BC567</f>
        <v>0</v>
      </c>
      <c r="P562" s="300">
        <f>Recap!BD567</f>
        <v>0</v>
      </c>
      <c r="Q562" s="300"/>
      <c r="R562" s="300"/>
      <c r="S562" s="300"/>
      <c r="T562" s="300">
        <f>Recap!BF567</f>
        <v>0</v>
      </c>
      <c r="U562" s="300">
        <f>Recap!BG567</f>
        <v>0</v>
      </c>
      <c r="V562" s="300">
        <f>Recap!BH567</f>
        <v>0</v>
      </c>
      <c r="W562" s="300"/>
      <c r="X562" s="300"/>
      <c r="Y562" s="300"/>
      <c r="Z562" s="298">
        <f>Recap!AO567</f>
        <v>0</v>
      </c>
      <c r="AA562" s="302"/>
    </row>
    <row r="563" spans="1:27" s="312" customFormat="1" x14ac:dyDescent="0.25">
      <c r="A563" s="299" t="str">
        <f>Recap!D568</f>
        <v>Dw_558</v>
      </c>
      <c r="B563" s="300">
        <f>Recap!AQ568</f>
        <v>0</v>
      </c>
      <c r="C563" s="300">
        <f>Recap!AR568</f>
        <v>0</v>
      </c>
      <c r="D563" s="300">
        <f>Recap!AS568</f>
        <v>0</v>
      </c>
      <c r="E563" s="301"/>
      <c r="F563" s="301"/>
      <c r="G563" s="301"/>
      <c r="H563" s="300">
        <f>Recap!AU568</f>
        <v>0</v>
      </c>
      <c r="I563" s="300">
        <f>Recap!AV568</f>
        <v>0</v>
      </c>
      <c r="J563" s="300">
        <f>Recap!AW568</f>
        <v>0</v>
      </c>
      <c r="K563" s="301"/>
      <c r="L563" s="301"/>
      <c r="M563" s="301"/>
      <c r="N563" s="300">
        <f>Recap!BB568</f>
        <v>0</v>
      </c>
      <c r="O563" s="300">
        <f>Recap!BC568</f>
        <v>0</v>
      </c>
      <c r="P563" s="300">
        <f>Recap!BD568</f>
        <v>0</v>
      </c>
      <c r="Q563" s="300"/>
      <c r="R563" s="300"/>
      <c r="S563" s="300"/>
      <c r="T563" s="300">
        <f>Recap!BF568</f>
        <v>0</v>
      </c>
      <c r="U563" s="300">
        <f>Recap!BG568</f>
        <v>0</v>
      </c>
      <c r="V563" s="300">
        <f>Recap!BH568</f>
        <v>0</v>
      </c>
      <c r="W563" s="300"/>
      <c r="X563" s="300"/>
      <c r="Y563" s="300"/>
      <c r="Z563" s="298">
        <f>Recap!AO568</f>
        <v>0</v>
      </c>
      <c r="AA563" s="302"/>
    </row>
    <row r="564" spans="1:27" s="312" customFormat="1" x14ac:dyDescent="0.25">
      <c r="A564" s="299" t="str">
        <f>Recap!D569</f>
        <v>Dw_559</v>
      </c>
      <c r="B564" s="300">
        <f>Recap!AQ569</f>
        <v>0</v>
      </c>
      <c r="C564" s="300">
        <f>Recap!AR569</f>
        <v>0</v>
      </c>
      <c r="D564" s="300">
        <f>Recap!AS569</f>
        <v>0</v>
      </c>
      <c r="E564" s="301"/>
      <c r="F564" s="301"/>
      <c r="G564" s="301"/>
      <c r="H564" s="300">
        <f>Recap!AU569</f>
        <v>0</v>
      </c>
      <c r="I564" s="300">
        <f>Recap!AV569</f>
        <v>0</v>
      </c>
      <c r="J564" s="300">
        <f>Recap!AW569</f>
        <v>0</v>
      </c>
      <c r="K564" s="301"/>
      <c r="L564" s="301"/>
      <c r="M564" s="301"/>
      <c r="N564" s="300">
        <f>Recap!BB569</f>
        <v>0</v>
      </c>
      <c r="O564" s="300">
        <f>Recap!BC569</f>
        <v>0</v>
      </c>
      <c r="P564" s="300">
        <f>Recap!BD569</f>
        <v>0</v>
      </c>
      <c r="Q564" s="300"/>
      <c r="R564" s="300"/>
      <c r="S564" s="300"/>
      <c r="T564" s="300">
        <f>Recap!BF569</f>
        <v>0</v>
      </c>
      <c r="U564" s="300">
        <f>Recap!BG569</f>
        <v>0</v>
      </c>
      <c r="V564" s="300">
        <f>Recap!BH569</f>
        <v>0</v>
      </c>
      <c r="W564" s="300"/>
      <c r="X564" s="300"/>
      <c r="Y564" s="300"/>
      <c r="Z564" s="298">
        <f>Recap!AO569</f>
        <v>0</v>
      </c>
      <c r="AA564" s="302"/>
    </row>
    <row r="565" spans="1:27" s="312" customFormat="1" x14ac:dyDescent="0.25">
      <c r="A565" s="299" t="str">
        <f>Recap!D570</f>
        <v>Dw_560</v>
      </c>
      <c r="B565" s="300">
        <f>Recap!AQ570</f>
        <v>0</v>
      </c>
      <c r="C565" s="300">
        <f>Recap!AR570</f>
        <v>0</v>
      </c>
      <c r="D565" s="300">
        <f>Recap!AS570</f>
        <v>0</v>
      </c>
      <c r="E565" s="301"/>
      <c r="F565" s="301"/>
      <c r="G565" s="301"/>
      <c r="H565" s="300">
        <f>Recap!AU570</f>
        <v>0</v>
      </c>
      <c r="I565" s="300">
        <f>Recap!AV570</f>
        <v>0</v>
      </c>
      <c r="J565" s="300">
        <f>Recap!AW570</f>
        <v>0</v>
      </c>
      <c r="K565" s="301"/>
      <c r="L565" s="301"/>
      <c r="M565" s="301"/>
      <c r="N565" s="300">
        <f>Recap!BB570</f>
        <v>0</v>
      </c>
      <c r="O565" s="300">
        <f>Recap!BC570</f>
        <v>0</v>
      </c>
      <c r="P565" s="300">
        <f>Recap!BD570</f>
        <v>0</v>
      </c>
      <c r="Q565" s="300"/>
      <c r="R565" s="300"/>
      <c r="S565" s="300"/>
      <c r="T565" s="300">
        <f>Recap!BF570</f>
        <v>0</v>
      </c>
      <c r="U565" s="300">
        <f>Recap!BG570</f>
        <v>0</v>
      </c>
      <c r="V565" s="300">
        <f>Recap!BH570</f>
        <v>0</v>
      </c>
      <c r="W565" s="300"/>
      <c r="X565" s="300"/>
      <c r="Y565" s="300"/>
      <c r="Z565" s="298">
        <f>Recap!AO570</f>
        <v>0</v>
      </c>
      <c r="AA565" s="302"/>
    </row>
    <row r="566" spans="1:27" s="312" customFormat="1" x14ac:dyDescent="0.25">
      <c r="A566" s="299" t="str">
        <f>Recap!D571</f>
        <v>Dw_561</v>
      </c>
      <c r="B566" s="300">
        <f>Recap!AQ571</f>
        <v>0</v>
      </c>
      <c r="C566" s="300">
        <f>Recap!AR571</f>
        <v>0</v>
      </c>
      <c r="D566" s="300">
        <f>Recap!AS571</f>
        <v>0</v>
      </c>
      <c r="E566" s="301"/>
      <c r="F566" s="301"/>
      <c r="G566" s="301"/>
      <c r="H566" s="300">
        <f>Recap!AU571</f>
        <v>0</v>
      </c>
      <c r="I566" s="300">
        <f>Recap!AV571</f>
        <v>0</v>
      </c>
      <c r="J566" s="300">
        <f>Recap!AW571</f>
        <v>0</v>
      </c>
      <c r="K566" s="301"/>
      <c r="L566" s="301"/>
      <c r="M566" s="301"/>
      <c r="N566" s="300">
        <f>Recap!BB571</f>
        <v>0</v>
      </c>
      <c r="O566" s="300">
        <f>Recap!BC571</f>
        <v>0</v>
      </c>
      <c r="P566" s="300">
        <f>Recap!BD571</f>
        <v>0</v>
      </c>
      <c r="Q566" s="300"/>
      <c r="R566" s="300"/>
      <c r="S566" s="300"/>
      <c r="T566" s="300">
        <f>Recap!BF571</f>
        <v>0</v>
      </c>
      <c r="U566" s="300">
        <f>Recap!BG571</f>
        <v>0</v>
      </c>
      <c r="V566" s="300">
        <f>Recap!BH571</f>
        <v>0</v>
      </c>
      <c r="W566" s="300"/>
      <c r="X566" s="300"/>
      <c r="Y566" s="300"/>
      <c r="Z566" s="298">
        <f>Recap!AO571</f>
        <v>0</v>
      </c>
      <c r="AA566" s="302"/>
    </row>
    <row r="567" spans="1:27" s="312" customFormat="1" x14ac:dyDescent="0.25">
      <c r="A567" s="299" t="str">
        <f>Recap!D572</f>
        <v>Dw_562</v>
      </c>
      <c r="B567" s="300">
        <f>Recap!AQ572</f>
        <v>0</v>
      </c>
      <c r="C567" s="300">
        <f>Recap!AR572</f>
        <v>0</v>
      </c>
      <c r="D567" s="300">
        <f>Recap!AS572</f>
        <v>0</v>
      </c>
      <c r="E567" s="301"/>
      <c r="F567" s="301"/>
      <c r="G567" s="301"/>
      <c r="H567" s="300">
        <f>Recap!AU572</f>
        <v>0</v>
      </c>
      <c r="I567" s="300">
        <f>Recap!AV572</f>
        <v>0</v>
      </c>
      <c r="J567" s="300">
        <f>Recap!AW572</f>
        <v>0</v>
      </c>
      <c r="K567" s="301"/>
      <c r="L567" s="301"/>
      <c r="M567" s="301"/>
      <c r="N567" s="300">
        <f>Recap!BB572</f>
        <v>0</v>
      </c>
      <c r="O567" s="300">
        <f>Recap!BC572</f>
        <v>0</v>
      </c>
      <c r="P567" s="300">
        <f>Recap!BD572</f>
        <v>0</v>
      </c>
      <c r="Q567" s="300"/>
      <c r="R567" s="300"/>
      <c r="S567" s="300"/>
      <c r="T567" s="300">
        <f>Recap!BF572</f>
        <v>0</v>
      </c>
      <c r="U567" s="300">
        <f>Recap!BG572</f>
        <v>0</v>
      </c>
      <c r="V567" s="300">
        <f>Recap!BH572</f>
        <v>0</v>
      </c>
      <c r="W567" s="300"/>
      <c r="X567" s="300"/>
      <c r="Y567" s="300"/>
      <c r="Z567" s="298">
        <f>Recap!AO572</f>
        <v>0</v>
      </c>
      <c r="AA567" s="302"/>
    </row>
    <row r="568" spans="1:27" s="312" customFormat="1" x14ac:dyDescent="0.25">
      <c r="A568" s="299" t="str">
        <f>Recap!D573</f>
        <v>Dw_563</v>
      </c>
      <c r="B568" s="300">
        <f>Recap!AQ573</f>
        <v>0</v>
      </c>
      <c r="C568" s="300">
        <f>Recap!AR573</f>
        <v>0</v>
      </c>
      <c r="D568" s="300">
        <f>Recap!AS573</f>
        <v>0</v>
      </c>
      <c r="E568" s="301"/>
      <c r="F568" s="301"/>
      <c r="G568" s="301"/>
      <c r="H568" s="300">
        <f>Recap!AU573</f>
        <v>0</v>
      </c>
      <c r="I568" s="300">
        <f>Recap!AV573</f>
        <v>0</v>
      </c>
      <c r="J568" s="300">
        <f>Recap!AW573</f>
        <v>0</v>
      </c>
      <c r="K568" s="301"/>
      <c r="L568" s="301"/>
      <c r="M568" s="301"/>
      <c r="N568" s="300">
        <f>Recap!BB573</f>
        <v>0</v>
      </c>
      <c r="O568" s="300">
        <f>Recap!BC573</f>
        <v>0</v>
      </c>
      <c r="P568" s="300">
        <f>Recap!BD573</f>
        <v>0</v>
      </c>
      <c r="Q568" s="300"/>
      <c r="R568" s="300"/>
      <c r="S568" s="300"/>
      <c r="T568" s="300">
        <f>Recap!BF573</f>
        <v>0</v>
      </c>
      <c r="U568" s="300">
        <f>Recap!BG573</f>
        <v>0</v>
      </c>
      <c r="V568" s="300">
        <f>Recap!BH573</f>
        <v>0</v>
      </c>
      <c r="W568" s="300"/>
      <c r="X568" s="300"/>
      <c r="Y568" s="300"/>
      <c r="Z568" s="298">
        <f>Recap!AO573</f>
        <v>0</v>
      </c>
      <c r="AA568" s="302"/>
    </row>
    <row r="569" spans="1:27" s="312" customFormat="1" x14ac:dyDescent="0.25">
      <c r="A569" s="299" t="str">
        <f>Recap!D574</f>
        <v>Dw_564</v>
      </c>
      <c r="B569" s="300">
        <f>Recap!AQ574</f>
        <v>0</v>
      </c>
      <c r="C569" s="300">
        <f>Recap!AR574</f>
        <v>0</v>
      </c>
      <c r="D569" s="300">
        <f>Recap!AS574</f>
        <v>0</v>
      </c>
      <c r="E569" s="301"/>
      <c r="F569" s="301"/>
      <c r="G569" s="301"/>
      <c r="H569" s="300">
        <f>Recap!AU574</f>
        <v>0</v>
      </c>
      <c r="I569" s="300">
        <f>Recap!AV574</f>
        <v>0</v>
      </c>
      <c r="J569" s="300">
        <f>Recap!AW574</f>
        <v>0</v>
      </c>
      <c r="K569" s="301"/>
      <c r="L569" s="301"/>
      <c r="M569" s="301"/>
      <c r="N569" s="300">
        <f>Recap!BB574</f>
        <v>0</v>
      </c>
      <c r="O569" s="300">
        <f>Recap!BC574</f>
        <v>0</v>
      </c>
      <c r="P569" s="300">
        <f>Recap!BD574</f>
        <v>0</v>
      </c>
      <c r="Q569" s="300"/>
      <c r="R569" s="300"/>
      <c r="S569" s="300"/>
      <c r="T569" s="300">
        <f>Recap!BF574</f>
        <v>0</v>
      </c>
      <c r="U569" s="300">
        <f>Recap!BG574</f>
        <v>0</v>
      </c>
      <c r="V569" s="300">
        <f>Recap!BH574</f>
        <v>0</v>
      </c>
      <c r="W569" s="300"/>
      <c r="X569" s="300"/>
      <c r="Y569" s="300"/>
      <c r="Z569" s="298">
        <f>Recap!AO574</f>
        <v>0</v>
      </c>
      <c r="AA569" s="302"/>
    </row>
    <row r="570" spans="1:27" s="312" customFormat="1" x14ac:dyDescent="0.25">
      <c r="A570" s="299" t="str">
        <f>Recap!D575</f>
        <v>Dw_565</v>
      </c>
      <c r="B570" s="300">
        <f>Recap!AQ575</f>
        <v>0</v>
      </c>
      <c r="C570" s="300">
        <f>Recap!AR575</f>
        <v>0</v>
      </c>
      <c r="D570" s="300">
        <f>Recap!AS575</f>
        <v>0</v>
      </c>
      <c r="E570" s="301"/>
      <c r="F570" s="301"/>
      <c r="G570" s="301"/>
      <c r="H570" s="300">
        <f>Recap!AU575</f>
        <v>0</v>
      </c>
      <c r="I570" s="300">
        <f>Recap!AV575</f>
        <v>0</v>
      </c>
      <c r="J570" s="300">
        <f>Recap!AW575</f>
        <v>0</v>
      </c>
      <c r="K570" s="301"/>
      <c r="L570" s="301"/>
      <c r="M570" s="301"/>
      <c r="N570" s="300">
        <f>Recap!BB575</f>
        <v>0</v>
      </c>
      <c r="O570" s="300">
        <f>Recap!BC575</f>
        <v>0</v>
      </c>
      <c r="P570" s="300">
        <f>Recap!BD575</f>
        <v>0</v>
      </c>
      <c r="Q570" s="300"/>
      <c r="R570" s="300"/>
      <c r="S570" s="300"/>
      <c r="T570" s="300">
        <f>Recap!BF575</f>
        <v>0</v>
      </c>
      <c r="U570" s="300">
        <f>Recap!BG575</f>
        <v>0</v>
      </c>
      <c r="V570" s="300">
        <f>Recap!BH575</f>
        <v>0</v>
      </c>
      <c r="W570" s="300"/>
      <c r="X570" s="300"/>
      <c r="Y570" s="300"/>
      <c r="Z570" s="298">
        <f>Recap!AO575</f>
        <v>0</v>
      </c>
      <c r="AA570" s="302"/>
    </row>
    <row r="571" spans="1:27" s="312" customFormat="1" x14ac:dyDescent="0.25">
      <c r="A571" s="299" t="str">
        <f>Recap!D576</f>
        <v>Dw_566</v>
      </c>
      <c r="B571" s="300">
        <f>Recap!AQ576</f>
        <v>0</v>
      </c>
      <c r="C571" s="300">
        <f>Recap!AR576</f>
        <v>0</v>
      </c>
      <c r="D571" s="300">
        <f>Recap!AS576</f>
        <v>0</v>
      </c>
      <c r="E571" s="301"/>
      <c r="F571" s="301"/>
      <c r="G571" s="301"/>
      <c r="H571" s="300">
        <f>Recap!AU576</f>
        <v>0</v>
      </c>
      <c r="I571" s="300">
        <f>Recap!AV576</f>
        <v>0</v>
      </c>
      <c r="J571" s="300">
        <f>Recap!AW576</f>
        <v>0</v>
      </c>
      <c r="K571" s="301"/>
      <c r="L571" s="301"/>
      <c r="M571" s="301"/>
      <c r="N571" s="300">
        <f>Recap!BB576</f>
        <v>0</v>
      </c>
      <c r="O571" s="300">
        <f>Recap!BC576</f>
        <v>0</v>
      </c>
      <c r="P571" s="300">
        <f>Recap!BD576</f>
        <v>0</v>
      </c>
      <c r="Q571" s="300"/>
      <c r="R571" s="300"/>
      <c r="S571" s="300"/>
      <c r="T571" s="300">
        <f>Recap!BF576</f>
        <v>0</v>
      </c>
      <c r="U571" s="300">
        <f>Recap!BG576</f>
        <v>0</v>
      </c>
      <c r="V571" s="300">
        <f>Recap!BH576</f>
        <v>0</v>
      </c>
      <c r="W571" s="300"/>
      <c r="X571" s="300"/>
      <c r="Y571" s="300"/>
      <c r="Z571" s="298">
        <f>Recap!AO576</f>
        <v>0</v>
      </c>
      <c r="AA571" s="302"/>
    </row>
    <row r="572" spans="1:27" s="312" customFormat="1" x14ac:dyDescent="0.25">
      <c r="A572" s="299" t="str">
        <f>Recap!D577</f>
        <v>Dw_567</v>
      </c>
      <c r="B572" s="300">
        <f>Recap!AQ577</f>
        <v>0</v>
      </c>
      <c r="C572" s="300">
        <f>Recap!AR577</f>
        <v>0</v>
      </c>
      <c r="D572" s="300">
        <f>Recap!AS577</f>
        <v>0</v>
      </c>
      <c r="E572" s="301"/>
      <c r="F572" s="301"/>
      <c r="G572" s="301"/>
      <c r="H572" s="300">
        <f>Recap!AU577</f>
        <v>0</v>
      </c>
      <c r="I572" s="300">
        <f>Recap!AV577</f>
        <v>0</v>
      </c>
      <c r="J572" s="300">
        <f>Recap!AW577</f>
        <v>0</v>
      </c>
      <c r="K572" s="301"/>
      <c r="L572" s="301"/>
      <c r="M572" s="301"/>
      <c r="N572" s="300">
        <f>Recap!BB577</f>
        <v>0</v>
      </c>
      <c r="O572" s="300">
        <f>Recap!BC577</f>
        <v>0</v>
      </c>
      <c r="P572" s="300">
        <f>Recap!BD577</f>
        <v>0</v>
      </c>
      <c r="Q572" s="300"/>
      <c r="R572" s="300"/>
      <c r="S572" s="300"/>
      <c r="T572" s="300">
        <f>Recap!BF577</f>
        <v>0</v>
      </c>
      <c r="U572" s="300">
        <f>Recap!BG577</f>
        <v>0</v>
      </c>
      <c r="V572" s="300">
        <f>Recap!BH577</f>
        <v>0</v>
      </c>
      <c r="W572" s="300"/>
      <c r="X572" s="300"/>
      <c r="Y572" s="300"/>
      <c r="Z572" s="298">
        <f>Recap!AO577</f>
        <v>0</v>
      </c>
      <c r="AA572" s="302"/>
    </row>
    <row r="573" spans="1:27" s="312" customFormat="1" x14ac:dyDescent="0.25">
      <c r="A573" s="299" t="str">
        <f>Recap!D578</f>
        <v>Dw_568</v>
      </c>
      <c r="B573" s="300">
        <f>Recap!AQ578</f>
        <v>0</v>
      </c>
      <c r="C573" s="300">
        <f>Recap!AR578</f>
        <v>0</v>
      </c>
      <c r="D573" s="300">
        <f>Recap!AS578</f>
        <v>0</v>
      </c>
      <c r="E573" s="301"/>
      <c r="F573" s="301"/>
      <c r="G573" s="301"/>
      <c r="H573" s="300">
        <f>Recap!AU578</f>
        <v>0</v>
      </c>
      <c r="I573" s="300">
        <f>Recap!AV578</f>
        <v>0</v>
      </c>
      <c r="J573" s="300">
        <f>Recap!AW578</f>
        <v>0</v>
      </c>
      <c r="K573" s="301"/>
      <c r="L573" s="301"/>
      <c r="M573" s="301"/>
      <c r="N573" s="300">
        <f>Recap!BB578</f>
        <v>0</v>
      </c>
      <c r="O573" s="300">
        <f>Recap!BC578</f>
        <v>0</v>
      </c>
      <c r="P573" s="300">
        <f>Recap!BD578</f>
        <v>0</v>
      </c>
      <c r="Q573" s="300"/>
      <c r="R573" s="300"/>
      <c r="S573" s="300"/>
      <c r="T573" s="300">
        <f>Recap!BF578</f>
        <v>0</v>
      </c>
      <c r="U573" s="300">
        <f>Recap!BG578</f>
        <v>0</v>
      </c>
      <c r="V573" s="300">
        <f>Recap!BH578</f>
        <v>0</v>
      </c>
      <c r="W573" s="300"/>
      <c r="X573" s="300"/>
      <c r="Y573" s="300"/>
      <c r="Z573" s="298">
        <f>Recap!AO578</f>
        <v>0</v>
      </c>
      <c r="AA573" s="302"/>
    </row>
    <row r="574" spans="1:27" s="312" customFormat="1" x14ac:dyDescent="0.25">
      <c r="A574" s="299" t="str">
        <f>Recap!D579</f>
        <v>Dw_569</v>
      </c>
      <c r="B574" s="300">
        <f>Recap!AQ579</f>
        <v>0</v>
      </c>
      <c r="C574" s="300">
        <f>Recap!AR579</f>
        <v>0</v>
      </c>
      <c r="D574" s="300">
        <f>Recap!AS579</f>
        <v>0</v>
      </c>
      <c r="E574" s="301"/>
      <c r="F574" s="301"/>
      <c r="G574" s="301"/>
      <c r="H574" s="300">
        <f>Recap!AU579</f>
        <v>0</v>
      </c>
      <c r="I574" s="300">
        <f>Recap!AV579</f>
        <v>0</v>
      </c>
      <c r="J574" s="300">
        <f>Recap!AW579</f>
        <v>0</v>
      </c>
      <c r="K574" s="301"/>
      <c r="L574" s="301"/>
      <c r="M574" s="301"/>
      <c r="N574" s="300">
        <f>Recap!BB579</f>
        <v>0</v>
      </c>
      <c r="O574" s="300">
        <f>Recap!BC579</f>
        <v>0</v>
      </c>
      <c r="P574" s="300">
        <f>Recap!BD579</f>
        <v>0</v>
      </c>
      <c r="Q574" s="300"/>
      <c r="R574" s="300"/>
      <c r="S574" s="300"/>
      <c r="T574" s="300">
        <f>Recap!BF579</f>
        <v>0</v>
      </c>
      <c r="U574" s="300">
        <f>Recap!BG579</f>
        <v>0</v>
      </c>
      <c r="V574" s="300">
        <f>Recap!BH579</f>
        <v>0</v>
      </c>
      <c r="W574" s="300"/>
      <c r="X574" s="300"/>
      <c r="Y574" s="300"/>
      <c r="Z574" s="298">
        <f>Recap!AO579</f>
        <v>0</v>
      </c>
      <c r="AA574" s="302"/>
    </row>
    <row r="575" spans="1:27" s="312" customFormat="1" x14ac:dyDescent="0.25">
      <c r="A575" s="299" t="str">
        <f>Recap!D580</f>
        <v>Dw_570</v>
      </c>
      <c r="B575" s="300">
        <f>Recap!AQ580</f>
        <v>0</v>
      </c>
      <c r="C575" s="300">
        <f>Recap!AR580</f>
        <v>0</v>
      </c>
      <c r="D575" s="300">
        <f>Recap!AS580</f>
        <v>0</v>
      </c>
      <c r="E575" s="301"/>
      <c r="F575" s="301"/>
      <c r="G575" s="301"/>
      <c r="H575" s="300">
        <f>Recap!AU580</f>
        <v>0</v>
      </c>
      <c r="I575" s="300">
        <f>Recap!AV580</f>
        <v>0</v>
      </c>
      <c r="J575" s="300">
        <f>Recap!AW580</f>
        <v>0</v>
      </c>
      <c r="K575" s="301"/>
      <c r="L575" s="301"/>
      <c r="M575" s="301"/>
      <c r="N575" s="300">
        <f>Recap!BB580</f>
        <v>0</v>
      </c>
      <c r="O575" s="300">
        <f>Recap!BC580</f>
        <v>0</v>
      </c>
      <c r="P575" s="300">
        <f>Recap!BD580</f>
        <v>0</v>
      </c>
      <c r="Q575" s="300"/>
      <c r="R575" s="300"/>
      <c r="S575" s="300"/>
      <c r="T575" s="300">
        <f>Recap!BF580</f>
        <v>0</v>
      </c>
      <c r="U575" s="300">
        <f>Recap!BG580</f>
        <v>0</v>
      </c>
      <c r="V575" s="300">
        <f>Recap!BH580</f>
        <v>0</v>
      </c>
      <c r="W575" s="300"/>
      <c r="X575" s="300"/>
      <c r="Y575" s="300"/>
      <c r="Z575" s="298">
        <f>Recap!AO580</f>
        <v>0</v>
      </c>
      <c r="AA575" s="302"/>
    </row>
    <row r="576" spans="1:27" s="312" customFormat="1" x14ac:dyDescent="0.25">
      <c r="A576" s="299" t="str">
        <f>Recap!D581</f>
        <v>Dw_571</v>
      </c>
      <c r="B576" s="300">
        <f>Recap!AQ581</f>
        <v>0</v>
      </c>
      <c r="C576" s="300">
        <f>Recap!AR581</f>
        <v>0</v>
      </c>
      <c r="D576" s="300">
        <f>Recap!AS581</f>
        <v>0</v>
      </c>
      <c r="E576" s="301"/>
      <c r="F576" s="301"/>
      <c r="G576" s="301"/>
      <c r="H576" s="300">
        <f>Recap!AU581</f>
        <v>0</v>
      </c>
      <c r="I576" s="300">
        <f>Recap!AV581</f>
        <v>0</v>
      </c>
      <c r="J576" s="300">
        <f>Recap!AW581</f>
        <v>0</v>
      </c>
      <c r="K576" s="301"/>
      <c r="L576" s="301"/>
      <c r="M576" s="301"/>
      <c r="N576" s="300">
        <f>Recap!BB581</f>
        <v>0</v>
      </c>
      <c r="O576" s="300">
        <f>Recap!BC581</f>
        <v>0</v>
      </c>
      <c r="P576" s="300">
        <f>Recap!BD581</f>
        <v>0</v>
      </c>
      <c r="Q576" s="300"/>
      <c r="R576" s="300"/>
      <c r="S576" s="300"/>
      <c r="T576" s="300">
        <f>Recap!BF581</f>
        <v>0</v>
      </c>
      <c r="U576" s="300">
        <f>Recap!BG581</f>
        <v>0</v>
      </c>
      <c r="V576" s="300">
        <f>Recap!BH581</f>
        <v>0</v>
      </c>
      <c r="W576" s="300"/>
      <c r="X576" s="300"/>
      <c r="Y576" s="300"/>
      <c r="Z576" s="298">
        <f>Recap!AO581</f>
        <v>0</v>
      </c>
      <c r="AA576" s="302"/>
    </row>
    <row r="577" spans="1:27" s="312" customFormat="1" x14ac:dyDescent="0.25">
      <c r="A577" s="299" t="str">
        <f>Recap!D582</f>
        <v>Dw_572</v>
      </c>
      <c r="B577" s="300">
        <f>Recap!AQ582</f>
        <v>0</v>
      </c>
      <c r="C577" s="300">
        <f>Recap!AR582</f>
        <v>0</v>
      </c>
      <c r="D577" s="300">
        <f>Recap!AS582</f>
        <v>0</v>
      </c>
      <c r="E577" s="301"/>
      <c r="F577" s="301"/>
      <c r="G577" s="301"/>
      <c r="H577" s="300">
        <f>Recap!AU582</f>
        <v>0</v>
      </c>
      <c r="I577" s="300">
        <f>Recap!AV582</f>
        <v>0</v>
      </c>
      <c r="J577" s="300">
        <f>Recap!AW582</f>
        <v>0</v>
      </c>
      <c r="K577" s="301"/>
      <c r="L577" s="301"/>
      <c r="M577" s="301"/>
      <c r="N577" s="300">
        <f>Recap!BB582</f>
        <v>0</v>
      </c>
      <c r="O577" s="300">
        <f>Recap!BC582</f>
        <v>0</v>
      </c>
      <c r="P577" s="300">
        <f>Recap!BD582</f>
        <v>0</v>
      </c>
      <c r="Q577" s="300"/>
      <c r="R577" s="300"/>
      <c r="S577" s="300"/>
      <c r="T577" s="300">
        <f>Recap!BF582</f>
        <v>0</v>
      </c>
      <c r="U577" s="300">
        <f>Recap!BG582</f>
        <v>0</v>
      </c>
      <c r="V577" s="300">
        <f>Recap!BH582</f>
        <v>0</v>
      </c>
      <c r="W577" s="300"/>
      <c r="X577" s="300"/>
      <c r="Y577" s="300"/>
      <c r="Z577" s="298">
        <f>Recap!AO582</f>
        <v>0</v>
      </c>
      <c r="AA577" s="302"/>
    </row>
    <row r="578" spans="1:27" s="312" customFormat="1" x14ac:dyDescent="0.25">
      <c r="A578" s="299" t="str">
        <f>Recap!D583</f>
        <v>Dw_573</v>
      </c>
      <c r="B578" s="300">
        <f>Recap!AQ583</f>
        <v>0</v>
      </c>
      <c r="C578" s="300">
        <f>Recap!AR583</f>
        <v>0</v>
      </c>
      <c r="D578" s="300">
        <f>Recap!AS583</f>
        <v>0</v>
      </c>
      <c r="E578" s="301"/>
      <c r="F578" s="301"/>
      <c r="G578" s="301"/>
      <c r="H578" s="300">
        <f>Recap!AU583</f>
        <v>0</v>
      </c>
      <c r="I578" s="300">
        <f>Recap!AV583</f>
        <v>0</v>
      </c>
      <c r="J578" s="300">
        <f>Recap!AW583</f>
        <v>0</v>
      </c>
      <c r="K578" s="301"/>
      <c r="L578" s="301"/>
      <c r="M578" s="301"/>
      <c r="N578" s="300">
        <f>Recap!BB583</f>
        <v>0</v>
      </c>
      <c r="O578" s="300">
        <f>Recap!BC583</f>
        <v>0</v>
      </c>
      <c r="P578" s="300">
        <f>Recap!BD583</f>
        <v>0</v>
      </c>
      <c r="Q578" s="300"/>
      <c r="R578" s="300"/>
      <c r="S578" s="300"/>
      <c r="T578" s="300">
        <f>Recap!BF583</f>
        <v>0</v>
      </c>
      <c r="U578" s="300">
        <f>Recap!BG583</f>
        <v>0</v>
      </c>
      <c r="V578" s="300">
        <f>Recap!BH583</f>
        <v>0</v>
      </c>
      <c r="W578" s="300"/>
      <c r="X578" s="300"/>
      <c r="Y578" s="300"/>
      <c r="Z578" s="298">
        <f>Recap!AO583</f>
        <v>0</v>
      </c>
      <c r="AA578" s="302"/>
    </row>
    <row r="579" spans="1:27" s="312" customFormat="1" x14ac:dyDescent="0.25">
      <c r="A579" s="299" t="str">
        <f>Recap!D584</f>
        <v>Dw_574</v>
      </c>
      <c r="B579" s="300">
        <f>Recap!AQ584</f>
        <v>0</v>
      </c>
      <c r="C579" s="300">
        <f>Recap!AR584</f>
        <v>0</v>
      </c>
      <c r="D579" s="300">
        <f>Recap!AS584</f>
        <v>0</v>
      </c>
      <c r="E579" s="301"/>
      <c r="F579" s="301"/>
      <c r="G579" s="301"/>
      <c r="H579" s="300">
        <f>Recap!AU584</f>
        <v>0</v>
      </c>
      <c r="I579" s="300">
        <f>Recap!AV584</f>
        <v>0</v>
      </c>
      <c r="J579" s="300">
        <f>Recap!AW584</f>
        <v>0</v>
      </c>
      <c r="K579" s="301"/>
      <c r="L579" s="301"/>
      <c r="M579" s="301"/>
      <c r="N579" s="300">
        <f>Recap!BB584</f>
        <v>0</v>
      </c>
      <c r="O579" s="300">
        <f>Recap!BC584</f>
        <v>0</v>
      </c>
      <c r="P579" s="300">
        <f>Recap!BD584</f>
        <v>0</v>
      </c>
      <c r="Q579" s="300"/>
      <c r="R579" s="300"/>
      <c r="S579" s="300"/>
      <c r="T579" s="300">
        <f>Recap!BF584</f>
        <v>0</v>
      </c>
      <c r="U579" s="300">
        <f>Recap!BG584</f>
        <v>0</v>
      </c>
      <c r="V579" s="300">
        <f>Recap!BH584</f>
        <v>0</v>
      </c>
      <c r="W579" s="300"/>
      <c r="X579" s="300"/>
      <c r="Y579" s="300"/>
      <c r="Z579" s="298">
        <f>Recap!AO584</f>
        <v>0</v>
      </c>
      <c r="AA579" s="302"/>
    </row>
    <row r="580" spans="1:27" s="312" customFormat="1" x14ac:dyDescent="0.25">
      <c r="A580" s="299" t="str">
        <f>Recap!D585</f>
        <v>Dw_575</v>
      </c>
      <c r="B580" s="300">
        <f>Recap!AQ585</f>
        <v>0</v>
      </c>
      <c r="C580" s="300">
        <f>Recap!AR585</f>
        <v>0</v>
      </c>
      <c r="D580" s="300">
        <f>Recap!AS585</f>
        <v>0</v>
      </c>
      <c r="E580" s="301"/>
      <c r="F580" s="301"/>
      <c r="G580" s="301"/>
      <c r="H580" s="300">
        <f>Recap!AU585</f>
        <v>0</v>
      </c>
      <c r="I580" s="300">
        <f>Recap!AV585</f>
        <v>0</v>
      </c>
      <c r="J580" s="300">
        <f>Recap!AW585</f>
        <v>0</v>
      </c>
      <c r="K580" s="301"/>
      <c r="L580" s="301"/>
      <c r="M580" s="301"/>
      <c r="N580" s="300">
        <f>Recap!BB585</f>
        <v>0</v>
      </c>
      <c r="O580" s="300">
        <f>Recap!BC585</f>
        <v>0</v>
      </c>
      <c r="P580" s="300">
        <f>Recap!BD585</f>
        <v>0</v>
      </c>
      <c r="Q580" s="300"/>
      <c r="R580" s="300"/>
      <c r="S580" s="300"/>
      <c r="T580" s="300">
        <f>Recap!BF585</f>
        <v>0</v>
      </c>
      <c r="U580" s="300">
        <f>Recap!BG585</f>
        <v>0</v>
      </c>
      <c r="V580" s="300">
        <f>Recap!BH585</f>
        <v>0</v>
      </c>
      <c r="W580" s="300"/>
      <c r="X580" s="300"/>
      <c r="Y580" s="300"/>
      <c r="Z580" s="298">
        <f>Recap!AO585</f>
        <v>0</v>
      </c>
      <c r="AA580" s="302"/>
    </row>
    <row r="581" spans="1:27" s="312" customFormat="1" x14ac:dyDescent="0.25">
      <c r="A581" s="299" t="str">
        <f>Recap!D586</f>
        <v>Dw_576</v>
      </c>
      <c r="B581" s="300">
        <f>Recap!AQ586</f>
        <v>0</v>
      </c>
      <c r="C581" s="300">
        <f>Recap!AR586</f>
        <v>0</v>
      </c>
      <c r="D581" s="300">
        <f>Recap!AS586</f>
        <v>0</v>
      </c>
      <c r="E581" s="301"/>
      <c r="F581" s="301"/>
      <c r="G581" s="301"/>
      <c r="H581" s="300">
        <f>Recap!AU586</f>
        <v>0</v>
      </c>
      <c r="I581" s="300">
        <f>Recap!AV586</f>
        <v>0</v>
      </c>
      <c r="J581" s="300">
        <f>Recap!AW586</f>
        <v>0</v>
      </c>
      <c r="K581" s="301"/>
      <c r="L581" s="301"/>
      <c r="M581" s="301"/>
      <c r="N581" s="300">
        <f>Recap!BB586</f>
        <v>0</v>
      </c>
      <c r="O581" s="300">
        <f>Recap!BC586</f>
        <v>0</v>
      </c>
      <c r="P581" s="300">
        <f>Recap!BD586</f>
        <v>0</v>
      </c>
      <c r="Q581" s="300"/>
      <c r="R581" s="300"/>
      <c r="S581" s="300"/>
      <c r="T581" s="300">
        <f>Recap!BF586</f>
        <v>0</v>
      </c>
      <c r="U581" s="300">
        <f>Recap!BG586</f>
        <v>0</v>
      </c>
      <c r="V581" s="300">
        <f>Recap!BH586</f>
        <v>0</v>
      </c>
      <c r="W581" s="300"/>
      <c r="X581" s="300"/>
      <c r="Y581" s="300"/>
      <c r="Z581" s="298">
        <f>Recap!AO586</f>
        <v>0</v>
      </c>
      <c r="AA581" s="302"/>
    </row>
    <row r="582" spans="1:27" s="312" customFormat="1" x14ac:dyDescent="0.25">
      <c r="A582" s="299" t="str">
        <f>Recap!D587</f>
        <v>Dw_577</v>
      </c>
      <c r="B582" s="300">
        <f>Recap!AQ587</f>
        <v>0</v>
      </c>
      <c r="C582" s="300">
        <f>Recap!AR587</f>
        <v>0</v>
      </c>
      <c r="D582" s="300">
        <f>Recap!AS587</f>
        <v>0</v>
      </c>
      <c r="E582" s="301"/>
      <c r="F582" s="301"/>
      <c r="G582" s="301"/>
      <c r="H582" s="300">
        <f>Recap!AU587</f>
        <v>0</v>
      </c>
      <c r="I582" s="300">
        <f>Recap!AV587</f>
        <v>0</v>
      </c>
      <c r="J582" s="300">
        <f>Recap!AW587</f>
        <v>0</v>
      </c>
      <c r="K582" s="301"/>
      <c r="L582" s="301"/>
      <c r="M582" s="301"/>
      <c r="N582" s="300">
        <f>Recap!BB587</f>
        <v>0</v>
      </c>
      <c r="O582" s="300">
        <f>Recap!BC587</f>
        <v>0</v>
      </c>
      <c r="P582" s="300">
        <f>Recap!BD587</f>
        <v>0</v>
      </c>
      <c r="Q582" s="300"/>
      <c r="R582" s="300"/>
      <c r="S582" s="300"/>
      <c r="T582" s="300">
        <f>Recap!BF587</f>
        <v>0</v>
      </c>
      <c r="U582" s="300">
        <f>Recap!BG587</f>
        <v>0</v>
      </c>
      <c r="V582" s="300">
        <f>Recap!BH587</f>
        <v>0</v>
      </c>
      <c r="W582" s="300"/>
      <c r="X582" s="300"/>
      <c r="Y582" s="300"/>
      <c r="Z582" s="298">
        <f>Recap!AO587</f>
        <v>0</v>
      </c>
      <c r="AA582" s="302"/>
    </row>
    <row r="583" spans="1:27" s="312" customFormat="1" x14ac:dyDescent="0.25">
      <c r="A583" s="299" t="str">
        <f>Recap!D588</f>
        <v>Dw_578</v>
      </c>
      <c r="B583" s="300">
        <f>Recap!AQ588</f>
        <v>0</v>
      </c>
      <c r="C583" s="300">
        <f>Recap!AR588</f>
        <v>0</v>
      </c>
      <c r="D583" s="300">
        <f>Recap!AS588</f>
        <v>0</v>
      </c>
      <c r="E583" s="301"/>
      <c r="F583" s="301"/>
      <c r="G583" s="301"/>
      <c r="H583" s="300">
        <f>Recap!AU588</f>
        <v>0</v>
      </c>
      <c r="I583" s="300">
        <f>Recap!AV588</f>
        <v>0</v>
      </c>
      <c r="J583" s="300">
        <f>Recap!AW588</f>
        <v>0</v>
      </c>
      <c r="K583" s="301"/>
      <c r="L583" s="301"/>
      <c r="M583" s="301"/>
      <c r="N583" s="300">
        <f>Recap!BB588</f>
        <v>0</v>
      </c>
      <c r="O583" s="300">
        <f>Recap!BC588</f>
        <v>0</v>
      </c>
      <c r="P583" s="300">
        <f>Recap!BD588</f>
        <v>0</v>
      </c>
      <c r="Q583" s="300"/>
      <c r="R583" s="300"/>
      <c r="S583" s="300"/>
      <c r="T583" s="300">
        <f>Recap!BF588</f>
        <v>0</v>
      </c>
      <c r="U583" s="300">
        <f>Recap!BG588</f>
        <v>0</v>
      </c>
      <c r="V583" s="300">
        <f>Recap!BH588</f>
        <v>0</v>
      </c>
      <c r="W583" s="300"/>
      <c r="X583" s="300"/>
      <c r="Y583" s="300"/>
      <c r="Z583" s="298">
        <f>Recap!AO588</f>
        <v>0</v>
      </c>
      <c r="AA583" s="302"/>
    </row>
    <row r="584" spans="1:27" s="312" customFormat="1" x14ac:dyDescent="0.25">
      <c r="A584" s="299" t="str">
        <f>Recap!D589</f>
        <v>Dw_579</v>
      </c>
      <c r="B584" s="300">
        <f>Recap!AQ589</f>
        <v>0</v>
      </c>
      <c r="C584" s="300">
        <f>Recap!AR589</f>
        <v>0</v>
      </c>
      <c r="D584" s="300">
        <f>Recap!AS589</f>
        <v>0</v>
      </c>
      <c r="E584" s="301"/>
      <c r="F584" s="301"/>
      <c r="G584" s="301"/>
      <c r="H584" s="300">
        <f>Recap!AU589</f>
        <v>0</v>
      </c>
      <c r="I584" s="300">
        <f>Recap!AV589</f>
        <v>0</v>
      </c>
      <c r="J584" s="300">
        <f>Recap!AW589</f>
        <v>0</v>
      </c>
      <c r="K584" s="301"/>
      <c r="L584" s="301"/>
      <c r="M584" s="301"/>
      <c r="N584" s="300">
        <f>Recap!BB589</f>
        <v>0</v>
      </c>
      <c r="O584" s="300">
        <f>Recap!BC589</f>
        <v>0</v>
      </c>
      <c r="P584" s="300">
        <f>Recap!BD589</f>
        <v>0</v>
      </c>
      <c r="Q584" s="300"/>
      <c r="R584" s="300"/>
      <c r="S584" s="300"/>
      <c r="T584" s="300">
        <f>Recap!BF589</f>
        <v>0</v>
      </c>
      <c r="U584" s="300">
        <f>Recap!BG589</f>
        <v>0</v>
      </c>
      <c r="V584" s="300">
        <f>Recap!BH589</f>
        <v>0</v>
      </c>
      <c r="W584" s="300"/>
      <c r="X584" s="300"/>
      <c r="Y584" s="300"/>
      <c r="Z584" s="298">
        <f>Recap!AO589</f>
        <v>0</v>
      </c>
      <c r="AA584" s="302"/>
    </row>
    <row r="585" spans="1:27" s="312" customFormat="1" x14ac:dyDescent="0.25">
      <c r="A585" s="299" t="str">
        <f>Recap!D590</f>
        <v>Dw_580</v>
      </c>
      <c r="B585" s="300">
        <f>Recap!AQ590</f>
        <v>0</v>
      </c>
      <c r="C585" s="300">
        <f>Recap!AR590</f>
        <v>0</v>
      </c>
      <c r="D585" s="300">
        <f>Recap!AS590</f>
        <v>0</v>
      </c>
      <c r="E585" s="301"/>
      <c r="F585" s="301"/>
      <c r="G585" s="301"/>
      <c r="H585" s="300">
        <f>Recap!AU590</f>
        <v>0</v>
      </c>
      <c r="I585" s="300">
        <f>Recap!AV590</f>
        <v>0</v>
      </c>
      <c r="J585" s="300">
        <f>Recap!AW590</f>
        <v>0</v>
      </c>
      <c r="K585" s="301"/>
      <c r="L585" s="301"/>
      <c r="M585" s="301"/>
      <c r="N585" s="300">
        <f>Recap!BB590</f>
        <v>0</v>
      </c>
      <c r="O585" s="300">
        <f>Recap!BC590</f>
        <v>0</v>
      </c>
      <c r="P585" s="300">
        <f>Recap!BD590</f>
        <v>0</v>
      </c>
      <c r="Q585" s="300"/>
      <c r="R585" s="300"/>
      <c r="S585" s="300"/>
      <c r="T585" s="300">
        <f>Recap!BF590</f>
        <v>0</v>
      </c>
      <c r="U585" s="300">
        <f>Recap!BG590</f>
        <v>0</v>
      </c>
      <c r="V585" s="300">
        <f>Recap!BH590</f>
        <v>0</v>
      </c>
      <c r="W585" s="300"/>
      <c r="X585" s="300"/>
      <c r="Y585" s="300"/>
      <c r="Z585" s="298">
        <f>Recap!AO590</f>
        <v>0</v>
      </c>
      <c r="AA585" s="302"/>
    </row>
    <row r="586" spans="1:27" s="312" customFormat="1" x14ac:dyDescent="0.25">
      <c r="A586" s="299" t="str">
        <f>Recap!D591</f>
        <v>Dw_581</v>
      </c>
      <c r="B586" s="300">
        <f>Recap!AQ591</f>
        <v>0</v>
      </c>
      <c r="C586" s="300">
        <f>Recap!AR591</f>
        <v>0</v>
      </c>
      <c r="D586" s="300">
        <f>Recap!AS591</f>
        <v>0</v>
      </c>
      <c r="E586" s="301"/>
      <c r="F586" s="301"/>
      <c r="G586" s="301"/>
      <c r="H586" s="300">
        <f>Recap!AU591</f>
        <v>0</v>
      </c>
      <c r="I586" s="300">
        <f>Recap!AV591</f>
        <v>0</v>
      </c>
      <c r="J586" s="300">
        <f>Recap!AW591</f>
        <v>0</v>
      </c>
      <c r="K586" s="301"/>
      <c r="L586" s="301"/>
      <c r="M586" s="301"/>
      <c r="N586" s="300">
        <f>Recap!BB591</f>
        <v>0</v>
      </c>
      <c r="O586" s="300">
        <f>Recap!BC591</f>
        <v>0</v>
      </c>
      <c r="P586" s="300">
        <f>Recap!BD591</f>
        <v>0</v>
      </c>
      <c r="Q586" s="300"/>
      <c r="R586" s="300"/>
      <c r="S586" s="300"/>
      <c r="T586" s="300">
        <f>Recap!BF591</f>
        <v>0</v>
      </c>
      <c r="U586" s="300">
        <f>Recap!BG591</f>
        <v>0</v>
      </c>
      <c r="V586" s="300">
        <f>Recap!BH591</f>
        <v>0</v>
      </c>
      <c r="W586" s="300"/>
      <c r="X586" s="300"/>
      <c r="Y586" s="300"/>
      <c r="Z586" s="298">
        <f>Recap!AO591</f>
        <v>0</v>
      </c>
      <c r="AA586" s="302"/>
    </row>
    <row r="587" spans="1:27" s="312" customFormat="1" x14ac:dyDescent="0.25">
      <c r="A587" s="299" t="str">
        <f>Recap!D592</f>
        <v>Dw_582</v>
      </c>
      <c r="B587" s="300">
        <f>Recap!AQ592</f>
        <v>0</v>
      </c>
      <c r="C587" s="300">
        <f>Recap!AR592</f>
        <v>0</v>
      </c>
      <c r="D587" s="300">
        <f>Recap!AS592</f>
        <v>0</v>
      </c>
      <c r="E587" s="301"/>
      <c r="F587" s="301"/>
      <c r="G587" s="301"/>
      <c r="H587" s="300">
        <f>Recap!AU592</f>
        <v>0</v>
      </c>
      <c r="I587" s="300">
        <f>Recap!AV592</f>
        <v>0</v>
      </c>
      <c r="J587" s="300">
        <f>Recap!AW592</f>
        <v>0</v>
      </c>
      <c r="K587" s="301"/>
      <c r="L587" s="301"/>
      <c r="M587" s="301"/>
      <c r="N587" s="300">
        <f>Recap!BB592</f>
        <v>0</v>
      </c>
      <c r="O587" s="300">
        <f>Recap!BC592</f>
        <v>0</v>
      </c>
      <c r="P587" s="300">
        <f>Recap!BD592</f>
        <v>0</v>
      </c>
      <c r="Q587" s="300"/>
      <c r="R587" s="300"/>
      <c r="S587" s="300"/>
      <c r="T587" s="300">
        <f>Recap!BF592</f>
        <v>0</v>
      </c>
      <c r="U587" s="300">
        <f>Recap!BG592</f>
        <v>0</v>
      </c>
      <c r="V587" s="300">
        <f>Recap!BH592</f>
        <v>0</v>
      </c>
      <c r="W587" s="300"/>
      <c r="X587" s="300"/>
      <c r="Y587" s="300"/>
      <c r="Z587" s="298">
        <f>Recap!AO592</f>
        <v>0</v>
      </c>
      <c r="AA587" s="302"/>
    </row>
    <row r="588" spans="1:27" s="312" customFormat="1" x14ac:dyDescent="0.25">
      <c r="A588" s="299" t="str">
        <f>Recap!D593</f>
        <v>Dw_583</v>
      </c>
      <c r="B588" s="300">
        <f>Recap!AQ593</f>
        <v>0</v>
      </c>
      <c r="C588" s="300">
        <f>Recap!AR593</f>
        <v>0</v>
      </c>
      <c r="D588" s="300">
        <f>Recap!AS593</f>
        <v>0</v>
      </c>
      <c r="E588" s="301"/>
      <c r="F588" s="301"/>
      <c r="G588" s="301"/>
      <c r="H588" s="300">
        <f>Recap!AU593</f>
        <v>0</v>
      </c>
      <c r="I588" s="300">
        <f>Recap!AV593</f>
        <v>0</v>
      </c>
      <c r="J588" s="300">
        <f>Recap!AW593</f>
        <v>0</v>
      </c>
      <c r="K588" s="301"/>
      <c r="L588" s="301"/>
      <c r="M588" s="301"/>
      <c r="N588" s="300">
        <f>Recap!BB593</f>
        <v>0</v>
      </c>
      <c r="O588" s="300">
        <f>Recap!BC593</f>
        <v>0</v>
      </c>
      <c r="P588" s="300">
        <f>Recap!BD593</f>
        <v>0</v>
      </c>
      <c r="Q588" s="300"/>
      <c r="R588" s="300"/>
      <c r="S588" s="300"/>
      <c r="T588" s="300">
        <f>Recap!BF593</f>
        <v>0</v>
      </c>
      <c r="U588" s="300">
        <f>Recap!BG593</f>
        <v>0</v>
      </c>
      <c r="V588" s="300">
        <f>Recap!BH593</f>
        <v>0</v>
      </c>
      <c r="W588" s="300"/>
      <c r="X588" s="300"/>
      <c r="Y588" s="300"/>
      <c r="Z588" s="298">
        <f>Recap!AO593</f>
        <v>0</v>
      </c>
      <c r="AA588" s="302"/>
    </row>
    <row r="589" spans="1:27" s="312" customFormat="1" x14ac:dyDescent="0.25">
      <c r="A589" s="299" t="str">
        <f>Recap!D594</f>
        <v>Dw_584</v>
      </c>
      <c r="B589" s="300">
        <f>Recap!AQ594</f>
        <v>0</v>
      </c>
      <c r="C589" s="300">
        <f>Recap!AR594</f>
        <v>0</v>
      </c>
      <c r="D589" s="300">
        <f>Recap!AS594</f>
        <v>0</v>
      </c>
      <c r="E589" s="301"/>
      <c r="F589" s="301"/>
      <c r="G589" s="301"/>
      <c r="H589" s="300">
        <f>Recap!AU594</f>
        <v>0</v>
      </c>
      <c r="I589" s="300">
        <f>Recap!AV594</f>
        <v>0</v>
      </c>
      <c r="J589" s="300">
        <f>Recap!AW594</f>
        <v>0</v>
      </c>
      <c r="K589" s="301"/>
      <c r="L589" s="301"/>
      <c r="M589" s="301"/>
      <c r="N589" s="300">
        <f>Recap!BB594</f>
        <v>0</v>
      </c>
      <c r="O589" s="300">
        <f>Recap!BC594</f>
        <v>0</v>
      </c>
      <c r="P589" s="300">
        <f>Recap!BD594</f>
        <v>0</v>
      </c>
      <c r="Q589" s="300"/>
      <c r="R589" s="300"/>
      <c r="S589" s="300"/>
      <c r="T589" s="300">
        <f>Recap!BF594</f>
        <v>0</v>
      </c>
      <c r="U589" s="300">
        <f>Recap!BG594</f>
        <v>0</v>
      </c>
      <c r="V589" s="300">
        <f>Recap!BH594</f>
        <v>0</v>
      </c>
      <c r="W589" s="300"/>
      <c r="X589" s="300"/>
      <c r="Y589" s="300"/>
      <c r="Z589" s="298">
        <f>Recap!AO594</f>
        <v>0</v>
      </c>
      <c r="AA589" s="302"/>
    </row>
    <row r="590" spans="1:27" s="312" customFormat="1" x14ac:dyDescent="0.25">
      <c r="A590" s="299" t="str">
        <f>Recap!D595</f>
        <v>Dw_585</v>
      </c>
      <c r="B590" s="300">
        <f>Recap!AQ595</f>
        <v>0</v>
      </c>
      <c r="C590" s="300">
        <f>Recap!AR595</f>
        <v>0</v>
      </c>
      <c r="D590" s="300">
        <f>Recap!AS595</f>
        <v>0</v>
      </c>
      <c r="E590" s="301"/>
      <c r="F590" s="301"/>
      <c r="G590" s="301"/>
      <c r="H590" s="300">
        <f>Recap!AU595</f>
        <v>0</v>
      </c>
      <c r="I590" s="300">
        <f>Recap!AV595</f>
        <v>0</v>
      </c>
      <c r="J590" s="300">
        <f>Recap!AW595</f>
        <v>0</v>
      </c>
      <c r="K590" s="301"/>
      <c r="L590" s="301"/>
      <c r="M590" s="301"/>
      <c r="N590" s="300">
        <f>Recap!BB595</f>
        <v>0</v>
      </c>
      <c r="O590" s="300">
        <f>Recap!BC595</f>
        <v>0</v>
      </c>
      <c r="P590" s="300">
        <f>Recap!BD595</f>
        <v>0</v>
      </c>
      <c r="Q590" s="300"/>
      <c r="R590" s="300"/>
      <c r="S590" s="300"/>
      <c r="T590" s="300">
        <f>Recap!BF595</f>
        <v>0</v>
      </c>
      <c r="U590" s="300">
        <f>Recap!BG595</f>
        <v>0</v>
      </c>
      <c r="V590" s="300">
        <f>Recap!BH595</f>
        <v>0</v>
      </c>
      <c r="W590" s="300"/>
      <c r="X590" s="300"/>
      <c r="Y590" s="300"/>
      <c r="Z590" s="298">
        <f>Recap!AO595</f>
        <v>0</v>
      </c>
      <c r="AA590" s="302"/>
    </row>
    <row r="591" spans="1:27" s="312" customFormat="1" x14ac:dyDescent="0.25">
      <c r="A591" s="299" t="str">
        <f>Recap!D596</f>
        <v>Dw_586</v>
      </c>
      <c r="B591" s="300">
        <f>Recap!AQ596</f>
        <v>0</v>
      </c>
      <c r="C591" s="300">
        <f>Recap!AR596</f>
        <v>0</v>
      </c>
      <c r="D591" s="300">
        <f>Recap!AS596</f>
        <v>0</v>
      </c>
      <c r="E591" s="301"/>
      <c r="F591" s="301"/>
      <c r="G591" s="301"/>
      <c r="H591" s="300">
        <f>Recap!AU596</f>
        <v>0</v>
      </c>
      <c r="I591" s="300">
        <f>Recap!AV596</f>
        <v>0</v>
      </c>
      <c r="J591" s="300">
        <f>Recap!AW596</f>
        <v>0</v>
      </c>
      <c r="K591" s="301"/>
      <c r="L591" s="301"/>
      <c r="M591" s="301"/>
      <c r="N591" s="300">
        <f>Recap!BB596</f>
        <v>0</v>
      </c>
      <c r="O591" s="300">
        <f>Recap!BC596</f>
        <v>0</v>
      </c>
      <c r="P591" s="300">
        <f>Recap!BD596</f>
        <v>0</v>
      </c>
      <c r="Q591" s="300"/>
      <c r="R591" s="300"/>
      <c r="S591" s="300"/>
      <c r="T591" s="300">
        <f>Recap!BF596</f>
        <v>0</v>
      </c>
      <c r="U591" s="300">
        <f>Recap!BG596</f>
        <v>0</v>
      </c>
      <c r="V591" s="300">
        <f>Recap!BH596</f>
        <v>0</v>
      </c>
      <c r="W591" s="300"/>
      <c r="X591" s="300"/>
      <c r="Y591" s="300"/>
      <c r="Z591" s="298">
        <f>Recap!AO596</f>
        <v>0</v>
      </c>
      <c r="AA591" s="302"/>
    </row>
    <row r="592" spans="1:27" s="312" customFormat="1" x14ac:dyDescent="0.25">
      <c r="A592" s="299" t="str">
        <f>Recap!D597</f>
        <v>Dw_587</v>
      </c>
      <c r="B592" s="300">
        <f>Recap!AQ597</f>
        <v>0</v>
      </c>
      <c r="C592" s="300">
        <f>Recap!AR597</f>
        <v>0</v>
      </c>
      <c r="D592" s="300">
        <f>Recap!AS597</f>
        <v>0</v>
      </c>
      <c r="E592" s="301"/>
      <c r="F592" s="301"/>
      <c r="G592" s="301"/>
      <c r="H592" s="300">
        <f>Recap!AU597</f>
        <v>0</v>
      </c>
      <c r="I592" s="300">
        <f>Recap!AV597</f>
        <v>0</v>
      </c>
      <c r="J592" s="300">
        <f>Recap!AW597</f>
        <v>0</v>
      </c>
      <c r="K592" s="301"/>
      <c r="L592" s="301"/>
      <c r="M592" s="301"/>
      <c r="N592" s="300">
        <f>Recap!BB597</f>
        <v>0</v>
      </c>
      <c r="O592" s="300">
        <f>Recap!BC597</f>
        <v>0</v>
      </c>
      <c r="P592" s="300">
        <f>Recap!BD597</f>
        <v>0</v>
      </c>
      <c r="Q592" s="300"/>
      <c r="R592" s="300"/>
      <c r="S592" s="300"/>
      <c r="T592" s="300">
        <f>Recap!BF597</f>
        <v>0</v>
      </c>
      <c r="U592" s="300">
        <f>Recap!BG597</f>
        <v>0</v>
      </c>
      <c r="V592" s="300">
        <f>Recap!BH597</f>
        <v>0</v>
      </c>
      <c r="W592" s="300"/>
      <c r="X592" s="300"/>
      <c r="Y592" s="300"/>
      <c r="Z592" s="298">
        <f>Recap!AO597</f>
        <v>0</v>
      </c>
      <c r="AA592" s="302"/>
    </row>
    <row r="593" spans="1:30" s="312" customFormat="1" x14ac:dyDescent="0.25">
      <c r="A593" s="299" t="str">
        <f>Recap!D598</f>
        <v>Dw_588</v>
      </c>
      <c r="B593" s="300">
        <f>Recap!AQ598</f>
        <v>0</v>
      </c>
      <c r="C593" s="300">
        <f>Recap!AR598</f>
        <v>0</v>
      </c>
      <c r="D593" s="300">
        <f>Recap!AS598</f>
        <v>0</v>
      </c>
      <c r="E593" s="301"/>
      <c r="F593" s="301"/>
      <c r="G593" s="301"/>
      <c r="H593" s="300">
        <f>Recap!AU598</f>
        <v>0</v>
      </c>
      <c r="I593" s="300">
        <f>Recap!AV598</f>
        <v>0</v>
      </c>
      <c r="J593" s="300">
        <f>Recap!AW598</f>
        <v>0</v>
      </c>
      <c r="K593" s="301"/>
      <c r="L593" s="301"/>
      <c r="M593" s="301"/>
      <c r="N593" s="300">
        <f>Recap!BB598</f>
        <v>0</v>
      </c>
      <c r="O593" s="300">
        <f>Recap!BC598</f>
        <v>0</v>
      </c>
      <c r="P593" s="300">
        <f>Recap!BD598</f>
        <v>0</v>
      </c>
      <c r="Q593" s="300"/>
      <c r="R593" s="300"/>
      <c r="S593" s="300"/>
      <c r="T593" s="300">
        <f>Recap!BF598</f>
        <v>0</v>
      </c>
      <c r="U593" s="300">
        <f>Recap!BG598</f>
        <v>0</v>
      </c>
      <c r="V593" s="300">
        <f>Recap!BH598</f>
        <v>0</v>
      </c>
      <c r="W593" s="300"/>
      <c r="X593" s="300"/>
      <c r="Y593" s="300"/>
      <c r="Z593" s="298">
        <f>Recap!AO598</f>
        <v>0</v>
      </c>
      <c r="AA593" s="302"/>
    </row>
    <row r="594" spans="1:30" s="312" customFormat="1" x14ac:dyDescent="0.25">
      <c r="A594" s="299" t="str">
        <f>Recap!D599</f>
        <v>Dw_589</v>
      </c>
      <c r="B594" s="300">
        <f>Recap!AQ599</f>
        <v>0</v>
      </c>
      <c r="C594" s="300">
        <f>Recap!AR599</f>
        <v>0</v>
      </c>
      <c r="D594" s="300">
        <f>Recap!AS599</f>
        <v>0</v>
      </c>
      <c r="E594" s="301"/>
      <c r="F594" s="301"/>
      <c r="G594" s="301"/>
      <c r="H594" s="300">
        <f>Recap!AU599</f>
        <v>0</v>
      </c>
      <c r="I594" s="300">
        <f>Recap!AV599</f>
        <v>0</v>
      </c>
      <c r="J594" s="300">
        <f>Recap!AW599</f>
        <v>0</v>
      </c>
      <c r="K594" s="301"/>
      <c r="L594" s="301"/>
      <c r="M594" s="301"/>
      <c r="N594" s="300">
        <f>Recap!BB599</f>
        <v>0</v>
      </c>
      <c r="O594" s="300">
        <f>Recap!BC599</f>
        <v>0</v>
      </c>
      <c r="P594" s="300">
        <f>Recap!BD599</f>
        <v>0</v>
      </c>
      <c r="Q594" s="300"/>
      <c r="R594" s="300"/>
      <c r="S594" s="300"/>
      <c r="T594" s="300">
        <f>Recap!BF599</f>
        <v>0</v>
      </c>
      <c r="U594" s="300">
        <f>Recap!BG599</f>
        <v>0</v>
      </c>
      <c r="V594" s="300">
        <f>Recap!BH599</f>
        <v>0</v>
      </c>
      <c r="W594" s="300"/>
      <c r="X594" s="300"/>
      <c r="Y594" s="300"/>
      <c r="Z594" s="298">
        <f>Recap!AO599</f>
        <v>0</v>
      </c>
      <c r="AA594" s="302"/>
    </row>
    <row r="595" spans="1:30" s="312" customFormat="1" x14ac:dyDescent="0.25">
      <c r="A595" s="299" t="str">
        <f>Recap!D600</f>
        <v>Dw_590</v>
      </c>
      <c r="B595" s="300">
        <f>Recap!AQ600</f>
        <v>0</v>
      </c>
      <c r="C595" s="300">
        <f>Recap!AR600</f>
        <v>0</v>
      </c>
      <c r="D595" s="300">
        <f>Recap!AS600</f>
        <v>0</v>
      </c>
      <c r="E595" s="301"/>
      <c r="F595" s="301"/>
      <c r="G595" s="301"/>
      <c r="H595" s="300">
        <f>Recap!AU600</f>
        <v>0</v>
      </c>
      <c r="I595" s="300">
        <f>Recap!AV600</f>
        <v>0</v>
      </c>
      <c r="J595" s="300">
        <f>Recap!AW600</f>
        <v>0</v>
      </c>
      <c r="K595" s="301"/>
      <c r="L595" s="301"/>
      <c r="M595" s="301"/>
      <c r="N595" s="300">
        <f>Recap!BB600</f>
        <v>0</v>
      </c>
      <c r="O595" s="300">
        <f>Recap!BC600</f>
        <v>0</v>
      </c>
      <c r="P595" s="300">
        <f>Recap!BD600</f>
        <v>0</v>
      </c>
      <c r="Q595" s="300"/>
      <c r="R595" s="300"/>
      <c r="S595" s="300"/>
      <c r="T595" s="300">
        <f>Recap!BF600</f>
        <v>0</v>
      </c>
      <c r="U595" s="300">
        <f>Recap!BG600</f>
        <v>0</v>
      </c>
      <c r="V595" s="300">
        <f>Recap!BH600</f>
        <v>0</v>
      </c>
      <c r="W595" s="300"/>
      <c r="X595" s="300"/>
      <c r="Y595" s="300"/>
      <c r="Z595" s="298">
        <f>Recap!AO600</f>
        <v>0</v>
      </c>
      <c r="AA595" s="302"/>
    </row>
    <row r="596" spans="1:30" s="312" customFormat="1" x14ac:dyDescent="0.25">
      <c r="A596" s="299" t="str">
        <f>Recap!D601</f>
        <v>Dw_591</v>
      </c>
      <c r="B596" s="300">
        <f>Recap!AQ601</f>
        <v>0</v>
      </c>
      <c r="C596" s="300">
        <f>Recap!AR601</f>
        <v>0</v>
      </c>
      <c r="D596" s="300">
        <f>Recap!AS601</f>
        <v>0</v>
      </c>
      <c r="E596" s="301"/>
      <c r="F596" s="301"/>
      <c r="G596" s="301"/>
      <c r="H596" s="300">
        <f>Recap!AU601</f>
        <v>0</v>
      </c>
      <c r="I596" s="300">
        <f>Recap!AV601</f>
        <v>0</v>
      </c>
      <c r="J596" s="300">
        <f>Recap!AW601</f>
        <v>0</v>
      </c>
      <c r="K596" s="301"/>
      <c r="L596" s="301"/>
      <c r="M596" s="301"/>
      <c r="N596" s="300">
        <f>Recap!BB601</f>
        <v>0</v>
      </c>
      <c r="O596" s="300">
        <f>Recap!BC601</f>
        <v>0</v>
      </c>
      <c r="P596" s="300">
        <f>Recap!BD601</f>
        <v>0</v>
      </c>
      <c r="Q596" s="300"/>
      <c r="R596" s="300"/>
      <c r="S596" s="300"/>
      <c r="T596" s="300">
        <f>Recap!BF601</f>
        <v>0</v>
      </c>
      <c r="U596" s="300">
        <f>Recap!BG601</f>
        <v>0</v>
      </c>
      <c r="V596" s="300">
        <f>Recap!BH601</f>
        <v>0</v>
      </c>
      <c r="W596" s="300"/>
      <c r="X596" s="300"/>
      <c r="Y596" s="300"/>
      <c r="Z596" s="298">
        <f>Recap!AO601</f>
        <v>0</v>
      </c>
      <c r="AA596" s="302"/>
    </row>
    <row r="597" spans="1:30" s="312" customFormat="1" x14ac:dyDescent="0.25">
      <c r="A597" s="299" t="str">
        <f>Recap!D602</f>
        <v>Dw_592</v>
      </c>
      <c r="B597" s="300">
        <f>Recap!AQ602</f>
        <v>0</v>
      </c>
      <c r="C597" s="300">
        <f>Recap!AR602</f>
        <v>0</v>
      </c>
      <c r="D597" s="300">
        <f>Recap!AS602</f>
        <v>0</v>
      </c>
      <c r="E597" s="301"/>
      <c r="F597" s="301"/>
      <c r="G597" s="301"/>
      <c r="H597" s="300">
        <f>Recap!AU602</f>
        <v>0</v>
      </c>
      <c r="I597" s="300">
        <f>Recap!AV602</f>
        <v>0</v>
      </c>
      <c r="J597" s="300">
        <f>Recap!AW602</f>
        <v>0</v>
      </c>
      <c r="K597" s="301"/>
      <c r="L597" s="301"/>
      <c r="M597" s="301"/>
      <c r="N597" s="300">
        <f>Recap!BB602</f>
        <v>0</v>
      </c>
      <c r="O597" s="300">
        <f>Recap!BC602</f>
        <v>0</v>
      </c>
      <c r="P597" s="300">
        <f>Recap!BD602</f>
        <v>0</v>
      </c>
      <c r="Q597" s="300"/>
      <c r="R597" s="300"/>
      <c r="S597" s="300"/>
      <c r="T597" s="300">
        <f>Recap!BF602</f>
        <v>0</v>
      </c>
      <c r="U597" s="300">
        <f>Recap!BG602</f>
        <v>0</v>
      </c>
      <c r="V597" s="300">
        <f>Recap!BH602</f>
        <v>0</v>
      </c>
      <c r="W597" s="300"/>
      <c r="X597" s="300"/>
      <c r="Y597" s="300"/>
      <c r="Z597" s="298">
        <f>Recap!AO602</f>
        <v>0</v>
      </c>
      <c r="AA597" s="302"/>
    </row>
    <row r="598" spans="1:30" s="312" customFormat="1" x14ac:dyDescent="0.25">
      <c r="A598" s="299" t="str">
        <f>Recap!D603</f>
        <v>Dw_593</v>
      </c>
      <c r="B598" s="300">
        <f>Recap!AQ603</f>
        <v>0</v>
      </c>
      <c r="C598" s="300">
        <f>Recap!AR603</f>
        <v>0</v>
      </c>
      <c r="D598" s="300">
        <f>Recap!AS603</f>
        <v>0</v>
      </c>
      <c r="E598" s="301"/>
      <c r="F598" s="301"/>
      <c r="G598" s="301"/>
      <c r="H598" s="300">
        <f>Recap!AU603</f>
        <v>0</v>
      </c>
      <c r="I598" s="300">
        <f>Recap!AV603</f>
        <v>0</v>
      </c>
      <c r="J598" s="300">
        <f>Recap!AW603</f>
        <v>0</v>
      </c>
      <c r="K598" s="301"/>
      <c r="L598" s="301"/>
      <c r="M598" s="301"/>
      <c r="N598" s="300">
        <f>Recap!BB603</f>
        <v>0</v>
      </c>
      <c r="O598" s="300">
        <f>Recap!BC603</f>
        <v>0</v>
      </c>
      <c r="P598" s="300">
        <f>Recap!BD603</f>
        <v>0</v>
      </c>
      <c r="Q598" s="300"/>
      <c r="R598" s="300"/>
      <c r="S598" s="300"/>
      <c r="T598" s="300">
        <f>Recap!BF603</f>
        <v>0</v>
      </c>
      <c r="U598" s="300">
        <f>Recap!BG603</f>
        <v>0</v>
      </c>
      <c r="V598" s="300">
        <f>Recap!BH603</f>
        <v>0</v>
      </c>
      <c r="W598" s="300"/>
      <c r="X598" s="300"/>
      <c r="Y598" s="300"/>
      <c r="Z598" s="298">
        <f>Recap!AO603</f>
        <v>0</v>
      </c>
      <c r="AA598" s="302"/>
    </row>
    <row r="599" spans="1:30" s="312" customFormat="1" x14ac:dyDescent="0.25">
      <c r="A599" s="299" t="str">
        <f>Recap!D604</f>
        <v>Dw_594</v>
      </c>
      <c r="B599" s="300">
        <f>Recap!AQ604</f>
        <v>0</v>
      </c>
      <c r="C599" s="300">
        <f>Recap!AR604</f>
        <v>0</v>
      </c>
      <c r="D599" s="300">
        <f>Recap!AS604</f>
        <v>0</v>
      </c>
      <c r="E599" s="301"/>
      <c r="F599" s="301"/>
      <c r="G599" s="301"/>
      <c r="H599" s="300">
        <f>Recap!AU604</f>
        <v>0</v>
      </c>
      <c r="I599" s="300">
        <f>Recap!AV604</f>
        <v>0</v>
      </c>
      <c r="J599" s="300">
        <f>Recap!AW604</f>
        <v>0</v>
      </c>
      <c r="K599" s="301"/>
      <c r="L599" s="301"/>
      <c r="M599" s="301"/>
      <c r="N599" s="300">
        <f>Recap!BB604</f>
        <v>0</v>
      </c>
      <c r="O599" s="300">
        <f>Recap!BC604</f>
        <v>0</v>
      </c>
      <c r="P599" s="300">
        <f>Recap!BD604</f>
        <v>0</v>
      </c>
      <c r="Q599" s="300"/>
      <c r="R599" s="300"/>
      <c r="S599" s="300"/>
      <c r="T599" s="300">
        <f>Recap!BF604</f>
        <v>0</v>
      </c>
      <c r="U599" s="300">
        <f>Recap!BG604</f>
        <v>0</v>
      </c>
      <c r="V599" s="300">
        <f>Recap!BH604</f>
        <v>0</v>
      </c>
      <c r="W599" s="300"/>
      <c r="X599" s="300"/>
      <c r="Y599" s="300"/>
      <c r="Z599" s="298">
        <f>Recap!AO604</f>
        <v>0</v>
      </c>
      <c r="AA599" s="302"/>
    </row>
    <row r="600" spans="1:30" s="312" customFormat="1" x14ac:dyDescent="0.25">
      <c r="A600" s="299" t="str">
        <f>Recap!D605</f>
        <v>Dw_595</v>
      </c>
      <c r="B600" s="300">
        <f>Recap!AQ605</f>
        <v>0</v>
      </c>
      <c r="C600" s="300">
        <f>Recap!AR605</f>
        <v>0</v>
      </c>
      <c r="D600" s="300">
        <f>Recap!AS605</f>
        <v>0</v>
      </c>
      <c r="E600" s="301"/>
      <c r="F600" s="301"/>
      <c r="G600" s="301"/>
      <c r="H600" s="300">
        <f>Recap!AU605</f>
        <v>0</v>
      </c>
      <c r="I600" s="300">
        <f>Recap!AV605</f>
        <v>0</v>
      </c>
      <c r="J600" s="300">
        <f>Recap!AW605</f>
        <v>0</v>
      </c>
      <c r="K600" s="301"/>
      <c r="L600" s="301"/>
      <c r="M600" s="301"/>
      <c r="N600" s="300">
        <f>Recap!BB605</f>
        <v>0</v>
      </c>
      <c r="O600" s="300">
        <f>Recap!BC605</f>
        <v>0</v>
      </c>
      <c r="P600" s="300">
        <f>Recap!BD605</f>
        <v>0</v>
      </c>
      <c r="Q600" s="300"/>
      <c r="R600" s="300"/>
      <c r="S600" s="300"/>
      <c r="T600" s="300">
        <f>Recap!BF605</f>
        <v>0</v>
      </c>
      <c r="U600" s="300">
        <f>Recap!BG605</f>
        <v>0</v>
      </c>
      <c r="V600" s="300">
        <f>Recap!BH605</f>
        <v>0</v>
      </c>
      <c r="W600" s="300"/>
      <c r="X600" s="300"/>
      <c r="Y600" s="300"/>
      <c r="Z600" s="298">
        <f>Recap!AO605</f>
        <v>0</v>
      </c>
      <c r="AA600" s="302"/>
    </row>
    <row r="601" spans="1:30" s="312" customFormat="1" x14ac:dyDescent="0.25">
      <c r="A601" s="299" t="str">
        <f>Recap!D606</f>
        <v>Dw_596</v>
      </c>
      <c r="B601" s="300">
        <f>Recap!AQ606</f>
        <v>0</v>
      </c>
      <c r="C601" s="300">
        <f>Recap!AR606</f>
        <v>0</v>
      </c>
      <c r="D601" s="300">
        <f>Recap!AS606</f>
        <v>0</v>
      </c>
      <c r="E601" s="301"/>
      <c r="F601" s="301"/>
      <c r="G601" s="301"/>
      <c r="H601" s="300">
        <f>Recap!AU606</f>
        <v>0</v>
      </c>
      <c r="I601" s="300">
        <f>Recap!AV606</f>
        <v>0</v>
      </c>
      <c r="J601" s="300">
        <f>Recap!AW606</f>
        <v>0</v>
      </c>
      <c r="K601" s="301"/>
      <c r="L601" s="301"/>
      <c r="M601" s="301"/>
      <c r="N601" s="300">
        <f>Recap!BB606</f>
        <v>0</v>
      </c>
      <c r="O601" s="300">
        <f>Recap!BC606</f>
        <v>0</v>
      </c>
      <c r="P601" s="300">
        <f>Recap!BD606</f>
        <v>0</v>
      </c>
      <c r="Q601" s="300"/>
      <c r="R601" s="300"/>
      <c r="S601" s="300"/>
      <c r="T601" s="300">
        <f>Recap!BF606</f>
        <v>0</v>
      </c>
      <c r="U601" s="300">
        <f>Recap!BG606</f>
        <v>0</v>
      </c>
      <c r="V601" s="300">
        <f>Recap!BH606</f>
        <v>0</v>
      </c>
      <c r="W601" s="300"/>
      <c r="X601" s="300"/>
      <c r="Y601" s="300"/>
      <c r="Z601" s="298">
        <f>Recap!AO606</f>
        <v>0</v>
      </c>
      <c r="AA601" s="302"/>
    </row>
    <row r="602" spans="1:30" s="312" customFormat="1" x14ac:dyDescent="0.25">
      <c r="A602" s="299" t="str">
        <f>Recap!D607</f>
        <v>Dw_597</v>
      </c>
      <c r="B602" s="300">
        <f>Recap!AQ607</f>
        <v>0</v>
      </c>
      <c r="C602" s="300">
        <f>Recap!AR607</f>
        <v>0</v>
      </c>
      <c r="D602" s="300">
        <f>Recap!AS607</f>
        <v>0</v>
      </c>
      <c r="E602" s="301"/>
      <c r="F602" s="301"/>
      <c r="G602" s="301"/>
      <c r="H602" s="300">
        <f>Recap!AU607</f>
        <v>0</v>
      </c>
      <c r="I602" s="300">
        <f>Recap!AV607</f>
        <v>0</v>
      </c>
      <c r="J602" s="300">
        <f>Recap!AW607</f>
        <v>0</v>
      </c>
      <c r="K602" s="301"/>
      <c r="L602" s="301"/>
      <c r="M602" s="301"/>
      <c r="N602" s="300">
        <f>Recap!BB607</f>
        <v>0</v>
      </c>
      <c r="O602" s="300">
        <f>Recap!BC607</f>
        <v>0</v>
      </c>
      <c r="P602" s="300">
        <f>Recap!BD607</f>
        <v>0</v>
      </c>
      <c r="Q602" s="300"/>
      <c r="R602" s="300"/>
      <c r="S602" s="300"/>
      <c r="T602" s="300">
        <f>Recap!BF607</f>
        <v>0</v>
      </c>
      <c r="U602" s="300">
        <f>Recap!BG607</f>
        <v>0</v>
      </c>
      <c r="V602" s="300">
        <f>Recap!BH607</f>
        <v>0</v>
      </c>
      <c r="W602" s="300"/>
      <c r="X602" s="300"/>
      <c r="Y602" s="300"/>
      <c r="Z602" s="298">
        <f>Recap!AO607</f>
        <v>0</v>
      </c>
      <c r="AA602" s="302"/>
      <c r="AB602" s="105"/>
      <c r="AC602" s="105"/>
      <c r="AD602" s="105"/>
    </row>
    <row r="603" spans="1:30" s="312" customFormat="1" x14ac:dyDescent="0.25">
      <c r="A603" s="299" t="str">
        <f>Recap!D608</f>
        <v>Dw_598</v>
      </c>
      <c r="B603" s="300">
        <f>Recap!AQ608</f>
        <v>0</v>
      </c>
      <c r="C603" s="300">
        <f>Recap!AR608</f>
        <v>0</v>
      </c>
      <c r="D603" s="300">
        <f>Recap!AS608</f>
        <v>0</v>
      </c>
      <c r="E603" s="301"/>
      <c r="F603" s="301"/>
      <c r="G603" s="301"/>
      <c r="H603" s="300">
        <f>Recap!AU608</f>
        <v>0</v>
      </c>
      <c r="I603" s="300">
        <f>Recap!AV608</f>
        <v>0</v>
      </c>
      <c r="J603" s="300">
        <f>Recap!AW608</f>
        <v>0</v>
      </c>
      <c r="K603" s="301"/>
      <c r="L603" s="301"/>
      <c r="M603" s="301"/>
      <c r="N603" s="300">
        <f>Recap!BB608</f>
        <v>0</v>
      </c>
      <c r="O603" s="300">
        <f>Recap!BC608</f>
        <v>0</v>
      </c>
      <c r="P603" s="300">
        <f>Recap!BD608</f>
        <v>0</v>
      </c>
      <c r="Q603" s="300"/>
      <c r="R603" s="300"/>
      <c r="S603" s="300"/>
      <c r="T603" s="300">
        <f>Recap!BF608</f>
        <v>0</v>
      </c>
      <c r="U603" s="300">
        <f>Recap!BG608</f>
        <v>0</v>
      </c>
      <c r="V603" s="300">
        <f>Recap!BH608</f>
        <v>0</v>
      </c>
      <c r="W603" s="300"/>
      <c r="X603" s="300"/>
      <c r="Y603" s="300"/>
      <c r="Z603" s="298">
        <f>Recap!AO608</f>
        <v>0</v>
      </c>
      <c r="AA603" s="302"/>
      <c r="AB603" s="105"/>
      <c r="AC603" s="105"/>
      <c r="AD603" s="105"/>
    </row>
    <row r="604" spans="1:30" s="312" customFormat="1" x14ac:dyDescent="0.25">
      <c r="A604" s="299" t="str">
        <f>Recap!D609</f>
        <v>Dw_599</v>
      </c>
      <c r="B604" s="300">
        <f>Recap!AQ609</f>
        <v>0</v>
      </c>
      <c r="C604" s="300">
        <f>Recap!AR609</f>
        <v>0</v>
      </c>
      <c r="D604" s="300">
        <f>Recap!AS609</f>
        <v>0</v>
      </c>
      <c r="E604" s="301"/>
      <c r="F604" s="301"/>
      <c r="G604" s="301"/>
      <c r="H604" s="300">
        <f>Recap!AU609</f>
        <v>0</v>
      </c>
      <c r="I604" s="300">
        <f>Recap!AV609</f>
        <v>0</v>
      </c>
      <c r="J604" s="300">
        <f>Recap!AW609</f>
        <v>0</v>
      </c>
      <c r="K604" s="301"/>
      <c r="L604" s="301"/>
      <c r="M604" s="301"/>
      <c r="N604" s="300">
        <f>Recap!BB609</f>
        <v>0</v>
      </c>
      <c r="O604" s="300">
        <f>Recap!BC609</f>
        <v>0</v>
      </c>
      <c r="P604" s="300">
        <f>Recap!BD609</f>
        <v>0</v>
      </c>
      <c r="Q604" s="300"/>
      <c r="R604" s="300"/>
      <c r="S604" s="300"/>
      <c r="T604" s="300">
        <f>Recap!BF609</f>
        <v>0</v>
      </c>
      <c r="U604" s="300">
        <f>Recap!BG609</f>
        <v>0</v>
      </c>
      <c r="V604" s="300">
        <f>Recap!BH609</f>
        <v>0</v>
      </c>
      <c r="W604" s="300"/>
      <c r="X604" s="300"/>
      <c r="Y604" s="300"/>
      <c r="Z604" s="298">
        <f>Recap!AO609</f>
        <v>0</v>
      </c>
      <c r="AA604" s="302"/>
      <c r="AB604" s="105"/>
      <c r="AC604" s="105"/>
      <c r="AD604" s="105"/>
    </row>
    <row r="605" spans="1:30" s="312" customFormat="1" x14ac:dyDescent="0.25">
      <c r="A605" s="299" t="str">
        <f>Recap!D610</f>
        <v>Dw_600</v>
      </c>
      <c r="B605" s="300">
        <f>Recap!AQ610</f>
        <v>0</v>
      </c>
      <c r="C605" s="300">
        <f>Recap!AR610</f>
        <v>0</v>
      </c>
      <c r="D605" s="300">
        <f>Recap!AS610</f>
        <v>0</v>
      </c>
      <c r="E605" s="301"/>
      <c r="F605" s="301"/>
      <c r="G605" s="301"/>
      <c r="H605" s="300">
        <f>Recap!AU610</f>
        <v>0</v>
      </c>
      <c r="I605" s="300">
        <f>Recap!AV610</f>
        <v>0</v>
      </c>
      <c r="J605" s="300">
        <f>Recap!AW610</f>
        <v>0</v>
      </c>
      <c r="K605" s="301"/>
      <c r="L605" s="301"/>
      <c r="M605" s="301"/>
      <c r="N605" s="300">
        <f>Recap!BB610</f>
        <v>0</v>
      </c>
      <c r="O605" s="300">
        <f>Recap!BC610</f>
        <v>0</v>
      </c>
      <c r="P605" s="300">
        <f>Recap!BD610</f>
        <v>0</v>
      </c>
      <c r="Q605" s="300"/>
      <c r="R605" s="300"/>
      <c r="S605" s="300"/>
      <c r="T605" s="300">
        <f>Recap!BF610</f>
        <v>0</v>
      </c>
      <c r="U605" s="300">
        <f>Recap!BG610</f>
        <v>0</v>
      </c>
      <c r="V605" s="300">
        <f>Recap!BH610</f>
        <v>0</v>
      </c>
      <c r="W605" s="300"/>
      <c r="X605" s="300"/>
      <c r="Y605" s="300"/>
      <c r="Z605" s="298">
        <f>Recap!AO610</f>
        <v>0</v>
      </c>
      <c r="AA605" s="302"/>
      <c r="AB605" s="105"/>
      <c r="AC605" s="105"/>
      <c r="AD605" s="105"/>
    </row>
    <row r="606" spans="1:30" s="312" customFormat="1" ht="15.75" customHeight="1" x14ac:dyDescent="0.25">
      <c r="A606" s="299" t="str">
        <f>Recap!D611</f>
        <v>Dw_601</v>
      </c>
      <c r="B606" s="300">
        <f>Recap!AQ611</f>
        <v>0</v>
      </c>
      <c r="C606" s="300">
        <f>Recap!AR611</f>
        <v>0</v>
      </c>
      <c r="D606" s="300">
        <f>Recap!AS611</f>
        <v>0</v>
      </c>
      <c r="E606" s="301"/>
      <c r="F606" s="301"/>
      <c r="G606" s="301"/>
      <c r="H606" s="300">
        <f>Recap!AU611</f>
        <v>0</v>
      </c>
      <c r="I606" s="300">
        <f>Recap!AV611</f>
        <v>0</v>
      </c>
      <c r="J606" s="300">
        <f>Recap!AW611</f>
        <v>0</v>
      </c>
      <c r="K606" s="301"/>
      <c r="L606" s="301"/>
      <c r="M606" s="301"/>
      <c r="N606" s="300">
        <f>Recap!BB611</f>
        <v>0</v>
      </c>
      <c r="O606" s="300">
        <f>Recap!BC611</f>
        <v>0</v>
      </c>
      <c r="P606" s="300">
        <f>Recap!BD611</f>
        <v>0</v>
      </c>
      <c r="Q606" s="300"/>
      <c r="R606" s="300"/>
      <c r="S606" s="300"/>
      <c r="T606" s="300">
        <f>Recap!BF611</f>
        <v>0</v>
      </c>
      <c r="U606" s="300">
        <f>Recap!BG611</f>
        <v>0</v>
      </c>
      <c r="V606" s="300">
        <f>Recap!BH611</f>
        <v>0</v>
      </c>
      <c r="W606" s="300"/>
      <c r="X606" s="300"/>
      <c r="Y606" s="300"/>
      <c r="Z606" s="298">
        <f>Recap!AO611</f>
        <v>0</v>
      </c>
      <c r="AA606" s="302"/>
      <c r="AB606" s="105"/>
      <c r="AC606" s="105"/>
      <c r="AD606" s="105"/>
    </row>
    <row r="607" spans="1:30" s="312" customFormat="1" x14ac:dyDescent="0.25">
      <c r="A607" s="299" t="str">
        <f>Recap!D612</f>
        <v>Dw_602</v>
      </c>
      <c r="B607" s="300">
        <f>Recap!AQ612</f>
        <v>0</v>
      </c>
      <c r="C607" s="300">
        <f>Recap!AR612</f>
        <v>0</v>
      </c>
      <c r="D607" s="300">
        <f>Recap!AS612</f>
        <v>0</v>
      </c>
      <c r="E607" s="301"/>
      <c r="F607" s="301"/>
      <c r="G607" s="301"/>
      <c r="H607" s="300">
        <f>Recap!AU612</f>
        <v>0</v>
      </c>
      <c r="I607" s="300">
        <f>Recap!AV612</f>
        <v>0</v>
      </c>
      <c r="J607" s="300">
        <f>Recap!AW612</f>
        <v>0</v>
      </c>
      <c r="K607" s="301"/>
      <c r="L607" s="301"/>
      <c r="M607" s="301"/>
      <c r="N607" s="300">
        <f>Recap!BB612</f>
        <v>0</v>
      </c>
      <c r="O607" s="300">
        <f>Recap!BC612</f>
        <v>0</v>
      </c>
      <c r="P607" s="300">
        <f>Recap!BD612</f>
        <v>0</v>
      </c>
      <c r="Q607" s="300"/>
      <c r="R607" s="300"/>
      <c r="S607" s="300"/>
      <c r="T607" s="300">
        <f>Recap!BF612</f>
        <v>0</v>
      </c>
      <c r="U607" s="300">
        <f>Recap!BG612</f>
        <v>0</v>
      </c>
      <c r="V607" s="300">
        <f>Recap!BH612</f>
        <v>0</v>
      </c>
      <c r="W607" s="300"/>
      <c r="X607" s="300"/>
      <c r="Y607" s="300"/>
      <c r="Z607" s="298">
        <f>Recap!AO612</f>
        <v>0</v>
      </c>
      <c r="AA607" s="302"/>
      <c r="AB607" s="105"/>
      <c r="AC607" s="105"/>
      <c r="AD607" s="105"/>
    </row>
    <row r="608" spans="1:30" s="312" customFormat="1" x14ac:dyDescent="0.25">
      <c r="A608" s="299" t="str">
        <f>Recap!D613</f>
        <v>Dw_603</v>
      </c>
      <c r="B608" s="300">
        <f>Recap!AQ613</f>
        <v>0</v>
      </c>
      <c r="C608" s="300">
        <f>Recap!AR613</f>
        <v>0</v>
      </c>
      <c r="D608" s="300">
        <f>Recap!AS613</f>
        <v>0</v>
      </c>
      <c r="E608" s="301"/>
      <c r="F608" s="301"/>
      <c r="G608" s="301"/>
      <c r="H608" s="300">
        <f>Recap!AU613</f>
        <v>0</v>
      </c>
      <c r="I608" s="300">
        <f>Recap!AV613</f>
        <v>0</v>
      </c>
      <c r="J608" s="300">
        <f>Recap!AW613</f>
        <v>0</v>
      </c>
      <c r="K608" s="301"/>
      <c r="L608" s="301"/>
      <c r="M608" s="301"/>
      <c r="N608" s="300">
        <f>Recap!BB613</f>
        <v>0</v>
      </c>
      <c r="O608" s="300">
        <f>Recap!BC613</f>
        <v>0</v>
      </c>
      <c r="P608" s="300">
        <f>Recap!BD613</f>
        <v>0</v>
      </c>
      <c r="Q608" s="300"/>
      <c r="R608" s="300"/>
      <c r="S608" s="300"/>
      <c r="T608" s="300">
        <f>Recap!BF613</f>
        <v>0</v>
      </c>
      <c r="U608" s="300">
        <f>Recap!BG613</f>
        <v>0</v>
      </c>
      <c r="V608" s="300">
        <f>Recap!BH613</f>
        <v>0</v>
      </c>
      <c r="W608" s="300"/>
      <c r="X608" s="300"/>
      <c r="Y608" s="300"/>
      <c r="Z608" s="298">
        <f>Recap!AO613</f>
        <v>0</v>
      </c>
      <c r="AA608" s="302"/>
      <c r="AB608" s="105"/>
      <c r="AC608" s="105"/>
      <c r="AD608" s="105"/>
    </row>
    <row r="609" spans="1:30" s="312" customFormat="1" ht="15.75" customHeight="1" x14ac:dyDescent="0.25">
      <c r="A609" s="299" t="str">
        <f>Recap!D614</f>
        <v>Dw_604</v>
      </c>
      <c r="B609" s="300">
        <f>Recap!AQ614</f>
        <v>0</v>
      </c>
      <c r="C609" s="300">
        <f>Recap!AR614</f>
        <v>0</v>
      </c>
      <c r="D609" s="300">
        <f>Recap!AS614</f>
        <v>0</v>
      </c>
      <c r="E609" s="301"/>
      <c r="F609" s="301"/>
      <c r="G609" s="301"/>
      <c r="H609" s="300">
        <f>Recap!AU614</f>
        <v>0</v>
      </c>
      <c r="I609" s="300">
        <f>Recap!AV614</f>
        <v>0</v>
      </c>
      <c r="J609" s="300">
        <f>Recap!AW614</f>
        <v>0</v>
      </c>
      <c r="K609" s="301"/>
      <c r="L609" s="301"/>
      <c r="M609" s="301"/>
      <c r="N609" s="300">
        <f>Recap!BB614</f>
        <v>0</v>
      </c>
      <c r="O609" s="300">
        <f>Recap!BC614</f>
        <v>0</v>
      </c>
      <c r="P609" s="300">
        <f>Recap!BD614</f>
        <v>0</v>
      </c>
      <c r="Q609" s="300"/>
      <c r="R609" s="300"/>
      <c r="S609" s="300"/>
      <c r="T609" s="300">
        <f>Recap!BF614</f>
        <v>0</v>
      </c>
      <c r="U609" s="300">
        <f>Recap!BG614</f>
        <v>0</v>
      </c>
      <c r="V609" s="300">
        <f>Recap!BH614</f>
        <v>0</v>
      </c>
      <c r="W609" s="300"/>
      <c r="X609" s="300"/>
      <c r="Y609" s="300"/>
      <c r="Z609" s="298">
        <f>Recap!AO614</f>
        <v>0</v>
      </c>
      <c r="AA609" s="302"/>
      <c r="AB609" s="105"/>
      <c r="AC609" s="105"/>
      <c r="AD609" s="105"/>
    </row>
    <row r="610" spans="1:30" s="312" customFormat="1" x14ac:dyDescent="0.25">
      <c r="A610" s="299" t="str">
        <f>Recap!D615</f>
        <v>Dw_605</v>
      </c>
      <c r="B610" s="300">
        <f>Recap!AQ615</f>
        <v>0</v>
      </c>
      <c r="C610" s="300">
        <f>Recap!AR615</f>
        <v>0</v>
      </c>
      <c r="D610" s="300">
        <f>Recap!AS615</f>
        <v>0</v>
      </c>
      <c r="E610" s="301"/>
      <c r="F610" s="301"/>
      <c r="G610" s="301"/>
      <c r="H610" s="300">
        <f>Recap!AU615</f>
        <v>0</v>
      </c>
      <c r="I610" s="300">
        <f>Recap!AV615</f>
        <v>0</v>
      </c>
      <c r="J610" s="300">
        <f>Recap!AW615</f>
        <v>0</v>
      </c>
      <c r="K610" s="301"/>
      <c r="L610" s="301"/>
      <c r="M610" s="301"/>
      <c r="N610" s="300">
        <f>Recap!BB615</f>
        <v>0</v>
      </c>
      <c r="O610" s="300">
        <f>Recap!BC615</f>
        <v>0</v>
      </c>
      <c r="P610" s="300">
        <f>Recap!BD615</f>
        <v>0</v>
      </c>
      <c r="Q610" s="300"/>
      <c r="R610" s="300"/>
      <c r="S610" s="300"/>
      <c r="T610" s="300">
        <f>Recap!BF615</f>
        <v>0</v>
      </c>
      <c r="U610" s="300">
        <f>Recap!BG615</f>
        <v>0</v>
      </c>
      <c r="V610" s="300">
        <f>Recap!BH615</f>
        <v>0</v>
      </c>
      <c r="W610" s="300"/>
      <c r="X610" s="300"/>
      <c r="Y610" s="300"/>
      <c r="Z610" s="298">
        <f>Recap!AO615</f>
        <v>0</v>
      </c>
      <c r="AA610" s="302"/>
      <c r="AB610" s="105"/>
      <c r="AC610" s="105"/>
      <c r="AD610" s="105"/>
    </row>
    <row r="611" spans="1:30" s="312" customFormat="1" x14ac:dyDescent="0.25">
      <c r="A611" s="299" t="str">
        <f>Recap!D616</f>
        <v>Dw_606</v>
      </c>
      <c r="B611" s="300">
        <f>Recap!AQ616</f>
        <v>0</v>
      </c>
      <c r="C611" s="300">
        <f>Recap!AR616</f>
        <v>0</v>
      </c>
      <c r="D611" s="300">
        <f>Recap!AS616</f>
        <v>0</v>
      </c>
      <c r="E611" s="301"/>
      <c r="F611" s="301"/>
      <c r="G611" s="301"/>
      <c r="H611" s="300">
        <f>Recap!AU616</f>
        <v>0</v>
      </c>
      <c r="I611" s="300">
        <f>Recap!AV616</f>
        <v>0</v>
      </c>
      <c r="J611" s="300">
        <f>Recap!AW616</f>
        <v>0</v>
      </c>
      <c r="K611" s="301"/>
      <c r="L611" s="301"/>
      <c r="M611" s="301"/>
      <c r="N611" s="300">
        <f>Recap!BB616</f>
        <v>0</v>
      </c>
      <c r="O611" s="300">
        <f>Recap!BC616</f>
        <v>0</v>
      </c>
      <c r="P611" s="300">
        <f>Recap!BD616</f>
        <v>0</v>
      </c>
      <c r="Q611" s="300"/>
      <c r="R611" s="300"/>
      <c r="S611" s="300"/>
      <c r="T611" s="300">
        <f>Recap!BF616</f>
        <v>0</v>
      </c>
      <c r="U611" s="300">
        <f>Recap!BG616</f>
        <v>0</v>
      </c>
      <c r="V611" s="300">
        <f>Recap!BH616</f>
        <v>0</v>
      </c>
      <c r="W611" s="300"/>
      <c r="X611" s="300"/>
      <c r="Y611" s="300"/>
      <c r="Z611" s="298">
        <f>Recap!AO616</f>
        <v>0</v>
      </c>
      <c r="AA611" s="302"/>
      <c r="AB611" s="105"/>
      <c r="AC611" s="105"/>
      <c r="AD611" s="105"/>
    </row>
    <row r="612" spans="1:30" s="312" customFormat="1" x14ac:dyDescent="0.25">
      <c r="A612" s="299" t="str">
        <f>Recap!D617</f>
        <v>Dw_607</v>
      </c>
      <c r="B612" s="300">
        <f>Recap!AQ617</f>
        <v>0</v>
      </c>
      <c r="C612" s="300">
        <f>Recap!AR617</f>
        <v>0</v>
      </c>
      <c r="D612" s="300">
        <f>Recap!AS617</f>
        <v>0</v>
      </c>
      <c r="E612" s="301"/>
      <c r="F612" s="301"/>
      <c r="G612" s="301"/>
      <c r="H612" s="300">
        <f>Recap!AU617</f>
        <v>0</v>
      </c>
      <c r="I612" s="300">
        <f>Recap!AV617</f>
        <v>0</v>
      </c>
      <c r="J612" s="300">
        <f>Recap!AW617</f>
        <v>0</v>
      </c>
      <c r="K612" s="301"/>
      <c r="L612" s="301"/>
      <c r="M612" s="301"/>
      <c r="N612" s="300">
        <f>Recap!BB617</f>
        <v>0</v>
      </c>
      <c r="O612" s="300">
        <f>Recap!BC617</f>
        <v>0</v>
      </c>
      <c r="P612" s="300">
        <f>Recap!BD617</f>
        <v>0</v>
      </c>
      <c r="Q612" s="300"/>
      <c r="R612" s="300"/>
      <c r="S612" s="300"/>
      <c r="T612" s="300">
        <f>Recap!BF617</f>
        <v>0</v>
      </c>
      <c r="U612" s="300">
        <f>Recap!BG617</f>
        <v>0</v>
      </c>
      <c r="V612" s="300">
        <f>Recap!BH617</f>
        <v>0</v>
      </c>
      <c r="W612" s="300"/>
      <c r="X612" s="300"/>
      <c r="Y612" s="300"/>
      <c r="Z612" s="298">
        <f>Recap!AO617</f>
        <v>0</v>
      </c>
      <c r="AA612" s="302"/>
      <c r="AB612" s="105"/>
      <c r="AC612" s="105"/>
      <c r="AD612" s="105"/>
    </row>
    <row r="613" spans="1:30" s="312" customFormat="1" x14ac:dyDescent="0.25">
      <c r="A613" s="299" t="str">
        <f>Recap!D618</f>
        <v>Dw_608</v>
      </c>
      <c r="B613" s="300">
        <f>Recap!AQ618</f>
        <v>0</v>
      </c>
      <c r="C613" s="300">
        <f>Recap!AR618</f>
        <v>0</v>
      </c>
      <c r="D613" s="300">
        <f>Recap!AS618</f>
        <v>0</v>
      </c>
      <c r="E613" s="301"/>
      <c r="F613" s="301"/>
      <c r="G613" s="301"/>
      <c r="H613" s="300">
        <f>Recap!AU618</f>
        <v>0</v>
      </c>
      <c r="I613" s="300">
        <f>Recap!AV618</f>
        <v>0</v>
      </c>
      <c r="J613" s="300">
        <f>Recap!AW618</f>
        <v>0</v>
      </c>
      <c r="K613" s="301"/>
      <c r="L613" s="301"/>
      <c r="M613" s="301"/>
      <c r="N613" s="300">
        <f>Recap!BB618</f>
        <v>0</v>
      </c>
      <c r="O613" s="300">
        <f>Recap!BC618</f>
        <v>0</v>
      </c>
      <c r="P613" s="300">
        <f>Recap!BD618</f>
        <v>0</v>
      </c>
      <c r="Q613" s="300"/>
      <c r="R613" s="300"/>
      <c r="S613" s="300"/>
      <c r="T613" s="300">
        <f>Recap!BF618</f>
        <v>0</v>
      </c>
      <c r="U613" s="300">
        <f>Recap!BG618</f>
        <v>0</v>
      </c>
      <c r="V613" s="300">
        <f>Recap!BH618</f>
        <v>0</v>
      </c>
      <c r="W613" s="300"/>
      <c r="X613" s="300"/>
      <c r="Y613" s="300"/>
      <c r="Z613" s="298">
        <f>Recap!AO618</f>
        <v>0</v>
      </c>
      <c r="AA613" s="302"/>
      <c r="AB613" s="105"/>
      <c r="AC613" s="105"/>
      <c r="AD613" s="105"/>
    </row>
    <row r="614" spans="1:30" s="312" customFormat="1" x14ac:dyDescent="0.25">
      <c r="A614" s="299" t="str">
        <f>Recap!D619</f>
        <v>Dw_609</v>
      </c>
      <c r="B614" s="300">
        <f>Recap!AQ619</f>
        <v>0</v>
      </c>
      <c r="C614" s="300">
        <f>Recap!AR619</f>
        <v>0</v>
      </c>
      <c r="D614" s="300">
        <f>Recap!AS619</f>
        <v>0</v>
      </c>
      <c r="E614" s="301"/>
      <c r="F614" s="301"/>
      <c r="G614" s="301"/>
      <c r="H614" s="300">
        <f>Recap!AU619</f>
        <v>0</v>
      </c>
      <c r="I614" s="300">
        <f>Recap!AV619</f>
        <v>0</v>
      </c>
      <c r="J614" s="300">
        <f>Recap!AW619</f>
        <v>0</v>
      </c>
      <c r="K614" s="301"/>
      <c r="L614" s="301"/>
      <c r="M614" s="301"/>
      <c r="N614" s="300">
        <f>Recap!BB619</f>
        <v>0</v>
      </c>
      <c r="O614" s="300">
        <f>Recap!BC619</f>
        <v>0</v>
      </c>
      <c r="P614" s="300">
        <f>Recap!BD619</f>
        <v>0</v>
      </c>
      <c r="Q614" s="300"/>
      <c r="R614" s="300"/>
      <c r="S614" s="300"/>
      <c r="T614" s="300">
        <f>Recap!BF619</f>
        <v>0</v>
      </c>
      <c r="U614" s="300">
        <f>Recap!BG619</f>
        <v>0</v>
      </c>
      <c r="V614" s="300">
        <f>Recap!BH619</f>
        <v>0</v>
      </c>
      <c r="W614" s="300"/>
      <c r="X614" s="300"/>
      <c r="Y614" s="300"/>
      <c r="Z614" s="298">
        <f>Recap!AO619</f>
        <v>0</v>
      </c>
      <c r="AA614" s="302"/>
      <c r="AB614" s="105"/>
      <c r="AC614" s="105"/>
      <c r="AD614" s="105"/>
    </row>
    <row r="615" spans="1:30" s="312" customFormat="1" ht="15.75" customHeight="1" x14ac:dyDescent="0.25">
      <c r="A615" s="299" t="str">
        <f>Recap!D620</f>
        <v>Dw_610</v>
      </c>
      <c r="B615" s="300">
        <f>Recap!AQ620</f>
        <v>0</v>
      </c>
      <c r="C615" s="300">
        <f>Recap!AR620</f>
        <v>0</v>
      </c>
      <c r="D615" s="300">
        <f>Recap!AS620</f>
        <v>0</v>
      </c>
      <c r="E615" s="301"/>
      <c r="F615" s="301"/>
      <c r="G615" s="301"/>
      <c r="H615" s="300">
        <f>Recap!AU620</f>
        <v>0</v>
      </c>
      <c r="I615" s="300">
        <f>Recap!AV620</f>
        <v>0</v>
      </c>
      <c r="J615" s="300">
        <f>Recap!AW620</f>
        <v>0</v>
      </c>
      <c r="K615" s="301"/>
      <c r="L615" s="301"/>
      <c r="M615" s="301"/>
      <c r="N615" s="300">
        <f>Recap!BB620</f>
        <v>0</v>
      </c>
      <c r="O615" s="300">
        <f>Recap!BC620</f>
        <v>0</v>
      </c>
      <c r="P615" s="300">
        <f>Recap!BD620</f>
        <v>0</v>
      </c>
      <c r="Q615" s="300"/>
      <c r="R615" s="300"/>
      <c r="S615" s="300"/>
      <c r="T615" s="300">
        <f>Recap!BF620</f>
        <v>0</v>
      </c>
      <c r="U615" s="300">
        <f>Recap!BG620</f>
        <v>0</v>
      </c>
      <c r="V615" s="300">
        <f>Recap!BH620</f>
        <v>0</v>
      </c>
      <c r="W615" s="300"/>
      <c r="X615" s="300"/>
      <c r="Y615" s="300"/>
      <c r="Z615" s="298">
        <f>Recap!AO620</f>
        <v>0</v>
      </c>
      <c r="AA615" s="302"/>
      <c r="AB615" s="105"/>
      <c r="AC615" s="105"/>
      <c r="AD615" s="105"/>
    </row>
    <row r="616" spans="1:30" s="312" customFormat="1" x14ac:dyDescent="0.25">
      <c r="A616" s="299" t="str">
        <f>Recap!D621</f>
        <v>Dw_611</v>
      </c>
      <c r="B616" s="300">
        <f>Recap!AQ621</f>
        <v>0</v>
      </c>
      <c r="C616" s="300">
        <f>Recap!AR621</f>
        <v>0</v>
      </c>
      <c r="D616" s="300">
        <f>Recap!AS621</f>
        <v>0</v>
      </c>
      <c r="E616" s="301"/>
      <c r="F616" s="301"/>
      <c r="G616" s="301"/>
      <c r="H616" s="300">
        <f>Recap!AU621</f>
        <v>0</v>
      </c>
      <c r="I616" s="300">
        <f>Recap!AV621</f>
        <v>0</v>
      </c>
      <c r="J616" s="300">
        <f>Recap!AW621</f>
        <v>0</v>
      </c>
      <c r="K616" s="301"/>
      <c r="L616" s="301"/>
      <c r="M616" s="301"/>
      <c r="N616" s="300">
        <f>Recap!BB621</f>
        <v>0</v>
      </c>
      <c r="O616" s="300">
        <f>Recap!BC621</f>
        <v>0</v>
      </c>
      <c r="P616" s="300">
        <f>Recap!BD621</f>
        <v>0</v>
      </c>
      <c r="Q616" s="300"/>
      <c r="R616" s="300"/>
      <c r="S616" s="300"/>
      <c r="T616" s="300">
        <f>Recap!BF621</f>
        <v>0</v>
      </c>
      <c r="U616" s="300">
        <f>Recap!BG621</f>
        <v>0</v>
      </c>
      <c r="V616" s="300">
        <f>Recap!BH621</f>
        <v>0</v>
      </c>
      <c r="W616" s="300"/>
      <c r="X616" s="300"/>
      <c r="Y616" s="300"/>
      <c r="Z616" s="298">
        <f>Recap!AO621</f>
        <v>0</v>
      </c>
      <c r="AA616" s="302"/>
      <c r="AB616" s="105"/>
      <c r="AC616" s="105"/>
      <c r="AD616" s="105"/>
    </row>
    <row r="617" spans="1:30" s="312" customFormat="1" x14ac:dyDescent="0.25">
      <c r="A617" s="299" t="str">
        <f>Recap!D622</f>
        <v>Dw_612</v>
      </c>
      <c r="B617" s="300">
        <f>Recap!AQ622</f>
        <v>0</v>
      </c>
      <c r="C617" s="300">
        <f>Recap!AR622</f>
        <v>0</v>
      </c>
      <c r="D617" s="300">
        <f>Recap!AS622</f>
        <v>0</v>
      </c>
      <c r="E617" s="301"/>
      <c r="F617" s="301"/>
      <c r="G617" s="301"/>
      <c r="H617" s="300">
        <f>Recap!AU622</f>
        <v>0</v>
      </c>
      <c r="I617" s="300">
        <f>Recap!AV622</f>
        <v>0</v>
      </c>
      <c r="J617" s="300">
        <f>Recap!AW622</f>
        <v>0</v>
      </c>
      <c r="K617" s="301"/>
      <c r="L617" s="301"/>
      <c r="M617" s="301"/>
      <c r="N617" s="300">
        <f>Recap!BB622</f>
        <v>0</v>
      </c>
      <c r="O617" s="300">
        <f>Recap!BC622</f>
        <v>0</v>
      </c>
      <c r="P617" s="300">
        <f>Recap!BD622</f>
        <v>0</v>
      </c>
      <c r="Q617" s="300"/>
      <c r="R617" s="300"/>
      <c r="S617" s="300"/>
      <c r="T617" s="300">
        <f>Recap!BF622</f>
        <v>0</v>
      </c>
      <c r="U617" s="300">
        <f>Recap!BG622</f>
        <v>0</v>
      </c>
      <c r="V617" s="300">
        <f>Recap!BH622</f>
        <v>0</v>
      </c>
      <c r="W617" s="300"/>
      <c r="X617" s="300"/>
      <c r="Y617" s="300"/>
      <c r="Z617" s="298">
        <f>Recap!AO622</f>
        <v>0</v>
      </c>
      <c r="AA617" s="302"/>
      <c r="AB617" s="105"/>
      <c r="AC617" s="105"/>
      <c r="AD617" s="105"/>
    </row>
    <row r="618" spans="1:30" s="312" customFormat="1" x14ac:dyDescent="0.25">
      <c r="A618" s="299" t="str">
        <f>Recap!D623</f>
        <v>Dw_613</v>
      </c>
      <c r="B618" s="300">
        <f>Recap!AQ623</f>
        <v>0</v>
      </c>
      <c r="C618" s="300">
        <f>Recap!AR623</f>
        <v>0</v>
      </c>
      <c r="D618" s="300">
        <f>Recap!AS623</f>
        <v>0</v>
      </c>
      <c r="E618" s="301"/>
      <c r="F618" s="301"/>
      <c r="G618" s="301"/>
      <c r="H618" s="300">
        <f>Recap!AU623</f>
        <v>0</v>
      </c>
      <c r="I618" s="300">
        <f>Recap!AV623</f>
        <v>0</v>
      </c>
      <c r="J618" s="300">
        <f>Recap!AW623</f>
        <v>0</v>
      </c>
      <c r="K618" s="301"/>
      <c r="L618" s="301"/>
      <c r="M618" s="301"/>
      <c r="N618" s="300">
        <f>Recap!BB623</f>
        <v>0</v>
      </c>
      <c r="O618" s="300">
        <f>Recap!BC623</f>
        <v>0</v>
      </c>
      <c r="P618" s="300">
        <f>Recap!BD623</f>
        <v>0</v>
      </c>
      <c r="Q618" s="300"/>
      <c r="R618" s="300"/>
      <c r="S618" s="300"/>
      <c r="T618" s="300">
        <f>Recap!BF623</f>
        <v>0</v>
      </c>
      <c r="U618" s="300">
        <f>Recap!BG623</f>
        <v>0</v>
      </c>
      <c r="V618" s="300">
        <f>Recap!BH623</f>
        <v>0</v>
      </c>
      <c r="W618" s="300"/>
      <c r="X618" s="300"/>
      <c r="Y618" s="300"/>
      <c r="Z618" s="298">
        <f>Recap!AO623</f>
        <v>0</v>
      </c>
      <c r="AA618" s="302"/>
      <c r="AB618" s="105"/>
      <c r="AC618" s="105"/>
      <c r="AD618" s="105"/>
    </row>
    <row r="619" spans="1:30" s="312" customFormat="1" x14ac:dyDescent="0.25">
      <c r="A619" s="299" t="str">
        <f>Recap!D624</f>
        <v>Dw_614</v>
      </c>
      <c r="B619" s="300">
        <f>Recap!AQ624</f>
        <v>0</v>
      </c>
      <c r="C619" s="300">
        <f>Recap!AR624</f>
        <v>0</v>
      </c>
      <c r="D619" s="300">
        <f>Recap!AS624</f>
        <v>0</v>
      </c>
      <c r="E619" s="301"/>
      <c r="F619" s="301"/>
      <c r="G619" s="301"/>
      <c r="H619" s="300">
        <f>Recap!AU624</f>
        <v>0</v>
      </c>
      <c r="I619" s="300">
        <f>Recap!AV624</f>
        <v>0</v>
      </c>
      <c r="J619" s="300">
        <f>Recap!AW624</f>
        <v>0</v>
      </c>
      <c r="K619" s="301"/>
      <c r="L619" s="301"/>
      <c r="M619" s="301"/>
      <c r="N619" s="300">
        <f>Recap!BB624</f>
        <v>0</v>
      </c>
      <c r="O619" s="300">
        <f>Recap!BC624</f>
        <v>0</v>
      </c>
      <c r="P619" s="300">
        <f>Recap!BD624</f>
        <v>0</v>
      </c>
      <c r="Q619" s="300"/>
      <c r="R619" s="300"/>
      <c r="S619" s="300"/>
      <c r="T619" s="300">
        <f>Recap!BF624</f>
        <v>0</v>
      </c>
      <c r="U619" s="300">
        <f>Recap!BG624</f>
        <v>0</v>
      </c>
      <c r="V619" s="300">
        <f>Recap!BH624</f>
        <v>0</v>
      </c>
      <c r="W619" s="300"/>
      <c r="X619" s="300"/>
      <c r="Y619" s="300"/>
      <c r="Z619" s="298">
        <f>Recap!AO624</f>
        <v>0</v>
      </c>
      <c r="AA619" s="302"/>
      <c r="AB619" s="105"/>
      <c r="AC619" s="105"/>
      <c r="AD619" s="105"/>
    </row>
    <row r="620" spans="1:30" s="312" customFormat="1" ht="15.75" customHeight="1" x14ac:dyDescent="0.25">
      <c r="A620" s="299" t="str">
        <f>Recap!D625</f>
        <v>Dw_615</v>
      </c>
      <c r="B620" s="300">
        <f>Recap!AQ625</f>
        <v>0</v>
      </c>
      <c r="C620" s="300">
        <f>Recap!AR625</f>
        <v>0</v>
      </c>
      <c r="D620" s="300">
        <f>Recap!AS625</f>
        <v>0</v>
      </c>
      <c r="E620" s="301"/>
      <c r="F620" s="301"/>
      <c r="G620" s="301"/>
      <c r="H620" s="300">
        <f>Recap!AU625</f>
        <v>0</v>
      </c>
      <c r="I620" s="300">
        <f>Recap!AV625</f>
        <v>0</v>
      </c>
      <c r="J620" s="300">
        <f>Recap!AW625</f>
        <v>0</v>
      </c>
      <c r="K620" s="301"/>
      <c r="L620" s="301"/>
      <c r="M620" s="301"/>
      <c r="N620" s="300">
        <f>Recap!BB625</f>
        <v>0</v>
      </c>
      <c r="O620" s="300">
        <f>Recap!BC625</f>
        <v>0</v>
      </c>
      <c r="P620" s="300">
        <f>Recap!BD625</f>
        <v>0</v>
      </c>
      <c r="Q620" s="300"/>
      <c r="R620" s="300"/>
      <c r="S620" s="300"/>
      <c r="T620" s="300">
        <f>Recap!BF625</f>
        <v>0</v>
      </c>
      <c r="U620" s="300">
        <f>Recap!BG625</f>
        <v>0</v>
      </c>
      <c r="V620" s="300">
        <f>Recap!BH625</f>
        <v>0</v>
      </c>
      <c r="W620" s="300"/>
      <c r="X620" s="300"/>
      <c r="Y620" s="300"/>
      <c r="Z620" s="298">
        <f>Recap!AO625</f>
        <v>0</v>
      </c>
      <c r="AA620" s="302"/>
      <c r="AB620" s="105"/>
      <c r="AC620" s="105"/>
      <c r="AD620" s="105"/>
    </row>
    <row r="621" spans="1:30" s="312" customFormat="1" ht="15.75" customHeight="1" x14ac:dyDescent="0.25">
      <c r="A621" s="299" t="str">
        <f>Recap!D626</f>
        <v>Dw_616</v>
      </c>
      <c r="B621" s="300">
        <f>Recap!AQ626</f>
        <v>0</v>
      </c>
      <c r="C621" s="300">
        <f>Recap!AR626</f>
        <v>0</v>
      </c>
      <c r="D621" s="300">
        <f>Recap!AS626</f>
        <v>0</v>
      </c>
      <c r="E621" s="301"/>
      <c r="F621" s="301"/>
      <c r="G621" s="301"/>
      <c r="H621" s="300">
        <f>Recap!AU626</f>
        <v>0</v>
      </c>
      <c r="I621" s="300">
        <f>Recap!AV626</f>
        <v>0</v>
      </c>
      <c r="J621" s="300">
        <f>Recap!AW626</f>
        <v>0</v>
      </c>
      <c r="K621" s="301"/>
      <c r="L621" s="301"/>
      <c r="M621" s="301"/>
      <c r="N621" s="300">
        <f>Recap!BB626</f>
        <v>0</v>
      </c>
      <c r="O621" s="300">
        <f>Recap!BC626</f>
        <v>0</v>
      </c>
      <c r="P621" s="300">
        <f>Recap!BD626</f>
        <v>0</v>
      </c>
      <c r="Q621" s="300"/>
      <c r="R621" s="300"/>
      <c r="S621" s="300"/>
      <c r="T621" s="300">
        <f>Recap!BF626</f>
        <v>0</v>
      </c>
      <c r="U621" s="300">
        <f>Recap!BG626</f>
        <v>0</v>
      </c>
      <c r="V621" s="300">
        <f>Recap!BH626</f>
        <v>0</v>
      </c>
      <c r="W621" s="300"/>
      <c r="X621" s="300"/>
      <c r="Y621" s="300"/>
      <c r="Z621" s="298">
        <f>Recap!AO626</f>
        <v>0</v>
      </c>
      <c r="AA621" s="302"/>
      <c r="AB621" s="105"/>
      <c r="AC621" s="105"/>
      <c r="AD621" s="105"/>
    </row>
    <row r="622" spans="1:30" s="312" customFormat="1" x14ac:dyDescent="0.25">
      <c r="A622" s="299" t="str">
        <f>Recap!D627</f>
        <v>Dw_617</v>
      </c>
      <c r="B622" s="300">
        <f>Recap!AQ627</f>
        <v>0</v>
      </c>
      <c r="C622" s="300">
        <f>Recap!AR627</f>
        <v>0</v>
      </c>
      <c r="D622" s="300">
        <f>Recap!AS627</f>
        <v>0</v>
      </c>
      <c r="E622" s="301"/>
      <c r="F622" s="301"/>
      <c r="G622" s="301"/>
      <c r="H622" s="300">
        <f>Recap!AU627</f>
        <v>0</v>
      </c>
      <c r="I622" s="300">
        <f>Recap!AV627</f>
        <v>0</v>
      </c>
      <c r="J622" s="300">
        <f>Recap!AW627</f>
        <v>0</v>
      </c>
      <c r="K622" s="301"/>
      <c r="L622" s="301"/>
      <c r="M622" s="301"/>
      <c r="N622" s="300">
        <f>Recap!BB627</f>
        <v>0</v>
      </c>
      <c r="O622" s="300">
        <f>Recap!BC627</f>
        <v>0</v>
      </c>
      <c r="P622" s="300">
        <f>Recap!BD627</f>
        <v>0</v>
      </c>
      <c r="Q622" s="300"/>
      <c r="R622" s="300"/>
      <c r="S622" s="300"/>
      <c r="T622" s="300">
        <f>Recap!BF627</f>
        <v>0</v>
      </c>
      <c r="U622" s="300">
        <f>Recap!BG627</f>
        <v>0</v>
      </c>
      <c r="V622" s="300">
        <f>Recap!BH627</f>
        <v>0</v>
      </c>
      <c r="W622" s="300"/>
      <c r="X622" s="300"/>
      <c r="Y622" s="300"/>
      <c r="Z622" s="298">
        <f>Recap!AO627</f>
        <v>0</v>
      </c>
      <c r="AA622" s="302"/>
      <c r="AB622" s="105"/>
      <c r="AC622" s="105"/>
      <c r="AD622" s="105"/>
    </row>
    <row r="623" spans="1:30" s="312" customFormat="1" x14ac:dyDescent="0.25">
      <c r="A623" s="299" t="str">
        <f>Recap!D628</f>
        <v>Dw_618</v>
      </c>
      <c r="B623" s="300">
        <f>Recap!AQ628</f>
        <v>0</v>
      </c>
      <c r="C623" s="300">
        <f>Recap!AR628</f>
        <v>0</v>
      </c>
      <c r="D623" s="300">
        <f>Recap!AS628</f>
        <v>0</v>
      </c>
      <c r="E623" s="301"/>
      <c r="F623" s="301"/>
      <c r="G623" s="301"/>
      <c r="H623" s="300">
        <f>Recap!AU628</f>
        <v>0</v>
      </c>
      <c r="I623" s="300">
        <f>Recap!AV628</f>
        <v>0</v>
      </c>
      <c r="J623" s="300">
        <f>Recap!AW628</f>
        <v>0</v>
      </c>
      <c r="K623" s="301"/>
      <c r="L623" s="301"/>
      <c r="M623" s="301"/>
      <c r="N623" s="300">
        <f>Recap!BB628</f>
        <v>0</v>
      </c>
      <c r="O623" s="300">
        <f>Recap!BC628</f>
        <v>0</v>
      </c>
      <c r="P623" s="300">
        <f>Recap!BD628</f>
        <v>0</v>
      </c>
      <c r="Q623" s="300"/>
      <c r="R623" s="300"/>
      <c r="S623" s="300"/>
      <c r="T623" s="300">
        <f>Recap!BF628</f>
        <v>0</v>
      </c>
      <c r="U623" s="300">
        <f>Recap!BG628</f>
        <v>0</v>
      </c>
      <c r="V623" s="300">
        <f>Recap!BH628</f>
        <v>0</v>
      </c>
      <c r="W623" s="300"/>
      <c r="X623" s="300"/>
      <c r="Y623" s="300"/>
      <c r="Z623" s="298">
        <f>Recap!AO628</f>
        <v>0</v>
      </c>
      <c r="AA623" s="302"/>
      <c r="AB623" s="105"/>
      <c r="AC623" s="105"/>
      <c r="AD623" s="105"/>
    </row>
    <row r="624" spans="1:30" s="312" customFormat="1" x14ac:dyDescent="0.25">
      <c r="A624" s="299" t="str">
        <f>Recap!D629</f>
        <v>Dw_619</v>
      </c>
      <c r="B624" s="300">
        <f>Recap!AQ629</f>
        <v>0</v>
      </c>
      <c r="C624" s="300">
        <f>Recap!AR629</f>
        <v>0</v>
      </c>
      <c r="D624" s="300">
        <f>Recap!AS629</f>
        <v>0</v>
      </c>
      <c r="E624" s="301"/>
      <c r="F624" s="301"/>
      <c r="G624" s="301"/>
      <c r="H624" s="300">
        <f>Recap!AU629</f>
        <v>0</v>
      </c>
      <c r="I624" s="300">
        <f>Recap!AV629</f>
        <v>0</v>
      </c>
      <c r="J624" s="300">
        <f>Recap!AW629</f>
        <v>0</v>
      </c>
      <c r="K624" s="301"/>
      <c r="L624" s="301"/>
      <c r="M624" s="301"/>
      <c r="N624" s="300">
        <f>Recap!BB629</f>
        <v>0</v>
      </c>
      <c r="O624" s="300">
        <f>Recap!BC629</f>
        <v>0</v>
      </c>
      <c r="P624" s="300">
        <f>Recap!BD629</f>
        <v>0</v>
      </c>
      <c r="Q624" s="300"/>
      <c r="R624" s="300"/>
      <c r="S624" s="300"/>
      <c r="T624" s="300">
        <f>Recap!BF629</f>
        <v>0</v>
      </c>
      <c r="U624" s="300">
        <f>Recap!BG629</f>
        <v>0</v>
      </c>
      <c r="V624" s="300">
        <f>Recap!BH629</f>
        <v>0</v>
      </c>
      <c r="W624" s="300"/>
      <c r="X624" s="300"/>
      <c r="Y624" s="300"/>
      <c r="Z624" s="298">
        <f>Recap!AO629</f>
        <v>0</v>
      </c>
      <c r="AA624" s="302"/>
      <c r="AB624" s="105"/>
      <c r="AC624" s="105"/>
      <c r="AD624" s="105"/>
    </row>
    <row r="625" spans="1:30" s="312" customFormat="1" ht="15.75" customHeight="1" x14ac:dyDescent="0.25">
      <c r="A625" s="299" t="str">
        <f>Recap!D630</f>
        <v>Dw_620</v>
      </c>
      <c r="B625" s="300">
        <f>Recap!AQ630</f>
        <v>0</v>
      </c>
      <c r="C625" s="300">
        <f>Recap!AR630</f>
        <v>0</v>
      </c>
      <c r="D625" s="300">
        <f>Recap!AS630</f>
        <v>0</v>
      </c>
      <c r="E625" s="301"/>
      <c r="F625" s="301"/>
      <c r="G625" s="301"/>
      <c r="H625" s="300">
        <f>Recap!AU630</f>
        <v>0</v>
      </c>
      <c r="I625" s="300">
        <f>Recap!AV630</f>
        <v>0</v>
      </c>
      <c r="J625" s="300">
        <f>Recap!AW630</f>
        <v>0</v>
      </c>
      <c r="K625" s="301"/>
      <c r="L625" s="301"/>
      <c r="M625" s="301"/>
      <c r="N625" s="300">
        <f>Recap!BB630</f>
        <v>0</v>
      </c>
      <c r="O625" s="300">
        <f>Recap!BC630</f>
        <v>0</v>
      </c>
      <c r="P625" s="300">
        <f>Recap!BD630</f>
        <v>0</v>
      </c>
      <c r="Q625" s="300"/>
      <c r="R625" s="300"/>
      <c r="S625" s="300"/>
      <c r="T625" s="300">
        <f>Recap!BF630</f>
        <v>0</v>
      </c>
      <c r="U625" s="300">
        <f>Recap!BG630</f>
        <v>0</v>
      </c>
      <c r="V625" s="300">
        <f>Recap!BH630</f>
        <v>0</v>
      </c>
      <c r="W625" s="300"/>
      <c r="X625" s="300"/>
      <c r="Y625" s="300"/>
      <c r="Z625" s="298">
        <f>Recap!AO630</f>
        <v>0</v>
      </c>
      <c r="AA625" s="302"/>
      <c r="AB625" s="105"/>
      <c r="AC625" s="105"/>
      <c r="AD625" s="105"/>
    </row>
    <row r="626" spans="1:30" s="312" customFormat="1" x14ac:dyDescent="0.25">
      <c r="A626" s="299" t="str">
        <f>Recap!D631</f>
        <v>Dw_621</v>
      </c>
      <c r="B626" s="300">
        <f>Recap!AQ631</f>
        <v>0</v>
      </c>
      <c r="C626" s="300">
        <f>Recap!AR631</f>
        <v>0</v>
      </c>
      <c r="D626" s="300">
        <f>Recap!AS631</f>
        <v>0</v>
      </c>
      <c r="E626" s="301"/>
      <c r="F626" s="301"/>
      <c r="G626" s="301"/>
      <c r="H626" s="300">
        <f>Recap!AU631</f>
        <v>0</v>
      </c>
      <c r="I626" s="300">
        <f>Recap!AV631</f>
        <v>0</v>
      </c>
      <c r="J626" s="300">
        <f>Recap!AW631</f>
        <v>0</v>
      </c>
      <c r="K626" s="301"/>
      <c r="L626" s="301"/>
      <c r="M626" s="301"/>
      <c r="N626" s="300">
        <f>Recap!BB631</f>
        <v>0</v>
      </c>
      <c r="O626" s="300">
        <f>Recap!BC631</f>
        <v>0</v>
      </c>
      <c r="P626" s="300">
        <f>Recap!BD631</f>
        <v>0</v>
      </c>
      <c r="Q626" s="300"/>
      <c r="R626" s="300"/>
      <c r="S626" s="300"/>
      <c r="T626" s="300">
        <f>Recap!BF631</f>
        <v>0</v>
      </c>
      <c r="U626" s="300">
        <f>Recap!BG631</f>
        <v>0</v>
      </c>
      <c r="V626" s="300">
        <f>Recap!BH631</f>
        <v>0</v>
      </c>
      <c r="W626" s="300"/>
      <c r="X626" s="300"/>
      <c r="Y626" s="300"/>
      <c r="Z626" s="298">
        <f>Recap!AO631</f>
        <v>0</v>
      </c>
      <c r="AA626" s="302"/>
      <c r="AB626" s="105"/>
      <c r="AC626" s="105"/>
      <c r="AD626" s="105"/>
    </row>
    <row r="627" spans="1:30" s="312" customFormat="1" x14ac:dyDescent="0.25">
      <c r="A627" s="299" t="str">
        <f>Recap!D632</f>
        <v>Dw_622</v>
      </c>
      <c r="B627" s="300">
        <f>Recap!AQ632</f>
        <v>0</v>
      </c>
      <c r="C627" s="300">
        <f>Recap!AR632</f>
        <v>0</v>
      </c>
      <c r="D627" s="300">
        <f>Recap!AS632</f>
        <v>0</v>
      </c>
      <c r="E627" s="301"/>
      <c r="F627" s="301"/>
      <c r="G627" s="301"/>
      <c r="H627" s="300">
        <f>Recap!AU632</f>
        <v>0</v>
      </c>
      <c r="I627" s="300">
        <f>Recap!AV632</f>
        <v>0</v>
      </c>
      <c r="J627" s="300">
        <f>Recap!AW632</f>
        <v>0</v>
      </c>
      <c r="K627" s="301"/>
      <c r="L627" s="301"/>
      <c r="M627" s="301"/>
      <c r="N627" s="300">
        <f>Recap!BB632</f>
        <v>0</v>
      </c>
      <c r="O627" s="300">
        <f>Recap!BC632</f>
        <v>0</v>
      </c>
      <c r="P627" s="300">
        <f>Recap!BD632</f>
        <v>0</v>
      </c>
      <c r="Q627" s="300"/>
      <c r="R627" s="300"/>
      <c r="S627" s="300"/>
      <c r="T627" s="300">
        <f>Recap!BF632</f>
        <v>0</v>
      </c>
      <c r="U627" s="300">
        <f>Recap!BG632</f>
        <v>0</v>
      </c>
      <c r="V627" s="300">
        <f>Recap!BH632</f>
        <v>0</v>
      </c>
      <c r="W627" s="300"/>
      <c r="X627" s="300"/>
      <c r="Y627" s="300"/>
      <c r="Z627" s="298">
        <f>Recap!AO632</f>
        <v>0</v>
      </c>
      <c r="AA627" s="302"/>
      <c r="AB627" s="105"/>
      <c r="AC627" s="105"/>
      <c r="AD627" s="105"/>
    </row>
    <row r="628" spans="1:30" s="312" customFormat="1" x14ac:dyDescent="0.25">
      <c r="A628" s="299" t="str">
        <f>Recap!D633</f>
        <v>Dw_623</v>
      </c>
      <c r="B628" s="300">
        <f>Recap!AQ633</f>
        <v>0</v>
      </c>
      <c r="C628" s="300">
        <f>Recap!AR633</f>
        <v>0</v>
      </c>
      <c r="D628" s="300">
        <f>Recap!AS633</f>
        <v>0</v>
      </c>
      <c r="E628" s="301"/>
      <c r="F628" s="301"/>
      <c r="G628" s="301"/>
      <c r="H628" s="300">
        <f>Recap!AU633</f>
        <v>0</v>
      </c>
      <c r="I628" s="300">
        <f>Recap!AV633</f>
        <v>0</v>
      </c>
      <c r="J628" s="300">
        <f>Recap!AW633</f>
        <v>0</v>
      </c>
      <c r="K628" s="301"/>
      <c r="L628" s="301"/>
      <c r="M628" s="301"/>
      <c r="N628" s="300">
        <f>Recap!BB633</f>
        <v>0</v>
      </c>
      <c r="O628" s="300">
        <f>Recap!BC633</f>
        <v>0</v>
      </c>
      <c r="P628" s="300">
        <f>Recap!BD633</f>
        <v>0</v>
      </c>
      <c r="Q628" s="300"/>
      <c r="R628" s="300"/>
      <c r="S628" s="300"/>
      <c r="T628" s="300">
        <f>Recap!BF633</f>
        <v>0</v>
      </c>
      <c r="U628" s="300">
        <f>Recap!BG633</f>
        <v>0</v>
      </c>
      <c r="V628" s="300">
        <f>Recap!BH633</f>
        <v>0</v>
      </c>
      <c r="W628" s="300"/>
      <c r="X628" s="300"/>
      <c r="Y628" s="300"/>
      <c r="Z628" s="298">
        <f>Recap!AO633</f>
        <v>0</v>
      </c>
      <c r="AA628" s="302"/>
      <c r="AB628" s="105"/>
      <c r="AC628" s="105"/>
      <c r="AD628" s="105"/>
    </row>
    <row r="629" spans="1:30" s="312" customFormat="1" x14ac:dyDescent="0.25">
      <c r="A629" s="299" t="str">
        <f>Recap!D634</f>
        <v>Dw_624</v>
      </c>
      <c r="B629" s="300">
        <f>Recap!AQ634</f>
        <v>0</v>
      </c>
      <c r="C629" s="300">
        <f>Recap!AR634</f>
        <v>0</v>
      </c>
      <c r="D629" s="300">
        <f>Recap!AS634</f>
        <v>0</v>
      </c>
      <c r="E629" s="301"/>
      <c r="F629" s="301"/>
      <c r="G629" s="301"/>
      <c r="H629" s="300">
        <f>Recap!AU634</f>
        <v>0</v>
      </c>
      <c r="I629" s="300">
        <f>Recap!AV634</f>
        <v>0</v>
      </c>
      <c r="J629" s="300">
        <f>Recap!AW634</f>
        <v>0</v>
      </c>
      <c r="K629" s="301"/>
      <c r="L629" s="301"/>
      <c r="M629" s="301"/>
      <c r="N629" s="300">
        <f>Recap!BB634</f>
        <v>0</v>
      </c>
      <c r="O629" s="300">
        <f>Recap!BC634</f>
        <v>0</v>
      </c>
      <c r="P629" s="300">
        <f>Recap!BD634</f>
        <v>0</v>
      </c>
      <c r="Q629" s="300"/>
      <c r="R629" s="300"/>
      <c r="S629" s="300"/>
      <c r="T629" s="300">
        <f>Recap!BF634</f>
        <v>0</v>
      </c>
      <c r="U629" s="300">
        <f>Recap!BG634</f>
        <v>0</v>
      </c>
      <c r="V629" s="300">
        <f>Recap!BH634</f>
        <v>0</v>
      </c>
      <c r="W629" s="300"/>
      <c r="X629" s="300"/>
      <c r="Y629" s="300"/>
      <c r="Z629" s="298">
        <f>Recap!AO634</f>
        <v>0</v>
      </c>
      <c r="AA629" s="302"/>
      <c r="AB629" s="105"/>
      <c r="AC629" s="105"/>
      <c r="AD629" s="105"/>
    </row>
    <row r="630" spans="1:30" s="312" customFormat="1" ht="15.75" customHeight="1" x14ac:dyDescent="0.25">
      <c r="A630" s="299" t="str">
        <f>Recap!D635</f>
        <v>Dw_625</v>
      </c>
      <c r="B630" s="300">
        <f>Recap!AQ635</f>
        <v>0</v>
      </c>
      <c r="C630" s="300">
        <f>Recap!AR635</f>
        <v>0</v>
      </c>
      <c r="D630" s="300">
        <f>Recap!AS635</f>
        <v>0</v>
      </c>
      <c r="E630" s="301"/>
      <c r="F630" s="301"/>
      <c r="G630" s="301"/>
      <c r="H630" s="300">
        <f>Recap!AU635</f>
        <v>0</v>
      </c>
      <c r="I630" s="300">
        <f>Recap!AV635</f>
        <v>0</v>
      </c>
      <c r="J630" s="300">
        <f>Recap!AW635</f>
        <v>0</v>
      </c>
      <c r="K630" s="301"/>
      <c r="L630" s="301"/>
      <c r="M630" s="301"/>
      <c r="N630" s="300">
        <f>Recap!BB635</f>
        <v>0</v>
      </c>
      <c r="O630" s="300">
        <f>Recap!BC635</f>
        <v>0</v>
      </c>
      <c r="P630" s="300">
        <f>Recap!BD635</f>
        <v>0</v>
      </c>
      <c r="Q630" s="300"/>
      <c r="R630" s="300"/>
      <c r="S630" s="300"/>
      <c r="T630" s="300">
        <f>Recap!BF635</f>
        <v>0</v>
      </c>
      <c r="U630" s="300">
        <f>Recap!BG635</f>
        <v>0</v>
      </c>
      <c r="V630" s="300">
        <f>Recap!BH635</f>
        <v>0</v>
      </c>
      <c r="W630" s="300"/>
      <c r="X630" s="300"/>
      <c r="Y630" s="300"/>
      <c r="Z630" s="298">
        <f>Recap!AO635</f>
        <v>0</v>
      </c>
      <c r="AA630" s="302"/>
      <c r="AB630" s="105"/>
      <c r="AC630" s="105"/>
      <c r="AD630" s="105"/>
    </row>
    <row r="631" spans="1:30" s="312" customFormat="1" ht="15.75" customHeight="1" x14ac:dyDescent="0.25">
      <c r="A631" s="299" t="str">
        <f>Recap!D636</f>
        <v>Dw_626</v>
      </c>
      <c r="B631" s="300">
        <f>Recap!AQ636</f>
        <v>0</v>
      </c>
      <c r="C631" s="300">
        <f>Recap!AR636</f>
        <v>0</v>
      </c>
      <c r="D631" s="300">
        <f>Recap!AS636</f>
        <v>0</v>
      </c>
      <c r="E631" s="301"/>
      <c r="F631" s="301"/>
      <c r="G631" s="301"/>
      <c r="H631" s="300">
        <f>Recap!AU636</f>
        <v>0</v>
      </c>
      <c r="I631" s="300">
        <f>Recap!AV636</f>
        <v>0</v>
      </c>
      <c r="J631" s="300">
        <f>Recap!AW636</f>
        <v>0</v>
      </c>
      <c r="K631" s="301"/>
      <c r="L631" s="301"/>
      <c r="M631" s="301"/>
      <c r="N631" s="300">
        <f>Recap!BB636</f>
        <v>0</v>
      </c>
      <c r="O631" s="300">
        <f>Recap!BC636</f>
        <v>0</v>
      </c>
      <c r="P631" s="300">
        <f>Recap!BD636</f>
        <v>0</v>
      </c>
      <c r="Q631" s="300"/>
      <c r="R631" s="300"/>
      <c r="S631" s="300"/>
      <c r="T631" s="300">
        <f>Recap!BF636</f>
        <v>0</v>
      </c>
      <c r="U631" s="300">
        <f>Recap!BG636</f>
        <v>0</v>
      </c>
      <c r="V631" s="300">
        <f>Recap!BH636</f>
        <v>0</v>
      </c>
      <c r="W631" s="300"/>
      <c r="X631" s="300"/>
      <c r="Y631" s="300"/>
      <c r="Z631" s="298">
        <f>Recap!AO636</f>
        <v>0</v>
      </c>
      <c r="AA631" s="302"/>
      <c r="AB631" s="105"/>
      <c r="AC631" s="105"/>
      <c r="AD631" s="105"/>
    </row>
    <row r="632" spans="1:30" s="312" customFormat="1" x14ac:dyDescent="0.25">
      <c r="A632" s="299" t="str">
        <f>Recap!D637</f>
        <v>Dw_627</v>
      </c>
      <c r="B632" s="300">
        <f>Recap!AQ637</f>
        <v>0</v>
      </c>
      <c r="C632" s="300">
        <f>Recap!AR637</f>
        <v>0</v>
      </c>
      <c r="D632" s="300">
        <f>Recap!AS637</f>
        <v>0</v>
      </c>
      <c r="E632" s="301"/>
      <c r="F632" s="301"/>
      <c r="G632" s="301"/>
      <c r="H632" s="300">
        <f>Recap!AU637</f>
        <v>0</v>
      </c>
      <c r="I632" s="300">
        <f>Recap!AV637</f>
        <v>0</v>
      </c>
      <c r="J632" s="300">
        <f>Recap!AW637</f>
        <v>0</v>
      </c>
      <c r="K632" s="301"/>
      <c r="L632" s="301"/>
      <c r="M632" s="301"/>
      <c r="N632" s="300">
        <f>Recap!BB637</f>
        <v>0</v>
      </c>
      <c r="O632" s="300">
        <f>Recap!BC637</f>
        <v>0</v>
      </c>
      <c r="P632" s="300">
        <f>Recap!BD637</f>
        <v>0</v>
      </c>
      <c r="Q632" s="300"/>
      <c r="R632" s="300"/>
      <c r="S632" s="300"/>
      <c r="T632" s="300">
        <f>Recap!BF637</f>
        <v>0</v>
      </c>
      <c r="U632" s="300">
        <f>Recap!BG637</f>
        <v>0</v>
      </c>
      <c r="V632" s="300">
        <f>Recap!BH637</f>
        <v>0</v>
      </c>
      <c r="W632" s="300"/>
      <c r="X632" s="300"/>
      <c r="Y632" s="300"/>
      <c r="Z632" s="298">
        <f>Recap!AO637</f>
        <v>0</v>
      </c>
      <c r="AA632" s="302"/>
      <c r="AB632" s="105"/>
      <c r="AC632" s="105"/>
      <c r="AD632" s="105"/>
    </row>
    <row r="633" spans="1:30" s="312" customFormat="1" x14ac:dyDescent="0.25">
      <c r="A633" s="299" t="str">
        <f>Recap!D638</f>
        <v>Dw_628</v>
      </c>
      <c r="B633" s="300">
        <f>Recap!AQ638</f>
        <v>0</v>
      </c>
      <c r="C633" s="300">
        <f>Recap!AR638</f>
        <v>0</v>
      </c>
      <c r="D633" s="300">
        <f>Recap!AS638</f>
        <v>0</v>
      </c>
      <c r="E633" s="301"/>
      <c r="F633" s="301"/>
      <c r="G633" s="301"/>
      <c r="H633" s="300">
        <f>Recap!AU638</f>
        <v>0</v>
      </c>
      <c r="I633" s="300">
        <f>Recap!AV638</f>
        <v>0</v>
      </c>
      <c r="J633" s="300">
        <f>Recap!AW638</f>
        <v>0</v>
      </c>
      <c r="K633" s="301"/>
      <c r="L633" s="301"/>
      <c r="M633" s="301"/>
      <c r="N633" s="300">
        <f>Recap!BB638</f>
        <v>0</v>
      </c>
      <c r="O633" s="300">
        <f>Recap!BC638</f>
        <v>0</v>
      </c>
      <c r="P633" s="300">
        <f>Recap!BD638</f>
        <v>0</v>
      </c>
      <c r="Q633" s="300"/>
      <c r="R633" s="300"/>
      <c r="S633" s="300"/>
      <c r="T633" s="300">
        <f>Recap!BF638</f>
        <v>0</v>
      </c>
      <c r="U633" s="300">
        <f>Recap!BG638</f>
        <v>0</v>
      </c>
      <c r="V633" s="300">
        <f>Recap!BH638</f>
        <v>0</v>
      </c>
      <c r="W633" s="300"/>
      <c r="X633" s="300"/>
      <c r="Y633" s="300"/>
      <c r="Z633" s="298">
        <f>Recap!AO638</f>
        <v>0</v>
      </c>
      <c r="AA633" s="302"/>
      <c r="AB633" s="105"/>
      <c r="AC633" s="105"/>
      <c r="AD633" s="105"/>
    </row>
    <row r="634" spans="1:30" s="312" customFormat="1" x14ac:dyDescent="0.25">
      <c r="A634" s="299" t="str">
        <f>Recap!D639</f>
        <v>Dw_629</v>
      </c>
      <c r="B634" s="300">
        <f>Recap!AQ639</f>
        <v>0</v>
      </c>
      <c r="C634" s="300">
        <f>Recap!AR639</f>
        <v>0</v>
      </c>
      <c r="D634" s="300">
        <f>Recap!AS639</f>
        <v>0</v>
      </c>
      <c r="E634" s="301"/>
      <c r="F634" s="301"/>
      <c r="G634" s="301"/>
      <c r="H634" s="300">
        <f>Recap!AU639</f>
        <v>0</v>
      </c>
      <c r="I634" s="300">
        <f>Recap!AV639</f>
        <v>0</v>
      </c>
      <c r="J634" s="300">
        <f>Recap!AW639</f>
        <v>0</v>
      </c>
      <c r="K634" s="301"/>
      <c r="L634" s="301"/>
      <c r="M634" s="301"/>
      <c r="N634" s="300">
        <f>Recap!BB639</f>
        <v>0</v>
      </c>
      <c r="O634" s="300">
        <f>Recap!BC639</f>
        <v>0</v>
      </c>
      <c r="P634" s="300">
        <f>Recap!BD639</f>
        <v>0</v>
      </c>
      <c r="Q634" s="300"/>
      <c r="R634" s="300"/>
      <c r="S634" s="300"/>
      <c r="T634" s="300">
        <f>Recap!BF639</f>
        <v>0</v>
      </c>
      <c r="U634" s="300">
        <f>Recap!BG639</f>
        <v>0</v>
      </c>
      <c r="V634" s="300">
        <f>Recap!BH639</f>
        <v>0</v>
      </c>
      <c r="W634" s="300"/>
      <c r="X634" s="300"/>
      <c r="Y634" s="300"/>
      <c r="Z634" s="298">
        <f>Recap!AO639</f>
        <v>0</v>
      </c>
      <c r="AA634" s="302"/>
      <c r="AB634" s="105"/>
      <c r="AC634" s="105"/>
      <c r="AD634" s="105"/>
    </row>
    <row r="635" spans="1:30" s="312" customFormat="1" x14ac:dyDescent="0.25">
      <c r="A635" s="299" t="str">
        <f>Recap!D640</f>
        <v>Dw_630</v>
      </c>
      <c r="B635" s="300">
        <f>Recap!AQ640</f>
        <v>0</v>
      </c>
      <c r="C635" s="300">
        <f>Recap!AR640</f>
        <v>0</v>
      </c>
      <c r="D635" s="300">
        <f>Recap!AS640</f>
        <v>0</v>
      </c>
      <c r="E635" s="301"/>
      <c r="F635" s="301"/>
      <c r="G635" s="301"/>
      <c r="H635" s="300">
        <f>Recap!AU640</f>
        <v>0</v>
      </c>
      <c r="I635" s="300">
        <f>Recap!AV640</f>
        <v>0</v>
      </c>
      <c r="J635" s="300">
        <f>Recap!AW640</f>
        <v>0</v>
      </c>
      <c r="K635" s="301"/>
      <c r="L635" s="301"/>
      <c r="M635" s="301"/>
      <c r="N635" s="300">
        <f>Recap!BB640</f>
        <v>0</v>
      </c>
      <c r="O635" s="300">
        <f>Recap!BC640</f>
        <v>0</v>
      </c>
      <c r="P635" s="300">
        <f>Recap!BD640</f>
        <v>0</v>
      </c>
      <c r="Q635" s="300"/>
      <c r="R635" s="300"/>
      <c r="S635" s="300"/>
      <c r="T635" s="300">
        <f>Recap!BF640</f>
        <v>0</v>
      </c>
      <c r="U635" s="300">
        <f>Recap!BG640</f>
        <v>0</v>
      </c>
      <c r="V635" s="300">
        <f>Recap!BH640</f>
        <v>0</v>
      </c>
      <c r="W635" s="300"/>
      <c r="X635" s="300"/>
      <c r="Y635" s="300"/>
      <c r="Z635" s="298">
        <f>Recap!AO640</f>
        <v>0</v>
      </c>
      <c r="AA635" s="302"/>
      <c r="AB635" s="105"/>
      <c r="AC635" s="105"/>
      <c r="AD635" s="105"/>
    </row>
    <row r="636" spans="1:30" s="312" customFormat="1" ht="15.75" customHeight="1" x14ac:dyDescent="0.25">
      <c r="A636" s="299" t="str">
        <f>Recap!D641</f>
        <v>Dw_631</v>
      </c>
      <c r="B636" s="300">
        <f>Recap!AQ641</f>
        <v>0</v>
      </c>
      <c r="C636" s="300">
        <f>Recap!AR641</f>
        <v>0</v>
      </c>
      <c r="D636" s="300">
        <f>Recap!AS641</f>
        <v>0</v>
      </c>
      <c r="E636" s="301"/>
      <c r="F636" s="301"/>
      <c r="G636" s="301"/>
      <c r="H636" s="300">
        <f>Recap!AU641</f>
        <v>0</v>
      </c>
      <c r="I636" s="300">
        <f>Recap!AV641</f>
        <v>0</v>
      </c>
      <c r="J636" s="300">
        <f>Recap!AW641</f>
        <v>0</v>
      </c>
      <c r="K636" s="301"/>
      <c r="L636" s="301"/>
      <c r="M636" s="301"/>
      <c r="N636" s="300">
        <f>Recap!BB641</f>
        <v>0</v>
      </c>
      <c r="O636" s="300">
        <f>Recap!BC641</f>
        <v>0</v>
      </c>
      <c r="P636" s="300">
        <f>Recap!BD641</f>
        <v>0</v>
      </c>
      <c r="Q636" s="300"/>
      <c r="R636" s="300"/>
      <c r="S636" s="300"/>
      <c r="T636" s="300">
        <f>Recap!BF641</f>
        <v>0</v>
      </c>
      <c r="U636" s="300">
        <f>Recap!BG641</f>
        <v>0</v>
      </c>
      <c r="V636" s="300">
        <f>Recap!BH641</f>
        <v>0</v>
      </c>
      <c r="W636" s="300"/>
      <c r="X636" s="300"/>
      <c r="Y636" s="300"/>
      <c r="Z636" s="298">
        <f>Recap!AO641</f>
        <v>0</v>
      </c>
      <c r="AA636" s="302"/>
      <c r="AB636" s="105"/>
      <c r="AC636" s="105"/>
      <c r="AD636" s="105"/>
    </row>
    <row r="637" spans="1:30" s="312" customFormat="1" x14ac:dyDescent="0.25">
      <c r="A637" s="299" t="str">
        <f>Recap!D642</f>
        <v>Dw_632</v>
      </c>
      <c r="B637" s="300">
        <f>Recap!AQ642</f>
        <v>0</v>
      </c>
      <c r="C637" s="300">
        <f>Recap!AR642</f>
        <v>0</v>
      </c>
      <c r="D637" s="300">
        <f>Recap!AS642</f>
        <v>0</v>
      </c>
      <c r="E637" s="301"/>
      <c r="F637" s="301"/>
      <c r="G637" s="301"/>
      <c r="H637" s="300">
        <f>Recap!AU642</f>
        <v>0</v>
      </c>
      <c r="I637" s="300">
        <f>Recap!AV642</f>
        <v>0</v>
      </c>
      <c r="J637" s="300">
        <f>Recap!AW642</f>
        <v>0</v>
      </c>
      <c r="K637" s="301"/>
      <c r="L637" s="301"/>
      <c r="M637" s="301"/>
      <c r="N637" s="300">
        <f>Recap!BB642</f>
        <v>0</v>
      </c>
      <c r="O637" s="300">
        <f>Recap!BC642</f>
        <v>0</v>
      </c>
      <c r="P637" s="300">
        <f>Recap!BD642</f>
        <v>0</v>
      </c>
      <c r="Q637" s="300"/>
      <c r="R637" s="300"/>
      <c r="S637" s="300"/>
      <c r="T637" s="300">
        <f>Recap!BF642</f>
        <v>0</v>
      </c>
      <c r="U637" s="300">
        <f>Recap!BG642</f>
        <v>0</v>
      </c>
      <c r="V637" s="300">
        <f>Recap!BH642</f>
        <v>0</v>
      </c>
      <c r="W637" s="300"/>
      <c r="X637" s="300"/>
      <c r="Y637" s="300"/>
      <c r="Z637" s="298">
        <f>Recap!AO642</f>
        <v>0</v>
      </c>
      <c r="AA637" s="302"/>
      <c r="AB637" s="105"/>
      <c r="AC637" s="105"/>
      <c r="AD637" s="105"/>
    </row>
    <row r="638" spans="1:30" s="312" customFormat="1" x14ac:dyDescent="0.25">
      <c r="A638" s="299" t="str">
        <f>Recap!D643</f>
        <v>Dw_633</v>
      </c>
      <c r="B638" s="300">
        <f>Recap!AQ643</f>
        <v>0</v>
      </c>
      <c r="C638" s="300">
        <f>Recap!AR643</f>
        <v>0</v>
      </c>
      <c r="D638" s="300">
        <f>Recap!AS643</f>
        <v>0</v>
      </c>
      <c r="E638" s="301"/>
      <c r="F638" s="301"/>
      <c r="G638" s="301"/>
      <c r="H638" s="300">
        <f>Recap!AU643</f>
        <v>0</v>
      </c>
      <c r="I638" s="300">
        <f>Recap!AV643</f>
        <v>0</v>
      </c>
      <c r="J638" s="300">
        <f>Recap!AW643</f>
        <v>0</v>
      </c>
      <c r="K638" s="301"/>
      <c r="L638" s="301"/>
      <c r="M638" s="301"/>
      <c r="N638" s="300">
        <f>Recap!BB643</f>
        <v>0</v>
      </c>
      <c r="O638" s="300">
        <f>Recap!BC643</f>
        <v>0</v>
      </c>
      <c r="P638" s="300">
        <f>Recap!BD643</f>
        <v>0</v>
      </c>
      <c r="Q638" s="300"/>
      <c r="R638" s="300"/>
      <c r="S638" s="300"/>
      <c r="T638" s="300">
        <f>Recap!BF643</f>
        <v>0</v>
      </c>
      <c r="U638" s="300">
        <f>Recap!BG643</f>
        <v>0</v>
      </c>
      <c r="V638" s="300">
        <f>Recap!BH643</f>
        <v>0</v>
      </c>
      <c r="W638" s="300"/>
      <c r="X638" s="300"/>
      <c r="Y638" s="300"/>
      <c r="Z638" s="298">
        <f>Recap!AO643</f>
        <v>0</v>
      </c>
      <c r="AA638" s="302"/>
      <c r="AB638" s="105"/>
      <c r="AC638" s="105"/>
      <c r="AD638" s="105"/>
    </row>
    <row r="639" spans="1:30" s="312" customFormat="1" ht="15.75" customHeight="1" x14ac:dyDescent="0.25">
      <c r="A639" s="299" t="str">
        <f>Recap!D644</f>
        <v>Dw_634</v>
      </c>
      <c r="B639" s="300">
        <f>Recap!AQ644</f>
        <v>0</v>
      </c>
      <c r="C639" s="300">
        <f>Recap!AR644</f>
        <v>0</v>
      </c>
      <c r="D639" s="300">
        <f>Recap!AS644</f>
        <v>0</v>
      </c>
      <c r="E639" s="301"/>
      <c r="F639" s="301"/>
      <c r="G639" s="301"/>
      <c r="H639" s="300">
        <f>Recap!AU644</f>
        <v>0</v>
      </c>
      <c r="I639" s="300">
        <f>Recap!AV644</f>
        <v>0</v>
      </c>
      <c r="J639" s="300">
        <f>Recap!AW644</f>
        <v>0</v>
      </c>
      <c r="K639" s="301"/>
      <c r="L639" s="301"/>
      <c r="M639" s="301"/>
      <c r="N639" s="300">
        <f>Recap!BB644</f>
        <v>0</v>
      </c>
      <c r="O639" s="300">
        <f>Recap!BC644</f>
        <v>0</v>
      </c>
      <c r="P639" s="300">
        <f>Recap!BD644</f>
        <v>0</v>
      </c>
      <c r="Q639" s="300"/>
      <c r="R639" s="300"/>
      <c r="S639" s="300"/>
      <c r="T639" s="300">
        <f>Recap!BF644</f>
        <v>0</v>
      </c>
      <c r="U639" s="300">
        <f>Recap!BG644</f>
        <v>0</v>
      </c>
      <c r="V639" s="300">
        <f>Recap!BH644</f>
        <v>0</v>
      </c>
      <c r="W639" s="300"/>
      <c r="X639" s="300"/>
      <c r="Y639" s="300"/>
      <c r="Z639" s="298">
        <f>Recap!AO644</f>
        <v>0</v>
      </c>
      <c r="AA639" s="302"/>
      <c r="AB639" s="105"/>
      <c r="AC639" s="105"/>
      <c r="AD639" s="105"/>
    </row>
    <row r="640" spans="1:30" s="312" customFormat="1" x14ac:dyDescent="0.25">
      <c r="A640" s="299" t="str">
        <f>Recap!D645</f>
        <v>Dw_635</v>
      </c>
      <c r="B640" s="300">
        <f>Recap!AQ645</f>
        <v>0</v>
      </c>
      <c r="C640" s="300">
        <f>Recap!AR645</f>
        <v>0</v>
      </c>
      <c r="D640" s="300">
        <f>Recap!AS645</f>
        <v>0</v>
      </c>
      <c r="E640" s="301"/>
      <c r="F640" s="301"/>
      <c r="G640" s="301"/>
      <c r="H640" s="300">
        <f>Recap!AU645</f>
        <v>0</v>
      </c>
      <c r="I640" s="300">
        <f>Recap!AV645</f>
        <v>0</v>
      </c>
      <c r="J640" s="300">
        <f>Recap!AW645</f>
        <v>0</v>
      </c>
      <c r="K640" s="301"/>
      <c r="L640" s="301"/>
      <c r="M640" s="301"/>
      <c r="N640" s="300">
        <f>Recap!BB645</f>
        <v>0</v>
      </c>
      <c r="O640" s="300">
        <f>Recap!BC645</f>
        <v>0</v>
      </c>
      <c r="P640" s="300">
        <f>Recap!BD645</f>
        <v>0</v>
      </c>
      <c r="Q640" s="300"/>
      <c r="R640" s="300"/>
      <c r="S640" s="300"/>
      <c r="T640" s="300">
        <f>Recap!BF645</f>
        <v>0</v>
      </c>
      <c r="U640" s="300">
        <f>Recap!BG645</f>
        <v>0</v>
      </c>
      <c r="V640" s="300">
        <f>Recap!BH645</f>
        <v>0</v>
      </c>
      <c r="W640" s="300"/>
      <c r="X640" s="300"/>
      <c r="Y640" s="300"/>
      <c r="Z640" s="298">
        <f>Recap!AO645</f>
        <v>0</v>
      </c>
      <c r="AA640" s="302"/>
      <c r="AB640" s="105"/>
      <c r="AC640" s="105"/>
      <c r="AD640" s="105"/>
    </row>
    <row r="641" spans="1:30" s="312" customFormat="1" x14ac:dyDescent="0.25">
      <c r="A641" s="299" t="str">
        <f>Recap!D646</f>
        <v>Dw_636</v>
      </c>
      <c r="B641" s="300">
        <f>Recap!AQ646</f>
        <v>0</v>
      </c>
      <c r="C641" s="300">
        <f>Recap!AR646</f>
        <v>0</v>
      </c>
      <c r="D641" s="300">
        <f>Recap!AS646</f>
        <v>0</v>
      </c>
      <c r="E641" s="301"/>
      <c r="F641" s="301"/>
      <c r="G641" s="301"/>
      <c r="H641" s="300">
        <f>Recap!AU646</f>
        <v>0</v>
      </c>
      <c r="I641" s="300">
        <f>Recap!AV646</f>
        <v>0</v>
      </c>
      <c r="J641" s="300">
        <f>Recap!AW646</f>
        <v>0</v>
      </c>
      <c r="K641" s="301"/>
      <c r="L641" s="301"/>
      <c r="M641" s="301"/>
      <c r="N641" s="300">
        <f>Recap!BB646</f>
        <v>0</v>
      </c>
      <c r="O641" s="300">
        <f>Recap!BC646</f>
        <v>0</v>
      </c>
      <c r="P641" s="300">
        <f>Recap!BD646</f>
        <v>0</v>
      </c>
      <c r="Q641" s="300"/>
      <c r="R641" s="300"/>
      <c r="S641" s="300"/>
      <c r="T641" s="300">
        <f>Recap!BF646</f>
        <v>0</v>
      </c>
      <c r="U641" s="300">
        <f>Recap!BG646</f>
        <v>0</v>
      </c>
      <c r="V641" s="300">
        <f>Recap!BH646</f>
        <v>0</v>
      </c>
      <c r="W641" s="300"/>
      <c r="X641" s="300"/>
      <c r="Y641" s="300"/>
      <c r="Z641" s="298">
        <f>Recap!AO646</f>
        <v>0</v>
      </c>
      <c r="AA641" s="302"/>
      <c r="AB641" s="105"/>
      <c r="AC641" s="105"/>
      <c r="AD641" s="105"/>
    </row>
    <row r="642" spans="1:30" s="312" customFormat="1" x14ac:dyDescent="0.25">
      <c r="A642" s="299" t="str">
        <f>Recap!D647</f>
        <v>Dw_637</v>
      </c>
      <c r="B642" s="300">
        <f>Recap!AQ647</f>
        <v>0</v>
      </c>
      <c r="C642" s="300">
        <f>Recap!AR647</f>
        <v>0</v>
      </c>
      <c r="D642" s="300">
        <f>Recap!AS647</f>
        <v>0</v>
      </c>
      <c r="E642" s="301"/>
      <c r="F642" s="301"/>
      <c r="G642" s="301"/>
      <c r="H642" s="300">
        <f>Recap!AU647</f>
        <v>0</v>
      </c>
      <c r="I642" s="300">
        <f>Recap!AV647</f>
        <v>0</v>
      </c>
      <c r="J642" s="300">
        <f>Recap!AW647</f>
        <v>0</v>
      </c>
      <c r="K642" s="301"/>
      <c r="L642" s="301"/>
      <c r="M642" s="301"/>
      <c r="N642" s="300">
        <f>Recap!BB647</f>
        <v>0</v>
      </c>
      <c r="O642" s="300">
        <f>Recap!BC647</f>
        <v>0</v>
      </c>
      <c r="P642" s="300">
        <f>Recap!BD647</f>
        <v>0</v>
      </c>
      <c r="Q642" s="300"/>
      <c r="R642" s="300"/>
      <c r="S642" s="300"/>
      <c r="T642" s="300">
        <f>Recap!BF647</f>
        <v>0</v>
      </c>
      <c r="U642" s="300">
        <f>Recap!BG647</f>
        <v>0</v>
      </c>
      <c r="V642" s="300">
        <f>Recap!BH647</f>
        <v>0</v>
      </c>
      <c r="W642" s="300"/>
      <c r="X642" s="300"/>
      <c r="Y642" s="300"/>
      <c r="Z642" s="298">
        <f>Recap!AO647</f>
        <v>0</v>
      </c>
      <c r="AA642" s="302"/>
      <c r="AB642" s="105"/>
      <c r="AC642" s="105"/>
      <c r="AD642" s="105"/>
    </row>
    <row r="643" spans="1:30" s="312" customFormat="1" x14ac:dyDescent="0.25">
      <c r="A643" s="299" t="str">
        <f>Recap!D648</f>
        <v>Dw_638</v>
      </c>
      <c r="B643" s="300">
        <f>Recap!AQ648</f>
        <v>0</v>
      </c>
      <c r="C643" s="300">
        <f>Recap!AR648</f>
        <v>0</v>
      </c>
      <c r="D643" s="300">
        <f>Recap!AS648</f>
        <v>0</v>
      </c>
      <c r="E643" s="301"/>
      <c r="F643" s="301"/>
      <c r="G643" s="301"/>
      <c r="H643" s="300">
        <f>Recap!AU648</f>
        <v>0</v>
      </c>
      <c r="I643" s="300">
        <f>Recap!AV648</f>
        <v>0</v>
      </c>
      <c r="J643" s="300">
        <f>Recap!AW648</f>
        <v>0</v>
      </c>
      <c r="K643" s="301"/>
      <c r="L643" s="301"/>
      <c r="M643" s="301"/>
      <c r="N643" s="300">
        <f>Recap!BB648</f>
        <v>0</v>
      </c>
      <c r="O643" s="300">
        <f>Recap!BC648</f>
        <v>0</v>
      </c>
      <c r="P643" s="300">
        <f>Recap!BD648</f>
        <v>0</v>
      </c>
      <c r="Q643" s="300"/>
      <c r="R643" s="300"/>
      <c r="S643" s="300"/>
      <c r="T643" s="300">
        <f>Recap!BF648</f>
        <v>0</v>
      </c>
      <c r="U643" s="300">
        <f>Recap!BG648</f>
        <v>0</v>
      </c>
      <c r="V643" s="300">
        <f>Recap!BH648</f>
        <v>0</v>
      </c>
      <c r="W643" s="300"/>
      <c r="X643" s="300"/>
      <c r="Y643" s="300"/>
      <c r="Z643" s="298">
        <f>Recap!AO648</f>
        <v>0</v>
      </c>
      <c r="AA643" s="302"/>
      <c r="AB643" s="105"/>
      <c r="AC643" s="105"/>
      <c r="AD643" s="105"/>
    </row>
    <row r="644" spans="1:30" s="312" customFormat="1" x14ac:dyDescent="0.25">
      <c r="A644" s="299" t="str">
        <f>Recap!D649</f>
        <v>Dw_639</v>
      </c>
      <c r="B644" s="300">
        <f>Recap!AQ649</f>
        <v>0</v>
      </c>
      <c r="C644" s="300">
        <f>Recap!AR649</f>
        <v>0</v>
      </c>
      <c r="D644" s="300">
        <f>Recap!AS649</f>
        <v>0</v>
      </c>
      <c r="E644" s="301"/>
      <c r="F644" s="301"/>
      <c r="G644" s="301"/>
      <c r="H644" s="300">
        <f>Recap!AU649</f>
        <v>0</v>
      </c>
      <c r="I644" s="300">
        <f>Recap!AV649</f>
        <v>0</v>
      </c>
      <c r="J644" s="300">
        <f>Recap!AW649</f>
        <v>0</v>
      </c>
      <c r="K644" s="301"/>
      <c r="L644" s="301"/>
      <c r="M644" s="301"/>
      <c r="N644" s="300">
        <f>Recap!BB649</f>
        <v>0</v>
      </c>
      <c r="O644" s="300">
        <f>Recap!BC649</f>
        <v>0</v>
      </c>
      <c r="P644" s="300">
        <f>Recap!BD649</f>
        <v>0</v>
      </c>
      <c r="Q644" s="300"/>
      <c r="R644" s="300"/>
      <c r="S644" s="300"/>
      <c r="T644" s="300">
        <f>Recap!BF649</f>
        <v>0</v>
      </c>
      <c r="U644" s="300">
        <f>Recap!BG649</f>
        <v>0</v>
      </c>
      <c r="V644" s="300">
        <f>Recap!BH649</f>
        <v>0</v>
      </c>
      <c r="W644" s="300"/>
      <c r="X644" s="300"/>
      <c r="Y644" s="300"/>
      <c r="Z644" s="298">
        <f>Recap!AO649</f>
        <v>0</v>
      </c>
      <c r="AA644" s="302"/>
      <c r="AB644" s="105"/>
      <c r="AC644" s="105"/>
      <c r="AD644" s="105"/>
    </row>
    <row r="645" spans="1:30" s="312" customFormat="1" x14ac:dyDescent="0.25">
      <c r="A645" s="299" t="str">
        <f>Recap!D650</f>
        <v>Dw_640</v>
      </c>
      <c r="B645" s="300">
        <f>Recap!AQ650</f>
        <v>0</v>
      </c>
      <c r="C645" s="300">
        <f>Recap!AR650</f>
        <v>0</v>
      </c>
      <c r="D645" s="300">
        <f>Recap!AS650</f>
        <v>0</v>
      </c>
      <c r="E645" s="301"/>
      <c r="F645" s="301"/>
      <c r="G645" s="301"/>
      <c r="H645" s="300">
        <f>Recap!AU650</f>
        <v>0</v>
      </c>
      <c r="I645" s="300">
        <f>Recap!AV650</f>
        <v>0</v>
      </c>
      <c r="J645" s="300">
        <f>Recap!AW650</f>
        <v>0</v>
      </c>
      <c r="K645" s="301"/>
      <c r="L645" s="301"/>
      <c r="M645" s="301"/>
      <c r="N645" s="300">
        <f>Recap!BB650</f>
        <v>0</v>
      </c>
      <c r="O645" s="300">
        <f>Recap!BC650</f>
        <v>0</v>
      </c>
      <c r="P645" s="300">
        <f>Recap!BD650</f>
        <v>0</v>
      </c>
      <c r="Q645" s="300"/>
      <c r="R645" s="300"/>
      <c r="S645" s="300"/>
      <c r="T645" s="300">
        <f>Recap!BF650</f>
        <v>0</v>
      </c>
      <c r="U645" s="300">
        <f>Recap!BG650</f>
        <v>0</v>
      </c>
      <c r="V645" s="300">
        <f>Recap!BH650</f>
        <v>0</v>
      </c>
      <c r="W645" s="300"/>
      <c r="X645" s="300"/>
      <c r="Y645" s="300"/>
      <c r="Z645" s="298">
        <f>Recap!AO650</f>
        <v>0</v>
      </c>
      <c r="AA645" s="302"/>
      <c r="AB645" s="105"/>
      <c r="AC645" s="105"/>
      <c r="AD645" s="105"/>
    </row>
    <row r="646" spans="1:30" s="312" customFormat="1" x14ac:dyDescent="0.25">
      <c r="A646" s="299" t="str">
        <f>Recap!D651</f>
        <v>Dw_641</v>
      </c>
      <c r="B646" s="300">
        <f>Recap!AQ651</f>
        <v>0</v>
      </c>
      <c r="C646" s="300">
        <f>Recap!AR651</f>
        <v>0</v>
      </c>
      <c r="D646" s="300">
        <f>Recap!AS651</f>
        <v>0</v>
      </c>
      <c r="E646" s="301"/>
      <c r="F646" s="301"/>
      <c r="G646" s="301"/>
      <c r="H646" s="300">
        <f>Recap!AU651</f>
        <v>0</v>
      </c>
      <c r="I646" s="300">
        <f>Recap!AV651</f>
        <v>0</v>
      </c>
      <c r="J646" s="300">
        <f>Recap!AW651</f>
        <v>0</v>
      </c>
      <c r="K646" s="301"/>
      <c r="L646" s="301"/>
      <c r="M646" s="301"/>
      <c r="N646" s="300">
        <f>Recap!BB651</f>
        <v>0</v>
      </c>
      <c r="O646" s="300">
        <f>Recap!BC651</f>
        <v>0</v>
      </c>
      <c r="P646" s="300">
        <f>Recap!BD651</f>
        <v>0</v>
      </c>
      <c r="Q646" s="300"/>
      <c r="R646" s="300"/>
      <c r="S646" s="300"/>
      <c r="T646" s="300">
        <f>Recap!BF651</f>
        <v>0</v>
      </c>
      <c r="U646" s="300">
        <f>Recap!BG651</f>
        <v>0</v>
      </c>
      <c r="V646" s="300">
        <f>Recap!BH651</f>
        <v>0</v>
      </c>
      <c r="W646" s="300"/>
      <c r="X646" s="300"/>
      <c r="Y646" s="300"/>
      <c r="Z646" s="298">
        <f>Recap!AO651</f>
        <v>0</v>
      </c>
      <c r="AA646" s="302"/>
      <c r="AB646" s="105"/>
      <c r="AC646" s="105"/>
      <c r="AD646" s="105"/>
    </row>
    <row r="647" spans="1:30" s="312" customFormat="1" x14ac:dyDescent="0.25">
      <c r="A647" s="299" t="str">
        <f>Recap!D652</f>
        <v>Dw_642</v>
      </c>
      <c r="B647" s="300">
        <f>Recap!AQ652</f>
        <v>0</v>
      </c>
      <c r="C647" s="300">
        <f>Recap!AR652</f>
        <v>0</v>
      </c>
      <c r="D647" s="300">
        <f>Recap!AS652</f>
        <v>0</v>
      </c>
      <c r="E647" s="301"/>
      <c r="F647" s="301"/>
      <c r="G647" s="301"/>
      <c r="H647" s="300">
        <f>Recap!AU652</f>
        <v>0</v>
      </c>
      <c r="I647" s="300">
        <f>Recap!AV652</f>
        <v>0</v>
      </c>
      <c r="J647" s="300">
        <f>Recap!AW652</f>
        <v>0</v>
      </c>
      <c r="K647" s="301"/>
      <c r="L647" s="301"/>
      <c r="M647" s="301"/>
      <c r="N647" s="300">
        <f>Recap!BB652</f>
        <v>0</v>
      </c>
      <c r="O647" s="300">
        <f>Recap!BC652</f>
        <v>0</v>
      </c>
      <c r="P647" s="300">
        <f>Recap!BD652</f>
        <v>0</v>
      </c>
      <c r="Q647" s="300"/>
      <c r="R647" s="300"/>
      <c r="S647" s="300"/>
      <c r="T647" s="300">
        <f>Recap!BF652</f>
        <v>0</v>
      </c>
      <c r="U647" s="300">
        <f>Recap!BG652</f>
        <v>0</v>
      </c>
      <c r="V647" s="300">
        <f>Recap!BH652</f>
        <v>0</v>
      </c>
      <c r="W647" s="300"/>
      <c r="X647" s="300"/>
      <c r="Y647" s="300"/>
      <c r="Z647" s="298">
        <f>Recap!AO652</f>
        <v>0</v>
      </c>
      <c r="AA647" s="302"/>
      <c r="AB647" s="105"/>
      <c r="AC647" s="105"/>
      <c r="AD647" s="105"/>
    </row>
    <row r="648" spans="1:30" s="312" customFormat="1" ht="15.75" customHeight="1" x14ac:dyDescent="0.25">
      <c r="A648" s="299" t="str">
        <f>Recap!D653</f>
        <v>Dw_643</v>
      </c>
      <c r="B648" s="300">
        <f>Recap!AQ653</f>
        <v>0</v>
      </c>
      <c r="C648" s="300">
        <f>Recap!AR653</f>
        <v>0</v>
      </c>
      <c r="D648" s="300">
        <f>Recap!AS653</f>
        <v>0</v>
      </c>
      <c r="E648" s="301"/>
      <c r="F648" s="301"/>
      <c r="G648" s="301"/>
      <c r="H648" s="300">
        <f>Recap!AU653</f>
        <v>0</v>
      </c>
      <c r="I648" s="300">
        <f>Recap!AV653</f>
        <v>0</v>
      </c>
      <c r="J648" s="300">
        <f>Recap!AW653</f>
        <v>0</v>
      </c>
      <c r="K648" s="301"/>
      <c r="L648" s="301"/>
      <c r="M648" s="301"/>
      <c r="N648" s="300">
        <f>Recap!BB653</f>
        <v>0</v>
      </c>
      <c r="O648" s="300">
        <f>Recap!BC653</f>
        <v>0</v>
      </c>
      <c r="P648" s="300">
        <f>Recap!BD653</f>
        <v>0</v>
      </c>
      <c r="Q648" s="300"/>
      <c r="R648" s="300"/>
      <c r="S648" s="300"/>
      <c r="T648" s="300">
        <f>Recap!BF653</f>
        <v>0</v>
      </c>
      <c r="U648" s="300">
        <f>Recap!BG653</f>
        <v>0</v>
      </c>
      <c r="V648" s="300">
        <f>Recap!BH653</f>
        <v>0</v>
      </c>
      <c r="W648" s="300"/>
      <c r="X648" s="300"/>
      <c r="Y648" s="300"/>
      <c r="Z648" s="298">
        <f>Recap!AO653</f>
        <v>0</v>
      </c>
      <c r="AA648" s="302"/>
      <c r="AB648" s="105"/>
      <c r="AC648" s="105"/>
      <c r="AD648" s="105"/>
    </row>
    <row r="649" spans="1:30" s="312" customFormat="1" x14ac:dyDescent="0.25">
      <c r="A649" s="299" t="str">
        <f>Recap!D654</f>
        <v>Dw_644</v>
      </c>
      <c r="B649" s="300">
        <f>Recap!AQ654</f>
        <v>0</v>
      </c>
      <c r="C649" s="300">
        <f>Recap!AR654</f>
        <v>0</v>
      </c>
      <c r="D649" s="300">
        <f>Recap!AS654</f>
        <v>0</v>
      </c>
      <c r="E649" s="301"/>
      <c r="F649" s="301"/>
      <c r="G649" s="301"/>
      <c r="H649" s="300">
        <f>Recap!AU654</f>
        <v>0</v>
      </c>
      <c r="I649" s="300">
        <f>Recap!AV654</f>
        <v>0</v>
      </c>
      <c r="J649" s="300">
        <f>Recap!AW654</f>
        <v>0</v>
      </c>
      <c r="K649" s="301"/>
      <c r="L649" s="301"/>
      <c r="M649" s="301"/>
      <c r="N649" s="300">
        <f>Recap!BB654</f>
        <v>0</v>
      </c>
      <c r="O649" s="300">
        <f>Recap!BC654</f>
        <v>0</v>
      </c>
      <c r="P649" s="300">
        <f>Recap!BD654</f>
        <v>0</v>
      </c>
      <c r="Q649" s="300"/>
      <c r="R649" s="300"/>
      <c r="S649" s="300"/>
      <c r="T649" s="300">
        <f>Recap!BF654</f>
        <v>0</v>
      </c>
      <c r="U649" s="300">
        <f>Recap!BG654</f>
        <v>0</v>
      </c>
      <c r="V649" s="300">
        <f>Recap!BH654</f>
        <v>0</v>
      </c>
      <c r="W649" s="300"/>
      <c r="X649" s="300"/>
      <c r="Y649" s="300"/>
      <c r="Z649" s="298">
        <f>Recap!AO654</f>
        <v>0</v>
      </c>
      <c r="AA649" s="302"/>
      <c r="AB649" s="105"/>
      <c r="AC649" s="105"/>
      <c r="AD649" s="105"/>
    </row>
    <row r="650" spans="1:30" s="312" customFormat="1" ht="15.75" customHeight="1" x14ac:dyDescent="0.25">
      <c r="A650" s="299" t="str">
        <f>Recap!D655</f>
        <v>Dw_645</v>
      </c>
      <c r="B650" s="300">
        <f>Recap!AQ655</f>
        <v>0</v>
      </c>
      <c r="C650" s="300">
        <f>Recap!AR655</f>
        <v>0</v>
      </c>
      <c r="D650" s="300">
        <f>Recap!AS655</f>
        <v>0</v>
      </c>
      <c r="E650" s="301"/>
      <c r="F650" s="301"/>
      <c r="G650" s="301"/>
      <c r="H650" s="300">
        <f>Recap!AU655</f>
        <v>0</v>
      </c>
      <c r="I650" s="300">
        <f>Recap!AV655</f>
        <v>0</v>
      </c>
      <c r="J650" s="300">
        <f>Recap!AW655</f>
        <v>0</v>
      </c>
      <c r="K650" s="301"/>
      <c r="L650" s="301"/>
      <c r="M650" s="301"/>
      <c r="N650" s="300">
        <f>Recap!BB655</f>
        <v>0</v>
      </c>
      <c r="O650" s="300">
        <f>Recap!BC655</f>
        <v>0</v>
      </c>
      <c r="P650" s="300">
        <f>Recap!BD655</f>
        <v>0</v>
      </c>
      <c r="Q650" s="300"/>
      <c r="R650" s="300"/>
      <c r="S650" s="300"/>
      <c r="T650" s="300">
        <f>Recap!BF655</f>
        <v>0</v>
      </c>
      <c r="U650" s="300">
        <f>Recap!BG655</f>
        <v>0</v>
      </c>
      <c r="V650" s="300">
        <f>Recap!BH655</f>
        <v>0</v>
      </c>
      <c r="W650" s="300"/>
      <c r="X650" s="300"/>
      <c r="Y650" s="300"/>
      <c r="Z650" s="298">
        <f>Recap!AO655</f>
        <v>0</v>
      </c>
      <c r="AA650" s="302"/>
      <c r="AB650" s="105"/>
      <c r="AC650" s="105"/>
      <c r="AD650" s="105"/>
    </row>
    <row r="651" spans="1:30" s="312" customFormat="1" x14ac:dyDescent="0.25">
      <c r="A651" s="299" t="str">
        <f>Recap!D656</f>
        <v>Dw_646</v>
      </c>
      <c r="B651" s="300">
        <f>Recap!AQ656</f>
        <v>0</v>
      </c>
      <c r="C651" s="300">
        <f>Recap!AR656</f>
        <v>0</v>
      </c>
      <c r="D651" s="300">
        <f>Recap!AS656</f>
        <v>0</v>
      </c>
      <c r="E651" s="301"/>
      <c r="F651" s="301"/>
      <c r="G651" s="301"/>
      <c r="H651" s="300">
        <f>Recap!AU656</f>
        <v>0</v>
      </c>
      <c r="I651" s="300">
        <f>Recap!AV656</f>
        <v>0</v>
      </c>
      <c r="J651" s="300">
        <f>Recap!AW656</f>
        <v>0</v>
      </c>
      <c r="K651" s="301"/>
      <c r="L651" s="301"/>
      <c r="M651" s="301"/>
      <c r="N651" s="300">
        <f>Recap!BB656</f>
        <v>0</v>
      </c>
      <c r="O651" s="300">
        <f>Recap!BC656</f>
        <v>0</v>
      </c>
      <c r="P651" s="300">
        <f>Recap!BD656</f>
        <v>0</v>
      </c>
      <c r="Q651" s="300"/>
      <c r="R651" s="300"/>
      <c r="S651" s="300"/>
      <c r="T651" s="300">
        <f>Recap!BF656</f>
        <v>0</v>
      </c>
      <c r="U651" s="300">
        <f>Recap!BG656</f>
        <v>0</v>
      </c>
      <c r="V651" s="300">
        <f>Recap!BH656</f>
        <v>0</v>
      </c>
      <c r="W651" s="300"/>
      <c r="X651" s="300"/>
      <c r="Y651" s="300"/>
      <c r="Z651" s="298">
        <f>Recap!AO656</f>
        <v>0</v>
      </c>
      <c r="AA651" s="302"/>
      <c r="AB651" s="105"/>
      <c r="AC651" s="105"/>
      <c r="AD651" s="105"/>
    </row>
    <row r="652" spans="1:30" s="312" customFormat="1" ht="15.75" customHeight="1" x14ac:dyDescent="0.25">
      <c r="A652" s="299" t="str">
        <f>Recap!D657</f>
        <v>Dw_647</v>
      </c>
      <c r="B652" s="300">
        <f>Recap!AQ657</f>
        <v>0</v>
      </c>
      <c r="C652" s="300">
        <f>Recap!AR657</f>
        <v>0</v>
      </c>
      <c r="D652" s="300">
        <f>Recap!AS657</f>
        <v>0</v>
      </c>
      <c r="E652" s="301"/>
      <c r="F652" s="301"/>
      <c r="G652" s="301"/>
      <c r="H652" s="300">
        <f>Recap!AU657</f>
        <v>0</v>
      </c>
      <c r="I652" s="300">
        <f>Recap!AV657</f>
        <v>0</v>
      </c>
      <c r="J652" s="300">
        <f>Recap!AW657</f>
        <v>0</v>
      </c>
      <c r="K652" s="301"/>
      <c r="L652" s="301"/>
      <c r="M652" s="301"/>
      <c r="N652" s="300">
        <f>Recap!BB657</f>
        <v>0</v>
      </c>
      <c r="O652" s="300">
        <f>Recap!BC657</f>
        <v>0</v>
      </c>
      <c r="P652" s="300">
        <f>Recap!BD657</f>
        <v>0</v>
      </c>
      <c r="Q652" s="300"/>
      <c r="R652" s="300"/>
      <c r="S652" s="300"/>
      <c r="T652" s="300">
        <f>Recap!BF657</f>
        <v>0</v>
      </c>
      <c r="U652" s="300">
        <f>Recap!BG657</f>
        <v>0</v>
      </c>
      <c r="V652" s="300">
        <f>Recap!BH657</f>
        <v>0</v>
      </c>
      <c r="W652" s="300"/>
      <c r="X652" s="300"/>
      <c r="Y652" s="300"/>
      <c r="Z652" s="298">
        <f>Recap!AO657</f>
        <v>0</v>
      </c>
      <c r="AA652" s="302"/>
      <c r="AB652" s="105"/>
      <c r="AC652" s="105"/>
      <c r="AD652" s="105"/>
    </row>
    <row r="653" spans="1:30" s="312" customFormat="1" x14ac:dyDescent="0.25">
      <c r="A653" s="299" t="str">
        <f>Recap!D658</f>
        <v>Dw_648</v>
      </c>
      <c r="B653" s="300">
        <f>Recap!AQ658</f>
        <v>0</v>
      </c>
      <c r="C653" s="300">
        <f>Recap!AR658</f>
        <v>0</v>
      </c>
      <c r="D653" s="300">
        <f>Recap!AS658</f>
        <v>0</v>
      </c>
      <c r="E653" s="301"/>
      <c r="F653" s="301"/>
      <c r="G653" s="301"/>
      <c r="H653" s="300">
        <f>Recap!AU658</f>
        <v>0</v>
      </c>
      <c r="I653" s="300">
        <f>Recap!AV658</f>
        <v>0</v>
      </c>
      <c r="J653" s="300">
        <f>Recap!AW658</f>
        <v>0</v>
      </c>
      <c r="K653" s="301"/>
      <c r="L653" s="301"/>
      <c r="M653" s="301"/>
      <c r="N653" s="300">
        <f>Recap!BB658</f>
        <v>0</v>
      </c>
      <c r="O653" s="300">
        <f>Recap!BC658</f>
        <v>0</v>
      </c>
      <c r="P653" s="300">
        <f>Recap!BD658</f>
        <v>0</v>
      </c>
      <c r="Q653" s="300"/>
      <c r="R653" s="300"/>
      <c r="S653" s="300"/>
      <c r="T653" s="300">
        <f>Recap!BF658</f>
        <v>0</v>
      </c>
      <c r="U653" s="300">
        <f>Recap!BG658</f>
        <v>0</v>
      </c>
      <c r="V653" s="300">
        <f>Recap!BH658</f>
        <v>0</v>
      </c>
      <c r="W653" s="300"/>
      <c r="X653" s="300"/>
      <c r="Y653" s="300"/>
      <c r="Z653" s="298">
        <f>Recap!AO658</f>
        <v>0</v>
      </c>
      <c r="AA653" s="302"/>
      <c r="AB653" s="105"/>
      <c r="AC653" s="105"/>
      <c r="AD653" s="105"/>
    </row>
    <row r="654" spans="1:30" s="312" customFormat="1" x14ac:dyDescent="0.25">
      <c r="A654" s="299" t="str">
        <f>Recap!D659</f>
        <v>Dw_649</v>
      </c>
      <c r="B654" s="300">
        <f>Recap!AQ659</f>
        <v>0</v>
      </c>
      <c r="C654" s="300">
        <f>Recap!AR659</f>
        <v>0</v>
      </c>
      <c r="D654" s="300">
        <f>Recap!AS659</f>
        <v>0</v>
      </c>
      <c r="E654" s="301"/>
      <c r="F654" s="301"/>
      <c r="G654" s="301"/>
      <c r="H654" s="300">
        <f>Recap!AU659</f>
        <v>0</v>
      </c>
      <c r="I654" s="300">
        <f>Recap!AV659</f>
        <v>0</v>
      </c>
      <c r="J654" s="300">
        <f>Recap!AW659</f>
        <v>0</v>
      </c>
      <c r="K654" s="301"/>
      <c r="L654" s="301"/>
      <c r="M654" s="301"/>
      <c r="N654" s="300">
        <f>Recap!BB659</f>
        <v>0</v>
      </c>
      <c r="O654" s="300">
        <f>Recap!BC659</f>
        <v>0</v>
      </c>
      <c r="P654" s="300">
        <f>Recap!BD659</f>
        <v>0</v>
      </c>
      <c r="Q654" s="300"/>
      <c r="R654" s="300"/>
      <c r="S654" s="300"/>
      <c r="T654" s="300">
        <f>Recap!BF659</f>
        <v>0</v>
      </c>
      <c r="U654" s="300">
        <f>Recap!BG659</f>
        <v>0</v>
      </c>
      <c r="V654" s="300">
        <f>Recap!BH659</f>
        <v>0</v>
      </c>
      <c r="W654" s="300"/>
      <c r="X654" s="300"/>
      <c r="Y654" s="300"/>
      <c r="Z654" s="298">
        <f>Recap!AO659</f>
        <v>0</v>
      </c>
      <c r="AA654" s="302"/>
      <c r="AB654" s="105"/>
      <c r="AC654" s="105"/>
      <c r="AD654" s="105"/>
    </row>
    <row r="655" spans="1:30" s="312" customFormat="1" x14ac:dyDescent="0.25">
      <c r="A655" s="299" t="str">
        <f>Recap!D660</f>
        <v>Dw_650</v>
      </c>
      <c r="B655" s="300">
        <f>Recap!AQ660</f>
        <v>0</v>
      </c>
      <c r="C655" s="300">
        <f>Recap!AR660</f>
        <v>0</v>
      </c>
      <c r="D655" s="300">
        <f>Recap!AS660</f>
        <v>0</v>
      </c>
      <c r="E655" s="301"/>
      <c r="F655" s="301"/>
      <c r="G655" s="301"/>
      <c r="H655" s="300">
        <f>Recap!AU660</f>
        <v>0</v>
      </c>
      <c r="I655" s="300">
        <f>Recap!AV660</f>
        <v>0</v>
      </c>
      <c r="J655" s="300">
        <f>Recap!AW660</f>
        <v>0</v>
      </c>
      <c r="K655" s="301"/>
      <c r="L655" s="301"/>
      <c r="M655" s="301"/>
      <c r="N655" s="300">
        <f>Recap!BB660</f>
        <v>0</v>
      </c>
      <c r="O655" s="300">
        <f>Recap!BC660</f>
        <v>0</v>
      </c>
      <c r="P655" s="300">
        <f>Recap!BD660</f>
        <v>0</v>
      </c>
      <c r="Q655" s="300"/>
      <c r="R655" s="300"/>
      <c r="S655" s="300"/>
      <c r="T655" s="300">
        <f>Recap!BF660</f>
        <v>0</v>
      </c>
      <c r="U655" s="300">
        <f>Recap!BG660</f>
        <v>0</v>
      </c>
      <c r="V655" s="300">
        <f>Recap!BH660</f>
        <v>0</v>
      </c>
      <c r="W655" s="300"/>
      <c r="X655" s="300"/>
      <c r="Y655" s="300"/>
      <c r="Z655" s="298">
        <f>Recap!AO660</f>
        <v>0</v>
      </c>
      <c r="AA655" s="302"/>
      <c r="AB655" s="105"/>
      <c r="AC655" s="105"/>
      <c r="AD655" s="105"/>
    </row>
    <row r="656" spans="1:30" s="312" customFormat="1" x14ac:dyDescent="0.25">
      <c r="A656" s="299" t="str">
        <f>Recap!D661</f>
        <v>Dw_651</v>
      </c>
      <c r="B656" s="300">
        <f>Recap!AQ661</f>
        <v>0</v>
      </c>
      <c r="C656" s="300">
        <f>Recap!AR661</f>
        <v>0</v>
      </c>
      <c r="D656" s="300">
        <f>Recap!AS661</f>
        <v>0</v>
      </c>
      <c r="E656" s="301"/>
      <c r="F656" s="301"/>
      <c r="G656" s="301"/>
      <c r="H656" s="300">
        <f>Recap!AU661</f>
        <v>0</v>
      </c>
      <c r="I656" s="300">
        <f>Recap!AV661</f>
        <v>0</v>
      </c>
      <c r="J656" s="300">
        <f>Recap!AW661</f>
        <v>0</v>
      </c>
      <c r="K656" s="301"/>
      <c r="L656" s="301"/>
      <c r="M656" s="301"/>
      <c r="N656" s="300">
        <f>Recap!BB661</f>
        <v>0</v>
      </c>
      <c r="O656" s="300">
        <f>Recap!BC661</f>
        <v>0</v>
      </c>
      <c r="P656" s="300">
        <f>Recap!BD661</f>
        <v>0</v>
      </c>
      <c r="Q656" s="300"/>
      <c r="R656" s="300"/>
      <c r="S656" s="300"/>
      <c r="T656" s="300">
        <f>Recap!BF661</f>
        <v>0</v>
      </c>
      <c r="U656" s="300">
        <f>Recap!BG661</f>
        <v>0</v>
      </c>
      <c r="V656" s="300">
        <f>Recap!BH661</f>
        <v>0</v>
      </c>
      <c r="W656" s="300"/>
      <c r="X656" s="300"/>
      <c r="Y656" s="300"/>
      <c r="Z656" s="298">
        <f>Recap!AO661</f>
        <v>0</v>
      </c>
      <c r="AA656" s="302"/>
      <c r="AB656" s="105"/>
      <c r="AC656" s="105"/>
      <c r="AD656" s="105"/>
    </row>
    <row r="657" spans="1:30" s="312" customFormat="1" ht="15.75" customHeight="1" x14ac:dyDescent="0.25">
      <c r="A657" s="299" t="str">
        <f>Recap!D662</f>
        <v>Dw_652</v>
      </c>
      <c r="B657" s="300">
        <f>Recap!AQ662</f>
        <v>0</v>
      </c>
      <c r="C657" s="300">
        <f>Recap!AR662</f>
        <v>0</v>
      </c>
      <c r="D657" s="300">
        <f>Recap!AS662</f>
        <v>0</v>
      </c>
      <c r="E657" s="301"/>
      <c r="F657" s="301"/>
      <c r="G657" s="301"/>
      <c r="H657" s="300">
        <f>Recap!AU662</f>
        <v>0</v>
      </c>
      <c r="I657" s="300">
        <f>Recap!AV662</f>
        <v>0</v>
      </c>
      <c r="J657" s="300">
        <f>Recap!AW662</f>
        <v>0</v>
      </c>
      <c r="K657" s="301"/>
      <c r="L657" s="301"/>
      <c r="M657" s="301"/>
      <c r="N657" s="300">
        <f>Recap!BB662</f>
        <v>0</v>
      </c>
      <c r="O657" s="300">
        <f>Recap!BC662</f>
        <v>0</v>
      </c>
      <c r="P657" s="300">
        <f>Recap!BD662</f>
        <v>0</v>
      </c>
      <c r="Q657" s="300"/>
      <c r="R657" s="300"/>
      <c r="S657" s="300"/>
      <c r="T657" s="300">
        <f>Recap!BF662</f>
        <v>0</v>
      </c>
      <c r="U657" s="300">
        <f>Recap!BG662</f>
        <v>0</v>
      </c>
      <c r="V657" s="300">
        <f>Recap!BH662</f>
        <v>0</v>
      </c>
      <c r="W657" s="300"/>
      <c r="X657" s="300"/>
      <c r="Y657" s="300"/>
      <c r="Z657" s="298">
        <f>Recap!AO662</f>
        <v>0</v>
      </c>
      <c r="AA657" s="302"/>
      <c r="AB657" s="105"/>
      <c r="AC657" s="105"/>
      <c r="AD657" s="105"/>
    </row>
    <row r="658" spans="1:30" s="312" customFormat="1" x14ac:dyDescent="0.25">
      <c r="A658" s="299" t="str">
        <f>Recap!D663</f>
        <v>Dw_653</v>
      </c>
      <c r="B658" s="300">
        <f>Recap!AQ663</f>
        <v>0</v>
      </c>
      <c r="C658" s="300">
        <f>Recap!AR663</f>
        <v>0</v>
      </c>
      <c r="D658" s="300">
        <f>Recap!AS663</f>
        <v>0</v>
      </c>
      <c r="E658" s="301"/>
      <c r="F658" s="301"/>
      <c r="G658" s="301"/>
      <c r="H658" s="300">
        <f>Recap!AU663</f>
        <v>0</v>
      </c>
      <c r="I658" s="300">
        <f>Recap!AV663</f>
        <v>0</v>
      </c>
      <c r="J658" s="300">
        <f>Recap!AW663</f>
        <v>0</v>
      </c>
      <c r="K658" s="301"/>
      <c r="L658" s="301"/>
      <c r="M658" s="301"/>
      <c r="N658" s="300">
        <f>Recap!BB663</f>
        <v>0</v>
      </c>
      <c r="O658" s="300">
        <f>Recap!BC663</f>
        <v>0</v>
      </c>
      <c r="P658" s="300">
        <f>Recap!BD663</f>
        <v>0</v>
      </c>
      <c r="Q658" s="300"/>
      <c r="R658" s="300"/>
      <c r="S658" s="300"/>
      <c r="T658" s="300">
        <f>Recap!BF663</f>
        <v>0</v>
      </c>
      <c r="U658" s="300">
        <f>Recap!BG663</f>
        <v>0</v>
      </c>
      <c r="V658" s="300">
        <f>Recap!BH663</f>
        <v>0</v>
      </c>
      <c r="W658" s="300"/>
      <c r="X658" s="300"/>
      <c r="Y658" s="300"/>
      <c r="Z658" s="298">
        <f>Recap!AO663</f>
        <v>0</v>
      </c>
      <c r="AA658" s="302"/>
      <c r="AB658" s="105"/>
      <c r="AC658" s="105"/>
      <c r="AD658" s="105"/>
    </row>
    <row r="659" spans="1:30" s="312" customFormat="1" x14ac:dyDescent="0.25">
      <c r="A659" s="299" t="str">
        <f>Recap!D664</f>
        <v>Dw_654</v>
      </c>
      <c r="B659" s="300">
        <f>Recap!AQ664</f>
        <v>0</v>
      </c>
      <c r="C659" s="300">
        <f>Recap!AR664</f>
        <v>0</v>
      </c>
      <c r="D659" s="300">
        <f>Recap!AS664</f>
        <v>0</v>
      </c>
      <c r="E659" s="301"/>
      <c r="F659" s="301"/>
      <c r="G659" s="301"/>
      <c r="H659" s="300">
        <f>Recap!AU664</f>
        <v>0</v>
      </c>
      <c r="I659" s="300">
        <f>Recap!AV664</f>
        <v>0</v>
      </c>
      <c r="J659" s="300">
        <f>Recap!AW664</f>
        <v>0</v>
      </c>
      <c r="K659" s="301"/>
      <c r="L659" s="301"/>
      <c r="M659" s="301"/>
      <c r="N659" s="300">
        <f>Recap!BB664</f>
        <v>0</v>
      </c>
      <c r="O659" s="300">
        <f>Recap!BC664</f>
        <v>0</v>
      </c>
      <c r="P659" s="300">
        <f>Recap!BD664</f>
        <v>0</v>
      </c>
      <c r="Q659" s="300"/>
      <c r="R659" s="300"/>
      <c r="S659" s="300"/>
      <c r="T659" s="300">
        <f>Recap!BF664</f>
        <v>0</v>
      </c>
      <c r="U659" s="300">
        <f>Recap!BG664</f>
        <v>0</v>
      </c>
      <c r="V659" s="300">
        <f>Recap!BH664</f>
        <v>0</v>
      </c>
      <c r="W659" s="300"/>
      <c r="X659" s="300"/>
      <c r="Y659" s="300"/>
      <c r="Z659" s="298">
        <f>Recap!AO664</f>
        <v>0</v>
      </c>
      <c r="AA659" s="302"/>
    </row>
    <row r="660" spans="1:30" s="312" customFormat="1" x14ac:dyDescent="0.25">
      <c r="A660" s="299" t="str">
        <f>Recap!D665</f>
        <v>Dw_655</v>
      </c>
      <c r="B660" s="300">
        <f>Recap!AQ665</f>
        <v>0</v>
      </c>
      <c r="C660" s="300">
        <f>Recap!AR665</f>
        <v>0</v>
      </c>
      <c r="D660" s="300">
        <f>Recap!AS665</f>
        <v>0</v>
      </c>
      <c r="E660" s="301"/>
      <c r="F660" s="301"/>
      <c r="G660" s="301"/>
      <c r="H660" s="300">
        <f>Recap!AU665</f>
        <v>0</v>
      </c>
      <c r="I660" s="300">
        <f>Recap!AV665</f>
        <v>0</v>
      </c>
      <c r="J660" s="300">
        <f>Recap!AW665</f>
        <v>0</v>
      </c>
      <c r="K660" s="301"/>
      <c r="L660" s="301"/>
      <c r="M660" s="301"/>
      <c r="N660" s="300">
        <f>Recap!BB665</f>
        <v>0</v>
      </c>
      <c r="O660" s="300">
        <f>Recap!BC665</f>
        <v>0</v>
      </c>
      <c r="P660" s="300">
        <f>Recap!BD665</f>
        <v>0</v>
      </c>
      <c r="Q660" s="300"/>
      <c r="R660" s="300"/>
      <c r="S660" s="300"/>
      <c r="T660" s="300">
        <f>Recap!BF665</f>
        <v>0</v>
      </c>
      <c r="U660" s="300">
        <f>Recap!BG665</f>
        <v>0</v>
      </c>
      <c r="V660" s="300">
        <f>Recap!BH665</f>
        <v>0</v>
      </c>
      <c r="W660" s="300"/>
      <c r="X660" s="300"/>
      <c r="Y660" s="300"/>
      <c r="Z660" s="298">
        <f>Recap!AO665</f>
        <v>0</v>
      </c>
      <c r="AA660" s="302"/>
      <c r="AB660" s="105"/>
      <c r="AC660" s="105"/>
      <c r="AD660" s="105"/>
    </row>
    <row r="661" spans="1:30" s="312" customFormat="1" x14ac:dyDescent="0.25">
      <c r="A661" s="299" t="str">
        <f>Recap!D666</f>
        <v>Dw_656</v>
      </c>
      <c r="B661" s="300">
        <f>Recap!AQ666</f>
        <v>0</v>
      </c>
      <c r="C661" s="300">
        <f>Recap!AR666</f>
        <v>0</v>
      </c>
      <c r="D661" s="300">
        <f>Recap!AS666</f>
        <v>0</v>
      </c>
      <c r="E661" s="301"/>
      <c r="F661" s="301"/>
      <c r="G661" s="301"/>
      <c r="H661" s="300">
        <f>Recap!AU666</f>
        <v>0</v>
      </c>
      <c r="I661" s="300">
        <f>Recap!AV666</f>
        <v>0</v>
      </c>
      <c r="J661" s="300">
        <f>Recap!AW666</f>
        <v>0</v>
      </c>
      <c r="K661" s="301"/>
      <c r="L661" s="301"/>
      <c r="M661" s="301"/>
      <c r="N661" s="300">
        <f>Recap!BB666</f>
        <v>0</v>
      </c>
      <c r="O661" s="300">
        <f>Recap!BC666</f>
        <v>0</v>
      </c>
      <c r="P661" s="300">
        <f>Recap!BD666</f>
        <v>0</v>
      </c>
      <c r="Q661" s="300"/>
      <c r="R661" s="300"/>
      <c r="S661" s="300"/>
      <c r="T661" s="300">
        <f>Recap!BF666</f>
        <v>0</v>
      </c>
      <c r="U661" s="300">
        <f>Recap!BG666</f>
        <v>0</v>
      </c>
      <c r="V661" s="300">
        <f>Recap!BH666</f>
        <v>0</v>
      </c>
      <c r="W661" s="300"/>
      <c r="X661" s="300"/>
      <c r="Y661" s="300"/>
      <c r="Z661" s="298">
        <f>Recap!AO666</f>
        <v>0</v>
      </c>
      <c r="AA661" s="302"/>
    </row>
    <row r="662" spans="1:30" s="312" customFormat="1" x14ac:dyDescent="0.25">
      <c r="A662" s="299" t="str">
        <f>Recap!D667</f>
        <v>Dw_657</v>
      </c>
      <c r="B662" s="300">
        <f>Recap!AQ667</f>
        <v>0</v>
      </c>
      <c r="C662" s="300">
        <f>Recap!AR667</f>
        <v>0</v>
      </c>
      <c r="D662" s="300">
        <f>Recap!AS667</f>
        <v>0</v>
      </c>
      <c r="E662" s="301"/>
      <c r="F662" s="301"/>
      <c r="G662" s="301"/>
      <c r="H662" s="300">
        <f>Recap!AU667</f>
        <v>0</v>
      </c>
      <c r="I662" s="300">
        <f>Recap!AV667</f>
        <v>0</v>
      </c>
      <c r="J662" s="300">
        <f>Recap!AW667</f>
        <v>0</v>
      </c>
      <c r="K662" s="301"/>
      <c r="L662" s="301"/>
      <c r="M662" s="301"/>
      <c r="N662" s="300">
        <f>Recap!BB667</f>
        <v>0</v>
      </c>
      <c r="O662" s="300">
        <f>Recap!BC667</f>
        <v>0</v>
      </c>
      <c r="P662" s="300">
        <f>Recap!BD667</f>
        <v>0</v>
      </c>
      <c r="Q662" s="300"/>
      <c r="R662" s="300"/>
      <c r="S662" s="300"/>
      <c r="T662" s="300">
        <f>Recap!BF667</f>
        <v>0</v>
      </c>
      <c r="U662" s="300">
        <f>Recap!BG667</f>
        <v>0</v>
      </c>
      <c r="V662" s="300">
        <f>Recap!BH667</f>
        <v>0</v>
      </c>
      <c r="W662" s="300"/>
      <c r="X662" s="300"/>
      <c r="Y662" s="300"/>
      <c r="Z662" s="298">
        <f>Recap!AO667</f>
        <v>0</v>
      </c>
      <c r="AA662" s="302"/>
    </row>
    <row r="663" spans="1:30" s="312" customFormat="1" x14ac:dyDescent="0.25">
      <c r="A663" s="299" t="str">
        <f>Recap!D668</f>
        <v>Dw_658</v>
      </c>
      <c r="B663" s="300">
        <f>Recap!AQ668</f>
        <v>0</v>
      </c>
      <c r="C663" s="300">
        <f>Recap!AR668</f>
        <v>0</v>
      </c>
      <c r="D663" s="300">
        <f>Recap!AS668</f>
        <v>0</v>
      </c>
      <c r="E663" s="301"/>
      <c r="F663" s="301"/>
      <c r="G663" s="301"/>
      <c r="H663" s="300">
        <f>Recap!AU668</f>
        <v>0</v>
      </c>
      <c r="I663" s="300">
        <f>Recap!AV668</f>
        <v>0</v>
      </c>
      <c r="J663" s="300">
        <f>Recap!AW668</f>
        <v>0</v>
      </c>
      <c r="K663" s="301"/>
      <c r="L663" s="301"/>
      <c r="M663" s="301"/>
      <c r="N663" s="300">
        <f>Recap!BB668</f>
        <v>0</v>
      </c>
      <c r="O663" s="300">
        <f>Recap!BC668</f>
        <v>0</v>
      </c>
      <c r="P663" s="300">
        <f>Recap!BD668</f>
        <v>0</v>
      </c>
      <c r="Q663" s="300"/>
      <c r="R663" s="300"/>
      <c r="S663" s="300"/>
      <c r="T663" s="300">
        <f>Recap!BF668</f>
        <v>0</v>
      </c>
      <c r="U663" s="300">
        <f>Recap!BG668</f>
        <v>0</v>
      </c>
      <c r="V663" s="300">
        <f>Recap!BH668</f>
        <v>0</v>
      </c>
      <c r="W663" s="300"/>
      <c r="X663" s="300"/>
      <c r="Y663" s="300"/>
      <c r="Z663" s="298">
        <f>Recap!AO668</f>
        <v>0</v>
      </c>
      <c r="AA663" s="302"/>
    </row>
    <row r="664" spans="1:30" s="312" customFormat="1" x14ac:dyDescent="0.25">
      <c r="A664" s="299" t="str">
        <f>Recap!D669</f>
        <v>Dw_659</v>
      </c>
      <c r="B664" s="300">
        <f>Recap!AQ669</f>
        <v>0</v>
      </c>
      <c r="C664" s="300">
        <f>Recap!AR669</f>
        <v>0</v>
      </c>
      <c r="D664" s="300">
        <f>Recap!AS669</f>
        <v>0</v>
      </c>
      <c r="E664" s="301"/>
      <c r="F664" s="301"/>
      <c r="G664" s="301"/>
      <c r="H664" s="300">
        <f>Recap!AU669</f>
        <v>0</v>
      </c>
      <c r="I664" s="300">
        <f>Recap!AV669</f>
        <v>0</v>
      </c>
      <c r="J664" s="300">
        <f>Recap!AW669</f>
        <v>0</v>
      </c>
      <c r="K664" s="301"/>
      <c r="L664" s="301"/>
      <c r="M664" s="301"/>
      <c r="N664" s="300">
        <f>Recap!BB669</f>
        <v>0</v>
      </c>
      <c r="O664" s="300">
        <f>Recap!BC669</f>
        <v>0</v>
      </c>
      <c r="P664" s="300">
        <f>Recap!BD669</f>
        <v>0</v>
      </c>
      <c r="Q664" s="300"/>
      <c r="R664" s="300"/>
      <c r="S664" s="300"/>
      <c r="T664" s="300">
        <f>Recap!BF669</f>
        <v>0</v>
      </c>
      <c r="U664" s="300">
        <f>Recap!BG669</f>
        <v>0</v>
      </c>
      <c r="V664" s="300">
        <f>Recap!BH669</f>
        <v>0</v>
      </c>
      <c r="W664" s="300"/>
      <c r="X664" s="300"/>
      <c r="Y664" s="300"/>
      <c r="Z664" s="298">
        <f>Recap!AO669</f>
        <v>0</v>
      </c>
      <c r="AA664" s="302"/>
    </row>
    <row r="665" spans="1:30" s="312" customFormat="1" x14ac:dyDescent="0.25">
      <c r="A665" s="299" t="str">
        <f>Recap!D670</f>
        <v>Dw_660</v>
      </c>
      <c r="B665" s="300">
        <f>Recap!AQ670</f>
        <v>0</v>
      </c>
      <c r="C665" s="300">
        <f>Recap!AR670</f>
        <v>0</v>
      </c>
      <c r="D665" s="300">
        <f>Recap!AS670</f>
        <v>0</v>
      </c>
      <c r="E665" s="301"/>
      <c r="F665" s="301"/>
      <c r="G665" s="301"/>
      <c r="H665" s="300">
        <f>Recap!AU670</f>
        <v>0</v>
      </c>
      <c r="I665" s="300">
        <f>Recap!AV670</f>
        <v>0</v>
      </c>
      <c r="J665" s="300">
        <f>Recap!AW670</f>
        <v>0</v>
      </c>
      <c r="K665" s="301"/>
      <c r="L665" s="301"/>
      <c r="M665" s="301"/>
      <c r="N665" s="300">
        <f>Recap!BB670</f>
        <v>0</v>
      </c>
      <c r="O665" s="300">
        <f>Recap!BC670</f>
        <v>0</v>
      </c>
      <c r="P665" s="300">
        <f>Recap!BD670</f>
        <v>0</v>
      </c>
      <c r="Q665" s="300"/>
      <c r="R665" s="300"/>
      <c r="S665" s="300"/>
      <c r="T665" s="300">
        <f>Recap!BF670</f>
        <v>0</v>
      </c>
      <c r="U665" s="300">
        <f>Recap!BG670</f>
        <v>0</v>
      </c>
      <c r="V665" s="300">
        <f>Recap!BH670</f>
        <v>0</v>
      </c>
      <c r="W665" s="300"/>
      <c r="X665" s="300"/>
      <c r="Y665" s="300"/>
      <c r="Z665" s="298">
        <f>Recap!AO670</f>
        <v>0</v>
      </c>
      <c r="AA665" s="302"/>
    </row>
    <row r="666" spans="1:30" s="312" customFormat="1" x14ac:dyDescent="0.25">
      <c r="A666" s="299" t="str">
        <f>Recap!D671</f>
        <v>Dw_661</v>
      </c>
      <c r="B666" s="300">
        <f>Recap!AQ671</f>
        <v>0</v>
      </c>
      <c r="C666" s="300">
        <f>Recap!AR671</f>
        <v>0</v>
      </c>
      <c r="D666" s="300">
        <f>Recap!AS671</f>
        <v>0</v>
      </c>
      <c r="E666" s="301"/>
      <c r="F666" s="301"/>
      <c r="G666" s="301"/>
      <c r="H666" s="300">
        <f>Recap!AU671</f>
        <v>0</v>
      </c>
      <c r="I666" s="300">
        <f>Recap!AV671</f>
        <v>0</v>
      </c>
      <c r="J666" s="300">
        <f>Recap!AW671</f>
        <v>0</v>
      </c>
      <c r="K666" s="301"/>
      <c r="L666" s="301"/>
      <c r="M666" s="301"/>
      <c r="N666" s="300">
        <f>Recap!BB671</f>
        <v>0</v>
      </c>
      <c r="O666" s="300">
        <f>Recap!BC671</f>
        <v>0</v>
      </c>
      <c r="P666" s="300">
        <f>Recap!BD671</f>
        <v>0</v>
      </c>
      <c r="Q666" s="300"/>
      <c r="R666" s="300"/>
      <c r="S666" s="300"/>
      <c r="T666" s="300">
        <f>Recap!BF671</f>
        <v>0</v>
      </c>
      <c r="U666" s="300">
        <f>Recap!BG671</f>
        <v>0</v>
      </c>
      <c r="V666" s="300">
        <f>Recap!BH671</f>
        <v>0</v>
      </c>
      <c r="W666" s="300"/>
      <c r="X666" s="300"/>
      <c r="Y666" s="300"/>
      <c r="Z666" s="298">
        <f>Recap!AO671</f>
        <v>0</v>
      </c>
      <c r="AA666" s="302"/>
    </row>
    <row r="667" spans="1:30" s="312" customFormat="1" x14ac:dyDescent="0.25">
      <c r="A667" s="299" t="str">
        <f>Recap!D672</f>
        <v>Dw_662</v>
      </c>
      <c r="B667" s="300">
        <f>Recap!AQ672</f>
        <v>0</v>
      </c>
      <c r="C667" s="300">
        <f>Recap!AR672</f>
        <v>0</v>
      </c>
      <c r="D667" s="300">
        <f>Recap!AS672</f>
        <v>0</v>
      </c>
      <c r="E667" s="301"/>
      <c r="F667" s="301"/>
      <c r="G667" s="301"/>
      <c r="H667" s="300">
        <f>Recap!AU672</f>
        <v>0</v>
      </c>
      <c r="I667" s="300">
        <f>Recap!AV672</f>
        <v>0</v>
      </c>
      <c r="J667" s="300">
        <f>Recap!AW672</f>
        <v>0</v>
      </c>
      <c r="K667" s="301"/>
      <c r="L667" s="301"/>
      <c r="M667" s="301"/>
      <c r="N667" s="300">
        <f>Recap!BB672</f>
        <v>0</v>
      </c>
      <c r="O667" s="300">
        <f>Recap!BC672</f>
        <v>0</v>
      </c>
      <c r="P667" s="300">
        <f>Recap!BD672</f>
        <v>0</v>
      </c>
      <c r="Q667" s="300"/>
      <c r="R667" s="300"/>
      <c r="S667" s="300"/>
      <c r="T667" s="300">
        <f>Recap!BF672</f>
        <v>0</v>
      </c>
      <c r="U667" s="300">
        <f>Recap!BG672</f>
        <v>0</v>
      </c>
      <c r="V667" s="300">
        <f>Recap!BH672</f>
        <v>0</v>
      </c>
      <c r="W667" s="300"/>
      <c r="X667" s="300"/>
      <c r="Y667" s="300"/>
      <c r="Z667" s="298">
        <f>Recap!AO672</f>
        <v>0</v>
      </c>
      <c r="AA667" s="302"/>
    </row>
    <row r="668" spans="1:30" s="312" customFormat="1" x14ac:dyDescent="0.25">
      <c r="A668" s="299" t="str">
        <f>Recap!D673</f>
        <v>Dw_663</v>
      </c>
      <c r="B668" s="300">
        <f>Recap!AQ673</f>
        <v>0</v>
      </c>
      <c r="C668" s="300">
        <f>Recap!AR673</f>
        <v>0</v>
      </c>
      <c r="D668" s="300">
        <f>Recap!AS673</f>
        <v>0</v>
      </c>
      <c r="E668" s="301"/>
      <c r="F668" s="301"/>
      <c r="G668" s="301"/>
      <c r="H668" s="300">
        <f>Recap!AU673</f>
        <v>0</v>
      </c>
      <c r="I668" s="300">
        <f>Recap!AV673</f>
        <v>0</v>
      </c>
      <c r="J668" s="300">
        <f>Recap!AW673</f>
        <v>0</v>
      </c>
      <c r="K668" s="301"/>
      <c r="L668" s="301"/>
      <c r="M668" s="301"/>
      <c r="N668" s="300">
        <f>Recap!BB673</f>
        <v>0</v>
      </c>
      <c r="O668" s="300">
        <f>Recap!BC673</f>
        <v>0</v>
      </c>
      <c r="P668" s="300">
        <f>Recap!BD673</f>
        <v>0</v>
      </c>
      <c r="Q668" s="300"/>
      <c r="R668" s="300"/>
      <c r="S668" s="300"/>
      <c r="T668" s="300">
        <f>Recap!BF673</f>
        <v>0</v>
      </c>
      <c r="U668" s="300">
        <f>Recap!BG673</f>
        <v>0</v>
      </c>
      <c r="V668" s="300">
        <f>Recap!BH673</f>
        <v>0</v>
      </c>
      <c r="W668" s="300"/>
      <c r="X668" s="300"/>
      <c r="Y668" s="300"/>
      <c r="Z668" s="298">
        <f>Recap!AO673</f>
        <v>0</v>
      </c>
      <c r="AA668" s="302"/>
    </row>
    <row r="669" spans="1:30" s="312" customFormat="1" x14ac:dyDescent="0.25">
      <c r="A669" s="299" t="str">
        <f>Recap!D674</f>
        <v>Dw_664</v>
      </c>
      <c r="B669" s="300">
        <f>Recap!AQ674</f>
        <v>0</v>
      </c>
      <c r="C669" s="300">
        <f>Recap!AR674</f>
        <v>0</v>
      </c>
      <c r="D669" s="300">
        <f>Recap!AS674</f>
        <v>0</v>
      </c>
      <c r="E669" s="301"/>
      <c r="F669" s="301"/>
      <c r="G669" s="301"/>
      <c r="H669" s="300">
        <f>Recap!AU674</f>
        <v>0</v>
      </c>
      <c r="I669" s="300">
        <f>Recap!AV674</f>
        <v>0</v>
      </c>
      <c r="J669" s="300">
        <f>Recap!AW674</f>
        <v>0</v>
      </c>
      <c r="K669" s="301"/>
      <c r="L669" s="301"/>
      <c r="M669" s="301"/>
      <c r="N669" s="300">
        <f>Recap!BB674</f>
        <v>0</v>
      </c>
      <c r="O669" s="300">
        <f>Recap!BC674</f>
        <v>0</v>
      </c>
      <c r="P669" s="300">
        <f>Recap!BD674</f>
        <v>0</v>
      </c>
      <c r="Q669" s="300"/>
      <c r="R669" s="300"/>
      <c r="S669" s="300"/>
      <c r="T669" s="300">
        <f>Recap!BF674</f>
        <v>0</v>
      </c>
      <c r="U669" s="300">
        <f>Recap!BG674</f>
        <v>0</v>
      </c>
      <c r="V669" s="300">
        <f>Recap!BH674</f>
        <v>0</v>
      </c>
      <c r="W669" s="300"/>
      <c r="X669" s="300"/>
      <c r="Y669" s="300"/>
      <c r="Z669" s="298">
        <f>Recap!AO674</f>
        <v>0</v>
      </c>
      <c r="AA669" s="302"/>
    </row>
    <row r="670" spans="1:30" s="312" customFormat="1" x14ac:dyDescent="0.25">
      <c r="A670" s="299" t="str">
        <f>Recap!D675</f>
        <v>Dw_665</v>
      </c>
      <c r="B670" s="300">
        <f>Recap!AQ675</f>
        <v>0</v>
      </c>
      <c r="C670" s="300">
        <f>Recap!AR675</f>
        <v>0</v>
      </c>
      <c r="D670" s="300">
        <f>Recap!AS675</f>
        <v>0</v>
      </c>
      <c r="E670" s="301"/>
      <c r="F670" s="301"/>
      <c r="G670" s="301"/>
      <c r="H670" s="300">
        <f>Recap!AU675</f>
        <v>0</v>
      </c>
      <c r="I670" s="300">
        <f>Recap!AV675</f>
        <v>0</v>
      </c>
      <c r="J670" s="300">
        <f>Recap!AW675</f>
        <v>0</v>
      </c>
      <c r="K670" s="301"/>
      <c r="L670" s="301"/>
      <c r="M670" s="301"/>
      <c r="N670" s="300">
        <f>Recap!BB675</f>
        <v>0</v>
      </c>
      <c r="O670" s="300">
        <f>Recap!BC675</f>
        <v>0</v>
      </c>
      <c r="P670" s="300">
        <f>Recap!BD675</f>
        <v>0</v>
      </c>
      <c r="Q670" s="300"/>
      <c r="R670" s="300"/>
      <c r="S670" s="300"/>
      <c r="T670" s="300">
        <f>Recap!BF675</f>
        <v>0</v>
      </c>
      <c r="U670" s="300">
        <f>Recap!BG675</f>
        <v>0</v>
      </c>
      <c r="V670" s="300">
        <f>Recap!BH675</f>
        <v>0</v>
      </c>
      <c r="W670" s="300"/>
      <c r="X670" s="300"/>
      <c r="Y670" s="300"/>
      <c r="Z670" s="298">
        <f>Recap!AO675</f>
        <v>0</v>
      </c>
      <c r="AA670" s="302"/>
    </row>
    <row r="671" spans="1:30" s="312" customFormat="1" x14ac:dyDescent="0.25">
      <c r="A671" s="299" t="str">
        <f>Recap!D676</f>
        <v>Dw_666</v>
      </c>
      <c r="B671" s="300">
        <f>Recap!AQ676</f>
        <v>0</v>
      </c>
      <c r="C671" s="300">
        <f>Recap!AR676</f>
        <v>0</v>
      </c>
      <c r="D671" s="300">
        <f>Recap!AS676</f>
        <v>0</v>
      </c>
      <c r="E671" s="301"/>
      <c r="F671" s="301"/>
      <c r="G671" s="301"/>
      <c r="H671" s="300">
        <f>Recap!AU676</f>
        <v>0</v>
      </c>
      <c r="I671" s="300">
        <f>Recap!AV676</f>
        <v>0</v>
      </c>
      <c r="J671" s="300">
        <f>Recap!AW676</f>
        <v>0</v>
      </c>
      <c r="K671" s="301"/>
      <c r="L671" s="301"/>
      <c r="M671" s="301"/>
      <c r="N671" s="300">
        <f>Recap!BB676</f>
        <v>0</v>
      </c>
      <c r="O671" s="300">
        <f>Recap!BC676</f>
        <v>0</v>
      </c>
      <c r="P671" s="300">
        <f>Recap!BD676</f>
        <v>0</v>
      </c>
      <c r="Q671" s="300"/>
      <c r="R671" s="300"/>
      <c r="S671" s="300"/>
      <c r="T671" s="300">
        <f>Recap!BF676</f>
        <v>0</v>
      </c>
      <c r="U671" s="300">
        <f>Recap!BG676</f>
        <v>0</v>
      </c>
      <c r="V671" s="300">
        <f>Recap!BH676</f>
        <v>0</v>
      </c>
      <c r="W671" s="300"/>
      <c r="X671" s="300"/>
      <c r="Y671" s="300"/>
      <c r="Z671" s="298">
        <f>Recap!AO676</f>
        <v>0</v>
      </c>
      <c r="AA671" s="302"/>
    </row>
    <row r="672" spans="1:30" s="312" customFormat="1" x14ac:dyDescent="0.25">
      <c r="A672" s="299" t="str">
        <f>Recap!D677</f>
        <v>Dw_667</v>
      </c>
      <c r="B672" s="300">
        <f>Recap!AQ677</f>
        <v>0</v>
      </c>
      <c r="C672" s="300">
        <f>Recap!AR677</f>
        <v>0</v>
      </c>
      <c r="D672" s="300">
        <f>Recap!AS677</f>
        <v>0</v>
      </c>
      <c r="E672" s="301"/>
      <c r="F672" s="301"/>
      <c r="G672" s="301"/>
      <c r="H672" s="300">
        <f>Recap!AU677</f>
        <v>0</v>
      </c>
      <c r="I672" s="300">
        <f>Recap!AV677</f>
        <v>0</v>
      </c>
      <c r="J672" s="300">
        <f>Recap!AW677</f>
        <v>0</v>
      </c>
      <c r="K672" s="301"/>
      <c r="L672" s="301"/>
      <c r="M672" s="301"/>
      <c r="N672" s="300">
        <f>Recap!BB677</f>
        <v>0</v>
      </c>
      <c r="O672" s="300">
        <f>Recap!BC677</f>
        <v>0</v>
      </c>
      <c r="P672" s="300">
        <f>Recap!BD677</f>
        <v>0</v>
      </c>
      <c r="Q672" s="300"/>
      <c r="R672" s="300"/>
      <c r="S672" s="300"/>
      <c r="T672" s="300">
        <f>Recap!BF677</f>
        <v>0</v>
      </c>
      <c r="U672" s="300">
        <f>Recap!BG677</f>
        <v>0</v>
      </c>
      <c r="V672" s="300">
        <f>Recap!BH677</f>
        <v>0</v>
      </c>
      <c r="W672" s="300"/>
      <c r="X672" s="300"/>
      <c r="Y672" s="300"/>
      <c r="Z672" s="298">
        <f>Recap!AO677</f>
        <v>0</v>
      </c>
      <c r="AA672" s="302"/>
    </row>
    <row r="673" spans="1:27" s="312" customFormat="1" x14ac:dyDescent="0.25">
      <c r="A673" s="299" t="str">
        <f>Recap!D678</f>
        <v>Dw_668</v>
      </c>
      <c r="B673" s="300">
        <f>Recap!AQ678</f>
        <v>0</v>
      </c>
      <c r="C673" s="300">
        <f>Recap!AR678</f>
        <v>0</v>
      </c>
      <c r="D673" s="300">
        <f>Recap!AS678</f>
        <v>0</v>
      </c>
      <c r="E673" s="301"/>
      <c r="F673" s="301"/>
      <c r="G673" s="301"/>
      <c r="H673" s="300">
        <f>Recap!AU678</f>
        <v>0</v>
      </c>
      <c r="I673" s="300">
        <f>Recap!AV678</f>
        <v>0</v>
      </c>
      <c r="J673" s="300">
        <f>Recap!AW678</f>
        <v>0</v>
      </c>
      <c r="K673" s="301"/>
      <c r="L673" s="301"/>
      <c r="M673" s="301"/>
      <c r="N673" s="300">
        <f>Recap!BB678</f>
        <v>0</v>
      </c>
      <c r="O673" s="300">
        <f>Recap!BC678</f>
        <v>0</v>
      </c>
      <c r="P673" s="300">
        <f>Recap!BD678</f>
        <v>0</v>
      </c>
      <c r="Q673" s="300"/>
      <c r="R673" s="300"/>
      <c r="S673" s="300"/>
      <c r="T673" s="300">
        <f>Recap!BF678</f>
        <v>0</v>
      </c>
      <c r="U673" s="300">
        <f>Recap!BG678</f>
        <v>0</v>
      </c>
      <c r="V673" s="300">
        <f>Recap!BH678</f>
        <v>0</v>
      </c>
      <c r="W673" s="300"/>
      <c r="X673" s="300"/>
      <c r="Y673" s="300"/>
      <c r="Z673" s="298">
        <f>Recap!AO678</f>
        <v>0</v>
      </c>
      <c r="AA673" s="302"/>
    </row>
    <row r="674" spans="1:27" s="312" customFormat="1" x14ac:dyDescent="0.25">
      <c r="A674" s="299" t="str">
        <f>Recap!D679</f>
        <v>Dw_669</v>
      </c>
      <c r="B674" s="300">
        <f>Recap!AQ679</f>
        <v>0</v>
      </c>
      <c r="C674" s="300">
        <f>Recap!AR679</f>
        <v>0</v>
      </c>
      <c r="D674" s="300">
        <f>Recap!AS679</f>
        <v>0</v>
      </c>
      <c r="E674" s="301"/>
      <c r="F674" s="301"/>
      <c r="G674" s="301"/>
      <c r="H674" s="300">
        <f>Recap!AU679</f>
        <v>0</v>
      </c>
      <c r="I674" s="300">
        <f>Recap!AV679</f>
        <v>0</v>
      </c>
      <c r="J674" s="300">
        <f>Recap!AW679</f>
        <v>0</v>
      </c>
      <c r="K674" s="301"/>
      <c r="L674" s="301"/>
      <c r="M674" s="301"/>
      <c r="N674" s="300">
        <f>Recap!BB679</f>
        <v>0</v>
      </c>
      <c r="O674" s="300">
        <f>Recap!BC679</f>
        <v>0</v>
      </c>
      <c r="P674" s="300">
        <f>Recap!BD679</f>
        <v>0</v>
      </c>
      <c r="Q674" s="300"/>
      <c r="R674" s="300"/>
      <c r="S674" s="300"/>
      <c r="T674" s="300">
        <f>Recap!BF679</f>
        <v>0</v>
      </c>
      <c r="U674" s="300">
        <f>Recap!BG679</f>
        <v>0</v>
      </c>
      <c r="V674" s="300">
        <f>Recap!BH679</f>
        <v>0</v>
      </c>
      <c r="W674" s="300"/>
      <c r="X674" s="300"/>
      <c r="Y674" s="300"/>
      <c r="Z674" s="298">
        <f>Recap!AO679</f>
        <v>0</v>
      </c>
      <c r="AA674" s="302"/>
    </row>
    <row r="675" spans="1:27" s="312" customFormat="1" x14ac:dyDescent="0.25">
      <c r="A675" s="299" t="str">
        <f>Recap!D680</f>
        <v>Dw_670</v>
      </c>
      <c r="B675" s="300">
        <f>Recap!AQ680</f>
        <v>0</v>
      </c>
      <c r="C675" s="300">
        <f>Recap!AR680</f>
        <v>0</v>
      </c>
      <c r="D675" s="300">
        <f>Recap!AS680</f>
        <v>0</v>
      </c>
      <c r="E675" s="301"/>
      <c r="F675" s="301"/>
      <c r="G675" s="301"/>
      <c r="H675" s="300">
        <f>Recap!AU680</f>
        <v>0</v>
      </c>
      <c r="I675" s="300">
        <f>Recap!AV680</f>
        <v>0</v>
      </c>
      <c r="J675" s="300">
        <f>Recap!AW680</f>
        <v>0</v>
      </c>
      <c r="K675" s="301"/>
      <c r="L675" s="301"/>
      <c r="M675" s="301"/>
      <c r="N675" s="300">
        <f>Recap!BB680</f>
        <v>0</v>
      </c>
      <c r="O675" s="300">
        <f>Recap!BC680</f>
        <v>0</v>
      </c>
      <c r="P675" s="300">
        <f>Recap!BD680</f>
        <v>0</v>
      </c>
      <c r="Q675" s="300"/>
      <c r="R675" s="300"/>
      <c r="S675" s="300"/>
      <c r="T675" s="300">
        <f>Recap!BF680</f>
        <v>0</v>
      </c>
      <c r="U675" s="300">
        <f>Recap!BG680</f>
        <v>0</v>
      </c>
      <c r="V675" s="300">
        <f>Recap!BH680</f>
        <v>0</v>
      </c>
      <c r="W675" s="300"/>
      <c r="X675" s="300"/>
      <c r="Y675" s="300"/>
      <c r="Z675" s="298">
        <f>Recap!AO680</f>
        <v>0</v>
      </c>
      <c r="AA675" s="302"/>
    </row>
    <row r="676" spans="1:27" s="312" customFormat="1" x14ac:dyDescent="0.25">
      <c r="A676" s="299" t="str">
        <f>Recap!D681</f>
        <v>Dw_671</v>
      </c>
      <c r="B676" s="300">
        <f>Recap!AQ681</f>
        <v>0</v>
      </c>
      <c r="C676" s="300">
        <f>Recap!AR681</f>
        <v>0</v>
      </c>
      <c r="D676" s="300">
        <f>Recap!AS681</f>
        <v>0</v>
      </c>
      <c r="E676" s="301"/>
      <c r="F676" s="301"/>
      <c r="G676" s="301"/>
      <c r="H676" s="300">
        <f>Recap!AU681</f>
        <v>0</v>
      </c>
      <c r="I676" s="300">
        <f>Recap!AV681</f>
        <v>0</v>
      </c>
      <c r="J676" s="300">
        <f>Recap!AW681</f>
        <v>0</v>
      </c>
      <c r="K676" s="301"/>
      <c r="L676" s="301"/>
      <c r="M676" s="301"/>
      <c r="N676" s="300">
        <f>Recap!BB681</f>
        <v>0</v>
      </c>
      <c r="O676" s="300">
        <f>Recap!BC681</f>
        <v>0</v>
      </c>
      <c r="P676" s="300">
        <f>Recap!BD681</f>
        <v>0</v>
      </c>
      <c r="Q676" s="300"/>
      <c r="R676" s="300"/>
      <c r="S676" s="300"/>
      <c r="T676" s="300">
        <f>Recap!BF681</f>
        <v>0</v>
      </c>
      <c r="U676" s="300">
        <f>Recap!BG681</f>
        <v>0</v>
      </c>
      <c r="V676" s="300">
        <f>Recap!BH681</f>
        <v>0</v>
      </c>
      <c r="W676" s="300"/>
      <c r="X676" s="300"/>
      <c r="Y676" s="300"/>
      <c r="Z676" s="298">
        <f>Recap!AO681</f>
        <v>0</v>
      </c>
      <c r="AA676" s="302"/>
    </row>
    <row r="677" spans="1:27" s="312" customFormat="1" x14ac:dyDescent="0.25">
      <c r="A677" s="299" t="str">
        <f>Recap!D682</f>
        <v>Dw_672</v>
      </c>
      <c r="B677" s="300">
        <f>Recap!AQ682</f>
        <v>0</v>
      </c>
      <c r="C677" s="300">
        <f>Recap!AR682</f>
        <v>0</v>
      </c>
      <c r="D677" s="300">
        <f>Recap!AS682</f>
        <v>0</v>
      </c>
      <c r="E677" s="301"/>
      <c r="F677" s="301"/>
      <c r="G677" s="301"/>
      <c r="H677" s="300">
        <f>Recap!AU682</f>
        <v>0</v>
      </c>
      <c r="I677" s="300">
        <f>Recap!AV682</f>
        <v>0</v>
      </c>
      <c r="J677" s="300">
        <f>Recap!AW682</f>
        <v>0</v>
      </c>
      <c r="K677" s="301"/>
      <c r="L677" s="301"/>
      <c r="M677" s="301"/>
      <c r="N677" s="300">
        <f>Recap!BB682</f>
        <v>0</v>
      </c>
      <c r="O677" s="300">
        <f>Recap!BC682</f>
        <v>0</v>
      </c>
      <c r="P677" s="300">
        <f>Recap!BD682</f>
        <v>0</v>
      </c>
      <c r="Q677" s="300"/>
      <c r="R677" s="300"/>
      <c r="S677" s="300"/>
      <c r="T677" s="300">
        <f>Recap!BF682</f>
        <v>0</v>
      </c>
      <c r="U677" s="300">
        <f>Recap!BG682</f>
        <v>0</v>
      </c>
      <c r="V677" s="300">
        <f>Recap!BH682</f>
        <v>0</v>
      </c>
      <c r="W677" s="300"/>
      <c r="X677" s="300"/>
      <c r="Y677" s="300"/>
      <c r="Z677" s="298">
        <f>Recap!AO682</f>
        <v>0</v>
      </c>
      <c r="AA677" s="302"/>
    </row>
    <row r="678" spans="1:27" s="312" customFormat="1" x14ac:dyDescent="0.25">
      <c r="A678" s="299" t="str">
        <f>Recap!D683</f>
        <v>Dw_673</v>
      </c>
      <c r="B678" s="300">
        <f>Recap!AQ683</f>
        <v>0</v>
      </c>
      <c r="C678" s="300">
        <f>Recap!AR683</f>
        <v>0</v>
      </c>
      <c r="D678" s="300">
        <f>Recap!AS683</f>
        <v>0</v>
      </c>
      <c r="E678" s="301"/>
      <c r="F678" s="301"/>
      <c r="G678" s="301"/>
      <c r="H678" s="300">
        <f>Recap!AU683</f>
        <v>0</v>
      </c>
      <c r="I678" s="300">
        <f>Recap!AV683</f>
        <v>0</v>
      </c>
      <c r="J678" s="300">
        <f>Recap!AW683</f>
        <v>0</v>
      </c>
      <c r="K678" s="301"/>
      <c r="L678" s="301"/>
      <c r="M678" s="301"/>
      <c r="N678" s="300">
        <f>Recap!BB683</f>
        <v>0</v>
      </c>
      <c r="O678" s="300">
        <f>Recap!BC683</f>
        <v>0</v>
      </c>
      <c r="P678" s="300">
        <f>Recap!BD683</f>
        <v>0</v>
      </c>
      <c r="Q678" s="300"/>
      <c r="R678" s="300"/>
      <c r="S678" s="300"/>
      <c r="T678" s="300">
        <f>Recap!BF683</f>
        <v>0</v>
      </c>
      <c r="U678" s="300">
        <f>Recap!BG683</f>
        <v>0</v>
      </c>
      <c r="V678" s="300">
        <f>Recap!BH683</f>
        <v>0</v>
      </c>
      <c r="W678" s="300"/>
      <c r="X678" s="300"/>
      <c r="Y678" s="300"/>
      <c r="Z678" s="298">
        <f>Recap!AO683</f>
        <v>0</v>
      </c>
      <c r="AA678" s="302"/>
    </row>
    <row r="679" spans="1:27" s="312" customFormat="1" x14ac:dyDescent="0.25">
      <c r="A679" s="299" t="str">
        <f>Recap!D684</f>
        <v>Dw_674</v>
      </c>
      <c r="B679" s="300">
        <f>Recap!AQ684</f>
        <v>0</v>
      </c>
      <c r="C679" s="300">
        <f>Recap!AR684</f>
        <v>0</v>
      </c>
      <c r="D679" s="300">
        <f>Recap!AS684</f>
        <v>0</v>
      </c>
      <c r="E679" s="301"/>
      <c r="F679" s="301"/>
      <c r="G679" s="301"/>
      <c r="H679" s="300">
        <f>Recap!AU684</f>
        <v>0</v>
      </c>
      <c r="I679" s="300">
        <f>Recap!AV684</f>
        <v>0</v>
      </c>
      <c r="J679" s="300">
        <f>Recap!AW684</f>
        <v>0</v>
      </c>
      <c r="K679" s="301"/>
      <c r="L679" s="301"/>
      <c r="M679" s="301"/>
      <c r="N679" s="300">
        <f>Recap!BB684</f>
        <v>0</v>
      </c>
      <c r="O679" s="300">
        <f>Recap!BC684</f>
        <v>0</v>
      </c>
      <c r="P679" s="300">
        <f>Recap!BD684</f>
        <v>0</v>
      </c>
      <c r="Q679" s="300"/>
      <c r="R679" s="300"/>
      <c r="S679" s="300"/>
      <c r="T679" s="300">
        <f>Recap!BF684</f>
        <v>0</v>
      </c>
      <c r="U679" s="300">
        <f>Recap!BG684</f>
        <v>0</v>
      </c>
      <c r="V679" s="300">
        <f>Recap!BH684</f>
        <v>0</v>
      </c>
      <c r="W679" s="300"/>
      <c r="X679" s="300"/>
      <c r="Y679" s="300"/>
      <c r="Z679" s="298">
        <f>Recap!AO684</f>
        <v>0</v>
      </c>
      <c r="AA679" s="302"/>
    </row>
    <row r="680" spans="1:27" s="312" customFormat="1" x14ac:dyDescent="0.25">
      <c r="A680" s="299" t="str">
        <f>Recap!D685</f>
        <v>Dw_675</v>
      </c>
      <c r="B680" s="300">
        <f>Recap!AQ685</f>
        <v>0</v>
      </c>
      <c r="C680" s="300">
        <f>Recap!AR685</f>
        <v>0</v>
      </c>
      <c r="D680" s="300">
        <f>Recap!AS685</f>
        <v>0</v>
      </c>
      <c r="E680" s="301"/>
      <c r="F680" s="301"/>
      <c r="G680" s="301"/>
      <c r="H680" s="300">
        <f>Recap!AU685</f>
        <v>0</v>
      </c>
      <c r="I680" s="300">
        <f>Recap!AV685</f>
        <v>0</v>
      </c>
      <c r="J680" s="300">
        <f>Recap!AW685</f>
        <v>0</v>
      </c>
      <c r="K680" s="301"/>
      <c r="L680" s="301"/>
      <c r="M680" s="301"/>
      <c r="N680" s="300">
        <f>Recap!BB685</f>
        <v>0</v>
      </c>
      <c r="O680" s="300">
        <f>Recap!BC685</f>
        <v>0</v>
      </c>
      <c r="P680" s="300">
        <f>Recap!BD685</f>
        <v>0</v>
      </c>
      <c r="Q680" s="300"/>
      <c r="R680" s="300"/>
      <c r="S680" s="300"/>
      <c r="T680" s="300">
        <f>Recap!BF685</f>
        <v>0</v>
      </c>
      <c r="U680" s="300">
        <f>Recap!BG685</f>
        <v>0</v>
      </c>
      <c r="V680" s="300">
        <f>Recap!BH685</f>
        <v>0</v>
      </c>
      <c r="W680" s="300"/>
      <c r="X680" s="300"/>
      <c r="Y680" s="300"/>
      <c r="Z680" s="298">
        <f>Recap!AO685</f>
        <v>0</v>
      </c>
      <c r="AA680" s="302"/>
    </row>
    <row r="681" spans="1:27" s="312" customFormat="1" x14ac:dyDescent="0.25">
      <c r="A681" s="299" t="str">
        <f>Recap!D686</f>
        <v>Dw_676</v>
      </c>
      <c r="B681" s="300">
        <f>Recap!AQ686</f>
        <v>0</v>
      </c>
      <c r="C681" s="300">
        <f>Recap!AR686</f>
        <v>0</v>
      </c>
      <c r="D681" s="300">
        <f>Recap!AS686</f>
        <v>0</v>
      </c>
      <c r="E681" s="301"/>
      <c r="F681" s="301"/>
      <c r="G681" s="301"/>
      <c r="H681" s="300">
        <f>Recap!AU686</f>
        <v>0</v>
      </c>
      <c r="I681" s="300">
        <f>Recap!AV686</f>
        <v>0</v>
      </c>
      <c r="J681" s="300">
        <f>Recap!AW686</f>
        <v>0</v>
      </c>
      <c r="K681" s="301"/>
      <c r="L681" s="301"/>
      <c r="M681" s="301"/>
      <c r="N681" s="300">
        <f>Recap!BB686</f>
        <v>0</v>
      </c>
      <c r="O681" s="300">
        <f>Recap!BC686</f>
        <v>0</v>
      </c>
      <c r="P681" s="300">
        <f>Recap!BD686</f>
        <v>0</v>
      </c>
      <c r="Q681" s="300"/>
      <c r="R681" s="300"/>
      <c r="S681" s="300"/>
      <c r="T681" s="300">
        <f>Recap!BF686</f>
        <v>0</v>
      </c>
      <c r="U681" s="300">
        <f>Recap!BG686</f>
        <v>0</v>
      </c>
      <c r="V681" s="300">
        <f>Recap!BH686</f>
        <v>0</v>
      </c>
      <c r="W681" s="300"/>
      <c r="X681" s="300"/>
      <c r="Y681" s="300"/>
      <c r="Z681" s="298">
        <f>Recap!AO686</f>
        <v>0</v>
      </c>
      <c r="AA681" s="302"/>
    </row>
    <row r="682" spans="1:27" s="312" customFormat="1" x14ac:dyDescent="0.25">
      <c r="A682" s="299" t="str">
        <f>Recap!D687</f>
        <v>Dw_677</v>
      </c>
      <c r="B682" s="300">
        <f>Recap!AQ687</f>
        <v>0</v>
      </c>
      <c r="C682" s="300">
        <f>Recap!AR687</f>
        <v>0</v>
      </c>
      <c r="D682" s="300">
        <f>Recap!AS687</f>
        <v>0</v>
      </c>
      <c r="E682" s="301"/>
      <c r="F682" s="301"/>
      <c r="G682" s="301"/>
      <c r="H682" s="300">
        <f>Recap!AU687</f>
        <v>0</v>
      </c>
      <c r="I682" s="300">
        <f>Recap!AV687</f>
        <v>0</v>
      </c>
      <c r="J682" s="300">
        <f>Recap!AW687</f>
        <v>0</v>
      </c>
      <c r="K682" s="301"/>
      <c r="L682" s="301"/>
      <c r="M682" s="301"/>
      <c r="N682" s="300">
        <f>Recap!BB687</f>
        <v>0</v>
      </c>
      <c r="O682" s="300">
        <f>Recap!BC687</f>
        <v>0</v>
      </c>
      <c r="P682" s="300">
        <f>Recap!BD687</f>
        <v>0</v>
      </c>
      <c r="Q682" s="300"/>
      <c r="R682" s="300"/>
      <c r="S682" s="300"/>
      <c r="T682" s="300">
        <f>Recap!BF687</f>
        <v>0</v>
      </c>
      <c r="U682" s="300">
        <f>Recap!BG687</f>
        <v>0</v>
      </c>
      <c r="V682" s="300">
        <f>Recap!BH687</f>
        <v>0</v>
      </c>
      <c r="W682" s="300"/>
      <c r="X682" s="300"/>
      <c r="Y682" s="300"/>
      <c r="Z682" s="298">
        <f>Recap!AO687</f>
        <v>0</v>
      </c>
      <c r="AA682" s="302"/>
    </row>
    <row r="683" spans="1:27" s="312" customFormat="1" x14ac:dyDescent="0.25">
      <c r="A683" s="299" t="str">
        <f>Recap!D688</f>
        <v>Dw_678</v>
      </c>
      <c r="B683" s="300">
        <f>Recap!AQ688</f>
        <v>0</v>
      </c>
      <c r="C683" s="300">
        <f>Recap!AR688</f>
        <v>0</v>
      </c>
      <c r="D683" s="300">
        <f>Recap!AS688</f>
        <v>0</v>
      </c>
      <c r="E683" s="301"/>
      <c r="F683" s="301"/>
      <c r="G683" s="301"/>
      <c r="H683" s="300">
        <f>Recap!AU688</f>
        <v>0</v>
      </c>
      <c r="I683" s="300">
        <f>Recap!AV688</f>
        <v>0</v>
      </c>
      <c r="J683" s="300">
        <f>Recap!AW688</f>
        <v>0</v>
      </c>
      <c r="K683" s="301"/>
      <c r="L683" s="301"/>
      <c r="M683" s="301"/>
      <c r="N683" s="300">
        <f>Recap!BB688</f>
        <v>0</v>
      </c>
      <c r="O683" s="300">
        <f>Recap!BC688</f>
        <v>0</v>
      </c>
      <c r="P683" s="300">
        <f>Recap!BD688</f>
        <v>0</v>
      </c>
      <c r="Q683" s="300"/>
      <c r="R683" s="300"/>
      <c r="S683" s="300"/>
      <c r="T683" s="300">
        <f>Recap!BF688</f>
        <v>0</v>
      </c>
      <c r="U683" s="300">
        <f>Recap!BG688</f>
        <v>0</v>
      </c>
      <c r="V683" s="300">
        <f>Recap!BH688</f>
        <v>0</v>
      </c>
      <c r="W683" s="300"/>
      <c r="X683" s="300"/>
      <c r="Y683" s="300"/>
      <c r="Z683" s="298">
        <f>Recap!AO688</f>
        <v>0</v>
      </c>
      <c r="AA683" s="302"/>
    </row>
    <row r="684" spans="1:27" s="312" customFormat="1" x14ac:dyDescent="0.25">
      <c r="A684" s="299" t="str">
        <f>Recap!D689</f>
        <v>Dw_679</v>
      </c>
      <c r="B684" s="300">
        <f>Recap!AQ689</f>
        <v>0</v>
      </c>
      <c r="C684" s="300">
        <f>Recap!AR689</f>
        <v>0</v>
      </c>
      <c r="D684" s="300">
        <f>Recap!AS689</f>
        <v>0</v>
      </c>
      <c r="E684" s="301"/>
      <c r="F684" s="301"/>
      <c r="G684" s="301"/>
      <c r="H684" s="300">
        <f>Recap!AU689</f>
        <v>0</v>
      </c>
      <c r="I684" s="300">
        <f>Recap!AV689</f>
        <v>0</v>
      </c>
      <c r="J684" s="300">
        <f>Recap!AW689</f>
        <v>0</v>
      </c>
      <c r="K684" s="301"/>
      <c r="L684" s="301"/>
      <c r="M684" s="301"/>
      <c r="N684" s="300">
        <f>Recap!BB689</f>
        <v>0</v>
      </c>
      <c r="O684" s="300">
        <f>Recap!BC689</f>
        <v>0</v>
      </c>
      <c r="P684" s="300">
        <f>Recap!BD689</f>
        <v>0</v>
      </c>
      <c r="Q684" s="300"/>
      <c r="R684" s="300"/>
      <c r="S684" s="300"/>
      <c r="T684" s="300">
        <f>Recap!BF689</f>
        <v>0</v>
      </c>
      <c r="U684" s="300">
        <f>Recap!BG689</f>
        <v>0</v>
      </c>
      <c r="V684" s="300">
        <f>Recap!BH689</f>
        <v>0</v>
      </c>
      <c r="W684" s="300"/>
      <c r="X684" s="300"/>
      <c r="Y684" s="300"/>
      <c r="Z684" s="298">
        <f>Recap!AO689</f>
        <v>0</v>
      </c>
      <c r="AA684" s="302"/>
    </row>
    <row r="685" spans="1:27" s="312" customFormat="1" x14ac:dyDescent="0.25">
      <c r="A685" s="299" t="str">
        <f>Recap!D690</f>
        <v>Dw_680</v>
      </c>
      <c r="B685" s="300">
        <f>Recap!AQ690</f>
        <v>0</v>
      </c>
      <c r="C685" s="300">
        <f>Recap!AR690</f>
        <v>0</v>
      </c>
      <c r="D685" s="300">
        <f>Recap!AS690</f>
        <v>0</v>
      </c>
      <c r="E685" s="301"/>
      <c r="F685" s="301"/>
      <c r="G685" s="301"/>
      <c r="H685" s="300">
        <f>Recap!AU690</f>
        <v>0</v>
      </c>
      <c r="I685" s="300">
        <f>Recap!AV690</f>
        <v>0</v>
      </c>
      <c r="J685" s="300">
        <f>Recap!AW690</f>
        <v>0</v>
      </c>
      <c r="K685" s="301"/>
      <c r="L685" s="301"/>
      <c r="M685" s="301"/>
      <c r="N685" s="300">
        <f>Recap!BB690</f>
        <v>0</v>
      </c>
      <c r="O685" s="300">
        <f>Recap!BC690</f>
        <v>0</v>
      </c>
      <c r="P685" s="300">
        <f>Recap!BD690</f>
        <v>0</v>
      </c>
      <c r="Q685" s="300"/>
      <c r="R685" s="300"/>
      <c r="S685" s="300"/>
      <c r="T685" s="300">
        <f>Recap!BF690</f>
        <v>0</v>
      </c>
      <c r="U685" s="300">
        <f>Recap!BG690</f>
        <v>0</v>
      </c>
      <c r="V685" s="300">
        <f>Recap!BH690</f>
        <v>0</v>
      </c>
      <c r="W685" s="300"/>
      <c r="X685" s="300"/>
      <c r="Y685" s="300"/>
      <c r="Z685" s="298">
        <f>Recap!AO690</f>
        <v>0</v>
      </c>
      <c r="AA685" s="302"/>
    </row>
    <row r="686" spans="1:27" s="312" customFormat="1" x14ac:dyDescent="0.25">
      <c r="A686" s="299" t="str">
        <f>Recap!D691</f>
        <v>Dw_681</v>
      </c>
      <c r="B686" s="300">
        <f>Recap!AQ691</f>
        <v>0</v>
      </c>
      <c r="C686" s="300">
        <f>Recap!AR691</f>
        <v>0</v>
      </c>
      <c r="D686" s="300">
        <f>Recap!AS691</f>
        <v>0</v>
      </c>
      <c r="E686" s="301"/>
      <c r="F686" s="301"/>
      <c r="G686" s="301"/>
      <c r="H686" s="300">
        <f>Recap!AU691</f>
        <v>0</v>
      </c>
      <c r="I686" s="300">
        <f>Recap!AV691</f>
        <v>0</v>
      </c>
      <c r="J686" s="300">
        <f>Recap!AW691</f>
        <v>0</v>
      </c>
      <c r="K686" s="301"/>
      <c r="L686" s="301"/>
      <c r="M686" s="301"/>
      <c r="N686" s="300">
        <f>Recap!BB691</f>
        <v>0</v>
      </c>
      <c r="O686" s="300">
        <f>Recap!BC691</f>
        <v>0</v>
      </c>
      <c r="P686" s="300">
        <f>Recap!BD691</f>
        <v>0</v>
      </c>
      <c r="Q686" s="300"/>
      <c r="R686" s="300"/>
      <c r="S686" s="300"/>
      <c r="T686" s="300">
        <f>Recap!BF691</f>
        <v>0</v>
      </c>
      <c r="U686" s="300">
        <f>Recap!BG691</f>
        <v>0</v>
      </c>
      <c r="V686" s="300">
        <f>Recap!BH691</f>
        <v>0</v>
      </c>
      <c r="W686" s="300"/>
      <c r="X686" s="300"/>
      <c r="Y686" s="300"/>
      <c r="Z686" s="298">
        <f>Recap!AO691</f>
        <v>0</v>
      </c>
      <c r="AA686" s="302"/>
    </row>
    <row r="687" spans="1:27" s="312" customFormat="1" x14ac:dyDescent="0.25">
      <c r="A687" s="299" t="str">
        <f>Recap!D692</f>
        <v>Dw_682</v>
      </c>
      <c r="B687" s="300">
        <f>Recap!AQ692</f>
        <v>0</v>
      </c>
      <c r="C687" s="300">
        <f>Recap!AR692</f>
        <v>0</v>
      </c>
      <c r="D687" s="300">
        <f>Recap!AS692</f>
        <v>0</v>
      </c>
      <c r="E687" s="301"/>
      <c r="F687" s="301"/>
      <c r="G687" s="301"/>
      <c r="H687" s="300">
        <f>Recap!AU692</f>
        <v>0</v>
      </c>
      <c r="I687" s="300">
        <f>Recap!AV692</f>
        <v>0</v>
      </c>
      <c r="J687" s="300">
        <f>Recap!AW692</f>
        <v>0</v>
      </c>
      <c r="K687" s="301"/>
      <c r="L687" s="301"/>
      <c r="M687" s="301"/>
      <c r="N687" s="300">
        <f>Recap!BB692</f>
        <v>0</v>
      </c>
      <c r="O687" s="300">
        <f>Recap!BC692</f>
        <v>0</v>
      </c>
      <c r="P687" s="300">
        <f>Recap!BD692</f>
        <v>0</v>
      </c>
      <c r="Q687" s="300"/>
      <c r="R687" s="300"/>
      <c r="S687" s="300"/>
      <c r="T687" s="300">
        <f>Recap!BF692</f>
        <v>0</v>
      </c>
      <c r="U687" s="300">
        <f>Recap!BG692</f>
        <v>0</v>
      </c>
      <c r="V687" s="300">
        <f>Recap!BH692</f>
        <v>0</v>
      </c>
      <c r="W687" s="300"/>
      <c r="X687" s="300"/>
      <c r="Y687" s="300"/>
      <c r="Z687" s="298">
        <f>Recap!AO692</f>
        <v>0</v>
      </c>
      <c r="AA687" s="302"/>
    </row>
    <row r="688" spans="1:27" s="312" customFormat="1" x14ac:dyDescent="0.25">
      <c r="A688" s="299" t="str">
        <f>Recap!D693</f>
        <v>Dw_683</v>
      </c>
      <c r="B688" s="300">
        <f>Recap!AQ693</f>
        <v>0</v>
      </c>
      <c r="C688" s="300">
        <f>Recap!AR693</f>
        <v>0</v>
      </c>
      <c r="D688" s="300">
        <f>Recap!AS693</f>
        <v>0</v>
      </c>
      <c r="E688" s="301"/>
      <c r="F688" s="301"/>
      <c r="G688" s="301"/>
      <c r="H688" s="300">
        <f>Recap!AU693</f>
        <v>0</v>
      </c>
      <c r="I688" s="300">
        <f>Recap!AV693</f>
        <v>0</v>
      </c>
      <c r="J688" s="300">
        <f>Recap!AW693</f>
        <v>0</v>
      </c>
      <c r="K688" s="301"/>
      <c r="L688" s="301"/>
      <c r="M688" s="301"/>
      <c r="N688" s="300">
        <f>Recap!BB693</f>
        <v>0</v>
      </c>
      <c r="O688" s="300">
        <f>Recap!BC693</f>
        <v>0</v>
      </c>
      <c r="P688" s="300">
        <f>Recap!BD693</f>
        <v>0</v>
      </c>
      <c r="Q688" s="300"/>
      <c r="R688" s="300"/>
      <c r="S688" s="300"/>
      <c r="T688" s="300">
        <f>Recap!BF693</f>
        <v>0</v>
      </c>
      <c r="U688" s="300">
        <f>Recap!BG693</f>
        <v>0</v>
      </c>
      <c r="V688" s="300">
        <f>Recap!BH693</f>
        <v>0</v>
      </c>
      <c r="W688" s="300"/>
      <c r="X688" s="300"/>
      <c r="Y688" s="300"/>
      <c r="Z688" s="298">
        <f>Recap!AO693</f>
        <v>0</v>
      </c>
      <c r="AA688" s="302"/>
    </row>
    <row r="689" spans="1:27" s="312" customFormat="1" x14ac:dyDescent="0.25">
      <c r="A689" s="299" t="str">
        <f>Recap!D694</f>
        <v>Dw_684</v>
      </c>
      <c r="B689" s="300">
        <f>Recap!AQ694</f>
        <v>0</v>
      </c>
      <c r="C689" s="300">
        <f>Recap!AR694</f>
        <v>0</v>
      </c>
      <c r="D689" s="300">
        <f>Recap!AS694</f>
        <v>0</v>
      </c>
      <c r="E689" s="301"/>
      <c r="F689" s="301"/>
      <c r="G689" s="301"/>
      <c r="H689" s="300">
        <f>Recap!AU694</f>
        <v>0</v>
      </c>
      <c r="I689" s="300">
        <f>Recap!AV694</f>
        <v>0</v>
      </c>
      <c r="J689" s="300">
        <f>Recap!AW694</f>
        <v>0</v>
      </c>
      <c r="K689" s="301"/>
      <c r="L689" s="301"/>
      <c r="M689" s="301"/>
      <c r="N689" s="300">
        <f>Recap!BB694</f>
        <v>0</v>
      </c>
      <c r="O689" s="300">
        <f>Recap!BC694</f>
        <v>0</v>
      </c>
      <c r="P689" s="300">
        <f>Recap!BD694</f>
        <v>0</v>
      </c>
      <c r="Q689" s="300"/>
      <c r="R689" s="300"/>
      <c r="S689" s="300"/>
      <c r="T689" s="300">
        <f>Recap!BF694</f>
        <v>0</v>
      </c>
      <c r="U689" s="300">
        <f>Recap!BG694</f>
        <v>0</v>
      </c>
      <c r="V689" s="300">
        <f>Recap!BH694</f>
        <v>0</v>
      </c>
      <c r="W689" s="300"/>
      <c r="X689" s="300"/>
      <c r="Y689" s="300"/>
      <c r="Z689" s="298">
        <f>Recap!AO694</f>
        <v>0</v>
      </c>
      <c r="AA689" s="302"/>
    </row>
    <row r="690" spans="1:27" s="312" customFormat="1" x14ac:dyDescent="0.25">
      <c r="A690" s="299" t="str">
        <f>Recap!D695</f>
        <v>Dw_685</v>
      </c>
      <c r="B690" s="300">
        <f>Recap!AQ695</f>
        <v>0</v>
      </c>
      <c r="C690" s="300">
        <f>Recap!AR695</f>
        <v>0</v>
      </c>
      <c r="D690" s="300">
        <f>Recap!AS695</f>
        <v>0</v>
      </c>
      <c r="E690" s="301"/>
      <c r="F690" s="301"/>
      <c r="G690" s="301"/>
      <c r="H690" s="300">
        <f>Recap!AU695</f>
        <v>0</v>
      </c>
      <c r="I690" s="300">
        <f>Recap!AV695</f>
        <v>0</v>
      </c>
      <c r="J690" s="300">
        <f>Recap!AW695</f>
        <v>0</v>
      </c>
      <c r="K690" s="301"/>
      <c r="L690" s="301"/>
      <c r="M690" s="301"/>
      <c r="N690" s="300">
        <f>Recap!BB695</f>
        <v>0</v>
      </c>
      <c r="O690" s="300">
        <f>Recap!BC695</f>
        <v>0</v>
      </c>
      <c r="P690" s="300">
        <f>Recap!BD695</f>
        <v>0</v>
      </c>
      <c r="Q690" s="300"/>
      <c r="R690" s="300"/>
      <c r="S690" s="300"/>
      <c r="T690" s="300">
        <f>Recap!BF695</f>
        <v>0</v>
      </c>
      <c r="U690" s="300">
        <f>Recap!BG695</f>
        <v>0</v>
      </c>
      <c r="V690" s="300">
        <f>Recap!BH695</f>
        <v>0</v>
      </c>
      <c r="W690" s="300"/>
      <c r="X690" s="300"/>
      <c r="Y690" s="300"/>
      <c r="Z690" s="298">
        <f>Recap!AO695</f>
        <v>0</v>
      </c>
      <c r="AA690" s="302"/>
    </row>
    <row r="691" spans="1:27" s="312" customFormat="1" x14ac:dyDescent="0.25">
      <c r="A691" s="299" t="str">
        <f>Recap!D696</f>
        <v>Dw_686</v>
      </c>
      <c r="B691" s="300">
        <f>Recap!AQ696</f>
        <v>0</v>
      </c>
      <c r="C691" s="300">
        <f>Recap!AR696</f>
        <v>0</v>
      </c>
      <c r="D691" s="300">
        <f>Recap!AS696</f>
        <v>0</v>
      </c>
      <c r="E691" s="301"/>
      <c r="F691" s="301"/>
      <c r="G691" s="301"/>
      <c r="H691" s="300">
        <f>Recap!AU696</f>
        <v>0</v>
      </c>
      <c r="I691" s="300">
        <f>Recap!AV696</f>
        <v>0</v>
      </c>
      <c r="J691" s="300">
        <f>Recap!AW696</f>
        <v>0</v>
      </c>
      <c r="K691" s="301"/>
      <c r="L691" s="301"/>
      <c r="M691" s="301"/>
      <c r="N691" s="300">
        <f>Recap!BB696</f>
        <v>0</v>
      </c>
      <c r="O691" s="300">
        <f>Recap!BC696</f>
        <v>0</v>
      </c>
      <c r="P691" s="300">
        <f>Recap!BD696</f>
        <v>0</v>
      </c>
      <c r="Q691" s="300"/>
      <c r="R691" s="300"/>
      <c r="S691" s="300"/>
      <c r="T691" s="300">
        <f>Recap!BF696</f>
        <v>0</v>
      </c>
      <c r="U691" s="300">
        <f>Recap!BG696</f>
        <v>0</v>
      </c>
      <c r="V691" s="300">
        <f>Recap!BH696</f>
        <v>0</v>
      </c>
      <c r="W691" s="300"/>
      <c r="X691" s="300"/>
      <c r="Y691" s="300"/>
      <c r="Z691" s="298">
        <f>Recap!AO696</f>
        <v>0</v>
      </c>
      <c r="AA691" s="302"/>
    </row>
    <row r="692" spans="1:27" s="312" customFormat="1" x14ac:dyDescent="0.25">
      <c r="A692" s="299" t="str">
        <f>Recap!D697</f>
        <v>Dw_687</v>
      </c>
      <c r="B692" s="300">
        <f>Recap!AQ697</f>
        <v>0</v>
      </c>
      <c r="C692" s="300">
        <f>Recap!AR697</f>
        <v>0</v>
      </c>
      <c r="D692" s="300">
        <f>Recap!AS697</f>
        <v>0</v>
      </c>
      <c r="E692" s="301"/>
      <c r="F692" s="301"/>
      <c r="G692" s="301"/>
      <c r="H692" s="300">
        <f>Recap!AU697</f>
        <v>0</v>
      </c>
      <c r="I692" s="300">
        <f>Recap!AV697</f>
        <v>0</v>
      </c>
      <c r="J692" s="300">
        <f>Recap!AW697</f>
        <v>0</v>
      </c>
      <c r="K692" s="301"/>
      <c r="L692" s="301"/>
      <c r="M692" s="301"/>
      <c r="N692" s="300">
        <f>Recap!BB697</f>
        <v>0</v>
      </c>
      <c r="O692" s="300">
        <f>Recap!BC697</f>
        <v>0</v>
      </c>
      <c r="P692" s="300">
        <f>Recap!BD697</f>
        <v>0</v>
      </c>
      <c r="Q692" s="300"/>
      <c r="R692" s="300"/>
      <c r="S692" s="300"/>
      <c r="T692" s="300">
        <f>Recap!BF697</f>
        <v>0</v>
      </c>
      <c r="U692" s="300">
        <f>Recap!BG697</f>
        <v>0</v>
      </c>
      <c r="V692" s="300">
        <f>Recap!BH697</f>
        <v>0</v>
      </c>
      <c r="W692" s="300"/>
      <c r="X692" s="300"/>
      <c r="Y692" s="300"/>
      <c r="Z692" s="298">
        <f>Recap!AO697</f>
        <v>0</v>
      </c>
      <c r="AA692" s="302"/>
    </row>
    <row r="693" spans="1:27" s="312" customFormat="1" x14ac:dyDescent="0.25">
      <c r="A693" s="299" t="str">
        <f>Recap!D698</f>
        <v>Dw_688</v>
      </c>
      <c r="B693" s="300">
        <f>Recap!AQ698</f>
        <v>0</v>
      </c>
      <c r="C693" s="300">
        <f>Recap!AR698</f>
        <v>0</v>
      </c>
      <c r="D693" s="300">
        <f>Recap!AS698</f>
        <v>0</v>
      </c>
      <c r="E693" s="301"/>
      <c r="F693" s="301"/>
      <c r="G693" s="301"/>
      <c r="H693" s="300">
        <f>Recap!AU698</f>
        <v>0</v>
      </c>
      <c r="I693" s="300">
        <f>Recap!AV698</f>
        <v>0</v>
      </c>
      <c r="J693" s="300">
        <f>Recap!AW698</f>
        <v>0</v>
      </c>
      <c r="K693" s="301"/>
      <c r="L693" s="301"/>
      <c r="M693" s="301"/>
      <c r="N693" s="300">
        <f>Recap!BB698</f>
        <v>0</v>
      </c>
      <c r="O693" s="300">
        <f>Recap!BC698</f>
        <v>0</v>
      </c>
      <c r="P693" s="300">
        <f>Recap!BD698</f>
        <v>0</v>
      </c>
      <c r="Q693" s="300"/>
      <c r="R693" s="300"/>
      <c r="S693" s="300"/>
      <c r="T693" s="300">
        <f>Recap!BF698</f>
        <v>0</v>
      </c>
      <c r="U693" s="300">
        <f>Recap!BG698</f>
        <v>0</v>
      </c>
      <c r="V693" s="300">
        <f>Recap!BH698</f>
        <v>0</v>
      </c>
      <c r="W693" s="300"/>
      <c r="X693" s="300"/>
      <c r="Y693" s="300"/>
      <c r="Z693" s="298">
        <f>Recap!AO698</f>
        <v>0</v>
      </c>
      <c r="AA693" s="302"/>
    </row>
    <row r="694" spans="1:27" s="312" customFormat="1" x14ac:dyDescent="0.25">
      <c r="A694" s="299" t="str">
        <f>Recap!D699</f>
        <v>Dw_689</v>
      </c>
      <c r="B694" s="300">
        <f>Recap!AQ699</f>
        <v>0</v>
      </c>
      <c r="C694" s="300">
        <f>Recap!AR699</f>
        <v>0</v>
      </c>
      <c r="D694" s="300">
        <f>Recap!AS699</f>
        <v>0</v>
      </c>
      <c r="E694" s="301"/>
      <c r="F694" s="301"/>
      <c r="G694" s="301"/>
      <c r="H694" s="300">
        <f>Recap!AU699</f>
        <v>0</v>
      </c>
      <c r="I694" s="300">
        <f>Recap!AV699</f>
        <v>0</v>
      </c>
      <c r="J694" s="300">
        <f>Recap!AW699</f>
        <v>0</v>
      </c>
      <c r="K694" s="301"/>
      <c r="L694" s="301"/>
      <c r="M694" s="301"/>
      <c r="N694" s="300">
        <f>Recap!BB699</f>
        <v>0</v>
      </c>
      <c r="O694" s="300">
        <f>Recap!BC699</f>
        <v>0</v>
      </c>
      <c r="P694" s="300">
        <f>Recap!BD699</f>
        <v>0</v>
      </c>
      <c r="Q694" s="300"/>
      <c r="R694" s="300"/>
      <c r="S694" s="300"/>
      <c r="T694" s="300">
        <f>Recap!BF699</f>
        <v>0</v>
      </c>
      <c r="U694" s="300">
        <f>Recap!BG699</f>
        <v>0</v>
      </c>
      <c r="V694" s="300">
        <f>Recap!BH699</f>
        <v>0</v>
      </c>
      <c r="W694" s="300"/>
      <c r="X694" s="300"/>
      <c r="Y694" s="300"/>
      <c r="Z694" s="298">
        <f>Recap!AO699</f>
        <v>0</v>
      </c>
      <c r="AA694" s="302"/>
    </row>
    <row r="695" spans="1:27" s="312" customFormat="1" x14ac:dyDescent="0.25">
      <c r="A695" s="299" t="str">
        <f>Recap!D700</f>
        <v>Dw_690</v>
      </c>
      <c r="B695" s="300">
        <f>Recap!AQ700</f>
        <v>0</v>
      </c>
      <c r="C695" s="300">
        <f>Recap!AR700</f>
        <v>0</v>
      </c>
      <c r="D695" s="300">
        <f>Recap!AS700</f>
        <v>0</v>
      </c>
      <c r="E695" s="301"/>
      <c r="F695" s="301"/>
      <c r="G695" s="301"/>
      <c r="H695" s="300">
        <f>Recap!AU700</f>
        <v>0</v>
      </c>
      <c r="I695" s="300">
        <f>Recap!AV700</f>
        <v>0</v>
      </c>
      <c r="J695" s="300">
        <f>Recap!AW700</f>
        <v>0</v>
      </c>
      <c r="K695" s="301"/>
      <c r="L695" s="301"/>
      <c r="M695" s="301"/>
      <c r="N695" s="300">
        <f>Recap!BB700</f>
        <v>0</v>
      </c>
      <c r="O695" s="300">
        <f>Recap!BC700</f>
        <v>0</v>
      </c>
      <c r="P695" s="300">
        <f>Recap!BD700</f>
        <v>0</v>
      </c>
      <c r="Q695" s="300"/>
      <c r="R695" s="300"/>
      <c r="S695" s="300"/>
      <c r="T695" s="300">
        <f>Recap!BF700</f>
        <v>0</v>
      </c>
      <c r="U695" s="300">
        <f>Recap!BG700</f>
        <v>0</v>
      </c>
      <c r="V695" s="300">
        <f>Recap!BH700</f>
        <v>0</v>
      </c>
      <c r="W695" s="300"/>
      <c r="X695" s="300"/>
      <c r="Y695" s="300"/>
      <c r="Z695" s="298">
        <f>Recap!AO700</f>
        <v>0</v>
      </c>
      <c r="AA695" s="302"/>
    </row>
    <row r="696" spans="1:27" s="312" customFormat="1" x14ac:dyDescent="0.25">
      <c r="A696" s="299" t="str">
        <f>Recap!D701</f>
        <v>Dw_691</v>
      </c>
      <c r="B696" s="300">
        <f>Recap!AQ701</f>
        <v>0</v>
      </c>
      <c r="C696" s="300">
        <f>Recap!AR701</f>
        <v>0</v>
      </c>
      <c r="D696" s="300">
        <f>Recap!AS701</f>
        <v>0</v>
      </c>
      <c r="E696" s="301"/>
      <c r="F696" s="301"/>
      <c r="G696" s="301"/>
      <c r="H696" s="300">
        <f>Recap!AU701</f>
        <v>0</v>
      </c>
      <c r="I696" s="300">
        <f>Recap!AV701</f>
        <v>0</v>
      </c>
      <c r="J696" s="300">
        <f>Recap!AW701</f>
        <v>0</v>
      </c>
      <c r="K696" s="301"/>
      <c r="L696" s="301"/>
      <c r="M696" s="301"/>
      <c r="N696" s="300">
        <f>Recap!BB701</f>
        <v>0</v>
      </c>
      <c r="O696" s="300">
        <f>Recap!BC701</f>
        <v>0</v>
      </c>
      <c r="P696" s="300">
        <f>Recap!BD701</f>
        <v>0</v>
      </c>
      <c r="Q696" s="300"/>
      <c r="R696" s="300"/>
      <c r="S696" s="300"/>
      <c r="T696" s="300">
        <f>Recap!BF701</f>
        <v>0</v>
      </c>
      <c r="U696" s="300">
        <f>Recap!BG701</f>
        <v>0</v>
      </c>
      <c r="V696" s="300">
        <f>Recap!BH701</f>
        <v>0</v>
      </c>
      <c r="W696" s="300"/>
      <c r="X696" s="300"/>
      <c r="Y696" s="300"/>
      <c r="Z696" s="298">
        <f>Recap!AO701</f>
        <v>0</v>
      </c>
      <c r="AA696" s="302"/>
    </row>
    <row r="697" spans="1:27" s="312" customFormat="1" x14ac:dyDescent="0.25">
      <c r="A697" s="299" t="str">
        <f>Recap!D702</f>
        <v>Dw_692</v>
      </c>
      <c r="B697" s="300">
        <f>Recap!AQ702</f>
        <v>0</v>
      </c>
      <c r="C697" s="300">
        <f>Recap!AR702</f>
        <v>0</v>
      </c>
      <c r="D697" s="300">
        <f>Recap!AS702</f>
        <v>0</v>
      </c>
      <c r="E697" s="301"/>
      <c r="F697" s="301"/>
      <c r="G697" s="301"/>
      <c r="H697" s="300">
        <f>Recap!AU702</f>
        <v>0</v>
      </c>
      <c r="I697" s="300">
        <f>Recap!AV702</f>
        <v>0</v>
      </c>
      <c r="J697" s="300">
        <f>Recap!AW702</f>
        <v>0</v>
      </c>
      <c r="K697" s="301"/>
      <c r="L697" s="301"/>
      <c r="M697" s="301"/>
      <c r="N697" s="300">
        <f>Recap!BB702</f>
        <v>0</v>
      </c>
      <c r="O697" s="300">
        <f>Recap!BC702</f>
        <v>0</v>
      </c>
      <c r="P697" s="300">
        <f>Recap!BD702</f>
        <v>0</v>
      </c>
      <c r="Q697" s="300"/>
      <c r="R697" s="300"/>
      <c r="S697" s="300"/>
      <c r="T697" s="300">
        <f>Recap!BF702</f>
        <v>0</v>
      </c>
      <c r="U697" s="300">
        <f>Recap!BG702</f>
        <v>0</v>
      </c>
      <c r="V697" s="300">
        <f>Recap!BH702</f>
        <v>0</v>
      </c>
      <c r="W697" s="300"/>
      <c r="X697" s="300"/>
      <c r="Y697" s="300"/>
      <c r="Z697" s="298">
        <f>Recap!AO702</f>
        <v>0</v>
      </c>
      <c r="AA697" s="302"/>
    </row>
    <row r="698" spans="1:27" s="312" customFormat="1" x14ac:dyDescent="0.25">
      <c r="A698" s="299" t="str">
        <f>Recap!D703</f>
        <v>Dw_693</v>
      </c>
      <c r="B698" s="300">
        <f>Recap!AQ703</f>
        <v>0</v>
      </c>
      <c r="C698" s="300">
        <f>Recap!AR703</f>
        <v>0</v>
      </c>
      <c r="D698" s="300">
        <f>Recap!AS703</f>
        <v>0</v>
      </c>
      <c r="E698" s="301"/>
      <c r="F698" s="301"/>
      <c r="G698" s="301"/>
      <c r="H698" s="300">
        <f>Recap!AU703</f>
        <v>0</v>
      </c>
      <c r="I698" s="300">
        <f>Recap!AV703</f>
        <v>0</v>
      </c>
      <c r="J698" s="300">
        <f>Recap!AW703</f>
        <v>0</v>
      </c>
      <c r="K698" s="301"/>
      <c r="L698" s="301"/>
      <c r="M698" s="301"/>
      <c r="N698" s="300">
        <f>Recap!BB703</f>
        <v>0</v>
      </c>
      <c r="O698" s="300">
        <f>Recap!BC703</f>
        <v>0</v>
      </c>
      <c r="P698" s="300">
        <f>Recap!BD703</f>
        <v>0</v>
      </c>
      <c r="Q698" s="300"/>
      <c r="R698" s="300"/>
      <c r="S698" s="300"/>
      <c r="T698" s="300">
        <f>Recap!BF703</f>
        <v>0</v>
      </c>
      <c r="U698" s="300">
        <f>Recap!BG703</f>
        <v>0</v>
      </c>
      <c r="V698" s="300">
        <f>Recap!BH703</f>
        <v>0</v>
      </c>
      <c r="W698" s="300"/>
      <c r="X698" s="300"/>
      <c r="Y698" s="300"/>
      <c r="Z698" s="298">
        <f>Recap!AO703</f>
        <v>0</v>
      </c>
      <c r="AA698" s="302"/>
    </row>
    <row r="699" spans="1:27" s="312" customFormat="1" x14ac:dyDescent="0.25">
      <c r="A699" s="299" t="str">
        <f>Recap!D704</f>
        <v>Dw_694</v>
      </c>
      <c r="B699" s="300">
        <f>Recap!AQ704</f>
        <v>0</v>
      </c>
      <c r="C699" s="300">
        <f>Recap!AR704</f>
        <v>0</v>
      </c>
      <c r="D699" s="300">
        <f>Recap!AS704</f>
        <v>0</v>
      </c>
      <c r="E699" s="301"/>
      <c r="F699" s="301"/>
      <c r="G699" s="301"/>
      <c r="H699" s="300">
        <f>Recap!AU704</f>
        <v>0</v>
      </c>
      <c r="I699" s="300">
        <f>Recap!AV704</f>
        <v>0</v>
      </c>
      <c r="J699" s="300">
        <f>Recap!AW704</f>
        <v>0</v>
      </c>
      <c r="K699" s="301"/>
      <c r="L699" s="301"/>
      <c r="M699" s="301"/>
      <c r="N699" s="300">
        <f>Recap!BB704</f>
        <v>0</v>
      </c>
      <c r="O699" s="300">
        <f>Recap!BC704</f>
        <v>0</v>
      </c>
      <c r="P699" s="300">
        <f>Recap!BD704</f>
        <v>0</v>
      </c>
      <c r="Q699" s="300"/>
      <c r="R699" s="300"/>
      <c r="S699" s="300"/>
      <c r="T699" s="300">
        <f>Recap!BF704</f>
        <v>0</v>
      </c>
      <c r="U699" s="300">
        <f>Recap!BG704</f>
        <v>0</v>
      </c>
      <c r="V699" s="300">
        <f>Recap!BH704</f>
        <v>0</v>
      </c>
      <c r="W699" s="300"/>
      <c r="X699" s="300"/>
      <c r="Y699" s="300"/>
      <c r="Z699" s="298">
        <f>Recap!AO704</f>
        <v>0</v>
      </c>
      <c r="AA699" s="302"/>
    </row>
    <row r="700" spans="1:27" s="312" customFormat="1" x14ac:dyDescent="0.25">
      <c r="A700" s="299" t="str">
        <f>Recap!D705</f>
        <v>Dw_695</v>
      </c>
      <c r="B700" s="300">
        <f>Recap!AQ705</f>
        <v>0</v>
      </c>
      <c r="C700" s="300">
        <f>Recap!AR705</f>
        <v>0</v>
      </c>
      <c r="D700" s="300">
        <f>Recap!AS705</f>
        <v>0</v>
      </c>
      <c r="E700" s="301"/>
      <c r="F700" s="301"/>
      <c r="G700" s="301"/>
      <c r="H700" s="300">
        <f>Recap!AU705</f>
        <v>0</v>
      </c>
      <c r="I700" s="300">
        <f>Recap!AV705</f>
        <v>0</v>
      </c>
      <c r="J700" s="300">
        <f>Recap!AW705</f>
        <v>0</v>
      </c>
      <c r="K700" s="301"/>
      <c r="L700" s="301"/>
      <c r="M700" s="301"/>
      <c r="N700" s="300">
        <f>Recap!BB705</f>
        <v>0</v>
      </c>
      <c r="O700" s="300">
        <f>Recap!BC705</f>
        <v>0</v>
      </c>
      <c r="P700" s="300">
        <f>Recap!BD705</f>
        <v>0</v>
      </c>
      <c r="Q700" s="300"/>
      <c r="R700" s="300"/>
      <c r="S700" s="300"/>
      <c r="T700" s="300">
        <f>Recap!BF705</f>
        <v>0</v>
      </c>
      <c r="U700" s="300">
        <f>Recap!BG705</f>
        <v>0</v>
      </c>
      <c r="V700" s="300">
        <f>Recap!BH705</f>
        <v>0</v>
      </c>
      <c r="W700" s="300"/>
      <c r="X700" s="300"/>
      <c r="Y700" s="300"/>
      <c r="Z700" s="298">
        <f>Recap!AO705</f>
        <v>0</v>
      </c>
      <c r="AA700" s="302"/>
    </row>
    <row r="701" spans="1:27" s="312" customFormat="1" x14ac:dyDescent="0.25">
      <c r="A701" s="299" t="str">
        <f>Recap!D706</f>
        <v>Dw_696</v>
      </c>
      <c r="B701" s="300">
        <f>Recap!AQ706</f>
        <v>0</v>
      </c>
      <c r="C701" s="300">
        <f>Recap!AR706</f>
        <v>0</v>
      </c>
      <c r="D701" s="300">
        <f>Recap!AS706</f>
        <v>0</v>
      </c>
      <c r="E701" s="301"/>
      <c r="F701" s="301"/>
      <c r="G701" s="301"/>
      <c r="H701" s="300">
        <f>Recap!AU706</f>
        <v>0</v>
      </c>
      <c r="I701" s="300">
        <f>Recap!AV706</f>
        <v>0</v>
      </c>
      <c r="J701" s="300">
        <f>Recap!AW706</f>
        <v>0</v>
      </c>
      <c r="K701" s="301"/>
      <c r="L701" s="301"/>
      <c r="M701" s="301"/>
      <c r="N701" s="300">
        <f>Recap!BB706</f>
        <v>0</v>
      </c>
      <c r="O701" s="300">
        <f>Recap!BC706</f>
        <v>0</v>
      </c>
      <c r="P701" s="300">
        <f>Recap!BD706</f>
        <v>0</v>
      </c>
      <c r="Q701" s="300"/>
      <c r="R701" s="300"/>
      <c r="S701" s="300"/>
      <c r="T701" s="300">
        <f>Recap!BF706</f>
        <v>0</v>
      </c>
      <c r="U701" s="300">
        <f>Recap!BG706</f>
        <v>0</v>
      </c>
      <c r="V701" s="300">
        <f>Recap!BH706</f>
        <v>0</v>
      </c>
      <c r="W701" s="300"/>
      <c r="X701" s="300"/>
      <c r="Y701" s="300"/>
      <c r="Z701" s="298">
        <f>Recap!AO706</f>
        <v>0</v>
      </c>
      <c r="AA701" s="302"/>
    </row>
    <row r="702" spans="1:27" s="312" customFormat="1" x14ac:dyDescent="0.25">
      <c r="A702" s="299" t="str">
        <f>Recap!D707</f>
        <v>Dw_697</v>
      </c>
      <c r="B702" s="300">
        <f>Recap!AQ707</f>
        <v>0</v>
      </c>
      <c r="C702" s="300">
        <f>Recap!AR707</f>
        <v>0</v>
      </c>
      <c r="D702" s="300">
        <f>Recap!AS707</f>
        <v>0</v>
      </c>
      <c r="E702" s="301"/>
      <c r="F702" s="301"/>
      <c r="G702" s="301"/>
      <c r="H702" s="300">
        <f>Recap!AU707</f>
        <v>0</v>
      </c>
      <c r="I702" s="300">
        <f>Recap!AV707</f>
        <v>0</v>
      </c>
      <c r="J702" s="300">
        <f>Recap!AW707</f>
        <v>0</v>
      </c>
      <c r="K702" s="301"/>
      <c r="L702" s="301"/>
      <c r="M702" s="301"/>
      <c r="N702" s="300">
        <f>Recap!BB707</f>
        <v>0</v>
      </c>
      <c r="O702" s="300">
        <f>Recap!BC707</f>
        <v>0</v>
      </c>
      <c r="P702" s="300">
        <f>Recap!BD707</f>
        <v>0</v>
      </c>
      <c r="Q702" s="300"/>
      <c r="R702" s="300"/>
      <c r="S702" s="300"/>
      <c r="T702" s="300">
        <f>Recap!BF707</f>
        <v>0</v>
      </c>
      <c r="U702" s="300">
        <f>Recap!BG707</f>
        <v>0</v>
      </c>
      <c r="V702" s="300">
        <f>Recap!BH707</f>
        <v>0</v>
      </c>
      <c r="W702" s="300"/>
      <c r="X702" s="300"/>
      <c r="Y702" s="300"/>
      <c r="Z702" s="298">
        <f>Recap!AO707</f>
        <v>0</v>
      </c>
      <c r="AA702" s="302"/>
    </row>
    <row r="703" spans="1:27" s="312" customFormat="1" x14ac:dyDescent="0.25">
      <c r="A703" s="299" t="str">
        <f>Recap!D708</f>
        <v>Dw_698</v>
      </c>
      <c r="B703" s="300">
        <f>Recap!AQ708</f>
        <v>0</v>
      </c>
      <c r="C703" s="300">
        <f>Recap!AR708</f>
        <v>0</v>
      </c>
      <c r="D703" s="300">
        <f>Recap!AS708</f>
        <v>0</v>
      </c>
      <c r="E703" s="301"/>
      <c r="F703" s="301"/>
      <c r="G703" s="301"/>
      <c r="H703" s="300">
        <f>Recap!AU708</f>
        <v>0</v>
      </c>
      <c r="I703" s="300">
        <f>Recap!AV708</f>
        <v>0</v>
      </c>
      <c r="J703" s="300">
        <f>Recap!AW708</f>
        <v>0</v>
      </c>
      <c r="K703" s="301"/>
      <c r="L703" s="301"/>
      <c r="M703" s="301"/>
      <c r="N703" s="300">
        <f>Recap!BB708</f>
        <v>0</v>
      </c>
      <c r="O703" s="300">
        <f>Recap!BC708</f>
        <v>0</v>
      </c>
      <c r="P703" s="300">
        <f>Recap!BD708</f>
        <v>0</v>
      </c>
      <c r="Q703" s="300"/>
      <c r="R703" s="300"/>
      <c r="S703" s="300"/>
      <c r="T703" s="300">
        <f>Recap!BF708</f>
        <v>0</v>
      </c>
      <c r="U703" s="300">
        <f>Recap!BG708</f>
        <v>0</v>
      </c>
      <c r="V703" s="300">
        <f>Recap!BH708</f>
        <v>0</v>
      </c>
      <c r="W703" s="300"/>
      <c r="X703" s="300"/>
      <c r="Y703" s="300"/>
      <c r="Z703" s="298">
        <f>Recap!AO708</f>
        <v>0</v>
      </c>
      <c r="AA703" s="302"/>
    </row>
    <row r="704" spans="1:27" s="312" customFormat="1" x14ac:dyDescent="0.25">
      <c r="A704" s="299" t="str">
        <f>Recap!D709</f>
        <v>Dw_699</v>
      </c>
      <c r="B704" s="300">
        <f>Recap!AQ709</f>
        <v>0</v>
      </c>
      <c r="C704" s="300">
        <f>Recap!AR709</f>
        <v>0</v>
      </c>
      <c r="D704" s="300">
        <f>Recap!AS709</f>
        <v>0</v>
      </c>
      <c r="E704" s="301"/>
      <c r="F704" s="301"/>
      <c r="G704" s="301"/>
      <c r="H704" s="300">
        <f>Recap!AU709</f>
        <v>0</v>
      </c>
      <c r="I704" s="300">
        <f>Recap!AV709</f>
        <v>0</v>
      </c>
      <c r="J704" s="300">
        <f>Recap!AW709</f>
        <v>0</v>
      </c>
      <c r="K704" s="301"/>
      <c r="L704" s="301"/>
      <c r="M704" s="301"/>
      <c r="N704" s="300">
        <f>Recap!BB709</f>
        <v>0</v>
      </c>
      <c r="O704" s="300">
        <f>Recap!BC709</f>
        <v>0</v>
      </c>
      <c r="P704" s="300">
        <f>Recap!BD709</f>
        <v>0</v>
      </c>
      <c r="Q704" s="300"/>
      <c r="R704" s="300"/>
      <c r="S704" s="300"/>
      <c r="T704" s="300">
        <f>Recap!BF709</f>
        <v>0</v>
      </c>
      <c r="U704" s="300">
        <f>Recap!BG709</f>
        <v>0</v>
      </c>
      <c r="V704" s="300">
        <f>Recap!BH709</f>
        <v>0</v>
      </c>
      <c r="W704" s="300"/>
      <c r="X704" s="300"/>
      <c r="Y704" s="300"/>
      <c r="Z704" s="298">
        <f>Recap!AO709</f>
        <v>0</v>
      </c>
      <c r="AA704" s="302"/>
    </row>
    <row r="705" spans="1:27" s="312" customFormat="1" x14ac:dyDescent="0.25">
      <c r="A705" s="299" t="str">
        <f>Recap!D710</f>
        <v>Dw_700</v>
      </c>
      <c r="B705" s="300">
        <f>Recap!AQ710</f>
        <v>0</v>
      </c>
      <c r="C705" s="300">
        <f>Recap!AR710</f>
        <v>0</v>
      </c>
      <c r="D705" s="300">
        <f>Recap!AS710</f>
        <v>0</v>
      </c>
      <c r="E705" s="301"/>
      <c r="F705" s="301"/>
      <c r="G705" s="301"/>
      <c r="H705" s="300">
        <f>Recap!AU710</f>
        <v>0</v>
      </c>
      <c r="I705" s="300">
        <f>Recap!AV710</f>
        <v>0</v>
      </c>
      <c r="J705" s="300">
        <f>Recap!AW710</f>
        <v>0</v>
      </c>
      <c r="K705" s="301"/>
      <c r="L705" s="301"/>
      <c r="M705" s="301"/>
      <c r="N705" s="300">
        <f>Recap!BB710</f>
        <v>0</v>
      </c>
      <c r="O705" s="300">
        <f>Recap!BC710</f>
        <v>0</v>
      </c>
      <c r="P705" s="300">
        <f>Recap!BD710</f>
        <v>0</v>
      </c>
      <c r="Q705" s="300"/>
      <c r="R705" s="300"/>
      <c r="S705" s="300"/>
      <c r="T705" s="300">
        <f>Recap!BF710</f>
        <v>0</v>
      </c>
      <c r="U705" s="300">
        <f>Recap!BG710</f>
        <v>0</v>
      </c>
      <c r="V705" s="300">
        <f>Recap!BH710</f>
        <v>0</v>
      </c>
      <c r="W705" s="300"/>
      <c r="X705" s="300"/>
      <c r="Y705" s="300"/>
      <c r="Z705" s="298">
        <f>Recap!AO710</f>
        <v>0</v>
      </c>
      <c r="AA705" s="302"/>
    </row>
    <row r="706" spans="1:27" s="312" customFormat="1" x14ac:dyDescent="0.25">
      <c r="A706" s="299" t="str">
        <f>Recap!D711</f>
        <v>Dw_701</v>
      </c>
      <c r="B706" s="300">
        <f>Recap!AQ711</f>
        <v>0</v>
      </c>
      <c r="C706" s="300">
        <f>Recap!AR711</f>
        <v>0</v>
      </c>
      <c r="D706" s="300">
        <f>Recap!AS711</f>
        <v>0</v>
      </c>
      <c r="E706" s="301"/>
      <c r="F706" s="301"/>
      <c r="G706" s="301"/>
      <c r="H706" s="300">
        <f>Recap!AU711</f>
        <v>0</v>
      </c>
      <c r="I706" s="300">
        <f>Recap!AV711</f>
        <v>0</v>
      </c>
      <c r="J706" s="300">
        <f>Recap!AW711</f>
        <v>0</v>
      </c>
      <c r="K706" s="301"/>
      <c r="L706" s="301"/>
      <c r="M706" s="301"/>
      <c r="N706" s="300">
        <f>Recap!BB711</f>
        <v>0</v>
      </c>
      <c r="O706" s="300">
        <f>Recap!BC711</f>
        <v>0</v>
      </c>
      <c r="P706" s="300">
        <f>Recap!BD711</f>
        <v>0</v>
      </c>
      <c r="Q706" s="300"/>
      <c r="R706" s="300"/>
      <c r="S706" s="300"/>
      <c r="T706" s="300">
        <f>Recap!BF711</f>
        <v>0</v>
      </c>
      <c r="U706" s="300">
        <f>Recap!BG711</f>
        <v>0</v>
      </c>
      <c r="V706" s="300">
        <f>Recap!BH711</f>
        <v>0</v>
      </c>
      <c r="W706" s="300"/>
      <c r="X706" s="300"/>
      <c r="Y706" s="300"/>
      <c r="Z706" s="298">
        <f>Recap!AO711</f>
        <v>0</v>
      </c>
      <c r="AA706" s="302"/>
    </row>
    <row r="707" spans="1:27" s="312" customFormat="1" x14ac:dyDescent="0.25">
      <c r="A707" s="299" t="str">
        <f>Recap!D712</f>
        <v>Dw_702</v>
      </c>
      <c r="B707" s="300">
        <f>Recap!AQ712</f>
        <v>0</v>
      </c>
      <c r="C707" s="300">
        <f>Recap!AR712</f>
        <v>0</v>
      </c>
      <c r="D707" s="300">
        <f>Recap!AS712</f>
        <v>0</v>
      </c>
      <c r="E707" s="301"/>
      <c r="F707" s="301"/>
      <c r="G707" s="301"/>
      <c r="H707" s="300">
        <f>Recap!AU712</f>
        <v>0</v>
      </c>
      <c r="I707" s="300">
        <f>Recap!AV712</f>
        <v>0</v>
      </c>
      <c r="J707" s="300">
        <f>Recap!AW712</f>
        <v>0</v>
      </c>
      <c r="K707" s="301"/>
      <c r="L707" s="301"/>
      <c r="M707" s="301"/>
      <c r="N707" s="300">
        <f>Recap!BB712</f>
        <v>0</v>
      </c>
      <c r="O707" s="300">
        <f>Recap!BC712</f>
        <v>0</v>
      </c>
      <c r="P707" s="300">
        <f>Recap!BD712</f>
        <v>0</v>
      </c>
      <c r="Q707" s="300"/>
      <c r="R707" s="300"/>
      <c r="S707" s="300"/>
      <c r="T707" s="300">
        <f>Recap!BF712</f>
        <v>0</v>
      </c>
      <c r="U707" s="300">
        <f>Recap!BG712</f>
        <v>0</v>
      </c>
      <c r="V707" s="300">
        <f>Recap!BH712</f>
        <v>0</v>
      </c>
      <c r="W707" s="300"/>
      <c r="X707" s="300"/>
      <c r="Y707" s="300"/>
      <c r="Z707" s="298">
        <f>Recap!AO712</f>
        <v>0</v>
      </c>
      <c r="AA707" s="302"/>
    </row>
    <row r="708" spans="1:27" s="312" customFormat="1" x14ac:dyDescent="0.25">
      <c r="A708" s="299" t="str">
        <f>Recap!D713</f>
        <v>Dw_703</v>
      </c>
      <c r="B708" s="300">
        <f>Recap!AQ713</f>
        <v>0</v>
      </c>
      <c r="C708" s="300">
        <f>Recap!AR713</f>
        <v>0</v>
      </c>
      <c r="D708" s="300">
        <f>Recap!AS713</f>
        <v>0</v>
      </c>
      <c r="E708" s="301"/>
      <c r="F708" s="301"/>
      <c r="G708" s="301"/>
      <c r="H708" s="300">
        <f>Recap!AU713</f>
        <v>0</v>
      </c>
      <c r="I708" s="300">
        <f>Recap!AV713</f>
        <v>0</v>
      </c>
      <c r="J708" s="300">
        <f>Recap!AW713</f>
        <v>0</v>
      </c>
      <c r="K708" s="301"/>
      <c r="L708" s="301"/>
      <c r="M708" s="301"/>
      <c r="N708" s="300">
        <f>Recap!BB713</f>
        <v>0</v>
      </c>
      <c r="O708" s="300">
        <f>Recap!BC713</f>
        <v>0</v>
      </c>
      <c r="P708" s="300">
        <f>Recap!BD713</f>
        <v>0</v>
      </c>
      <c r="Q708" s="300"/>
      <c r="R708" s="300"/>
      <c r="S708" s="300"/>
      <c r="T708" s="300">
        <f>Recap!BF713</f>
        <v>0</v>
      </c>
      <c r="U708" s="300">
        <f>Recap!BG713</f>
        <v>0</v>
      </c>
      <c r="V708" s="300">
        <f>Recap!BH713</f>
        <v>0</v>
      </c>
      <c r="W708" s="300"/>
      <c r="X708" s="300"/>
      <c r="Y708" s="300"/>
      <c r="Z708" s="298">
        <f>Recap!AO713</f>
        <v>0</v>
      </c>
      <c r="AA708" s="302"/>
    </row>
    <row r="709" spans="1:27" s="312" customFormat="1" x14ac:dyDescent="0.25">
      <c r="A709" s="299" t="str">
        <f>Recap!D714</f>
        <v>Dw_704</v>
      </c>
      <c r="B709" s="300">
        <f>Recap!AQ714</f>
        <v>0</v>
      </c>
      <c r="C709" s="300">
        <f>Recap!AR714</f>
        <v>0</v>
      </c>
      <c r="D709" s="300">
        <f>Recap!AS714</f>
        <v>0</v>
      </c>
      <c r="E709" s="301"/>
      <c r="F709" s="301"/>
      <c r="G709" s="301"/>
      <c r="H709" s="300">
        <f>Recap!AU714</f>
        <v>0</v>
      </c>
      <c r="I709" s="300">
        <f>Recap!AV714</f>
        <v>0</v>
      </c>
      <c r="J709" s="300">
        <f>Recap!AW714</f>
        <v>0</v>
      </c>
      <c r="K709" s="301"/>
      <c r="L709" s="301"/>
      <c r="M709" s="301"/>
      <c r="N709" s="300">
        <f>Recap!BB714</f>
        <v>0</v>
      </c>
      <c r="O709" s="300">
        <f>Recap!BC714</f>
        <v>0</v>
      </c>
      <c r="P709" s="300">
        <f>Recap!BD714</f>
        <v>0</v>
      </c>
      <c r="Q709" s="300"/>
      <c r="R709" s="300"/>
      <c r="S709" s="300"/>
      <c r="T709" s="300">
        <f>Recap!BF714</f>
        <v>0</v>
      </c>
      <c r="U709" s="300">
        <f>Recap!BG714</f>
        <v>0</v>
      </c>
      <c r="V709" s="300">
        <f>Recap!BH714</f>
        <v>0</v>
      </c>
      <c r="W709" s="300"/>
      <c r="X709" s="300"/>
      <c r="Y709" s="300"/>
      <c r="Z709" s="298">
        <f>Recap!AO714</f>
        <v>0</v>
      </c>
      <c r="AA709" s="302"/>
    </row>
    <row r="710" spans="1:27" s="312" customFormat="1" x14ac:dyDescent="0.25">
      <c r="A710" s="299" t="str">
        <f>Recap!D715</f>
        <v>Dw_705</v>
      </c>
      <c r="B710" s="300">
        <f>Recap!AQ715</f>
        <v>0</v>
      </c>
      <c r="C710" s="300">
        <f>Recap!AR715</f>
        <v>0</v>
      </c>
      <c r="D710" s="300">
        <f>Recap!AS715</f>
        <v>0</v>
      </c>
      <c r="E710" s="301"/>
      <c r="F710" s="301"/>
      <c r="G710" s="301"/>
      <c r="H710" s="300">
        <f>Recap!AU715</f>
        <v>0</v>
      </c>
      <c r="I710" s="300">
        <f>Recap!AV715</f>
        <v>0</v>
      </c>
      <c r="J710" s="300">
        <f>Recap!AW715</f>
        <v>0</v>
      </c>
      <c r="K710" s="301"/>
      <c r="L710" s="301"/>
      <c r="M710" s="301"/>
      <c r="N710" s="300">
        <f>Recap!BB715</f>
        <v>0</v>
      </c>
      <c r="O710" s="300">
        <f>Recap!BC715</f>
        <v>0</v>
      </c>
      <c r="P710" s="300">
        <f>Recap!BD715</f>
        <v>0</v>
      </c>
      <c r="Q710" s="300"/>
      <c r="R710" s="300"/>
      <c r="S710" s="300"/>
      <c r="T710" s="300">
        <f>Recap!BF715</f>
        <v>0</v>
      </c>
      <c r="U710" s="300">
        <f>Recap!BG715</f>
        <v>0</v>
      </c>
      <c r="V710" s="300">
        <f>Recap!BH715</f>
        <v>0</v>
      </c>
      <c r="W710" s="300"/>
      <c r="X710" s="300"/>
      <c r="Y710" s="300"/>
      <c r="Z710" s="298">
        <f>Recap!AO715</f>
        <v>0</v>
      </c>
      <c r="AA710" s="302"/>
    </row>
    <row r="711" spans="1:27" s="312" customFormat="1" x14ac:dyDescent="0.25">
      <c r="A711" s="299" t="str">
        <f>Recap!D716</f>
        <v>Dw_706</v>
      </c>
      <c r="B711" s="300">
        <f>Recap!AQ716</f>
        <v>0</v>
      </c>
      <c r="C711" s="300">
        <f>Recap!AR716</f>
        <v>0</v>
      </c>
      <c r="D711" s="300">
        <f>Recap!AS716</f>
        <v>0</v>
      </c>
      <c r="E711" s="301"/>
      <c r="F711" s="301"/>
      <c r="G711" s="301"/>
      <c r="H711" s="300">
        <f>Recap!AU716</f>
        <v>0</v>
      </c>
      <c r="I711" s="300">
        <f>Recap!AV716</f>
        <v>0</v>
      </c>
      <c r="J711" s="300">
        <f>Recap!AW716</f>
        <v>0</v>
      </c>
      <c r="K711" s="301"/>
      <c r="L711" s="301"/>
      <c r="M711" s="301"/>
      <c r="N711" s="300">
        <f>Recap!BB716</f>
        <v>0</v>
      </c>
      <c r="O711" s="300">
        <f>Recap!BC716</f>
        <v>0</v>
      </c>
      <c r="P711" s="300">
        <f>Recap!BD716</f>
        <v>0</v>
      </c>
      <c r="Q711" s="300"/>
      <c r="R711" s="300"/>
      <c r="S711" s="300"/>
      <c r="T711" s="300">
        <f>Recap!BF716</f>
        <v>0</v>
      </c>
      <c r="U711" s="300">
        <f>Recap!BG716</f>
        <v>0</v>
      </c>
      <c r="V711" s="300">
        <f>Recap!BH716</f>
        <v>0</v>
      </c>
      <c r="W711" s="300"/>
      <c r="X711" s="300"/>
      <c r="Y711" s="300"/>
      <c r="Z711" s="298">
        <f>Recap!AO716</f>
        <v>0</v>
      </c>
      <c r="AA711" s="302"/>
    </row>
    <row r="712" spans="1:27" s="312" customFormat="1" x14ac:dyDescent="0.25">
      <c r="A712" s="299" t="str">
        <f>Recap!D717</f>
        <v>Dw_707</v>
      </c>
      <c r="B712" s="300">
        <f>Recap!AQ717</f>
        <v>0</v>
      </c>
      <c r="C712" s="300">
        <f>Recap!AR717</f>
        <v>0</v>
      </c>
      <c r="D712" s="300">
        <f>Recap!AS717</f>
        <v>0</v>
      </c>
      <c r="E712" s="301"/>
      <c r="F712" s="301"/>
      <c r="G712" s="301"/>
      <c r="H712" s="300">
        <f>Recap!AU717</f>
        <v>0</v>
      </c>
      <c r="I712" s="300">
        <f>Recap!AV717</f>
        <v>0</v>
      </c>
      <c r="J712" s="300">
        <f>Recap!AW717</f>
        <v>0</v>
      </c>
      <c r="K712" s="301"/>
      <c r="L712" s="301"/>
      <c r="M712" s="301"/>
      <c r="N712" s="300">
        <f>Recap!BB717</f>
        <v>0</v>
      </c>
      <c r="O712" s="300">
        <f>Recap!BC717</f>
        <v>0</v>
      </c>
      <c r="P712" s="300">
        <f>Recap!BD717</f>
        <v>0</v>
      </c>
      <c r="Q712" s="300"/>
      <c r="R712" s="300"/>
      <c r="S712" s="300"/>
      <c r="T712" s="300">
        <f>Recap!BF717</f>
        <v>0</v>
      </c>
      <c r="U712" s="300">
        <f>Recap!BG717</f>
        <v>0</v>
      </c>
      <c r="V712" s="300">
        <f>Recap!BH717</f>
        <v>0</v>
      </c>
      <c r="W712" s="300"/>
      <c r="X712" s="300"/>
      <c r="Y712" s="300"/>
      <c r="Z712" s="298">
        <f>Recap!AO717</f>
        <v>0</v>
      </c>
      <c r="AA712" s="302"/>
    </row>
    <row r="713" spans="1:27" s="312" customFormat="1" x14ac:dyDescent="0.25">
      <c r="A713" s="299" t="str">
        <f>Recap!D718</f>
        <v>Dw_708</v>
      </c>
      <c r="B713" s="300">
        <f>Recap!AQ718</f>
        <v>0</v>
      </c>
      <c r="C713" s="300">
        <f>Recap!AR718</f>
        <v>0</v>
      </c>
      <c r="D713" s="300">
        <f>Recap!AS718</f>
        <v>0</v>
      </c>
      <c r="E713" s="301"/>
      <c r="F713" s="301"/>
      <c r="G713" s="301"/>
      <c r="H713" s="300">
        <f>Recap!AU718</f>
        <v>0</v>
      </c>
      <c r="I713" s="300">
        <f>Recap!AV718</f>
        <v>0</v>
      </c>
      <c r="J713" s="300">
        <f>Recap!AW718</f>
        <v>0</v>
      </c>
      <c r="K713" s="301"/>
      <c r="L713" s="301"/>
      <c r="M713" s="301"/>
      <c r="N713" s="300">
        <f>Recap!BB718</f>
        <v>0</v>
      </c>
      <c r="O713" s="300">
        <f>Recap!BC718</f>
        <v>0</v>
      </c>
      <c r="P713" s="300">
        <f>Recap!BD718</f>
        <v>0</v>
      </c>
      <c r="Q713" s="300"/>
      <c r="R713" s="300"/>
      <c r="S713" s="300"/>
      <c r="T713" s="300">
        <f>Recap!BF718</f>
        <v>0</v>
      </c>
      <c r="U713" s="300">
        <f>Recap!BG718</f>
        <v>0</v>
      </c>
      <c r="V713" s="300">
        <f>Recap!BH718</f>
        <v>0</v>
      </c>
      <c r="W713" s="300"/>
      <c r="X713" s="300"/>
      <c r="Y713" s="300"/>
      <c r="Z713" s="298">
        <f>Recap!AO718</f>
        <v>0</v>
      </c>
      <c r="AA713" s="302"/>
    </row>
    <row r="714" spans="1:27" s="312" customFormat="1" x14ac:dyDescent="0.25">
      <c r="A714" s="299" t="str">
        <f>Recap!D719</f>
        <v>Dw_709</v>
      </c>
      <c r="B714" s="300">
        <f>Recap!AQ719</f>
        <v>0</v>
      </c>
      <c r="C714" s="300">
        <f>Recap!AR719</f>
        <v>0</v>
      </c>
      <c r="D714" s="300">
        <f>Recap!AS719</f>
        <v>0</v>
      </c>
      <c r="E714" s="301"/>
      <c r="F714" s="301"/>
      <c r="G714" s="301"/>
      <c r="H714" s="300">
        <f>Recap!AU719</f>
        <v>0</v>
      </c>
      <c r="I714" s="300">
        <f>Recap!AV719</f>
        <v>0</v>
      </c>
      <c r="J714" s="300">
        <f>Recap!AW719</f>
        <v>0</v>
      </c>
      <c r="K714" s="301"/>
      <c r="L714" s="301"/>
      <c r="M714" s="301"/>
      <c r="N714" s="300">
        <f>Recap!BB719</f>
        <v>0</v>
      </c>
      <c r="O714" s="300">
        <f>Recap!BC719</f>
        <v>0</v>
      </c>
      <c r="P714" s="300">
        <f>Recap!BD719</f>
        <v>0</v>
      </c>
      <c r="Q714" s="300"/>
      <c r="R714" s="300"/>
      <c r="S714" s="300"/>
      <c r="T714" s="300">
        <f>Recap!BF719</f>
        <v>0</v>
      </c>
      <c r="U714" s="300">
        <f>Recap!BG719</f>
        <v>0</v>
      </c>
      <c r="V714" s="300">
        <f>Recap!BH719</f>
        <v>0</v>
      </c>
      <c r="W714" s="300"/>
      <c r="X714" s="300"/>
      <c r="Y714" s="300"/>
      <c r="Z714" s="298">
        <f>Recap!AO719</f>
        <v>0</v>
      </c>
      <c r="AA714" s="302"/>
    </row>
    <row r="715" spans="1:27" s="312" customFormat="1" x14ac:dyDescent="0.25">
      <c r="A715" s="299" t="str">
        <f>Recap!D720</f>
        <v>Dw_710</v>
      </c>
      <c r="B715" s="300">
        <f>Recap!AQ720</f>
        <v>0</v>
      </c>
      <c r="C715" s="300">
        <f>Recap!AR720</f>
        <v>0</v>
      </c>
      <c r="D715" s="300">
        <f>Recap!AS720</f>
        <v>0</v>
      </c>
      <c r="E715" s="301"/>
      <c r="F715" s="301"/>
      <c r="G715" s="301"/>
      <c r="H715" s="300">
        <f>Recap!AU720</f>
        <v>0</v>
      </c>
      <c r="I715" s="300">
        <f>Recap!AV720</f>
        <v>0</v>
      </c>
      <c r="J715" s="300">
        <f>Recap!AW720</f>
        <v>0</v>
      </c>
      <c r="K715" s="301"/>
      <c r="L715" s="301"/>
      <c r="M715" s="301"/>
      <c r="N715" s="300">
        <f>Recap!BB720</f>
        <v>0</v>
      </c>
      <c r="O715" s="300">
        <f>Recap!BC720</f>
        <v>0</v>
      </c>
      <c r="P715" s="300">
        <f>Recap!BD720</f>
        <v>0</v>
      </c>
      <c r="Q715" s="300"/>
      <c r="R715" s="300"/>
      <c r="S715" s="300"/>
      <c r="T715" s="300">
        <f>Recap!BF720</f>
        <v>0</v>
      </c>
      <c r="U715" s="300">
        <f>Recap!BG720</f>
        <v>0</v>
      </c>
      <c r="V715" s="300">
        <f>Recap!BH720</f>
        <v>0</v>
      </c>
      <c r="W715" s="300"/>
      <c r="X715" s="300"/>
      <c r="Y715" s="300"/>
      <c r="Z715" s="298">
        <f>Recap!AO720</f>
        <v>0</v>
      </c>
      <c r="AA715" s="302"/>
    </row>
    <row r="716" spans="1:27" s="312" customFormat="1" x14ac:dyDescent="0.25">
      <c r="A716" s="299" t="str">
        <f>Recap!D721</f>
        <v>Dw_711</v>
      </c>
      <c r="B716" s="300">
        <f>Recap!AQ721</f>
        <v>0</v>
      </c>
      <c r="C716" s="300">
        <f>Recap!AR721</f>
        <v>0</v>
      </c>
      <c r="D716" s="300">
        <f>Recap!AS721</f>
        <v>0</v>
      </c>
      <c r="E716" s="301"/>
      <c r="F716" s="301"/>
      <c r="G716" s="301"/>
      <c r="H716" s="300">
        <f>Recap!AU721</f>
        <v>0</v>
      </c>
      <c r="I716" s="300">
        <f>Recap!AV721</f>
        <v>0</v>
      </c>
      <c r="J716" s="300">
        <f>Recap!AW721</f>
        <v>0</v>
      </c>
      <c r="K716" s="301"/>
      <c r="L716" s="301"/>
      <c r="M716" s="301"/>
      <c r="N716" s="300">
        <f>Recap!BB721</f>
        <v>0</v>
      </c>
      <c r="O716" s="300">
        <f>Recap!BC721</f>
        <v>0</v>
      </c>
      <c r="P716" s="300">
        <f>Recap!BD721</f>
        <v>0</v>
      </c>
      <c r="Q716" s="300"/>
      <c r="R716" s="300"/>
      <c r="S716" s="300"/>
      <c r="T716" s="300">
        <f>Recap!BF721</f>
        <v>0</v>
      </c>
      <c r="U716" s="300">
        <f>Recap!BG721</f>
        <v>0</v>
      </c>
      <c r="V716" s="300">
        <f>Recap!BH721</f>
        <v>0</v>
      </c>
      <c r="W716" s="300"/>
      <c r="X716" s="300"/>
      <c r="Y716" s="300"/>
      <c r="Z716" s="298">
        <f>Recap!AO721</f>
        <v>0</v>
      </c>
      <c r="AA716" s="302"/>
    </row>
    <row r="717" spans="1:27" s="312" customFormat="1" x14ac:dyDescent="0.25">
      <c r="A717" s="299" t="str">
        <f>Recap!D722</f>
        <v>Dw_712</v>
      </c>
      <c r="B717" s="300">
        <f>Recap!AQ722</f>
        <v>0</v>
      </c>
      <c r="C717" s="300">
        <f>Recap!AR722</f>
        <v>0</v>
      </c>
      <c r="D717" s="300">
        <f>Recap!AS722</f>
        <v>0</v>
      </c>
      <c r="E717" s="301"/>
      <c r="F717" s="301"/>
      <c r="G717" s="301"/>
      <c r="H717" s="300">
        <f>Recap!AU722</f>
        <v>0</v>
      </c>
      <c r="I717" s="300">
        <f>Recap!AV722</f>
        <v>0</v>
      </c>
      <c r="J717" s="300">
        <f>Recap!AW722</f>
        <v>0</v>
      </c>
      <c r="K717" s="301"/>
      <c r="L717" s="301"/>
      <c r="M717" s="301"/>
      <c r="N717" s="300">
        <f>Recap!BB722</f>
        <v>0</v>
      </c>
      <c r="O717" s="300">
        <f>Recap!BC722</f>
        <v>0</v>
      </c>
      <c r="P717" s="300">
        <f>Recap!BD722</f>
        <v>0</v>
      </c>
      <c r="Q717" s="300"/>
      <c r="R717" s="300"/>
      <c r="S717" s="300"/>
      <c r="T717" s="300">
        <f>Recap!BF722</f>
        <v>0</v>
      </c>
      <c r="U717" s="300">
        <f>Recap!BG722</f>
        <v>0</v>
      </c>
      <c r="V717" s="300">
        <f>Recap!BH722</f>
        <v>0</v>
      </c>
      <c r="W717" s="300"/>
      <c r="X717" s="300"/>
      <c r="Y717" s="300"/>
      <c r="Z717" s="298">
        <f>Recap!AO722</f>
        <v>0</v>
      </c>
      <c r="AA717" s="302"/>
    </row>
    <row r="718" spans="1:27" s="312" customFormat="1" x14ac:dyDescent="0.25">
      <c r="A718" s="299" t="str">
        <f>Recap!D723</f>
        <v>Dw_713</v>
      </c>
      <c r="B718" s="300">
        <f>Recap!AQ723</f>
        <v>0</v>
      </c>
      <c r="C718" s="300">
        <f>Recap!AR723</f>
        <v>0</v>
      </c>
      <c r="D718" s="300">
        <f>Recap!AS723</f>
        <v>0</v>
      </c>
      <c r="E718" s="301"/>
      <c r="F718" s="301"/>
      <c r="G718" s="301"/>
      <c r="H718" s="300">
        <f>Recap!AU723</f>
        <v>0</v>
      </c>
      <c r="I718" s="300">
        <f>Recap!AV723</f>
        <v>0</v>
      </c>
      <c r="J718" s="300">
        <f>Recap!AW723</f>
        <v>0</v>
      </c>
      <c r="K718" s="301"/>
      <c r="L718" s="301"/>
      <c r="M718" s="301"/>
      <c r="N718" s="300">
        <f>Recap!BB723</f>
        <v>0</v>
      </c>
      <c r="O718" s="300">
        <f>Recap!BC723</f>
        <v>0</v>
      </c>
      <c r="P718" s="300">
        <f>Recap!BD723</f>
        <v>0</v>
      </c>
      <c r="Q718" s="300"/>
      <c r="R718" s="300"/>
      <c r="S718" s="300"/>
      <c r="T718" s="300">
        <f>Recap!BF723</f>
        <v>0</v>
      </c>
      <c r="U718" s="300">
        <f>Recap!BG723</f>
        <v>0</v>
      </c>
      <c r="V718" s="300">
        <f>Recap!BH723</f>
        <v>0</v>
      </c>
      <c r="W718" s="300"/>
      <c r="X718" s="300"/>
      <c r="Y718" s="300"/>
      <c r="Z718" s="298">
        <f>Recap!AO723</f>
        <v>0</v>
      </c>
      <c r="AA718" s="302"/>
    </row>
    <row r="719" spans="1:27" s="312" customFormat="1" x14ac:dyDescent="0.25">
      <c r="A719" s="299" t="str">
        <f>Recap!D724</f>
        <v>Dw_714</v>
      </c>
      <c r="B719" s="300">
        <f>Recap!AQ724</f>
        <v>0</v>
      </c>
      <c r="C719" s="300">
        <f>Recap!AR724</f>
        <v>0</v>
      </c>
      <c r="D719" s="300">
        <f>Recap!AS724</f>
        <v>0</v>
      </c>
      <c r="E719" s="301"/>
      <c r="F719" s="301"/>
      <c r="G719" s="301"/>
      <c r="H719" s="300">
        <f>Recap!AU724</f>
        <v>0</v>
      </c>
      <c r="I719" s="300">
        <f>Recap!AV724</f>
        <v>0</v>
      </c>
      <c r="J719" s="300">
        <f>Recap!AW724</f>
        <v>0</v>
      </c>
      <c r="K719" s="301"/>
      <c r="L719" s="301"/>
      <c r="M719" s="301"/>
      <c r="N719" s="300">
        <f>Recap!BB724</f>
        <v>0</v>
      </c>
      <c r="O719" s="300">
        <f>Recap!BC724</f>
        <v>0</v>
      </c>
      <c r="P719" s="300">
        <f>Recap!BD724</f>
        <v>0</v>
      </c>
      <c r="Q719" s="300"/>
      <c r="R719" s="300"/>
      <c r="S719" s="300"/>
      <c r="T719" s="300">
        <f>Recap!BF724</f>
        <v>0</v>
      </c>
      <c r="U719" s="300">
        <f>Recap!BG724</f>
        <v>0</v>
      </c>
      <c r="V719" s="300">
        <f>Recap!BH724</f>
        <v>0</v>
      </c>
      <c r="W719" s="300"/>
      <c r="X719" s="300"/>
      <c r="Y719" s="300"/>
      <c r="Z719" s="298">
        <f>Recap!AO724</f>
        <v>0</v>
      </c>
      <c r="AA719" s="302"/>
    </row>
    <row r="720" spans="1:27" s="312" customFormat="1" x14ac:dyDescent="0.25">
      <c r="A720" s="299" t="str">
        <f>Recap!D725</f>
        <v>Dw_715</v>
      </c>
      <c r="B720" s="300">
        <f>Recap!AQ725</f>
        <v>0</v>
      </c>
      <c r="C720" s="300">
        <f>Recap!AR725</f>
        <v>0</v>
      </c>
      <c r="D720" s="300">
        <f>Recap!AS725</f>
        <v>0</v>
      </c>
      <c r="E720" s="301"/>
      <c r="F720" s="301"/>
      <c r="G720" s="301"/>
      <c r="H720" s="300">
        <f>Recap!AU725</f>
        <v>0</v>
      </c>
      <c r="I720" s="300">
        <f>Recap!AV725</f>
        <v>0</v>
      </c>
      <c r="J720" s="300">
        <f>Recap!AW725</f>
        <v>0</v>
      </c>
      <c r="K720" s="301"/>
      <c r="L720" s="301"/>
      <c r="M720" s="301"/>
      <c r="N720" s="300">
        <f>Recap!BB725</f>
        <v>0</v>
      </c>
      <c r="O720" s="300">
        <f>Recap!BC725</f>
        <v>0</v>
      </c>
      <c r="P720" s="300">
        <f>Recap!BD725</f>
        <v>0</v>
      </c>
      <c r="Q720" s="300"/>
      <c r="R720" s="300"/>
      <c r="S720" s="300"/>
      <c r="T720" s="300">
        <f>Recap!BF725</f>
        <v>0</v>
      </c>
      <c r="U720" s="300">
        <f>Recap!BG725</f>
        <v>0</v>
      </c>
      <c r="V720" s="300">
        <f>Recap!BH725</f>
        <v>0</v>
      </c>
      <c r="W720" s="300"/>
      <c r="X720" s="300"/>
      <c r="Y720" s="300"/>
      <c r="Z720" s="298">
        <f>Recap!AO725</f>
        <v>0</v>
      </c>
      <c r="AA720" s="302"/>
    </row>
    <row r="721" spans="1:27" s="312" customFormat="1" x14ac:dyDescent="0.25">
      <c r="A721" s="299" t="str">
        <f>Recap!D726</f>
        <v>Dw_716</v>
      </c>
      <c r="B721" s="300">
        <f>Recap!AQ726</f>
        <v>0</v>
      </c>
      <c r="C721" s="300">
        <f>Recap!AR726</f>
        <v>0</v>
      </c>
      <c r="D721" s="300">
        <f>Recap!AS726</f>
        <v>0</v>
      </c>
      <c r="E721" s="301"/>
      <c r="F721" s="301"/>
      <c r="G721" s="301"/>
      <c r="H721" s="300">
        <f>Recap!AU726</f>
        <v>0</v>
      </c>
      <c r="I721" s="300">
        <f>Recap!AV726</f>
        <v>0</v>
      </c>
      <c r="J721" s="300">
        <f>Recap!AW726</f>
        <v>0</v>
      </c>
      <c r="K721" s="301"/>
      <c r="L721" s="301"/>
      <c r="M721" s="301"/>
      <c r="N721" s="300">
        <f>Recap!BB726</f>
        <v>0</v>
      </c>
      <c r="O721" s="300">
        <f>Recap!BC726</f>
        <v>0</v>
      </c>
      <c r="P721" s="300">
        <f>Recap!BD726</f>
        <v>0</v>
      </c>
      <c r="Q721" s="300"/>
      <c r="R721" s="300"/>
      <c r="S721" s="300"/>
      <c r="T721" s="300">
        <f>Recap!BF726</f>
        <v>0</v>
      </c>
      <c r="U721" s="300">
        <f>Recap!BG726</f>
        <v>0</v>
      </c>
      <c r="V721" s="300">
        <f>Recap!BH726</f>
        <v>0</v>
      </c>
      <c r="W721" s="300"/>
      <c r="X721" s="300"/>
      <c r="Y721" s="300"/>
      <c r="Z721" s="298">
        <f>Recap!AO726</f>
        <v>0</v>
      </c>
      <c r="AA721" s="302"/>
    </row>
    <row r="722" spans="1:27" s="312" customFormat="1" x14ac:dyDescent="0.25">
      <c r="A722" s="299" t="str">
        <f>Recap!D727</f>
        <v>Dw_717</v>
      </c>
      <c r="B722" s="300">
        <f>Recap!AQ727</f>
        <v>0</v>
      </c>
      <c r="C722" s="300">
        <f>Recap!AR727</f>
        <v>0</v>
      </c>
      <c r="D722" s="300">
        <f>Recap!AS727</f>
        <v>0</v>
      </c>
      <c r="E722" s="301"/>
      <c r="F722" s="301"/>
      <c r="G722" s="301"/>
      <c r="H722" s="300">
        <f>Recap!AU727</f>
        <v>0</v>
      </c>
      <c r="I722" s="300">
        <f>Recap!AV727</f>
        <v>0</v>
      </c>
      <c r="J722" s="300">
        <f>Recap!AW727</f>
        <v>0</v>
      </c>
      <c r="K722" s="301"/>
      <c r="L722" s="301"/>
      <c r="M722" s="301"/>
      <c r="N722" s="300">
        <f>Recap!BB727</f>
        <v>0</v>
      </c>
      <c r="O722" s="300">
        <f>Recap!BC727</f>
        <v>0</v>
      </c>
      <c r="P722" s="300">
        <f>Recap!BD727</f>
        <v>0</v>
      </c>
      <c r="Q722" s="300"/>
      <c r="R722" s="300"/>
      <c r="S722" s="300"/>
      <c r="T722" s="300">
        <f>Recap!BF727</f>
        <v>0</v>
      </c>
      <c r="U722" s="300">
        <f>Recap!BG727</f>
        <v>0</v>
      </c>
      <c r="V722" s="300">
        <f>Recap!BH727</f>
        <v>0</v>
      </c>
      <c r="W722" s="300"/>
      <c r="X722" s="300"/>
      <c r="Y722" s="300"/>
      <c r="Z722" s="298">
        <f>Recap!AO727</f>
        <v>0</v>
      </c>
      <c r="AA722" s="302"/>
    </row>
    <row r="723" spans="1:27" s="312" customFormat="1" x14ac:dyDescent="0.25">
      <c r="A723" s="299" t="str">
        <f>Recap!D728</f>
        <v>Dw_718</v>
      </c>
      <c r="B723" s="300">
        <f>Recap!AQ728</f>
        <v>0</v>
      </c>
      <c r="C723" s="300">
        <f>Recap!AR728</f>
        <v>0</v>
      </c>
      <c r="D723" s="300">
        <f>Recap!AS728</f>
        <v>0</v>
      </c>
      <c r="E723" s="301"/>
      <c r="F723" s="301"/>
      <c r="G723" s="301"/>
      <c r="H723" s="300">
        <f>Recap!AU728</f>
        <v>0</v>
      </c>
      <c r="I723" s="300">
        <f>Recap!AV728</f>
        <v>0</v>
      </c>
      <c r="J723" s="300">
        <f>Recap!AW728</f>
        <v>0</v>
      </c>
      <c r="K723" s="301"/>
      <c r="L723" s="301"/>
      <c r="M723" s="301"/>
      <c r="N723" s="300">
        <f>Recap!BB728</f>
        <v>0</v>
      </c>
      <c r="O723" s="300">
        <f>Recap!BC728</f>
        <v>0</v>
      </c>
      <c r="P723" s="300">
        <f>Recap!BD728</f>
        <v>0</v>
      </c>
      <c r="Q723" s="300"/>
      <c r="R723" s="300"/>
      <c r="S723" s="300"/>
      <c r="T723" s="300">
        <f>Recap!BF728</f>
        <v>0</v>
      </c>
      <c r="U723" s="300">
        <f>Recap!BG728</f>
        <v>0</v>
      </c>
      <c r="V723" s="300">
        <f>Recap!BH728</f>
        <v>0</v>
      </c>
      <c r="W723" s="300"/>
      <c r="X723" s="300"/>
      <c r="Y723" s="300"/>
      <c r="Z723" s="298">
        <f>Recap!AO728</f>
        <v>0</v>
      </c>
      <c r="AA723" s="302"/>
    </row>
    <row r="724" spans="1:27" s="312" customFormat="1" x14ac:dyDescent="0.25">
      <c r="A724" s="299" t="str">
        <f>Recap!D729</f>
        <v>Dw_719</v>
      </c>
      <c r="B724" s="300">
        <f>Recap!AQ729</f>
        <v>0</v>
      </c>
      <c r="C724" s="300">
        <f>Recap!AR729</f>
        <v>0</v>
      </c>
      <c r="D724" s="300">
        <f>Recap!AS729</f>
        <v>0</v>
      </c>
      <c r="E724" s="301"/>
      <c r="F724" s="301"/>
      <c r="G724" s="301"/>
      <c r="H724" s="300">
        <f>Recap!AU729</f>
        <v>0</v>
      </c>
      <c r="I724" s="300">
        <f>Recap!AV729</f>
        <v>0</v>
      </c>
      <c r="J724" s="300">
        <f>Recap!AW729</f>
        <v>0</v>
      </c>
      <c r="K724" s="301"/>
      <c r="L724" s="301"/>
      <c r="M724" s="301"/>
      <c r="N724" s="300">
        <f>Recap!BB729</f>
        <v>0</v>
      </c>
      <c r="O724" s="300">
        <f>Recap!BC729</f>
        <v>0</v>
      </c>
      <c r="P724" s="300">
        <f>Recap!BD729</f>
        <v>0</v>
      </c>
      <c r="Q724" s="300"/>
      <c r="R724" s="300"/>
      <c r="S724" s="300"/>
      <c r="T724" s="300">
        <f>Recap!BF729</f>
        <v>0</v>
      </c>
      <c r="U724" s="300">
        <f>Recap!BG729</f>
        <v>0</v>
      </c>
      <c r="V724" s="300">
        <f>Recap!BH729</f>
        <v>0</v>
      </c>
      <c r="W724" s="300"/>
      <c r="X724" s="300"/>
      <c r="Y724" s="300"/>
      <c r="Z724" s="298">
        <f>Recap!AO729</f>
        <v>0</v>
      </c>
      <c r="AA724" s="302"/>
    </row>
    <row r="725" spans="1:27" s="312" customFormat="1" x14ac:dyDescent="0.25">
      <c r="A725" s="299" t="str">
        <f>Recap!D730</f>
        <v>Dw_720</v>
      </c>
      <c r="B725" s="300">
        <f>Recap!AQ730</f>
        <v>0</v>
      </c>
      <c r="C725" s="300">
        <f>Recap!AR730</f>
        <v>0</v>
      </c>
      <c r="D725" s="300">
        <f>Recap!AS730</f>
        <v>0</v>
      </c>
      <c r="E725" s="301"/>
      <c r="F725" s="301"/>
      <c r="G725" s="301"/>
      <c r="H725" s="300">
        <f>Recap!AU730</f>
        <v>0</v>
      </c>
      <c r="I725" s="300">
        <f>Recap!AV730</f>
        <v>0</v>
      </c>
      <c r="J725" s="300">
        <f>Recap!AW730</f>
        <v>0</v>
      </c>
      <c r="K725" s="301"/>
      <c r="L725" s="301"/>
      <c r="M725" s="301"/>
      <c r="N725" s="300">
        <f>Recap!BB730</f>
        <v>0</v>
      </c>
      <c r="O725" s="300">
        <f>Recap!BC730</f>
        <v>0</v>
      </c>
      <c r="P725" s="300">
        <f>Recap!BD730</f>
        <v>0</v>
      </c>
      <c r="Q725" s="300"/>
      <c r="R725" s="300"/>
      <c r="S725" s="300"/>
      <c r="T725" s="300">
        <f>Recap!BF730</f>
        <v>0</v>
      </c>
      <c r="U725" s="300">
        <f>Recap!BG730</f>
        <v>0</v>
      </c>
      <c r="V725" s="300">
        <f>Recap!BH730</f>
        <v>0</v>
      </c>
      <c r="W725" s="300"/>
      <c r="X725" s="300"/>
      <c r="Y725" s="300"/>
      <c r="Z725" s="298">
        <f>Recap!AO730</f>
        <v>0</v>
      </c>
      <c r="AA725" s="302"/>
    </row>
    <row r="726" spans="1:27" s="312" customFormat="1" x14ac:dyDescent="0.25">
      <c r="A726" s="299" t="str">
        <f>Recap!D731</f>
        <v>Dw_721</v>
      </c>
      <c r="B726" s="300">
        <f>Recap!AQ731</f>
        <v>0</v>
      </c>
      <c r="C726" s="300">
        <f>Recap!AR731</f>
        <v>0</v>
      </c>
      <c r="D726" s="300">
        <f>Recap!AS731</f>
        <v>0</v>
      </c>
      <c r="E726" s="301"/>
      <c r="F726" s="301"/>
      <c r="G726" s="301"/>
      <c r="H726" s="300">
        <f>Recap!AU731</f>
        <v>0</v>
      </c>
      <c r="I726" s="300">
        <f>Recap!AV731</f>
        <v>0</v>
      </c>
      <c r="J726" s="300">
        <f>Recap!AW731</f>
        <v>0</v>
      </c>
      <c r="K726" s="301"/>
      <c r="L726" s="301"/>
      <c r="M726" s="301"/>
      <c r="N726" s="300">
        <f>Recap!BB731</f>
        <v>0</v>
      </c>
      <c r="O726" s="300">
        <f>Recap!BC731</f>
        <v>0</v>
      </c>
      <c r="P726" s="300">
        <f>Recap!BD731</f>
        <v>0</v>
      </c>
      <c r="Q726" s="300"/>
      <c r="R726" s="300"/>
      <c r="S726" s="300"/>
      <c r="T726" s="300">
        <f>Recap!BF731</f>
        <v>0</v>
      </c>
      <c r="U726" s="300">
        <f>Recap!BG731</f>
        <v>0</v>
      </c>
      <c r="V726" s="300">
        <f>Recap!BH731</f>
        <v>0</v>
      </c>
      <c r="W726" s="300"/>
      <c r="X726" s="300"/>
      <c r="Y726" s="300"/>
      <c r="Z726" s="298">
        <f>Recap!AO731</f>
        <v>0</v>
      </c>
      <c r="AA726" s="302"/>
    </row>
    <row r="727" spans="1:27" s="312" customFormat="1" x14ac:dyDescent="0.25">
      <c r="A727" s="299" t="str">
        <f>Recap!D732</f>
        <v>Dw_722</v>
      </c>
      <c r="B727" s="300">
        <f>Recap!AQ732</f>
        <v>0</v>
      </c>
      <c r="C727" s="300">
        <f>Recap!AR732</f>
        <v>0</v>
      </c>
      <c r="D727" s="300">
        <f>Recap!AS732</f>
        <v>0</v>
      </c>
      <c r="E727" s="301"/>
      <c r="F727" s="301"/>
      <c r="G727" s="301"/>
      <c r="H727" s="300">
        <f>Recap!AU732</f>
        <v>0</v>
      </c>
      <c r="I727" s="300">
        <f>Recap!AV732</f>
        <v>0</v>
      </c>
      <c r="J727" s="300">
        <f>Recap!AW732</f>
        <v>0</v>
      </c>
      <c r="K727" s="301"/>
      <c r="L727" s="301"/>
      <c r="M727" s="301"/>
      <c r="N727" s="300">
        <f>Recap!BB732</f>
        <v>0</v>
      </c>
      <c r="O727" s="300">
        <f>Recap!BC732</f>
        <v>0</v>
      </c>
      <c r="P727" s="300">
        <f>Recap!BD732</f>
        <v>0</v>
      </c>
      <c r="Q727" s="300"/>
      <c r="R727" s="300"/>
      <c r="S727" s="300"/>
      <c r="T727" s="300">
        <f>Recap!BF732</f>
        <v>0</v>
      </c>
      <c r="U727" s="300">
        <f>Recap!BG732</f>
        <v>0</v>
      </c>
      <c r="V727" s="300">
        <f>Recap!BH732</f>
        <v>0</v>
      </c>
      <c r="W727" s="300"/>
      <c r="X727" s="300"/>
      <c r="Y727" s="300"/>
      <c r="Z727" s="298">
        <f>Recap!AO732</f>
        <v>0</v>
      </c>
      <c r="AA727" s="302"/>
    </row>
    <row r="728" spans="1:27" s="312" customFormat="1" x14ac:dyDescent="0.25">
      <c r="A728" s="299" t="str">
        <f>Recap!D733</f>
        <v>Dw_723</v>
      </c>
      <c r="B728" s="300">
        <f>Recap!AQ733</f>
        <v>0</v>
      </c>
      <c r="C728" s="300">
        <f>Recap!AR733</f>
        <v>0</v>
      </c>
      <c r="D728" s="300">
        <f>Recap!AS733</f>
        <v>0</v>
      </c>
      <c r="E728" s="301"/>
      <c r="F728" s="301"/>
      <c r="G728" s="301"/>
      <c r="H728" s="300">
        <f>Recap!AU733</f>
        <v>0</v>
      </c>
      <c r="I728" s="300">
        <f>Recap!AV733</f>
        <v>0</v>
      </c>
      <c r="J728" s="300">
        <f>Recap!AW733</f>
        <v>0</v>
      </c>
      <c r="K728" s="301"/>
      <c r="L728" s="301"/>
      <c r="M728" s="301"/>
      <c r="N728" s="300">
        <f>Recap!BB733</f>
        <v>0</v>
      </c>
      <c r="O728" s="300">
        <f>Recap!BC733</f>
        <v>0</v>
      </c>
      <c r="P728" s="300">
        <f>Recap!BD733</f>
        <v>0</v>
      </c>
      <c r="Q728" s="300"/>
      <c r="R728" s="300"/>
      <c r="S728" s="300"/>
      <c r="T728" s="300">
        <f>Recap!BF733</f>
        <v>0</v>
      </c>
      <c r="U728" s="300">
        <f>Recap!BG733</f>
        <v>0</v>
      </c>
      <c r="V728" s="300">
        <f>Recap!BH733</f>
        <v>0</v>
      </c>
      <c r="W728" s="300"/>
      <c r="X728" s="300"/>
      <c r="Y728" s="300"/>
      <c r="Z728" s="298">
        <f>Recap!AO733</f>
        <v>0</v>
      </c>
      <c r="AA728" s="302"/>
    </row>
    <row r="729" spans="1:27" s="312" customFormat="1" x14ac:dyDescent="0.25">
      <c r="A729" s="299" t="str">
        <f>Recap!D734</f>
        <v>Dw_724</v>
      </c>
      <c r="B729" s="300">
        <f>Recap!AQ734</f>
        <v>0</v>
      </c>
      <c r="C729" s="300">
        <f>Recap!AR734</f>
        <v>0</v>
      </c>
      <c r="D729" s="300">
        <f>Recap!AS734</f>
        <v>0</v>
      </c>
      <c r="E729" s="301"/>
      <c r="F729" s="301"/>
      <c r="G729" s="301"/>
      <c r="H729" s="300">
        <f>Recap!AU734</f>
        <v>0</v>
      </c>
      <c r="I729" s="300">
        <f>Recap!AV734</f>
        <v>0</v>
      </c>
      <c r="J729" s="300">
        <f>Recap!AW734</f>
        <v>0</v>
      </c>
      <c r="K729" s="301"/>
      <c r="L729" s="301"/>
      <c r="M729" s="301"/>
      <c r="N729" s="300">
        <f>Recap!BB734</f>
        <v>0</v>
      </c>
      <c r="O729" s="300">
        <f>Recap!BC734</f>
        <v>0</v>
      </c>
      <c r="P729" s="300">
        <f>Recap!BD734</f>
        <v>0</v>
      </c>
      <c r="Q729" s="300"/>
      <c r="R729" s="300"/>
      <c r="S729" s="300"/>
      <c r="T729" s="300">
        <f>Recap!BF734</f>
        <v>0</v>
      </c>
      <c r="U729" s="300">
        <f>Recap!BG734</f>
        <v>0</v>
      </c>
      <c r="V729" s="300">
        <f>Recap!BH734</f>
        <v>0</v>
      </c>
      <c r="W729" s="300"/>
      <c r="X729" s="300"/>
      <c r="Y729" s="300"/>
      <c r="Z729" s="298">
        <f>Recap!AO734</f>
        <v>0</v>
      </c>
      <c r="AA729" s="302"/>
    </row>
    <row r="730" spans="1:27" s="312" customFormat="1" x14ac:dyDescent="0.25">
      <c r="A730" s="299" t="str">
        <f>Recap!D735</f>
        <v>Dw_725</v>
      </c>
      <c r="B730" s="300">
        <f>Recap!AQ735</f>
        <v>0</v>
      </c>
      <c r="C730" s="300">
        <f>Recap!AR735</f>
        <v>0</v>
      </c>
      <c r="D730" s="300">
        <f>Recap!AS735</f>
        <v>0</v>
      </c>
      <c r="E730" s="301"/>
      <c r="F730" s="301"/>
      <c r="G730" s="301"/>
      <c r="H730" s="300">
        <f>Recap!AU735</f>
        <v>0</v>
      </c>
      <c r="I730" s="300">
        <f>Recap!AV735</f>
        <v>0</v>
      </c>
      <c r="J730" s="300">
        <f>Recap!AW735</f>
        <v>0</v>
      </c>
      <c r="K730" s="301"/>
      <c r="L730" s="301"/>
      <c r="M730" s="301"/>
      <c r="N730" s="300">
        <f>Recap!BB735</f>
        <v>0</v>
      </c>
      <c r="O730" s="300">
        <f>Recap!BC735</f>
        <v>0</v>
      </c>
      <c r="P730" s="300">
        <f>Recap!BD735</f>
        <v>0</v>
      </c>
      <c r="Q730" s="300"/>
      <c r="R730" s="300"/>
      <c r="S730" s="300"/>
      <c r="T730" s="300">
        <f>Recap!BF735</f>
        <v>0</v>
      </c>
      <c r="U730" s="300">
        <f>Recap!BG735</f>
        <v>0</v>
      </c>
      <c r="V730" s="300">
        <f>Recap!BH735</f>
        <v>0</v>
      </c>
      <c r="W730" s="300"/>
      <c r="X730" s="300"/>
      <c r="Y730" s="300"/>
      <c r="Z730" s="298">
        <f>Recap!AO735</f>
        <v>0</v>
      </c>
      <c r="AA730" s="302"/>
    </row>
    <row r="731" spans="1:27" s="312" customFormat="1" x14ac:dyDescent="0.25">
      <c r="A731" s="299" t="str">
        <f>Recap!D736</f>
        <v>Dw_726</v>
      </c>
      <c r="B731" s="300">
        <f>Recap!AQ736</f>
        <v>0</v>
      </c>
      <c r="C731" s="300">
        <f>Recap!AR736</f>
        <v>0</v>
      </c>
      <c r="D731" s="300">
        <f>Recap!AS736</f>
        <v>0</v>
      </c>
      <c r="E731" s="301"/>
      <c r="F731" s="301"/>
      <c r="G731" s="301"/>
      <c r="H731" s="300">
        <f>Recap!AU736</f>
        <v>0</v>
      </c>
      <c r="I731" s="300">
        <f>Recap!AV736</f>
        <v>0</v>
      </c>
      <c r="J731" s="300">
        <f>Recap!AW736</f>
        <v>0</v>
      </c>
      <c r="K731" s="301"/>
      <c r="L731" s="301"/>
      <c r="M731" s="301"/>
      <c r="N731" s="300">
        <f>Recap!BB736</f>
        <v>0</v>
      </c>
      <c r="O731" s="300">
        <f>Recap!BC736</f>
        <v>0</v>
      </c>
      <c r="P731" s="300">
        <f>Recap!BD736</f>
        <v>0</v>
      </c>
      <c r="Q731" s="300"/>
      <c r="R731" s="300"/>
      <c r="S731" s="300"/>
      <c r="T731" s="300">
        <f>Recap!BF736</f>
        <v>0</v>
      </c>
      <c r="U731" s="300">
        <f>Recap!BG736</f>
        <v>0</v>
      </c>
      <c r="V731" s="300">
        <f>Recap!BH736</f>
        <v>0</v>
      </c>
      <c r="W731" s="300"/>
      <c r="X731" s="300"/>
      <c r="Y731" s="300"/>
      <c r="Z731" s="298">
        <f>Recap!AO736</f>
        <v>0</v>
      </c>
      <c r="AA731" s="302"/>
    </row>
    <row r="732" spans="1:27" s="312" customFormat="1" x14ac:dyDescent="0.25">
      <c r="A732" s="299" t="str">
        <f>Recap!D737</f>
        <v>Dw_727</v>
      </c>
      <c r="B732" s="300">
        <f>Recap!AQ737</f>
        <v>0</v>
      </c>
      <c r="C732" s="300">
        <f>Recap!AR737</f>
        <v>0</v>
      </c>
      <c r="D732" s="300">
        <f>Recap!AS737</f>
        <v>0</v>
      </c>
      <c r="E732" s="301"/>
      <c r="F732" s="301"/>
      <c r="G732" s="301"/>
      <c r="H732" s="300">
        <f>Recap!AU737</f>
        <v>0</v>
      </c>
      <c r="I732" s="300">
        <f>Recap!AV737</f>
        <v>0</v>
      </c>
      <c r="J732" s="300">
        <f>Recap!AW737</f>
        <v>0</v>
      </c>
      <c r="K732" s="301"/>
      <c r="L732" s="301"/>
      <c r="M732" s="301"/>
      <c r="N732" s="300">
        <f>Recap!BB737</f>
        <v>0</v>
      </c>
      <c r="O732" s="300">
        <f>Recap!BC737</f>
        <v>0</v>
      </c>
      <c r="P732" s="300">
        <f>Recap!BD737</f>
        <v>0</v>
      </c>
      <c r="Q732" s="300"/>
      <c r="R732" s="300"/>
      <c r="S732" s="300"/>
      <c r="T732" s="300">
        <f>Recap!BF737</f>
        <v>0</v>
      </c>
      <c r="U732" s="300">
        <f>Recap!BG737</f>
        <v>0</v>
      </c>
      <c r="V732" s="300">
        <f>Recap!BH737</f>
        <v>0</v>
      </c>
      <c r="W732" s="300"/>
      <c r="X732" s="300"/>
      <c r="Y732" s="300"/>
      <c r="Z732" s="298">
        <f>Recap!AO737</f>
        <v>0</v>
      </c>
      <c r="AA732" s="302"/>
    </row>
    <row r="733" spans="1:27" s="312" customFormat="1" x14ac:dyDescent="0.25">
      <c r="A733" s="299" t="str">
        <f>Recap!D738</f>
        <v>Dw_728</v>
      </c>
      <c r="B733" s="300">
        <f>Recap!AQ738</f>
        <v>0</v>
      </c>
      <c r="C733" s="300">
        <f>Recap!AR738</f>
        <v>0</v>
      </c>
      <c r="D733" s="300">
        <f>Recap!AS738</f>
        <v>0</v>
      </c>
      <c r="E733" s="301"/>
      <c r="F733" s="301"/>
      <c r="G733" s="301"/>
      <c r="H733" s="300">
        <f>Recap!AU738</f>
        <v>0</v>
      </c>
      <c r="I733" s="300">
        <f>Recap!AV738</f>
        <v>0</v>
      </c>
      <c r="J733" s="300">
        <f>Recap!AW738</f>
        <v>0</v>
      </c>
      <c r="K733" s="301"/>
      <c r="L733" s="301"/>
      <c r="M733" s="301"/>
      <c r="N733" s="300">
        <f>Recap!BB738</f>
        <v>0</v>
      </c>
      <c r="O733" s="300">
        <f>Recap!BC738</f>
        <v>0</v>
      </c>
      <c r="P733" s="300">
        <f>Recap!BD738</f>
        <v>0</v>
      </c>
      <c r="Q733" s="300"/>
      <c r="R733" s="300"/>
      <c r="S733" s="300"/>
      <c r="T733" s="300">
        <f>Recap!BF738</f>
        <v>0</v>
      </c>
      <c r="U733" s="300">
        <f>Recap!BG738</f>
        <v>0</v>
      </c>
      <c r="V733" s="300">
        <f>Recap!BH738</f>
        <v>0</v>
      </c>
      <c r="W733" s="300"/>
      <c r="X733" s="300"/>
      <c r="Y733" s="300"/>
      <c r="Z733" s="298">
        <f>Recap!AO738</f>
        <v>0</v>
      </c>
      <c r="AA733" s="302"/>
    </row>
    <row r="734" spans="1:27" s="312" customFormat="1" x14ac:dyDescent="0.25">
      <c r="A734" s="299" t="str">
        <f>Recap!D739</f>
        <v>Dw_729</v>
      </c>
      <c r="B734" s="300">
        <f>Recap!AQ739</f>
        <v>0</v>
      </c>
      <c r="C734" s="300">
        <f>Recap!AR739</f>
        <v>0</v>
      </c>
      <c r="D734" s="300">
        <f>Recap!AS739</f>
        <v>0</v>
      </c>
      <c r="E734" s="301"/>
      <c r="F734" s="301"/>
      <c r="G734" s="301"/>
      <c r="H734" s="300">
        <f>Recap!AU739</f>
        <v>0</v>
      </c>
      <c r="I734" s="300">
        <f>Recap!AV739</f>
        <v>0</v>
      </c>
      <c r="J734" s="300">
        <f>Recap!AW739</f>
        <v>0</v>
      </c>
      <c r="K734" s="301"/>
      <c r="L734" s="301"/>
      <c r="M734" s="301"/>
      <c r="N734" s="300">
        <f>Recap!BB739</f>
        <v>0</v>
      </c>
      <c r="O734" s="300">
        <f>Recap!BC739</f>
        <v>0</v>
      </c>
      <c r="P734" s="300">
        <f>Recap!BD739</f>
        <v>0</v>
      </c>
      <c r="Q734" s="300"/>
      <c r="R734" s="300"/>
      <c r="S734" s="300"/>
      <c r="T734" s="300">
        <f>Recap!BF739</f>
        <v>0</v>
      </c>
      <c r="U734" s="300">
        <f>Recap!BG739</f>
        <v>0</v>
      </c>
      <c r="V734" s="300">
        <f>Recap!BH739</f>
        <v>0</v>
      </c>
      <c r="W734" s="300"/>
      <c r="X734" s="300"/>
      <c r="Y734" s="300"/>
      <c r="Z734" s="298">
        <f>Recap!AO739</f>
        <v>0</v>
      </c>
      <c r="AA734" s="302"/>
    </row>
    <row r="735" spans="1:27" s="312" customFormat="1" x14ac:dyDescent="0.25">
      <c r="A735" s="299" t="str">
        <f>Recap!D740</f>
        <v>Dw_730</v>
      </c>
      <c r="B735" s="300">
        <f>Recap!AQ740</f>
        <v>0</v>
      </c>
      <c r="C735" s="300">
        <f>Recap!AR740</f>
        <v>0</v>
      </c>
      <c r="D735" s="300">
        <f>Recap!AS740</f>
        <v>0</v>
      </c>
      <c r="E735" s="301"/>
      <c r="F735" s="301"/>
      <c r="G735" s="301"/>
      <c r="H735" s="300">
        <f>Recap!AU740</f>
        <v>0</v>
      </c>
      <c r="I735" s="300">
        <f>Recap!AV740</f>
        <v>0</v>
      </c>
      <c r="J735" s="300">
        <f>Recap!AW740</f>
        <v>0</v>
      </c>
      <c r="K735" s="301"/>
      <c r="L735" s="301"/>
      <c r="M735" s="301"/>
      <c r="N735" s="300">
        <f>Recap!BB740</f>
        <v>0</v>
      </c>
      <c r="O735" s="300">
        <f>Recap!BC740</f>
        <v>0</v>
      </c>
      <c r="P735" s="300">
        <f>Recap!BD740</f>
        <v>0</v>
      </c>
      <c r="Q735" s="300"/>
      <c r="R735" s="300"/>
      <c r="S735" s="300"/>
      <c r="T735" s="300">
        <f>Recap!BF740</f>
        <v>0</v>
      </c>
      <c r="U735" s="300">
        <f>Recap!BG740</f>
        <v>0</v>
      </c>
      <c r="V735" s="300">
        <f>Recap!BH740</f>
        <v>0</v>
      </c>
      <c r="W735" s="300"/>
      <c r="X735" s="300"/>
      <c r="Y735" s="300"/>
      <c r="Z735" s="298">
        <f>Recap!AO740</f>
        <v>0</v>
      </c>
      <c r="AA735" s="302"/>
    </row>
    <row r="736" spans="1:27" s="312" customFormat="1" x14ac:dyDescent="0.25">
      <c r="A736" s="299" t="str">
        <f>Recap!D741</f>
        <v>Dw_731</v>
      </c>
      <c r="B736" s="300">
        <f>Recap!AQ741</f>
        <v>0</v>
      </c>
      <c r="C736" s="300">
        <f>Recap!AR741</f>
        <v>0</v>
      </c>
      <c r="D736" s="300">
        <f>Recap!AS741</f>
        <v>0</v>
      </c>
      <c r="E736" s="301"/>
      <c r="F736" s="301"/>
      <c r="G736" s="301"/>
      <c r="H736" s="300">
        <f>Recap!AU741</f>
        <v>0</v>
      </c>
      <c r="I736" s="300">
        <f>Recap!AV741</f>
        <v>0</v>
      </c>
      <c r="J736" s="300">
        <f>Recap!AW741</f>
        <v>0</v>
      </c>
      <c r="K736" s="301"/>
      <c r="L736" s="301"/>
      <c r="M736" s="301"/>
      <c r="N736" s="300">
        <f>Recap!BB741</f>
        <v>0</v>
      </c>
      <c r="O736" s="300">
        <f>Recap!BC741</f>
        <v>0</v>
      </c>
      <c r="P736" s="300">
        <f>Recap!BD741</f>
        <v>0</v>
      </c>
      <c r="Q736" s="300"/>
      <c r="R736" s="300"/>
      <c r="S736" s="300"/>
      <c r="T736" s="300">
        <f>Recap!BF741</f>
        <v>0</v>
      </c>
      <c r="U736" s="300">
        <f>Recap!BG741</f>
        <v>0</v>
      </c>
      <c r="V736" s="300">
        <f>Recap!BH741</f>
        <v>0</v>
      </c>
      <c r="W736" s="300"/>
      <c r="X736" s="300"/>
      <c r="Y736" s="300"/>
      <c r="Z736" s="298">
        <f>Recap!AO741</f>
        <v>0</v>
      </c>
      <c r="AA736" s="302"/>
    </row>
    <row r="737" spans="1:30" s="312" customFormat="1" x14ac:dyDescent="0.25">
      <c r="A737" s="299" t="str">
        <f>Recap!D742</f>
        <v>Dw_732</v>
      </c>
      <c r="B737" s="300">
        <f>Recap!AQ742</f>
        <v>0</v>
      </c>
      <c r="C737" s="300">
        <f>Recap!AR742</f>
        <v>0</v>
      </c>
      <c r="D737" s="300">
        <f>Recap!AS742</f>
        <v>0</v>
      </c>
      <c r="E737" s="301"/>
      <c r="F737" s="301"/>
      <c r="G737" s="301"/>
      <c r="H737" s="300">
        <f>Recap!AU742</f>
        <v>0</v>
      </c>
      <c r="I737" s="300">
        <f>Recap!AV742</f>
        <v>0</v>
      </c>
      <c r="J737" s="300">
        <f>Recap!AW742</f>
        <v>0</v>
      </c>
      <c r="K737" s="301"/>
      <c r="L737" s="301"/>
      <c r="M737" s="301"/>
      <c r="N737" s="300">
        <f>Recap!BB742</f>
        <v>0</v>
      </c>
      <c r="O737" s="300">
        <f>Recap!BC742</f>
        <v>0</v>
      </c>
      <c r="P737" s="300">
        <f>Recap!BD742</f>
        <v>0</v>
      </c>
      <c r="Q737" s="300"/>
      <c r="R737" s="300"/>
      <c r="S737" s="300"/>
      <c r="T737" s="300">
        <f>Recap!BF742</f>
        <v>0</v>
      </c>
      <c r="U737" s="300">
        <f>Recap!BG742</f>
        <v>0</v>
      </c>
      <c r="V737" s="300">
        <f>Recap!BH742</f>
        <v>0</v>
      </c>
      <c r="W737" s="300"/>
      <c r="X737" s="300"/>
      <c r="Y737" s="300"/>
      <c r="Z737" s="298">
        <f>Recap!AO742</f>
        <v>0</v>
      </c>
      <c r="AA737" s="302"/>
    </row>
    <row r="738" spans="1:30" s="312" customFormat="1" x14ac:dyDescent="0.25">
      <c r="A738" s="299" t="str">
        <f>Recap!D743</f>
        <v>Dw_733</v>
      </c>
      <c r="B738" s="300">
        <f>Recap!AQ743</f>
        <v>0</v>
      </c>
      <c r="C738" s="300">
        <f>Recap!AR743</f>
        <v>0</v>
      </c>
      <c r="D738" s="300">
        <f>Recap!AS743</f>
        <v>0</v>
      </c>
      <c r="E738" s="301"/>
      <c r="F738" s="301"/>
      <c r="G738" s="301"/>
      <c r="H738" s="300">
        <f>Recap!AU743</f>
        <v>0</v>
      </c>
      <c r="I738" s="300">
        <f>Recap!AV743</f>
        <v>0</v>
      </c>
      <c r="J738" s="300">
        <f>Recap!AW743</f>
        <v>0</v>
      </c>
      <c r="K738" s="301"/>
      <c r="L738" s="301"/>
      <c r="M738" s="301"/>
      <c r="N738" s="300">
        <f>Recap!BB743</f>
        <v>0</v>
      </c>
      <c r="O738" s="300">
        <f>Recap!BC743</f>
        <v>0</v>
      </c>
      <c r="P738" s="300">
        <f>Recap!BD743</f>
        <v>0</v>
      </c>
      <c r="Q738" s="300"/>
      <c r="R738" s="300"/>
      <c r="S738" s="300"/>
      <c r="T738" s="300">
        <f>Recap!BF743</f>
        <v>0</v>
      </c>
      <c r="U738" s="300">
        <f>Recap!BG743</f>
        <v>0</v>
      </c>
      <c r="V738" s="300">
        <f>Recap!BH743</f>
        <v>0</v>
      </c>
      <c r="W738" s="300"/>
      <c r="X738" s="300"/>
      <c r="Y738" s="300"/>
      <c r="Z738" s="298">
        <f>Recap!AO743</f>
        <v>0</v>
      </c>
      <c r="AA738" s="302"/>
    </row>
    <row r="739" spans="1:30" s="312" customFormat="1" x14ac:dyDescent="0.25">
      <c r="A739" s="299" t="str">
        <f>Recap!D744</f>
        <v>Dw_734</v>
      </c>
      <c r="B739" s="300">
        <f>Recap!AQ744</f>
        <v>0</v>
      </c>
      <c r="C739" s="300">
        <f>Recap!AR744</f>
        <v>0</v>
      </c>
      <c r="D739" s="300">
        <f>Recap!AS744</f>
        <v>0</v>
      </c>
      <c r="E739" s="301"/>
      <c r="F739" s="301"/>
      <c r="G739" s="301"/>
      <c r="H739" s="300">
        <f>Recap!AU744</f>
        <v>0</v>
      </c>
      <c r="I739" s="300">
        <f>Recap!AV744</f>
        <v>0</v>
      </c>
      <c r="J739" s="300">
        <f>Recap!AW744</f>
        <v>0</v>
      </c>
      <c r="K739" s="301"/>
      <c r="L739" s="301"/>
      <c r="M739" s="301"/>
      <c r="N739" s="300">
        <f>Recap!BB744</f>
        <v>0</v>
      </c>
      <c r="O739" s="300">
        <f>Recap!BC744</f>
        <v>0</v>
      </c>
      <c r="P739" s="300">
        <f>Recap!BD744</f>
        <v>0</v>
      </c>
      <c r="Q739" s="300"/>
      <c r="R739" s="300"/>
      <c r="S739" s="300"/>
      <c r="T739" s="300">
        <f>Recap!BF744</f>
        <v>0</v>
      </c>
      <c r="U739" s="300">
        <f>Recap!BG744</f>
        <v>0</v>
      </c>
      <c r="V739" s="300">
        <f>Recap!BH744</f>
        <v>0</v>
      </c>
      <c r="W739" s="300"/>
      <c r="X739" s="300"/>
      <c r="Y739" s="300"/>
      <c r="Z739" s="298">
        <f>Recap!AO744</f>
        <v>0</v>
      </c>
      <c r="AA739" s="302"/>
    </row>
    <row r="740" spans="1:30" s="312" customFormat="1" x14ac:dyDescent="0.25">
      <c r="A740" s="299" t="str">
        <f>Recap!D745</f>
        <v>Dw_735</v>
      </c>
      <c r="B740" s="300">
        <f>Recap!AQ745</f>
        <v>0</v>
      </c>
      <c r="C740" s="300">
        <f>Recap!AR745</f>
        <v>0</v>
      </c>
      <c r="D740" s="300">
        <f>Recap!AS745</f>
        <v>0</v>
      </c>
      <c r="E740" s="301"/>
      <c r="F740" s="301"/>
      <c r="G740" s="301"/>
      <c r="H740" s="300">
        <f>Recap!AU745</f>
        <v>0</v>
      </c>
      <c r="I740" s="300">
        <f>Recap!AV745</f>
        <v>0</v>
      </c>
      <c r="J740" s="300">
        <f>Recap!AW745</f>
        <v>0</v>
      </c>
      <c r="K740" s="301"/>
      <c r="L740" s="301"/>
      <c r="M740" s="301"/>
      <c r="N740" s="300">
        <f>Recap!BB745</f>
        <v>0</v>
      </c>
      <c r="O740" s="300">
        <f>Recap!BC745</f>
        <v>0</v>
      </c>
      <c r="P740" s="300">
        <f>Recap!BD745</f>
        <v>0</v>
      </c>
      <c r="Q740" s="300"/>
      <c r="R740" s="300"/>
      <c r="S740" s="300"/>
      <c r="T740" s="300">
        <f>Recap!BF745</f>
        <v>0</v>
      </c>
      <c r="U740" s="300">
        <f>Recap!BG745</f>
        <v>0</v>
      </c>
      <c r="V740" s="300">
        <f>Recap!BH745</f>
        <v>0</v>
      </c>
      <c r="W740" s="300"/>
      <c r="X740" s="300"/>
      <c r="Y740" s="300"/>
      <c r="Z740" s="298">
        <f>Recap!AO745</f>
        <v>0</v>
      </c>
      <c r="AA740" s="302"/>
    </row>
    <row r="741" spans="1:30" s="312" customFormat="1" x14ac:dyDescent="0.25">
      <c r="A741" s="299" t="str">
        <f>Recap!D746</f>
        <v>Dw_736</v>
      </c>
      <c r="B741" s="300">
        <f>Recap!AQ746</f>
        <v>0</v>
      </c>
      <c r="C741" s="300">
        <f>Recap!AR746</f>
        <v>0</v>
      </c>
      <c r="D741" s="300">
        <f>Recap!AS746</f>
        <v>0</v>
      </c>
      <c r="E741" s="301"/>
      <c r="F741" s="301"/>
      <c r="G741" s="301"/>
      <c r="H741" s="300">
        <f>Recap!AU746</f>
        <v>0</v>
      </c>
      <c r="I741" s="300">
        <f>Recap!AV746</f>
        <v>0</v>
      </c>
      <c r="J741" s="300">
        <f>Recap!AW746</f>
        <v>0</v>
      </c>
      <c r="K741" s="301"/>
      <c r="L741" s="301"/>
      <c r="M741" s="301"/>
      <c r="N741" s="300">
        <f>Recap!BB746</f>
        <v>0</v>
      </c>
      <c r="O741" s="300">
        <f>Recap!BC746</f>
        <v>0</v>
      </c>
      <c r="P741" s="300">
        <f>Recap!BD746</f>
        <v>0</v>
      </c>
      <c r="Q741" s="300"/>
      <c r="R741" s="300"/>
      <c r="S741" s="300"/>
      <c r="T741" s="300">
        <f>Recap!BF746</f>
        <v>0</v>
      </c>
      <c r="U741" s="300">
        <f>Recap!BG746</f>
        <v>0</v>
      </c>
      <c r="V741" s="300">
        <f>Recap!BH746</f>
        <v>0</v>
      </c>
      <c r="W741" s="300"/>
      <c r="X741" s="300"/>
      <c r="Y741" s="300"/>
      <c r="Z741" s="298">
        <f>Recap!AO746</f>
        <v>0</v>
      </c>
      <c r="AA741" s="302"/>
    </row>
    <row r="742" spans="1:30" s="312" customFormat="1" x14ac:dyDescent="0.25">
      <c r="A742" s="299" t="str">
        <f>Recap!D747</f>
        <v>Dw_737</v>
      </c>
      <c r="B742" s="300">
        <f>Recap!AQ747</f>
        <v>0</v>
      </c>
      <c r="C742" s="300">
        <f>Recap!AR747</f>
        <v>0</v>
      </c>
      <c r="D742" s="300">
        <f>Recap!AS747</f>
        <v>0</v>
      </c>
      <c r="E742" s="301"/>
      <c r="F742" s="301"/>
      <c r="G742" s="301"/>
      <c r="H742" s="300">
        <f>Recap!AU747</f>
        <v>0</v>
      </c>
      <c r="I742" s="300">
        <f>Recap!AV747</f>
        <v>0</v>
      </c>
      <c r="J742" s="300">
        <f>Recap!AW747</f>
        <v>0</v>
      </c>
      <c r="K742" s="301"/>
      <c r="L742" s="301"/>
      <c r="M742" s="301"/>
      <c r="N742" s="300">
        <f>Recap!BB747</f>
        <v>0</v>
      </c>
      <c r="O742" s="300">
        <f>Recap!BC747</f>
        <v>0</v>
      </c>
      <c r="P742" s="300">
        <f>Recap!BD747</f>
        <v>0</v>
      </c>
      <c r="Q742" s="300"/>
      <c r="R742" s="300"/>
      <c r="S742" s="300"/>
      <c r="T742" s="300">
        <f>Recap!BF747</f>
        <v>0</v>
      </c>
      <c r="U742" s="300">
        <f>Recap!BG747</f>
        <v>0</v>
      </c>
      <c r="V742" s="300">
        <f>Recap!BH747</f>
        <v>0</v>
      </c>
      <c r="W742" s="300"/>
      <c r="X742" s="300"/>
      <c r="Y742" s="300"/>
      <c r="Z742" s="298">
        <f>Recap!AO747</f>
        <v>0</v>
      </c>
      <c r="AA742" s="302"/>
    </row>
    <row r="743" spans="1:30" s="312" customFormat="1" x14ac:dyDescent="0.25">
      <c r="A743" s="299" t="str">
        <f>Recap!D748</f>
        <v>Dw_738</v>
      </c>
      <c r="B743" s="300">
        <f>Recap!AQ748</f>
        <v>0</v>
      </c>
      <c r="C743" s="300">
        <f>Recap!AR748</f>
        <v>0</v>
      </c>
      <c r="D743" s="300">
        <f>Recap!AS748</f>
        <v>0</v>
      </c>
      <c r="E743" s="301"/>
      <c r="F743" s="301"/>
      <c r="G743" s="301"/>
      <c r="H743" s="300">
        <f>Recap!AU748</f>
        <v>0</v>
      </c>
      <c r="I743" s="300">
        <f>Recap!AV748</f>
        <v>0</v>
      </c>
      <c r="J743" s="300">
        <f>Recap!AW748</f>
        <v>0</v>
      </c>
      <c r="K743" s="301"/>
      <c r="L743" s="301"/>
      <c r="M743" s="301"/>
      <c r="N743" s="300">
        <f>Recap!BB748</f>
        <v>0</v>
      </c>
      <c r="O743" s="300">
        <f>Recap!BC748</f>
        <v>0</v>
      </c>
      <c r="P743" s="300">
        <f>Recap!BD748</f>
        <v>0</v>
      </c>
      <c r="Q743" s="300"/>
      <c r="R743" s="300"/>
      <c r="S743" s="300"/>
      <c r="T743" s="300">
        <f>Recap!BF748</f>
        <v>0</v>
      </c>
      <c r="U743" s="300">
        <f>Recap!BG748</f>
        <v>0</v>
      </c>
      <c r="V743" s="300">
        <f>Recap!BH748</f>
        <v>0</v>
      </c>
      <c r="W743" s="300"/>
      <c r="X743" s="300"/>
      <c r="Y743" s="300"/>
      <c r="Z743" s="298">
        <f>Recap!AO748</f>
        <v>0</v>
      </c>
      <c r="AA743" s="302"/>
    </row>
    <row r="744" spans="1:30" s="312" customFormat="1" x14ac:dyDescent="0.25">
      <c r="A744" s="299" t="str">
        <f>Recap!D749</f>
        <v>Dw_739</v>
      </c>
      <c r="B744" s="300">
        <f>Recap!AQ749</f>
        <v>0</v>
      </c>
      <c r="C744" s="300">
        <f>Recap!AR749</f>
        <v>0</v>
      </c>
      <c r="D744" s="300">
        <f>Recap!AS749</f>
        <v>0</v>
      </c>
      <c r="E744" s="301"/>
      <c r="F744" s="301"/>
      <c r="G744" s="301"/>
      <c r="H744" s="300">
        <f>Recap!AU749</f>
        <v>0</v>
      </c>
      <c r="I744" s="300">
        <f>Recap!AV749</f>
        <v>0</v>
      </c>
      <c r="J744" s="300">
        <f>Recap!AW749</f>
        <v>0</v>
      </c>
      <c r="K744" s="301"/>
      <c r="L744" s="301"/>
      <c r="M744" s="301"/>
      <c r="N744" s="300">
        <f>Recap!BB749</f>
        <v>0</v>
      </c>
      <c r="O744" s="300">
        <f>Recap!BC749</f>
        <v>0</v>
      </c>
      <c r="P744" s="300">
        <f>Recap!BD749</f>
        <v>0</v>
      </c>
      <c r="Q744" s="300"/>
      <c r="R744" s="300"/>
      <c r="S744" s="300"/>
      <c r="T744" s="300">
        <f>Recap!BF749</f>
        <v>0</v>
      </c>
      <c r="U744" s="300">
        <f>Recap!BG749</f>
        <v>0</v>
      </c>
      <c r="V744" s="300">
        <f>Recap!BH749</f>
        <v>0</v>
      </c>
      <c r="W744" s="300"/>
      <c r="X744" s="300"/>
      <c r="Y744" s="300"/>
      <c r="Z744" s="298">
        <f>Recap!AO749</f>
        <v>0</v>
      </c>
      <c r="AA744" s="302"/>
    </row>
    <row r="745" spans="1:30" s="312" customFormat="1" x14ac:dyDescent="0.25">
      <c r="A745" s="299" t="str">
        <f>Recap!D750</f>
        <v>Dw_740</v>
      </c>
      <c r="B745" s="300">
        <f>Recap!AQ750</f>
        <v>0</v>
      </c>
      <c r="C745" s="300">
        <f>Recap!AR750</f>
        <v>0</v>
      </c>
      <c r="D745" s="300">
        <f>Recap!AS750</f>
        <v>0</v>
      </c>
      <c r="E745" s="301"/>
      <c r="F745" s="301"/>
      <c r="G745" s="301"/>
      <c r="H745" s="300">
        <f>Recap!AU750</f>
        <v>0</v>
      </c>
      <c r="I745" s="300">
        <f>Recap!AV750</f>
        <v>0</v>
      </c>
      <c r="J745" s="300">
        <f>Recap!AW750</f>
        <v>0</v>
      </c>
      <c r="K745" s="301"/>
      <c r="L745" s="301"/>
      <c r="M745" s="301"/>
      <c r="N745" s="300">
        <f>Recap!BB750</f>
        <v>0</v>
      </c>
      <c r="O745" s="300">
        <f>Recap!BC750</f>
        <v>0</v>
      </c>
      <c r="P745" s="300">
        <f>Recap!BD750</f>
        <v>0</v>
      </c>
      <c r="Q745" s="300"/>
      <c r="R745" s="300"/>
      <c r="S745" s="300"/>
      <c r="T745" s="300">
        <f>Recap!BF750</f>
        <v>0</v>
      </c>
      <c r="U745" s="300">
        <f>Recap!BG750</f>
        <v>0</v>
      </c>
      <c r="V745" s="300">
        <f>Recap!BH750</f>
        <v>0</v>
      </c>
      <c r="W745" s="300"/>
      <c r="X745" s="300"/>
      <c r="Y745" s="300"/>
      <c r="Z745" s="298">
        <f>Recap!AO750</f>
        <v>0</v>
      </c>
      <c r="AA745" s="302"/>
    </row>
    <row r="746" spans="1:30" s="312" customFormat="1" x14ac:dyDescent="0.25">
      <c r="A746" s="299" t="str">
        <f>Recap!D751</f>
        <v>Dw_741</v>
      </c>
      <c r="B746" s="300">
        <f>Recap!AQ751</f>
        <v>0</v>
      </c>
      <c r="C746" s="300">
        <f>Recap!AR751</f>
        <v>0</v>
      </c>
      <c r="D746" s="300">
        <f>Recap!AS751</f>
        <v>0</v>
      </c>
      <c r="E746" s="301"/>
      <c r="F746" s="301"/>
      <c r="G746" s="301"/>
      <c r="H746" s="300">
        <f>Recap!AU751</f>
        <v>0</v>
      </c>
      <c r="I746" s="300">
        <f>Recap!AV751</f>
        <v>0</v>
      </c>
      <c r="J746" s="300">
        <f>Recap!AW751</f>
        <v>0</v>
      </c>
      <c r="K746" s="301"/>
      <c r="L746" s="301"/>
      <c r="M746" s="301"/>
      <c r="N746" s="300">
        <f>Recap!BB751</f>
        <v>0</v>
      </c>
      <c r="O746" s="300">
        <f>Recap!BC751</f>
        <v>0</v>
      </c>
      <c r="P746" s="300">
        <f>Recap!BD751</f>
        <v>0</v>
      </c>
      <c r="Q746" s="300"/>
      <c r="R746" s="300"/>
      <c r="S746" s="300"/>
      <c r="T746" s="300">
        <f>Recap!BF751</f>
        <v>0</v>
      </c>
      <c r="U746" s="300">
        <f>Recap!BG751</f>
        <v>0</v>
      </c>
      <c r="V746" s="300">
        <f>Recap!BH751</f>
        <v>0</v>
      </c>
      <c r="W746" s="300"/>
      <c r="X746" s="300"/>
      <c r="Y746" s="300"/>
      <c r="Z746" s="298">
        <f>Recap!AO751</f>
        <v>0</v>
      </c>
      <c r="AA746" s="302"/>
    </row>
    <row r="747" spans="1:30" s="312" customFormat="1" x14ac:dyDescent="0.25">
      <c r="A747" s="299" t="str">
        <f>Recap!D752</f>
        <v>Dw_742</v>
      </c>
      <c r="B747" s="300">
        <f>Recap!AQ752</f>
        <v>0</v>
      </c>
      <c r="C747" s="300">
        <f>Recap!AR752</f>
        <v>0</v>
      </c>
      <c r="D747" s="300">
        <f>Recap!AS752</f>
        <v>0</v>
      </c>
      <c r="E747" s="301"/>
      <c r="F747" s="301"/>
      <c r="G747" s="301"/>
      <c r="H747" s="300">
        <f>Recap!AU752</f>
        <v>0</v>
      </c>
      <c r="I747" s="300">
        <f>Recap!AV752</f>
        <v>0</v>
      </c>
      <c r="J747" s="300">
        <f>Recap!AW752</f>
        <v>0</v>
      </c>
      <c r="K747" s="301"/>
      <c r="L747" s="301"/>
      <c r="M747" s="301"/>
      <c r="N747" s="300">
        <f>Recap!BB752</f>
        <v>0</v>
      </c>
      <c r="O747" s="300">
        <f>Recap!BC752</f>
        <v>0</v>
      </c>
      <c r="P747" s="300">
        <f>Recap!BD752</f>
        <v>0</v>
      </c>
      <c r="Q747" s="300"/>
      <c r="R747" s="300"/>
      <c r="S747" s="300"/>
      <c r="T747" s="300">
        <f>Recap!BF752</f>
        <v>0</v>
      </c>
      <c r="U747" s="300">
        <f>Recap!BG752</f>
        <v>0</v>
      </c>
      <c r="V747" s="300">
        <f>Recap!BH752</f>
        <v>0</v>
      </c>
      <c r="W747" s="300"/>
      <c r="X747" s="300"/>
      <c r="Y747" s="300"/>
      <c r="Z747" s="298">
        <f>Recap!AO752</f>
        <v>0</v>
      </c>
      <c r="AA747" s="302"/>
    </row>
    <row r="748" spans="1:30" s="312" customFormat="1" x14ac:dyDescent="0.25">
      <c r="A748" s="299" t="str">
        <f>Recap!D753</f>
        <v>Dw_743</v>
      </c>
      <c r="B748" s="300">
        <f>Recap!AQ753</f>
        <v>0</v>
      </c>
      <c r="C748" s="300">
        <f>Recap!AR753</f>
        <v>0</v>
      </c>
      <c r="D748" s="300">
        <f>Recap!AS753</f>
        <v>0</v>
      </c>
      <c r="E748" s="301"/>
      <c r="F748" s="301"/>
      <c r="G748" s="301"/>
      <c r="H748" s="300">
        <f>Recap!AU753</f>
        <v>0</v>
      </c>
      <c r="I748" s="300">
        <f>Recap!AV753</f>
        <v>0</v>
      </c>
      <c r="J748" s="300">
        <f>Recap!AW753</f>
        <v>0</v>
      </c>
      <c r="K748" s="301"/>
      <c r="L748" s="301"/>
      <c r="M748" s="301"/>
      <c r="N748" s="300">
        <f>Recap!BB753</f>
        <v>0</v>
      </c>
      <c r="O748" s="300">
        <f>Recap!BC753</f>
        <v>0</v>
      </c>
      <c r="P748" s="300">
        <f>Recap!BD753</f>
        <v>0</v>
      </c>
      <c r="Q748" s="300"/>
      <c r="R748" s="300"/>
      <c r="S748" s="300"/>
      <c r="T748" s="300">
        <f>Recap!BF753</f>
        <v>0</v>
      </c>
      <c r="U748" s="300">
        <f>Recap!BG753</f>
        <v>0</v>
      </c>
      <c r="V748" s="300">
        <f>Recap!BH753</f>
        <v>0</v>
      </c>
      <c r="W748" s="300"/>
      <c r="X748" s="300"/>
      <c r="Y748" s="300"/>
      <c r="Z748" s="298">
        <f>Recap!AO753</f>
        <v>0</v>
      </c>
      <c r="AA748" s="302"/>
    </row>
    <row r="749" spans="1:30" s="312" customFormat="1" x14ac:dyDescent="0.25">
      <c r="A749" s="299" t="str">
        <f>Recap!D754</f>
        <v>Dw_744</v>
      </c>
      <c r="B749" s="300">
        <f>Recap!AQ754</f>
        <v>0</v>
      </c>
      <c r="C749" s="300">
        <f>Recap!AR754</f>
        <v>0</v>
      </c>
      <c r="D749" s="300">
        <f>Recap!AS754</f>
        <v>0</v>
      </c>
      <c r="E749" s="301"/>
      <c r="F749" s="301"/>
      <c r="G749" s="301"/>
      <c r="H749" s="300">
        <f>Recap!AU754</f>
        <v>0</v>
      </c>
      <c r="I749" s="300">
        <f>Recap!AV754</f>
        <v>0</v>
      </c>
      <c r="J749" s="300">
        <f>Recap!AW754</f>
        <v>0</v>
      </c>
      <c r="K749" s="301"/>
      <c r="L749" s="301"/>
      <c r="M749" s="301"/>
      <c r="N749" s="300">
        <f>Recap!BB754</f>
        <v>0</v>
      </c>
      <c r="O749" s="300">
        <f>Recap!BC754</f>
        <v>0</v>
      </c>
      <c r="P749" s="300">
        <f>Recap!BD754</f>
        <v>0</v>
      </c>
      <c r="Q749" s="300"/>
      <c r="R749" s="300"/>
      <c r="S749" s="300"/>
      <c r="T749" s="300">
        <f>Recap!BF754</f>
        <v>0</v>
      </c>
      <c r="U749" s="300">
        <f>Recap!BG754</f>
        <v>0</v>
      </c>
      <c r="V749" s="300">
        <f>Recap!BH754</f>
        <v>0</v>
      </c>
      <c r="W749" s="300"/>
      <c r="X749" s="300"/>
      <c r="Y749" s="300"/>
      <c r="Z749" s="298">
        <f>Recap!AO754</f>
        <v>0</v>
      </c>
      <c r="AA749" s="302"/>
    </row>
    <row r="750" spans="1:30" s="312" customFormat="1" x14ac:dyDescent="0.25">
      <c r="A750" s="299" t="str">
        <f>Recap!D755</f>
        <v>Dw_745</v>
      </c>
      <c r="B750" s="300">
        <f>Recap!AQ755</f>
        <v>0</v>
      </c>
      <c r="C750" s="300">
        <f>Recap!AR755</f>
        <v>0</v>
      </c>
      <c r="D750" s="300">
        <f>Recap!AS755</f>
        <v>0</v>
      </c>
      <c r="E750" s="301"/>
      <c r="F750" s="301"/>
      <c r="G750" s="301"/>
      <c r="H750" s="300">
        <f>Recap!AU755</f>
        <v>0</v>
      </c>
      <c r="I750" s="300">
        <f>Recap!AV755</f>
        <v>0</v>
      </c>
      <c r="J750" s="300">
        <f>Recap!AW755</f>
        <v>0</v>
      </c>
      <c r="K750" s="301"/>
      <c r="L750" s="301"/>
      <c r="M750" s="301"/>
      <c r="N750" s="300">
        <f>Recap!BB755</f>
        <v>0</v>
      </c>
      <c r="O750" s="300">
        <f>Recap!BC755</f>
        <v>0</v>
      </c>
      <c r="P750" s="300">
        <f>Recap!BD755</f>
        <v>0</v>
      </c>
      <c r="Q750" s="300"/>
      <c r="R750" s="300"/>
      <c r="S750" s="300"/>
      <c r="T750" s="300">
        <f>Recap!BF755</f>
        <v>0</v>
      </c>
      <c r="U750" s="300">
        <f>Recap!BG755</f>
        <v>0</v>
      </c>
      <c r="V750" s="300">
        <f>Recap!BH755</f>
        <v>0</v>
      </c>
      <c r="W750" s="300"/>
      <c r="X750" s="300"/>
      <c r="Y750" s="300"/>
      <c r="Z750" s="298">
        <f>Recap!AO755</f>
        <v>0</v>
      </c>
      <c r="AA750" s="302"/>
    </row>
    <row r="751" spans="1:30" s="312" customFormat="1" x14ac:dyDescent="0.25">
      <c r="A751" s="299" t="str">
        <f>Recap!D756</f>
        <v>Dw_746</v>
      </c>
      <c r="B751" s="300">
        <f>Recap!AQ756</f>
        <v>0</v>
      </c>
      <c r="C751" s="300">
        <f>Recap!AR756</f>
        <v>0</v>
      </c>
      <c r="D751" s="300">
        <f>Recap!AS756</f>
        <v>0</v>
      </c>
      <c r="E751" s="301"/>
      <c r="F751" s="301"/>
      <c r="G751" s="301"/>
      <c r="H751" s="300">
        <f>Recap!AU756</f>
        <v>0</v>
      </c>
      <c r="I751" s="300">
        <f>Recap!AV756</f>
        <v>0</v>
      </c>
      <c r="J751" s="300">
        <f>Recap!AW756</f>
        <v>0</v>
      </c>
      <c r="K751" s="301"/>
      <c r="L751" s="301"/>
      <c r="M751" s="301"/>
      <c r="N751" s="300">
        <f>Recap!BB756</f>
        <v>0</v>
      </c>
      <c r="O751" s="300">
        <f>Recap!BC756</f>
        <v>0</v>
      </c>
      <c r="P751" s="300">
        <f>Recap!BD756</f>
        <v>0</v>
      </c>
      <c r="Q751" s="300"/>
      <c r="R751" s="300"/>
      <c r="S751" s="300"/>
      <c r="T751" s="300">
        <f>Recap!BF756</f>
        <v>0</v>
      </c>
      <c r="U751" s="300">
        <f>Recap!BG756</f>
        <v>0</v>
      </c>
      <c r="V751" s="300">
        <f>Recap!BH756</f>
        <v>0</v>
      </c>
      <c r="W751" s="300"/>
      <c r="X751" s="300"/>
      <c r="Y751" s="300"/>
      <c r="Z751" s="298">
        <f>Recap!AO756</f>
        <v>0</v>
      </c>
      <c r="AA751" s="302"/>
      <c r="AB751" s="105"/>
      <c r="AC751" s="105"/>
      <c r="AD751" s="105"/>
    </row>
    <row r="752" spans="1:30" s="312" customFormat="1" x14ac:dyDescent="0.25">
      <c r="A752" s="299" t="str">
        <f>Recap!D757</f>
        <v>Dw_747</v>
      </c>
      <c r="B752" s="300">
        <f>Recap!AQ757</f>
        <v>0</v>
      </c>
      <c r="C752" s="300">
        <f>Recap!AR757</f>
        <v>0</v>
      </c>
      <c r="D752" s="300">
        <f>Recap!AS757</f>
        <v>0</v>
      </c>
      <c r="E752" s="301"/>
      <c r="F752" s="301"/>
      <c r="G752" s="301"/>
      <c r="H752" s="300">
        <f>Recap!AU757</f>
        <v>0</v>
      </c>
      <c r="I752" s="300">
        <f>Recap!AV757</f>
        <v>0</v>
      </c>
      <c r="J752" s="300">
        <f>Recap!AW757</f>
        <v>0</v>
      </c>
      <c r="K752" s="301"/>
      <c r="L752" s="301"/>
      <c r="M752" s="301"/>
      <c r="N752" s="300">
        <f>Recap!BB757</f>
        <v>0</v>
      </c>
      <c r="O752" s="300">
        <f>Recap!BC757</f>
        <v>0</v>
      </c>
      <c r="P752" s="300">
        <f>Recap!BD757</f>
        <v>0</v>
      </c>
      <c r="Q752" s="300"/>
      <c r="R752" s="300"/>
      <c r="S752" s="300"/>
      <c r="T752" s="300">
        <f>Recap!BF757</f>
        <v>0</v>
      </c>
      <c r="U752" s="300">
        <f>Recap!BG757</f>
        <v>0</v>
      </c>
      <c r="V752" s="300">
        <f>Recap!BH757</f>
        <v>0</v>
      </c>
      <c r="W752" s="300"/>
      <c r="X752" s="300"/>
      <c r="Y752" s="300"/>
      <c r="Z752" s="298">
        <f>Recap!AO757</f>
        <v>0</v>
      </c>
      <c r="AA752" s="302"/>
      <c r="AB752" s="105"/>
      <c r="AC752" s="105"/>
      <c r="AD752" s="105"/>
    </row>
    <row r="753" spans="1:30" s="312" customFormat="1" x14ac:dyDescent="0.25">
      <c r="A753" s="299" t="str">
        <f>Recap!D758</f>
        <v>Dw_748</v>
      </c>
      <c r="B753" s="300">
        <f>Recap!AQ758</f>
        <v>0</v>
      </c>
      <c r="C753" s="300">
        <f>Recap!AR758</f>
        <v>0</v>
      </c>
      <c r="D753" s="300">
        <f>Recap!AS758</f>
        <v>0</v>
      </c>
      <c r="E753" s="301"/>
      <c r="F753" s="301"/>
      <c r="G753" s="301"/>
      <c r="H753" s="300">
        <f>Recap!AU758</f>
        <v>0</v>
      </c>
      <c r="I753" s="300">
        <f>Recap!AV758</f>
        <v>0</v>
      </c>
      <c r="J753" s="300">
        <f>Recap!AW758</f>
        <v>0</v>
      </c>
      <c r="K753" s="301"/>
      <c r="L753" s="301"/>
      <c r="M753" s="301"/>
      <c r="N753" s="300">
        <f>Recap!BB758</f>
        <v>0</v>
      </c>
      <c r="O753" s="300">
        <f>Recap!BC758</f>
        <v>0</v>
      </c>
      <c r="P753" s="300">
        <f>Recap!BD758</f>
        <v>0</v>
      </c>
      <c r="Q753" s="300"/>
      <c r="R753" s="300"/>
      <c r="S753" s="300"/>
      <c r="T753" s="300">
        <f>Recap!BF758</f>
        <v>0</v>
      </c>
      <c r="U753" s="300">
        <f>Recap!BG758</f>
        <v>0</v>
      </c>
      <c r="V753" s="300">
        <f>Recap!BH758</f>
        <v>0</v>
      </c>
      <c r="W753" s="300"/>
      <c r="X753" s="300"/>
      <c r="Y753" s="300"/>
      <c r="Z753" s="298">
        <f>Recap!AO758</f>
        <v>0</v>
      </c>
      <c r="AA753" s="302"/>
      <c r="AB753" s="105"/>
      <c r="AC753" s="105"/>
      <c r="AD753" s="105"/>
    </row>
    <row r="754" spans="1:30" s="312" customFormat="1" x14ac:dyDescent="0.25">
      <c r="A754" s="299" t="str">
        <f>Recap!D759</f>
        <v>Dw_749</v>
      </c>
      <c r="B754" s="300">
        <f>Recap!AQ759</f>
        <v>0</v>
      </c>
      <c r="C754" s="300">
        <f>Recap!AR759</f>
        <v>0</v>
      </c>
      <c r="D754" s="300">
        <f>Recap!AS759</f>
        <v>0</v>
      </c>
      <c r="E754" s="301"/>
      <c r="F754" s="301"/>
      <c r="G754" s="301"/>
      <c r="H754" s="300">
        <f>Recap!AU759</f>
        <v>0</v>
      </c>
      <c r="I754" s="300">
        <f>Recap!AV759</f>
        <v>0</v>
      </c>
      <c r="J754" s="300">
        <f>Recap!AW759</f>
        <v>0</v>
      </c>
      <c r="K754" s="301"/>
      <c r="L754" s="301"/>
      <c r="M754" s="301"/>
      <c r="N754" s="300">
        <f>Recap!BB759</f>
        <v>0</v>
      </c>
      <c r="O754" s="300">
        <f>Recap!BC759</f>
        <v>0</v>
      </c>
      <c r="P754" s="300">
        <f>Recap!BD759</f>
        <v>0</v>
      </c>
      <c r="Q754" s="300"/>
      <c r="R754" s="300"/>
      <c r="S754" s="300"/>
      <c r="T754" s="300">
        <f>Recap!BF759</f>
        <v>0</v>
      </c>
      <c r="U754" s="300">
        <f>Recap!BG759</f>
        <v>0</v>
      </c>
      <c r="V754" s="300">
        <f>Recap!BH759</f>
        <v>0</v>
      </c>
      <c r="W754" s="300"/>
      <c r="X754" s="300"/>
      <c r="Y754" s="300"/>
      <c r="Z754" s="298">
        <f>Recap!AO759</f>
        <v>0</v>
      </c>
      <c r="AA754" s="302"/>
      <c r="AB754" s="105"/>
      <c r="AC754" s="105"/>
      <c r="AD754" s="105"/>
    </row>
    <row r="755" spans="1:30" s="312" customFormat="1" ht="15.75" customHeight="1" x14ac:dyDescent="0.25">
      <c r="A755" s="299" t="str">
        <f>Recap!D760</f>
        <v>Dw_750</v>
      </c>
      <c r="B755" s="300">
        <f>Recap!AQ760</f>
        <v>0</v>
      </c>
      <c r="C755" s="300">
        <f>Recap!AR760</f>
        <v>0</v>
      </c>
      <c r="D755" s="300">
        <f>Recap!AS760</f>
        <v>0</v>
      </c>
      <c r="E755" s="301"/>
      <c r="F755" s="301"/>
      <c r="G755" s="301"/>
      <c r="H755" s="300">
        <f>Recap!AU760</f>
        <v>0</v>
      </c>
      <c r="I755" s="300">
        <f>Recap!AV760</f>
        <v>0</v>
      </c>
      <c r="J755" s="300">
        <f>Recap!AW760</f>
        <v>0</v>
      </c>
      <c r="K755" s="301"/>
      <c r="L755" s="301"/>
      <c r="M755" s="301"/>
      <c r="N755" s="300">
        <f>Recap!BB760</f>
        <v>0</v>
      </c>
      <c r="O755" s="300">
        <f>Recap!BC760</f>
        <v>0</v>
      </c>
      <c r="P755" s="300">
        <f>Recap!BD760</f>
        <v>0</v>
      </c>
      <c r="Q755" s="300"/>
      <c r="R755" s="300"/>
      <c r="S755" s="300"/>
      <c r="T755" s="300">
        <f>Recap!BF760</f>
        <v>0</v>
      </c>
      <c r="U755" s="300">
        <f>Recap!BG760</f>
        <v>0</v>
      </c>
      <c r="V755" s="300">
        <f>Recap!BH760</f>
        <v>0</v>
      </c>
      <c r="W755" s="300"/>
      <c r="X755" s="300"/>
      <c r="Y755" s="300"/>
      <c r="Z755" s="298">
        <f>Recap!AO760</f>
        <v>0</v>
      </c>
      <c r="AA755" s="302"/>
      <c r="AB755" s="105"/>
      <c r="AC755" s="105"/>
      <c r="AD755" s="105"/>
    </row>
    <row r="756" spans="1:30" s="312" customFormat="1" x14ac:dyDescent="0.25">
      <c r="A756" s="299" t="str">
        <f>Recap!D761</f>
        <v>Dw_751</v>
      </c>
      <c r="B756" s="300">
        <f>Recap!AQ761</f>
        <v>0</v>
      </c>
      <c r="C756" s="300">
        <f>Recap!AR761</f>
        <v>0</v>
      </c>
      <c r="D756" s="300">
        <f>Recap!AS761</f>
        <v>0</v>
      </c>
      <c r="E756" s="301"/>
      <c r="F756" s="301"/>
      <c r="G756" s="301"/>
      <c r="H756" s="300">
        <f>Recap!AU761</f>
        <v>0</v>
      </c>
      <c r="I756" s="300">
        <f>Recap!AV761</f>
        <v>0</v>
      </c>
      <c r="J756" s="300">
        <f>Recap!AW761</f>
        <v>0</v>
      </c>
      <c r="K756" s="301"/>
      <c r="L756" s="301"/>
      <c r="M756" s="301"/>
      <c r="N756" s="300">
        <f>Recap!BB761</f>
        <v>0</v>
      </c>
      <c r="O756" s="300">
        <f>Recap!BC761</f>
        <v>0</v>
      </c>
      <c r="P756" s="300">
        <f>Recap!BD761</f>
        <v>0</v>
      </c>
      <c r="Q756" s="300"/>
      <c r="R756" s="300"/>
      <c r="S756" s="300"/>
      <c r="T756" s="300">
        <f>Recap!BF761</f>
        <v>0</v>
      </c>
      <c r="U756" s="300">
        <f>Recap!BG761</f>
        <v>0</v>
      </c>
      <c r="V756" s="300">
        <f>Recap!BH761</f>
        <v>0</v>
      </c>
      <c r="W756" s="300"/>
      <c r="X756" s="300"/>
      <c r="Y756" s="300"/>
      <c r="Z756" s="298">
        <f>Recap!AO761</f>
        <v>0</v>
      </c>
      <c r="AA756" s="302"/>
      <c r="AB756" s="105"/>
      <c r="AC756" s="105"/>
      <c r="AD756" s="105"/>
    </row>
    <row r="757" spans="1:30" s="312" customFormat="1" x14ac:dyDescent="0.25">
      <c r="A757" s="299" t="str">
        <f>Recap!D762</f>
        <v>Dw_752</v>
      </c>
      <c r="B757" s="300">
        <f>Recap!AQ762</f>
        <v>0</v>
      </c>
      <c r="C757" s="300">
        <f>Recap!AR762</f>
        <v>0</v>
      </c>
      <c r="D757" s="300">
        <f>Recap!AS762</f>
        <v>0</v>
      </c>
      <c r="E757" s="301"/>
      <c r="F757" s="301"/>
      <c r="G757" s="301"/>
      <c r="H757" s="300">
        <f>Recap!AU762</f>
        <v>0</v>
      </c>
      <c r="I757" s="300">
        <f>Recap!AV762</f>
        <v>0</v>
      </c>
      <c r="J757" s="300">
        <f>Recap!AW762</f>
        <v>0</v>
      </c>
      <c r="K757" s="301"/>
      <c r="L757" s="301"/>
      <c r="M757" s="301"/>
      <c r="N757" s="300">
        <f>Recap!BB762</f>
        <v>0</v>
      </c>
      <c r="O757" s="300">
        <f>Recap!BC762</f>
        <v>0</v>
      </c>
      <c r="P757" s="300">
        <f>Recap!BD762</f>
        <v>0</v>
      </c>
      <c r="Q757" s="300"/>
      <c r="R757" s="300"/>
      <c r="S757" s="300"/>
      <c r="T757" s="300">
        <f>Recap!BF762</f>
        <v>0</v>
      </c>
      <c r="U757" s="300">
        <f>Recap!BG762</f>
        <v>0</v>
      </c>
      <c r="V757" s="300">
        <f>Recap!BH762</f>
        <v>0</v>
      </c>
      <c r="W757" s="300"/>
      <c r="X757" s="300"/>
      <c r="Y757" s="300"/>
      <c r="Z757" s="298">
        <f>Recap!AO762</f>
        <v>0</v>
      </c>
      <c r="AA757" s="302"/>
      <c r="AB757" s="105"/>
      <c r="AC757" s="105"/>
      <c r="AD757" s="105"/>
    </row>
    <row r="758" spans="1:30" s="312" customFormat="1" ht="15.75" customHeight="1" x14ac:dyDescent="0.25">
      <c r="A758" s="299" t="str">
        <f>Recap!D763</f>
        <v>Dw_753</v>
      </c>
      <c r="B758" s="300">
        <f>Recap!AQ763</f>
        <v>0</v>
      </c>
      <c r="C758" s="300">
        <f>Recap!AR763</f>
        <v>0</v>
      </c>
      <c r="D758" s="300">
        <f>Recap!AS763</f>
        <v>0</v>
      </c>
      <c r="E758" s="301"/>
      <c r="F758" s="301"/>
      <c r="G758" s="301"/>
      <c r="H758" s="300">
        <f>Recap!AU763</f>
        <v>0</v>
      </c>
      <c r="I758" s="300">
        <f>Recap!AV763</f>
        <v>0</v>
      </c>
      <c r="J758" s="300">
        <f>Recap!AW763</f>
        <v>0</v>
      </c>
      <c r="K758" s="301"/>
      <c r="L758" s="301"/>
      <c r="M758" s="301"/>
      <c r="N758" s="300">
        <f>Recap!BB763</f>
        <v>0</v>
      </c>
      <c r="O758" s="300">
        <f>Recap!BC763</f>
        <v>0</v>
      </c>
      <c r="P758" s="300">
        <f>Recap!BD763</f>
        <v>0</v>
      </c>
      <c r="Q758" s="300"/>
      <c r="R758" s="300"/>
      <c r="S758" s="300"/>
      <c r="T758" s="300">
        <f>Recap!BF763</f>
        <v>0</v>
      </c>
      <c r="U758" s="300">
        <f>Recap!BG763</f>
        <v>0</v>
      </c>
      <c r="V758" s="300">
        <f>Recap!BH763</f>
        <v>0</v>
      </c>
      <c r="W758" s="300"/>
      <c r="X758" s="300"/>
      <c r="Y758" s="300"/>
      <c r="Z758" s="298">
        <f>Recap!AO763</f>
        <v>0</v>
      </c>
      <c r="AA758" s="302"/>
      <c r="AB758" s="105"/>
      <c r="AC758" s="105"/>
      <c r="AD758" s="105"/>
    </row>
    <row r="759" spans="1:30" s="312" customFormat="1" x14ac:dyDescent="0.25">
      <c r="A759" s="299" t="str">
        <f>Recap!D764</f>
        <v>Dw_754</v>
      </c>
      <c r="B759" s="300">
        <f>Recap!AQ764</f>
        <v>0</v>
      </c>
      <c r="C759" s="300">
        <f>Recap!AR764</f>
        <v>0</v>
      </c>
      <c r="D759" s="300">
        <f>Recap!AS764</f>
        <v>0</v>
      </c>
      <c r="E759" s="301"/>
      <c r="F759" s="301"/>
      <c r="G759" s="301"/>
      <c r="H759" s="300">
        <f>Recap!AU764</f>
        <v>0</v>
      </c>
      <c r="I759" s="300">
        <f>Recap!AV764</f>
        <v>0</v>
      </c>
      <c r="J759" s="300">
        <f>Recap!AW764</f>
        <v>0</v>
      </c>
      <c r="K759" s="301"/>
      <c r="L759" s="301"/>
      <c r="M759" s="301"/>
      <c r="N759" s="300">
        <f>Recap!BB764</f>
        <v>0</v>
      </c>
      <c r="O759" s="300">
        <f>Recap!BC764</f>
        <v>0</v>
      </c>
      <c r="P759" s="300">
        <f>Recap!BD764</f>
        <v>0</v>
      </c>
      <c r="Q759" s="300"/>
      <c r="R759" s="300"/>
      <c r="S759" s="300"/>
      <c r="T759" s="300">
        <f>Recap!BF764</f>
        <v>0</v>
      </c>
      <c r="U759" s="300">
        <f>Recap!BG764</f>
        <v>0</v>
      </c>
      <c r="V759" s="300">
        <f>Recap!BH764</f>
        <v>0</v>
      </c>
      <c r="W759" s="300"/>
      <c r="X759" s="300"/>
      <c r="Y759" s="300"/>
      <c r="Z759" s="298">
        <f>Recap!AO764</f>
        <v>0</v>
      </c>
      <c r="AA759" s="302"/>
      <c r="AB759" s="105"/>
      <c r="AC759" s="105"/>
      <c r="AD759" s="105"/>
    </row>
    <row r="760" spans="1:30" s="312" customFormat="1" x14ac:dyDescent="0.25">
      <c r="A760" s="299" t="str">
        <f>Recap!D765</f>
        <v>Dw_755</v>
      </c>
      <c r="B760" s="300">
        <f>Recap!AQ765</f>
        <v>0</v>
      </c>
      <c r="C760" s="300">
        <f>Recap!AR765</f>
        <v>0</v>
      </c>
      <c r="D760" s="300">
        <f>Recap!AS765</f>
        <v>0</v>
      </c>
      <c r="E760" s="301"/>
      <c r="F760" s="301"/>
      <c r="G760" s="301"/>
      <c r="H760" s="300">
        <f>Recap!AU765</f>
        <v>0</v>
      </c>
      <c r="I760" s="300">
        <f>Recap!AV765</f>
        <v>0</v>
      </c>
      <c r="J760" s="300">
        <f>Recap!AW765</f>
        <v>0</v>
      </c>
      <c r="K760" s="301"/>
      <c r="L760" s="301"/>
      <c r="M760" s="301"/>
      <c r="N760" s="300">
        <f>Recap!BB765</f>
        <v>0</v>
      </c>
      <c r="O760" s="300">
        <f>Recap!BC765</f>
        <v>0</v>
      </c>
      <c r="P760" s="300">
        <f>Recap!BD765</f>
        <v>0</v>
      </c>
      <c r="Q760" s="300"/>
      <c r="R760" s="300"/>
      <c r="S760" s="300"/>
      <c r="T760" s="300">
        <f>Recap!BF765</f>
        <v>0</v>
      </c>
      <c r="U760" s="300">
        <f>Recap!BG765</f>
        <v>0</v>
      </c>
      <c r="V760" s="300">
        <f>Recap!BH765</f>
        <v>0</v>
      </c>
      <c r="W760" s="300"/>
      <c r="X760" s="300"/>
      <c r="Y760" s="300"/>
      <c r="Z760" s="298">
        <f>Recap!AO765</f>
        <v>0</v>
      </c>
      <c r="AA760" s="302"/>
      <c r="AB760" s="105"/>
      <c r="AC760" s="105"/>
      <c r="AD760" s="105"/>
    </row>
    <row r="761" spans="1:30" s="312" customFormat="1" x14ac:dyDescent="0.25">
      <c r="A761" s="299" t="str">
        <f>Recap!D766</f>
        <v>Dw_756</v>
      </c>
      <c r="B761" s="300">
        <f>Recap!AQ766</f>
        <v>0</v>
      </c>
      <c r="C761" s="300">
        <f>Recap!AR766</f>
        <v>0</v>
      </c>
      <c r="D761" s="300">
        <f>Recap!AS766</f>
        <v>0</v>
      </c>
      <c r="E761" s="301"/>
      <c r="F761" s="301"/>
      <c r="G761" s="301"/>
      <c r="H761" s="300">
        <f>Recap!AU766</f>
        <v>0</v>
      </c>
      <c r="I761" s="300">
        <f>Recap!AV766</f>
        <v>0</v>
      </c>
      <c r="J761" s="300">
        <f>Recap!AW766</f>
        <v>0</v>
      </c>
      <c r="K761" s="301"/>
      <c r="L761" s="301"/>
      <c r="M761" s="301"/>
      <c r="N761" s="300">
        <f>Recap!BB766</f>
        <v>0</v>
      </c>
      <c r="O761" s="300">
        <f>Recap!BC766</f>
        <v>0</v>
      </c>
      <c r="P761" s="300">
        <f>Recap!BD766</f>
        <v>0</v>
      </c>
      <c r="Q761" s="300"/>
      <c r="R761" s="300"/>
      <c r="S761" s="300"/>
      <c r="T761" s="300">
        <f>Recap!BF766</f>
        <v>0</v>
      </c>
      <c r="U761" s="300">
        <f>Recap!BG766</f>
        <v>0</v>
      </c>
      <c r="V761" s="300">
        <f>Recap!BH766</f>
        <v>0</v>
      </c>
      <c r="W761" s="300"/>
      <c r="X761" s="300"/>
      <c r="Y761" s="300"/>
      <c r="Z761" s="298">
        <f>Recap!AO766</f>
        <v>0</v>
      </c>
      <c r="AA761" s="302"/>
      <c r="AB761" s="105"/>
      <c r="AC761" s="105"/>
      <c r="AD761" s="105"/>
    </row>
    <row r="762" spans="1:30" s="312" customFormat="1" x14ac:dyDescent="0.25">
      <c r="A762" s="299" t="str">
        <f>Recap!D767</f>
        <v>Dw_757</v>
      </c>
      <c r="B762" s="300">
        <f>Recap!AQ767</f>
        <v>0</v>
      </c>
      <c r="C762" s="300">
        <f>Recap!AR767</f>
        <v>0</v>
      </c>
      <c r="D762" s="300">
        <f>Recap!AS767</f>
        <v>0</v>
      </c>
      <c r="E762" s="301"/>
      <c r="F762" s="301"/>
      <c r="G762" s="301"/>
      <c r="H762" s="300">
        <f>Recap!AU767</f>
        <v>0</v>
      </c>
      <c r="I762" s="300">
        <f>Recap!AV767</f>
        <v>0</v>
      </c>
      <c r="J762" s="300">
        <f>Recap!AW767</f>
        <v>0</v>
      </c>
      <c r="K762" s="301"/>
      <c r="L762" s="301"/>
      <c r="M762" s="301"/>
      <c r="N762" s="300">
        <f>Recap!BB767</f>
        <v>0</v>
      </c>
      <c r="O762" s="300">
        <f>Recap!BC767</f>
        <v>0</v>
      </c>
      <c r="P762" s="300">
        <f>Recap!BD767</f>
        <v>0</v>
      </c>
      <c r="Q762" s="300"/>
      <c r="R762" s="300"/>
      <c r="S762" s="300"/>
      <c r="T762" s="300">
        <f>Recap!BF767</f>
        <v>0</v>
      </c>
      <c r="U762" s="300">
        <f>Recap!BG767</f>
        <v>0</v>
      </c>
      <c r="V762" s="300">
        <f>Recap!BH767</f>
        <v>0</v>
      </c>
      <c r="W762" s="300"/>
      <c r="X762" s="300"/>
      <c r="Y762" s="300"/>
      <c r="Z762" s="298">
        <f>Recap!AO767</f>
        <v>0</v>
      </c>
      <c r="AA762" s="302"/>
      <c r="AB762" s="105"/>
      <c r="AC762" s="105"/>
      <c r="AD762" s="105"/>
    </row>
    <row r="763" spans="1:30" s="312" customFormat="1" x14ac:dyDescent="0.25">
      <c r="A763" s="299" t="str">
        <f>Recap!D768</f>
        <v>Dw_758</v>
      </c>
      <c r="B763" s="300">
        <f>Recap!AQ768</f>
        <v>0</v>
      </c>
      <c r="C763" s="300">
        <f>Recap!AR768</f>
        <v>0</v>
      </c>
      <c r="D763" s="300">
        <f>Recap!AS768</f>
        <v>0</v>
      </c>
      <c r="E763" s="301"/>
      <c r="F763" s="301"/>
      <c r="G763" s="301"/>
      <c r="H763" s="300">
        <f>Recap!AU768</f>
        <v>0</v>
      </c>
      <c r="I763" s="300">
        <f>Recap!AV768</f>
        <v>0</v>
      </c>
      <c r="J763" s="300">
        <f>Recap!AW768</f>
        <v>0</v>
      </c>
      <c r="K763" s="301"/>
      <c r="L763" s="301"/>
      <c r="M763" s="301"/>
      <c r="N763" s="300">
        <f>Recap!BB768</f>
        <v>0</v>
      </c>
      <c r="O763" s="300">
        <f>Recap!BC768</f>
        <v>0</v>
      </c>
      <c r="P763" s="300">
        <f>Recap!BD768</f>
        <v>0</v>
      </c>
      <c r="Q763" s="300"/>
      <c r="R763" s="300"/>
      <c r="S763" s="300"/>
      <c r="T763" s="300">
        <f>Recap!BF768</f>
        <v>0</v>
      </c>
      <c r="U763" s="300">
        <f>Recap!BG768</f>
        <v>0</v>
      </c>
      <c r="V763" s="300">
        <f>Recap!BH768</f>
        <v>0</v>
      </c>
      <c r="W763" s="300"/>
      <c r="X763" s="300"/>
      <c r="Y763" s="300"/>
      <c r="Z763" s="298">
        <f>Recap!AO768</f>
        <v>0</v>
      </c>
      <c r="AA763" s="302"/>
      <c r="AB763" s="105"/>
      <c r="AC763" s="105"/>
      <c r="AD763" s="105"/>
    </row>
    <row r="764" spans="1:30" s="312" customFormat="1" ht="15.75" customHeight="1" x14ac:dyDescent="0.25">
      <c r="A764" s="299" t="str">
        <f>Recap!D769</f>
        <v>Dw_759</v>
      </c>
      <c r="B764" s="300">
        <f>Recap!AQ769</f>
        <v>0</v>
      </c>
      <c r="C764" s="300">
        <f>Recap!AR769</f>
        <v>0</v>
      </c>
      <c r="D764" s="300">
        <f>Recap!AS769</f>
        <v>0</v>
      </c>
      <c r="E764" s="301"/>
      <c r="F764" s="301"/>
      <c r="G764" s="301"/>
      <c r="H764" s="300">
        <f>Recap!AU769</f>
        <v>0</v>
      </c>
      <c r="I764" s="300">
        <f>Recap!AV769</f>
        <v>0</v>
      </c>
      <c r="J764" s="300">
        <f>Recap!AW769</f>
        <v>0</v>
      </c>
      <c r="K764" s="301"/>
      <c r="L764" s="301"/>
      <c r="M764" s="301"/>
      <c r="N764" s="300">
        <f>Recap!BB769</f>
        <v>0</v>
      </c>
      <c r="O764" s="300">
        <f>Recap!BC769</f>
        <v>0</v>
      </c>
      <c r="P764" s="300">
        <f>Recap!BD769</f>
        <v>0</v>
      </c>
      <c r="Q764" s="300"/>
      <c r="R764" s="300"/>
      <c r="S764" s="300"/>
      <c r="T764" s="300">
        <f>Recap!BF769</f>
        <v>0</v>
      </c>
      <c r="U764" s="300">
        <f>Recap!BG769</f>
        <v>0</v>
      </c>
      <c r="V764" s="300">
        <f>Recap!BH769</f>
        <v>0</v>
      </c>
      <c r="W764" s="300"/>
      <c r="X764" s="300"/>
      <c r="Y764" s="300"/>
      <c r="Z764" s="298">
        <f>Recap!AO769</f>
        <v>0</v>
      </c>
      <c r="AA764" s="302"/>
      <c r="AB764" s="105"/>
      <c r="AC764" s="105"/>
      <c r="AD764" s="105"/>
    </row>
    <row r="765" spans="1:30" s="312" customFormat="1" x14ac:dyDescent="0.25">
      <c r="A765" s="299" t="str">
        <f>Recap!D770</f>
        <v>Dw_760</v>
      </c>
      <c r="B765" s="300">
        <f>Recap!AQ770</f>
        <v>0</v>
      </c>
      <c r="C765" s="300">
        <f>Recap!AR770</f>
        <v>0</v>
      </c>
      <c r="D765" s="300">
        <f>Recap!AS770</f>
        <v>0</v>
      </c>
      <c r="E765" s="301"/>
      <c r="F765" s="301"/>
      <c r="G765" s="301"/>
      <c r="H765" s="300">
        <f>Recap!AU770</f>
        <v>0</v>
      </c>
      <c r="I765" s="300">
        <f>Recap!AV770</f>
        <v>0</v>
      </c>
      <c r="J765" s="300">
        <f>Recap!AW770</f>
        <v>0</v>
      </c>
      <c r="K765" s="301"/>
      <c r="L765" s="301"/>
      <c r="M765" s="301"/>
      <c r="N765" s="300">
        <f>Recap!BB770</f>
        <v>0</v>
      </c>
      <c r="O765" s="300">
        <f>Recap!BC770</f>
        <v>0</v>
      </c>
      <c r="P765" s="300">
        <f>Recap!BD770</f>
        <v>0</v>
      </c>
      <c r="Q765" s="300"/>
      <c r="R765" s="300"/>
      <c r="S765" s="300"/>
      <c r="T765" s="300">
        <f>Recap!BF770</f>
        <v>0</v>
      </c>
      <c r="U765" s="300">
        <f>Recap!BG770</f>
        <v>0</v>
      </c>
      <c r="V765" s="300">
        <f>Recap!BH770</f>
        <v>0</v>
      </c>
      <c r="W765" s="300"/>
      <c r="X765" s="300"/>
      <c r="Y765" s="300"/>
      <c r="Z765" s="298">
        <f>Recap!AO770</f>
        <v>0</v>
      </c>
      <c r="AA765" s="302"/>
      <c r="AB765" s="105"/>
      <c r="AC765" s="105"/>
      <c r="AD765" s="105"/>
    </row>
    <row r="766" spans="1:30" s="312" customFormat="1" x14ac:dyDescent="0.25">
      <c r="A766" s="299" t="str">
        <f>Recap!D771</f>
        <v>Dw_761</v>
      </c>
      <c r="B766" s="300">
        <f>Recap!AQ771</f>
        <v>0</v>
      </c>
      <c r="C766" s="300">
        <f>Recap!AR771</f>
        <v>0</v>
      </c>
      <c r="D766" s="300">
        <f>Recap!AS771</f>
        <v>0</v>
      </c>
      <c r="E766" s="301"/>
      <c r="F766" s="301"/>
      <c r="G766" s="301"/>
      <c r="H766" s="300">
        <f>Recap!AU771</f>
        <v>0</v>
      </c>
      <c r="I766" s="300">
        <f>Recap!AV771</f>
        <v>0</v>
      </c>
      <c r="J766" s="300">
        <f>Recap!AW771</f>
        <v>0</v>
      </c>
      <c r="K766" s="301"/>
      <c r="L766" s="301"/>
      <c r="M766" s="301"/>
      <c r="N766" s="300">
        <f>Recap!BB771</f>
        <v>0</v>
      </c>
      <c r="O766" s="300">
        <f>Recap!BC771</f>
        <v>0</v>
      </c>
      <c r="P766" s="300">
        <f>Recap!BD771</f>
        <v>0</v>
      </c>
      <c r="Q766" s="300"/>
      <c r="R766" s="300"/>
      <c r="S766" s="300"/>
      <c r="T766" s="300">
        <f>Recap!BF771</f>
        <v>0</v>
      </c>
      <c r="U766" s="300">
        <f>Recap!BG771</f>
        <v>0</v>
      </c>
      <c r="V766" s="300">
        <f>Recap!BH771</f>
        <v>0</v>
      </c>
      <c r="W766" s="300"/>
      <c r="X766" s="300"/>
      <c r="Y766" s="300"/>
      <c r="Z766" s="298">
        <f>Recap!AO771</f>
        <v>0</v>
      </c>
      <c r="AA766" s="302"/>
      <c r="AB766" s="105"/>
      <c r="AC766" s="105"/>
      <c r="AD766" s="105"/>
    </row>
    <row r="767" spans="1:30" s="312" customFormat="1" x14ac:dyDescent="0.25">
      <c r="A767" s="299" t="str">
        <f>Recap!D772</f>
        <v>Dw_762</v>
      </c>
      <c r="B767" s="300">
        <f>Recap!AQ772</f>
        <v>0</v>
      </c>
      <c r="C767" s="300">
        <f>Recap!AR772</f>
        <v>0</v>
      </c>
      <c r="D767" s="300">
        <f>Recap!AS772</f>
        <v>0</v>
      </c>
      <c r="E767" s="301"/>
      <c r="F767" s="301"/>
      <c r="G767" s="301"/>
      <c r="H767" s="300">
        <f>Recap!AU772</f>
        <v>0</v>
      </c>
      <c r="I767" s="300">
        <f>Recap!AV772</f>
        <v>0</v>
      </c>
      <c r="J767" s="300">
        <f>Recap!AW772</f>
        <v>0</v>
      </c>
      <c r="K767" s="301"/>
      <c r="L767" s="301"/>
      <c r="M767" s="301"/>
      <c r="N767" s="300">
        <f>Recap!BB772</f>
        <v>0</v>
      </c>
      <c r="O767" s="300">
        <f>Recap!BC772</f>
        <v>0</v>
      </c>
      <c r="P767" s="300">
        <f>Recap!BD772</f>
        <v>0</v>
      </c>
      <c r="Q767" s="300"/>
      <c r="R767" s="300"/>
      <c r="S767" s="300"/>
      <c r="T767" s="300">
        <f>Recap!BF772</f>
        <v>0</v>
      </c>
      <c r="U767" s="300">
        <f>Recap!BG772</f>
        <v>0</v>
      </c>
      <c r="V767" s="300">
        <f>Recap!BH772</f>
        <v>0</v>
      </c>
      <c r="W767" s="300"/>
      <c r="X767" s="300"/>
      <c r="Y767" s="300"/>
      <c r="Z767" s="298">
        <f>Recap!AO772</f>
        <v>0</v>
      </c>
      <c r="AA767" s="302"/>
      <c r="AB767" s="105"/>
      <c r="AC767" s="105"/>
      <c r="AD767" s="105"/>
    </row>
    <row r="768" spans="1:30" s="312" customFormat="1" x14ac:dyDescent="0.25">
      <c r="A768" s="299" t="str">
        <f>Recap!D773</f>
        <v>Dw_763</v>
      </c>
      <c r="B768" s="300">
        <f>Recap!AQ773</f>
        <v>0</v>
      </c>
      <c r="C768" s="300">
        <f>Recap!AR773</f>
        <v>0</v>
      </c>
      <c r="D768" s="300">
        <f>Recap!AS773</f>
        <v>0</v>
      </c>
      <c r="E768" s="301"/>
      <c r="F768" s="301"/>
      <c r="G768" s="301"/>
      <c r="H768" s="300">
        <f>Recap!AU773</f>
        <v>0</v>
      </c>
      <c r="I768" s="300">
        <f>Recap!AV773</f>
        <v>0</v>
      </c>
      <c r="J768" s="300">
        <f>Recap!AW773</f>
        <v>0</v>
      </c>
      <c r="K768" s="301"/>
      <c r="L768" s="301"/>
      <c r="M768" s="301"/>
      <c r="N768" s="300">
        <f>Recap!BB773</f>
        <v>0</v>
      </c>
      <c r="O768" s="300">
        <f>Recap!BC773</f>
        <v>0</v>
      </c>
      <c r="P768" s="300">
        <f>Recap!BD773</f>
        <v>0</v>
      </c>
      <c r="Q768" s="300"/>
      <c r="R768" s="300"/>
      <c r="S768" s="300"/>
      <c r="T768" s="300">
        <f>Recap!BF773</f>
        <v>0</v>
      </c>
      <c r="U768" s="300">
        <f>Recap!BG773</f>
        <v>0</v>
      </c>
      <c r="V768" s="300">
        <f>Recap!BH773</f>
        <v>0</v>
      </c>
      <c r="W768" s="300"/>
      <c r="X768" s="300"/>
      <c r="Y768" s="300"/>
      <c r="Z768" s="298">
        <f>Recap!AO773</f>
        <v>0</v>
      </c>
      <c r="AA768" s="302"/>
      <c r="AB768" s="105"/>
      <c r="AC768" s="105"/>
      <c r="AD768" s="105"/>
    </row>
    <row r="769" spans="1:30" s="312" customFormat="1" ht="15.75" customHeight="1" x14ac:dyDescent="0.25">
      <c r="A769" s="299" t="str">
        <f>Recap!D774</f>
        <v>Dw_764</v>
      </c>
      <c r="B769" s="300">
        <f>Recap!AQ774</f>
        <v>0</v>
      </c>
      <c r="C769" s="300">
        <f>Recap!AR774</f>
        <v>0</v>
      </c>
      <c r="D769" s="300">
        <f>Recap!AS774</f>
        <v>0</v>
      </c>
      <c r="E769" s="301"/>
      <c r="F769" s="301"/>
      <c r="G769" s="301"/>
      <c r="H769" s="300">
        <f>Recap!AU774</f>
        <v>0</v>
      </c>
      <c r="I769" s="300">
        <f>Recap!AV774</f>
        <v>0</v>
      </c>
      <c r="J769" s="300">
        <f>Recap!AW774</f>
        <v>0</v>
      </c>
      <c r="K769" s="301"/>
      <c r="L769" s="301"/>
      <c r="M769" s="301"/>
      <c r="N769" s="300">
        <f>Recap!BB774</f>
        <v>0</v>
      </c>
      <c r="O769" s="300">
        <f>Recap!BC774</f>
        <v>0</v>
      </c>
      <c r="P769" s="300">
        <f>Recap!BD774</f>
        <v>0</v>
      </c>
      <c r="Q769" s="300"/>
      <c r="R769" s="300"/>
      <c r="S769" s="300"/>
      <c r="T769" s="300">
        <f>Recap!BF774</f>
        <v>0</v>
      </c>
      <c r="U769" s="300">
        <f>Recap!BG774</f>
        <v>0</v>
      </c>
      <c r="V769" s="300">
        <f>Recap!BH774</f>
        <v>0</v>
      </c>
      <c r="W769" s="300"/>
      <c r="X769" s="300"/>
      <c r="Y769" s="300"/>
      <c r="Z769" s="298">
        <f>Recap!AO774</f>
        <v>0</v>
      </c>
      <c r="AA769" s="302"/>
      <c r="AB769" s="105"/>
      <c r="AC769" s="105"/>
      <c r="AD769" s="105"/>
    </row>
    <row r="770" spans="1:30" s="312" customFormat="1" ht="15.75" customHeight="1" x14ac:dyDescent="0.25">
      <c r="A770" s="299" t="str">
        <f>Recap!D775</f>
        <v>Dw_765</v>
      </c>
      <c r="B770" s="300">
        <f>Recap!AQ775</f>
        <v>0</v>
      </c>
      <c r="C770" s="300">
        <f>Recap!AR775</f>
        <v>0</v>
      </c>
      <c r="D770" s="300">
        <f>Recap!AS775</f>
        <v>0</v>
      </c>
      <c r="E770" s="301"/>
      <c r="F770" s="301"/>
      <c r="G770" s="301"/>
      <c r="H770" s="300">
        <f>Recap!AU775</f>
        <v>0</v>
      </c>
      <c r="I770" s="300">
        <f>Recap!AV775</f>
        <v>0</v>
      </c>
      <c r="J770" s="300">
        <f>Recap!AW775</f>
        <v>0</v>
      </c>
      <c r="K770" s="301"/>
      <c r="L770" s="301"/>
      <c r="M770" s="301"/>
      <c r="N770" s="300">
        <f>Recap!BB775</f>
        <v>0</v>
      </c>
      <c r="O770" s="300">
        <f>Recap!BC775</f>
        <v>0</v>
      </c>
      <c r="P770" s="300">
        <f>Recap!BD775</f>
        <v>0</v>
      </c>
      <c r="Q770" s="300"/>
      <c r="R770" s="300"/>
      <c r="S770" s="300"/>
      <c r="T770" s="300">
        <f>Recap!BF775</f>
        <v>0</v>
      </c>
      <c r="U770" s="300">
        <f>Recap!BG775</f>
        <v>0</v>
      </c>
      <c r="V770" s="300">
        <f>Recap!BH775</f>
        <v>0</v>
      </c>
      <c r="W770" s="300"/>
      <c r="X770" s="300"/>
      <c r="Y770" s="300"/>
      <c r="Z770" s="298">
        <f>Recap!AO775</f>
        <v>0</v>
      </c>
      <c r="AA770" s="302"/>
      <c r="AB770" s="105"/>
      <c r="AC770" s="105"/>
      <c r="AD770" s="105"/>
    </row>
    <row r="771" spans="1:30" s="312" customFormat="1" x14ac:dyDescent="0.25">
      <c r="A771" s="299" t="str">
        <f>Recap!D776</f>
        <v>Dw_766</v>
      </c>
      <c r="B771" s="300">
        <f>Recap!AQ776</f>
        <v>0</v>
      </c>
      <c r="C771" s="300">
        <f>Recap!AR776</f>
        <v>0</v>
      </c>
      <c r="D771" s="300">
        <f>Recap!AS776</f>
        <v>0</v>
      </c>
      <c r="E771" s="301"/>
      <c r="F771" s="301"/>
      <c r="G771" s="301"/>
      <c r="H771" s="300">
        <f>Recap!AU776</f>
        <v>0</v>
      </c>
      <c r="I771" s="300">
        <f>Recap!AV776</f>
        <v>0</v>
      </c>
      <c r="J771" s="300">
        <f>Recap!AW776</f>
        <v>0</v>
      </c>
      <c r="K771" s="301"/>
      <c r="L771" s="301"/>
      <c r="M771" s="301"/>
      <c r="N771" s="300">
        <f>Recap!BB776</f>
        <v>0</v>
      </c>
      <c r="O771" s="300">
        <f>Recap!BC776</f>
        <v>0</v>
      </c>
      <c r="P771" s="300">
        <f>Recap!BD776</f>
        <v>0</v>
      </c>
      <c r="Q771" s="300"/>
      <c r="R771" s="300"/>
      <c r="S771" s="300"/>
      <c r="T771" s="300">
        <f>Recap!BF776</f>
        <v>0</v>
      </c>
      <c r="U771" s="300">
        <f>Recap!BG776</f>
        <v>0</v>
      </c>
      <c r="V771" s="300">
        <f>Recap!BH776</f>
        <v>0</v>
      </c>
      <c r="W771" s="300"/>
      <c r="X771" s="300"/>
      <c r="Y771" s="300"/>
      <c r="Z771" s="298">
        <f>Recap!AO776</f>
        <v>0</v>
      </c>
      <c r="AA771" s="302"/>
      <c r="AB771" s="105"/>
      <c r="AC771" s="105"/>
      <c r="AD771" s="105"/>
    </row>
    <row r="772" spans="1:30" s="312" customFormat="1" x14ac:dyDescent="0.25">
      <c r="A772" s="299" t="str">
        <f>Recap!D777</f>
        <v>Dw_767</v>
      </c>
      <c r="B772" s="300">
        <f>Recap!AQ777</f>
        <v>0</v>
      </c>
      <c r="C772" s="300">
        <f>Recap!AR777</f>
        <v>0</v>
      </c>
      <c r="D772" s="300">
        <f>Recap!AS777</f>
        <v>0</v>
      </c>
      <c r="E772" s="301"/>
      <c r="F772" s="301"/>
      <c r="G772" s="301"/>
      <c r="H772" s="300">
        <f>Recap!AU777</f>
        <v>0</v>
      </c>
      <c r="I772" s="300">
        <f>Recap!AV777</f>
        <v>0</v>
      </c>
      <c r="J772" s="300">
        <f>Recap!AW777</f>
        <v>0</v>
      </c>
      <c r="K772" s="301"/>
      <c r="L772" s="301"/>
      <c r="M772" s="301"/>
      <c r="N772" s="300">
        <f>Recap!BB777</f>
        <v>0</v>
      </c>
      <c r="O772" s="300">
        <f>Recap!BC777</f>
        <v>0</v>
      </c>
      <c r="P772" s="300">
        <f>Recap!BD777</f>
        <v>0</v>
      </c>
      <c r="Q772" s="300"/>
      <c r="R772" s="300"/>
      <c r="S772" s="300"/>
      <c r="T772" s="300">
        <f>Recap!BF777</f>
        <v>0</v>
      </c>
      <c r="U772" s="300">
        <f>Recap!BG777</f>
        <v>0</v>
      </c>
      <c r="V772" s="300">
        <f>Recap!BH777</f>
        <v>0</v>
      </c>
      <c r="W772" s="300"/>
      <c r="X772" s="300"/>
      <c r="Y772" s="300"/>
      <c r="Z772" s="298">
        <f>Recap!AO777</f>
        <v>0</v>
      </c>
      <c r="AA772" s="302"/>
      <c r="AB772" s="105"/>
      <c r="AC772" s="105"/>
      <c r="AD772" s="105"/>
    </row>
    <row r="773" spans="1:30" s="312" customFormat="1" x14ac:dyDescent="0.25">
      <c r="A773" s="299" t="str">
        <f>Recap!D778</f>
        <v>Dw_768</v>
      </c>
      <c r="B773" s="300">
        <f>Recap!AQ778</f>
        <v>0</v>
      </c>
      <c r="C773" s="300">
        <f>Recap!AR778</f>
        <v>0</v>
      </c>
      <c r="D773" s="300">
        <f>Recap!AS778</f>
        <v>0</v>
      </c>
      <c r="E773" s="301"/>
      <c r="F773" s="301"/>
      <c r="G773" s="301"/>
      <c r="H773" s="300">
        <f>Recap!AU778</f>
        <v>0</v>
      </c>
      <c r="I773" s="300">
        <f>Recap!AV778</f>
        <v>0</v>
      </c>
      <c r="J773" s="300">
        <f>Recap!AW778</f>
        <v>0</v>
      </c>
      <c r="K773" s="301"/>
      <c r="L773" s="301"/>
      <c r="M773" s="301"/>
      <c r="N773" s="300">
        <f>Recap!BB778</f>
        <v>0</v>
      </c>
      <c r="O773" s="300">
        <f>Recap!BC778</f>
        <v>0</v>
      </c>
      <c r="P773" s="300">
        <f>Recap!BD778</f>
        <v>0</v>
      </c>
      <c r="Q773" s="300"/>
      <c r="R773" s="300"/>
      <c r="S773" s="300"/>
      <c r="T773" s="300">
        <f>Recap!BF778</f>
        <v>0</v>
      </c>
      <c r="U773" s="300">
        <f>Recap!BG778</f>
        <v>0</v>
      </c>
      <c r="V773" s="300">
        <f>Recap!BH778</f>
        <v>0</v>
      </c>
      <c r="W773" s="300"/>
      <c r="X773" s="300"/>
      <c r="Y773" s="300"/>
      <c r="Z773" s="298">
        <f>Recap!AO778</f>
        <v>0</v>
      </c>
      <c r="AA773" s="302"/>
      <c r="AB773" s="105"/>
      <c r="AC773" s="105"/>
      <c r="AD773" s="105"/>
    </row>
    <row r="774" spans="1:30" s="312" customFormat="1" ht="15.75" customHeight="1" x14ac:dyDescent="0.25">
      <c r="A774" s="299" t="str">
        <f>Recap!D779</f>
        <v>Dw_769</v>
      </c>
      <c r="B774" s="300">
        <f>Recap!AQ779</f>
        <v>0</v>
      </c>
      <c r="C774" s="300">
        <f>Recap!AR779</f>
        <v>0</v>
      </c>
      <c r="D774" s="300">
        <f>Recap!AS779</f>
        <v>0</v>
      </c>
      <c r="E774" s="301"/>
      <c r="F774" s="301"/>
      <c r="G774" s="301"/>
      <c r="H774" s="300">
        <f>Recap!AU779</f>
        <v>0</v>
      </c>
      <c r="I774" s="300">
        <f>Recap!AV779</f>
        <v>0</v>
      </c>
      <c r="J774" s="300">
        <f>Recap!AW779</f>
        <v>0</v>
      </c>
      <c r="K774" s="301"/>
      <c r="L774" s="301"/>
      <c r="M774" s="301"/>
      <c r="N774" s="300">
        <f>Recap!BB779</f>
        <v>0</v>
      </c>
      <c r="O774" s="300">
        <f>Recap!BC779</f>
        <v>0</v>
      </c>
      <c r="P774" s="300">
        <f>Recap!BD779</f>
        <v>0</v>
      </c>
      <c r="Q774" s="300"/>
      <c r="R774" s="300"/>
      <c r="S774" s="300"/>
      <c r="T774" s="300">
        <f>Recap!BF779</f>
        <v>0</v>
      </c>
      <c r="U774" s="300">
        <f>Recap!BG779</f>
        <v>0</v>
      </c>
      <c r="V774" s="300">
        <f>Recap!BH779</f>
        <v>0</v>
      </c>
      <c r="W774" s="300"/>
      <c r="X774" s="300"/>
      <c r="Y774" s="300"/>
      <c r="Z774" s="298">
        <f>Recap!AO779</f>
        <v>0</v>
      </c>
      <c r="AA774" s="302"/>
      <c r="AB774" s="105"/>
      <c r="AC774" s="105"/>
      <c r="AD774" s="105"/>
    </row>
    <row r="775" spans="1:30" s="312" customFormat="1" x14ac:dyDescent="0.25">
      <c r="A775" s="299" t="str">
        <f>Recap!D780</f>
        <v>Dw_770</v>
      </c>
      <c r="B775" s="300">
        <f>Recap!AQ780</f>
        <v>0</v>
      </c>
      <c r="C775" s="300">
        <f>Recap!AR780</f>
        <v>0</v>
      </c>
      <c r="D775" s="300">
        <f>Recap!AS780</f>
        <v>0</v>
      </c>
      <c r="E775" s="301"/>
      <c r="F775" s="301"/>
      <c r="G775" s="301"/>
      <c r="H775" s="300">
        <f>Recap!AU780</f>
        <v>0</v>
      </c>
      <c r="I775" s="300">
        <f>Recap!AV780</f>
        <v>0</v>
      </c>
      <c r="J775" s="300">
        <f>Recap!AW780</f>
        <v>0</v>
      </c>
      <c r="K775" s="301"/>
      <c r="L775" s="301"/>
      <c r="M775" s="301"/>
      <c r="N775" s="300">
        <f>Recap!BB780</f>
        <v>0</v>
      </c>
      <c r="O775" s="300">
        <f>Recap!BC780</f>
        <v>0</v>
      </c>
      <c r="P775" s="300">
        <f>Recap!BD780</f>
        <v>0</v>
      </c>
      <c r="Q775" s="300"/>
      <c r="R775" s="300"/>
      <c r="S775" s="300"/>
      <c r="T775" s="300">
        <f>Recap!BF780</f>
        <v>0</v>
      </c>
      <c r="U775" s="300">
        <f>Recap!BG780</f>
        <v>0</v>
      </c>
      <c r="V775" s="300">
        <f>Recap!BH780</f>
        <v>0</v>
      </c>
      <c r="W775" s="300"/>
      <c r="X775" s="300"/>
      <c r="Y775" s="300"/>
      <c r="Z775" s="298">
        <f>Recap!AO780</f>
        <v>0</v>
      </c>
      <c r="AA775" s="302"/>
      <c r="AB775" s="105"/>
      <c r="AC775" s="105"/>
      <c r="AD775" s="105"/>
    </row>
    <row r="776" spans="1:30" s="312" customFormat="1" x14ac:dyDescent="0.25">
      <c r="A776" s="299" t="str">
        <f>Recap!D781</f>
        <v>Dw_771</v>
      </c>
      <c r="B776" s="300">
        <f>Recap!AQ781</f>
        <v>0</v>
      </c>
      <c r="C776" s="300">
        <f>Recap!AR781</f>
        <v>0</v>
      </c>
      <c r="D776" s="300">
        <f>Recap!AS781</f>
        <v>0</v>
      </c>
      <c r="E776" s="301"/>
      <c r="F776" s="301"/>
      <c r="G776" s="301"/>
      <c r="H776" s="300">
        <f>Recap!AU781</f>
        <v>0</v>
      </c>
      <c r="I776" s="300">
        <f>Recap!AV781</f>
        <v>0</v>
      </c>
      <c r="J776" s="300">
        <f>Recap!AW781</f>
        <v>0</v>
      </c>
      <c r="K776" s="301"/>
      <c r="L776" s="301"/>
      <c r="M776" s="301"/>
      <c r="N776" s="300">
        <f>Recap!BB781</f>
        <v>0</v>
      </c>
      <c r="O776" s="300">
        <f>Recap!BC781</f>
        <v>0</v>
      </c>
      <c r="P776" s="300">
        <f>Recap!BD781</f>
        <v>0</v>
      </c>
      <c r="Q776" s="300"/>
      <c r="R776" s="300"/>
      <c r="S776" s="300"/>
      <c r="T776" s="300">
        <f>Recap!BF781</f>
        <v>0</v>
      </c>
      <c r="U776" s="300">
        <f>Recap!BG781</f>
        <v>0</v>
      </c>
      <c r="V776" s="300">
        <f>Recap!BH781</f>
        <v>0</v>
      </c>
      <c r="W776" s="300"/>
      <c r="X776" s="300"/>
      <c r="Y776" s="300"/>
      <c r="Z776" s="298">
        <f>Recap!AO781</f>
        <v>0</v>
      </c>
      <c r="AA776" s="302"/>
      <c r="AB776" s="105"/>
      <c r="AC776" s="105"/>
      <c r="AD776" s="105"/>
    </row>
    <row r="777" spans="1:30" s="312" customFormat="1" x14ac:dyDescent="0.25">
      <c r="A777" s="299" t="str">
        <f>Recap!D782</f>
        <v>Dw_772</v>
      </c>
      <c r="B777" s="300">
        <f>Recap!AQ782</f>
        <v>0</v>
      </c>
      <c r="C777" s="300">
        <f>Recap!AR782</f>
        <v>0</v>
      </c>
      <c r="D777" s="300">
        <f>Recap!AS782</f>
        <v>0</v>
      </c>
      <c r="E777" s="301"/>
      <c r="F777" s="301"/>
      <c r="G777" s="301"/>
      <c r="H777" s="300">
        <f>Recap!AU782</f>
        <v>0</v>
      </c>
      <c r="I777" s="300">
        <f>Recap!AV782</f>
        <v>0</v>
      </c>
      <c r="J777" s="300">
        <f>Recap!AW782</f>
        <v>0</v>
      </c>
      <c r="K777" s="301"/>
      <c r="L777" s="301"/>
      <c r="M777" s="301"/>
      <c r="N777" s="300">
        <f>Recap!BB782</f>
        <v>0</v>
      </c>
      <c r="O777" s="300">
        <f>Recap!BC782</f>
        <v>0</v>
      </c>
      <c r="P777" s="300">
        <f>Recap!BD782</f>
        <v>0</v>
      </c>
      <c r="Q777" s="300"/>
      <c r="R777" s="300"/>
      <c r="S777" s="300"/>
      <c r="T777" s="300">
        <f>Recap!BF782</f>
        <v>0</v>
      </c>
      <c r="U777" s="300">
        <f>Recap!BG782</f>
        <v>0</v>
      </c>
      <c r="V777" s="300">
        <f>Recap!BH782</f>
        <v>0</v>
      </c>
      <c r="W777" s="300"/>
      <c r="X777" s="300"/>
      <c r="Y777" s="300"/>
      <c r="Z777" s="298">
        <f>Recap!AO782</f>
        <v>0</v>
      </c>
      <c r="AA777" s="302"/>
      <c r="AB777" s="105"/>
      <c r="AC777" s="105"/>
      <c r="AD777" s="105"/>
    </row>
    <row r="778" spans="1:30" s="312" customFormat="1" x14ac:dyDescent="0.25">
      <c r="A778" s="299" t="str">
        <f>Recap!D783</f>
        <v>Dw_773</v>
      </c>
      <c r="B778" s="300">
        <f>Recap!AQ783</f>
        <v>0</v>
      </c>
      <c r="C778" s="300">
        <f>Recap!AR783</f>
        <v>0</v>
      </c>
      <c r="D778" s="300">
        <f>Recap!AS783</f>
        <v>0</v>
      </c>
      <c r="E778" s="301"/>
      <c r="F778" s="301"/>
      <c r="G778" s="301"/>
      <c r="H778" s="300">
        <f>Recap!AU783</f>
        <v>0</v>
      </c>
      <c r="I778" s="300">
        <f>Recap!AV783</f>
        <v>0</v>
      </c>
      <c r="J778" s="300">
        <f>Recap!AW783</f>
        <v>0</v>
      </c>
      <c r="K778" s="301"/>
      <c r="L778" s="301"/>
      <c r="M778" s="301"/>
      <c r="N778" s="300">
        <f>Recap!BB783</f>
        <v>0</v>
      </c>
      <c r="O778" s="300">
        <f>Recap!BC783</f>
        <v>0</v>
      </c>
      <c r="P778" s="300">
        <f>Recap!BD783</f>
        <v>0</v>
      </c>
      <c r="Q778" s="300"/>
      <c r="R778" s="300"/>
      <c r="S778" s="300"/>
      <c r="T778" s="300">
        <f>Recap!BF783</f>
        <v>0</v>
      </c>
      <c r="U778" s="300">
        <f>Recap!BG783</f>
        <v>0</v>
      </c>
      <c r="V778" s="300">
        <f>Recap!BH783</f>
        <v>0</v>
      </c>
      <c r="W778" s="300"/>
      <c r="X778" s="300"/>
      <c r="Y778" s="300"/>
      <c r="Z778" s="298">
        <f>Recap!AO783</f>
        <v>0</v>
      </c>
      <c r="AA778" s="302"/>
      <c r="AB778" s="105"/>
      <c r="AC778" s="105"/>
      <c r="AD778" s="105"/>
    </row>
    <row r="779" spans="1:30" s="312" customFormat="1" ht="15.75" customHeight="1" x14ac:dyDescent="0.25">
      <c r="A779" s="299" t="str">
        <f>Recap!D784</f>
        <v>Dw_774</v>
      </c>
      <c r="B779" s="300">
        <f>Recap!AQ784</f>
        <v>0</v>
      </c>
      <c r="C779" s="300">
        <f>Recap!AR784</f>
        <v>0</v>
      </c>
      <c r="D779" s="300">
        <f>Recap!AS784</f>
        <v>0</v>
      </c>
      <c r="E779" s="301"/>
      <c r="F779" s="301"/>
      <c r="G779" s="301"/>
      <c r="H779" s="300">
        <f>Recap!AU784</f>
        <v>0</v>
      </c>
      <c r="I779" s="300">
        <f>Recap!AV784</f>
        <v>0</v>
      </c>
      <c r="J779" s="300">
        <f>Recap!AW784</f>
        <v>0</v>
      </c>
      <c r="K779" s="301"/>
      <c r="L779" s="301"/>
      <c r="M779" s="301"/>
      <c r="N779" s="300">
        <f>Recap!BB784</f>
        <v>0</v>
      </c>
      <c r="O779" s="300">
        <f>Recap!BC784</f>
        <v>0</v>
      </c>
      <c r="P779" s="300">
        <f>Recap!BD784</f>
        <v>0</v>
      </c>
      <c r="Q779" s="300"/>
      <c r="R779" s="300"/>
      <c r="S779" s="300"/>
      <c r="T779" s="300">
        <f>Recap!BF784</f>
        <v>0</v>
      </c>
      <c r="U779" s="300">
        <f>Recap!BG784</f>
        <v>0</v>
      </c>
      <c r="V779" s="300">
        <f>Recap!BH784</f>
        <v>0</v>
      </c>
      <c r="W779" s="300"/>
      <c r="X779" s="300"/>
      <c r="Y779" s="300"/>
      <c r="Z779" s="298">
        <f>Recap!AO784</f>
        <v>0</v>
      </c>
      <c r="AA779" s="302"/>
      <c r="AB779" s="105"/>
      <c r="AC779" s="105"/>
      <c r="AD779" s="105"/>
    </row>
    <row r="780" spans="1:30" s="312" customFormat="1" ht="15.75" customHeight="1" x14ac:dyDescent="0.25">
      <c r="A780" s="299" t="str">
        <f>Recap!D785</f>
        <v>Dw_775</v>
      </c>
      <c r="B780" s="300">
        <f>Recap!AQ785</f>
        <v>0</v>
      </c>
      <c r="C780" s="300">
        <f>Recap!AR785</f>
        <v>0</v>
      </c>
      <c r="D780" s="300">
        <f>Recap!AS785</f>
        <v>0</v>
      </c>
      <c r="E780" s="301"/>
      <c r="F780" s="301"/>
      <c r="G780" s="301"/>
      <c r="H780" s="300">
        <f>Recap!AU785</f>
        <v>0</v>
      </c>
      <c r="I780" s="300">
        <f>Recap!AV785</f>
        <v>0</v>
      </c>
      <c r="J780" s="300">
        <f>Recap!AW785</f>
        <v>0</v>
      </c>
      <c r="K780" s="301"/>
      <c r="L780" s="301"/>
      <c r="M780" s="301"/>
      <c r="N780" s="300">
        <f>Recap!BB785</f>
        <v>0</v>
      </c>
      <c r="O780" s="300">
        <f>Recap!BC785</f>
        <v>0</v>
      </c>
      <c r="P780" s="300">
        <f>Recap!BD785</f>
        <v>0</v>
      </c>
      <c r="Q780" s="300"/>
      <c r="R780" s="300"/>
      <c r="S780" s="300"/>
      <c r="T780" s="300">
        <f>Recap!BF785</f>
        <v>0</v>
      </c>
      <c r="U780" s="300">
        <f>Recap!BG785</f>
        <v>0</v>
      </c>
      <c r="V780" s="300">
        <f>Recap!BH785</f>
        <v>0</v>
      </c>
      <c r="W780" s="300"/>
      <c r="X780" s="300"/>
      <c r="Y780" s="300"/>
      <c r="Z780" s="298">
        <f>Recap!AO785</f>
        <v>0</v>
      </c>
      <c r="AA780" s="302"/>
      <c r="AB780" s="105"/>
      <c r="AC780" s="105"/>
      <c r="AD780" s="105"/>
    </row>
    <row r="781" spans="1:30" s="312" customFormat="1" x14ac:dyDescent="0.25">
      <c r="A781" s="299" t="str">
        <f>Recap!D786</f>
        <v>Dw_776</v>
      </c>
      <c r="B781" s="300">
        <f>Recap!AQ786</f>
        <v>0</v>
      </c>
      <c r="C781" s="300">
        <f>Recap!AR786</f>
        <v>0</v>
      </c>
      <c r="D781" s="300">
        <f>Recap!AS786</f>
        <v>0</v>
      </c>
      <c r="E781" s="301"/>
      <c r="F781" s="301"/>
      <c r="G781" s="301"/>
      <c r="H781" s="300">
        <f>Recap!AU786</f>
        <v>0</v>
      </c>
      <c r="I781" s="300">
        <f>Recap!AV786</f>
        <v>0</v>
      </c>
      <c r="J781" s="300">
        <f>Recap!AW786</f>
        <v>0</v>
      </c>
      <c r="K781" s="301"/>
      <c r="L781" s="301"/>
      <c r="M781" s="301"/>
      <c r="N781" s="300">
        <f>Recap!BB786</f>
        <v>0</v>
      </c>
      <c r="O781" s="300">
        <f>Recap!BC786</f>
        <v>0</v>
      </c>
      <c r="P781" s="300">
        <f>Recap!BD786</f>
        <v>0</v>
      </c>
      <c r="Q781" s="300"/>
      <c r="R781" s="300"/>
      <c r="S781" s="300"/>
      <c r="T781" s="300">
        <f>Recap!BF786</f>
        <v>0</v>
      </c>
      <c r="U781" s="300">
        <f>Recap!BG786</f>
        <v>0</v>
      </c>
      <c r="V781" s="300">
        <f>Recap!BH786</f>
        <v>0</v>
      </c>
      <c r="W781" s="300"/>
      <c r="X781" s="300"/>
      <c r="Y781" s="300"/>
      <c r="Z781" s="298">
        <f>Recap!AO786</f>
        <v>0</v>
      </c>
      <c r="AA781" s="302"/>
      <c r="AB781" s="105"/>
      <c r="AC781" s="105"/>
      <c r="AD781" s="105"/>
    </row>
    <row r="782" spans="1:30" s="312" customFormat="1" x14ac:dyDescent="0.25">
      <c r="A782" s="299" t="str">
        <f>Recap!D787</f>
        <v>Dw_777</v>
      </c>
      <c r="B782" s="300">
        <f>Recap!AQ787</f>
        <v>0</v>
      </c>
      <c r="C782" s="300">
        <f>Recap!AR787</f>
        <v>0</v>
      </c>
      <c r="D782" s="300">
        <f>Recap!AS787</f>
        <v>0</v>
      </c>
      <c r="E782" s="301"/>
      <c r="F782" s="301"/>
      <c r="G782" s="301"/>
      <c r="H782" s="300">
        <f>Recap!AU787</f>
        <v>0</v>
      </c>
      <c r="I782" s="300">
        <f>Recap!AV787</f>
        <v>0</v>
      </c>
      <c r="J782" s="300">
        <f>Recap!AW787</f>
        <v>0</v>
      </c>
      <c r="K782" s="301"/>
      <c r="L782" s="301"/>
      <c r="M782" s="301"/>
      <c r="N782" s="300">
        <f>Recap!BB787</f>
        <v>0</v>
      </c>
      <c r="O782" s="300">
        <f>Recap!BC787</f>
        <v>0</v>
      </c>
      <c r="P782" s="300">
        <f>Recap!BD787</f>
        <v>0</v>
      </c>
      <c r="Q782" s="300"/>
      <c r="R782" s="300"/>
      <c r="S782" s="300"/>
      <c r="T782" s="300">
        <f>Recap!BF787</f>
        <v>0</v>
      </c>
      <c r="U782" s="300">
        <f>Recap!BG787</f>
        <v>0</v>
      </c>
      <c r="V782" s="300">
        <f>Recap!BH787</f>
        <v>0</v>
      </c>
      <c r="W782" s="300"/>
      <c r="X782" s="300"/>
      <c r="Y782" s="300"/>
      <c r="Z782" s="298">
        <f>Recap!AO787</f>
        <v>0</v>
      </c>
      <c r="AA782" s="302"/>
      <c r="AB782" s="105"/>
      <c r="AC782" s="105"/>
      <c r="AD782" s="105"/>
    </row>
    <row r="783" spans="1:30" s="312" customFormat="1" x14ac:dyDescent="0.25">
      <c r="A783" s="299" t="str">
        <f>Recap!D788</f>
        <v>Dw_778</v>
      </c>
      <c r="B783" s="300">
        <f>Recap!AQ788</f>
        <v>0</v>
      </c>
      <c r="C783" s="300">
        <f>Recap!AR788</f>
        <v>0</v>
      </c>
      <c r="D783" s="300">
        <f>Recap!AS788</f>
        <v>0</v>
      </c>
      <c r="E783" s="301"/>
      <c r="F783" s="301"/>
      <c r="G783" s="301"/>
      <c r="H783" s="300">
        <f>Recap!AU788</f>
        <v>0</v>
      </c>
      <c r="I783" s="300">
        <f>Recap!AV788</f>
        <v>0</v>
      </c>
      <c r="J783" s="300">
        <f>Recap!AW788</f>
        <v>0</v>
      </c>
      <c r="K783" s="301"/>
      <c r="L783" s="301"/>
      <c r="M783" s="301"/>
      <c r="N783" s="300">
        <f>Recap!BB788</f>
        <v>0</v>
      </c>
      <c r="O783" s="300">
        <f>Recap!BC788</f>
        <v>0</v>
      </c>
      <c r="P783" s="300">
        <f>Recap!BD788</f>
        <v>0</v>
      </c>
      <c r="Q783" s="300"/>
      <c r="R783" s="300"/>
      <c r="S783" s="300"/>
      <c r="T783" s="300">
        <f>Recap!BF788</f>
        <v>0</v>
      </c>
      <c r="U783" s="300">
        <f>Recap!BG788</f>
        <v>0</v>
      </c>
      <c r="V783" s="300">
        <f>Recap!BH788</f>
        <v>0</v>
      </c>
      <c r="W783" s="300"/>
      <c r="X783" s="300"/>
      <c r="Y783" s="300"/>
      <c r="Z783" s="298">
        <f>Recap!AO788</f>
        <v>0</v>
      </c>
      <c r="AA783" s="302"/>
      <c r="AB783" s="105"/>
      <c r="AC783" s="105"/>
      <c r="AD783" s="105"/>
    </row>
    <row r="784" spans="1:30" s="312" customFormat="1" x14ac:dyDescent="0.25">
      <c r="A784" s="299" t="str">
        <f>Recap!D789</f>
        <v>Dw_779</v>
      </c>
      <c r="B784" s="300">
        <f>Recap!AQ789</f>
        <v>0</v>
      </c>
      <c r="C784" s="300">
        <f>Recap!AR789</f>
        <v>0</v>
      </c>
      <c r="D784" s="300">
        <f>Recap!AS789</f>
        <v>0</v>
      </c>
      <c r="E784" s="301"/>
      <c r="F784" s="301"/>
      <c r="G784" s="301"/>
      <c r="H784" s="300">
        <f>Recap!AU789</f>
        <v>0</v>
      </c>
      <c r="I784" s="300">
        <f>Recap!AV789</f>
        <v>0</v>
      </c>
      <c r="J784" s="300">
        <f>Recap!AW789</f>
        <v>0</v>
      </c>
      <c r="K784" s="301"/>
      <c r="L784" s="301"/>
      <c r="M784" s="301"/>
      <c r="N784" s="300">
        <f>Recap!BB789</f>
        <v>0</v>
      </c>
      <c r="O784" s="300">
        <f>Recap!BC789</f>
        <v>0</v>
      </c>
      <c r="P784" s="300">
        <f>Recap!BD789</f>
        <v>0</v>
      </c>
      <c r="Q784" s="300"/>
      <c r="R784" s="300"/>
      <c r="S784" s="300"/>
      <c r="T784" s="300">
        <f>Recap!BF789</f>
        <v>0</v>
      </c>
      <c r="U784" s="300">
        <f>Recap!BG789</f>
        <v>0</v>
      </c>
      <c r="V784" s="300">
        <f>Recap!BH789</f>
        <v>0</v>
      </c>
      <c r="W784" s="300"/>
      <c r="X784" s="300"/>
      <c r="Y784" s="300"/>
      <c r="Z784" s="298">
        <f>Recap!AO789</f>
        <v>0</v>
      </c>
      <c r="AA784" s="302"/>
      <c r="AB784" s="105"/>
      <c r="AC784" s="105"/>
      <c r="AD784" s="105"/>
    </row>
    <row r="785" spans="1:30" s="312" customFormat="1" ht="15.75" customHeight="1" x14ac:dyDescent="0.25">
      <c r="A785" s="299" t="str">
        <f>Recap!D790</f>
        <v>Dw_780</v>
      </c>
      <c r="B785" s="300">
        <f>Recap!AQ790</f>
        <v>0</v>
      </c>
      <c r="C785" s="300">
        <f>Recap!AR790</f>
        <v>0</v>
      </c>
      <c r="D785" s="300">
        <f>Recap!AS790</f>
        <v>0</v>
      </c>
      <c r="E785" s="301"/>
      <c r="F785" s="301"/>
      <c r="G785" s="301"/>
      <c r="H785" s="300">
        <f>Recap!AU790</f>
        <v>0</v>
      </c>
      <c r="I785" s="300">
        <f>Recap!AV790</f>
        <v>0</v>
      </c>
      <c r="J785" s="300">
        <f>Recap!AW790</f>
        <v>0</v>
      </c>
      <c r="K785" s="301"/>
      <c r="L785" s="301"/>
      <c r="M785" s="301"/>
      <c r="N785" s="300">
        <f>Recap!BB790</f>
        <v>0</v>
      </c>
      <c r="O785" s="300">
        <f>Recap!BC790</f>
        <v>0</v>
      </c>
      <c r="P785" s="300">
        <f>Recap!BD790</f>
        <v>0</v>
      </c>
      <c r="Q785" s="300"/>
      <c r="R785" s="300"/>
      <c r="S785" s="300"/>
      <c r="T785" s="300">
        <f>Recap!BF790</f>
        <v>0</v>
      </c>
      <c r="U785" s="300">
        <f>Recap!BG790</f>
        <v>0</v>
      </c>
      <c r="V785" s="300">
        <f>Recap!BH790</f>
        <v>0</v>
      </c>
      <c r="W785" s="300"/>
      <c r="X785" s="300"/>
      <c r="Y785" s="300"/>
      <c r="Z785" s="298">
        <f>Recap!AO790</f>
        <v>0</v>
      </c>
      <c r="AA785" s="302"/>
      <c r="AB785" s="105"/>
      <c r="AC785" s="105"/>
      <c r="AD785" s="105"/>
    </row>
    <row r="786" spans="1:30" s="312" customFormat="1" x14ac:dyDescent="0.25">
      <c r="A786" s="299" t="str">
        <f>Recap!D791</f>
        <v>Dw_781</v>
      </c>
      <c r="B786" s="300">
        <f>Recap!AQ791</f>
        <v>0</v>
      </c>
      <c r="C786" s="300">
        <f>Recap!AR791</f>
        <v>0</v>
      </c>
      <c r="D786" s="300">
        <f>Recap!AS791</f>
        <v>0</v>
      </c>
      <c r="E786" s="301"/>
      <c r="F786" s="301"/>
      <c r="G786" s="301"/>
      <c r="H786" s="300">
        <f>Recap!AU791</f>
        <v>0</v>
      </c>
      <c r="I786" s="300">
        <f>Recap!AV791</f>
        <v>0</v>
      </c>
      <c r="J786" s="300">
        <f>Recap!AW791</f>
        <v>0</v>
      </c>
      <c r="K786" s="301"/>
      <c r="L786" s="301"/>
      <c r="M786" s="301"/>
      <c r="N786" s="300">
        <f>Recap!BB791</f>
        <v>0</v>
      </c>
      <c r="O786" s="300">
        <f>Recap!BC791</f>
        <v>0</v>
      </c>
      <c r="P786" s="300">
        <f>Recap!BD791</f>
        <v>0</v>
      </c>
      <c r="Q786" s="300"/>
      <c r="R786" s="300"/>
      <c r="S786" s="300"/>
      <c r="T786" s="300">
        <f>Recap!BF791</f>
        <v>0</v>
      </c>
      <c r="U786" s="300">
        <f>Recap!BG791</f>
        <v>0</v>
      </c>
      <c r="V786" s="300">
        <f>Recap!BH791</f>
        <v>0</v>
      </c>
      <c r="W786" s="300"/>
      <c r="X786" s="300"/>
      <c r="Y786" s="300"/>
      <c r="Z786" s="298">
        <f>Recap!AO791</f>
        <v>0</v>
      </c>
      <c r="AA786" s="302"/>
      <c r="AB786" s="105"/>
      <c r="AC786" s="105"/>
      <c r="AD786" s="105"/>
    </row>
    <row r="787" spans="1:30" s="312" customFormat="1" x14ac:dyDescent="0.25">
      <c r="A787" s="299" t="str">
        <f>Recap!D792</f>
        <v>Dw_782</v>
      </c>
      <c r="B787" s="300">
        <f>Recap!AQ792</f>
        <v>0</v>
      </c>
      <c r="C787" s="300">
        <f>Recap!AR792</f>
        <v>0</v>
      </c>
      <c r="D787" s="300">
        <f>Recap!AS792</f>
        <v>0</v>
      </c>
      <c r="E787" s="301"/>
      <c r="F787" s="301"/>
      <c r="G787" s="301"/>
      <c r="H787" s="300">
        <f>Recap!AU792</f>
        <v>0</v>
      </c>
      <c r="I787" s="300">
        <f>Recap!AV792</f>
        <v>0</v>
      </c>
      <c r="J787" s="300">
        <f>Recap!AW792</f>
        <v>0</v>
      </c>
      <c r="K787" s="301"/>
      <c r="L787" s="301"/>
      <c r="M787" s="301"/>
      <c r="N787" s="300">
        <f>Recap!BB792</f>
        <v>0</v>
      </c>
      <c r="O787" s="300">
        <f>Recap!BC792</f>
        <v>0</v>
      </c>
      <c r="P787" s="300">
        <f>Recap!BD792</f>
        <v>0</v>
      </c>
      <c r="Q787" s="300"/>
      <c r="R787" s="300"/>
      <c r="S787" s="300"/>
      <c r="T787" s="300">
        <f>Recap!BF792</f>
        <v>0</v>
      </c>
      <c r="U787" s="300">
        <f>Recap!BG792</f>
        <v>0</v>
      </c>
      <c r="V787" s="300">
        <f>Recap!BH792</f>
        <v>0</v>
      </c>
      <c r="W787" s="300"/>
      <c r="X787" s="300"/>
      <c r="Y787" s="300"/>
      <c r="Z787" s="298">
        <f>Recap!AO792</f>
        <v>0</v>
      </c>
      <c r="AA787" s="302"/>
      <c r="AB787" s="105"/>
      <c r="AC787" s="105"/>
      <c r="AD787" s="105"/>
    </row>
    <row r="788" spans="1:30" s="312" customFormat="1" ht="15.75" customHeight="1" x14ac:dyDescent="0.25">
      <c r="A788" s="299" t="str">
        <f>Recap!D793</f>
        <v>Dw_783</v>
      </c>
      <c r="B788" s="300">
        <f>Recap!AQ793</f>
        <v>0</v>
      </c>
      <c r="C788" s="300">
        <f>Recap!AR793</f>
        <v>0</v>
      </c>
      <c r="D788" s="300">
        <f>Recap!AS793</f>
        <v>0</v>
      </c>
      <c r="E788" s="301"/>
      <c r="F788" s="301"/>
      <c r="G788" s="301"/>
      <c r="H788" s="300">
        <f>Recap!AU793</f>
        <v>0</v>
      </c>
      <c r="I788" s="300">
        <f>Recap!AV793</f>
        <v>0</v>
      </c>
      <c r="J788" s="300">
        <f>Recap!AW793</f>
        <v>0</v>
      </c>
      <c r="K788" s="301"/>
      <c r="L788" s="301"/>
      <c r="M788" s="301"/>
      <c r="N788" s="300">
        <f>Recap!BB793</f>
        <v>0</v>
      </c>
      <c r="O788" s="300">
        <f>Recap!BC793</f>
        <v>0</v>
      </c>
      <c r="P788" s="300">
        <f>Recap!BD793</f>
        <v>0</v>
      </c>
      <c r="Q788" s="300"/>
      <c r="R788" s="300"/>
      <c r="S788" s="300"/>
      <c r="T788" s="300">
        <f>Recap!BF793</f>
        <v>0</v>
      </c>
      <c r="U788" s="300">
        <f>Recap!BG793</f>
        <v>0</v>
      </c>
      <c r="V788" s="300">
        <f>Recap!BH793</f>
        <v>0</v>
      </c>
      <c r="W788" s="300"/>
      <c r="X788" s="300"/>
      <c r="Y788" s="300"/>
      <c r="Z788" s="298">
        <f>Recap!AO793</f>
        <v>0</v>
      </c>
      <c r="AA788" s="302"/>
      <c r="AB788" s="105"/>
      <c r="AC788" s="105"/>
      <c r="AD788" s="105"/>
    </row>
    <row r="789" spans="1:30" s="312" customFormat="1" x14ac:dyDescent="0.25">
      <c r="A789" s="299" t="str">
        <f>Recap!D794</f>
        <v>Dw_784</v>
      </c>
      <c r="B789" s="300">
        <f>Recap!AQ794</f>
        <v>0</v>
      </c>
      <c r="C789" s="300">
        <f>Recap!AR794</f>
        <v>0</v>
      </c>
      <c r="D789" s="300">
        <f>Recap!AS794</f>
        <v>0</v>
      </c>
      <c r="E789" s="301"/>
      <c r="F789" s="301"/>
      <c r="G789" s="301"/>
      <c r="H789" s="300">
        <f>Recap!AU794</f>
        <v>0</v>
      </c>
      <c r="I789" s="300">
        <f>Recap!AV794</f>
        <v>0</v>
      </c>
      <c r="J789" s="300">
        <f>Recap!AW794</f>
        <v>0</v>
      </c>
      <c r="K789" s="301"/>
      <c r="L789" s="301"/>
      <c r="M789" s="301"/>
      <c r="N789" s="300">
        <f>Recap!BB794</f>
        <v>0</v>
      </c>
      <c r="O789" s="300">
        <f>Recap!BC794</f>
        <v>0</v>
      </c>
      <c r="P789" s="300">
        <f>Recap!BD794</f>
        <v>0</v>
      </c>
      <c r="Q789" s="300"/>
      <c r="R789" s="300"/>
      <c r="S789" s="300"/>
      <c r="T789" s="300">
        <f>Recap!BF794</f>
        <v>0</v>
      </c>
      <c r="U789" s="300">
        <f>Recap!BG794</f>
        <v>0</v>
      </c>
      <c r="V789" s="300">
        <f>Recap!BH794</f>
        <v>0</v>
      </c>
      <c r="W789" s="300"/>
      <c r="X789" s="300"/>
      <c r="Y789" s="300"/>
      <c r="Z789" s="298">
        <f>Recap!AO794</f>
        <v>0</v>
      </c>
      <c r="AA789" s="302"/>
      <c r="AB789" s="105"/>
      <c r="AC789" s="105"/>
      <c r="AD789" s="105"/>
    </row>
    <row r="790" spans="1:30" s="312" customFormat="1" x14ac:dyDescent="0.25">
      <c r="A790" s="299" t="str">
        <f>Recap!D795</f>
        <v>Dw_785</v>
      </c>
      <c r="B790" s="300">
        <f>Recap!AQ795</f>
        <v>0</v>
      </c>
      <c r="C790" s="300">
        <f>Recap!AR795</f>
        <v>0</v>
      </c>
      <c r="D790" s="300">
        <f>Recap!AS795</f>
        <v>0</v>
      </c>
      <c r="E790" s="301"/>
      <c r="F790" s="301"/>
      <c r="G790" s="301"/>
      <c r="H790" s="300">
        <f>Recap!AU795</f>
        <v>0</v>
      </c>
      <c r="I790" s="300">
        <f>Recap!AV795</f>
        <v>0</v>
      </c>
      <c r="J790" s="300">
        <f>Recap!AW795</f>
        <v>0</v>
      </c>
      <c r="K790" s="301"/>
      <c r="L790" s="301"/>
      <c r="M790" s="301"/>
      <c r="N790" s="300">
        <f>Recap!BB795</f>
        <v>0</v>
      </c>
      <c r="O790" s="300">
        <f>Recap!BC795</f>
        <v>0</v>
      </c>
      <c r="P790" s="300">
        <f>Recap!BD795</f>
        <v>0</v>
      </c>
      <c r="Q790" s="300"/>
      <c r="R790" s="300"/>
      <c r="S790" s="300"/>
      <c r="T790" s="300">
        <f>Recap!BF795</f>
        <v>0</v>
      </c>
      <c r="U790" s="300">
        <f>Recap!BG795</f>
        <v>0</v>
      </c>
      <c r="V790" s="300">
        <f>Recap!BH795</f>
        <v>0</v>
      </c>
      <c r="W790" s="300"/>
      <c r="X790" s="300"/>
      <c r="Y790" s="300"/>
      <c r="Z790" s="298">
        <f>Recap!AO795</f>
        <v>0</v>
      </c>
      <c r="AA790" s="302"/>
      <c r="AB790" s="105"/>
      <c r="AC790" s="105"/>
      <c r="AD790" s="105"/>
    </row>
    <row r="791" spans="1:30" s="312" customFormat="1" x14ac:dyDescent="0.25">
      <c r="A791" s="299" t="str">
        <f>Recap!D796</f>
        <v>Dw_786</v>
      </c>
      <c r="B791" s="300">
        <f>Recap!AQ796</f>
        <v>0</v>
      </c>
      <c r="C791" s="300">
        <f>Recap!AR796</f>
        <v>0</v>
      </c>
      <c r="D791" s="300">
        <f>Recap!AS796</f>
        <v>0</v>
      </c>
      <c r="E791" s="301"/>
      <c r="F791" s="301"/>
      <c r="G791" s="301"/>
      <c r="H791" s="300">
        <f>Recap!AU796</f>
        <v>0</v>
      </c>
      <c r="I791" s="300">
        <f>Recap!AV796</f>
        <v>0</v>
      </c>
      <c r="J791" s="300">
        <f>Recap!AW796</f>
        <v>0</v>
      </c>
      <c r="K791" s="301"/>
      <c r="L791" s="301"/>
      <c r="M791" s="301"/>
      <c r="N791" s="300">
        <f>Recap!BB796</f>
        <v>0</v>
      </c>
      <c r="O791" s="300">
        <f>Recap!BC796</f>
        <v>0</v>
      </c>
      <c r="P791" s="300">
        <f>Recap!BD796</f>
        <v>0</v>
      </c>
      <c r="Q791" s="300"/>
      <c r="R791" s="300"/>
      <c r="S791" s="300"/>
      <c r="T791" s="300">
        <f>Recap!BF796</f>
        <v>0</v>
      </c>
      <c r="U791" s="300">
        <f>Recap!BG796</f>
        <v>0</v>
      </c>
      <c r="V791" s="300">
        <f>Recap!BH796</f>
        <v>0</v>
      </c>
      <c r="W791" s="300"/>
      <c r="X791" s="300"/>
      <c r="Y791" s="300"/>
      <c r="Z791" s="298">
        <f>Recap!AO796</f>
        <v>0</v>
      </c>
      <c r="AA791" s="302"/>
      <c r="AB791" s="105"/>
      <c r="AC791" s="105"/>
      <c r="AD791" s="105"/>
    </row>
    <row r="792" spans="1:30" s="312" customFormat="1" x14ac:dyDescent="0.25">
      <c r="A792" s="299" t="str">
        <f>Recap!D797</f>
        <v>Dw_787</v>
      </c>
      <c r="B792" s="300">
        <f>Recap!AQ797</f>
        <v>0</v>
      </c>
      <c r="C792" s="300">
        <f>Recap!AR797</f>
        <v>0</v>
      </c>
      <c r="D792" s="300">
        <f>Recap!AS797</f>
        <v>0</v>
      </c>
      <c r="E792" s="301"/>
      <c r="F792" s="301"/>
      <c r="G792" s="301"/>
      <c r="H792" s="300">
        <f>Recap!AU797</f>
        <v>0</v>
      </c>
      <c r="I792" s="300">
        <f>Recap!AV797</f>
        <v>0</v>
      </c>
      <c r="J792" s="300">
        <f>Recap!AW797</f>
        <v>0</v>
      </c>
      <c r="K792" s="301"/>
      <c r="L792" s="301"/>
      <c r="M792" s="301"/>
      <c r="N792" s="300">
        <f>Recap!BB797</f>
        <v>0</v>
      </c>
      <c r="O792" s="300">
        <f>Recap!BC797</f>
        <v>0</v>
      </c>
      <c r="P792" s="300">
        <f>Recap!BD797</f>
        <v>0</v>
      </c>
      <c r="Q792" s="300"/>
      <c r="R792" s="300"/>
      <c r="S792" s="300"/>
      <c r="T792" s="300">
        <f>Recap!BF797</f>
        <v>0</v>
      </c>
      <c r="U792" s="300">
        <f>Recap!BG797</f>
        <v>0</v>
      </c>
      <c r="V792" s="300">
        <f>Recap!BH797</f>
        <v>0</v>
      </c>
      <c r="W792" s="300"/>
      <c r="X792" s="300"/>
      <c r="Y792" s="300"/>
      <c r="Z792" s="298">
        <f>Recap!AO797</f>
        <v>0</v>
      </c>
      <c r="AA792" s="302"/>
      <c r="AB792" s="105"/>
      <c r="AC792" s="105"/>
      <c r="AD792" s="105"/>
    </row>
    <row r="793" spans="1:30" s="312" customFormat="1" x14ac:dyDescent="0.25">
      <c r="A793" s="299" t="str">
        <f>Recap!D798</f>
        <v>Dw_788</v>
      </c>
      <c r="B793" s="300">
        <f>Recap!AQ798</f>
        <v>0</v>
      </c>
      <c r="C793" s="300">
        <f>Recap!AR798</f>
        <v>0</v>
      </c>
      <c r="D793" s="300">
        <f>Recap!AS798</f>
        <v>0</v>
      </c>
      <c r="E793" s="301"/>
      <c r="F793" s="301"/>
      <c r="G793" s="301"/>
      <c r="H793" s="300">
        <f>Recap!AU798</f>
        <v>0</v>
      </c>
      <c r="I793" s="300">
        <f>Recap!AV798</f>
        <v>0</v>
      </c>
      <c r="J793" s="300">
        <f>Recap!AW798</f>
        <v>0</v>
      </c>
      <c r="K793" s="301"/>
      <c r="L793" s="301"/>
      <c r="M793" s="301"/>
      <c r="N793" s="300">
        <f>Recap!BB798</f>
        <v>0</v>
      </c>
      <c r="O793" s="300">
        <f>Recap!BC798</f>
        <v>0</v>
      </c>
      <c r="P793" s="300">
        <f>Recap!BD798</f>
        <v>0</v>
      </c>
      <c r="Q793" s="300"/>
      <c r="R793" s="300"/>
      <c r="S793" s="300"/>
      <c r="T793" s="300">
        <f>Recap!BF798</f>
        <v>0</v>
      </c>
      <c r="U793" s="300">
        <f>Recap!BG798</f>
        <v>0</v>
      </c>
      <c r="V793" s="300">
        <f>Recap!BH798</f>
        <v>0</v>
      </c>
      <c r="W793" s="300"/>
      <c r="X793" s="300"/>
      <c r="Y793" s="300"/>
      <c r="Z793" s="298">
        <f>Recap!AO798</f>
        <v>0</v>
      </c>
      <c r="AA793" s="302"/>
      <c r="AB793" s="105"/>
      <c r="AC793" s="105"/>
      <c r="AD793" s="105"/>
    </row>
    <row r="794" spans="1:30" s="312" customFormat="1" x14ac:dyDescent="0.25">
      <c r="A794" s="299" t="str">
        <f>Recap!D799</f>
        <v>Dw_789</v>
      </c>
      <c r="B794" s="300">
        <f>Recap!AQ799</f>
        <v>0</v>
      </c>
      <c r="C794" s="300">
        <f>Recap!AR799</f>
        <v>0</v>
      </c>
      <c r="D794" s="300">
        <f>Recap!AS799</f>
        <v>0</v>
      </c>
      <c r="E794" s="301"/>
      <c r="F794" s="301"/>
      <c r="G794" s="301"/>
      <c r="H794" s="300">
        <f>Recap!AU799</f>
        <v>0</v>
      </c>
      <c r="I794" s="300">
        <f>Recap!AV799</f>
        <v>0</v>
      </c>
      <c r="J794" s="300">
        <f>Recap!AW799</f>
        <v>0</v>
      </c>
      <c r="K794" s="301"/>
      <c r="L794" s="301"/>
      <c r="M794" s="301"/>
      <c r="N794" s="300">
        <f>Recap!BB799</f>
        <v>0</v>
      </c>
      <c r="O794" s="300">
        <f>Recap!BC799</f>
        <v>0</v>
      </c>
      <c r="P794" s="300">
        <f>Recap!BD799</f>
        <v>0</v>
      </c>
      <c r="Q794" s="300"/>
      <c r="R794" s="300"/>
      <c r="S794" s="300"/>
      <c r="T794" s="300">
        <f>Recap!BF799</f>
        <v>0</v>
      </c>
      <c r="U794" s="300">
        <f>Recap!BG799</f>
        <v>0</v>
      </c>
      <c r="V794" s="300">
        <f>Recap!BH799</f>
        <v>0</v>
      </c>
      <c r="W794" s="300"/>
      <c r="X794" s="300"/>
      <c r="Y794" s="300"/>
      <c r="Z794" s="298">
        <f>Recap!AO799</f>
        <v>0</v>
      </c>
      <c r="AA794" s="302"/>
      <c r="AB794" s="105"/>
      <c r="AC794" s="105"/>
      <c r="AD794" s="105"/>
    </row>
    <row r="795" spans="1:30" s="312" customFormat="1" x14ac:dyDescent="0.25">
      <c r="A795" s="299" t="str">
        <f>Recap!D800</f>
        <v>Dw_790</v>
      </c>
      <c r="B795" s="300">
        <f>Recap!AQ800</f>
        <v>0</v>
      </c>
      <c r="C795" s="300">
        <f>Recap!AR800</f>
        <v>0</v>
      </c>
      <c r="D795" s="300">
        <f>Recap!AS800</f>
        <v>0</v>
      </c>
      <c r="E795" s="301"/>
      <c r="F795" s="301"/>
      <c r="G795" s="301"/>
      <c r="H795" s="300">
        <f>Recap!AU800</f>
        <v>0</v>
      </c>
      <c r="I795" s="300">
        <f>Recap!AV800</f>
        <v>0</v>
      </c>
      <c r="J795" s="300">
        <f>Recap!AW800</f>
        <v>0</v>
      </c>
      <c r="K795" s="301"/>
      <c r="L795" s="301"/>
      <c r="M795" s="301"/>
      <c r="N795" s="300">
        <f>Recap!BB800</f>
        <v>0</v>
      </c>
      <c r="O795" s="300">
        <f>Recap!BC800</f>
        <v>0</v>
      </c>
      <c r="P795" s="300">
        <f>Recap!BD800</f>
        <v>0</v>
      </c>
      <c r="Q795" s="300"/>
      <c r="R795" s="300"/>
      <c r="S795" s="300"/>
      <c r="T795" s="300">
        <f>Recap!BF800</f>
        <v>0</v>
      </c>
      <c r="U795" s="300">
        <f>Recap!BG800</f>
        <v>0</v>
      </c>
      <c r="V795" s="300">
        <f>Recap!BH800</f>
        <v>0</v>
      </c>
      <c r="W795" s="300"/>
      <c r="X795" s="300"/>
      <c r="Y795" s="300"/>
      <c r="Z795" s="298">
        <f>Recap!AO800</f>
        <v>0</v>
      </c>
      <c r="AA795" s="302"/>
      <c r="AB795" s="105"/>
      <c r="AC795" s="105"/>
      <c r="AD795" s="105"/>
    </row>
    <row r="796" spans="1:30" s="312" customFormat="1" x14ac:dyDescent="0.25">
      <c r="A796" s="299" t="str">
        <f>Recap!D801</f>
        <v>Dw_791</v>
      </c>
      <c r="B796" s="300">
        <f>Recap!AQ801</f>
        <v>0</v>
      </c>
      <c r="C796" s="300">
        <f>Recap!AR801</f>
        <v>0</v>
      </c>
      <c r="D796" s="300">
        <f>Recap!AS801</f>
        <v>0</v>
      </c>
      <c r="E796" s="301"/>
      <c r="F796" s="301"/>
      <c r="G796" s="301"/>
      <c r="H796" s="300">
        <f>Recap!AU801</f>
        <v>0</v>
      </c>
      <c r="I796" s="300">
        <f>Recap!AV801</f>
        <v>0</v>
      </c>
      <c r="J796" s="300">
        <f>Recap!AW801</f>
        <v>0</v>
      </c>
      <c r="K796" s="301"/>
      <c r="L796" s="301"/>
      <c r="M796" s="301"/>
      <c r="N796" s="300">
        <f>Recap!BB801</f>
        <v>0</v>
      </c>
      <c r="O796" s="300">
        <f>Recap!BC801</f>
        <v>0</v>
      </c>
      <c r="P796" s="300">
        <f>Recap!BD801</f>
        <v>0</v>
      </c>
      <c r="Q796" s="300"/>
      <c r="R796" s="300"/>
      <c r="S796" s="300"/>
      <c r="T796" s="300">
        <f>Recap!BF801</f>
        <v>0</v>
      </c>
      <c r="U796" s="300">
        <f>Recap!BG801</f>
        <v>0</v>
      </c>
      <c r="V796" s="300">
        <f>Recap!BH801</f>
        <v>0</v>
      </c>
      <c r="W796" s="300"/>
      <c r="X796" s="300"/>
      <c r="Y796" s="300"/>
      <c r="Z796" s="298">
        <f>Recap!AO801</f>
        <v>0</v>
      </c>
      <c r="AA796" s="302"/>
      <c r="AB796" s="105"/>
      <c r="AC796" s="105"/>
      <c r="AD796" s="105"/>
    </row>
    <row r="797" spans="1:30" s="312" customFormat="1" ht="15.75" customHeight="1" x14ac:dyDescent="0.25">
      <c r="A797" s="299" t="str">
        <f>Recap!D802</f>
        <v>Dw_792</v>
      </c>
      <c r="B797" s="300">
        <f>Recap!AQ802</f>
        <v>0</v>
      </c>
      <c r="C797" s="300">
        <f>Recap!AR802</f>
        <v>0</v>
      </c>
      <c r="D797" s="300">
        <f>Recap!AS802</f>
        <v>0</v>
      </c>
      <c r="E797" s="301"/>
      <c r="F797" s="301"/>
      <c r="G797" s="301"/>
      <c r="H797" s="300">
        <f>Recap!AU802</f>
        <v>0</v>
      </c>
      <c r="I797" s="300">
        <f>Recap!AV802</f>
        <v>0</v>
      </c>
      <c r="J797" s="300">
        <f>Recap!AW802</f>
        <v>0</v>
      </c>
      <c r="K797" s="301"/>
      <c r="L797" s="301"/>
      <c r="M797" s="301"/>
      <c r="N797" s="300">
        <f>Recap!BB802</f>
        <v>0</v>
      </c>
      <c r="O797" s="300">
        <f>Recap!BC802</f>
        <v>0</v>
      </c>
      <c r="P797" s="300">
        <f>Recap!BD802</f>
        <v>0</v>
      </c>
      <c r="Q797" s="300"/>
      <c r="R797" s="300"/>
      <c r="S797" s="300"/>
      <c r="T797" s="300">
        <f>Recap!BF802</f>
        <v>0</v>
      </c>
      <c r="U797" s="300">
        <f>Recap!BG802</f>
        <v>0</v>
      </c>
      <c r="V797" s="300">
        <f>Recap!BH802</f>
        <v>0</v>
      </c>
      <c r="W797" s="300"/>
      <c r="X797" s="300"/>
      <c r="Y797" s="300"/>
      <c r="Z797" s="298">
        <f>Recap!AO802</f>
        <v>0</v>
      </c>
      <c r="AA797" s="302"/>
      <c r="AB797" s="105"/>
      <c r="AC797" s="105"/>
      <c r="AD797" s="105"/>
    </row>
    <row r="798" spans="1:30" s="312" customFormat="1" x14ac:dyDescent="0.25">
      <c r="A798" s="299" t="str">
        <f>Recap!D803</f>
        <v>Dw_793</v>
      </c>
      <c r="B798" s="300">
        <f>Recap!AQ803</f>
        <v>0</v>
      </c>
      <c r="C798" s="300">
        <f>Recap!AR803</f>
        <v>0</v>
      </c>
      <c r="D798" s="300">
        <f>Recap!AS803</f>
        <v>0</v>
      </c>
      <c r="E798" s="301"/>
      <c r="F798" s="301"/>
      <c r="G798" s="301"/>
      <c r="H798" s="300">
        <f>Recap!AU803</f>
        <v>0</v>
      </c>
      <c r="I798" s="300">
        <f>Recap!AV803</f>
        <v>0</v>
      </c>
      <c r="J798" s="300">
        <f>Recap!AW803</f>
        <v>0</v>
      </c>
      <c r="K798" s="301"/>
      <c r="L798" s="301"/>
      <c r="M798" s="301"/>
      <c r="N798" s="300">
        <f>Recap!BB803</f>
        <v>0</v>
      </c>
      <c r="O798" s="300">
        <f>Recap!BC803</f>
        <v>0</v>
      </c>
      <c r="P798" s="300">
        <f>Recap!BD803</f>
        <v>0</v>
      </c>
      <c r="Q798" s="300"/>
      <c r="R798" s="300"/>
      <c r="S798" s="300"/>
      <c r="T798" s="300">
        <f>Recap!BF803</f>
        <v>0</v>
      </c>
      <c r="U798" s="300">
        <f>Recap!BG803</f>
        <v>0</v>
      </c>
      <c r="V798" s="300">
        <f>Recap!BH803</f>
        <v>0</v>
      </c>
      <c r="W798" s="300"/>
      <c r="X798" s="300"/>
      <c r="Y798" s="300"/>
      <c r="Z798" s="298">
        <f>Recap!AO803</f>
        <v>0</v>
      </c>
      <c r="AA798" s="302"/>
      <c r="AB798" s="105"/>
      <c r="AC798" s="105"/>
      <c r="AD798" s="105"/>
    </row>
    <row r="799" spans="1:30" s="312" customFormat="1" ht="15.75" customHeight="1" x14ac:dyDescent="0.25">
      <c r="A799" s="299" t="str">
        <f>Recap!D804</f>
        <v>Dw_794</v>
      </c>
      <c r="B799" s="300">
        <f>Recap!AQ804</f>
        <v>0</v>
      </c>
      <c r="C799" s="300">
        <f>Recap!AR804</f>
        <v>0</v>
      </c>
      <c r="D799" s="300">
        <f>Recap!AS804</f>
        <v>0</v>
      </c>
      <c r="E799" s="301"/>
      <c r="F799" s="301"/>
      <c r="G799" s="301"/>
      <c r="H799" s="300">
        <f>Recap!AU804</f>
        <v>0</v>
      </c>
      <c r="I799" s="300">
        <f>Recap!AV804</f>
        <v>0</v>
      </c>
      <c r="J799" s="300">
        <f>Recap!AW804</f>
        <v>0</v>
      </c>
      <c r="K799" s="301"/>
      <c r="L799" s="301"/>
      <c r="M799" s="301"/>
      <c r="N799" s="300">
        <f>Recap!BB804</f>
        <v>0</v>
      </c>
      <c r="O799" s="300">
        <f>Recap!BC804</f>
        <v>0</v>
      </c>
      <c r="P799" s="300">
        <f>Recap!BD804</f>
        <v>0</v>
      </c>
      <c r="Q799" s="300"/>
      <c r="R799" s="300"/>
      <c r="S799" s="300"/>
      <c r="T799" s="300">
        <f>Recap!BF804</f>
        <v>0</v>
      </c>
      <c r="U799" s="300">
        <f>Recap!BG804</f>
        <v>0</v>
      </c>
      <c r="V799" s="300">
        <f>Recap!BH804</f>
        <v>0</v>
      </c>
      <c r="W799" s="300"/>
      <c r="X799" s="300"/>
      <c r="Y799" s="300"/>
      <c r="Z799" s="298">
        <f>Recap!AO804</f>
        <v>0</v>
      </c>
      <c r="AA799" s="302"/>
      <c r="AB799" s="105"/>
      <c r="AC799" s="105"/>
      <c r="AD799" s="105"/>
    </row>
    <row r="800" spans="1:30" s="312" customFormat="1" x14ac:dyDescent="0.25">
      <c r="A800" s="299" t="str">
        <f>Recap!D805</f>
        <v>Dw_795</v>
      </c>
      <c r="B800" s="300">
        <f>Recap!AQ805</f>
        <v>0</v>
      </c>
      <c r="C800" s="300">
        <f>Recap!AR805</f>
        <v>0</v>
      </c>
      <c r="D800" s="300">
        <f>Recap!AS805</f>
        <v>0</v>
      </c>
      <c r="E800" s="301"/>
      <c r="F800" s="301"/>
      <c r="G800" s="301"/>
      <c r="H800" s="300">
        <f>Recap!AU805</f>
        <v>0</v>
      </c>
      <c r="I800" s="300">
        <f>Recap!AV805</f>
        <v>0</v>
      </c>
      <c r="J800" s="300">
        <f>Recap!AW805</f>
        <v>0</v>
      </c>
      <c r="K800" s="301"/>
      <c r="L800" s="301"/>
      <c r="M800" s="301"/>
      <c r="N800" s="300">
        <f>Recap!BB805</f>
        <v>0</v>
      </c>
      <c r="O800" s="300">
        <f>Recap!BC805</f>
        <v>0</v>
      </c>
      <c r="P800" s="300">
        <f>Recap!BD805</f>
        <v>0</v>
      </c>
      <c r="Q800" s="300"/>
      <c r="R800" s="300"/>
      <c r="S800" s="300"/>
      <c r="T800" s="300">
        <f>Recap!BF805</f>
        <v>0</v>
      </c>
      <c r="U800" s="300">
        <f>Recap!BG805</f>
        <v>0</v>
      </c>
      <c r="V800" s="300">
        <f>Recap!BH805</f>
        <v>0</v>
      </c>
      <c r="W800" s="300"/>
      <c r="X800" s="300"/>
      <c r="Y800" s="300"/>
      <c r="Z800" s="298">
        <f>Recap!AO805</f>
        <v>0</v>
      </c>
      <c r="AA800" s="302"/>
      <c r="AB800" s="105"/>
      <c r="AC800" s="105"/>
      <c r="AD800" s="105"/>
    </row>
    <row r="801" spans="1:30" s="312" customFormat="1" ht="15.75" customHeight="1" x14ac:dyDescent="0.25">
      <c r="A801" s="299" t="str">
        <f>Recap!D806</f>
        <v>Dw_796</v>
      </c>
      <c r="B801" s="300">
        <f>Recap!AQ806</f>
        <v>0</v>
      </c>
      <c r="C801" s="300">
        <f>Recap!AR806</f>
        <v>0</v>
      </c>
      <c r="D801" s="300">
        <f>Recap!AS806</f>
        <v>0</v>
      </c>
      <c r="E801" s="301"/>
      <c r="F801" s="301"/>
      <c r="G801" s="301"/>
      <c r="H801" s="300">
        <f>Recap!AU806</f>
        <v>0</v>
      </c>
      <c r="I801" s="300">
        <f>Recap!AV806</f>
        <v>0</v>
      </c>
      <c r="J801" s="300">
        <f>Recap!AW806</f>
        <v>0</v>
      </c>
      <c r="K801" s="301"/>
      <c r="L801" s="301"/>
      <c r="M801" s="301"/>
      <c r="N801" s="300">
        <f>Recap!BB806</f>
        <v>0</v>
      </c>
      <c r="O801" s="300">
        <f>Recap!BC806</f>
        <v>0</v>
      </c>
      <c r="P801" s="300">
        <f>Recap!BD806</f>
        <v>0</v>
      </c>
      <c r="Q801" s="300"/>
      <c r="R801" s="300"/>
      <c r="S801" s="300"/>
      <c r="T801" s="300">
        <f>Recap!BF806</f>
        <v>0</v>
      </c>
      <c r="U801" s="300">
        <f>Recap!BG806</f>
        <v>0</v>
      </c>
      <c r="V801" s="300">
        <f>Recap!BH806</f>
        <v>0</v>
      </c>
      <c r="W801" s="300"/>
      <c r="X801" s="300"/>
      <c r="Y801" s="300"/>
      <c r="Z801" s="298">
        <f>Recap!AO806</f>
        <v>0</v>
      </c>
      <c r="AA801" s="302"/>
      <c r="AB801" s="105"/>
      <c r="AC801" s="105"/>
      <c r="AD801" s="105"/>
    </row>
    <row r="802" spans="1:30" s="312" customFormat="1" x14ac:dyDescent="0.25">
      <c r="A802" s="299" t="str">
        <f>Recap!D807</f>
        <v>Dw_797</v>
      </c>
      <c r="B802" s="300">
        <f>Recap!AQ807</f>
        <v>0</v>
      </c>
      <c r="C802" s="300">
        <f>Recap!AR807</f>
        <v>0</v>
      </c>
      <c r="D802" s="300">
        <f>Recap!AS807</f>
        <v>0</v>
      </c>
      <c r="E802" s="301"/>
      <c r="F802" s="301"/>
      <c r="G802" s="301"/>
      <c r="H802" s="300">
        <f>Recap!AU807</f>
        <v>0</v>
      </c>
      <c r="I802" s="300">
        <f>Recap!AV807</f>
        <v>0</v>
      </c>
      <c r="J802" s="300">
        <f>Recap!AW807</f>
        <v>0</v>
      </c>
      <c r="K802" s="301"/>
      <c r="L802" s="301"/>
      <c r="M802" s="301"/>
      <c r="N802" s="300">
        <f>Recap!BB807</f>
        <v>0</v>
      </c>
      <c r="O802" s="300">
        <f>Recap!BC807</f>
        <v>0</v>
      </c>
      <c r="P802" s="300">
        <f>Recap!BD807</f>
        <v>0</v>
      </c>
      <c r="Q802" s="300"/>
      <c r="R802" s="300"/>
      <c r="S802" s="300"/>
      <c r="T802" s="300">
        <f>Recap!BF807</f>
        <v>0</v>
      </c>
      <c r="U802" s="300">
        <f>Recap!BG807</f>
        <v>0</v>
      </c>
      <c r="V802" s="300">
        <f>Recap!BH807</f>
        <v>0</v>
      </c>
      <c r="W802" s="300"/>
      <c r="X802" s="300"/>
      <c r="Y802" s="300"/>
      <c r="Z802" s="298">
        <f>Recap!AO807</f>
        <v>0</v>
      </c>
      <c r="AA802" s="302"/>
      <c r="AB802" s="105"/>
      <c r="AC802" s="105"/>
      <c r="AD802" s="105"/>
    </row>
    <row r="803" spans="1:30" s="312" customFormat="1" x14ac:dyDescent="0.25">
      <c r="A803" s="299" t="str">
        <f>Recap!D808</f>
        <v>Dw_798</v>
      </c>
      <c r="B803" s="300">
        <f>Recap!AQ808</f>
        <v>0</v>
      </c>
      <c r="C803" s="300">
        <f>Recap!AR808</f>
        <v>0</v>
      </c>
      <c r="D803" s="300">
        <f>Recap!AS808</f>
        <v>0</v>
      </c>
      <c r="E803" s="301"/>
      <c r="F803" s="301"/>
      <c r="G803" s="301"/>
      <c r="H803" s="300">
        <f>Recap!AU808</f>
        <v>0</v>
      </c>
      <c r="I803" s="300">
        <f>Recap!AV808</f>
        <v>0</v>
      </c>
      <c r="J803" s="300">
        <f>Recap!AW808</f>
        <v>0</v>
      </c>
      <c r="K803" s="301"/>
      <c r="L803" s="301"/>
      <c r="M803" s="301"/>
      <c r="N803" s="300">
        <f>Recap!BB808</f>
        <v>0</v>
      </c>
      <c r="O803" s="300">
        <f>Recap!BC808</f>
        <v>0</v>
      </c>
      <c r="P803" s="300">
        <f>Recap!BD808</f>
        <v>0</v>
      </c>
      <c r="Q803" s="300"/>
      <c r="R803" s="300"/>
      <c r="S803" s="300"/>
      <c r="T803" s="300">
        <f>Recap!BF808</f>
        <v>0</v>
      </c>
      <c r="U803" s="300">
        <f>Recap!BG808</f>
        <v>0</v>
      </c>
      <c r="V803" s="300">
        <f>Recap!BH808</f>
        <v>0</v>
      </c>
      <c r="W803" s="300"/>
      <c r="X803" s="300"/>
      <c r="Y803" s="300"/>
      <c r="Z803" s="298">
        <f>Recap!AO808</f>
        <v>0</v>
      </c>
      <c r="AA803" s="302"/>
      <c r="AB803" s="105"/>
      <c r="AC803" s="105"/>
      <c r="AD803" s="105"/>
    </row>
    <row r="804" spans="1:30" s="312" customFormat="1" x14ac:dyDescent="0.25">
      <c r="A804" s="299" t="str">
        <f>Recap!D809</f>
        <v>Dw_799</v>
      </c>
      <c r="B804" s="300">
        <f>Recap!AQ809</f>
        <v>0</v>
      </c>
      <c r="C804" s="300">
        <f>Recap!AR809</f>
        <v>0</v>
      </c>
      <c r="D804" s="300">
        <f>Recap!AS809</f>
        <v>0</v>
      </c>
      <c r="E804" s="301"/>
      <c r="F804" s="301"/>
      <c r="G804" s="301"/>
      <c r="H804" s="300">
        <f>Recap!AU809</f>
        <v>0</v>
      </c>
      <c r="I804" s="300">
        <f>Recap!AV809</f>
        <v>0</v>
      </c>
      <c r="J804" s="300">
        <f>Recap!AW809</f>
        <v>0</v>
      </c>
      <c r="K804" s="301"/>
      <c r="L804" s="301"/>
      <c r="M804" s="301"/>
      <c r="N804" s="300">
        <f>Recap!BB809</f>
        <v>0</v>
      </c>
      <c r="O804" s="300">
        <f>Recap!BC809</f>
        <v>0</v>
      </c>
      <c r="P804" s="300">
        <f>Recap!BD809</f>
        <v>0</v>
      </c>
      <c r="Q804" s="300"/>
      <c r="R804" s="300"/>
      <c r="S804" s="300"/>
      <c r="T804" s="300">
        <f>Recap!BF809</f>
        <v>0</v>
      </c>
      <c r="U804" s="300">
        <f>Recap!BG809</f>
        <v>0</v>
      </c>
      <c r="V804" s="300">
        <f>Recap!BH809</f>
        <v>0</v>
      </c>
      <c r="W804" s="300"/>
      <c r="X804" s="300"/>
      <c r="Y804" s="300"/>
      <c r="Z804" s="298">
        <f>Recap!AO809</f>
        <v>0</v>
      </c>
      <c r="AA804" s="302"/>
      <c r="AB804" s="105"/>
      <c r="AC804" s="105"/>
      <c r="AD804" s="105"/>
    </row>
    <row r="805" spans="1:30" s="312" customFormat="1" x14ac:dyDescent="0.25">
      <c r="A805" s="299" t="str">
        <f>Recap!D810</f>
        <v>Dw_800</v>
      </c>
      <c r="B805" s="300">
        <f>Recap!AQ810</f>
        <v>0</v>
      </c>
      <c r="C805" s="300">
        <f>Recap!AR810</f>
        <v>0</v>
      </c>
      <c r="D805" s="300">
        <f>Recap!AS810</f>
        <v>0</v>
      </c>
      <c r="E805" s="301"/>
      <c r="F805" s="301"/>
      <c r="G805" s="301"/>
      <c r="H805" s="300">
        <f>Recap!AU810</f>
        <v>0</v>
      </c>
      <c r="I805" s="300">
        <f>Recap!AV810</f>
        <v>0</v>
      </c>
      <c r="J805" s="300">
        <f>Recap!AW810</f>
        <v>0</v>
      </c>
      <c r="K805" s="301"/>
      <c r="L805" s="301"/>
      <c r="M805" s="301"/>
      <c r="N805" s="300">
        <f>Recap!BB810</f>
        <v>0</v>
      </c>
      <c r="O805" s="300">
        <f>Recap!BC810</f>
        <v>0</v>
      </c>
      <c r="P805" s="300">
        <f>Recap!BD810</f>
        <v>0</v>
      </c>
      <c r="Q805" s="300"/>
      <c r="R805" s="300"/>
      <c r="S805" s="300"/>
      <c r="T805" s="300">
        <f>Recap!BF810</f>
        <v>0</v>
      </c>
      <c r="U805" s="300">
        <f>Recap!BG810</f>
        <v>0</v>
      </c>
      <c r="V805" s="300">
        <f>Recap!BH810</f>
        <v>0</v>
      </c>
      <c r="W805" s="300"/>
      <c r="X805" s="300"/>
      <c r="Y805" s="300"/>
      <c r="Z805" s="298">
        <f>Recap!AO810</f>
        <v>0</v>
      </c>
      <c r="AA805" s="302"/>
      <c r="AB805" s="105"/>
      <c r="AC805" s="105"/>
      <c r="AD805" s="105"/>
    </row>
    <row r="806" spans="1:30" s="312" customFormat="1" ht="15.75" customHeight="1" x14ac:dyDescent="0.25">
      <c r="A806" s="299" t="str">
        <f>Recap!D811</f>
        <v>Dw_801</v>
      </c>
      <c r="B806" s="300">
        <f>Recap!AQ811</f>
        <v>0</v>
      </c>
      <c r="C806" s="300">
        <f>Recap!AR811</f>
        <v>0</v>
      </c>
      <c r="D806" s="300">
        <f>Recap!AS811</f>
        <v>0</v>
      </c>
      <c r="E806" s="301"/>
      <c r="F806" s="301"/>
      <c r="G806" s="301"/>
      <c r="H806" s="300">
        <f>Recap!AU811</f>
        <v>0</v>
      </c>
      <c r="I806" s="300">
        <f>Recap!AV811</f>
        <v>0</v>
      </c>
      <c r="J806" s="300">
        <f>Recap!AW811</f>
        <v>0</v>
      </c>
      <c r="K806" s="301"/>
      <c r="L806" s="301"/>
      <c r="M806" s="301"/>
      <c r="N806" s="300">
        <f>Recap!BB811</f>
        <v>0</v>
      </c>
      <c r="O806" s="300">
        <f>Recap!BC811</f>
        <v>0</v>
      </c>
      <c r="P806" s="300">
        <f>Recap!BD811</f>
        <v>0</v>
      </c>
      <c r="Q806" s="300"/>
      <c r="R806" s="300"/>
      <c r="S806" s="300"/>
      <c r="T806" s="300">
        <f>Recap!BF811</f>
        <v>0</v>
      </c>
      <c r="U806" s="300">
        <f>Recap!BG811</f>
        <v>0</v>
      </c>
      <c r="V806" s="300">
        <f>Recap!BH811</f>
        <v>0</v>
      </c>
      <c r="W806" s="300"/>
      <c r="X806" s="300"/>
      <c r="Y806" s="300"/>
      <c r="Z806" s="298">
        <f>Recap!AO811</f>
        <v>0</v>
      </c>
      <c r="AA806" s="302"/>
      <c r="AB806" s="105"/>
      <c r="AC806" s="105"/>
      <c r="AD806" s="105"/>
    </row>
    <row r="807" spans="1:30" s="312" customFormat="1" x14ac:dyDescent="0.25">
      <c r="A807" s="299" t="str">
        <f>Recap!D812</f>
        <v>Dw_802</v>
      </c>
      <c r="B807" s="300">
        <f>Recap!AQ812</f>
        <v>0</v>
      </c>
      <c r="C807" s="300">
        <f>Recap!AR812</f>
        <v>0</v>
      </c>
      <c r="D807" s="300">
        <f>Recap!AS812</f>
        <v>0</v>
      </c>
      <c r="E807" s="301"/>
      <c r="F807" s="301"/>
      <c r="G807" s="301"/>
      <c r="H807" s="300">
        <f>Recap!AU812</f>
        <v>0</v>
      </c>
      <c r="I807" s="300">
        <f>Recap!AV812</f>
        <v>0</v>
      </c>
      <c r="J807" s="300">
        <f>Recap!AW812</f>
        <v>0</v>
      </c>
      <c r="K807" s="301"/>
      <c r="L807" s="301"/>
      <c r="M807" s="301"/>
      <c r="N807" s="300">
        <f>Recap!BB812</f>
        <v>0</v>
      </c>
      <c r="O807" s="300">
        <f>Recap!BC812</f>
        <v>0</v>
      </c>
      <c r="P807" s="300">
        <f>Recap!BD812</f>
        <v>0</v>
      </c>
      <c r="Q807" s="300"/>
      <c r="R807" s="300"/>
      <c r="S807" s="300"/>
      <c r="T807" s="300">
        <f>Recap!BF812</f>
        <v>0</v>
      </c>
      <c r="U807" s="300">
        <f>Recap!BG812</f>
        <v>0</v>
      </c>
      <c r="V807" s="300">
        <f>Recap!BH812</f>
        <v>0</v>
      </c>
      <c r="W807" s="300"/>
      <c r="X807" s="300"/>
      <c r="Y807" s="300"/>
      <c r="Z807" s="298">
        <f>Recap!AO812</f>
        <v>0</v>
      </c>
      <c r="AA807" s="302"/>
      <c r="AB807" s="105"/>
      <c r="AC807" s="105"/>
      <c r="AD807" s="105"/>
    </row>
    <row r="808" spans="1:30" s="312" customFormat="1" x14ac:dyDescent="0.25">
      <c r="A808" s="299" t="str">
        <f>Recap!D813</f>
        <v>Dw_803</v>
      </c>
      <c r="B808" s="300">
        <f>Recap!AQ813</f>
        <v>0</v>
      </c>
      <c r="C808" s="300">
        <f>Recap!AR813</f>
        <v>0</v>
      </c>
      <c r="D808" s="300">
        <f>Recap!AS813</f>
        <v>0</v>
      </c>
      <c r="E808" s="301"/>
      <c r="F808" s="301"/>
      <c r="G808" s="301"/>
      <c r="H808" s="300">
        <f>Recap!AU813</f>
        <v>0</v>
      </c>
      <c r="I808" s="300">
        <f>Recap!AV813</f>
        <v>0</v>
      </c>
      <c r="J808" s="300">
        <f>Recap!AW813</f>
        <v>0</v>
      </c>
      <c r="K808" s="301"/>
      <c r="L808" s="301"/>
      <c r="M808" s="301"/>
      <c r="N808" s="300">
        <f>Recap!BB813</f>
        <v>0</v>
      </c>
      <c r="O808" s="300">
        <f>Recap!BC813</f>
        <v>0</v>
      </c>
      <c r="P808" s="300">
        <f>Recap!BD813</f>
        <v>0</v>
      </c>
      <c r="Q808" s="300"/>
      <c r="R808" s="300"/>
      <c r="S808" s="300"/>
      <c r="T808" s="300">
        <f>Recap!BF813</f>
        <v>0</v>
      </c>
      <c r="U808" s="300">
        <f>Recap!BG813</f>
        <v>0</v>
      </c>
      <c r="V808" s="300">
        <f>Recap!BH813</f>
        <v>0</v>
      </c>
      <c r="W808" s="300"/>
      <c r="X808" s="300"/>
      <c r="Y808" s="300"/>
      <c r="Z808" s="298">
        <f>Recap!AO813</f>
        <v>0</v>
      </c>
      <c r="AA808" s="302"/>
    </row>
    <row r="809" spans="1:30" s="312" customFormat="1" x14ac:dyDescent="0.25">
      <c r="A809" s="299" t="str">
        <f>Recap!D814</f>
        <v>Dw_804</v>
      </c>
      <c r="B809" s="300">
        <f>Recap!AQ814</f>
        <v>0</v>
      </c>
      <c r="C809" s="300">
        <f>Recap!AR814</f>
        <v>0</v>
      </c>
      <c r="D809" s="300">
        <f>Recap!AS814</f>
        <v>0</v>
      </c>
      <c r="E809" s="301"/>
      <c r="F809" s="301"/>
      <c r="G809" s="301"/>
      <c r="H809" s="300">
        <f>Recap!AU814</f>
        <v>0</v>
      </c>
      <c r="I809" s="300">
        <f>Recap!AV814</f>
        <v>0</v>
      </c>
      <c r="J809" s="300">
        <f>Recap!AW814</f>
        <v>0</v>
      </c>
      <c r="K809" s="301"/>
      <c r="L809" s="301"/>
      <c r="M809" s="301"/>
      <c r="N809" s="300">
        <f>Recap!BB814</f>
        <v>0</v>
      </c>
      <c r="O809" s="300">
        <f>Recap!BC814</f>
        <v>0</v>
      </c>
      <c r="P809" s="300">
        <f>Recap!BD814</f>
        <v>0</v>
      </c>
      <c r="Q809" s="300"/>
      <c r="R809" s="300"/>
      <c r="S809" s="300"/>
      <c r="T809" s="300">
        <f>Recap!BF814</f>
        <v>0</v>
      </c>
      <c r="U809" s="300">
        <f>Recap!BG814</f>
        <v>0</v>
      </c>
      <c r="V809" s="300">
        <f>Recap!BH814</f>
        <v>0</v>
      </c>
      <c r="W809" s="300"/>
      <c r="X809" s="300"/>
      <c r="Y809" s="300"/>
      <c r="Z809" s="298">
        <f>Recap!AO814</f>
        <v>0</v>
      </c>
      <c r="AA809" s="302"/>
      <c r="AB809" s="105"/>
      <c r="AC809" s="105"/>
      <c r="AD809" s="105"/>
    </row>
    <row r="810" spans="1:30" s="312" customFormat="1" x14ac:dyDescent="0.25">
      <c r="A810" s="299" t="str">
        <f>Recap!D815</f>
        <v>Dw_805</v>
      </c>
      <c r="B810" s="300">
        <f>Recap!AQ815</f>
        <v>0</v>
      </c>
      <c r="C810" s="300">
        <f>Recap!AR815</f>
        <v>0</v>
      </c>
      <c r="D810" s="300">
        <f>Recap!AS815</f>
        <v>0</v>
      </c>
      <c r="E810" s="301"/>
      <c r="F810" s="301"/>
      <c r="G810" s="301"/>
      <c r="H810" s="300">
        <f>Recap!AU815</f>
        <v>0</v>
      </c>
      <c r="I810" s="300">
        <f>Recap!AV815</f>
        <v>0</v>
      </c>
      <c r="J810" s="300">
        <f>Recap!AW815</f>
        <v>0</v>
      </c>
      <c r="K810" s="301"/>
      <c r="L810" s="301"/>
      <c r="M810" s="301"/>
      <c r="N810" s="300">
        <f>Recap!BB815</f>
        <v>0</v>
      </c>
      <c r="O810" s="300">
        <f>Recap!BC815</f>
        <v>0</v>
      </c>
      <c r="P810" s="300">
        <f>Recap!BD815</f>
        <v>0</v>
      </c>
      <c r="Q810" s="300"/>
      <c r="R810" s="300"/>
      <c r="S810" s="300"/>
      <c r="T810" s="300">
        <f>Recap!BF815</f>
        <v>0</v>
      </c>
      <c r="U810" s="300">
        <f>Recap!BG815</f>
        <v>0</v>
      </c>
      <c r="V810" s="300">
        <f>Recap!BH815</f>
        <v>0</v>
      </c>
      <c r="W810" s="300"/>
      <c r="X810" s="300"/>
      <c r="Y810" s="300"/>
      <c r="Z810" s="298">
        <f>Recap!AO815</f>
        <v>0</v>
      </c>
      <c r="AA810" s="302"/>
    </row>
    <row r="811" spans="1:30" s="312" customFormat="1" x14ac:dyDescent="0.25">
      <c r="A811" s="299" t="str">
        <f>Recap!D816</f>
        <v>Dw_806</v>
      </c>
      <c r="B811" s="300">
        <f>Recap!AQ816</f>
        <v>0</v>
      </c>
      <c r="C811" s="300">
        <f>Recap!AR816</f>
        <v>0</v>
      </c>
      <c r="D811" s="300">
        <f>Recap!AS816</f>
        <v>0</v>
      </c>
      <c r="E811" s="301"/>
      <c r="F811" s="301"/>
      <c r="G811" s="301"/>
      <c r="H811" s="300">
        <f>Recap!AU816</f>
        <v>0</v>
      </c>
      <c r="I811" s="300">
        <f>Recap!AV816</f>
        <v>0</v>
      </c>
      <c r="J811" s="300">
        <f>Recap!AW816</f>
        <v>0</v>
      </c>
      <c r="K811" s="301"/>
      <c r="L811" s="301"/>
      <c r="M811" s="301"/>
      <c r="N811" s="300">
        <f>Recap!BB816</f>
        <v>0</v>
      </c>
      <c r="O811" s="300">
        <f>Recap!BC816</f>
        <v>0</v>
      </c>
      <c r="P811" s="300">
        <f>Recap!BD816</f>
        <v>0</v>
      </c>
      <c r="Q811" s="300"/>
      <c r="R811" s="300"/>
      <c r="S811" s="300"/>
      <c r="T811" s="300">
        <f>Recap!BF816</f>
        <v>0</v>
      </c>
      <c r="U811" s="300">
        <f>Recap!BG816</f>
        <v>0</v>
      </c>
      <c r="V811" s="300">
        <f>Recap!BH816</f>
        <v>0</v>
      </c>
      <c r="W811" s="300"/>
      <c r="X811" s="300"/>
      <c r="Y811" s="300"/>
      <c r="Z811" s="298">
        <f>Recap!AO816</f>
        <v>0</v>
      </c>
      <c r="AA811" s="302"/>
    </row>
    <row r="812" spans="1:30" s="312" customFormat="1" x14ac:dyDescent="0.25">
      <c r="A812" s="299" t="str">
        <f>Recap!D817</f>
        <v>Dw_807</v>
      </c>
      <c r="B812" s="300">
        <f>Recap!AQ817</f>
        <v>0</v>
      </c>
      <c r="C812" s="300">
        <f>Recap!AR817</f>
        <v>0</v>
      </c>
      <c r="D812" s="300">
        <f>Recap!AS817</f>
        <v>0</v>
      </c>
      <c r="E812" s="301"/>
      <c r="F812" s="301"/>
      <c r="G812" s="301"/>
      <c r="H812" s="300">
        <f>Recap!AU817</f>
        <v>0</v>
      </c>
      <c r="I812" s="300">
        <f>Recap!AV817</f>
        <v>0</v>
      </c>
      <c r="J812" s="300">
        <f>Recap!AW817</f>
        <v>0</v>
      </c>
      <c r="K812" s="301"/>
      <c r="L812" s="301"/>
      <c r="M812" s="301"/>
      <c r="N812" s="300">
        <f>Recap!BB817</f>
        <v>0</v>
      </c>
      <c r="O812" s="300">
        <f>Recap!BC817</f>
        <v>0</v>
      </c>
      <c r="P812" s="300">
        <f>Recap!BD817</f>
        <v>0</v>
      </c>
      <c r="Q812" s="300"/>
      <c r="R812" s="300"/>
      <c r="S812" s="300"/>
      <c r="T812" s="300">
        <f>Recap!BF817</f>
        <v>0</v>
      </c>
      <c r="U812" s="300">
        <f>Recap!BG817</f>
        <v>0</v>
      </c>
      <c r="V812" s="300">
        <f>Recap!BH817</f>
        <v>0</v>
      </c>
      <c r="W812" s="300"/>
      <c r="X812" s="300"/>
      <c r="Y812" s="300"/>
      <c r="Z812" s="298">
        <f>Recap!AO817</f>
        <v>0</v>
      </c>
      <c r="AA812" s="302"/>
    </row>
    <row r="813" spans="1:30" s="312" customFormat="1" x14ac:dyDescent="0.25">
      <c r="A813" s="299" t="str">
        <f>Recap!D818</f>
        <v>Dw_808</v>
      </c>
      <c r="B813" s="300">
        <f>Recap!AQ818</f>
        <v>0</v>
      </c>
      <c r="C813" s="300">
        <f>Recap!AR818</f>
        <v>0</v>
      </c>
      <c r="D813" s="300">
        <f>Recap!AS818</f>
        <v>0</v>
      </c>
      <c r="E813" s="301"/>
      <c r="F813" s="301"/>
      <c r="G813" s="301"/>
      <c r="H813" s="300">
        <f>Recap!AU818</f>
        <v>0</v>
      </c>
      <c r="I813" s="300">
        <f>Recap!AV818</f>
        <v>0</v>
      </c>
      <c r="J813" s="300">
        <f>Recap!AW818</f>
        <v>0</v>
      </c>
      <c r="K813" s="301"/>
      <c r="L813" s="301"/>
      <c r="M813" s="301"/>
      <c r="N813" s="300">
        <f>Recap!BB818</f>
        <v>0</v>
      </c>
      <c r="O813" s="300">
        <f>Recap!BC818</f>
        <v>0</v>
      </c>
      <c r="P813" s="300">
        <f>Recap!BD818</f>
        <v>0</v>
      </c>
      <c r="Q813" s="300"/>
      <c r="R813" s="300"/>
      <c r="S813" s="300"/>
      <c r="T813" s="300">
        <f>Recap!BF818</f>
        <v>0</v>
      </c>
      <c r="U813" s="300">
        <f>Recap!BG818</f>
        <v>0</v>
      </c>
      <c r="V813" s="300">
        <f>Recap!BH818</f>
        <v>0</v>
      </c>
      <c r="W813" s="300"/>
      <c r="X813" s="300"/>
      <c r="Y813" s="300"/>
      <c r="Z813" s="298">
        <f>Recap!AO818</f>
        <v>0</v>
      </c>
      <c r="AA813" s="302"/>
    </row>
    <row r="814" spans="1:30" s="312" customFormat="1" x14ac:dyDescent="0.25">
      <c r="A814" s="299" t="str">
        <f>Recap!D819</f>
        <v>Dw_809</v>
      </c>
      <c r="B814" s="300">
        <f>Recap!AQ819</f>
        <v>0</v>
      </c>
      <c r="C814" s="300">
        <f>Recap!AR819</f>
        <v>0</v>
      </c>
      <c r="D814" s="300">
        <f>Recap!AS819</f>
        <v>0</v>
      </c>
      <c r="E814" s="301"/>
      <c r="F814" s="301"/>
      <c r="G814" s="301"/>
      <c r="H814" s="300">
        <f>Recap!AU819</f>
        <v>0</v>
      </c>
      <c r="I814" s="300">
        <f>Recap!AV819</f>
        <v>0</v>
      </c>
      <c r="J814" s="300">
        <f>Recap!AW819</f>
        <v>0</v>
      </c>
      <c r="K814" s="301"/>
      <c r="L814" s="301"/>
      <c r="M814" s="301"/>
      <c r="N814" s="300">
        <f>Recap!BB819</f>
        <v>0</v>
      </c>
      <c r="O814" s="300">
        <f>Recap!BC819</f>
        <v>0</v>
      </c>
      <c r="P814" s="300">
        <f>Recap!BD819</f>
        <v>0</v>
      </c>
      <c r="Q814" s="300"/>
      <c r="R814" s="300"/>
      <c r="S814" s="300"/>
      <c r="T814" s="300">
        <f>Recap!BF819</f>
        <v>0</v>
      </c>
      <c r="U814" s="300">
        <f>Recap!BG819</f>
        <v>0</v>
      </c>
      <c r="V814" s="300">
        <f>Recap!BH819</f>
        <v>0</v>
      </c>
      <c r="W814" s="300"/>
      <c r="X814" s="300"/>
      <c r="Y814" s="300"/>
      <c r="Z814" s="298">
        <f>Recap!AO819</f>
        <v>0</v>
      </c>
      <c r="AA814" s="302"/>
    </row>
    <row r="815" spans="1:30" s="312" customFormat="1" x14ac:dyDescent="0.25">
      <c r="A815" s="299" t="str">
        <f>Recap!D820</f>
        <v>Dw_810</v>
      </c>
      <c r="B815" s="300">
        <f>Recap!AQ820</f>
        <v>0</v>
      </c>
      <c r="C815" s="300">
        <f>Recap!AR820</f>
        <v>0</v>
      </c>
      <c r="D815" s="300">
        <f>Recap!AS820</f>
        <v>0</v>
      </c>
      <c r="E815" s="301"/>
      <c r="F815" s="301"/>
      <c r="G815" s="301"/>
      <c r="H815" s="300">
        <f>Recap!AU820</f>
        <v>0</v>
      </c>
      <c r="I815" s="300">
        <f>Recap!AV820</f>
        <v>0</v>
      </c>
      <c r="J815" s="300">
        <f>Recap!AW820</f>
        <v>0</v>
      </c>
      <c r="K815" s="301"/>
      <c r="L815" s="301"/>
      <c r="M815" s="301"/>
      <c r="N815" s="300">
        <f>Recap!BB820</f>
        <v>0</v>
      </c>
      <c r="O815" s="300">
        <f>Recap!BC820</f>
        <v>0</v>
      </c>
      <c r="P815" s="300">
        <f>Recap!BD820</f>
        <v>0</v>
      </c>
      <c r="Q815" s="300"/>
      <c r="R815" s="300"/>
      <c r="S815" s="300"/>
      <c r="T815" s="300">
        <f>Recap!BF820</f>
        <v>0</v>
      </c>
      <c r="U815" s="300">
        <f>Recap!BG820</f>
        <v>0</v>
      </c>
      <c r="V815" s="300">
        <f>Recap!BH820</f>
        <v>0</v>
      </c>
      <c r="W815" s="300"/>
      <c r="X815" s="300"/>
      <c r="Y815" s="300"/>
      <c r="Z815" s="298">
        <f>Recap!AO820</f>
        <v>0</v>
      </c>
      <c r="AA815" s="302"/>
    </row>
    <row r="816" spans="1:30" s="312" customFormat="1" x14ac:dyDescent="0.25">
      <c r="A816" s="299" t="str">
        <f>Recap!D821</f>
        <v>Dw_811</v>
      </c>
      <c r="B816" s="300">
        <f>Recap!AQ821</f>
        <v>0</v>
      </c>
      <c r="C816" s="300">
        <f>Recap!AR821</f>
        <v>0</v>
      </c>
      <c r="D816" s="300">
        <f>Recap!AS821</f>
        <v>0</v>
      </c>
      <c r="E816" s="301"/>
      <c r="F816" s="301"/>
      <c r="G816" s="301"/>
      <c r="H816" s="300">
        <f>Recap!AU821</f>
        <v>0</v>
      </c>
      <c r="I816" s="300">
        <f>Recap!AV821</f>
        <v>0</v>
      </c>
      <c r="J816" s="300">
        <f>Recap!AW821</f>
        <v>0</v>
      </c>
      <c r="K816" s="301"/>
      <c r="L816" s="301"/>
      <c r="M816" s="301"/>
      <c r="N816" s="300">
        <f>Recap!BB821</f>
        <v>0</v>
      </c>
      <c r="O816" s="300">
        <f>Recap!BC821</f>
        <v>0</v>
      </c>
      <c r="P816" s="300">
        <f>Recap!BD821</f>
        <v>0</v>
      </c>
      <c r="Q816" s="300"/>
      <c r="R816" s="300"/>
      <c r="S816" s="300"/>
      <c r="T816" s="300">
        <f>Recap!BF821</f>
        <v>0</v>
      </c>
      <c r="U816" s="300">
        <f>Recap!BG821</f>
        <v>0</v>
      </c>
      <c r="V816" s="300">
        <f>Recap!BH821</f>
        <v>0</v>
      </c>
      <c r="W816" s="300"/>
      <c r="X816" s="300"/>
      <c r="Y816" s="300"/>
      <c r="Z816" s="298">
        <f>Recap!AO821</f>
        <v>0</v>
      </c>
      <c r="AA816" s="302"/>
    </row>
    <row r="817" spans="1:27" s="312" customFormat="1" x14ac:dyDescent="0.25">
      <c r="A817" s="299" t="str">
        <f>Recap!D822</f>
        <v>Dw_812</v>
      </c>
      <c r="B817" s="300">
        <f>Recap!AQ822</f>
        <v>0</v>
      </c>
      <c r="C817" s="300">
        <f>Recap!AR822</f>
        <v>0</v>
      </c>
      <c r="D817" s="300">
        <f>Recap!AS822</f>
        <v>0</v>
      </c>
      <c r="E817" s="301"/>
      <c r="F817" s="301"/>
      <c r="G817" s="301"/>
      <c r="H817" s="300">
        <f>Recap!AU822</f>
        <v>0</v>
      </c>
      <c r="I817" s="300">
        <f>Recap!AV822</f>
        <v>0</v>
      </c>
      <c r="J817" s="300">
        <f>Recap!AW822</f>
        <v>0</v>
      </c>
      <c r="K817" s="301"/>
      <c r="L817" s="301"/>
      <c r="M817" s="301"/>
      <c r="N817" s="300">
        <f>Recap!BB822</f>
        <v>0</v>
      </c>
      <c r="O817" s="300">
        <f>Recap!BC822</f>
        <v>0</v>
      </c>
      <c r="P817" s="300">
        <f>Recap!BD822</f>
        <v>0</v>
      </c>
      <c r="Q817" s="300"/>
      <c r="R817" s="300"/>
      <c r="S817" s="300"/>
      <c r="T817" s="300">
        <f>Recap!BF822</f>
        <v>0</v>
      </c>
      <c r="U817" s="300">
        <f>Recap!BG822</f>
        <v>0</v>
      </c>
      <c r="V817" s="300">
        <f>Recap!BH822</f>
        <v>0</v>
      </c>
      <c r="W817" s="300"/>
      <c r="X817" s="300"/>
      <c r="Y817" s="300"/>
      <c r="Z817" s="298">
        <f>Recap!AO822</f>
        <v>0</v>
      </c>
      <c r="AA817" s="302"/>
    </row>
    <row r="818" spans="1:27" s="312" customFormat="1" x14ac:dyDescent="0.25">
      <c r="A818" s="299" t="str">
        <f>Recap!D823</f>
        <v>Dw_813</v>
      </c>
      <c r="B818" s="300">
        <f>Recap!AQ823</f>
        <v>0</v>
      </c>
      <c r="C818" s="300">
        <f>Recap!AR823</f>
        <v>0</v>
      </c>
      <c r="D818" s="300">
        <f>Recap!AS823</f>
        <v>0</v>
      </c>
      <c r="E818" s="301"/>
      <c r="F818" s="301"/>
      <c r="G818" s="301"/>
      <c r="H818" s="300">
        <f>Recap!AU823</f>
        <v>0</v>
      </c>
      <c r="I818" s="300">
        <f>Recap!AV823</f>
        <v>0</v>
      </c>
      <c r="J818" s="300">
        <f>Recap!AW823</f>
        <v>0</v>
      </c>
      <c r="K818" s="301"/>
      <c r="L818" s="301"/>
      <c r="M818" s="301"/>
      <c r="N818" s="300">
        <f>Recap!BB823</f>
        <v>0</v>
      </c>
      <c r="O818" s="300">
        <f>Recap!BC823</f>
        <v>0</v>
      </c>
      <c r="P818" s="300">
        <f>Recap!BD823</f>
        <v>0</v>
      </c>
      <c r="Q818" s="300"/>
      <c r="R818" s="300"/>
      <c r="S818" s="300"/>
      <c r="T818" s="300">
        <f>Recap!BF823</f>
        <v>0</v>
      </c>
      <c r="U818" s="300">
        <f>Recap!BG823</f>
        <v>0</v>
      </c>
      <c r="V818" s="300">
        <f>Recap!BH823</f>
        <v>0</v>
      </c>
      <c r="W818" s="300"/>
      <c r="X818" s="300"/>
      <c r="Y818" s="300"/>
      <c r="Z818" s="298">
        <f>Recap!AO823</f>
        <v>0</v>
      </c>
      <c r="AA818" s="302"/>
    </row>
    <row r="819" spans="1:27" s="312" customFormat="1" x14ac:dyDescent="0.25">
      <c r="A819" s="299" t="str">
        <f>Recap!D824</f>
        <v>Dw_814</v>
      </c>
      <c r="B819" s="300">
        <f>Recap!AQ824</f>
        <v>0</v>
      </c>
      <c r="C819" s="300">
        <f>Recap!AR824</f>
        <v>0</v>
      </c>
      <c r="D819" s="300">
        <f>Recap!AS824</f>
        <v>0</v>
      </c>
      <c r="E819" s="301"/>
      <c r="F819" s="301"/>
      <c r="G819" s="301"/>
      <c r="H819" s="300">
        <f>Recap!AU824</f>
        <v>0</v>
      </c>
      <c r="I819" s="300">
        <f>Recap!AV824</f>
        <v>0</v>
      </c>
      <c r="J819" s="300">
        <f>Recap!AW824</f>
        <v>0</v>
      </c>
      <c r="K819" s="301"/>
      <c r="L819" s="301"/>
      <c r="M819" s="301"/>
      <c r="N819" s="300">
        <f>Recap!BB824</f>
        <v>0</v>
      </c>
      <c r="O819" s="300">
        <f>Recap!BC824</f>
        <v>0</v>
      </c>
      <c r="P819" s="300">
        <f>Recap!BD824</f>
        <v>0</v>
      </c>
      <c r="Q819" s="300"/>
      <c r="R819" s="300"/>
      <c r="S819" s="300"/>
      <c r="T819" s="300">
        <f>Recap!BF824</f>
        <v>0</v>
      </c>
      <c r="U819" s="300">
        <f>Recap!BG824</f>
        <v>0</v>
      </c>
      <c r="V819" s="300">
        <f>Recap!BH824</f>
        <v>0</v>
      </c>
      <c r="W819" s="300"/>
      <c r="X819" s="300"/>
      <c r="Y819" s="300"/>
      <c r="Z819" s="298">
        <f>Recap!AO824</f>
        <v>0</v>
      </c>
      <c r="AA819" s="302"/>
    </row>
    <row r="820" spans="1:27" s="312" customFormat="1" x14ac:dyDescent="0.25">
      <c r="A820" s="299" t="str">
        <f>Recap!D825</f>
        <v>Dw_815</v>
      </c>
      <c r="B820" s="300">
        <f>Recap!AQ825</f>
        <v>0</v>
      </c>
      <c r="C820" s="300">
        <f>Recap!AR825</f>
        <v>0</v>
      </c>
      <c r="D820" s="300">
        <f>Recap!AS825</f>
        <v>0</v>
      </c>
      <c r="E820" s="301"/>
      <c r="F820" s="301"/>
      <c r="G820" s="301"/>
      <c r="H820" s="300">
        <f>Recap!AU825</f>
        <v>0</v>
      </c>
      <c r="I820" s="300">
        <f>Recap!AV825</f>
        <v>0</v>
      </c>
      <c r="J820" s="300">
        <f>Recap!AW825</f>
        <v>0</v>
      </c>
      <c r="K820" s="301"/>
      <c r="L820" s="301"/>
      <c r="M820" s="301"/>
      <c r="N820" s="300">
        <f>Recap!BB825</f>
        <v>0</v>
      </c>
      <c r="O820" s="300">
        <f>Recap!BC825</f>
        <v>0</v>
      </c>
      <c r="P820" s="300">
        <f>Recap!BD825</f>
        <v>0</v>
      </c>
      <c r="Q820" s="300"/>
      <c r="R820" s="300"/>
      <c r="S820" s="300"/>
      <c r="T820" s="300">
        <f>Recap!BF825</f>
        <v>0</v>
      </c>
      <c r="U820" s="300">
        <f>Recap!BG825</f>
        <v>0</v>
      </c>
      <c r="V820" s="300">
        <f>Recap!BH825</f>
        <v>0</v>
      </c>
      <c r="W820" s="300"/>
      <c r="X820" s="300"/>
      <c r="Y820" s="300"/>
      <c r="Z820" s="298">
        <f>Recap!AO825</f>
        <v>0</v>
      </c>
      <c r="AA820" s="302"/>
    </row>
    <row r="821" spans="1:27" s="312" customFormat="1" x14ac:dyDescent="0.25">
      <c r="A821" s="299" t="str">
        <f>Recap!D826</f>
        <v>Dw_816</v>
      </c>
      <c r="B821" s="300">
        <f>Recap!AQ826</f>
        <v>0</v>
      </c>
      <c r="C821" s="300">
        <f>Recap!AR826</f>
        <v>0</v>
      </c>
      <c r="D821" s="300">
        <f>Recap!AS826</f>
        <v>0</v>
      </c>
      <c r="E821" s="301"/>
      <c r="F821" s="301"/>
      <c r="G821" s="301"/>
      <c r="H821" s="300">
        <f>Recap!AU826</f>
        <v>0</v>
      </c>
      <c r="I821" s="300">
        <f>Recap!AV826</f>
        <v>0</v>
      </c>
      <c r="J821" s="300">
        <f>Recap!AW826</f>
        <v>0</v>
      </c>
      <c r="K821" s="301"/>
      <c r="L821" s="301"/>
      <c r="M821" s="301"/>
      <c r="N821" s="300">
        <f>Recap!BB826</f>
        <v>0</v>
      </c>
      <c r="O821" s="300">
        <f>Recap!BC826</f>
        <v>0</v>
      </c>
      <c r="P821" s="300">
        <f>Recap!BD826</f>
        <v>0</v>
      </c>
      <c r="Q821" s="300"/>
      <c r="R821" s="300"/>
      <c r="S821" s="300"/>
      <c r="T821" s="300">
        <f>Recap!BF826</f>
        <v>0</v>
      </c>
      <c r="U821" s="300">
        <f>Recap!BG826</f>
        <v>0</v>
      </c>
      <c r="V821" s="300">
        <f>Recap!BH826</f>
        <v>0</v>
      </c>
      <c r="W821" s="300"/>
      <c r="X821" s="300"/>
      <c r="Y821" s="300"/>
      <c r="Z821" s="298">
        <f>Recap!AO826</f>
        <v>0</v>
      </c>
      <c r="AA821" s="302"/>
    </row>
    <row r="822" spans="1:27" s="312" customFormat="1" x14ac:dyDescent="0.25">
      <c r="A822" s="299" t="str">
        <f>Recap!D827</f>
        <v>Dw_817</v>
      </c>
      <c r="B822" s="300">
        <f>Recap!AQ827</f>
        <v>0</v>
      </c>
      <c r="C822" s="300">
        <f>Recap!AR827</f>
        <v>0</v>
      </c>
      <c r="D822" s="300">
        <f>Recap!AS827</f>
        <v>0</v>
      </c>
      <c r="E822" s="301"/>
      <c r="F822" s="301"/>
      <c r="G822" s="301"/>
      <c r="H822" s="300">
        <f>Recap!AU827</f>
        <v>0</v>
      </c>
      <c r="I822" s="300">
        <f>Recap!AV827</f>
        <v>0</v>
      </c>
      <c r="J822" s="300">
        <f>Recap!AW827</f>
        <v>0</v>
      </c>
      <c r="K822" s="301"/>
      <c r="L822" s="301"/>
      <c r="M822" s="301"/>
      <c r="N822" s="300">
        <f>Recap!BB827</f>
        <v>0</v>
      </c>
      <c r="O822" s="300">
        <f>Recap!BC827</f>
        <v>0</v>
      </c>
      <c r="P822" s="300">
        <f>Recap!BD827</f>
        <v>0</v>
      </c>
      <c r="Q822" s="300"/>
      <c r="R822" s="300"/>
      <c r="S822" s="300"/>
      <c r="T822" s="300">
        <f>Recap!BF827</f>
        <v>0</v>
      </c>
      <c r="U822" s="300">
        <f>Recap!BG827</f>
        <v>0</v>
      </c>
      <c r="V822" s="300">
        <f>Recap!BH827</f>
        <v>0</v>
      </c>
      <c r="W822" s="300"/>
      <c r="X822" s="300"/>
      <c r="Y822" s="300"/>
      <c r="Z822" s="298">
        <f>Recap!AO827</f>
        <v>0</v>
      </c>
      <c r="AA822" s="302"/>
    </row>
    <row r="823" spans="1:27" s="312" customFormat="1" x14ac:dyDescent="0.25">
      <c r="A823" s="299" t="str">
        <f>Recap!D828</f>
        <v>Dw_818</v>
      </c>
      <c r="B823" s="300">
        <f>Recap!AQ828</f>
        <v>0</v>
      </c>
      <c r="C823" s="300">
        <f>Recap!AR828</f>
        <v>0</v>
      </c>
      <c r="D823" s="300">
        <f>Recap!AS828</f>
        <v>0</v>
      </c>
      <c r="E823" s="301"/>
      <c r="F823" s="301"/>
      <c r="G823" s="301"/>
      <c r="H823" s="300">
        <f>Recap!AU828</f>
        <v>0</v>
      </c>
      <c r="I823" s="300">
        <f>Recap!AV828</f>
        <v>0</v>
      </c>
      <c r="J823" s="300">
        <f>Recap!AW828</f>
        <v>0</v>
      </c>
      <c r="K823" s="301"/>
      <c r="L823" s="301"/>
      <c r="M823" s="301"/>
      <c r="N823" s="300">
        <f>Recap!BB828</f>
        <v>0</v>
      </c>
      <c r="O823" s="300">
        <f>Recap!BC828</f>
        <v>0</v>
      </c>
      <c r="P823" s="300">
        <f>Recap!BD828</f>
        <v>0</v>
      </c>
      <c r="Q823" s="300"/>
      <c r="R823" s="300"/>
      <c r="S823" s="300"/>
      <c r="T823" s="300">
        <f>Recap!BF828</f>
        <v>0</v>
      </c>
      <c r="U823" s="300">
        <f>Recap!BG828</f>
        <v>0</v>
      </c>
      <c r="V823" s="300">
        <f>Recap!BH828</f>
        <v>0</v>
      </c>
      <c r="W823" s="300"/>
      <c r="X823" s="300"/>
      <c r="Y823" s="300"/>
      <c r="Z823" s="298">
        <f>Recap!AO828</f>
        <v>0</v>
      </c>
      <c r="AA823" s="302"/>
    </row>
    <row r="824" spans="1:27" s="312" customFormat="1" x14ac:dyDescent="0.25">
      <c r="A824" s="299" t="str">
        <f>Recap!D829</f>
        <v>Dw_819</v>
      </c>
      <c r="B824" s="300">
        <f>Recap!AQ829</f>
        <v>0</v>
      </c>
      <c r="C824" s="300">
        <f>Recap!AR829</f>
        <v>0</v>
      </c>
      <c r="D824" s="300">
        <f>Recap!AS829</f>
        <v>0</v>
      </c>
      <c r="E824" s="301"/>
      <c r="F824" s="301"/>
      <c r="G824" s="301"/>
      <c r="H824" s="300">
        <f>Recap!AU829</f>
        <v>0</v>
      </c>
      <c r="I824" s="300">
        <f>Recap!AV829</f>
        <v>0</v>
      </c>
      <c r="J824" s="300">
        <f>Recap!AW829</f>
        <v>0</v>
      </c>
      <c r="K824" s="301"/>
      <c r="L824" s="301"/>
      <c r="M824" s="301"/>
      <c r="N824" s="300">
        <f>Recap!BB829</f>
        <v>0</v>
      </c>
      <c r="O824" s="300">
        <f>Recap!BC829</f>
        <v>0</v>
      </c>
      <c r="P824" s="300">
        <f>Recap!BD829</f>
        <v>0</v>
      </c>
      <c r="Q824" s="300"/>
      <c r="R824" s="300"/>
      <c r="S824" s="300"/>
      <c r="T824" s="300">
        <f>Recap!BF829</f>
        <v>0</v>
      </c>
      <c r="U824" s="300">
        <f>Recap!BG829</f>
        <v>0</v>
      </c>
      <c r="V824" s="300">
        <f>Recap!BH829</f>
        <v>0</v>
      </c>
      <c r="W824" s="300"/>
      <c r="X824" s="300"/>
      <c r="Y824" s="300"/>
      <c r="Z824" s="298">
        <f>Recap!AO829</f>
        <v>0</v>
      </c>
      <c r="AA824" s="302"/>
    </row>
    <row r="825" spans="1:27" s="312" customFormat="1" x14ac:dyDescent="0.25">
      <c r="A825" s="299" t="str">
        <f>Recap!D830</f>
        <v>Dw_820</v>
      </c>
      <c r="B825" s="300">
        <f>Recap!AQ830</f>
        <v>0</v>
      </c>
      <c r="C825" s="300">
        <f>Recap!AR830</f>
        <v>0</v>
      </c>
      <c r="D825" s="300">
        <f>Recap!AS830</f>
        <v>0</v>
      </c>
      <c r="E825" s="301"/>
      <c r="F825" s="301"/>
      <c r="G825" s="301"/>
      <c r="H825" s="300">
        <f>Recap!AU830</f>
        <v>0</v>
      </c>
      <c r="I825" s="300">
        <f>Recap!AV830</f>
        <v>0</v>
      </c>
      <c r="J825" s="300">
        <f>Recap!AW830</f>
        <v>0</v>
      </c>
      <c r="K825" s="301"/>
      <c r="L825" s="301"/>
      <c r="M825" s="301"/>
      <c r="N825" s="300">
        <f>Recap!BB830</f>
        <v>0</v>
      </c>
      <c r="O825" s="300">
        <f>Recap!BC830</f>
        <v>0</v>
      </c>
      <c r="P825" s="300">
        <f>Recap!BD830</f>
        <v>0</v>
      </c>
      <c r="Q825" s="300"/>
      <c r="R825" s="300"/>
      <c r="S825" s="300"/>
      <c r="T825" s="300">
        <f>Recap!BF830</f>
        <v>0</v>
      </c>
      <c r="U825" s="300">
        <f>Recap!BG830</f>
        <v>0</v>
      </c>
      <c r="V825" s="300">
        <f>Recap!BH830</f>
        <v>0</v>
      </c>
      <c r="W825" s="300"/>
      <c r="X825" s="300"/>
      <c r="Y825" s="300"/>
      <c r="Z825" s="298">
        <f>Recap!AO830</f>
        <v>0</v>
      </c>
      <c r="AA825" s="302"/>
    </row>
    <row r="826" spans="1:27" s="312" customFormat="1" x14ac:dyDescent="0.25">
      <c r="A826" s="299" t="str">
        <f>Recap!D831</f>
        <v>Dw_821</v>
      </c>
      <c r="B826" s="300">
        <f>Recap!AQ831</f>
        <v>0</v>
      </c>
      <c r="C826" s="300">
        <f>Recap!AR831</f>
        <v>0</v>
      </c>
      <c r="D826" s="300">
        <f>Recap!AS831</f>
        <v>0</v>
      </c>
      <c r="E826" s="301"/>
      <c r="F826" s="301"/>
      <c r="G826" s="301"/>
      <c r="H826" s="300">
        <f>Recap!AU831</f>
        <v>0</v>
      </c>
      <c r="I826" s="300">
        <f>Recap!AV831</f>
        <v>0</v>
      </c>
      <c r="J826" s="300">
        <f>Recap!AW831</f>
        <v>0</v>
      </c>
      <c r="K826" s="301"/>
      <c r="L826" s="301"/>
      <c r="M826" s="301"/>
      <c r="N826" s="300">
        <f>Recap!BB831</f>
        <v>0</v>
      </c>
      <c r="O826" s="300">
        <f>Recap!BC831</f>
        <v>0</v>
      </c>
      <c r="P826" s="300">
        <f>Recap!BD831</f>
        <v>0</v>
      </c>
      <c r="Q826" s="300"/>
      <c r="R826" s="300"/>
      <c r="S826" s="300"/>
      <c r="T826" s="300">
        <f>Recap!BF831</f>
        <v>0</v>
      </c>
      <c r="U826" s="300">
        <f>Recap!BG831</f>
        <v>0</v>
      </c>
      <c r="V826" s="300">
        <f>Recap!BH831</f>
        <v>0</v>
      </c>
      <c r="W826" s="300"/>
      <c r="X826" s="300"/>
      <c r="Y826" s="300"/>
      <c r="Z826" s="298">
        <f>Recap!AO831</f>
        <v>0</v>
      </c>
      <c r="AA826" s="302"/>
    </row>
    <row r="827" spans="1:27" s="312" customFormat="1" x14ac:dyDescent="0.25">
      <c r="A827" s="299" t="str">
        <f>Recap!D832</f>
        <v>Dw_822</v>
      </c>
      <c r="B827" s="300">
        <f>Recap!AQ832</f>
        <v>0</v>
      </c>
      <c r="C827" s="300">
        <f>Recap!AR832</f>
        <v>0</v>
      </c>
      <c r="D827" s="300">
        <f>Recap!AS832</f>
        <v>0</v>
      </c>
      <c r="E827" s="301"/>
      <c r="F827" s="301"/>
      <c r="G827" s="301"/>
      <c r="H827" s="300">
        <f>Recap!AU832</f>
        <v>0</v>
      </c>
      <c r="I827" s="300">
        <f>Recap!AV832</f>
        <v>0</v>
      </c>
      <c r="J827" s="300">
        <f>Recap!AW832</f>
        <v>0</v>
      </c>
      <c r="K827" s="301"/>
      <c r="L827" s="301"/>
      <c r="M827" s="301"/>
      <c r="N827" s="300">
        <f>Recap!BB832</f>
        <v>0</v>
      </c>
      <c r="O827" s="300">
        <f>Recap!BC832</f>
        <v>0</v>
      </c>
      <c r="P827" s="300">
        <f>Recap!BD832</f>
        <v>0</v>
      </c>
      <c r="Q827" s="300"/>
      <c r="R827" s="300"/>
      <c r="S827" s="300"/>
      <c r="T827" s="300">
        <f>Recap!BF832</f>
        <v>0</v>
      </c>
      <c r="U827" s="300">
        <f>Recap!BG832</f>
        <v>0</v>
      </c>
      <c r="V827" s="300">
        <f>Recap!BH832</f>
        <v>0</v>
      </c>
      <c r="W827" s="300"/>
      <c r="X827" s="300"/>
      <c r="Y827" s="300"/>
      <c r="Z827" s="298">
        <f>Recap!AO832</f>
        <v>0</v>
      </c>
      <c r="AA827" s="302"/>
    </row>
    <row r="828" spans="1:27" s="312" customFormat="1" x14ac:dyDescent="0.25">
      <c r="A828" s="299" t="str">
        <f>Recap!D833</f>
        <v>Dw_823</v>
      </c>
      <c r="B828" s="300">
        <f>Recap!AQ833</f>
        <v>0</v>
      </c>
      <c r="C828" s="300">
        <f>Recap!AR833</f>
        <v>0</v>
      </c>
      <c r="D828" s="300">
        <f>Recap!AS833</f>
        <v>0</v>
      </c>
      <c r="E828" s="301"/>
      <c r="F828" s="301"/>
      <c r="G828" s="301"/>
      <c r="H828" s="300">
        <f>Recap!AU833</f>
        <v>0</v>
      </c>
      <c r="I828" s="300">
        <f>Recap!AV833</f>
        <v>0</v>
      </c>
      <c r="J828" s="300">
        <f>Recap!AW833</f>
        <v>0</v>
      </c>
      <c r="K828" s="301"/>
      <c r="L828" s="301"/>
      <c r="M828" s="301"/>
      <c r="N828" s="300">
        <f>Recap!BB833</f>
        <v>0</v>
      </c>
      <c r="O828" s="300">
        <f>Recap!BC833</f>
        <v>0</v>
      </c>
      <c r="P828" s="300">
        <f>Recap!BD833</f>
        <v>0</v>
      </c>
      <c r="Q828" s="300"/>
      <c r="R828" s="300"/>
      <c r="S828" s="300"/>
      <c r="T828" s="300">
        <f>Recap!BF833</f>
        <v>0</v>
      </c>
      <c r="U828" s="300">
        <f>Recap!BG833</f>
        <v>0</v>
      </c>
      <c r="V828" s="300">
        <f>Recap!BH833</f>
        <v>0</v>
      </c>
      <c r="W828" s="300"/>
      <c r="X828" s="300"/>
      <c r="Y828" s="300"/>
      <c r="Z828" s="298">
        <f>Recap!AO833</f>
        <v>0</v>
      </c>
      <c r="AA828" s="302"/>
    </row>
    <row r="829" spans="1:27" s="312" customFormat="1" x14ac:dyDescent="0.25">
      <c r="A829" s="299" t="str">
        <f>Recap!D834</f>
        <v>Dw_824</v>
      </c>
      <c r="B829" s="300">
        <f>Recap!AQ834</f>
        <v>0</v>
      </c>
      <c r="C829" s="300">
        <f>Recap!AR834</f>
        <v>0</v>
      </c>
      <c r="D829" s="300">
        <f>Recap!AS834</f>
        <v>0</v>
      </c>
      <c r="E829" s="301"/>
      <c r="F829" s="301"/>
      <c r="G829" s="301"/>
      <c r="H829" s="300">
        <f>Recap!AU834</f>
        <v>0</v>
      </c>
      <c r="I829" s="300">
        <f>Recap!AV834</f>
        <v>0</v>
      </c>
      <c r="J829" s="300">
        <f>Recap!AW834</f>
        <v>0</v>
      </c>
      <c r="K829" s="301"/>
      <c r="L829" s="301"/>
      <c r="M829" s="301"/>
      <c r="N829" s="300">
        <f>Recap!BB834</f>
        <v>0</v>
      </c>
      <c r="O829" s="300">
        <f>Recap!BC834</f>
        <v>0</v>
      </c>
      <c r="P829" s="300">
        <f>Recap!BD834</f>
        <v>0</v>
      </c>
      <c r="Q829" s="300"/>
      <c r="R829" s="300"/>
      <c r="S829" s="300"/>
      <c r="T829" s="300">
        <f>Recap!BF834</f>
        <v>0</v>
      </c>
      <c r="U829" s="300">
        <f>Recap!BG834</f>
        <v>0</v>
      </c>
      <c r="V829" s="300">
        <f>Recap!BH834</f>
        <v>0</v>
      </c>
      <c r="W829" s="300"/>
      <c r="X829" s="300"/>
      <c r="Y829" s="300"/>
      <c r="Z829" s="298">
        <f>Recap!AO834</f>
        <v>0</v>
      </c>
      <c r="AA829" s="302"/>
    </row>
    <row r="830" spans="1:27" s="312" customFormat="1" x14ac:dyDescent="0.25">
      <c r="A830" s="299" t="str">
        <f>Recap!D835</f>
        <v>Dw_825</v>
      </c>
      <c r="B830" s="300">
        <f>Recap!AQ835</f>
        <v>0</v>
      </c>
      <c r="C830" s="300">
        <f>Recap!AR835</f>
        <v>0</v>
      </c>
      <c r="D830" s="300">
        <f>Recap!AS835</f>
        <v>0</v>
      </c>
      <c r="E830" s="301"/>
      <c r="F830" s="301"/>
      <c r="G830" s="301"/>
      <c r="H830" s="300">
        <f>Recap!AU835</f>
        <v>0</v>
      </c>
      <c r="I830" s="300">
        <f>Recap!AV835</f>
        <v>0</v>
      </c>
      <c r="J830" s="300">
        <f>Recap!AW835</f>
        <v>0</v>
      </c>
      <c r="K830" s="301"/>
      <c r="L830" s="301"/>
      <c r="M830" s="301"/>
      <c r="N830" s="300">
        <f>Recap!BB835</f>
        <v>0</v>
      </c>
      <c r="O830" s="300">
        <f>Recap!BC835</f>
        <v>0</v>
      </c>
      <c r="P830" s="300">
        <f>Recap!BD835</f>
        <v>0</v>
      </c>
      <c r="Q830" s="300"/>
      <c r="R830" s="300"/>
      <c r="S830" s="300"/>
      <c r="T830" s="300">
        <f>Recap!BF835</f>
        <v>0</v>
      </c>
      <c r="U830" s="300">
        <f>Recap!BG835</f>
        <v>0</v>
      </c>
      <c r="V830" s="300">
        <f>Recap!BH835</f>
        <v>0</v>
      </c>
      <c r="W830" s="300"/>
      <c r="X830" s="300"/>
      <c r="Y830" s="300"/>
      <c r="Z830" s="298">
        <f>Recap!AO835</f>
        <v>0</v>
      </c>
      <c r="AA830" s="302"/>
    </row>
    <row r="831" spans="1:27" s="312" customFormat="1" x14ac:dyDescent="0.25">
      <c r="A831" s="299" t="str">
        <f>Recap!D836</f>
        <v>Dw_826</v>
      </c>
      <c r="B831" s="300">
        <f>Recap!AQ836</f>
        <v>0</v>
      </c>
      <c r="C831" s="300">
        <f>Recap!AR836</f>
        <v>0</v>
      </c>
      <c r="D831" s="300">
        <f>Recap!AS836</f>
        <v>0</v>
      </c>
      <c r="E831" s="301"/>
      <c r="F831" s="301"/>
      <c r="G831" s="301"/>
      <c r="H831" s="300">
        <f>Recap!AU836</f>
        <v>0</v>
      </c>
      <c r="I831" s="300">
        <f>Recap!AV836</f>
        <v>0</v>
      </c>
      <c r="J831" s="300">
        <f>Recap!AW836</f>
        <v>0</v>
      </c>
      <c r="K831" s="301"/>
      <c r="L831" s="301"/>
      <c r="M831" s="301"/>
      <c r="N831" s="300">
        <f>Recap!BB836</f>
        <v>0</v>
      </c>
      <c r="O831" s="300">
        <f>Recap!BC836</f>
        <v>0</v>
      </c>
      <c r="P831" s="300">
        <f>Recap!BD836</f>
        <v>0</v>
      </c>
      <c r="Q831" s="300"/>
      <c r="R831" s="300"/>
      <c r="S831" s="300"/>
      <c r="T831" s="300">
        <f>Recap!BF836</f>
        <v>0</v>
      </c>
      <c r="U831" s="300">
        <f>Recap!BG836</f>
        <v>0</v>
      </c>
      <c r="V831" s="300">
        <f>Recap!BH836</f>
        <v>0</v>
      </c>
      <c r="W831" s="300"/>
      <c r="X831" s="300"/>
      <c r="Y831" s="300"/>
      <c r="Z831" s="298">
        <f>Recap!AO836</f>
        <v>0</v>
      </c>
      <c r="AA831" s="302"/>
    </row>
    <row r="832" spans="1:27" s="312" customFormat="1" x14ac:dyDescent="0.25">
      <c r="A832" s="299" t="str">
        <f>Recap!D837</f>
        <v>Dw_827</v>
      </c>
      <c r="B832" s="300">
        <f>Recap!AQ837</f>
        <v>0</v>
      </c>
      <c r="C832" s="300">
        <f>Recap!AR837</f>
        <v>0</v>
      </c>
      <c r="D832" s="300">
        <f>Recap!AS837</f>
        <v>0</v>
      </c>
      <c r="E832" s="301"/>
      <c r="F832" s="301"/>
      <c r="G832" s="301"/>
      <c r="H832" s="300">
        <f>Recap!AU837</f>
        <v>0</v>
      </c>
      <c r="I832" s="300">
        <f>Recap!AV837</f>
        <v>0</v>
      </c>
      <c r="J832" s="300">
        <f>Recap!AW837</f>
        <v>0</v>
      </c>
      <c r="K832" s="301"/>
      <c r="L832" s="301"/>
      <c r="M832" s="301"/>
      <c r="N832" s="300">
        <f>Recap!BB837</f>
        <v>0</v>
      </c>
      <c r="O832" s="300">
        <f>Recap!BC837</f>
        <v>0</v>
      </c>
      <c r="P832" s="300">
        <f>Recap!BD837</f>
        <v>0</v>
      </c>
      <c r="Q832" s="300"/>
      <c r="R832" s="300"/>
      <c r="S832" s="300"/>
      <c r="T832" s="300">
        <f>Recap!BF837</f>
        <v>0</v>
      </c>
      <c r="U832" s="300">
        <f>Recap!BG837</f>
        <v>0</v>
      </c>
      <c r="V832" s="300">
        <f>Recap!BH837</f>
        <v>0</v>
      </c>
      <c r="W832" s="300"/>
      <c r="X832" s="300"/>
      <c r="Y832" s="300"/>
      <c r="Z832" s="298">
        <f>Recap!AO837</f>
        <v>0</v>
      </c>
      <c r="AA832" s="302"/>
    </row>
    <row r="833" spans="1:27" s="312" customFormat="1" x14ac:dyDescent="0.25">
      <c r="A833" s="299" t="str">
        <f>Recap!D838</f>
        <v>Dw_828</v>
      </c>
      <c r="B833" s="300">
        <f>Recap!AQ838</f>
        <v>0</v>
      </c>
      <c r="C833" s="300">
        <f>Recap!AR838</f>
        <v>0</v>
      </c>
      <c r="D833" s="300">
        <f>Recap!AS838</f>
        <v>0</v>
      </c>
      <c r="E833" s="301"/>
      <c r="F833" s="301"/>
      <c r="G833" s="301"/>
      <c r="H833" s="300">
        <f>Recap!AU838</f>
        <v>0</v>
      </c>
      <c r="I833" s="300">
        <f>Recap!AV838</f>
        <v>0</v>
      </c>
      <c r="J833" s="300">
        <f>Recap!AW838</f>
        <v>0</v>
      </c>
      <c r="K833" s="301"/>
      <c r="L833" s="301"/>
      <c r="M833" s="301"/>
      <c r="N833" s="300">
        <f>Recap!BB838</f>
        <v>0</v>
      </c>
      <c r="O833" s="300">
        <f>Recap!BC838</f>
        <v>0</v>
      </c>
      <c r="P833" s="300">
        <f>Recap!BD838</f>
        <v>0</v>
      </c>
      <c r="Q833" s="300"/>
      <c r="R833" s="300"/>
      <c r="S833" s="300"/>
      <c r="T833" s="300">
        <f>Recap!BF838</f>
        <v>0</v>
      </c>
      <c r="U833" s="300">
        <f>Recap!BG838</f>
        <v>0</v>
      </c>
      <c r="V833" s="300">
        <f>Recap!BH838</f>
        <v>0</v>
      </c>
      <c r="W833" s="300"/>
      <c r="X833" s="300"/>
      <c r="Y833" s="300"/>
      <c r="Z833" s="298">
        <f>Recap!AO838</f>
        <v>0</v>
      </c>
      <c r="AA833" s="302"/>
    </row>
    <row r="834" spans="1:27" s="312" customFormat="1" x14ac:dyDescent="0.25">
      <c r="A834" s="299" t="str">
        <f>Recap!D839</f>
        <v>Dw_829</v>
      </c>
      <c r="B834" s="300">
        <f>Recap!AQ839</f>
        <v>0</v>
      </c>
      <c r="C834" s="300">
        <f>Recap!AR839</f>
        <v>0</v>
      </c>
      <c r="D834" s="300">
        <f>Recap!AS839</f>
        <v>0</v>
      </c>
      <c r="E834" s="301"/>
      <c r="F834" s="301"/>
      <c r="G834" s="301"/>
      <c r="H834" s="300">
        <f>Recap!AU839</f>
        <v>0</v>
      </c>
      <c r="I834" s="300">
        <f>Recap!AV839</f>
        <v>0</v>
      </c>
      <c r="J834" s="300">
        <f>Recap!AW839</f>
        <v>0</v>
      </c>
      <c r="K834" s="301"/>
      <c r="L834" s="301"/>
      <c r="M834" s="301"/>
      <c r="N834" s="300">
        <f>Recap!BB839</f>
        <v>0</v>
      </c>
      <c r="O834" s="300">
        <f>Recap!BC839</f>
        <v>0</v>
      </c>
      <c r="P834" s="300">
        <f>Recap!BD839</f>
        <v>0</v>
      </c>
      <c r="Q834" s="300"/>
      <c r="R834" s="300"/>
      <c r="S834" s="300"/>
      <c r="T834" s="300">
        <f>Recap!BF839</f>
        <v>0</v>
      </c>
      <c r="U834" s="300">
        <f>Recap!BG839</f>
        <v>0</v>
      </c>
      <c r="V834" s="300">
        <f>Recap!BH839</f>
        <v>0</v>
      </c>
      <c r="W834" s="300"/>
      <c r="X834" s="300"/>
      <c r="Y834" s="300"/>
      <c r="Z834" s="298">
        <f>Recap!AO839</f>
        <v>0</v>
      </c>
      <c r="AA834" s="302"/>
    </row>
    <row r="835" spans="1:27" s="312" customFormat="1" x14ac:dyDescent="0.25">
      <c r="A835" s="299" t="str">
        <f>Recap!D840</f>
        <v>Dw_830</v>
      </c>
      <c r="B835" s="300">
        <f>Recap!AQ840</f>
        <v>0</v>
      </c>
      <c r="C835" s="300">
        <f>Recap!AR840</f>
        <v>0</v>
      </c>
      <c r="D835" s="300">
        <f>Recap!AS840</f>
        <v>0</v>
      </c>
      <c r="E835" s="301"/>
      <c r="F835" s="301"/>
      <c r="G835" s="301"/>
      <c r="H835" s="300">
        <f>Recap!AU840</f>
        <v>0</v>
      </c>
      <c r="I835" s="300">
        <f>Recap!AV840</f>
        <v>0</v>
      </c>
      <c r="J835" s="300">
        <f>Recap!AW840</f>
        <v>0</v>
      </c>
      <c r="K835" s="301"/>
      <c r="L835" s="301"/>
      <c r="M835" s="301"/>
      <c r="N835" s="300">
        <f>Recap!BB840</f>
        <v>0</v>
      </c>
      <c r="O835" s="300">
        <f>Recap!BC840</f>
        <v>0</v>
      </c>
      <c r="P835" s="300">
        <f>Recap!BD840</f>
        <v>0</v>
      </c>
      <c r="Q835" s="300"/>
      <c r="R835" s="300"/>
      <c r="S835" s="300"/>
      <c r="T835" s="300">
        <f>Recap!BF840</f>
        <v>0</v>
      </c>
      <c r="U835" s="300">
        <f>Recap!BG840</f>
        <v>0</v>
      </c>
      <c r="V835" s="300">
        <f>Recap!BH840</f>
        <v>0</v>
      </c>
      <c r="W835" s="300"/>
      <c r="X835" s="300"/>
      <c r="Y835" s="300"/>
      <c r="Z835" s="298">
        <f>Recap!AO840</f>
        <v>0</v>
      </c>
      <c r="AA835" s="302"/>
    </row>
    <row r="836" spans="1:27" s="312" customFormat="1" x14ac:dyDescent="0.25">
      <c r="A836" s="299" t="str">
        <f>Recap!D841</f>
        <v>Dw_831</v>
      </c>
      <c r="B836" s="300">
        <f>Recap!AQ841</f>
        <v>0</v>
      </c>
      <c r="C836" s="300">
        <f>Recap!AR841</f>
        <v>0</v>
      </c>
      <c r="D836" s="300">
        <f>Recap!AS841</f>
        <v>0</v>
      </c>
      <c r="E836" s="301"/>
      <c r="F836" s="301"/>
      <c r="G836" s="301"/>
      <c r="H836" s="300">
        <f>Recap!AU841</f>
        <v>0</v>
      </c>
      <c r="I836" s="300">
        <f>Recap!AV841</f>
        <v>0</v>
      </c>
      <c r="J836" s="300">
        <f>Recap!AW841</f>
        <v>0</v>
      </c>
      <c r="K836" s="301"/>
      <c r="L836" s="301"/>
      <c r="M836" s="301"/>
      <c r="N836" s="300">
        <f>Recap!BB841</f>
        <v>0</v>
      </c>
      <c r="O836" s="300">
        <f>Recap!BC841</f>
        <v>0</v>
      </c>
      <c r="P836" s="300">
        <f>Recap!BD841</f>
        <v>0</v>
      </c>
      <c r="Q836" s="300"/>
      <c r="R836" s="300"/>
      <c r="S836" s="300"/>
      <c r="T836" s="300">
        <f>Recap!BF841</f>
        <v>0</v>
      </c>
      <c r="U836" s="300">
        <f>Recap!BG841</f>
        <v>0</v>
      </c>
      <c r="V836" s="300">
        <f>Recap!BH841</f>
        <v>0</v>
      </c>
      <c r="W836" s="300"/>
      <c r="X836" s="300"/>
      <c r="Y836" s="300"/>
      <c r="Z836" s="298">
        <f>Recap!AO841</f>
        <v>0</v>
      </c>
      <c r="AA836" s="302"/>
    </row>
    <row r="837" spans="1:27" s="312" customFormat="1" x14ac:dyDescent="0.25">
      <c r="A837" s="299" t="str">
        <f>Recap!D842</f>
        <v>Dw_832</v>
      </c>
      <c r="B837" s="300">
        <f>Recap!AQ842</f>
        <v>0</v>
      </c>
      <c r="C837" s="300">
        <f>Recap!AR842</f>
        <v>0</v>
      </c>
      <c r="D837" s="300">
        <f>Recap!AS842</f>
        <v>0</v>
      </c>
      <c r="E837" s="301"/>
      <c r="F837" s="301"/>
      <c r="G837" s="301"/>
      <c r="H837" s="300">
        <f>Recap!AU842</f>
        <v>0</v>
      </c>
      <c r="I837" s="300">
        <f>Recap!AV842</f>
        <v>0</v>
      </c>
      <c r="J837" s="300">
        <f>Recap!AW842</f>
        <v>0</v>
      </c>
      <c r="K837" s="301"/>
      <c r="L837" s="301"/>
      <c r="M837" s="301"/>
      <c r="N837" s="300">
        <f>Recap!BB842</f>
        <v>0</v>
      </c>
      <c r="O837" s="300">
        <f>Recap!BC842</f>
        <v>0</v>
      </c>
      <c r="P837" s="300">
        <f>Recap!BD842</f>
        <v>0</v>
      </c>
      <c r="Q837" s="300"/>
      <c r="R837" s="300"/>
      <c r="S837" s="300"/>
      <c r="T837" s="300">
        <f>Recap!BF842</f>
        <v>0</v>
      </c>
      <c r="U837" s="300">
        <f>Recap!BG842</f>
        <v>0</v>
      </c>
      <c r="V837" s="300">
        <f>Recap!BH842</f>
        <v>0</v>
      </c>
      <c r="W837" s="300"/>
      <c r="X837" s="300"/>
      <c r="Y837" s="300"/>
      <c r="Z837" s="298">
        <f>Recap!AO842</f>
        <v>0</v>
      </c>
      <c r="AA837" s="302"/>
    </row>
    <row r="838" spans="1:27" s="312" customFormat="1" x14ac:dyDescent="0.25">
      <c r="A838" s="299" t="str">
        <f>Recap!D843</f>
        <v>Dw_833</v>
      </c>
      <c r="B838" s="300">
        <f>Recap!AQ843</f>
        <v>0</v>
      </c>
      <c r="C838" s="300">
        <f>Recap!AR843</f>
        <v>0</v>
      </c>
      <c r="D838" s="300">
        <f>Recap!AS843</f>
        <v>0</v>
      </c>
      <c r="E838" s="301"/>
      <c r="F838" s="301"/>
      <c r="G838" s="301"/>
      <c r="H838" s="300">
        <f>Recap!AU843</f>
        <v>0</v>
      </c>
      <c r="I838" s="300">
        <f>Recap!AV843</f>
        <v>0</v>
      </c>
      <c r="J838" s="300">
        <f>Recap!AW843</f>
        <v>0</v>
      </c>
      <c r="K838" s="301"/>
      <c r="L838" s="301"/>
      <c r="M838" s="301"/>
      <c r="N838" s="300">
        <f>Recap!BB843</f>
        <v>0</v>
      </c>
      <c r="O838" s="300">
        <f>Recap!BC843</f>
        <v>0</v>
      </c>
      <c r="P838" s="300">
        <f>Recap!BD843</f>
        <v>0</v>
      </c>
      <c r="Q838" s="300"/>
      <c r="R838" s="300"/>
      <c r="S838" s="300"/>
      <c r="T838" s="300">
        <f>Recap!BF843</f>
        <v>0</v>
      </c>
      <c r="U838" s="300">
        <f>Recap!BG843</f>
        <v>0</v>
      </c>
      <c r="V838" s="300">
        <f>Recap!BH843</f>
        <v>0</v>
      </c>
      <c r="W838" s="300"/>
      <c r="X838" s="300"/>
      <c r="Y838" s="300"/>
      <c r="Z838" s="298">
        <f>Recap!AO843</f>
        <v>0</v>
      </c>
      <c r="AA838" s="302"/>
    </row>
    <row r="839" spans="1:27" s="312" customFormat="1" x14ac:dyDescent="0.25">
      <c r="A839" s="299" t="str">
        <f>Recap!D844</f>
        <v>Dw_834</v>
      </c>
      <c r="B839" s="300">
        <f>Recap!AQ844</f>
        <v>0</v>
      </c>
      <c r="C839" s="300">
        <f>Recap!AR844</f>
        <v>0</v>
      </c>
      <c r="D839" s="300">
        <f>Recap!AS844</f>
        <v>0</v>
      </c>
      <c r="E839" s="301"/>
      <c r="F839" s="301"/>
      <c r="G839" s="301"/>
      <c r="H839" s="300">
        <f>Recap!AU844</f>
        <v>0</v>
      </c>
      <c r="I839" s="300">
        <f>Recap!AV844</f>
        <v>0</v>
      </c>
      <c r="J839" s="300">
        <f>Recap!AW844</f>
        <v>0</v>
      </c>
      <c r="K839" s="301"/>
      <c r="L839" s="301"/>
      <c r="M839" s="301"/>
      <c r="N839" s="300">
        <f>Recap!BB844</f>
        <v>0</v>
      </c>
      <c r="O839" s="300">
        <f>Recap!BC844</f>
        <v>0</v>
      </c>
      <c r="P839" s="300">
        <f>Recap!BD844</f>
        <v>0</v>
      </c>
      <c r="Q839" s="300"/>
      <c r="R839" s="300"/>
      <c r="S839" s="300"/>
      <c r="T839" s="300">
        <f>Recap!BF844</f>
        <v>0</v>
      </c>
      <c r="U839" s="300">
        <f>Recap!BG844</f>
        <v>0</v>
      </c>
      <c r="V839" s="300">
        <f>Recap!BH844</f>
        <v>0</v>
      </c>
      <c r="W839" s="300"/>
      <c r="X839" s="300"/>
      <c r="Y839" s="300"/>
      <c r="Z839" s="298">
        <f>Recap!AO844</f>
        <v>0</v>
      </c>
      <c r="AA839" s="302"/>
    </row>
    <row r="840" spans="1:27" s="312" customFormat="1" x14ac:dyDescent="0.25">
      <c r="A840" s="299" t="str">
        <f>Recap!D845</f>
        <v>Dw_835</v>
      </c>
      <c r="B840" s="300">
        <f>Recap!AQ845</f>
        <v>0</v>
      </c>
      <c r="C840" s="300">
        <f>Recap!AR845</f>
        <v>0</v>
      </c>
      <c r="D840" s="300">
        <f>Recap!AS845</f>
        <v>0</v>
      </c>
      <c r="E840" s="301"/>
      <c r="F840" s="301"/>
      <c r="G840" s="301"/>
      <c r="H840" s="300">
        <f>Recap!AU845</f>
        <v>0</v>
      </c>
      <c r="I840" s="300">
        <f>Recap!AV845</f>
        <v>0</v>
      </c>
      <c r="J840" s="300">
        <f>Recap!AW845</f>
        <v>0</v>
      </c>
      <c r="K840" s="301"/>
      <c r="L840" s="301"/>
      <c r="M840" s="301"/>
      <c r="N840" s="300">
        <f>Recap!BB845</f>
        <v>0</v>
      </c>
      <c r="O840" s="300">
        <f>Recap!BC845</f>
        <v>0</v>
      </c>
      <c r="P840" s="300">
        <f>Recap!BD845</f>
        <v>0</v>
      </c>
      <c r="Q840" s="300"/>
      <c r="R840" s="300"/>
      <c r="S840" s="300"/>
      <c r="T840" s="300">
        <f>Recap!BF845</f>
        <v>0</v>
      </c>
      <c r="U840" s="300">
        <f>Recap!BG845</f>
        <v>0</v>
      </c>
      <c r="V840" s="300">
        <f>Recap!BH845</f>
        <v>0</v>
      </c>
      <c r="W840" s="300"/>
      <c r="X840" s="300"/>
      <c r="Y840" s="300"/>
      <c r="Z840" s="298">
        <f>Recap!AO845</f>
        <v>0</v>
      </c>
      <c r="AA840" s="302"/>
    </row>
    <row r="841" spans="1:27" s="312" customFormat="1" x14ac:dyDescent="0.25">
      <c r="A841" s="299" t="str">
        <f>Recap!D846</f>
        <v>Dw_836</v>
      </c>
      <c r="B841" s="300">
        <f>Recap!AQ846</f>
        <v>0</v>
      </c>
      <c r="C841" s="300">
        <f>Recap!AR846</f>
        <v>0</v>
      </c>
      <c r="D841" s="300">
        <f>Recap!AS846</f>
        <v>0</v>
      </c>
      <c r="E841" s="301"/>
      <c r="F841" s="301"/>
      <c r="G841" s="301"/>
      <c r="H841" s="300">
        <f>Recap!AU846</f>
        <v>0</v>
      </c>
      <c r="I841" s="300">
        <f>Recap!AV846</f>
        <v>0</v>
      </c>
      <c r="J841" s="300">
        <f>Recap!AW846</f>
        <v>0</v>
      </c>
      <c r="K841" s="301"/>
      <c r="L841" s="301"/>
      <c r="M841" s="301"/>
      <c r="N841" s="300">
        <f>Recap!BB846</f>
        <v>0</v>
      </c>
      <c r="O841" s="300">
        <f>Recap!BC846</f>
        <v>0</v>
      </c>
      <c r="P841" s="300">
        <f>Recap!BD846</f>
        <v>0</v>
      </c>
      <c r="Q841" s="300"/>
      <c r="R841" s="300"/>
      <c r="S841" s="300"/>
      <c r="T841" s="300">
        <f>Recap!BF846</f>
        <v>0</v>
      </c>
      <c r="U841" s="300">
        <f>Recap!BG846</f>
        <v>0</v>
      </c>
      <c r="V841" s="300">
        <f>Recap!BH846</f>
        <v>0</v>
      </c>
      <c r="W841" s="300"/>
      <c r="X841" s="300"/>
      <c r="Y841" s="300"/>
      <c r="Z841" s="298">
        <f>Recap!AO846</f>
        <v>0</v>
      </c>
      <c r="AA841" s="302"/>
    </row>
    <row r="842" spans="1:27" s="312" customFormat="1" x14ac:dyDescent="0.25">
      <c r="A842" s="299" t="str">
        <f>Recap!D847</f>
        <v>Dw_837</v>
      </c>
      <c r="B842" s="300">
        <f>Recap!AQ847</f>
        <v>0</v>
      </c>
      <c r="C842" s="300">
        <f>Recap!AR847</f>
        <v>0</v>
      </c>
      <c r="D842" s="300">
        <f>Recap!AS847</f>
        <v>0</v>
      </c>
      <c r="E842" s="301"/>
      <c r="F842" s="301"/>
      <c r="G842" s="301"/>
      <c r="H842" s="300">
        <f>Recap!AU847</f>
        <v>0</v>
      </c>
      <c r="I842" s="300">
        <f>Recap!AV847</f>
        <v>0</v>
      </c>
      <c r="J842" s="300">
        <f>Recap!AW847</f>
        <v>0</v>
      </c>
      <c r="K842" s="301"/>
      <c r="L842" s="301"/>
      <c r="M842" s="301"/>
      <c r="N842" s="300">
        <f>Recap!BB847</f>
        <v>0</v>
      </c>
      <c r="O842" s="300">
        <f>Recap!BC847</f>
        <v>0</v>
      </c>
      <c r="P842" s="300">
        <f>Recap!BD847</f>
        <v>0</v>
      </c>
      <c r="Q842" s="300"/>
      <c r="R842" s="300"/>
      <c r="S842" s="300"/>
      <c r="T842" s="300">
        <f>Recap!BF847</f>
        <v>0</v>
      </c>
      <c r="U842" s="300">
        <f>Recap!BG847</f>
        <v>0</v>
      </c>
      <c r="V842" s="300">
        <f>Recap!BH847</f>
        <v>0</v>
      </c>
      <c r="W842" s="300"/>
      <c r="X842" s="300"/>
      <c r="Y842" s="300"/>
      <c r="Z842" s="298">
        <f>Recap!AO847</f>
        <v>0</v>
      </c>
      <c r="AA842" s="302"/>
    </row>
    <row r="843" spans="1:27" s="312" customFormat="1" x14ac:dyDescent="0.25">
      <c r="A843" s="299" t="str">
        <f>Recap!D848</f>
        <v>Dw_838</v>
      </c>
      <c r="B843" s="300">
        <f>Recap!AQ848</f>
        <v>0</v>
      </c>
      <c r="C843" s="300">
        <f>Recap!AR848</f>
        <v>0</v>
      </c>
      <c r="D843" s="300">
        <f>Recap!AS848</f>
        <v>0</v>
      </c>
      <c r="E843" s="301"/>
      <c r="F843" s="301"/>
      <c r="G843" s="301"/>
      <c r="H843" s="300">
        <f>Recap!AU848</f>
        <v>0</v>
      </c>
      <c r="I843" s="300">
        <f>Recap!AV848</f>
        <v>0</v>
      </c>
      <c r="J843" s="300">
        <f>Recap!AW848</f>
        <v>0</v>
      </c>
      <c r="K843" s="301"/>
      <c r="L843" s="301"/>
      <c r="M843" s="301"/>
      <c r="N843" s="300">
        <f>Recap!BB848</f>
        <v>0</v>
      </c>
      <c r="O843" s="300">
        <f>Recap!BC848</f>
        <v>0</v>
      </c>
      <c r="P843" s="300">
        <f>Recap!BD848</f>
        <v>0</v>
      </c>
      <c r="Q843" s="300"/>
      <c r="R843" s="300"/>
      <c r="S843" s="300"/>
      <c r="T843" s="300">
        <f>Recap!BF848</f>
        <v>0</v>
      </c>
      <c r="U843" s="300">
        <f>Recap!BG848</f>
        <v>0</v>
      </c>
      <c r="V843" s="300">
        <f>Recap!BH848</f>
        <v>0</v>
      </c>
      <c r="W843" s="300"/>
      <c r="X843" s="300"/>
      <c r="Y843" s="300"/>
      <c r="Z843" s="298">
        <f>Recap!AO848</f>
        <v>0</v>
      </c>
      <c r="AA843" s="302"/>
    </row>
    <row r="844" spans="1:27" s="312" customFormat="1" x14ac:dyDescent="0.25">
      <c r="A844" s="299" t="str">
        <f>Recap!D849</f>
        <v>Dw_839</v>
      </c>
      <c r="B844" s="300">
        <f>Recap!AQ849</f>
        <v>0</v>
      </c>
      <c r="C844" s="300">
        <f>Recap!AR849</f>
        <v>0</v>
      </c>
      <c r="D844" s="300">
        <f>Recap!AS849</f>
        <v>0</v>
      </c>
      <c r="E844" s="301"/>
      <c r="F844" s="301"/>
      <c r="G844" s="301"/>
      <c r="H844" s="300">
        <f>Recap!AU849</f>
        <v>0</v>
      </c>
      <c r="I844" s="300">
        <f>Recap!AV849</f>
        <v>0</v>
      </c>
      <c r="J844" s="300">
        <f>Recap!AW849</f>
        <v>0</v>
      </c>
      <c r="K844" s="301"/>
      <c r="L844" s="301"/>
      <c r="M844" s="301"/>
      <c r="N844" s="300">
        <f>Recap!BB849</f>
        <v>0</v>
      </c>
      <c r="O844" s="300">
        <f>Recap!BC849</f>
        <v>0</v>
      </c>
      <c r="P844" s="300">
        <f>Recap!BD849</f>
        <v>0</v>
      </c>
      <c r="Q844" s="300"/>
      <c r="R844" s="300"/>
      <c r="S844" s="300"/>
      <c r="T844" s="300">
        <f>Recap!BF849</f>
        <v>0</v>
      </c>
      <c r="U844" s="300">
        <f>Recap!BG849</f>
        <v>0</v>
      </c>
      <c r="V844" s="300">
        <f>Recap!BH849</f>
        <v>0</v>
      </c>
      <c r="W844" s="300"/>
      <c r="X844" s="300"/>
      <c r="Y844" s="300"/>
      <c r="Z844" s="298">
        <f>Recap!AO849</f>
        <v>0</v>
      </c>
      <c r="AA844" s="302"/>
    </row>
    <row r="845" spans="1:27" s="312" customFormat="1" x14ac:dyDescent="0.25">
      <c r="A845" s="299" t="str">
        <f>Recap!D850</f>
        <v>Dw_840</v>
      </c>
      <c r="B845" s="300">
        <f>Recap!AQ850</f>
        <v>0</v>
      </c>
      <c r="C845" s="300">
        <f>Recap!AR850</f>
        <v>0</v>
      </c>
      <c r="D845" s="300">
        <f>Recap!AS850</f>
        <v>0</v>
      </c>
      <c r="E845" s="301"/>
      <c r="F845" s="301"/>
      <c r="G845" s="301"/>
      <c r="H845" s="300">
        <f>Recap!AU850</f>
        <v>0</v>
      </c>
      <c r="I845" s="300">
        <f>Recap!AV850</f>
        <v>0</v>
      </c>
      <c r="J845" s="300">
        <f>Recap!AW850</f>
        <v>0</v>
      </c>
      <c r="K845" s="301"/>
      <c r="L845" s="301"/>
      <c r="M845" s="301"/>
      <c r="N845" s="300">
        <f>Recap!BB850</f>
        <v>0</v>
      </c>
      <c r="O845" s="300">
        <f>Recap!BC850</f>
        <v>0</v>
      </c>
      <c r="P845" s="300">
        <f>Recap!BD850</f>
        <v>0</v>
      </c>
      <c r="Q845" s="300"/>
      <c r="R845" s="300"/>
      <c r="S845" s="300"/>
      <c r="T845" s="300">
        <f>Recap!BF850</f>
        <v>0</v>
      </c>
      <c r="U845" s="300">
        <f>Recap!BG850</f>
        <v>0</v>
      </c>
      <c r="V845" s="300">
        <f>Recap!BH850</f>
        <v>0</v>
      </c>
      <c r="W845" s="300"/>
      <c r="X845" s="300"/>
      <c r="Y845" s="300"/>
      <c r="Z845" s="298">
        <f>Recap!AO850</f>
        <v>0</v>
      </c>
      <c r="AA845" s="302"/>
    </row>
    <row r="846" spans="1:27" s="312" customFormat="1" x14ac:dyDescent="0.25">
      <c r="A846" s="299" t="str">
        <f>Recap!D851</f>
        <v>Dw_841</v>
      </c>
      <c r="B846" s="300">
        <f>Recap!AQ851</f>
        <v>0</v>
      </c>
      <c r="C846" s="300">
        <f>Recap!AR851</f>
        <v>0</v>
      </c>
      <c r="D846" s="300">
        <f>Recap!AS851</f>
        <v>0</v>
      </c>
      <c r="E846" s="301"/>
      <c r="F846" s="301"/>
      <c r="G846" s="301"/>
      <c r="H846" s="300">
        <f>Recap!AU851</f>
        <v>0</v>
      </c>
      <c r="I846" s="300">
        <f>Recap!AV851</f>
        <v>0</v>
      </c>
      <c r="J846" s="300">
        <f>Recap!AW851</f>
        <v>0</v>
      </c>
      <c r="K846" s="301"/>
      <c r="L846" s="301"/>
      <c r="M846" s="301"/>
      <c r="N846" s="300">
        <f>Recap!BB851</f>
        <v>0</v>
      </c>
      <c r="O846" s="300">
        <f>Recap!BC851</f>
        <v>0</v>
      </c>
      <c r="P846" s="300">
        <f>Recap!BD851</f>
        <v>0</v>
      </c>
      <c r="Q846" s="300"/>
      <c r="R846" s="300"/>
      <c r="S846" s="300"/>
      <c r="T846" s="300">
        <f>Recap!BF851</f>
        <v>0</v>
      </c>
      <c r="U846" s="300">
        <f>Recap!BG851</f>
        <v>0</v>
      </c>
      <c r="V846" s="300">
        <f>Recap!BH851</f>
        <v>0</v>
      </c>
      <c r="W846" s="300"/>
      <c r="X846" s="300"/>
      <c r="Y846" s="300"/>
      <c r="Z846" s="298">
        <f>Recap!AO851</f>
        <v>0</v>
      </c>
      <c r="AA846" s="302"/>
    </row>
    <row r="847" spans="1:27" s="312" customFormat="1" x14ac:dyDescent="0.25">
      <c r="A847" s="299" t="str">
        <f>Recap!D852</f>
        <v>Dw_842</v>
      </c>
      <c r="B847" s="300">
        <f>Recap!AQ852</f>
        <v>0</v>
      </c>
      <c r="C847" s="300">
        <f>Recap!AR852</f>
        <v>0</v>
      </c>
      <c r="D847" s="300">
        <f>Recap!AS852</f>
        <v>0</v>
      </c>
      <c r="E847" s="301"/>
      <c r="F847" s="301"/>
      <c r="G847" s="301"/>
      <c r="H847" s="300">
        <f>Recap!AU852</f>
        <v>0</v>
      </c>
      <c r="I847" s="300">
        <f>Recap!AV852</f>
        <v>0</v>
      </c>
      <c r="J847" s="300">
        <f>Recap!AW852</f>
        <v>0</v>
      </c>
      <c r="K847" s="301"/>
      <c r="L847" s="301"/>
      <c r="M847" s="301"/>
      <c r="N847" s="300">
        <f>Recap!BB852</f>
        <v>0</v>
      </c>
      <c r="O847" s="300">
        <f>Recap!BC852</f>
        <v>0</v>
      </c>
      <c r="P847" s="300">
        <f>Recap!BD852</f>
        <v>0</v>
      </c>
      <c r="Q847" s="300"/>
      <c r="R847" s="300"/>
      <c r="S847" s="300"/>
      <c r="T847" s="300">
        <f>Recap!BF852</f>
        <v>0</v>
      </c>
      <c r="U847" s="300">
        <f>Recap!BG852</f>
        <v>0</v>
      </c>
      <c r="V847" s="300">
        <f>Recap!BH852</f>
        <v>0</v>
      </c>
      <c r="W847" s="300"/>
      <c r="X847" s="300"/>
      <c r="Y847" s="300"/>
      <c r="Z847" s="298">
        <f>Recap!AO852</f>
        <v>0</v>
      </c>
      <c r="AA847" s="302"/>
    </row>
    <row r="848" spans="1:27" s="312" customFormat="1" x14ac:dyDescent="0.25">
      <c r="A848" s="299" t="str">
        <f>Recap!D853</f>
        <v>Dw_843</v>
      </c>
      <c r="B848" s="300">
        <f>Recap!AQ853</f>
        <v>0</v>
      </c>
      <c r="C848" s="300">
        <f>Recap!AR853</f>
        <v>0</v>
      </c>
      <c r="D848" s="300">
        <f>Recap!AS853</f>
        <v>0</v>
      </c>
      <c r="E848" s="301"/>
      <c r="F848" s="301"/>
      <c r="G848" s="301"/>
      <c r="H848" s="300">
        <f>Recap!AU853</f>
        <v>0</v>
      </c>
      <c r="I848" s="300">
        <f>Recap!AV853</f>
        <v>0</v>
      </c>
      <c r="J848" s="300">
        <f>Recap!AW853</f>
        <v>0</v>
      </c>
      <c r="K848" s="301"/>
      <c r="L848" s="301"/>
      <c r="M848" s="301"/>
      <c r="N848" s="300">
        <f>Recap!BB853</f>
        <v>0</v>
      </c>
      <c r="O848" s="300">
        <f>Recap!BC853</f>
        <v>0</v>
      </c>
      <c r="P848" s="300">
        <f>Recap!BD853</f>
        <v>0</v>
      </c>
      <c r="Q848" s="300"/>
      <c r="R848" s="300"/>
      <c r="S848" s="300"/>
      <c r="T848" s="300">
        <f>Recap!BF853</f>
        <v>0</v>
      </c>
      <c r="U848" s="300">
        <f>Recap!BG853</f>
        <v>0</v>
      </c>
      <c r="V848" s="300">
        <f>Recap!BH853</f>
        <v>0</v>
      </c>
      <c r="W848" s="300"/>
      <c r="X848" s="300"/>
      <c r="Y848" s="300"/>
      <c r="Z848" s="298">
        <f>Recap!AO853</f>
        <v>0</v>
      </c>
      <c r="AA848" s="302"/>
    </row>
    <row r="849" spans="1:27" s="312" customFormat="1" x14ac:dyDescent="0.25">
      <c r="A849" s="299" t="str">
        <f>Recap!D854</f>
        <v>Dw_844</v>
      </c>
      <c r="B849" s="300">
        <f>Recap!AQ854</f>
        <v>0</v>
      </c>
      <c r="C849" s="300">
        <f>Recap!AR854</f>
        <v>0</v>
      </c>
      <c r="D849" s="300">
        <f>Recap!AS854</f>
        <v>0</v>
      </c>
      <c r="E849" s="301"/>
      <c r="F849" s="301"/>
      <c r="G849" s="301"/>
      <c r="H849" s="300">
        <f>Recap!AU854</f>
        <v>0</v>
      </c>
      <c r="I849" s="300">
        <f>Recap!AV854</f>
        <v>0</v>
      </c>
      <c r="J849" s="300">
        <f>Recap!AW854</f>
        <v>0</v>
      </c>
      <c r="K849" s="301"/>
      <c r="L849" s="301"/>
      <c r="M849" s="301"/>
      <c r="N849" s="300">
        <f>Recap!BB854</f>
        <v>0</v>
      </c>
      <c r="O849" s="300">
        <f>Recap!BC854</f>
        <v>0</v>
      </c>
      <c r="P849" s="300">
        <f>Recap!BD854</f>
        <v>0</v>
      </c>
      <c r="Q849" s="300"/>
      <c r="R849" s="300"/>
      <c r="S849" s="300"/>
      <c r="T849" s="300">
        <f>Recap!BF854</f>
        <v>0</v>
      </c>
      <c r="U849" s="300">
        <f>Recap!BG854</f>
        <v>0</v>
      </c>
      <c r="V849" s="300">
        <f>Recap!BH854</f>
        <v>0</v>
      </c>
      <c r="W849" s="300"/>
      <c r="X849" s="300"/>
      <c r="Y849" s="300"/>
      <c r="Z849" s="298">
        <f>Recap!AO854</f>
        <v>0</v>
      </c>
      <c r="AA849" s="302"/>
    </row>
    <row r="850" spans="1:27" s="312" customFormat="1" x14ac:dyDescent="0.25">
      <c r="A850" s="299" t="str">
        <f>Recap!D855</f>
        <v>Dw_845</v>
      </c>
      <c r="B850" s="300">
        <f>Recap!AQ855</f>
        <v>0</v>
      </c>
      <c r="C850" s="300">
        <f>Recap!AR855</f>
        <v>0</v>
      </c>
      <c r="D850" s="300">
        <f>Recap!AS855</f>
        <v>0</v>
      </c>
      <c r="E850" s="301"/>
      <c r="F850" s="301"/>
      <c r="G850" s="301"/>
      <c r="H850" s="300">
        <f>Recap!AU855</f>
        <v>0</v>
      </c>
      <c r="I850" s="300">
        <f>Recap!AV855</f>
        <v>0</v>
      </c>
      <c r="J850" s="300">
        <f>Recap!AW855</f>
        <v>0</v>
      </c>
      <c r="K850" s="301"/>
      <c r="L850" s="301"/>
      <c r="M850" s="301"/>
      <c r="N850" s="300">
        <f>Recap!BB855</f>
        <v>0</v>
      </c>
      <c r="O850" s="300">
        <f>Recap!BC855</f>
        <v>0</v>
      </c>
      <c r="P850" s="300">
        <f>Recap!BD855</f>
        <v>0</v>
      </c>
      <c r="Q850" s="300"/>
      <c r="R850" s="300"/>
      <c r="S850" s="300"/>
      <c r="T850" s="300">
        <f>Recap!BF855</f>
        <v>0</v>
      </c>
      <c r="U850" s="300">
        <f>Recap!BG855</f>
        <v>0</v>
      </c>
      <c r="V850" s="300">
        <f>Recap!BH855</f>
        <v>0</v>
      </c>
      <c r="W850" s="300"/>
      <c r="X850" s="300"/>
      <c r="Y850" s="300"/>
      <c r="Z850" s="298">
        <f>Recap!AO855</f>
        <v>0</v>
      </c>
      <c r="AA850" s="302"/>
    </row>
    <row r="851" spans="1:27" s="312" customFormat="1" x14ac:dyDescent="0.25">
      <c r="A851" s="299" t="str">
        <f>Recap!D856</f>
        <v>Dw_846</v>
      </c>
      <c r="B851" s="300">
        <f>Recap!AQ856</f>
        <v>0</v>
      </c>
      <c r="C851" s="300">
        <f>Recap!AR856</f>
        <v>0</v>
      </c>
      <c r="D851" s="300">
        <f>Recap!AS856</f>
        <v>0</v>
      </c>
      <c r="E851" s="301"/>
      <c r="F851" s="301"/>
      <c r="G851" s="301"/>
      <c r="H851" s="300">
        <f>Recap!AU856</f>
        <v>0</v>
      </c>
      <c r="I851" s="300">
        <f>Recap!AV856</f>
        <v>0</v>
      </c>
      <c r="J851" s="300">
        <f>Recap!AW856</f>
        <v>0</v>
      </c>
      <c r="K851" s="301"/>
      <c r="L851" s="301"/>
      <c r="M851" s="301"/>
      <c r="N851" s="300">
        <f>Recap!BB856</f>
        <v>0</v>
      </c>
      <c r="O851" s="300">
        <f>Recap!BC856</f>
        <v>0</v>
      </c>
      <c r="P851" s="300">
        <f>Recap!BD856</f>
        <v>0</v>
      </c>
      <c r="Q851" s="300"/>
      <c r="R851" s="300"/>
      <c r="S851" s="300"/>
      <c r="T851" s="300">
        <f>Recap!BF856</f>
        <v>0</v>
      </c>
      <c r="U851" s="300">
        <f>Recap!BG856</f>
        <v>0</v>
      </c>
      <c r="V851" s="300">
        <f>Recap!BH856</f>
        <v>0</v>
      </c>
      <c r="W851" s="300"/>
      <c r="X851" s="300"/>
      <c r="Y851" s="300"/>
      <c r="Z851" s="298">
        <f>Recap!AO856</f>
        <v>0</v>
      </c>
      <c r="AA851" s="302"/>
    </row>
    <row r="852" spans="1:27" s="312" customFormat="1" x14ac:dyDescent="0.25">
      <c r="A852" s="299" t="str">
        <f>Recap!D857</f>
        <v>Dw_847</v>
      </c>
      <c r="B852" s="300">
        <f>Recap!AQ857</f>
        <v>0</v>
      </c>
      <c r="C852" s="300">
        <f>Recap!AR857</f>
        <v>0</v>
      </c>
      <c r="D852" s="300">
        <f>Recap!AS857</f>
        <v>0</v>
      </c>
      <c r="E852" s="301"/>
      <c r="F852" s="301"/>
      <c r="G852" s="301"/>
      <c r="H852" s="300">
        <f>Recap!AU857</f>
        <v>0</v>
      </c>
      <c r="I852" s="300">
        <f>Recap!AV857</f>
        <v>0</v>
      </c>
      <c r="J852" s="300">
        <f>Recap!AW857</f>
        <v>0</v>
      </c>
      <c r="K852" s="301"/>
      <c r="L852" s="301"/>
      <c r="M852" s="301"/>
      <c r="N852" s="300">
        <f>Recap!BB857</f>
        <v>0</v>
      </c>
      <c r="O852" s="300">
        <f>Recap!BC857</f>
        <v>0</v>
      </c>
      <c r="P852" s="300">
        <f>Recap!BD857</f>
        <v>0</v>
      </c>
      <c r="Q852" s="300"/>
      <c r="R852" s="300"/>
      <c r="S852" s="300"/>
      <c r="T852" s="300">
        <f>Recap!BF857</f>
        <v>0</v>
      </c>
      <c r="U852" s="300">
        <f>Recap!BG857</f>
        <v>0</v>
      </c>
      <c r="V852" s="300">
        <f>Recap!BH857</f>
        <v>0</v>
      </c>
      <c r="W852" s="300"/>
      <c r="X852" s="300"/>
      <c r="Y852" s="300"/>
      <c r="Z852" s="298">
        <f>Recap!AO857</f>
        <v>0</v>
      </c>
      <c r="AA852" s="302"/>
    </row>
    <row r="853" spans="1:27" s="312" customFormat="1" x14ac:dyDescent="0.25">
      <c r="A853" s="299" t="str">
        <f>Recap!D858</f>
        <v>Dw_848</v>
      </c>
      <c r="B853" s="300">
        <f>Recap!AQ858</f>
        <v>0</v>
      </c>
      <c r="C853" s="300">
        <f>Recap!AR858</f>
        <v>0</v>
      </c>
      <c r="D853" s="300">
        <f>Recap!AS858</f>
        <v>0</v>
      </c>
      <c r="E853" s="301"/>
      <c r="F853" s="301"/>
      <c r="G853" s="301"/>
      <c r="H853" s="300">
        <f>Recap!AU858</f>
        <v>0</v>
      </c>
      <c r="I853" s="300">
        <f>Recap!AV858</f>
        <v>0</v>
      </c>
      <c r="J853" s="300">
        <f>Recap!AW858</f>
        <v>0</v>
      </c>
      <c r="K853" s="301"/>
      <c r="L853" s="301"/>
      <c r="M853" s="301"/>
      <c r="N853" s="300">
        <f>Recap!BB858</f>
        <v>0</v>
      </c>
      <c r="O853" s="300">
        <f>Recap!BC858</f>
        <v>0</v>
      </c>
      <c r="P853" s="300">
        <f>Recap!BD858</f>
        <v>0</v>
      </c>
      <c r="Q853" s="300"/>
      <c r="R853" s="300"/>
      <c r="S853" s="300"/>
      <c r="T853" s="300">
        <f>Recap!BF858</f>
        <v>0</v>
      </c>
      <c r="U853" s="300">
        <f>Recap!BG858</f>
        <v>0</v>
      </c>
      <c r="V853" s="300">
        <f>Recap!BH858</f>
        <v>0</v>
      </c>
      <c r="W853" s="300"/>
      <c r="X853" s="300"/>
      <c r="Y853" s="300"/>
      <c r="Z853" s="298">
        <f>Recap!AO858</f>
        <v>0</v>
      </c>
      <c r="AA853" s="302"/>
    </row>
    <row r="854" spans="1:27" s="312" customFormat="1" x14ac:dyDescent="0.25">
      <c r="A854" s="299" t="str">
        <f>Recap!D859</f>
        <v>Dw_849</v>
      </c>
      <c r="B854" s="300">
        <f>Recap!AQ859</f>
        <v>0</v>
      </c>
      <c r="C854" s="300">
        <f>Recap!AR859</f>
        <v>0</v>
      </c>
      <c r="D854" s="300">
        <f>Recap!AS859</f>
        <v>0</v>
      </c>
      <c r="E854" s="301"/>
      <c r="F854" s="301"/>
      <c r="G854" s="301"/>
      <c r="H854" s="300">
        <f>Recap!AU859</f>
        <v>0</v>
      </c>
      <c r="I854" s="300">
        <f>Recap!AV859</f>
        <v>0</v>
      </c>
      <c r="J854" s="300">
        <f>Recap!AW859</f>
        <v>0</v>
      </c>
      <c r="K854" s="301"/>
      <c r="L854" s="301"/>
      <c r="M854" s="301"/>
      <c r="N854" s="300">
        <f>Recap!BB859</f>
        <v>0</v>
      </c>
      <c r="O854" s="300">
        <f>Recap!BC859</f>
        <v>0</v>
      </c>
      <c r="P854" s="300">
        <f>Recap!BD859</f>
        <v>0</v>
      </c>
      <c r="Q854" s="300"/>
      <c r="R854" s="300"/>
      <c r="S854" s="300"/>
      <c r="T854" s="300">
        <f>Recap!BF859</f>
        <v>0</v>
      </c>
      <c r="U854" s="300">
        <f>Recap!BG859</f>
        <v>0</v>
      </c>
      <c r="V854" s="300">
        <f>Recap!BH859</f>
        <v>0</v>
      </c>
      <c r="W854" s="300"/>
      <c r="X854" s="300"/>
      <c r="Y854" s="300"/>
      <c r="Z854" s="298">
        <f>Recap!AO859</f>
        <v>0</v>
      </c>
      <c r="AA854" s="302"/>
    </row>
    <row r="855" spans="1:27" s="312" customFormat="1" x14ac:dyDescent="0.25">
      <c r="A855" s="299" t="str">
        <f>Recap!D860</f>
        <v>Dw_850</v>
      </c>
      <c r="B855" s="300">
        <f>Recap!AQ860</f>
        <v>0</v>
      </c>
      <c r="C855" s="300">
        <f>Recap!AR860</f>
        <v>0</v>
      </c>
      <c r="D855" s="300">
        <f>Recap!AS860</f>
        <v>0</v>
      </c>
      <c r="E855" s="301"/>
      <c r="F855" s="301"/>
      <c r="G855" s="301"/>
      <c r="H855" s="300">
        <f>Recap!AU860</f>
        <v>0</v>
      </c>
      <c r="I855" s="300">
        <f>Recap!AV860</f>
        <v>0</v>
      </c>
      <c r="J855" s="300">
        <f>Recap!AW860</f>
        <v>0</v>
      </c>
      <c r="K855" s="301"/>
      <c r="L855" s="301"/>
      <c r="M855" s="301"/>
      <c r="N855" s="300">
        <f>Recap!BB860</f>
        <v>0</v>
      </c>
      <c r="O855" s="300">
        <f>Recap!BC860</f>
        <v>0</v>
      </c>
      <c r="P855" s="300">
        <f>Recap!BD860</f>
        <v>0</v>
      </c>
      <c r="Q855" s="300"/>
      <c r="R855" s="300"/>
      <c r="S855" s="300"/>
      <c r="T855" s="300">
        <f>Recap!BF860</f>
        <v>0</v>
      </c>
      <c r="U855" s="300">
        <f>Recap!BG860</f>
        <v>0</v>
      </c>
      <c r="V855" s="300">
        <f>Recap!BH860</f>
        <v>0</v>
      </c>
      <c r="W855" s="300"/>
      <c r="X855" s="300"/>
      <c r="Y855" s="300"/>
      <c r="Z855" s="298">
        <f>Recap!AO860</f>
        <v>0</v>
      </c>
      <c r="AA855" s="302"/>
    </row>
    <row r="856" spans="1:27" s="312" customFormat="1" x14ac:dyDescent="0.25">
      <c r="A856" s="299" t="str">
        <f>Recap!D861</f>
        <v>Dw_851</v>
      </c>
      <c r="B856" s="300">
        <f>Recap!AQ861</f>
        <v>0</v>
      </c>
      <c r="C856" s="300">
        <f>Recap!AR861</f>
        <v>0</v>
      </c>
      <c r="D856" s="300">
        <f>Recap!AS861</f>
        <v>0</v>
      </c>
      <c r="E856" s="301"/>
      <c r="F856" s="301"/>
      <c r="G856" s="301"/>
      <c r="H856" s="300">
        <f>Recap!AU861</f>
        <v>0</v>
      </c>
      <c r="I856" s="300">
        <f>Recap!AV861</f>
        <v>0</v>
      </c>
      <c r="J856" s="300">
        <f>Recap!AW861</f>
        <v>0</v>
      </c>
      <c r="K856" s="301"/>
      <c r="L856" s="301"/>
      <c r="M856" s="301"/>
      <c r="N856" s="300">
        <f>Recap!BB861</f>
        <v>0</v>
      </c>
      <c r="O856" s="300">
        <f>Recap!BC861</f>
        <v>0</v>
      </c>
      <c r="P856" s="300">
        <f>Recap!BD861</f>
        <v>0</v>
      </c>
      <c r="Q856" s="300"/>
      <c r="R856" s="300"/>
      <c r="S856" s="300"/>
      <c r="T856" s="300">
        <f>Recap!BF861</f>
        <v>0</v>
      </c>
      <c r="U856" s="300">
        <f>Recap!BG861</f>
        <v>0</v>
      </c>
      <c r="V856" s="300">
        <f>Recap!BH861</f>
        <v>0</v>
      </c>
      <c r="W856" s="300"/>
      <c r="X856" s="300"/>
      <c r="Y856" s="300"/>
      <c r="Z856" s="298">
        <f>Recap!AO861</f>
        <v>0</v>
      </c>
      <c r="AA856" s="302"/>
    </row>
    <row r="857" spans="1:27" s="312" customFormat="1" x14ac:dyDescent="0.25">
      <c r="A857" s="299" t="str">
        <f>Recap!D862</f>
        <v>Dw_852</v>
      </c>
      <c r="B857" s="300">
        <f>Recap!AQ862</f>
        <v>0</v>
      </c>
      <c r="C857" s="300">
        <f>Recap!AR862</f>
        <v>0</v>
      </c>
      <c r="D857" s="300">
        <f>Recap!AS862</f>
        <v>0</v>
      </c>
      <c r="E857" s="301"/>
      <c r="F857" s="301"/>
      <c r="G857" s="301"/>
      <c r="H857" s="300">
        <f>Recap!AU862</f>
        <v>0</v>
      </c>
      <c r="I857" s="300">
        <f>Recap!AV862</f>
        <v>0</v>
      </c>
      <c r="J857" s="300">
        <f>Recap!AW862</f>
        <v>0</v>
      </c>
      <c r="K857" s="301"/>
      <c r="L857" s="301"/>
      <c r="M857" s="301"/>
      <c r="N857" s="300">
        <f>Recap!BB862</f>
        <v>0</v>
      </c>
      <c r="O857" s="300">
        <f>Recap!BC862</f>
        <v>0</v>
      </c>
      <c r="P857" s="300">
        <f>Recap!BD862</f>
        <v>0</v>
      </c>
      <c r="Q857" s="300"/>
      <c r="R857" s="300"/>
      <c r="S857" s="300"/>
      <c r="T857" s="300">
        <f>Recap!BF862</f>
        <v>0</v>
      </c>
      <c r="U857" s="300">
        <f>Recap!BG862</f>
        <v>0</v>
      </c>
      <c r="V857" s="300">
        <f>Recap!BH862</f>
        <v>0</v>
      </c>
      <c r="W857" s="300"/>
      <c r="X857" s="300"/>
      <c r="Y857" s="300"/>
      <c r="Z857" s="298">
        <f>Recap!AO862</f>
        <v>0</v>
      </c>
      <c r="AA857" s="302"/>
    </row>
    <row r="858" spans="1:27" s="312" customFormat="1" x14ac:dyDescent="0.25">
      <c r="A858" s="299" t="str">
        <f>Recap!D863</f>
        <v>Dw_853</v>
      </c>
      <c r="B858" s="300">
        <f>Recap!AQ863</f>
        <v>0</v>
      </c>
      <c r="C858" s="300">
        <f>Recap!AR863</f>
        <v>0</v>
      </c>
      <c r="D858" s="300">
        <f>Recap!AS863</f>
        <v>0</v>
      </c>
      <c r="E858" s="301"/>
      <c r="F858" s="301"/>
      <c r="G858" s="301"/>
      <c r="H858" s="300">
        <f>Recap!AU863</f>
        <v>0</v>
      </c>
      <c r="I858" s="300">
        <f>Recap!AV863</f>
        <v>0</v>
      </c>
      <c r="J858" s="300">
        <f>Recap!AW863</f>
        <v>0</v>
      </c>
      <c r="K858" s="301"/>
      <c r="L858" s="301"/>
      <c r="M858" s="301"/>
      <c r="N858" s="300">
        <f>Recap!BB863</f>
        <v>0</v>
      </c>
      <c r="O858" s="300">
        <f>Recap!BC863</f>
        <v>0</v>
      </c>
      <c r="P858" s="300">
        <f>Recap!BD863</f>
        <v>0</v>
      </c>
      <c r="Q858" s="300"/>
      <c r="R858" s="300"/>
      <c r="S858" s="300"/>
      <c r="T858" s="300">
        <f>Recap!BF863</f>
        <v>0</v>
      </c>
      <c r="U858" s="300">
        <f>Recap!BG863</f>
        <v>0</v>
      </c>
      <c r="V858" s="300">
        <f>Recap!BH863</f>
        <v>0</v>
      </c>
      <c r="W858" s="300"/>
      <c r="X858" s="300"/>
      <c r="Y858" s="300"/>
      <c r="Z858" s="298">
        <f>Recap!AO863</f>
        <v>0</v>
      </c>
      <c r="AA858" s="302"/>
    </row>
    <row r="859" spans="1:27" s="312" customFormat="1" x14ac:dyDescent="0.25">
      <c r="A859" s="299" t="str">
        <f>Recap!D864</f>
        <v>Dw_854</v>
      </c>
      <c r="B859" s="300">
        <f>Recap!AQ864</f>
        <v>0</v>
      </c>
      <c r="C859" s="300">
        <f>Recap!AR864</f>
        <v>0</v>
      </c>
      <c r="D859" s="300">
        <f>Recap!AS864</f>
        <v>0</v>
      </c>
      <c r="E859" s="301"/>
      <c r="F859" s="301"/>
      <c r="G859" s="301"/>
      <c r="H859" s="300">
        <f>Recap!AU864</f>
        <v>0</v>
      </c>
      <c r="I859" s="300">
        <f>Recap!AV864</f>
        <v>0</v>
      </c>
      <c r="J859" s="300">
        <f>Recap!AW864</f>
        <v>0</v>
      </c>
      <c r="K859" s="301"/>
      <c r="L859" s="301"/>
      <c r="M859" s="301"/>
      <c r="N859" s="300">
        <f>Recap!BB864</f>
        <v>0</v>
      </c>
      <c r="O859" s="300">
        <f>Recap!BC864</f>
        <v>0</v>
      </c>
      <c r="P859" s="300">
        <f>Recap!BD864</f>
        <v>0</v>
      </c>
      <c r="Q859" s="300"/>
      <c r="R859" s="300"/>
      <c r="S859" s="300"/>
      <c r="T859" s="300">
        <f>Recap!BF864</f>
        <v>0</v>
      </c>
      <c r="U859" s="300">
        <f>Recap!BG864</f>
        <v>0</v>
      </c>
      <c r="V859" s="300">
        <f>Recap!BH864</f>
        <v>0</v>
      </c>
      <c r="W859" s="300"/>
      <c r="X859" s="300"/>
      <c r="Y859" s="300"/>
      <c r="Z859" s="298">
        <f>Recap!AO864</f>
        <v>0</v>
      </c>
      <c r="AA859" s="302"/>
    </row>
    <row r="860" spans="1:27" s="312" customFormat="1" x14ac:dyDescent="0.25">
      <c r="A860" s="299" t="str">
        <f>Recap!D865</f>
        <v>Dw_855</v>
      </c>
      <c r="B860" s="300">
        <f>Recap!AQ865</f>
        <v>0</v>
      </c>
      <c r="C860" s="300">
        <f>Recap!AR865</f>
        <v>0</v>
      </c>
      <c r="D860" s="300">
        <f>Recap!AS865</f>
        <v>0</v>
      </c>
      <c r="E860" s="301"/>
      <c r="F860" s="301"/>
      <c r="G860" s="301"/>
      <c r="H860" s="300">
        <f>Recap!AU865</f>
        <v>0</v>
      </c>
      <c r="I860" s="300">
        <f>Recap!AV865</f>
        <v>0</v>
      </c>
      <c r="J860" s="300">
        <f>Recap!AW865</f>
        <v>0</v>
      </c>
      <c r="K860" s="301"/>
      <c r="L860" s="301"/>
      <c r="M860" s="301"/>
      <c r="N860" s="300">
        <f>Recap!BB865</f>
        <v>0</v>
      </c>
      <c r="O860" s="300">
        <f>Recap!BC865</f>
        <v>0</v>
      </c>
      <c r="P860" s="300">
        <f>Recap!BD865</f>
        <v>0</v>
      </c>
      <c r="Q860" s="300"/>
      <c r="R860" s="300"/>
      <c r="S860" s="300"/>
      <c r="T860" s="300">
        <f>Recap!BF865</f>
        <v>0</v>
      </c>
      <c r="U860" s="300">
        <f>Recap!BG865</f>
        <v>0</v>
      </c>
      <c r="V860" s="300">
        <f>Recap!BH865</f>
        <v>0</v>
      </c>
      <c r="W860" s="300"/>
      <c r="X860" s="300"/>
      <c r="Y860" s="300"/>
      <c r="Z860" s="298">
        <f>Recap!AO865</f>
        <v>0</v>
      </c>
      <c r="AA860" s="302"/>
    </row>
    <row r="861" spans="1:27" s="312" customFormat="1" x14ac:dyDescent="0.25">
      <c r="A861" s="299" t="str">
        <f>Recap!D866</f>
        <v>Dw_856</v>
      </c>
      <c r="B861" s="300">
        <f>Recap!AQ866</f>
        <v>0</v>
      </c>
      <c r="C861" s="300">
        <f>Recap!AR866</f>
        <v>0</v>
      </c>
      <c r="D861" s="300">
        <f>Recap!AS866</f>
        <v>0</v>
      </c>
      <c r="E861" s="301"/>
      <c r="F861" s="301"/>
      <c r="G861" s="301"/>
      <c r="H861" s="300">
        <f>Recap!AU866</f>
        <v>0</v>
      </c>
      <c r="I861" s="300">
        <f>Recap!AV866</f>
        <v>0</v>
      </c>
      <c r="J861" s="300">
        <f>Recap!AW866</f>
        <v>0</v>
      </c>
      <c r="K861" s="301"/>
      <c r="L861" s="301"/>
      <c r="M861" s="301"/>
      <c r="N861" s="300">
        <f>Recap!BB866</f>
        <v>0</v>
      </c>
      <c r="O861" s="300">
        <f>Recap!BC866</f>
        <v>0</v>
      </c>
      <c r="P861" s="300">
        <f>Recap!BD866</f>
        <v>0</v>
      </c>
      <c r="Q861" s="300"/>
      <c r="R861" s="300"/>
      <c r="S861" s="300"/>
      <c r="T861" s="300">
        <f>Recap!BF866</f>
        <v>0</v>
      </c>
      <c r="U861" s="300">
        <f>Recap!BG866</f>
        <v>0</v>
      </c>
      <c r="V861" s="300">
        <f>Recap!BH866</f>
        <v>0</v>
      </c>
      <c r="W861" s="300"/>
      <c r="X861" s="300"/>
      <c r="Y861" s="300"/>
      <c r="Z861" s="298">
        <f>Recap!AO866</f>
        <v>0</v>
      </c>
      <c r="AA861" s="302"/>
    </row>
    <row r="862" spans="1:27" s="312" customFormat="1" x14ac:dyDescent="0.25">
      <c r="A862" s="299" t="str">
        <f>Recap!D867</f>
        <v>Dw_857</v>
      </c>
      <c r="B862" s="300">
        <f>Recap!AQ867</f>
        <v>0</v>
      </c>
      <c r="C862" s="300">
        <f>Recap!AR867</f>
        <v>0</v>
      </c>
      <c r="D862" s="300">
        <f>Recap!AS867</f>
        <v>0</v>
      </c>
      <c r="E862" s="301"/>
      <c r="F862" s="301"/>
      <c r="G862" s="301"/>
      <c r="H862" s="300">
        <f>Recap!AU867</f>
        <v>0</v>
      </c>
      <c r="I862" s="300">
        <f>Recap!AV867</f>
        <v>0</v>
      </c>
      <c r="J862" s="300">
        <f>Recap!AW867</f>
        <v>0</v>
      </c>
      <c r="K862" s="301"/>
      <c r="L862" s="301"/>
      <c r="M862" s="301"/>
      <c r="N862" s="300">
        <f>Recap!BB867</f>
        <v>0</v>
      </c>
      <c r="O862" s="300">
        <f>Recap!BC867</f>
        <v>0</v>
      </c>
      <c r="P862" s="300">
        <f>Recap!BD867</f>
        <v>0</v>
      </c>
      <c r="Q862" s="300"/>
      <c r="R862" s="300"/>
      <c r="S862" s="300"/>
      <c r="T862" s="300">
        <f>Recap!BF867</f>
        <v>0</v>
      </c>
      <c r="U862" s="300">
        <f>Recap!BG867</f>
        <v>0</v>
      </c>
      <c r="V862" s="300">
        <f>Recap!BH867</f>
        <v>0</v>
      </c>
      <c r="W862" s="300"/>
      <c r="X862" s="300"/>
      <c r="Y862" s="300"/>
      <c r="Z862" s="298">
        <f>Recap!AO867</f>
        <v>0</v>
      </c>
      <c r="AA862" s="302"/>
    </row>
    <row r="863" spans="1:27" s="312" customFormat="1" x14ac:dyDescent="0.25">
      <c r="A863" s="299" t="str">
        <f>Recap!D868</f>
        <v>Dw_858</v>
      </c>
      <c r="B863" s="300">
        <f>Recap!AQ868</f>
        <v>0</v>
      </c>
      <c r="C863" s="300">
        <f>Recap!AR868</f>
        <v>0</v>
      </c>
      <c r="D863" s="300">
        <f>Recap!AS868</f>
        <v>0</v>
      </c>
      <c r="E863" s="301"/>
      <c r="F863" s="301"/>
      <c r="G863" s="301"/>
      <c r="H863" s="300">
        <f>Recap!AU868</f>
        <v>0</v>
      </c>
      <c r="I863" s="300">
        <f>Recap!AV868</f>
        <v>0</v>
      </c>
      <c r="J863" s="300">
        <f>Recap!AW868</f>
        <v>0</v>
      </c>
      <c r="K863" s="301"/>
      <c r="L863" s="301"/>
      <c r="M863" s="301"/>
      <c r="N863" s="300">
        <f>Recap!BB868</f>
        <v>0</v>
      </c>
      <c r="O863" s="300">
        <f>Recap!BC868</f>
        <v>0</v>
      </c>
      <c r="P863" s="300">
        <f>Recap!BD868</f>
        <v>0</v>
      </c>
      <c r="Q863" s="300"/>
      <c r="R863" s="300"/>
      <c r="S863" s="300"/>
      <c r="T863" s="300">
        <f>Recap!BF868</f>
        <v>0</v>
      </c>
      <c r="U863" s="300">
        <f>Recap!BG868</f>
        <v>0</v>
      </c>
      <c r="V863" s="300">
        <f>Recap!BH868</f>
        <v>0</v>
      </c>
      <c r="W863" s="300"/>
      <c r="X863" s="300"/>
      <c r="Y863" s="300"/>
      <c r="Z863" s="298">
        <f>Recap!AO868</f>
        <v>0</v>
      </c>
      <c r="AA863" s="302"/>
    </row>
    <row r="864" spans="1:27" s="312" customFormat="1" x14ac:dyDescent="0.25">
      <c r="A864" s="299" t="str">
        <f>Recap!D869</f>
        <v>Dw_859</v>
      </c>
      <c r="B864" s="300">
        <f>Recap!AQ869</f>
        <v>0</v>
      </c>
      <c r="C864" s="300">
        <f>Recap!AR869</f>
        <v>0</v>
      </c>
      <c r="D864" s="300">
        <f>Recap!AS869</f>
        <v>0</v>
      </c>
      <c r="E864" s="301"/>
      <c r="F864" s="301"/>
      <c r="G864" s="301"/>
      <c r="H864" s="300">
        <f>Recap!AU869</f>
        <v>0</v>
      </c>
      <c r="I864" s="300">
        <f>Recap!AV869</f>
        <v>0</v>
      </c>
      <c r="J864" s="300">
        <f>Recap!AW869</f>
        <v>0</v>
      </c>
      <c r="K864" s="301"/>
      <c r="L864" s="301"/>
      <c r="M864" s="301"/>
      <c r="N864" s="300">
        <f>Recap!BB869</f>
        <v>0</v>
      </c>
      <c r="O864" s="300">
        <f>Recap!BC869</f>
        <v>0</v>
      </c>
      <c r="P864" s="300">
        <f>Recap!BD869</f>
        <v>0</v>
      </c>
      <c r="Q864" s="300"/>
      <c r="R864" s="300"/>
      <c r="S864" s="300"/>
      <c r="T864" s="300">
        <f>Recap!BF869</f>
        <v>0</v>
      </c>
      <c r="U864" s="300">
        <f>Recap!BG869</f>
        <v>0</v>
      </c>
      <c r="V864" s="300">
        <f>Recap!BH869</f>
        <v>0</v>
      </c>
      <c r="W864" s="300"/>
      <c r="X864" s="300"/>
      <c r="Y864" s="300"/>
      <c r="Z864" s="298">
        <f>Recap!AO869</f>
        <v>0</v>
      </c>
      <c r="AA864" s="302"/>
    </row>
    <row r="865" spans="1:27" s="312" customFormat="1" x14ac:dyDescent="0.25">
      <c r="A865" s="299" t="str">
        <f>Recap!D870</f>
        <v>Dw_860</v>
      </c>
      <c r="B865" s="300">
        <f>Recap!AQ870</f>
        <v>0</v>
      </c>
      <c r="C865" s="300">
        <f>Recap!AR870</f>
        <v>0</v>
      </c>
      <c r="D865" s="300">
        <f>Recap!AS870</f>
        <v>0</v>
      </c>
      <c r="E865" s="301"/>
      <c r="F865" s="301"/>
      <c r="G865" s="301"/>
      <c r="H865" s="300">
        <f>Recap!AU870</f>
        <v>0</v>
      </c>
      <c r="I865" s="300">
        <f>Recap!AV870</f>
        <v>0</v>
      </c>
      <c r="J865" s="300">
        <f>Recap!AW870</f>
        <v>0</v>
      </c>
      <c r="K865" s="301"/>
      <c r="L865" s="301"/>
      <c r="M865" s="301"/>
      <c r="N865" s="300">
        <f>Recap!BB870</f>
        <v>0</v>
      </c>
      <c r="O865" s="300">
        <f>Recap!BC870</f>
        <v>0</v>
      </c>
      <c r="P865" s="300">
        <f>Recap!BD870</f>
        <v>0</v>
      </c>
      <c r="Q865" s="300"/>
      <c r="R865" s="300"/>
      <c r="S865" s="300"/>
      <c r="T865" s="300">
        <f>Recap!BF870</f>
        <v>0</v>
      </c>
      <c r="U865" s="300">
        <f>Recap!BG870</f>
        <v>0</v>
      </c>
      <c r="V865" s="300">
        <f>Recap!BH870</f>
        <v>0</v>
      </c>
      <c r="W865" s="300"/>
      <c r="X865" s="300"/>
      <c r="Y865" s="300"/>
      <c r="Z865" s="298">
        <f>Recap!AO870</f>
        <v>0</v>
      </c>
      <c r="AA865" s="302"/>
    </row>
    <row r="866" spans="1:27" s="312" customFormat="1" x14ac:dyDescent="0.25">
      <c r="A866" s="299" t="str">
        <f>Recap!D871</f>
        <v>Dw_861</v>
      </c>
      <c r="B866" s="300">
        <f>Recap!AQ871</f>
        <v>0</v>
      </c>
      <c r="C866" s="300">
        <f>Recap!AR871</f>
        <v>0</v>
      </c>
      <c r="D866" s="300">
        <f>Recap!AS871</f>
        <v>0</v>
      </c>
      <c r="E866" s="301"/>
      <c r="F866" s="301"/>
      <c r="G866" s="301"/>
      <c r="H866" s="300">
        <f>Recap!AU871</f>
        <v>0</v>
      </c>
      <c r="I866" s="300">
        <f>Recap!AV871</f>
        <v>0</v>
      </c>
      <c r="J866" s="300">
        <f>Recap!AW871</f>
        <v>0</v>
      </c>
      <c r="K866" s="301"/>
      <c r="L866" s="301"/>
      <c r="M866" s="301"/>
      <c r="N866" s="300">
        <f>Recap!BB871</f>
        <v>0</v>
      </c>
      <c r="O866" s="300">
        <f>Recap!BC871</f>
        <v>0</v>
      </c>
      <c r="P866" s="300">
        <f>Recap!BD871</f>
        <v>0</v>
      </c>
      <c r="Q866" s="300"/>
      <c r="R866" s="300"/>
      <c r="S866" s="300"/>
      <c r="T866" s="300">
        <f>Recap!BF871</f>
        <v>0</v>
      </c>
      <c r="U866" s="300">
        <f>Recap!BG871</f>
        <v>0</v>
      </c>
      <c r="V866" s="300">
        <f>Recap!BH871</f>
        <v>0</v>
      </c>
      <c r="W866" s="300"/>
      <c r="X866" s="300"/>
      <c r="Y866" s="300"/>
      <c r="Z866" s="298">
        <f>Recap!AO871</f>
        <v>0</v>
      </c>
      <c r="AA866" s="302"/>
    </row>
    <row r="867" spans="1:27" s="312" customFormat="1" x14ac:dyDescent="0.25">
      <c r="A867" s="299" t="str">
        <f>Recap!D872</f>
        <v>Dw_862</v>
      </c>
      <c r="B867" s="300">
        <f>Recap!AQ872</f>
        <v>0</v>
      </c>
      <c r="C867" s="300">
        <f>Recap!AR872</f>
        <v>0</v>
      </c>
      <c r="D867" s="300">
        <f>Recap!AS872</f>
        <v>0</v>
      </c>
      <c r="E867" s="301"/>
      <c r="F867" s="301"/>
      <c r="G867" s="301"/>
      <c r="H867" s="300">
        <f>Recap!AU872</f>
        <v>0</v>
      </c>
      <c r="I867" s="300">
        <f>Recap!AV872</f>
        <v>0</v>
      </c>
      <c r="J867" s="300">
        <f>Recap!AW872</f>
        <v>0</v>
      </c>
      <c r="K867" s="301"/>
      <c r="L867" s="301"/>
      <c r="M867" s="301"/>
      <c r="N867" s="300">
        <f>Recap!BB872</f>
        <v>0</v>
      </c>
      <c r="O867" s="300">
        <f>Recap!BC872</f>
        <v>0</v>
      </c>
      <c r="P867" s="300">
        <f>Recap!BD872</f>
        <v>0</v>
      </c>
      <c r="Q867" s="300"/>
      <c r="R867" s="300"/>
      <c r="S867" s="300"/>
      <c r="T867" s="300">
        <f>Recap!BF872</f>
        <v>0</v>
      </c>
      <c r="U867" s="300">
        <f>Recap!BG872</f>
        <v>0</v>
      </c>
      <c r="V867" s="300">
        <f>Recap!BH872</f>
        <v>0</v>
      </c>
      <c r="W867" s="300"/>
      <c r="X867" s="300"/>
      <c r="Y867" s="300"/>
      <c r="Z867" s="298">
        <f>Recap!AO872</f>
        <v>0</v>
      </c>
      <c r="AA867" s="302"/>
    </row>
    <row r="868" spans="1:27" s="312" customFormat="1" x14ac:dyDescent="0.25">
      <c r="A868" s="299" t="str">
        <f>Recap!D873</f>
        <v>Dw_863</v>
      </c>
      <c r="B868" s="300">
        <f>Recap!AQ873</f>
        <v>0</v>
      </c>
      <c r="C868" s="300">
        <f>Recap!AR873</f>
        <v>0</v>
      </c>
      <c r="D868" s="300">
        <f>Recap!AS873</f>
        <v>0</v>
      </c>
      <c r="E868" s="301"/>
      <c r="F868" s="301"/>
      <c r="G868" s="301"/>
      <c r="H868" s="300">
        <f>Recap!AU873</f>
        <v>0</v>
      </c>
      <c r="I868" s="300">
        <f>Recap!AV873</f>
        <v>0</v>
      </c>
      <c r="J868" s="300">
        <f>Recap!AW873</f>
        <v>0</v>
      </c>
      <c r="K868" s="301"/>
      <c r="L868" s="301"/>
      <c r="M868" s="301"/>
      <c r="N868" s="300">
        <f>Recap!BB873</f>
        <v>0</v>
      </c>
      <c r="O868" s="300">
        <f>Recap!BC873</f>
        <v>0</v>
      </c>
      <c r="P868" s="300">
        <f>Recap!BD873</f>
        <v>0</v>
      </c>
      <c r="Q868" s="300"/>
      <c r="R868" s="300"/>
      <c r="S868" s="300"/>
      <c r="T868" s="300">
        <f>Recap!BF873</f>
        <v>0</v>
      </c>
      <c r="U868" s="300">
        <f>Recap!BG873</f>
        <v>0</v>
      </c>
      <c r="V868" s="300">
        <f>Recap!BH873</f>
        <v>0</v>
      </c>
      <c r="W868" s="300"/>
      <c r="X868" s="300"/>
      <c r="Y868" s="300"/>
      <c r="Z868" s="298">
        <f>Recap!AO873</f>
        <v>0</v>
      </c>
      <c r="AA868" s="302"/>
    </row>
    <row r="869" spans="1:27" s="312" customFormat="1" x14ac:dyDescent="0.25">
      <c r="A869" s="299" t="str">
        <f>Recap!D874</f>
        <v>Dw_864</v>
      </c>
      <c r="B869" s="300">
        <f>Recap!AQ874</f>
        <v>0</v>
      </c>
      <c r="C869" s="300">
        <f>Recap!AR874</f>
        <v>0</v>
      </c>
      <c r="D869" s="300">
        <f>Recap!AS874</f>
        <v>0</v>
      </c>
      <c r="E869" s="301"/>
      <c r="F869" s="301"/>
      <c r="G869" s="301"/>
      <c r="H869" s="300">
        <f>Recap!AU874</f>
        <v>0</v>
      </c>
      <c r="I869" s="300">
        <f>Recap!AV874</f>
        <v>0</v>
      </c>
      <c r="J869" s="300">
        <f>Recap!AW874</f>
        <v>0</v>
      </c>
      <c r="K869" s="301"/>
      <c r="L869" s="301"/>
      <c r="M869" s="301"/>
      <c r="N869" s="300">
        <f>Recap!BB874</f>
        <v>0</v>
      </c>
      <c r="O869" s="300">
        <f>Recap!BC874</f>
        <v>0</v>
      </c>
      <c r="P869" s="300">
        <f>Recap!BD874</f>
        <v>0</v>
      </c>
      <c r="Q869" s="300"/>
      <c r="R869" s="300"/>
      <c r="S869" s="300"/>
      <c r="T869" s="300">
        <f>Recap!BF874</f>
        <v>0</v>
      </c>
      <c r="U869" s="300">
        <f>Recap!BG874</f>
        <v>0</v>
      </c>
      <c r="V869" s="300">
        <f>Recap!BH874</f>
        <v>0</v>
      </c>
      <c r="W869" s="300"/>
      <c r="X869" s="300"/>
      <c r="Y869" s="300"/>
      <c r="Z869" s="298">
        <f>Recap!AO874</f>
        <v>0</v>
      </c>
      <c r="AA869" s="302"/>
    </row>
    <row r="870" spans="1:27" s="312" customFormat="1" x14ac:dyDescent="0.25">
      <c r="A870" s="299" t="str">
        <f>Recap!D875</f>
        <v>Dw_865</v>
      </c>
      <c r="B870" s="300">
        <f>Recap!AQ875</f>
        <v>0</v>
      </c>
      <c r="C870" s="300">
        <f>Recap!AR875</f>
        <v>0</v>
      </c>
      <c r="D870" s="300">
        <f>Recap!AS875</f>
        <v>0</v>
      </c>
      <c r="E870" s="301"/>
      <c r="F870" s="301"/>
      <c r="G870" s="301"/>
      <c r="H870" s="300">
        <f>Recap!AU875</f>
        <v>0</v>
      </c>
      <c r="I870" s="300">
        <f>Recap!AV875</f>
        <v>0</v>
      </c>
      <c r="J870" s="300">
        <f>Recap!AW875</f>
        <v>0</v>
      </c>
      <c r="K870" s="301"/>
      <c r="L870" s="301"/>
      <c r="M870" s="301"/>
      <c r="N870" s="300">
        <f>Recap!BB875</f>
        <v>0</v>
      </c>
      <c r="O870" s="300">
        <f>Recap!BC875</f>
        <v>0</v>
      </c>
      <c r="P870" s="300">
        <f>Recap!BD875</f>
        <v>0</v>
      </c>
      <c r="Q870" s="300"/>
      <c r="R870" s="300"/>
      <c r="S870" s="300"/>
      <c r="T870" s="300">
        <f>Recap!BF875</f>
        <v>0</v>
      </c>
      <c r="U870" s="300">
        <f>Recap!BG875</f>
        <v>0</v>
      </c>
      <c r="V870" s="300">
        <f>Recap!BH875</f>
        <v>0</v>
      </c>
      <c r="W870" s="300"/>
      <c r="X870" s="300"/>
      <c r="Y870" s="300"/>
      <c r="Z870" s="298">
        <f>Recap!AO875</f>
        <v>0</v>
      </c>
      <c r="AA870" s="302"/>
    </row>
    <row r="871" spans="1:27" s="312" customFormat="1" x14ac:dyDescent="0.25">
      <c r="A871" s="299" t="str">
        <f>Recap!D876</f>
        <v>Dw_866</v>
      </c>
      <c r="B871" s="300">
        <f>Recap!AQ876</f>
        <v>0</v>
      </c>
      <c r="C871" s="300">
        <f>Recap!AR876</f>
        <v>0</v>
      </c>
      <c r="D871" s="300">
        <f>Recap!AS876</f>
        <v>0</v>
      </c>
      <c r="E871" s="301"/>
      <c r="F871" s="301"/>
      <c r="G871" s="301"/>
      <c r="H871" s="300">
        <f>Recap!AU876</f>
        <v>0</v>
      </c>
      <c r="I871" s="300">
        <f>Recap!AV876</f>
        <v>0</v>
      </c>
      <c r="J871" s="300">
        <f>Recap!AW876</f>
        <v>0</v>
      </c>
      <c r="K871" s="301"/>
      <c r="L871" s="301"/>
      <c r="M871" s="301"/>
      <c r="N871" s="300">
        <f>Recap!BB876</f>
        <v>0</v>
      </c>
      <c r="O871" s="300">
        <f>Recap!BC876</f>
        <v>0</v>
      </c>
      <c r="P871" s="300">
        <f>Recap!BD876</f>
        <v>0</v>
      </c>
      <c r="Q871" s="300"/>
      <c r="R871" s="300"/>
      <c r="S871" s="300"/>
      <c r="T871" s="300">
        <f>Recap!BF876</f>
        <v>0</v>
      </c>
      <c r="U871" s="300">
        <f>Recap!BG876</f>
        <v>0</v>
      </c>
      <c r="V871" s="300">
        <f>Recap!BH876</f>
        <v>0</v>
      </c>
      <c r="W871" s="300"/>
      <c r="X871" s="300"/>
      <c r="Y871" s="300"/>
      <c r="Z871" s="298">
        <f>Recap!AO876</f>
        <v>0</v>
      </c>
      <c r="AA871" s="302"/>
    </row>
    <row r="872" spans="1:27" s="312" customFormat="1" x14ac:dyDescent="0.25">
      <c r="A872" s="299" t="str">
        <f>Recap!D877</f>
        <v>Dw_867</v>
      </c>
      <c r="B872" s="300">
        <f>Recap!AQ877</f>
        <v>0</v>
      </c>
      <c r="C872" s="300">
        <f>Recap!AR877</f>
        <v>0</v>
      </c>
      <c r="D872" s="300">
        <f>Recap!AS877</f>
        <v>0</v>
      </c>
      <c r="E872" s="301"/>
      <c r="F872" s="301"/>
      <c r="G872" s="301"/>
      <c r="H872" s="300">
        <f>Recap!AU877</f>
        <v>0</v>
      </c>
      <c r="I872" s="300">
        <f>Recap!AV877</f>
        <v>0</v>
      </c>
      <c r="J872" s="300">
        <f>Recap!AW877</f>
        <v>0</v>
      </c>
      <c r="K872" s="301"/>
      <c r="L872" s="301"/>
      <c r="M872" s="301"/>
      <c r="N872" s="300">
        <f>Recap!BB877</f>
        <v>0</v>
      </c>
      <c r="O872" s="300">
        <f>Recap!BC877</f>
        <v>0</v>
      </c>
      <c r="P872" s="300">
        <f>Recap!BD877</f>
        <v>0</v>
      </c>
      <c r="Q872" s="300"/>
      <c r="R872" s="300"/>
      <c r="S872" s="300"/>
      <c r="T872" s="300">
        <f>Recap!BF877</f>
        <v>0</v>
      </c>
      <c r="U872" s="300">
        <f>Recap!BG877</f>
        <v>0</v>
      </c>
      <c r="V872" s="300">
        <f>Recap!BH877</f>
        <v>0</v>
      </c>
      <c r="W872" s="300"/>
      <c r="X872" s="300"/>
      <c r="Y872" s="300"/>
      <c r="Z872" s="298">
        <f>Recap!AO877</f>
        <v>0</v>
      </c>
      <c r="AA872" s="302"/>
    </row>
    <row r="873" spans="1:27" s="312" customFormat="1" x14ac:dyDescent="0.25">
      <c r="A873" s="299" t="str">
        <f>Recap!D878</f>
        <v>Dw_868</v>
      </c>
      <c r="B873" s="300">
        <f>Recap!AQ878</f>
        <v>0</v>
      </c>
      <c r="C873" s="300">
        <f>Recap!AR878</f>
        <v>0</v>
      </c>
      <c r="D873" s="300">
        <f>Recap!AS878</f>
        <v>0</v>
      </c>
      <c r="E873" s="301"/>
      <c r="F873" s="301"/>
      <c r="G873" s="301"/>
      <c r="H873" s="300">
        <f>Recap!AU878</f>
        <v>0</v>
      </c>
      <c r="I873" s="300">
        <f>Recap!AV878</f>
        <v>0</v>
      </c>
      <c r="J873" s="300">
        <f>Recap!AW878</f>
        <v>0</v>
      </c>
      <c r="K873" s="301"/>
      <c r="L873" s="301"/>
      <c r="M873" s="301"/>
      <c r="N873" s="300">
        <f>Recap!BB878</f>
        <v>0</v>
      </c>
      <c r="O873" s="300">
        <f>Recap!BC878</f>
        <v>0</v>
      </c>
      <c r="P873" s="300">
        <f>Recap!BD878</f>
        <v>0</v>
      </c>
      <c r="Q873" s="300"/>
      <c r="R873" s="300"/>
      <c r="S873" s="300"/>
      <c r="T873" s="300">
        <f>Recap!BF878</f>
        <v>0</v>
      </c>
      <c r="U873" s="300">
        <f>Recap!BG878</f>
        <v>0</v>
      </c>
      <c r="V873" s="300">
        <f>Recap!BH878</f>
        <v>0</v>
      </c>
      <c r="W873" s="300"/>
      <c r="X873" s="300"/>
      <c r="Y873" s="300"/>
      <c r="Z873" s="298">
        <f>Recap!AO878</f>
        <v>0</v>
      </c>
      <c r="AA873" s="302"/>
    </row>
    <row r="874" spans="1:27" s="312" customFormat="1" x14ac:dyDescent="0.25">
      <c r="A874" s="299" t="str">
        <f>Recap!D879</f>
        <v>Dw_869</v>
      </c>
      <c r="B874" s="300">
        <f>Recap!AQ879</f>
        <v>0</v>
      </c>
      <c r="C874" s="300">
        <f>Recap!AR879</f>
        <v>0</v>
      </c>
      <c r="D874" s="300">
        <f>Recap!AS879</f>
        <v>0</v>
      </c>
      <c r="E874" s="301"/>
      <c r="F874" s="301"/>
      <c r="G874" s="301"/>
      <c r="H874" s="300">
        <f>Recap!AU879</f>
        <v>0</v>
      </c>
      <c r="I874" s="300">
        <f>Recap!AV879</f>
        <v>0</v>
      </c>
      <c r="J874" s="300">
        <f>Recap!AW879</f>
        <v>0</v>
      </c>
      <c r="K874" s="301"/>
      <c r="L874" s="301"/>
      <c r="M874" s="301"/>
      <c r="N874" s="300">
        <f>Recap!BB879</f>
        <v>0</v>
      </c>
      <c r="O874" s="300">
        <f>Recap!BC879</f>
        <v>0</v>
      </c>
      <c r="P874" s="300">
        <f>Recap!BD879</f>
        <v>0</v>
      </c>
      <c r="Q874" s="300"/>
      <c r="R874" s="300"/>
      <c r="S874" s="300"/>
      <c r="T874" s="300">
        <f>Recap!BF879</f>
        <v>0</v>
      </c>
      <c r="U874" s="300">
        <f>Recap!BG879</f>
        <v>0</v>
      </c>
      <c r="V874" s="300">
        <f>Recap!BH879</f>
        <v>0</v>
      </c>
      <c r="W874" s="300"/>
      <c r="X874" s="300"/>
      <c r="Y874" s="300"/>
      <c r="Z874" s="298">
        <f>Recap!AO879</f>
        <v>0</v>
      </c>
      <c r="AA874" s="302"/>
    </row>
    <row r="875" spans="1:27" s="312" customFormat="1" x14ac:dyDescent="0.25">
      <c r="A875" s="299" t="str">
        <f>Recap!D880</f>
        <v>Dw_870</v>
      </c>
      <c r="B875" s="300">
        <f>Recap!AQ880</f>
        <v>0</v>
      </c>
      <c r="C875" s="300">
        <f>Recap!AR880</f>
        <v>0</v>
      </c>
      <c r="D875" s="300">
        <f>Recap!AS880</f>
        <v>0</v>
      </c>
      <c r="E875" s="301"/>
      <c r="F875" s="301"/>
      <c r="G875" s="301"/>
      <c r="H875" s="300">
        <f>Recap!AU880</f>
        <v>0</v>
      </c>
      <c r="I875" s="300">
        <f>Recap!AV880</f>
        <v>0</v>
      </c>
      <c r="J875" s="300">
        <f>Recap!AW880</f>
        <v>0</v>
      </c>
      <c r="K875" s="301"/>
      <c r="L875" s="301"/>
      <c r="M875" s="301"/>
      <c r="N875" s="300">
        <f>Recap!BB880</f>
        <v>0</v>
      </c>
      <c r="O875" s="300">
        <f>Recap!BC880</f>
        <v>0</v>
      </c>
      <c r="P875" s="300">
        <f>Recap!BD880</f>
        <v>0</v>
      </c>
      <c r="Q875" s="300"/>
      <c r="R875" s="300"/>
      <c r="S875" s="300"/>
      <c r="T875" s="300">
        <f>Recap!BF880</f>
        <v>0</v>
      </c>
      <c r="U875" s="300">
        <f>Recap!BG880</f>
        <v>0</v>
      </c>
      <c r="V875" s="300">
        <f>Recap!BH880</f>
        <v>0</v>
      </c>
      <c r="W875" s="300"/>
      <c r="X875" s="300"/>
      <c r="Y875" s="300"/>
      <c r="Z875" s="298">
        <f>Recap!AO880</f>
        <v>0</v>
      </c>
      <c r="AA875" s="302"/>
    </row>
    <row r="876" spans="1:27" s="312" customFormat="1" x14ac:dyDescent="0.25">
      <c r="A876" s="299" t="str">
        <f>Recap!D881</f>
        <v>Dw_871</v>
      </c>
      <c r="B876" s="300">
        <f>Recap!AQ881</f>
        <v>0</v>
      </c>
      <c r="C876" s="300">
        <f>Recap!AR881</f>
        <v>0</v>
      </c>
      <c r="D876" s="300">
        <f>Recap!AS881</f>
        <v>0</v>
      </c>
      <c r="E876" s="301"/>
      <c r="F876" s="301"/>
      <c r="G876" s="301"/>
      <c r="H876" s="300">
        <f>Recap!AU881</f>
        <v>0</v>
      </c>
      <c r="I876" s="300">
        <f>Recap!AV881</f>
        <v>0</v>
      </c>
      <c r="J876" s="300">
        <f>Recap!AW881</f>
        <v>0</v>
      </c>
      <c r="K876" s="301"/>
      <c r="L876" s="301"/>
      <c r="M876" s="301"/>
      <c r="N876" s="300">
        <f>Recap!BB881</f>
        <v>0</v>
      </c>
      <c r="O876" s="300">
        <f>Recap!BC881</f>
        <v>0</v>
      </c>
      <c r="P876" s="300">
        <f>Recap!BD881</f>
        <v>0</v>
      </c>
      <c r="Q876" s="300"/>
      <c r="R876" s="300"/>
      <c r="S876" s="300"/>
      <c r="T876" s="300">
        <f>Recap!BF881</f>
        <v>0</v>
      </c>
      <c r="U876" s="300">
        <f>Recap!BG881</f>
        <v>0</v>
      </c>
      <c r="V876" s="300">
        <f>Recap!BH881</f>
        <v>0</v>
      </c>
      <c r="W876" s="300"/>
      <c r="X876" s="300"/>
      <c r="Y876" s="300"/>
      <c r="Z876" s="298">
        <f>Recap!AO881</f>
        <v>0</v>
      </c>
      <c r="AA876" s="302"/>
    </row>
    <row r="877" spans="1:27" s="312" customFormat="1" x14ac:dyDescent="0.25">
      <c r="A877" s="299" t="str">
        <f>Recap!D882</f>
        <v>Dw_872</v>
      </c>
      <c r="B877" s="300">
        <f>Recap!AQ882</f>
        <v>0</v>
      </c>
      <c r="C877" s="300">
        <f>Recap!AR882</f>
        <v>0</v>
      </c>
      <c r="D877" s="300">
        <f>Recap!AS882</f>
        <v>0</v>
      </c>
      <c r="E877" s="301"/>
      <c r="F877" s="301"/>
      <c r="G877" s="301"/>
      <c r="H877" s="300">
        <f>Recap!AU882</f>
        <v>0</v>
      </c>
      <c r="I877" s="300">
        <f>Recap!AV882</f>
        <v>0</v>
      </c>
      <c r="J877" s="300">
        <f>Recap!AW882</f>
        <v>0</v>
      </c>
      <c r="K877" s="301"/>
      <c r="L877" s="301"/>
      <c r="M877" s="301"/>
      <c r="N877" s="300">
        <f>Recap!BB882</f>
        <v>0</v>
      </c>
      <c r="O877" s="300">
        <f>Recap!BC882</f>
        <v>0</v>
      </c>
      <c r="P877" s="300">
        <f>Recap!BD882</f>
        <v>0</v>
      </c>
      <c r="Q877" s="300"/>
      <c r="R877" s="300"/>
      <c r="S877" s="300"/>
      <c r="T877" s="300">
        <f>Recap!BF882</f>
        <v>0</v>
      </c>
      <c r="U877" s="300">
        <f>Recap!BG882</f>
        <v>0</v>
      </c>
      <c r="V877" s="300">
        <f>Recap!BH882</f>
        <v>0</v>
      </c>
      <c r="W877" s="300"/>
      <c r="X877" s="300"/>
      <c r="Y877" s="300"/>
      <c r="Z877" s="298">
        <f>Recap!AO882</f>
        <v>0</v>
      </c>
      <c r="AA877" s="302"/>
    </row>
    <row r="878" spans="1:27" s="312" customFormat="1" x14ac:dyDescent="0.25">
      <c r="A878" s="299" t="str">
        <f>Recap!D883</f>
        <v>Dw_873</v>
      </c>
      <c r="B878" s="300">
        <f>Recap!AQ883</f>
        <v>0</v>
      </c>
      <c r="C878" s="300">
        <f>Recap!AR883</f>
        <v>0</v>
      </c>
      <c r="D878" s="300">
        <f>Recap!AS883</f>
        <v>0</v>
      </c>
      <c r="E878" s="301"/>
      <c r="F878" s="301"/>
      <c r="G878" s="301"/>
      <c r="H878" s="300">
        <f>Recap!AU883</f>
        <v>0</v>
      </c>
      <c r="I878" s="300">
        <f>Recap!AV883</f>
        <v>0</v>
      </c>
      <c r="J878" s="300">
        <f>Recap!AW883</f>
        <v>0</v>
      </c>
      <c r="K878" s="301"/>
      <c r="L878" s="301"/>
      <c r="M878" s="301"/>
      <c r="N878" s="300">
        <f>Recap!BB883</f>
        <v>0</v>
      </c>
      <c r="O878" s="300">
        <f>Recap!BC883</f>
        <v>0</v>
      </c>
      <c r="P878" s="300">
        <f>Recap!BD883</f>
        <v>0</v>
      </c>
      <c r="Q878" s="300"/>
      <c r="R878" s="300"/>
      <c r="S878" s="300"/>
      <c r="T878" s="300">
        <f>Recap!BF883</f>
        <v>0</v>
      </c>
      <c r="U878" s="300">
        <f>Recap!BG883</f>
        <v>0</v>
      </c>
      <c r="V878" s="300">
        <f>Recap!BH883</f>
        <v>0</v>
      </c>
      <c r="W878" s="300"/>
      <c r="X878" s="300"/>
      <c r="Y878" s="300"/>
      <c r="Z878" s="298">
        <f>Recap!AO883</f>
        <v>0</v>
      </c>
      <c r="AA878" s="302"/>
    </row>
    <row r="879" spans="1:27" s="312" customFormat="1" x14ac:dyDescent="0.25">
      <c r="A879" s="299" t="str">
        <f>Recap!D884</f>
        <v>Dw_874</v>
      </c>
      <c r="B879" s="300">
        <f>Recap!AQ884</f>
        <v>0</v>
      </c>
      <c r="C879" s="300">
        <f>Recap!AR884</f>
        <v>0</v>
      </c>
      <c r="D879" s="300">
        <f>Recap!AS884</f>
        <v>0</v>
      </c>
      <c r="E879" s="301"/>
      <c r="F879" s="301"/>
      <c r="G879" s="301"/>
      <c r="H879" s="300">
        <f>Recap!AU884</f>
        <v>0</v>
      </c>
      <c r="I879" s="300">
        <f>Recap!AV884</f>
        <v>0</v>
      </c>
      <c r="J879" s="300">
        <f>Recap!AW884</f>
        <v>0</v>
      </c>
      <c r="K879" s="301"/>
      <c r="L879" s="301"/>
      <c r="M879" s="301"/>
      <c r="N879" s="300">
        <f>Recap!BB884</f>
        <v>0</v>
      </c>
      <c r="O879" s="300">
        <f>Recap!BC884</f>
        <v>0</v>
      </c>
      <c r="P879" s="300">
        <f>Recap!BD884</f>
        <v>0</v>
      </c>
      <c r="Q879" s="300"/>
      <c r="R879" s="300"/>
      <c r="S879" s="300"/>
      <c r="T879" s="300">
        <f>Recap!BF884</f>
        <v>0</v>
      </c>
      <c r="U879" s="300">
        <f>Recap!BG884</f>
        <v>0</v>
      </c>
      <c r="V879" s="300">
        <f>Recap!BH884</f>
        <v>0</v>
      </c>
      <c r="W879" s="300"/>
      <c r="X879" s="300"/>
      <c r="Y879" s="300"/>
      <c r="Z879" s="298">
        <f>Recap!AO884</f>
        <v>0</v>
      </c>
      <c r="AA879" s="302"/>
    </row>
    <row r="880" spans="1:27" s="312" customFormat="1" x14ac:dyDescent="0.25">
      <c r="A880" s="299" t="str">
        <f>Recap!D885</f>
        <v>Dw_875</v>
      </c>
      <c r="B880" s="300">
        <f>Recap!AQ885</f>
        <v>0</v>
      </c>
      <c r="C880" s="300">
        <f>Recap!AR885</f>
        <v>0</v>
      </c>
      <c r="D880" s="300">
        <f>Recap!AS885</f>
        <v>0</v>
      </c>
      <c r="E880" s="301"/>
      <c r="F880" s="301"/>
      <c r="G880" s="301"/>
      <c r="H880" s="300">
        <f>Recap!AU885</f>
        <v>0</v>
      </c>
      <c r="I880" s="300">
        <f>Recap!AV885</f>
        <v>0</v>
      </c>
      <c r="J880" s="300">
        <f>Recap!AW885</f>
        <v>0</v>
      </c>
      <c r="K880" s="301"/>
      <c r="L880" s="301"/>
      <c r="M880" s="301"/>
      <c r="N880" s="300">
        <f>Recap!BB885</f>
        <v>0</v>
      </c>
      <c r="O880" s="300">
        <f>Recap!BC885</f>
        <v>0</v>
      </c>
      <c r="P880" s="300">
        <f>Recap!BD885</f>
        <v>0</v>
      </c>
      <c r="Q880" s="300"/>
      <c r="R880" s="300"/>
      <c r="S880" s="300"/>
      <c r="T880" s="300">
        <f>Recap!BF885</f>
        <v>0</v>
      </c>
      <c r="U880" s="300">
        <f>Recap!BG885</f>
        <v>0</v>
      </c>
      <c r="V880" s="300">
        <f>Recap!BH885</f>
        <v>0</v>
      </c>
      <c r="W880" s="300"/>
      <c r="X880" s="300"/>
      <c r="Y880" s="300"/>
      <c r="Z880" s="298">
        <f>Recap!AO885</f>
        <v>0</v>
      </c>
      <c r="AA880" s="302"/>
    </row>
    <row r="881" spans="1:27" s="312" customFormat="1" x14ac:dyDescent="0.25">
      <c r="A881" s="299" t="str">
        <f>Recap!D886</f>
        <v>Dw_876</v>
      </c>
      <c r="B881" s="300">
        <f>Recap!AQ886</f>
        <v>0</v>
      </c>
      <c r="C881" s="300">
        <f>Recap!AR886</f>
        <v>0</v>
      </c>
      <c r="D881" s="300">
        <f>Recap!AS886</f>
        <v>0</v>
      </c>
      <c r="E881" s="301"/>
      <c r="F881" s="301"/>
      <c r="G881" s="301"/>
      <c r="H881" s="300">
        <f>Recap!AU886</f>
        <v>0</v>
      </c>
      <c r="I881" s="300">
        <f>Recap!AV886</f>
        <v>0</v>
      </c>
      <c r="J881" s="300">
        <f>Recap!AW886</f>
        <v>0</v>
      </c>
      <c r="K881" s="301"/>
      <c r="L881" s="301"/>
      <c r="M881" s="301"/>
      <c r="N881" s="300">
        <f>Recap!BB886</f>
        <v>0</v>
      </c>
      <c r="O881" s="300">
        <f>Recap!BC886</f>
        <v>0</v>
      </c>
      <c r="P881" s="300">
        <f>Recap!BD886</f>
        <v>0</v>
      </c>
      <c r="Q881" s="300"/>
      <c r="R881" s="300"/>
      <c r="S881" s="300"/>
      <c r="T881" s="300">
        <f>Recap!BF886</f>
        <v>0</v>
      </c>
      <c r="U881" s="300">
        <f>Recap!BG886</f>
        <v>0</v>
      </c>
      <c r="V881" s="300">
        <f>Recap!BH886</f>
        <v>0</v>
      </c>
      <c r="W881" s="300"/>
      <c r="X881" s="300"/>
      <c r="Y881" s="300"/>
      <c r="Z881" s="298">
        <f>Recap!AO886</f>
        <v>0</v>
      </c>
      <c r="AA881" s="302"/>
    </row>
    <row r="882" spans="1:27" s="312" customFormat="1" x14ac:dyDescent="0.25">
      <c r="A882" s="299" t="str">
        <f>Recap!D887</f>
        <v>Dw_877</v>
      </c>
      <c r="B882" s="300">
        <f>Recap!AQ887</f>
        <v>0</v>
      </c>
      <c r="C882" s="300">
        <f>Recap!AR887</f>
        <v>0</v>
      </c>
      <c r="D882" s="300">
        <f>Recap!AS887</f>
        <v>0</v>
      </c>
      <c r="E882" s="301"/>
      <c r="F882" s="301"/>
      <c r="G882" s="301"/>
      <c r="H882" s="300">
        <f>Recap!AU887</f>
        <v>0</v>
      </c>
      <c r="I882" s="300">
        <f>Recap!AV887</f>
        <v>0</v>
      </c>
      <c r="J882" s="300">
        <f>Recap!AW887</f>
        <v>0</v>
      </c>
      <c r="K882" s="301"/>
      <c r="L882" s="301"/>
      <c r="M882" s="301"/>
      <c r="N882" s="300">
        <f>Recap!BB887</f>
        <v>0</v>
      </c>
      <c r="O882" s="300">
        <f>Recap!BC887</f>
        <v>0</v>
      </c>
      <c r="P882" s="300">
        <f>Recap!BD887</f>
        <v>0</v>
      </c>
      <c r="Q882" s="300"/>
      <c r="R882" s="300"/>
      <c r="S882" s="300"/>
      <c r="T882" s="300">
        <f>Recap!BF887</f>
        <v>0</v>
      </c>
      <c r="U882" s="300">
        <f>Recap!BG887</f>
        <v>0</v>
      </c>
      <c r="V882" s="300">
        <f>Recap!BH887</f>
        <v>0</v>
      </c>
      <c r="W882" s="300"/>
      <c r="X882" s="300"/>
      <c r="Y882" s="300"/>
      <c r="Z882" s="298">
        <f>Recap!AO887</f>
        <v>0</v>
      </c>
      <c r="AA882" s="302"/>
    </row>
    <row r="883" spans="1:27" s="312" customFormat="1" x14ac:dyDescent="0.25">
      <c r="A883" s="299" t="str">
        <f>Recap!D888</f>
        <v>Dw_878</v>
      </c>
      <c r="B883" s="300">
        <f>Recap!AQ888</f>
        <v>0</v>
      </c>
      <c r="C883" s="300">
        <f>Recap!AR888</f>
        <v>0</v>
      </c>
      <c r="D883" s="300">
        <f>Recap!AS888</f>
        <v>0</v>
      </c>
      <c r="E883" s="301"/>
      <c r="F883" s="301"/>
      <c r="G883" s="301"/>
      <c r="H883" s="300">
        <f>Recap!AU888</f>
        <v>0</v>
      </c>
      <c r="I883" s="300">
        <f>Recap!AV888</f>
        <v>0</v>
      </c>
      <c r="J883" s="300">
        <f>Recap!AW888</f>
        <v>0</v>
      </c>
      <c r="K883" s="301"/>
      <c r="L883" s="301"/>
      <c r="M883" s="301"/>
      <c r="N883" s="300">
        <f>Recap!BB888</f>
        <v>0</v>
      </c>
      <c r="O883" s="300">
        <f>Recap!BC888</f>
        <v>0</v>
      </c>
      <c r="P883" s="300">
        <f>Recap!BD888</f>
        <v>0</v>
      </c>
      <c r="Q883" s="300"/>
      <c r="R883" s="300"/>
      <c r="S883" s="300"/>
      <c r="T883" s="300">
        <f>Recap!BF888</f>
        <v>0</v>
      </c>
      <c r="U883" s="300">
        <f>Recap!BG888</f>
        <v>0</v>
      </c>
      <c r="V883" s="300">
        <f>Recap!BH888</f>
        <v>0</v>
      </c>
      <c r="W883" s="300"/>
      <c r="X883" s="300"/>
      <c r="Y883" s="300"/>
      <c r="Z883" s="298">
        <f>Recap!AO888</f>
        <v>0</v>
      </c>
      <c r="AA883" s="302"/>
    </row>
    <row r="884" spans="1:27" s="312" customFormat="1" x14ac:dyDescent="0.25">
      <c r="A884" s="299" t="str">
        <f>Recap!D889</f>
        <v>Dw_879</v>
      </c>
      <c r="B884" s="300">
        <f>Recap!AQ889</f>
        <v>0</v>
      </c>
      <c r="C884" s="300">
        <f>Recap!AR889</f>
        <v>0</v>
      </c>
      <c r="D884" s="300">
        <f>Recap!AS889</f>
        <v>0</v>
      </c>
      <c r="E884" s="301"/>
      <c r="F884" s="301"/>
      <c r="G884" s="301"/>
      <c r="H884" s="300">
        <f>Recap!AU889</f>
        <v>0</v>
      </c>
      <c r="I884" s="300">
        <f>Recap!AV889</f>
        <v>0</v>
      </c>
      <c r="J884" s="300">
        <f>Recap!AW889</f>
        <v>0</v>
      </c>
      <c r="K884" s="301"/>
      <c r="L884" s="301"/>
      <c r="M884" s="301"/>
      <c r="N884" s="300">
        <f>Recap!BB889</f>
        <v>0</v>
      </c>
      <c r="O884" s="300">
        <f>Recap!BC889</f>
        <v>0</v>
      </c>
      <c r="P884" s="300">
        <f>Recap!BD889</f>
        <v>0</v>
      </c>
      <c r="Q884" s="300"/>
      <c r="R884" s="300"/>
      <c r="S884" s="300"/>
      <c r="T884" s="300">
        <f>Recap!BF889</f>
        <v>0</v>
      </c>
      <c r="U884" s="300">
        <f>Recap!BG889</f>
        <v>0</v>
      </c>
      <c r="V884" s="300">
        <f>Recap!BH889</f>
        <v>0</v>
      </c>
      <c r="W884" s="300"/>
      <c r="X884" s="300"/>
      <c r="Y884" s="300"/>
      <c r="Z884" s="298">
        <f>Recap!AO889</f>
        <v>0</v>
      </c>
      <c r="AA884" s="302"/>
    </row>
    <row r="885" spans="1:27" s="312" customFormat="1" x14ac:dyDescent="0.25">
      <c r="A885" s="299" t="str">
        <f>Recap!D890</f>
        <v>Dw_880</v>
      </c>
      <c r="B885" s="300">
        <f>Recap!AQ890</f>
        <v>0</v>
      </c>
      <c r="C885" s="300">
        <f>Recap!AR890</f>
        <v>0</v>
      </c>
      <c r="D885" s="300">
        <f>Recap!AS890</f>
        <v>0</v>
      </c>
      <c r="E885" s="301"/>
      <c r="F885" s="301"/>
      <c r="G885" s="301"/>
      <c r="H885" s="300">
        <f>Recap!AU890</f>
        <v>0</v>
      </c>
      <c r="I885" s="300">
        <f>Recap!AV890</f>
        <v>0</v>
      </c>
      <c r="J885" s="300">
        <f>Recap!AW890</f>
        <v>0</v>
      </c>
      <c r="K885" s="301"/>
      <c r="L885" s="301"/>
      <c r="M885" s="301"/>
      <c r="N885" s="300">
        <f>Recap!BB890</f>
        <v>0</v>
      </c>
      <c r="O885" s="300">
        <f>Recap!BC890</f>
        <v>0</v>
      </c>
      <c r="P885" s="300">
        <f>Recap!BD890</f>
        <v>0</v>
      </c>
      <c r="Q885" s="300"/>
      <c r="R885" s="300"/>
      <c r="S885" s="300"/>
      <c r="T885" s="300">
        <f>Recap!BF890</f>
        <v>0</v>
      </c>
      <c r="U885" s="300">
        <f>Recap!BG890</f>
        <v>0</v>
      </c>
      <c r="V885" s="300">
        <f>Recap!BH890</f>
        <v>0</v>
      </c>
      <c r="W885" s="300"/>
      <c r="X885" s="300"/>
      <c r="Y885" s="300"/>
      <c r="Z885" s="298">
        <f>Recap!AO890</f>
        <v>0</v>
      </c>
      <c r="AA885" s="302"/>
    </row>
    <row r="886" spans="1:27" s="312" customFormat="1" x14ac:dyDescent="0.25">
      <c r="A886" s="299" t="str">
        <f>Recap!D891</f>
        <v>Dw_881</v>
      </c>
      <c r="B886" s="300">
        <f>Recap!AQ891</f>
        <v>0</v>
      </c>
      <c r="C886" s="300">
        <f>Recap!AR891</f>
        <v>0</v>
      </c>
      <c r="D886" s="300">
        <f>Recap!AS891</f>
        <v>0</v>
      </c>
      <c r="E886" s="301"/>
      <c r="F886" s="301"/>
      <c r="G886" s="301"/>
      <c r="H886" s="300">
        <f>Recap!AU891</f>
        <v>0</v>
      </c>
      <c r="I886" s="300">
        <f>Recap!AV891</f>
        <v>0</v>
      </c>
      <c r="J886" s="300">
        <f>Recap!AW891</f>
        <v>0</v>
      </c>
      <c r="K886" s="301"/>
      <c r="L886" s="301"/>
      <c r="M886" s="301"/>
      <c r="N886" s="300">
        <f>Recap!BB891</f>
        <v>0</v>
      </c>
      <c r="O886" s="300">
        <f>Recap!BC891</f>
        <v>0</v>
      </c>
      <c r="P886" s="300">
        <f>Recap!BD891</f>
        <v>0</v>
      </c>
      <c r="Q886" s="300"/>
      <c r="R886" s="300"/>
      <c r="S886" s="300"/>
      <c r="T886" s="300">
        <f>Recap!BF891</f>
        <v>0</v>
      </c>
      <c r="U886" s="300">
        <f>Recap!BG891</f>
        <v>0</v>
      </c>
      <c r="V886" s="300">
        <f>Recap!BH891</f>
        <v>0</v>
      </c>
      <c r="W886" s="300"/>
      <c r="X886" s="300"/>
      <c r="Y886" s="300"/>
      <c r="Z886" s="298">
        <f>Recap!AO891</f>
        <v>0</v>
      </c>
      <c r="AA886" s="302"/>
    </row>
    <row r="887" spans="1:27" s="312" customFormat="1" x14ac:dyDescent="0.25">
      <c r="A887" s="299" t="str">
        <f>Recap!D892</f>
        <v>Dw_882</v>
      </c>
      <c r="B887" s="300">
        <f>Recap!AQ892</f>
        <v>0</v>
      </c>
      <c r="C887" s="300">
        <f>Recap!AR892</f>
        <v>0</v>
      </c>
      <c r="D887" s="300">
        <f>Recap!AS892</f>
        <v>0</v>
      </c>
      <c r="E887" s="301"/>
      <c r="F887" s="301"/>
      <c r="G887" s="301"/>
      <c r="H887" s="300">
        <f>Recap!AU892</f>
        <v>0</v>
      </c>
      <c r="I887" s="300">
        <f>Recap!AV892</f>
        <v>0</v>
      </c>
      <c r="J887" s="300">
        <f>Recap!AW892</f>
        <v>0</v>
      </c>
      <c r="K887" s="301"/>
      <c r="L887" s="301"/>
      <c r="M887" s="301"/>
      <c r="N887" s="300">
        <f>Recap!BB892</f>
        <v>0</v>
      </c>
      <c r="O887" s="300">
        <f>Recap!BC892</f>
        <v>0</v>
      </c>
      <c r="P887" s="300">
        <f>Recap!BD892</f>
        <v>0</v>
      </c>
      <c r="Q887" s="300"/>
      <c r="R887" s="300"/>
      <c r="S887" s="300"/>
      <c r="T887" s="300">
        <f>Recap!BF892</f>
        <v>0</v>
      </c>
      <c r="U887" s="300">
        <f>Recap!BG892</f>
        <v>0</v>
      </c>
      <c r="V887" s="300">
        <f>Recap!BH892</f>
        <v>0</v>
      </c>
      <c r="W887" s="300"/>
      <c r="X887" s="300"/>
      <c r="Y887" s="300"/>
      <c r="Z887" s="298">
        <f>Recap!AO892</f>
        <v>0</v>
      </c>
      <c r="AA887" s="302"/>
    </row>
    <row r="888" spans="1:27" s="312" customFormat="1" x14ac:dyDescent="0.25">
      <c r="A888" s="299" t="str">
        <f>Recap!D893</f>
        <v>Dw_883</v>
      </c>
      <c r="B888" s="300">
        <f>Recap!AQ893</f>
        <v>0</v>
      </c>
      <c r="C888" s="300">
        <f>Recap!AR893</f>
        <v>0</v>
      </c>
      <c r="D888" s="300">
        <f>Recap!AS893</f>
        <v>0</v>
      </c>
      <c r="E888" s="301"/>
      <c r="F888" s="301"/>
      <c r="G888" s="301"/>
      <c r="H888" s="300">
        <f>Recap!AU893</f>
        <v>0</v>
      </c>
      <c r="I888" s="300">
        <f>Recap!AV893</f>
        <v>0</v>
      </c>
      <c r="J888" s="300">
        <f>Recap!AW893</f>
        <v>0</v>
      </c>
      <c r="K888" s="301"/>
      <c r="L888" s="301"/>
      <c r="M888" s="301"/>
      <c r="N888" s="300">
        <f>Recap!BB893</f>
        <v>0</v>
      </c>
      <c r="O888" s="300">
        <f>Recap!BC893</f>
        <v>0</v>
      </c>
      <c r="P888" s="300">
        <f>Recap!BD893</f>
        <v>0</v>
      </c>
      <c r="Q888" s="300"/>
      <c r="R888" s="300"/>
      <c r="S888" s="300"/>
      <c r="T888" s="300">
        <f>Recap!BF893</f>
        <v>0</v>
      </c>
      <c r="U888" s="300">
        <f>Recap!BG893</f>
        <v>0</v>
      </c>
      <c r="V888" s="300">
        <f>Recap!BH893</f>
        <v>0</v>
      </c>
      <c r="W888" s="300"/>
      <c r="X888" s="300"/>
      <c r="Y888" s="300"/>
      <c r="Z888" s="298">
        <f>Recap!AO893</f>
        <v>0</v>
      </c>
      <c r="AA888" s="302"/>
    </row>
    <row r="889" spans="1:27" s="312" customFormat="1" x14ac:dyDescent="0.25">
      <c r="A889" s="299" t="str">
        <f>Recap!D894</f>
        <v>Dw_884</v>
      </c>
      <c r="B889" s="300">
        <f>Recap!AQ894</f>
        <v>0</v>
      </c>
      <c r="C889" s="300">
        <f>Recap!AR894</f>
        <v>0</v>
      </c>
      <c r="D889" s="300">
        <f>Recap!AS894</f>
        <v>0</v>
      </c>
      <c r="E889" s="301"/>
      <c r="F889" s="301"/>
      <c r="G889" s="301"/>
      <c r="H889" s="300">
        <f>Recap!AU894</f>
        <v>0</v>
      </c>
      <c r="I889" s="300">
        <f>Recap!AV894</f>
        <v>0</v>
      </c>
      <c r="J889" s="300">
        <f>Recap!AW894</f>
        <v>0</v>
      </c>
      <c r="K889" s="301"/>
      <c r="L889" s="301"/>
      <c r="M889" s="301"/>
      <c r="N889" s="300">
        <f>Recap!BB894</f>
        <v>0</v>
      </c>
      <c r="O889" s="300">
        <f>Recap!BC894</f>
        <v>0</v>
      </c>
      <c r="P889" s="300">
        <f>Recap!BD894</f>
        <v>0</v>
      </c>
      <c r="Q889" s="300"/>
      <c r="R889" s="300"/>
      <c r="S889" s="300"/>
      <c r="T889" s="300">
        <f>Recap!BF894</f>
        <v>0</v>
      </c>
      <c r="U889" s="300">
        <f>Recap!BG894</f>
        <v>0</v>
      </c>
      <c r="V889" s="300">
        <f>Recap!BH894</f>
        <v>0</v>
      </c>
      <c r="W889" s="300"/>
      <c r="X889" s="300"/>
      <c r="Y889" s="300"/>
      <c r="Z889" s="298">
        <f>Recap!AO894</f>
        <v>0</v>
      </c>
      <c r="AA889" s="302"/>
    </row>
    <row r="890" spans="1:27" s="312" customFormat="1" x14ac:dyDescent="0.25">
      <c r="A890" s="299" t="str">
        <f>Recap!D895</f>
        <v>Dw_885</v>
      </c>
      <c r="B890" s="300">
        <f>Recap!AQ895</f>
        <v>0</v>
      </c>
      <c r="C890" s="300">
        <f>Recap!AR895</f>
        <v>0</v>
      </c>
      <c r="D890" s="300">
        <f>Recap!AS895</f>
        <v>0</v>
      </c>
      <c r="E890" s="301"/>
      <c r="F890" s="301"/>
      <c r="G890" s="301"/>
      <c r="H890" s="300">
        <f>Recap!AU895</f>
        <v>0</v>
      </c>
      <c r="I890" s="300">
        <f>Recap!AV895</f>
        <v>0</v>
      </c>
      <c r="J890" s="300">
        <f>Recap!AW895</f>
        <v>0</v>
      </c>
      <c r="K890" s="301"/>
      <c r="L890" s="301"/>
      <c r="M890" s="301"/>
      <c r="N890" s="300">
        <f>Recap!BB895</f>
        <v>0</v>
      </c>
      <c r="O890" s="300">
        <f>Recap!BC895</f>
        <v>0</v>
      </c>
      <c r="P890" s="300">
        <f>Recap!BD895</f>
        <v>0</v>
      </c>
      <c r="Q890" s="300"/>
      <c r="R890" s="300"/>
      <c r="S890" s="300"/>
      <c r="T890" s="300">
        <f>Recap!BF895</f>
        <v>0</v>
      </c>
      <c r="U890" s="300">
        <f>Recap!BG895</f>
        <v>0</v>
      </c>
      <c r="V890" s="300">
        <f>Recap!BH895</f>
        <v>0</v>
      </c>
      <c r="W890" s="300"/>
      <c r="X890" s="300"/>
      <c r="Y890" s="300"/>
      <c r="Z890" s="298">
        <f>Recap!AO895</f>
        <v>0</v>
      </c>
      <c r="AA890" s="302"/>
    </row>
    <row r="891" spans="1:27" s="312" customFormat="1" x14ac:dyDescent="0.25">
      <c r="A891" s="299" t="str">
        <f>Recap!D896</f>
        <v>Dw_886</v>
      </c>
      <c r="B891" s="300">
        <f>Recap!AQ896</f>
        <v>0</v>
      </c>
      <c r="C891" s="300">
        <f>Recap!AR896</f>
        <v>0</v>
      </c>
      <c r="D891" s="300">
        <f>Recap!AS896</f>
        <v>0</v>
      </c>
      <c r="E891" s="301"/>
      <c r="F891" s="301"/>
      <c r="G891" s="301"/>
      <c r="H891" s="300">
        <f>Recap!AU896</f>
        <v>0</v>
      </c>
      <c r="I891" s="300">
        <f>Recap!AV896</f>
        <v>0</v>
      </c>
      <c r="J891" s="300">
        <f>Recap!AW896</f>
        <v>0</v>
      </c>
      <c r="K891" s="301"/>
      <c r="L891" s="301"/>
      <c r="M891" s="301"/>
      <c r="N891" s="300">
        <f>Recap!BB896</f>
        <v>0</v>
      </c>
      <c r="O891" s="300">
        <f>Recap!BC896</f>
        <v>0</v>
      </c>
      <c r="P891" s="300">
        <f>Recap!BD896</f>
        <v>0</v>
      </c>
      <c r="Q891" s="300"/>
      <c r="R891" s="300"/>
      <c r="S891" s="300"/>
      <c r="T891" s="300">
        <f>Recap!BF896</f>
        <v>0</v>
      </c>
      <c r="U891" s="300">
        <f>Recap!BG896</f>
        <v>0</v>
      </c>
      <c r="V891" s="300">
        <f>Recap!BH896</f>
        <v>0</v>
      </c>
      <c r="W891" s="300"/>
      <c r="X891" s="300"/>
      <c r="Y891" s="300"/>
      <c r="Z891" s="298">
        <f>Recap!AO896</f>
        <v>0</v>
      </c>
      <c r="AA891" s="302"/>
    </row>
    <row r="892" spans="1:27" s="312" customFormat="1" x14ac:dyDescent="0.25">
      <c r="A892" s="299" t="str">
        <f>Recap!D897</f>
        <v>Dw_887</v>
      </c>
      <c r="B892" s="300">
        <f>Recap!AQ897</f>
        <v>0</v>
      </c>
      <c r="C892" s="300">
        <f>Recap!AR897</f>
        <v>0</v>
      </c>
      <c r="D892" s="300">
        <f>Recap!AS897</f>
        <v>0</v>
      </c>
      <c r="E892" s="301"/>
      <c r="F892" s="301"/>
      <c r="G892" s="301"/>
      <c r="H892" s="300">
        <f>Recap!AU897</f>
        <v>0</v>
      </c>
      <c r="I892" s="300">
        <f>Recap!AV897</f>
        <v>0</v>
      </c>
      <c r="J892" s="300">
        <f>Recap!AW897</f>
        <v>0</v>
      </c>
      <c r="K892" s="301"/>
      <c r="L892" s="301"/>
      <c r="M892" s="301"/>
      <c r="N892" s="300">
        <f>Recap!BB897</f>
        <v>0</v>
      </c>
      <c r="O892" s="300">
        <f>Recap!BC897</f>
        <v>0</v>
      </c>
      <c r="P892" s="300">
        <f>Recap!BD897</f>
        <v>0</v>
      </c>
      <c r="Q892" s="300"/>
      <c r="R892" s="300"/>
      <c r="S892" s="300"/>
      <c r="T892" s="300">
        <f>Recap!BF897</f>
        <v>0</v>
      </c>
      <c r="U892" s="300">
        <f>Recap!BG897</f>
        <v>0</v>
      </c>
      <c r="V892" s="300">
        <f>Recap!BH897</f>
        <v>0</v>
      </c>
      <c r="W892" s="300"/>
      <c r="X892" s="300"/>
      <c r="Y892" s="300"/>
      <c r="Z892" s="298">
        <f>Recap!AO897</f>
        <v>0</v>
      </c>
      <c r="AA892" s="302"/>
    </row>
    <row r="893" spans="1:27" s="312" customFormat="1" x14ac:dyDescent="0.25">
      <c r="A893" s="299" t="str">
        <f>Recap!D898</f>
        <v>Dw_888</v>
      </c>
      <c r="B893" s="300">
        <f>Recap!AQ898</f>
        <v>0</v>
      </c>
      <c r="C893" s="300">
        <f>Recap!AR898</f>
        <v>0</v>
      </c>
      <c r="D893" s="300">
        <f>Recap!AS898</f>
        <v>0</v>
      </c>
      <c r="E893" s="301"/>
      <c r="F893" s="301"/>
      <c r="G893" s="301"/>
      <c r="H893" s="300">
        <f>Recap!AU898</f>
        <v>0</v>
      </c>
      <c r="I893" s="300">
        <f>Recap!AV898</f>
        <v>0</v>
      </c>
      <c r="J893" s="300">
        <f>Recap!AW898</f>
        <v>0</v>
      </c>
      <c r="K893" s="301"/>
      <c r="L893" s="301"/>
      <c r="M893" s="301"/>
      <c r="N893" s="300">
        <f>Recap!BB898</f>
        <v>0</v>
      </c>
      <c r="O893" s="300">
        <f>Recap!BC898</f>
        <v>0</v>
      </c>
      <c r="P893" s="300">
        <f>Recap!BD898</f>
        <v>0</v>
      </c>
      <c r="Q893" s="300"/>
      <c r="R893" s="300"/>
      <c r="S893" s="300"/>
      <c r="T893" s="300">
        <f>Recap!BF898</f>
        <v>0</v>
      </c>
      <c r="U893" s="300">
        <f>Recap!BG898</f>
        <v>0</v>
      </c>
      <c r="V893" s="300">
        <f>Recap!BH898</f>
        <v>0</v>
      </c>
      <c r="W893" s="300"/>
      <c r="X893" s="300"/>
      <c r="Y893" s="300"/>
      <c r="Z893" s="298">
        <f>Recap!AO898</f>
        <v>0</v>
      </c>
      <c r="AA893" s="302"/>
    </row>
    <row r="894" spans="1:27" s="312" customFormat="1" x14ac:dyDescent="0.25">
      <c r="A894" s="299" t="str">
        <f>Recap!D899</f>
        <v>Dw_889</v>
      </c>
      <c r="B894" s="300">
        <f>Recap!AQ899</f>
        <v>0</v>
      </c>
      <c r="C894" s="300">
        <f>Recap!AR899</f>
        <v>0</v>
      </c>
      <c r="D894" s="300">
        <f>Recap!AS899</f>
        <v>0</v>
      </c>
      <c r="E894" s="301"/>
      <c r="F894" s="301"/>
      <c r="G894" s="301"/>
      <c r="H894" s="300">
        <f>Recap!AU899</f>
        <v>0</v>
      </c>
      <c r="I894" s="300">
        <f>Recap!AV899</f>
        <v>0</v>
      </c>
      <c r="J894" s="300">
        <f>Recap!AW899</f>
        <v>0</v>
      </c>
      <c r="K894" s="301"/>
      <c r="L894" s="301"/>
      <c r="M894" s="301"/>
      <c r="N894" s="300">
        <f>Recap!BB899</f>
        <v>0</v>
      </c>
      <c r="O894" s="300">
        <f>Recap!BC899</f>
        <v>0</v>
      </c>
      <c r="P894" s="300">
        <f>Recap!BD899</f>
        <v>0</v>
      </c>
      <c r="Q894" s="300"/>
      <c r="R894" s="300"/>
      <c r="S894" s="300"/>
      <c r="T894" s="300">
        <f>Recap!BF899</f>
        <v>0</v>
      </c>
      <c r="U894" s="300">
        <f>Recap!BG899</f>
        <v>0</v>
      </c>
      <c r="V894" s="300">
        <f>Recap!BH899</f>
        <v>0</v>
      </c>
      <c r="W894" s="300"/>
      <c r="X894" s="300"/>
      <c r="Y894" s="300"/>
      <c r="Z894" s="298">
        <f>Recap!AO899</f>
        <v>0</v>
      </c>
      <c r="AA894" s="302"/>
    </row>
    <row r="895" spans="1:27" s="312" customFormat="1" x14ac:dyDescent="0.25">
      <c r="A895" s="299" t="str">
        <f>Recap!D900</f>
        <v>Dw_890</v>
      </c>
      <c r="B895" s="300">
        <f>Recap!AQ900</f>
        <v>0</v>
      </c>
      <c r="C895" s="300">
        <f>Recap!AR900</f>
        <v>0</v>
      </c>
      <c r="D895" s="300">
        <f>Recap!AS900</f>
        <v>0</v>
      </c>
      <c r="E895" s="301"/>
      <c r="F895" s="301"/>
      <c r="G895" s="301"/>
      <c r="H895" s="300">
        <f>Recap!AU900</f>
        <v>0</v>
      </c>
      <c r="I895" s="300">
        <f>Recap!AV900</f>
        <v>0</v>
      </c>
      <c r="J895" s="300">
        <f>Recap!AW900</f>
        <v>0</v>
      </c>
      <c r="K895" s="301"/>
      <c r="L895" s="301"/>
      <c r="M895" s="301"/>
      <c r="N895" s="300">
        <f>Recap!BB900</f>
        <v>0</v>
      </c>
      <c r="O895" s="300">
        <f>Recap!BC900</f>
        <v>0</v>
      </c>
      <c r="P895" s="300">
        <f>Recap!BD900</f>
        <v>0</v>
      </c>
      <c r="Q895" s="300"/>
      <c r="R895" s="300"/>
      <c r="S895" s="300"/>
      <c r="T895" s="300">
        <f>Recap!BF900</f>
        <v>0</v>
      </c>
      <c r="U895" s="300">
        <f>Recap!BG900</f>
        <v>0</v>
      </c>
      <c r="V895" s="300">
        <f>Recap!BH900</f>
        <v>0</v>
      </c>
      <c r="W895" s="300"/>
      <c r="X895" s="300"/>
      <c r="Y895" s="300"/>
      <c r="Z895" s="298">
        <f>Recap!AO900</f>
        <v>0</v>
      </c>
      <c r="AA895" s="302"/>
    </row>
    <row r="896" spans="1:27" s="312" customFormat="1" x14ac:dyDescent="0.25">
      <c r="A896" s="299" t="str">
        <f>Recap!D901</f>
        <v>Dw_891</v>
      </c>
      <c r="B896" s="300">
        <f>Recap!AQ901</f>
        <v>0</v>
      </c>
      <c r="C896" s="300">
        <f>Recap!AR901</f>
        <v>0</v>
      </c>
      <c r="D896" s="300">
        <f>Recap!AS901</f>
        <v>0</v>
      </c>
      <c r="E896" s="301"/>
      <c r="F896" s="301"/>
      <c r="G896" s="301"/>
      <c r="H896" s="300">
        <f>Recap!AU901</f>
        <v>0</v>
      </c>
      <c r="I896" s="300">
        <f>Recap!AV901</f>
        <v>0</v>
      </c>
      <c r="J896" s="300">
        <f>Recap!AW901</f>
        <v>0</v>
      </c>
      <c r="K896" s="301"/>
      <c r="L896" s="301"/>
      <c r="M896" s="301"/>
      <c r="N896" s="300">
        <f>Recap!BB901</f>
        <v>0</v>
      </c>
      <c r="O896" s="300">
        <f>Recap!BC901</f>
        <v>0</v>
      </c>
      <c r="P896" s="300">
        <f>Recap!BD901</f>
        <v>0</v>
      </c>
      <c r="Q896" s="300"/>
      <c r="R896" s="300"/>
      <c r="S896" s="300"/>
      <c r="T896" s="300">
        <f>Recap!BF901</f>
        <v>0</v>
      </c>
      <c r="U896" s="300">
        <f>Recap!BG901</f>
        <v>0</v>
      </c>
      <c r="V896" s="300">
        <f>Recap!BH901</f>
        <v>0</v>
      </c>
      <c r="W896" s="300"/>
      <c r="X896" s="300"/>
      <c r="Y896" s="300"/>
      <c r="Z896" s="298">
        <f>Recap!AO901</f>
        <v>0</v>
      </c>
      <c r="AA896" s="302"/>
    </row>
    <row r="897" spans="1:27" s="312" customFormat="1" x14ac:dyDescent="0.25">
      <c r="A897" s="299" t="str">
        <f>Recap!D902</f>
        <v>Dw_892</v>
      </c>
      <c r="B897" s="300">
        <f>Recap!AQ902</f>
        <v>0</v>
      </c>
      <c r="C897" s="300">
        <f>Recap!AR902</f>
        <v>0</v>
      </c>
      <c r="D897" s="300">
        <f>Recap!AS902</f>
        <v>0</v>
      </c>
      <c r="E897" s="301"/>
      <c r="F897" s="301"/>
      <c r="G897" s="301"/>
      <c r="H897" s="300">
        <f>Recap!AU902</f>
        <v>0</v>
      </c>
      <c r="I897" s="300">
        <f>Recap!AV902</f>
        <v>0</v>
      </c>
      <c r="J897" s="300">
        <f>Recap!AW902</f>
        <v>0</v>
      </c>
      <c r="K897" s="301"/>
      <c r="L897" s="301"/>
      <c r="M897" s="301"/>
      <c r="N897" s="300">
        <f>Recap!BB902</f>
        <v>0</v>
      </c>
      <c r="O897" s="300">
        <f>Recap!BC902</f>
        <v>0</v>
      </c>
      <c r="P897" s="300">
        <f>Recap!BD902</f>
        <v>0</v>
      </c>
      <c r="Q897" s="300"/>
      <c r="R897" s="300"/>
      <c r="S897" s="300"/>
      <c r="T897" s="300">
        <f>Recap!BF902</f>
        <v>0</v>
      </c>
      <c r="U897" s="300">
        <f>Recap!BG902</f>
        <v>0</v>
      </c>
      <c r="V897" s="300">
        <f>Recap!BH902</f>
        <v>0</v>
      </c>
      <c r="W897" s="300"/>
      <c r="X897" s="300"/>
      <c r="Y897" s="300"/>
      <c r="Z897" s="298">
        <f>Recap!AO902</f>
        <v>0</v>
      </c>
      <c r="AA897" s="302"/>
    </row>
    <row r="898" spans="1:27" s="312" customFormat="1" x14ac:dyDescent="0.25">
      <c r="A898" s="299" t="str">
        <f>Recap!D903</f>
        <v>Dw_893</v>
      </c>
      <c r="B898" s="300">
        <f>Recap!AQ903</f>
        <v>0</v>
      </c>
      <c r="C898" s="300">
        <f>Recap!AR903</f>
        <v>0</v>
      </c>
      <c r="D898" s="300">
        <f>Recap!AS903</f>
        <v>0</v>
      </c>
      <c r="E898" s="301"/>
      <c r="F898" s="301"/>
      <c r="G898" s="301"/>
      <c r="H898" s="300">
        <f>Recap!AU903</f>
        <v>0</v>
      </c>
      <c r="I898" s="300">
        <f>Recap!AV903</f>
        <v>0</v>
      </c>
      <c r="J898" s="300">
        <f>Recap!AW903</f>
        <v>0</v>
      </c>
      <c r="K898" s="301"/>
      <c r="L898" s="301"/>
      <c r="M898" s="301"/>
      <c r="N898" s="300">
        <f>Recap!BB903</f>
        <v>0</v>
      </c>
      <c r="O898" s="300">
        <f>Recap!BC903</f>
        <v>0</v>
      </c>
      <c r="P898" s="300">
        <f>Recap!BD903</f>
        <v>0</v>
      </c>
      <c r="Q898" s="300"/>
      <c r="R898" s="300"/>
      <c r="S898" s="300"/>
      <c r="T898" s="300">
        <f>Recap!BF903</f>
        <v>0</v>
      </c>
      <c r="U898" s="300">
        <f>Recap!BG903</f>
        <v>0</v>
      </c>
      <c r="V898" s="300">
        <f>Recap!BH903</f>
        <v>0</v>
      </c>
      <c r="W898" s="300"/>
      <c r="X898" s="300"/>
      <c r="Y898" s="300"/>
      <c r="Z898" s="298">
        <f>Recap!AO903</f>
        <v>0</v>
      </c>
      <c r="AA898" s="302"/>
    </row>
    <row r="899" spans="1:27" s="312" customFormat="1" x14ac:dyDescent="0.25">
      <c r="A899" s="299" t="str">
        <f>Recap!D904</f>
        <v>Dw_894</v>
      </c>
      <c r="B899" s="300">
        <f>Recap!AQ904</f>
        <v>0</v>
      </c>
      <c r="C899" s="300">
        <f>Recap!AR904</f>
        <v>0</v>
      </c>
      <c r="D899" s="300">
        <f>Recap!AS904</f>
        <v>0</v>
      </c>
      <c r="E899" s="301"/>
      <c r="F899" s="301"/>
      <c r="G899" s="301"/>
      <c r="H899" s="300">
        <f>Recap!AU904</f>
        <v>0</v>
      </c>
      <c r="I899" s="300">
        <f>Recap!AV904</f>
        <v>0</v>
      </c>
      <c r="J899" s="300">
        <f>Recap!AW904</f>
        <v>0</v>
      </c>
      <c r="K899" s="301"/>
      <c r="L899" s="301"/>
      <c r="M899" s="301"/>
      <c r="N899" s="300">
        <f>Recap!BB904</f>
        <v>0</v>
      </c>
      <c r="O899" s="300">
        <f>Recap!BC904</f>
        <v>0</v>
      </c>
      <c r="P899" s="300">
        <f>Recap!BD904</f>
        <v>0</v>
      </c>
      <c r="Q899" s="300"/>
      <c r="R899" s="300"/>
      <c r="S899" s="300"/>
      <c r="T899" s="300">
        <f>Recap!BF904</f>
        <v>0</v>
      </c>
      <c r="U899" s="300">
        <f>Recap!BG904</f>
        <v>0</v>
      </c>
      <c r="V899" s="300">
        <f>Recap!BH904</f>
        <v>0</v>
      </c>
      <c r="W899" s="300"/>
      <c r="X899" s="300"/>
      <c r="Y899" s="300"/>
      <c r="Z899" s="298">
        <f>Recap!AO904</f>
        <v>0</v>
      </c>
      <c r="AA899" s="302"/>
    </row>
    <row r="900" spans="1:27" s="312" customFormat="1" x14ac:dyDescent="0.25">
      <c r="A900" s="299" t="str">
        <f>Recap!D905</f>
        <v>Dw_895</v>
      </c>
      <c r="B900" s="300">
        <f>Recap!AQ905</f>
        <v>0</v>
      </c>
      <c r="C900" s="300">
        <f>Recap!AR905</f>
        <v>0</v>
      </c>
      <c r="D900" s="300">
        <f>Recap!AS905</f>
        <v>0</v>
      </c>
      <c r="E900" s="301"/>
      <c r="F900" s="301"/>
      <c r="G900" s="301"/>
      <c r="H900" s="300">
        <f>Recap!AU905</f>
        <v>0</v>
      </c>
      <c r="I900" s="300">
        <f>Recap!AV905</f>
        <v>0</v>
      </c>
      <c r="J900" s="300">
        <f>Recap!AW905</f>
        <v>0</v>
      </c>
      <c r="K900" s="301"/>
      <c r="L900" s="301"/>
      <c r="M900" s="301"/>
      <c r="N900" s="300">
        <f>Recap!BB905</f>
        <v>0</v>
      </c>
      <c r="O900" s="300">
        <f>Recap!BC905</f>
        <v>0</v>
      </c>
      <c r="P900" s="300">
        <f>Recap!BD905</f>
        <v>0</v>
      </c>
      <c r="Q900" s="300"/>
      <c r="R900" s="300"/>
      <c r="S900" s="300"/>
      <c r="T900" s="300">
        <f>Recap!BF905</f>
        <v>0</v>
      </c>
      <c r="U900" s="300">
        <f>Recap!BG905</f>
        <v>0</v>
      </c>
      <c r="V900" s="300">
        <f>Recap!BH905</f>
        <v>0</v>
      </c>
      <c r="W900" s="300"/>
      <c r="X900" s="300"/>
      <c r="Y900" s="300"/>
      <c r="Z900" s="298">
        <f>Recap!AO905</f>
        <v>0</v>
      </c>
      <c r="AA900" s="302"/>
    </row>
    <row r="901" spans="1:27" s="312" customFormat="1" x14ac:dyDescent="0.25">
      <c r="A901" s="299" t="str">
        <f>Recap!D906</f>
        <v>Dw_896</v>
      </c>
      <c r="B901" s="300">
        <f>Recap!AQ906</f>
        <v>0</v>
      </c>
      <c r="C901" s="300">
        <f>Recap!AR906</f>
        <v>0</v>
      </c>
      <c r="D901" s="300">
        <f>Recap!AS906</f>
        <v>0</v>
      </c>
      <c r="E901" s="301"/>
      <c r="F901" s="301"/>
      <c r="G901" s="301"/>
      <c r="H901" s="300">
        <f>Recap!AU906</f>
        <v>0</v>
      </c>
      <c r="I901" s="300">
        <f>Recap!AV906</f>
        <v>0</v>
      </c>
      <c r="J901" s="300">
        <f>Recap!AW906</f>
        <v>0</v>
      </c>
      <c r="K901" s="301"/>
      <c r="L901" s="301"/>
      <c r="M901" s="301"/>
      <c r="N901" s="300">
        <f>Recap!BB906</f>
        <v>0</v>
      </c>
      <c r="O901" s="300">
        <f>Recap!BC906</f>
        <v>0</v>
      </c>
      <c r="P901" s="300">
        <f>Recap!BD906</f>
        <v>0</v>
      </c>
      <c r="Q901" s="300"/>
      <c r="R901" s="300"/>
      <c r="S901" s="300"/>
      <c r="T901" s="300">
        <f>Recap!BF906</f>
        <v>0</v>
      </c>
      <c r="U901" s="300">
        <f>Recap!BG906</f>
        <v>0</v>
      </c>
      <c r="V901" s="300">
        <f>Recap!BH906</f>
        <v>0</v>
      </c>
      <c r="W901" s="300"/>
      <c r="X901" s="300"/>
      <c r="Y901" s="300"/>
      <c r="Z901" s="298">
        <f>Recap!AO906</f>
        <v>0</v>
      </c>
      <c r="AA901" s="302"/>
    </row>
    <row r="902" spans="1:27" s="312" customFormat="1" x14ac:dyDescent="0.25">
      <c r="A902" s="299" t="str">
        <f>Recap!D907</f>
        <v>Dw_897</v>
      </c>
      <c r="B902" s="300">
        <f>Recap!AQ907</f>
        <v>0</v>
      </c>
      <c r="C902" s="300">
        <f>Recap!AR907</f>
        <v>0</v>
      </c>
      <c r="D902" s="300">
        <f>Recap!AS907</f>
        <v>0</v>
      </c>
      <c r="E902" s="301"/>
      <c r="F902" s="301"/>
      <c r="G902" s="301"/>
      <c r="H902" s="300">
        <f>Recap!AU907</f>
        <v>0</v>
      </c>
      <c r="I902" s="300">
        <f>Recap!AV907</f>
        <v>0</v>
      </c>
      <c r="J902" s="300">
        <f>Recap!AW907</f>
        <v>0</v>
      </c>
      <c r="K902" s="301"/>
      <c r="L902" s="301"/>
      <c r="M902" s="301"/>
      <c r="N902" s="300">
        <f>Recap!BB907</f>
        <v>0</v>
      </c>
      <c r="O902" s="300">
        <f>Recap!BC907</f>
        <v>0</v>
      </c>
      <c r="P902" s="300">
        <f>Recap!BD907</f>
        <v>0</v>
      </c>
      <c r="Q902" s="300"/>
      <c r="R902" s="300"/>
      <c r="S902" s="300"/>
      <c r="T902" s="300">
        <f>Recap!BF907</f>
        <v>0</v>
      </c>
      <c r="U902" s="300">
        <f>Recap!BG907</f>
        <v>0</v>
      </c>
      <c r="V902" s="300">
        <f>Recap!BH907</f>
        <v>0</v>
      </c>
      <c r="W902" s="300"/>
      <c r="X902" s="300"/>
      <c r="Y902" s="300"/>
      <c r="Z902" s="298">
        <f>Recap!AO907</f>
        <v>0</v>
      </c>
      <c r="AA902" s="302"/>
    </row>
    <row r="903" spans="1:27" s="312" customFormat="1" x14ac:dyDescent="0.25">
      <c r="A903" s="299" t="str">
        <f>Recap!D908</f>
        <v>Dw_898</v>
      </c>
      <c r="B903" s="300">
        <f>Recap!AQ908</f>
        <v>0</v>
      </c>
      <c r="C903" s="300">
        <f>Recap!AR908</f>
        <v>0</v>
      </c>
      <c r="D903" s="300">
        <f>Recap!AS908</f>
        <v>0</v>
      </c>
      <c r="E903" s="301"/>
      <c r="F903" s="301"/>
      <c r="G903" s="301"/>
      <c r="H903" s="300">
        <f>Recap!AU908</f>
        <v>0</v>
      </c>
      <c r="I903" s="300">
        <f>Recap!AV908</f>
        <v>0</v>
      </c>
      <c r="J903" s="300">
        <f>Recap!AW908</f>
        <v>0</v>
      </c>
      <c r="K903" s="301"/>
      <c r="L903" s="301"/>
      <c r="M903" s="301"/>
      <c r="N903" s="300">
        <f>Recap!BB908</f>
        <v>0</v>
      </c>
      <c r="O903" s="300">
        <f>Recap!BC908</f>
        <v>0</v>
      </c>
      <c r="P903" s="300">
        <f>Recap!BD908</f>
        <v>0</v>
      </c>
      <c r="Q903" s="300"/>
      <c r="R903" s="300"/>
      <c r="S903" s="300"/>
      <c r="T903" s="300">
        <f>Recap!BF908</f>
        <v>0</v>
      </c>
      <c r="U903" s="300">
        <f>Recap!BG908</f>
        <v>0</v>
      </c>
      <c r="V903" s="300">
        <f>Recap!BH908</f>
        <v>0</v>
      </c>
      <c r="W903" s="300"/>
      <c r="X903" s="300"/>
      <c r="Y903" s="300"/>
      <c r="Z903" s="298">
        <f>Recap!AO908</f>
        <v>0</v>
      </c>
      <c r="AA903" s="302"/>
    </row>
    <row r="904" spans="1:27" s="312" customFormat="1" x14ac:dyDescent="0.25">
      <c r="A904" s="299" t="str">
        <f>Recap!D909</f>
        <v>Dw_899</v>
      </c>
      <c r="B904" s="300">
        <f>Recap!AQ909</f>
        <v>0</v>
      </c>
      <c r="C904" s="300">
        <f>Recap!AR909</f>
        <v>0</v>
      </c>
      <c r="D904" s="300">
        <f>Recap!AS909</f>
        <v>0</v>
      </c>
      <c r="E904" s="301"/>
      <c r="F904" s="301"/>
      <c r="G904" s="301"/>
      <c r="H904" s="300">
        <f>Recap!AU909</f>
        <v>0</v>
      </c>
      <c r="I904" s="300">
        <f>Recap!AV909</f>
        <v>0</v>
      </c>
      <c r="J904" s="300">
        <f>Recap!AW909</f>
        <v>0</v>
      </c>
      <c r="K904" s="301"/>
      <c r="L904" s="301"/>
      <c r="M904" s="301"/>
      <c r="N904" s="300">
        <f>Recap!BB909</f>
        <v>0</v>
      </c>
      <c r="O904" s="300">
        <f>Recap!BC909</f>
        <v>0</v>
      </c>
      <c r="P904" s="300">
        <f>Recap!BD909</f>
        <v>0</v>
      </c>
      <c r="Q904" s="300"/>
      <c r="R904" s="300"/>
      <c r="S904" s="300"/>
      <c r="T904" s="300">
        <f>Recap!BF909</f>
        <v>0</v>
      </c>
      <c r="U904" s="300">
        <f>Recap!BG909</f>
        <v>0</v>
      </c>
      <c r="V904" s="300">
        <f>Recap!BH909</f>
        <v>0</v>
      </c>
      <c r="W904" s="300"/>
      <c r="X904" s="300"/>
      <c r="Y904" s="300"/>
      <c r="Z904" s="298">
        <f>Recap!AO909</f>
        <v>0</v>
      </c>
      <c r="AA904" s="302"/>
    </row>
    <row r="905" spans="1:27" s="312" customFormat="1" x14ac:dyDescent="0.25">
      <c r="A905" s="299" t="str">
        <f>Recap!D910</f>
        <v>Dw_900</v>
      </c>
      <c r="B905" s="300">
        <f>Recap!AQ910</f>
        <v>0</v>
      </c>
      <c r="C905" s="300">
        <f>Recap!AR910</f>
        <v>0</v>
      </c>
      <c r="D905" s="300">
        <f>Recap!AS910</f>
        <v>0</v>
      </c>
      <c r="E905" s="301"/>
      <c r="F905" s="301"/>
      <c r="G905" s="301"/>
      <c r="H905" s="300">
        <f>Recap!AU910</f>
        <v>0</v>
      </c>
      <c r="I905" s="300">
        <f>Recap!AV910</f>
        <v>0</v>
      </c>
      <c r="J905" s="300">
        <f>Recap!AW910</f>
        <v>0</v>
      </c>
      <c r="K905" s="301"/>
      <c r="L905" s="301"/>
      <c r="M905" s="301"/>
      <c r="N905" s="300">
        <f>Recap!BB910</f>
        <v>0</v>
      </c>
      <c r="O905" s="300">
        <f>Recap!BC910</f>
        <v>0</v>
      </c>
      <c r="P905" s="300">
        <f>Recap!BD910</f>
        <v>0</v>
      </c>
      <c r="Q905" s="300"/>
      <c r="R905" s="300"/>
      <c r="S905" s="300"/>
      <c r="T905" s="300">
        <f>Recap!BF910</f>
        <v>0</v>
      </c>
      <c r="U905" s="300">
        <f>Recap!BG910</f>
        <v>0</v>
      </c>
      <c r="V905" s="300">
        <f>Recap!BH910</f>
        <v>0</v>
      </c>
      <c r="W905" s="300"/>
      <c r="X905" s="300"/>
      <c r="Y905" s="300"/>
      <c r="Z905" s="298">
        <f>Recap!AO910</f>
        <v>0</v>
      </c>
      <c r="AA905" s="302"/>
    </row>
    <row r="906" spans="1:27" s="312" customFormat="1" x14ac:dyDescent="0.25">
      <c r="A906" s="299" t="str">
        <f>Recap!D911</f>
        <v>Dw_901</v>
      </c>
      <c r="B906" s="300">
        <f>Recap!AQ911</f>
        <v>0</v>
      </c>
      <c r="C906" s="300">
        <f>Recap!AR911</f>
        <v>0</v>
      </c>
      <c r="D906" s="300">
        <f>Recap!AS911</f>
        <v>0</v>
      </c>
      <c r="E906" s="301"/>
      <c r="F906" s="301"/>
      <c r="G906" s="301"/>
      <c r="H906" s="300">
        <f>Recap!AU911</f>
        <v>0</v>
      </c>
      <c r="I906" s="300">
        <f>Recap!AV911</f>
        <v>0</v>
      </c>
      <c r="J906" s="300">
        <f>Recap!AW911</f>
        <v>0</v>
      </c>
      <c r="K906" s="301"/>
      <c r="L906" s="301"/>
      <c r="M906" s="301"/>
      <c r="N906" s="300">
        <f>Recap!BB911</f>
        <v>0</v>
      </c>
      <c r="O906" s="300">
        <f>Recap!BC911</f>
        <v>0</v>
      </c>
      <c r="P906" s="300">
        <f>Recap!BD911</f>
        <v>0</v>
      </c>
      <c r="Q906" s="300"/>
      <c r="R906" s="300"/>
      <c r="S906" s="300"/>
      <c r="T906" s="300">
        <f>Recap!BF911</f>
        <v>0</v>
      </c>
      <c r="U906" s="300">
        <f>Recap!BG911</f>
        <v>0</v>
      </c>
      <c r="V906" s="300">
        <f>Recap!BH911</f>
        <v>0</v>
      </c>
      <c r="W906" s="300"/>
      <c r="X906" s="300"/>
      <c r="Y906" s="300"/>
      <c r="Z906" s="298">
        <f>Recap!AO911</f>
        <v>0</v>
      </c>
      <c r="AA906" s="302"/>
    </row>
    <row r="907" spans="1:27" s="312" customFormat="1" x14ac:dyDescent="0.25">
      <c r="A907" s="299" t="str">
        <f>Recap!D912</f>
        <v>Dw_902</v>
      </c>
      <c r="B907" s="300">
        <f>Recap!AQ912</f>
        <v>0</v>
      </c>
      <c r="C907" s="300">
        <f>Recap!AR912</f>
        <v>0</v>
      </c>
      <c r="D907" s="300">
        <f>Recap!AS912</f>
        <v>0</v>
      </c>
      <c r="E907" s="301"/>
      <c r="F907" s="301"/>
      <c r="G907" s="301"/>
      <c r="H907" s="300">
        <f>Recap!AU912</f>
        <v>0</v>
      </c>
      <c r="I907" s="300">
        <f>Recap!AV912</f>
        <v>0</v>
      </c>
      <c r="J907" s="300">
        <f>Recap!AW912</f>
        <v>0</v>
      </c>
      <c r="K907" s="301"/>
      <c r="L907" s="301"/>
      <c r="M907" s="301"/>
      <c r="N907" s="300">
        <f>Recap!BB912</f>
        <v>0</v>
      </c>
      <c r="O907" s="300">
        <f>Recap!BC912</f>
        <v>0</v>
      </c>
      <c r="P907" s="300">
        <f>Recap!BD912</f>
        <v>0</v>
      </c>
      <c r="Q907" s="300"/>
      <c r="R907" s="300"/>
      <c r="S907" s="300"/>
      <c r="T907" s="300">
        <f>Recap!BF912</f>
        <v>0</v>
      </c>
      <c r="U907" s="300">
        <f>Recap!BG912</f>
        <v>0</v>
      </c>
      <c r="V907" s="300">
        <f>Recap!BH912</f>
        <v>0</v>
      </c>
      <c r="W907" s="300"/>
      <c r="X907" s="300"/>
      <c r="Y907" s="300"/>
      <c r="Z907" s="298">
        <f>Recap!AO912</f>
        <v>0</v>
      </c>
      <c r="AA907" s="302"/>
    </row>
    <row r="908" spans="1:27" s="312" customFormat="1" x14ac:dyDescent="0.25">
      <c r="A908" s="299" t="str">
        <f>Recap!D913</f>
        <v>Dw_903</v>
      </c>
      <c r="B908" s="300">
        <f>Recap!AQ913</f>
        <v>0</v>
      </c>
      <c r="C908" s="300">
        <f>Recap!AR913</f>
        <v>0</v>
      </c>
      <c r="D908" s="300">
        <f>Recap!AS913</f>
        <v>0</v>
      </c>
      <c r="E908" s="301"/>
      <c r="F908" s="301"/>
      <c r="G908" s="301"/>
      <c r="H908" s="300">
        <f>Recap!AU913</f>
        <v>0</v>
      </c>
      <c r="I908" s="300">
        <f>Recap!AV913</f>
        <v>0</v>
      </c>
      <c r="J908" s="300">
        <f>Recap!AW913</f>
        <v>0</v>
      </c>
      <c r="K908" s="301"/>
      <c r="L908" s="301"/>
      <c r="M908" s="301"/>
      <c r="N908" s="300">
        <f>Recap!BB913</f>
        <v>0</v>
      </c>
      <c r="O908" s="300">
        <f>Recap!BC913</f>
        <v>0</v>
      </c>
      <c r="P908" s="300">
        <f>Recap!BD913</f>
        <v>0</v>
      </c>
      <c r="Q908" s="300"/>
      <c r="R908" s="300"/>
      <c r="S908" s="300"/>
      <c r="T908" s="300">
        <f>Recap!BF913</f>
        <v>0</v>
      </c>
      <c r="U908" s="300">
        <f>Recap!BG913</f>
        <v>0</v>
      </c>
      <c r="V908" s="300">
        <f>Recap!BH913</f>
        <v>0</v>
      </c>
      <c r="W908" s="300"/>
      <c r="X908" s="300"/>
      <c r="Y908" s="300"/>
      <c r="Z908" s="298">
        <f>Recap!AO913</f>
        <v>0</v>
      </c>
      <c r="AA908" s="302"/>
    </row>
    <row r="909" spans="1:27" s="312" customFormat="1" x14ac:dyDescent="0.25">
      <c r="A909" s="299" t="str">
        <f>Recap!D914</f>
        <v>Dw_904</v>
      </c>
      <c r="B909" s="300">
        <f>Recap!AQ914</f>
        <v>0</v>
      </c>
      <c r="C909" s="300">
        <f>Recap!AR914</f>
        <v>0</v>
      </c>
      <c r="D909" s="300">
        <f>Recap!AS914</f>
        <v>0</v>
      </c>
      <c r="E909" s="301"/>
      <c r="F909" s="301"/>
      <c r="G909" s="301"/>
      <c r="H909" s="300">
        <f>Recap!AU914</f>
        <v>0</v>
      </c>
      <c r="I909" s="300">
        <f>Recap!AV914</f>
        <v>0</v>
      </c>
      <c r="J909" s="300">
        <f>Recap!AW914</f>
        <v>0</v>
      </c>
      <c r="K909" s="301"/>
      <c r="L909" s="301"/>
      <c r="M909" s="301"/>
      <c r="N909" s="300">
        <f>Recap!BB914</f>
        <v>0</v>
      </c>
      <c r="O909" s="300">
        <f>Recap!BC914</f>
        <v>0</v>
      </c>
      <c r="P909" s="300">
        <f>Recap!BD914</f>
        <v>0</v>
      </c>
      <c r="Q909" s="300"/>
      <c r="R909" s="300"/>
      <c r="S909" s="300"/>
      <c r="T909" s="300">
        <f>Recap!BF914</f>
        <v>0</v>
      </c>
      <c r="U909" s="300">
        <f>Recap!BG914</f>
        <v>0</v>
      </c>
      <c r="V909" s="300">
        <f>Recap!BH914</f>
        <v>0</v>
      </c>
      <c r="W909" s="300"/>
      <c r="X909" s="300"/>
      <c r="Y909" s="300"/>
      <c r="Z909" s="298">
        <f>Recap!AO914</f>
        <v>0</v>
      </c>
      <c r="AA909" s="302"/>
    </row>
    <row r="910" spans="1:27" s="312" customFormat="1" x14ac:dyDescent="0.25">
      <c r="A910" s="299" t="str">
        <f>Recap!D915</f>
        <v>Dw_905</v>
      </c>
      <c r="B910" s="300">
        <f>Recap!AQ915</f>
        <v>0</v>
      </c>
      <c r="C910" s="300">
        <f>Recap!AR915</f>
        <v>0</v>
      </c>
      <c r="D910" s="300">
        <f>Recap!AS915</f>
        <v>0</v>
      </c>
      <c r="E910" s="301"/>
      <c r="F910" s="301"/>
      <c r="G910" s="301"/>
      <c r="H910" s="300">
        <f>Recap!AU915</f>
        <v>0</v>
      </c>
      <c r="I910" s="300">
        <f>Recap!AV915</f>
        <v>0</v>
      </c>
      <c r="J910" s="300">
        <f>Recap!AW915</f>
        <v>0</v>
      </c>
      <c r="K910" s="301"/>
      <c r="L910" s="301"/>
      <c r="M910" s="301"/>
      <c r="N910" s="300">
        <f>Recap!BB915</f>
        <v>0</v>
      </c>
      <c r="O910" s="300">
        <f>Recap!BC915</f>
        <v>0</v>
      </c>
      <c r="P910" s="300">
        <f>Recap!BD915</f>
        <v>0</v>
      </c>
      <c r="Q910" s="300"/>
      <c r="R910" s="300"/>
      <c r="S910" s="300"/>
      <c r="T910" s="300">
        <f>Recap!BF915</f>
        <v>0</v>
      </c>
      <c r="U910" s="300">
        <f>Recap!BG915</f>
        <v>0</v>
      </c>
      <c r="V910" s="300">
        <f>Recap!BH915</f>
        <v>0</v>
      </c>
      <c r="W910" s="300"/>
      <c r="X910" s="300"/>
      <c r="Y910" s="300"/>
      <c r="Z910" s="298">
        <f>Recap!AO915</f>
        <v>0</v>
      </c>
      <c r="AA910" s="302"/>
    </row>
    <row r="911" spans="1:27" s="312" customFormat="1" x14ac:dyDescent="0.25">
      <c r="A911" s="299" t="str">
        <f>Recap!D916</f>
        <v>Dw_906</v>
      </c>
      <c r="B911" s="300">
        <f>Recap!AQ916</f>
        <v>0</v>
      </c>
      <c r="C911" s="300">
        <f>Recap!AR916</f>
        <v>0</v>
      </c>
      <c r="D911" s="300">
        <f>Recap!AS916</f>
        <v>0</v>
      </c>
      <c r="E911" s="301"/>
      <c r="F911" s="301"/>
      <c r="G911" s="301"/>
      <c r="H911" s="300">
        <f>Recap!AU916</f>
        <v>0</v>
      </c>
      <c r="I911" s="300">
        <f>Recap!AV916</f>
        <v>0</v>
      </c>
      <c r="J911" s="300">
        <f>Recap!AW916</f>
        <v>0</v>
      </c>
      <c r="K911" s="301"/>
      <c r="L911" s="301"/>
      <c r="M911" s="301"/>
      <c r="N911" s="300">
        <f>Recap!BB916</f>
        <v>0</v>
      </c>
      <c r="O911" s="300">
        <f>Recap!BC916</f>
        <v>0</v>
      </c>
      <c r="P911" s="300">
        <f>Recap!BD916</f>
        <v>0</v>
      </c>
      <c r="Q911" s="300"/>
      <c r="R911" s="300"/>
      <c r="S911" s="300"/>
      <c r="T911" s="300">
        <f>Recap!BF916</f>
        <v>0</v>
      </c>
      <c r="U911" s="300">
        <f>Recap!BG916</f>
        <v>0</v>
      </c>
      <c r="V911" s="300">
        <f>Recap!BH916</f>
        <v>0</v>
      </c>
      <c r="W911" s="300"/>
      <c r="X911" s="300"/>
      <c r="Y911" s="300"/>
      <c r="Z911" s="298">
        <f>Recap!AO916</f>
        <v>0</v>
      </c>
      <c r="AA911" s="302"/>
    </row>
    <row r="912" spans="1:27" s="312" customFormat="1" x14ac:dyDescent="0.25">
      <c r="A912" s="299" t="str">
        <f>Recap!D917</f>
        <v>Dw_907</v>
      </c>
      <c r="B912" s="300">
        <f>Recap!AQ917</f>
        <v>0</v>
      </c>
      <c r="C912" s="300">
        <f>Recap!AR917</f>
        <v>0</v>
      </c>
      <c r="D912" s="300">
        <f>Recap!AS917</f>
        <v>0</v>
      </c>
      <c r="E912" s="301"/>
      <c r="F912" s="301"/>
      <c r="G912" s="301"/>
      <c r="H912" s="300">
        <f>Recap!AU917</f>
        <v>0</v>
      </c>
      <c r="I912" s="300">
        <f>Recap!AV917</f>
        <v>0</v>
      </c>
      <c r="J912" s="300">
        <f>Recap!AW917</f>
        <v>0</v>
      </c>
      <c r="K912" s="301"/>
      <c r="L912" s="301"/>
      <c r="M912" s="301"/>
      <c r="N912" s="300">
        <f>Recap!BB917</f>
        <v>0</v>
      </c>
      <c r="O912" s="300">
        <f>Recap!BC917</f>
        <v>0</v>
      </c>
      <c r="P912" s="300">
        <f>Recap!BD917</f>
        <v>0</v>
      </c>
      <c r="Q912" s="300"/>
      <c r="R912" s="300"/>
      <c r="S912" s="300"/>
      <c r="T912" s="300">
        <f>Recap!BF917</f>
        <v>0</v>
      </c>
      <c r="U912" s="300">
        <f>Recap!BG917</f>
        <v>0</v>
      </c>
      <c r="V912" s="300">
        <f>Recap!BH917</f>
        <v>0</v>
      </c>
      <c r="W912" s="300"/>
      <c r="X912" s="300"/>
      <c r="Y912" s="300"/>
      <c r="Z912" s="298">
        <f>Recap!AO917</f>
        <v>0</v>
      </c>
      <c r="AA912" s="302"/>
    </row>
    <row r="913" spans="1:27" s="312" customFormat="1" x14ac:dyDescent="0.25">
      <c r="A913" s="299" t="str">
        <f>Recap!D918</f>
        <v>Dw_908</v>
      </c>
      <c r="B913" s="300">
        <f>Recap!AQ918</f>
        <v>0</v>
      </c>
      <c r="C913" s="300">
        <f>Recap!AR918</f>
        <v>0</v>
      </c>
      <c r="D913" s="300">
        <f>Recap!AS918</f>
        <v>0</v>
      </c>
      <c r="E913" s="301"/>
      <c r="F913" s="301"/>
      <c r="G913" s="301"/>
      <c r="H913" s="300">
        <f>Recap!AU918</f>
        <v>0</v>
      </c>
      <c r="I913" s="300">
        <f>Recap!AV918</f>
        <v>0</v>
      </c>
      <c r="J913" s="300">
        <f>Recap!AW918</f>
        <v>0</v>
      </c>
      <c r="K913" s="301"/>
      <c r="L913" s="301"/>
      <c r="M913" s="301"/>
      <c r="N913" s="300">
        <f>Recap!BB918</f>
        <v>0</v>
      </c>
      <c r="O913" s="300">
        <f>Recap!BC918</f>
        <v>0</v>
      </c>
      <c r="P913" s="300">
        <f>Recap!BD918</f>
        <v>0</v>
      </c>
      <c r="Q913" s="300"/>
      <c r="R913" s="300"/>
      <c r="S913" s="300"/>
      <c r="T913" s="300">
        <f>Recap!BF918</f>
        <v>0</v>
      </c>
      <c r="U913" s="300">
        <f>Recap!BG918</f>
        <v>0</v>
      </c>
      <c r="V913" s="300">
        <f>Recap!BH918</f>
        <v>0</v>
      </c>
      <c r="W913" s="300"/>
      <c r="X913" s="300"/>
      <c r="Y913" s="300"/>
      <c r="Z913" s="298">
        <f>Recap!AO918</f>
        <v>0</v>
      </c>
      <c r="AA913" s="302"/>
    </row>
    <row r="914" spans="1:27" s="312" customFormat="1" x14ac:dyDescent="0.25">
      <c r="A914" s="299" t="str">
        <f>Recap!D919</f>
        <v>Dw_909</v>
      </c>
      <c r="B914" s="300">
        <f>Recap!AQ919</f>
        <v>0</v>
      </c>
      <c r="C914" s="300">
        <f>Recap!AR919</f>
        <v>0</v>
      </c>
      <c r="D914" s="300">
        <f>Recap!AS919</f>
        <v>0</v>
      </c>
      <c r="E914" s="301"/>
      <c r="F914" s="301"/>
      <c r="G914" s="301"/>
      <c r="H914" s="300">
        <f>Recap!AU919</f>
        <v>0</v>
      </c>
      <c r="I914" s="300">
        <f>Recap!AV919</f>
        <v>0</v>
      </c>
      <c r="J914" s="300">
        <f>Recap!AW919</f>
        <v>0</v>
      </c>
      <c r="K914" s="301"/>
      <c r="L914" s="301"/>
      <c r="M914" s="301"/>
      <c r="N914" s="300">
        <f>Recap!BB919</f>
        <v>0</v>
      </c>
      <c r="O914" s="300">
        <f>Recap!BC919</f>
        <v>0</v>
      </c>
      <c r="P914" s="300">
        <f>Recap!BD919</f>
        <v>0</v>
      </c>
      <c r="Q914" s="300"/>
      <c r="R914" s="300"/>
      <c r="S914" s="300"/>
      <c r="T914" s="300">
        <f>Recap!BF919</f>
        <v>0</v>
      </c>
      <c r="U914" s="300">
        <f>Recap!BG919</f>
        <v>0</v>
      </c>
      <c r="V914" s="300">
        <f>Recap!BH919</f>
        <v>0</v>
      </c>
      <c r="W914" s="300"/>
      <c r="X914" s="300"/>
      <c r="Y914" s="300"/>
      <c r="Z914" s="298">
        <f>Recap!AO919</f>
        <v>0</v>
      </c>
      <c r="AA914" s="302"/>
    </row>
    <row r="915" spans="1:27" s="312" customFormat="1" x14ac:dyDescent="0.25">
      <c r="A915" s="299" t="str">
        <f>Recap!D920</f>
        <v>Dw_910</v>
      </c>
      <c r="B915" s="300">
        <f>Recap!AQ920</f>
        <v>0</v>
      </c>
      <c r="C915" s="300">
        <f>Recap!AR920</f>
        <v>0</v>
      </c>
      <c r="D915" s="300">
        <f>Recap!AS920</f>
        <v>0</v>
      </c>
      <c r="E915" s="301"/>
      <c r="F915" s="301"/>
      <c r="G915" s="301"/>
      <c r="H915" s="300">
        <f>Recap!AU920</f>
        <v>0</v>
      </c>
      <c r="I915" s="300">
        <f>Recap!AV920</f>
        <v>0</v>
      </c>
      <c r="J915" s="300">
        <f>Recap!AW920</f>
        <v>0</v>
      </c>
      <c r="K915" s="301"/>
      <c r="L915" s="301"/>
      <c r="M915" s="301"/>
      <c r="N915" s="300">
        <f>Recap!BB920</f>
        <v>0</v>
      </c>
      <c r="O915" s="300">
        <f>Recap!BC920</f>
        <v>0</v>
      </c>
      <c r="P915" s="300">
        <f>Recap!BD920</f>
        <v>0</v>
      </c>
      <c r="Q915" s="300"/>
      <c r="R915" s="300"/>
      <c r="S915" s="300"/>
      <c r="T915" s="300">
        <f>Recap!BF920</f>
        <v>0</v>
      </c>
      <c r="U915" s="300">
        <f>Recap!BG920</f>
        <v>0</v>
      </c>
      <c r="V915" s="300">
        <f>Recap!BH920</f>
        <v>0</v>
      </c>
      <c r="W915" s="300"/>
      <c r="X915" s="300"/>
      <c r="Y915" s="300"/>
      <c r="Z915" s="298">
        <f>Recap!AO920</f>
        <v>0</v>
      </c>
      <c r="AA915" s="302"/>
    </row>
    <row r="916" spans="1:27" s="312" customFormat="1" x14ac:dyDescent="0.25">
      <c r="A916" s="299" t="str">
        <f>Recap!D921</f>
        <v>Dw_911</v>
      </c>
      <c r="B916" s="300">
        <f>Recap!AQ921</f>
        <v>0</v>
      </c>
      <c r="C916" s="300">
        <f>Recap!AR921</f>
        <v>0</v>
      </c>
      <c r="D916" s="300">
        <f>Recap!AS921</f>
        <v>0</v>
      </c>
      <c r="E916" s="301"/>
      <c r="F916" s="301"/>
      <c r="G916" s="301"/>
      <c r="H916" s="300">
        <f>Recap!AU921</f>
        <v>0</v>
      </c>
      <c r="I916" s="300">
        <f>Recap!AV921</f>
        <v>0</v>
      </c>
      <c r="J916" s="300">
        <f>Recap!AW921</f>
        <v>0</v>
      </c>
      <c r="K916" s="301"/>
      <c r="L916" s="301"/>
      <c r="M916" s="301"/>
      <c r="N916" s="300">
        <f>Recap!BB921</f>
        <v>0</v>
      </c>
      <c r="O916" s="300">
        <f>Recap!BC921</f>
        <v>0</v>
      </c>
      <c r="P916" s="300">
        <f>Recap!BD921</f>
        <v>0</v>
      </c>
      <c r="Q916" s="300"/>
      <c r="R916" s="300"/>
      <c r="S916" s="300"/>
      <c r="T916" s="300">
        <f>Recap!BF921</f>
        <v>0</v>
      </c>
      <c r="U916" s="300">
        <f>Recap!BG921</f>
        <v>0</v>
      </c>
      <c r="V916" s="300">
        <f>Recap!BH921</f>
        <v>0</v>
      </c>
      <c r="W916" s="300"/>
      <c r="X916" s="300"/>
      <c r="Y916" s="300"/>
      <c r="Z916" s="298">
        <f>Recap!AO921</f>
        <v>0</v>
      </c>
      <c r="AA916" s="302"/>
    </row>
    <row r="917" spans="1:27" s="312" customFormat="1" x14ac:dyDescent="0.25">
      <c r="A917" s="299" t="str">
        <f>Recap!D922</f>
        <v>Dw_912</v>
      </c>
      <c r="B917" s="300">
        <f>Recap!AQ922</f>
        <v>0</v>
      </c>
      <c r="C917" s="300">
        <f>Recap!AR922</f>
        <v>0</v>
      </c>
      <c r="D917" s="300">
        <f>Recap!AS922</f>
        <v>0</v>
      </c>
      <c r="E917" s="301"/>
      <c r="F917" s="301"/>
      <c r="G917" s="301"/>
      <c r="H917" s="300">
        <f>Recap!AU922</f>
        <v>0</v>
      </c>
      <c r="I917" s="300">
        <f>Recap!AV922</f>
        <v>0</v>
      </c>
      <c r="J917" s="300">
        <f>Recap!AW922</f>
        <v>0</v>
      </c>
      <c r="K917" s="301"/>
      <c r="L917" s="301"/>
      <c r="M917" s="301"/>
      <c r="N917" s="300">
        <f>Recap!BB922</f>
        <v>0</v>
      </c>
      <c r="O917" s="300">
        <f>Recap!BC922</f>
        <v>0</v>
      </c>
      <c r="P917" s="300">
        <f>Recap!BD922</f>
        <v>0</v>
      </c>
      <c r="Q917" s="300"/>
      <c r="R917" s="300"/>
      <c r="S917" s="300"/>
      <c r="T917" s="300">
        <f>Recap!BF922</f>
        <v>0</v>
      </c>
      <c r="U917" s="300">
        <f>Recap!BG922</f>
        <v>0</v>
      </c>
      <c r="V917" s="300">
        <f>Recap!BH922</f>
        <v>0</v>
      </c>
      <c r="W917" s="300"/>
      <c r="X917" s="300"/>
      <c r="Y917" s="300"/>
      <c r="Z917" s="298">
        <f>Recap!AO922</f>
        <v>0</v>
      </c>
      <c r="AA917" s="302"/>
    </row>
    <row r="918" spans="1:27" s="312" customFormat="1" x14ac:dyDescent="0.25">
      <c r="A918" s="299" t="str">
        <f>Recap!D923</f>
        <v>Dw_913</v>
      </c>
      <c r="B918" s="300">
        <f>Recap!AQ923</f>
        <v>0</v>
      </c>
      <c r="C918" s="300">
        <f>Recap!AR923</f>
        <v>0</v>
      </c>
      <c r="D918" s="300">
        <f>Recap!AS923</f>
        <v>0</v>
      </c>
      <c r="E918" s="301"/>
      <c r="F918" s="301"/>
      <c r="G918" s="301"/>
      <c r="H918" s="300">
        <f>Recap!AU923</f>
        <v>0</v>
      </c>
      <c r="I918" s="300">
        <f>Recap!AV923</f>
        <v>0</v>
      </c>
      <c r="J918" s="300">
        <f>Recap!AW923</f>
        <v>0</v>
      </c>
      <c r="K918" s="301"/>
      <c r="L918" s="301"/>
      <c r="M918" s="301"/>
      <c r="N918" s="300">
        <f>Recap!BB923</f>
        <v>0</v>
      </c>
      <c r="O918" s="300">
        <f>Recap!BC923</f>
        <v>0</v>
      </c>
      <c r="P918" s="300">
        <f>Recap!BD923</f>
        <v>0</v>
      </c>
      <c r="Q918" s="300"/>
      <c r="R918" s="300"/>
      <c r="S918" s="300"/>
      <c r="T918" s="300">
        <f>Recap!BF923</f>
        <v>0</v>
      </c>
      <c r="U918" s="300">
        <f>Recap!BG923</f>
        <v>0</v>
      </c>
      <c r="V918" s="300">
        <f>Recap!BH923</f>
        <v>0</v>
      </c>
      <c r="W918" s="300"/>
      <c r="X918" s="300"/>
      <c r="Y918" s="300"/>
      <c r="Z918" s="298">
        <f>Recap!AO923</f>
        <v>0</v>
      </c>
      <c r="AA918" s="302"/>
    </row>
    <row r="919" spans="1:27" s="312" customFormat="1" x14ac:dyDescent="0.25">
      <c r="A919" s="299" t="str">
        <f>Recap!D924</f>
        <v>Dw_914</v>
      </c>
      <c r="B919" s="300">
        <f>Recap!AQ924</f>
        <v>0</v>
      </c>
      <c r="C919" s="300">
        <f>Recap!AR924</f>
        <v>0</v>
      </c>
      <c r="D919" s="300">
        <f>Recap!AS924</f>
        <v>0</v>
      </c>
      <c r="E919" s="301"/>
      <c r="F919" s="301"/>
      <c r="G919" s="301"/>
      <c r="H919" s="300">
        <f>Recap!AU924</f>
        <v>0</v>
      </c>
      <c r="I919" s="300">
        <f>Recap!AV924</f>
        <v>0</v>
      </c>
      <c r="J919" s="300">
        <f>Recap!AW924</f>
        <v>0</v>
      </c>
      <c r="K919" s="301"/>
      <c r="L919" s="301"/>
      <c r="M919" s="301"/>
      <c r="N919" s="300">
        <f>Recap!BB924</f>
        <v>0</v>
      </c>
      <c r="O919" s="300">
        <f>Recap!BC924</f>
        <v>0</v>
      </c>
      <c r="P919" s="300">
        <f>Recap!BD924</f>
        <v>0</v>
      </c>
      <c r="Q919" s="300"/>
      <c r="R919" s="300"/>
      <c r="S919" s="300"/>
      <c r="T919" s="300">
        <f>Recap!BF924</f>
        <v>0</v>
      </c>
      <c r="U919" s="300">
        <f>Recap!BG924</f>
        <v>0</v>
      </c>
      <c r="V919" s="300">
        <f>Recap!BH924</f>
        <v>0</v>
      </c>
      <c r="W919" s="300"/>
      <c r="X919" s="300"/>
      <c r="Y919" s="300"/>
      <c r="Z919" s="298">
        <f>Recap!AO924</f>
        <v>0</v>
      </c>
      <c r="AA919" s="302"/>
    </row>
    <row r="920" spans="1:27" s="312" customFormat="1" x14ac:dyDescent="0.25">
      <c r="A920" s="299" t="str">
        <f>Recap!D925</f>
        <v>Dw_915</v>
      </c>
      <c r="B920" s="300">
        <f>Recap!AQ925</f>
        <v>0</v>
      </c>
      <c r="C920" s="300">
        <f>Recap!AR925</f>
        <v>0</v>
      </c>
      <c r="D920" s="300">
        <f>Recap!AS925</f>
        <v>0</v>
      </c>
      <c r="E920" s="301"/>
      <c r="F920" s="301"/>
      <c r="G920" s="301"/>
      <c r="H920" s="300">
        <f>Recap!AU925</f>
        <v>0</v>
      </c>
      <c r="I920" s="300">
        <f>Recap!AV925</f>
        <v>0</v>
      </c>
      <c r="J920" s="300">
        <f>Recap!AW925</f>
        <v>0</v>
      </c>
      <c r="K920" s="301"/>
      <c r="L920" s="301"/>
      <c r="M920" s="301"/>
      <c r="N920" s="300">
        <f>Recap!BB925</f>
        <v>0</v>
      </c>
      <c r="O920" s="300">
        <f>Recap!BC925</f>
        <v>0</v>
      </c>
      <c r="P920" s="300">
        <f>Recap!BD925</f>
        <v>0</v>
      </c>
      <c r="Q920" s="300"/>
      <c r="R920" s="300"/>
      <c r="S920" s="300"/>
      <c r="T920" s="300">
        <f>Recap!BF925</f>
        <v>0</v>
      </c>
      <c r="U920" s="300">
        <f>Recap!BG925</f>
        <v>0</v>
      </c>
      <c r="V920" s="300">
        <f>Recap!BH925</f>
        <v>0</v>
      </c>
      <c r="W920" s="300"/>
      <c r="X920" s="300"/>
      <c r="Y920" s="300"/>
      <c r="Z920" s="298">
        <f>Recap!AO925</f>
        <v>0</v>
      </c>
      <c r="AA920" s="302"/>
    </row>
    <row r="921" spans="1:27" s="312" customFormat="1" x14ac:dyDescent="0.25">
      <c r="A921" s="299" t="str">
        <f>Recap!D926</f>
        <v>Dw_916</v>
      </c>
      <c r="B921" s="300">
        <f>Recap!AQ926</f>
        <v>0</v>
      </c>
      <c r="C921" s="300">
        <f>Recap!AR926</f>
        <v>0</v>
      </c>
      <c r="D921" s="300">
        <f>Recap!AS926</f>
        <v>0</v>
      </c>
      <c r="E921" s="301"/>
      <c r="F921" s="301"/>
      <c r="G921" s="301"/>
      <c r="H921" s="300">
        <f>Recap!AU926</f>
        <v>0</v>
      </c>
      <c r="I921" s="300">
        <f>Recap!AV926</f>
        <v>0</v>
      </c>
      <c r="J921" s="300">
        <f>Recap!AW926</f>
        <v>0</v>
      </c>
      <c r="K921" s="301"/>
      <c r="L921" s="301"/>
      <c r="M921" s="301"/>
      <c r="N921" s="300">
        <f>Recap!BB926</f>
        <v>0</v>
      </c>
      <c r="O921" s="300">
        <f>Recap!BC926</f>
        <v>0</v>
      </c>
      <c r="P921" s="300">
        <f>Recap!BD926</f>
        <v>0</v>
      </c>
      <c r="Q921" s="300"/>
      <c r="R921" s="300"/>
      <c r="S921" s="300"/>
      <c r="T921" s="300">
        <f>Recap!BF926</f>
        <v>0</v>
      </c>
      <c r="U921" s="300">
        <f>Recap!BG926</f>
        <v>0</v>
      </c>
      <c r="V921" s="300">
        <f>Recap!BH926</f>
        <v>0</v>
      </c>
      <c r="W921" s="300"/>
      <c r="X921" s="300"/>
      <c r="Y921" s="300"/>
      <c r="Z921" s="298">
        <f>Recap!AO926</f>
        <v>0</v>
      </c>
      <c r="AA921" s="302"/>
    </row>
    <row r="922" spans="1:27" s="312" customFormat="1" x14ac:dyDescent="0.25">
      <c r="A922" s="299" t="str">
        <f>Recap!D927</f>
        <v>Dw_917</v>
      </c>
      <c r="B922" s="300">
        <f>Recap!AQ927</f>
        <v>0</v>
      </c>
      <c r="C922" s="300">
        <f>Recap!AR927</f>
        <v>0</v>
      </c>
      <c r="D922" s="300">
        <f>Recap!AS927</f>
        <v>0</v>
      </c>
      <c r="E922" s="301"/>
      <c r="F922" s="301"/>
      <c r="G922" s="301"/>
      <c r="H922" s="300">
        <f>Recap!AU927</f>
        <v>0</v>
      </c>
      <c r="I922" s="300">
        <f>Recap!AV927</f>
        <v>0</v>
      </c>
      <c r="J922" s="300">
        <f>Recap!AW927</f>
        <v>0</v>
      </c>
      <c r="K922" s="301"/>
      <c r="L922" s="301"/>
      <c r="M922" s="301"/>
      <c r="N922" s="300">
        <f>Recap!BB927</f>
        <v>0</v>
      </c>
      <c r="O922" s="300">
        <f>Recap!BC927</f>
        <v>0</v>
      </c>
      <c r="P922" s="300">
        <f>Recap!BD927</f>
        <v>0</v>
      </c>
      <c r="Q922" s="300"/>
      <c r="R922" s="300"/>
      <c r="S922" s="300"/>
      <c r="T922" s="300">
        <f>Recap!BF927</f>
        <v>0</v>
      </c>
      <c r="U922" s="300">
        <f>Recap!BG927</f>
        <v>0</v>
      </c>
      <c r="V922" s="300">
        <f>Recap!BH927</f>
        <v>0</v>
      </c>
      <c r="W922" s="300"/>
      <c r="X922" s="300"/>
      <c r="Y922" s="300"/>
      <c r="Z922" s="298">
        <f>Recap!AO927</f>
        <v>0</v>
      </c>
      <c r="AA922" s="302"/>
    </row>
    <row r="923" spans="1:27" s="312" customFormat="1" x14ac:dyDescent="0.25">
      <c r="A923" s="299" t="str">
        <f>Recap!D928</f>
        <v>Dw_918</v>
      </c>
      <c r="B923" s="300">
        <f>Recap!AQ928</f>
        <v>0</v>
      </c>
      <c r="C923" s="300">
        <f>Recap!AR928</f>
        <v>0</v>
      </c>
      <c r="D923" s="300">
        <f>Recap!AS928</f>
        <v>0</v>
      </c>
      <c r="E923" s="301"/>
      <c r="F923" s="301"/>
      <c r="G923" s="301"/>
      <c r="H923" s="300">
        <f>Recap!AU928</f>
        <v>0</v>
      </c>
      <c r="I923" s="300">
        <f>Recap!AV928</f>
        <v>0</v>
      </c>
      <c r="J923" s="300">
        <f>Recap!AW928</f>
        <v>0</v>
      </c>
      <c r="K923" s="301"/>
      <c r="L923" s="301"/>
      <c r="M923" s="301"/>
      <c r="N923" s="300">
        <f>Recap!BB928</f>
        <v>0</v>
      </c>
      <c r="O923" s="300">
        <f>Recap!BC928</f>
        <v>0</v>
      </c>
      <c r="P923" s="300">
        <f>Recap!BD928</f>
        <v>0</v>
      </c>
      <c r="Q923" s="300"/>
      <c r="R923" s="300"/>
      <c r="S923" s="300"/>
      <c r="T923" s="300">
        <f>Recap!BF928</f>
        <v>0</v>
      </c>
      <c r="U923" s="300">
        <f>Recap!BG928</f>
        <v>0</v>
      </c>
      <c r="V923" s="300">
        <f>Recap!BH928</f>
        <v>0</v>
      </c>
      <c r="W923" s="300"/>
      <c r="X923" s="300"/>
      <c r="Y923" s="300"/>
      <c r="Z923" s="298">
        <f>Recap!AO928</f>
        <v>0</v>
      </c>
      <c r="AA923" s="302"/>
    </row>
    <row r="924" spans="1:27" s="312" customFormat="1" x14ac:dyDescent="0.25">
      <c r="A924" s="299" t="str">
        <f>Recap!D929</f>
        <v>Dw_919</v>
      </c>
      <c r="B924" s="300">
        <f>Recap!AQ929</f>
        <v>0</v>
      </c>
      <c r="C924" s="300">
        <f>Recap!AR929</f>
        <v>0</v>
      </c>
      <c r="D924" s="300">
        <f>Recap!AS929</f>
        <v>0</v>
      </c>
      <c r="E924" s="301"/>
      <c r="F924" s="301"/>
      <c r="G924" s="301"/>
      <c r="H924" s="300">
        <f>Recap!AU929</f>
        <v>0</v>
      </c>
      <c r="I924" s="300">
        <f>Recap!AV929</f>
        <v>0</v>
      </c>
      <c r="J924" s="300">
        <f>Recap!AW929</f>
        <v>0</v>
      </c>
      <c r="K924" s="301"/>
      <c r="L924" s="301"/>
      <c r="M924" s="301"/>
      <c r="N924" s="300">
        <f>Recap!BB929</f>
        <v>0</v>
      </c>
      <c r="O924" s="300">
        <f>Recap!BC929</f>
        <v>0</v>
      </c>
      <c r="P924" s="300">
        <f>Recap!BD929</f>
        <v>0</v>
      </c>
      <c r="Q924" s="300"/>
      <c r="R924" s="300"/>
      <c r="S924" s="300"/>
      <c r="T924" s="300">
        <f>Recap!BF929</f>
        <v>0</v>
      </c>
      <c r="U924" s="300">
        <f>Recap!BG929</f>
        <v>0</v>
      </c>
      <c r="V924" s="300">
        <f>Recap!BH929</f>
        <v>0</v>
      </c>
      <c r="W924" s="300"/>
      <c r="X924" s="300"/>
      <c r="Y924" s="300"/>
      <c r="Z924" s="298">
        <f>Recap!AO929</f>
        <v>0</v>
      </c>
      <c r="AA924" s="302"/>
    </row>
    <row r="925" spans="1:27" s="312" customFormat="1" x14ac:dyDescent="0.25">
      <c r="A925" s="299" t="str">
        <f>Recap!D930</f>
        <v>Dw_920</v>
      </c>
      <c r="B925" s="300">
        <f>Recap!AQ930</f>
        <v>0</v>
      </c>
      <c r="C925" s="300">
        <f>Recap!AR930</f>
        <v>0</v>
      </c>
      <c r="D925" s="300">
        <f>Recap!AS930</f>
        <v>0</v>
      </c>
      <c r="E925" s="301"/>
      <c r="F925" s="301"/>
      <c r="G925" s="301"/>
      <c r="H925" s="300">
        <f>Recap!AU930</f>
        <v>0</v>
      </c>
      <c r="I925" s="300">
        <f>Recap!AV930</f>
        <v>0</v>
      </c>
      <c r="J925" s="300">
        <f>Recap!AW930</f>
        <v>0</v>
      </c>
      <c r="K925" s="301"/>
      <c r="L925" s="301"/>
      <c r="M925" s="301"/>
      <c r="N925" s="300">
        <f>Recap!BB930</f>
        <v>0</v>
      </c>
      <c r="O925" s="300">
        <f>Recap!BC930</f>
        <v>0</v>
      </c>
      <c r="P925" s="300">
        <f>Recap!BD930</f>
        <v>0</v>
      </c>
      <c r="Q925" s="300"/>
      <c r="R925" s="300"/>
      <c r="S925" s="300"/>
      <c r="T925" s="300">
        <f>Recap!BF930</f>
        <v>0</v>
      </c>
      <c r="U925" s="300">
        <f>Recap!BG930</f>
        <v>0</v>
      </c>
      <c r="V925" s="300">
        <f>Recap!BH930</f>
        <v>0</v>
      </c>
      <c r="W925" s="300"/>
      <c r="X925" s="300"/>
      <c r="Y925" s="300"/>
      <c r="Z925" s="298">
        <f>Recap!AO930</f>
        <v>0</v>
      </c>
      <c r="AA925" s="302"/>
    </row>
    <row r="926" spans="1:27" s="312" customFormat="1" x14ac:dyDescent="0.25">
      <c r="A926" s="299" t="str">
        <f>Recap!D931</f>
        <v>Dw_921</v>
      </c>
      <c r="B926" s="300">
        <f>Recap!AQ931</f>
        <v>0</v>
      </c>
      <c r="C926" s="300">
        <f>Recap!AR931</f>
        <v>0</v>
      </c>
      <c r="D926" s="300">
        <f>Recap!AS931</f>
        <v>0</v>
      </c>
      <c r="E926" s="301"/>
      <c r="F926" s="301"/>
      <c r="G926" s="301"/>
      <c r="H926" s="300">
        <f>Recap!AU931</f>
        <v>0</v>
      </c>
      <c r="I926" s="300">
        <f>Recap!AV931</f>
        <v>0</v>
      </c>
      <c r="J926" s="300">
        <f>Recap!AW931</f>
        <v>0</v>
      </c>
      <c r="K926" s="301"/>
      <c r="L926" s="301"/>
      <c r="M926" s="301"/>
      <c r="N926" s="300">
        <f>Recap!BB931</f>
        <v>0</v>
      </c>
      <c r="O926" s="300">
        <f>Recap!BC931</f>
        <v>0</v>
      </c>
      <c r="P926" s="300">
        <f>Recap!BD931</f>
        <v>0</v>
      </c>
      <c r="Q926" s="300"/>
      <c r="R926" s="300"/>
      <c r="S926" s="300"/>
      <c r="T926" s="300">
        <f>Recap!BF931</f>
        <v>0</v>
      </c>
      <c r="U926" s="300">
        <f>Recap!BG931</f>
        <v>0</v>
      </c>
      <c r="V926" s="300">
        <f>Recap!BH931</f>
        <v>0</v>
      </c>
      <c r="W926" s="300"/>
      <c r="X926" s="300"/>
      <c r="Y926" s="300"/>
      <c r="Z926" s="298">
        <f>Recap!AO931</f>
        <v>0</v>
      </c>
      <c r="AA926" s="302"/>
    </row>
    <row r="927" spans="1:27" s="312" customFormat="1" x14ac:dyDescent="0.25">
      <c r="A927" s="299" t="str">
        <f>Recap!D932</f>
        <v>Dw_922</v>
      </c>
      <c r="B927" s="300">
        <f>Recap!AQ932</f>
        <v>0</v>
      </c>
      <c r="C927" s="300">
        <f>Recap!AR932</f>
        <v>0</v>
      </c>
      <c r="D927" s="300">
        <f>Recap!AS932</f>
        <v>0</v>
      </c>
      <c r="E927" s="301"/>
      <c r="F927" s="301"/>
      <c r="G927" s="301"/>
      <c r="H927" s="300">
        <f>Recap!AU932</f>
        <v>0</v>
      </c>
      <c r="I927" s="300">
        <f>Recap!AV932</f>
        <v>0</v>
      </c>
      <c r="J927" s="300">
        <f>Recap!AW932</f>
        <v>0</v>
      </c>
      <c r="K927" s="301"/>
      <c r="L927" s="301"/>
      <c r="M927" s="301"/>
      <c r="N927" s="300">
        <f>Recap!BB932</f>
        <v>0</v>
      </c>
      <c r="O927" s="300">
        <f>Recap!BC932</f>
        <v>0</v>
      </c>
      <c r="P927" s="300">
        <f>Recap!BD932</f>
        <v>0</v>
      </c>
      <c r="Q927" s="300"/>
      <c r="R927" s="300"/>
      <c r="S927" s="300"/>
      <c r="T927" s="300">
        <f>Recap!BF932</f>
        <v>0</v>
      </c>
      <c r="U927" s="300">
        <f>Recap!BG932</f>
        <v>0</v>
      </c>
      <c r="V927" s="300">
        <f>Recap!BH932</f>
        <v>0</v>
      </c>
      <c r="W927" s="300"/>
      <c r="X927" s="300"/>
      <c r="Y927" s="300"/>
      <c r="Z927" s="298">
        <f>Recap!AO932</f>
        <v>0</v>
      </c>
      <c r="AA927" s="302"/>
    </row>
    <row r="928" spans="1:27" s="312" customFormat="1" x14ac:dyDescent="0.25">
      <c r="A928" s="299" t="str">
        <f>Recap!D933</f>
        <v>Dw_923</v>
      </c>
      <c r="B928" s="300">
        <f>Recap!AQ933</f>
        <v>0</v>
      </c>
      <c r="C928" s="300">
        <f>Recap!AR933</f>
        <v>0</v>
      </c>
      <c r="D928" s="300">
        <f>Recap!AS933</f>
        <v>0</v>
      </c>
      <c r="E928" s="301"/>
      <c r="F928" s="301"/>
      <c r="G928" s="301"/>
      <c r="H928" s="300">
        <f>Recap!AU933</f>
        <v>0</v>
      </c>
      <c r="I928" s="300">
        <f>Recap!AV933</f>
        <v>0</v>
      </c>
      <c r="J928" s="300">
        <f>Recap!AW933</f>
        <v>0</v>
      </c>
      <c r="K928" s="301"/>
      <c r="L928" s="301"/>
      <c r="M928" s="301"/>
      <c r="N928" s="300">
        <f>Recap!BB933</f>
        <v>0</v>
      </c>
      <c r="O928" s="300">
        <f>Recap!BC933</f>
        <v>0</v>
      </c>
      <c r="P928" s="300">
        <f>Recap!BD933</f>
        <v>0</v>
      </c>
      <c r="Q928" s="300"/>
      <c r="R928" s="300"/>
      <c r="S928" s="300"/>
      <c r="T928" s="300">
        <f>Recap!BF933</f>
        <v>0</v>
      </c>
      <c r="U928" s="300">
        <f>Recap!BG933</f>
        <v>0</v>
      </c>
      <c r="V928" s="300">
        <f>Recap!BH933</f>
        <v>0</v>
      </c>
      <c r="W928" s="300"/>
      <c r="X928" s="300"/>
      <c r="Y928" s="300"/>
      <c r="Z928" s="298">
        <f>Recap!AO933</f>
        <v>0</v>
      </c>
      <c r="AA928" s="302"/>
    </row>
    <row r="929" spans="1:27" s="312" customFormat="1" x14ac:dyDescent="0.25">
      <c r="A929" s="299" t="str">
        <f>Recap!D934</f>
        <v>Dw_924</v>
      </c>
      <c r="B929" s="300">
        <f>Recap!AQ934</f>
        <v>0</v>
      </c>
      <c r="C929" s="300">
        <f>Recap!AR934</f>
        <v>0</v>
      </c>
      <c r="D929" s="300">
        <f>Recap!AS934</f>
        <v>0</v>
      </c>
      <c r="E929" s="301"/>
      <c r="F929" s="301"/>
      <c r="G929" s="301"/>
      <c r="H929" s="300">
        <f>Recap!AU934</f>
        <v>0</v>
      </c>
      <c r="I929" s="300">
        <f>Recap!AV934</f>
        <v>0</v>
      </c>
      <c r="J929" s="300">
        <f>Recap!AW934</f>
        <v>0</v>
      </c>
      <c r="K929" s="301"/>
      <c r="L929" s="301"/>
      <c r="M929" s="301"/>
      <c r="N929" s="300">
        <f>Recap!BB934</f>
        <v>0</v>
      </c>
      <c r="O929" s="300">
        <f>Recap!BC934</f>
        <v>0</v>
      </c>
      <c r="P929" s="300">
        <f>Recap!BD934</f>
        <v>0</v>
      </c>
      <c r="Q929" s="300"/>
      <c r="R929" s="300"/>
      <c r="S929" s="300"/>
      <c r="T929" s="300">
        <f>Recap!BF934</f>
        <v>0</v>
      </c>
      <c r="U929" s="300">
        <f>Recap!BG934</f>
        <v>0</v>
      </c>
      <c r="V929" s="300">
        <f>Recap!BH934</f>
        <v>0</v>
      </c>
      <c r="W929" s="300"/>
      <c r="X929" s="300"/>
      <c r="Y929" s="300"/>
      <c r="Z929" s="298">
        <f>Recap!AO934</f>
        <v>0</v>
      </c>
      <c r="AA929" s="302"/>
    </row>
    <row r="930" spans="1:27" s="312" customFormat="1" x14ac:dyDescent="0.25">
      <c r="A930" s="299" t="str">
        <f>Recap!D935</f>
        <v>Dw_925</v>
      </c>
      <c r="B930" s="300">
        <f>Recap!AQ935</f>
        <v>0</v>
      </c>
      <c r="C930" s="300">
        <f>Recap!AR935</f>
        <v>0</v>
      </c>
      <c r="D930" s="300">
        <f>Recap!AS935</f>
        <v>0</v>
      </c>
      <c r="E930" s="301"/>
      <c r="F930" s="301"/>
      <c r="G930" s="301"/>
      <c r="H930" s="300">
        <f>Recap!AU935</f>
        <v>0</v>
      </c>
      <c r="I930" s="300">
        <f>Recap!AV935</f>
        <v>0</v>
      </c>
      <c r="J930" s="300">
        <f>Recap!AW935</f>
        <v>0</v>
      </c>
      <c r="K930" s="301"/>
      <c r="L930" s="301"/>
      <c r="M930" s="301"/>
      <c r="N930" s="300">
        <f>Recap!BB935</f>
        <v>0</v>
      </c>
      <c r="O930" s="300">
        <f>Recap!BC935</f>
        <v>0</v>
      </c>
      <c r="P930" s="300">
        <f>Recap!BD935</f>
        <v>0</v>
      </c>
      <c r="Q930" s="300"/>
      <c r="R930" s="300"/>
      <c r="S930" s="300"/>
      <c r="T930" s="300">
        <f>Recap!BF935</f>
        <v>0</v>
      </c>
      <c r="U930" s="300">
        <f>Recap!BG935</f>
        <v>0</v>
      </c>
      <c r="V930" s="300">
        <f>Recap!BH935</f>
        <v>0</v>
      </c>
      <c r="W930" s="300"/>
      <c r="X930" s="300"/>
      <c r="Y930" s="300"/>
      <c r="Z930" s="298">
        <f>Recap!AO935</f>
        <v>0</v>
      </c>
      <c r="AA930" s="302"/>
    </row>
    <row r="931" spans="1:27" s="312" customFormat="1" x14ac:dyDescent="0.25">
      <c r="A931" s="299" t="str">
        <f>Recap!D936</f>
        <v>Dw_926</v>
      </c>
      <c r="B931" s="300">
        <f>Recap!AQ936</f>
        <v>0</v>
      </c>
      <c r="C931" s="300">
        <f>Recap!AR936</f>
        <v>0</v>
      </c>
      <c r="D931" s="300">
        <f>Recap!AS936</f>
        <v>0</v>
      </c>
      <c r="E931" s="301"/>
      <c r="F931" s="301"/>
      <c r="G931" s="301"/>
      <c r="H931" s="300">
        <f>Recap!AU936</f>
        <v>0</v>
      </c>
      <c r="I931" s="300">
        <f>Recap!AV936</f>
        <v>0</v>
      </c>
      <c r="J931" s="300">
        <f>Recap!AW936</f>
        <v>0</v>
      </c>
      <c r="K931" s="301"/>
      <c r="L931" s="301"/>
      <c r="M931" s="301"/>
      <c r="N931" s="300">
        <f>Recap!BB936</f>
        <v>0</v>
      </c>
      <c r="O931" s="300">
        <f>Recap!BC936</f>
        <v>0</v>
      </c>
      <c r="P931" s="300">
        <f>Recap!BD936</f>
        <v>0</v>
      </c>
      <c r="Q931" s="300"/>
      <c r="R931" s="300"/>
      <c r="S931" s="300"/>
      <c r="T931" s="300">
        <f>Recap!BF936</f>
        <v>0</v>
      </c>
      <c r="U931" s="300">
        <f>Recap!BG936</f>
        <v>0</v>
      </c>
      <c r="V931" s="300">
        <f>Recap!BH936</f>
        <v>0</v>
      </c>
      <c r="W931" s="300"/>
      <c r="X931" s="300"/>
      <c r="Y931" s="300"/>
      <c r="Z931" s="298">
        <f>Recap!AO936</f>
        <v>0</v>
      </c>
      <c r="AA931" s="302"/>
    </row>
    <row r="932" spans="1:27" s="312" customFormat="1" x14ac:dyDescent="0.25">
      <c r="A932" s="299" t="str">
        <f>Recap!D937</f>
        <v>Dw_927</v>
      </c>
      <c r="B932" s="300">
        <f>Recap!AQ937</f>
        <v>0</v>
      </c>
      <c r="C932" s="300">
        <f>Recap!AR937</f>
        <v>0</v>
      </c>
      <c r="D932" s="300">
        <f>Recap!AS937</f>
        <v>0</v>
      </c>
      <c r="E932" s="301"/>
      <c r="F932" s="301"/>
      <c r="G932" s="301"/>
      <c r="H932" s="300">
        <f>Recap!AU937</f>
        <v>0</v>
      </c>
      <c r="I932" s="300">
        <f>Recap!AV937</f>
        <v>0</v>
      </c>
      <c r="J932" s="300">
        <f>Recap!AW937</f>
        <v>0</v>
      </c>
      <c r="K932" s="301"/>
      <c r="L932" s="301"/>
      <c r="M932" s="301"/>
      <c r="N932" s="300">
        <f>Recap!BB937</f>
        <v>0</v>
      </c>
      <c r="O932" s="300">
        <f>Recap!BC937</f>
        <v>0</v>
      </c>
      <c r="P932" s="300">
        <f>Recap!BD937</f>
        <v>0</v>
      </c>
      <c r="Q932" s="300"/>
      <c r="R932" s="300"/>
      <c r="S932" s="300"/>
      <c r="T932" s="300">
        <f>Recap!BF937</f>
        <v>0</v>
      </c>
      <c r="U932" s="300">
        <f>Recap!BG937</f>
        <v>0</v>
      </c>
      <c r="V932" s="300">
        <f>Recap!BH937</f>
        <v>0</v>
      </c>
      <c r="W932" s="300"/>
      <c r="X932" s="300"/>
      <c r="Y932" s="300"/>
      <c r="Z932" s="298">
        <f>Recap!AO937</f>
        <v>0</v>
      </c>
      <c r="AA932" s="302"/>
    </row>
    <row r="933" spans="1:27" s="312" customFormat="1" x14ac:dyDescent="0.25">
      <c r="A933" s="299" t="str">
        <f>Recap!D938</f>
        <v>Dw_928</v>
      </c>
      <c r="B933" s="300">
        <f>Recap!AQ938</f>
        <v>0</v>
      </c>
      <c r="C933" s="300">
        <f>Recap!AR938</f>
        <v>0</v>
      </c>
      <c r="D933" s="300">
        <f>Recap!AS938</f>
        <v>0</v>
      </c>
      <c r="E933" s="301"/>
      <c r="F933" s="301"/>
      <c r="G933" s="301"/>
      <c r="H933" s="300">
        <f>Recap!AU938</f>
        <v>0</v>
      </c>
      <c r="I933" s="300">
        <f>Recap!AV938</f>
        <v>0</v>
      </c>
      <c r="J933" s="300">
        <f>Recap!AW938</f>
        <v>0</v>
      </c>
      <c r="K933" s="301"/>
      <c r="L933" s="301"/>
      <c r="M933" s="301"/>
      <c r="N933" s="300">
        <f>Recap!BB938</f>
        <v>0</v>
      </c>
      <c r="O933" s="300">
        <f>Recap!BC938</f>
        <v>0</v>
      </c>
      <c r="P933" s="300">
        <f>Recap!BD938</f>
        <v>0</v>
      </c>
      <c r="Q933" s="300"/>
      <c r="R933" s="300"/>
      <c r="S933" s="300"/>
      <c r="T933" s="300">
        <f>Recap!BF938</f>
        <v>0</v>
      </c>
      <c r="U933" s="300">
        <f>Recap!BG938</f>
        <v>0</v>
      </c>
      <c r="V933" s="300">
        <f>Recap!BH938</f>
        <v>0</v>
      </c>
      <c r="W933" s="300"/>
      <c r="X933" s="300"/>
      <c r="Y933" s="300"/>
      <c r="Z933" s="298">
        <f>Recap!AO938</f>
        <v>0</v>
      </c>
      <c r="AA933" s="302"/>
    </row>
    <row r="934" spans="1:27" s="312" customFormat="1" x14ac:dyDescent="0.25">
      <c r="A934" s="299" t="str">
        <f>Recap!D939</f>
        <v>Dw_929</v>
      </c>
      <c r="B934" s="300">
        <f>Recap!AQ939</f>
        <v>0</v>
      </c>
      <c r="C934" s="300">
        <f>Recap!AR939</f>
        <v>0</v>
      </c>
      <c r="D934" s="300">
        <f>Recap!AS939</f>
        <v>0</v>
      </c>
      <c r="E934" s="301"/>
      <c r="F934" s="301"/>
      <c r="G934" s="301"/>
      <c r="H934" s="300">
        <f>Recap!AU939</f>
        <v>0</v>
      </c>
      <c r="I934" s="300">
        <f>Recap!AV939</f>
        <v>0</v>
      </c>
      <c r="J934" s="300">
        <f>Recap!AW939</f>
        <v>0</v>
      </c>
      <c r="K934" s="301"/>
      <c r="L934" s="301"/>
      <c r="M934" s="301"/>
      <c r="N934" s="300">
        <f>Recap!BB939</f>
        <v>0</v>
      </c>
      <c r="O934" s="300">
        <f>Recap!BC939</f>
        <v>0</v>
      </c>
      <c r="P934" s="300">
        <f>Recap!BD939</f>
        <v>0</v>
      </c>
      <c r="Q934" s="300"/>
      <c r="R934" s="300"/>
      <c r="S934" s="300"/>
      <c r="T934" s="300">
        <f>Recap!BF939</f>
        <v>0</v>
      </c>
      <c r="U934" s="300">
        <f>Recap!BG939</f>
        <v>0</v>
      </c>
      <c r="V934" s="300">
        <f>Recap!BH939</f>
        <v>0</v>
      </c>
      <c r="W934" s="300"/>
      <c r="X934" s="300"/>
      <c r="Y934" s="300"/>
      <c r="Z934" s="298">
        <f>Recap!AO939</f>
        <v>0</v>
      </c>
      <c r="AA934" s="302"/>
    </row>
    <row r="935" spans="1:27" s="312" customFormat="1" x14ac:dyDescent="0.25">
      <c r="A935" s="299" t="str">
        <f>Recap!D940</f>
        <v>Dw_930</v>
      </c>
      <c r="B935" s="300">
        <f>Recap!AQ940</f>
        <v>0</v>
      </c>
      <c r="C935" s="300">
        <f>Recap!AR940</f>
        <v>0</v>
      </c>
      <c r="D935" s="300">
        <f>Recap!AS940</f>
        <v>0</v>
      </c>
      <c r="E935" s="301"/>
      <c r="F935" s="301"/>
      <c r="G935" s="301"/>
      <c r="H935" s="300">
        <f>Recap!AU940</f>
        <v>0</v>
      </c>
      <c r="I935" s="300">
        <f>Recap!AV940</f>
        <v>0</v>
      </c>
      <c r="J935" s="300">
        <f>Recap!AW940</f>
        <v>0</v>
      </c>
      <c r="K935" s="301"/>
      <c r="L935" s="301"/>
      <c r="M935" s="301"/>
      <c r="N935" s="300">
        <f>Recap!BB940</f>
        <v>0</v>
      </c>
      <c r="O935" s="300">
        <f>Recap!BC940</f>
        <v>0</v>
      </c>
      <c r="P935" s="300">
        <f>Recap!BD940</f>
        <v>0</v>
      </c>
      <c r="Q935" s="300"/>
      <c r="R935" s="300"/>
      <c r="S935" s="300"/>
      <c r="T935" s="300">
        <f>Recap!BF940</f>
        <v>0</v>
      </c>
      <c r="U935" s="300">
        <f>Recap!BG940</f>
        <v>0</v>
      </c>
      <c r="V935" s="300">
        <f>Recap!BH940</f>
        <v>0</v>
      </c>
      <c r="W935" s="300"/>
      <c r="X935" s="300"/>
      <c r="Y935" s="300"/>
      <c r="Z935" s="298">
        <f>Recap!AO940</f>
        <v>0</v>
      </c>
      <c r="AA935" s="302"/>
    </row>
    <row r="936" spans="1:27" s="312" customFormat="1" x14ac:dyDescent="0.25">
      <c r="A936" s="299" t="str">
        <f>Recap!D941</f>
        <v>Dw_931</v>
      </c>
      <c r="B936" s="300">
        <f>Recap!AQ941</f>
        <v>0</v>
      </c>
      <c r="C936" s="300">
        <f>Recap!AR941</f>
        <v>0</v>
      </c>
      <c r="D936" s="300">
        <f>Recap!AS941</f>
        <v>0</v>
      </c>
      <c r="E936" s="301"/>
      <c r="F936" s="301"/>
      <c r="G936" s="301"/>
      <c r="H936" s="300">
        <f>Recap!AU941</f>
        <v>0</v>
      </c>
      <c r="I936" s="300">
        <f>Recap!AV941</f>
        <v>0</v>
      </c>
      <c r="J936" s="300">
        <f>Recap!AW941</f>
        <v>0</v>
      </c>
      <c r="K936" s="301"/>
      <c r="L936" s="301"/>
      <c r="M936" s="301"/>
      <c r="N936" s="300">
        <f>Recap!BB941</f>
        <v>0</v>
      </c>
      <c r="O936" s="300">
        <f>Recap!BC941</f>
        <v>0</v>
      </c>
      <c r="P936" s="300">
        <f>Recap!BD941</f>
        <v>0</v>
      </c>
      <c r="Q936" s="300"/>
      <c r="R936" s="300"/>
      <c r="S936" s="300"/>
      <c r="T936" s="300">
        <f>Recap!BF941</f>
        <v>0</v>
      </c>
      <c r="U936" s="300">
        <f>Recap!BG941</f>
        <v>0</v>
      </c>
      <c r="V936" s="300">
        <f>Recap!BH941</f>
        <v>0</v>
      </c>
      <c r="W936" s="300"/>
      <c r="X936" s="300"/>
      <c r="Y936" s="300"/>
      <c r="Z936" s="298">
        <f>Recap!AO941</f>
        <v>0</v>
      </c>
      <c r="AA936" s="302"/>
    </row>
    <row r="937" spans="1:27" s="312" customFormat="1" x14ac:dyDescent="0.25">
      <c r="A937" s="299" t="str">
        <f>Recap!D942</f>
        <v>Dw_932</v>
      </c>
      <c r="B937" s="300">
        <f>Recap!AQ942</f>
        <v>0</v>
      </c>
      <c r="C937" s="300">
        <f>Recap!AR942</f>
        <v>0</v>
      </c>
      <c r="D937" s="300">
        <f>Recap!AS942</f>
        <v>0</v>
      </c>
      <c r="E937" s="301"/>
      <c r="F937" s="301"/>
      <c r="G937" s="301"/>
      <c r="H937" s="300">
        <f>Recap!AU942</f>
        <v>0</v>
      </c>
      <c r="I937" s="300">
        <f>Recap!AV942</f>
        <v>0</v>
      </c>
      <c r="J937" s="300">
        <f>Recap!AW942</f>
        <v>0</v>
      </c>
      <c r="K937" s="301"/>
      <c r="L937" s="301"/>
      <c r="M937" s="301"/>
      <c r="N937" s="300">
        <f>Recap!BB942</f>
        <v>0</v>
      </c>
      <c r="O937" s="300">
        <f>Recap!BC942</f>
        <v>0</v>
      </c>
      <c r="P937" s="300">
        <f>Recap!BD942</f>
        <v>0</v>
      </c>
      <c r="Q937" s="300"/>
      <c r="R937" s="300"/>
      <c r="S937" s="300"/>
      <c r="T937" s="300">
        <f>Recap!BF942</f>
        <v>0</v>
      </c>
      <c r="U937" s="300">
        <f>Recap!BG942</f>
        <v>0</v>
      </c>
      <c r="V937" s="300">
        <f>Recap!BH942</f>
        <v>0</v>
      </c>
      <c r="W937" s="300"/>
      <c r="X937" s="300"/>
      <c r="Y937" s="300"/>
      <c r="Z937" s="298">
        <f>Recap!AO942</f>
        <v>0</v>
      </c>
      <c r="AA937" s="302"/>
    </row>
    <row r="938" spans="1:27" s="312" customFormat="1" x14ac:dyDescent="0.25">
      <c r="A938" s="299" t="str">
        <f>Recap!D943</f>
        <v>Dw_933</v>
      </c>
      <c r="B938" s="300">
        <f>Recap!AQ943</f>
        <v>0</v>
      </c>
      <c r="C938" s="300">
        <f>Recap!AR943</f>
        <v>0</v>
      </c>
      <c r="D938" s="300">
        <f>Recap!AS943</f>
        <v>0</v>
      </c>
      <c r="E938" s="301"/>
      <c r="F938" s="301"/>
      <c r="G938" s="301"/>
      <c r="H938" s="300">
        <f>Recap!AU943</f>
        <v>0</v>
      </c>
      <c r="I938" s="300">
        <f>Recap!AV943</f>
        <v>0</v>
      </c>
      <c r="J938" s="300">
        <f>Recap!AW943</f>
        <v>0</v>
      </c>
      <c r="K938" s="301"/>
      <c r="L938" s="301"/>
      <c r="M938" s="301"/>
      <c r="N938" s="300">
        <f>Recap!BB943</f>
        <v>0</v>
      </c>
      <c r="O938" s="300">
        <f>Recap!BC943</f>
        <v>0</v>
      </c>
      <c r="P938" s="300">
        <f>Recap!BD943</f>
        <v>0</v>
      </c>
      <c r="Q938" s="300"/>
      <c r="R938" s="300"/>
      <c r="S938" s="300"/>
      <c r="T938" s="300">
        <f>Recap!BF943</f>
        <v>0</v>
      </c>
      <c r="U938" s="300">
        <f>Recap!BG943</f>
        <v>0</v>
      </c>
      <c r="V938" s="300">
        <f>Recap!BH943</f>
        <v>0</v>
      </c>
      <c r="W938" s="300"/>
      <c r="X938" s="300"/>
      <c r="Y938" s="300"/>
      <c r="Z938" s="298">
        <f>Recap!AO943</f>
        <v>0</v>
      </c>
      <c r="AA938" s="302"/>
    </row>
    <row r="939" spans="1:27" s="312" customFormat="1" x14ac:dyDescent="0.25">
      <c r="A939" s="299" t="str">
        <f>Recap!D944</f>
        <v>Dw_934</v>
      </c>
      <c r="B939" s="300">
        <f>Recap!AQ944</f>
        <v>0</v>
      </c>
      <c r="C939" s="300">
        <f>Recap!AR944</f>
        <v>0</v>
      </c>
      <c r="D939" s="300">
        <f>Recap!AS944</f>
        <v>0</v>
      </c>
      <c r="E939" s="301"/>
      <c r="F939" s="301"/>
      <c r="G939" s="301"/>
      <c r="H939" s="300">
        <f>Recap!AU944</f>
        <v>0</v>
      </c>
      <c r="I939" s="300">
        <f>Recap!AV944</f>
        <v>0</v>
      </c>
      <c r="J939" s="300">
        <f>Recap!AW944</f>
        <v>0</v>
      </c>
      <c r="K939" s="301"/>
      <c r="L939" s="301"/>
      <c r="M939" s="301"/>
      <c r="N939" s="300">
        <f>Recap!BB944</f>
        <v>0</v>
      </c>
      <c r="O939" s="300">
        <f>Recap!BC944</f>
        <v>0</v>
      </c>
      <c r="P939" s="300">
        <f>Recap!BD944</f>
        <v>0</v>
      </c>
      <c r="Q939" s="300"/>
      <c r="R939" s="300"/>
      <c r="S939" s="300"/>
      <c r="T939" s="300">
        <f>Recap!BF944</f>
        <v>0</v>
      </c>
      <c r="U939" s="300">
        <f>Recap!BG944</f>
        <v>0</v>
      </c>
      <c r="V939" s="300">
        <f>Recap!BH944</f>
        <v>0</v>
      </c>
      <c r="W939" s="300"/>
      <c r="X939" s="300"/>
      <c r="Y939" s="300"/>
      <c r="Z939" s="298">
        <f>Recap!AO944</f>
        <v>0</v>
      </c>
      <c r="AA939" s="302"/>
    </row>
    <row r="940" spans="1:27" s="312" customFormat="1" x14ac:dyDescent="0.25">
      <c r="A940" s="299" t="str">
        <f>Recap!D945</f>
        <v>Dw_935</v>
      </c>
      <c r="B940" s="300">
        <f>Recap!AQ945</f>
        <v>0</v>
      </c>
      <c r="C940" s="300">
        <f>Recap!AR945</f>
        <v>0</v>
      </c>
      <c r="D940" s="300">
        <f>Recap!AS945</f>
        <v>0</v>
      </c>
      <c r="E940" s="301"/>
      <c r="F940" s="301"/>
      <c r="G940" s="301"/>
      <c r="H940" s="300">
        <f>Recap!AU945</f>
        <v>0</v>
      </c>
      <c r="I940" s="300">
        <f>Recap!AV945</f>
        <v>0</v>
      </c>
      <c r="J940" s="300">
        <f>Recap!AW945</f>
        <v>0</v>
      </c>
      <c r="K940" s="301"/>
      <c r="L940" s="301"/>
      <c r="M940" s="301"/>
      <c r="N940" s="300">
        <f>Recap!BB945</f>
        <v>0</v>
      </c>
      <c r="O940" s="300">
        <f>Recap!BC945</f>
        <v>0</v>
      </c>
      <c r="P940" s="300">
        <f>Recap!BD945</f>
        <v>0</v>
      </c>
      <c r="Q940" s="300"/>
      <c r="R940" s="300"/>
      <c r="S940" s="300"/>
      <c r="T940" s="300">
        <f>Recap!BF945</f>
        <v>0</v>
      </c>
      <c r="U940" s="300">
        <f>Recap!BG945</f>
        <v>0</v>
      </c>
      <c r="V940" s="300">
        <f>Recap!BH945</f>
        <v>0</v>
      </c>
      <c r="W940" s="300"/>
      <c r="X940" s="300"/>
      <c r="Y940" s="300"/>
      <c r="Z940" s="298">
        <f>Recap!AO945</f>
        <v>0</v>
      </c>
      <c r="AA940" s="302"/>
    </row>
    <row r="941" spans="1:27" s="312" customFormat="1" x14ac:dyDescent="0.25">
      <c r="A941" s="299" t="str">
        <f>Recap!D946</f>
        <v>Dw_936</v>
      </c>
      <c r="B941" s="300">
        <f>Recap!AQ946</f>
        <v>0</v>
      </c>
      <c r="C941" s="300">
        <f>Recap!AR946</f>
        <v>0</v>
      </c>
      <c r="D941" s="300">
        <f>Recap!AS946</f>
        <v>0</v>
      </c>
      <c r="E941" s="301"/>
      <c r="F941" s="301"/>
      <c r="G941" s="301"/>
      <c r="H941" s="300">
        <f>Recap!AU946</f>
        <v>0</v>
      </c>
      <c r="I941" s="300">
        <f>Recap!AV946</f>
        <v>0</v>
      </c>
      <c r="J941" s="300">
        <f>Recap!AW946</f>
        <v>0</v>
      </c>
      <c r="K941" s="301"/>
      <c r="L941" s="301"/>
      <c r="M941" s="301"/>
      <c r="N941" s="300">
        <f>Recap!BB946</f>
        <v>0</v>
      </c>
      <c r="O941" s="300">
        <f>Recap!BC946</f>
        <v>0</v>
      </c>
      <c r="P941" s="300">
        <f>Recap!BD946</f>
        <v>0</v>
      </c>
      <c r="Q941" s="300"/>
      <c r="R941" s="300"/>
      <c r="S941" s="300"/>
      <c r="T941" s="300">
        <f>Recap!BF946</f>
        <v>0</v>
      </c>
      <c r="U941" s="300">
        <f>Recap!BG946</f>
        <v>0</v>
      </c>
      <c r="V941" s="300">
        <f>Recap!BH946</f>
        <v>0</v>
      </c>
      <c r="W941" s="300"/>
      <c r="X941" s="300"/>
      <c r="Y941" s="300"/>
      <c r="Z941" s="298">
        <f>Recap!AO946</f>
        <v>0</v>
      </c>
      <c r="AA941" s="302"/>
    </row>
    <row r="942" spans="1:27" s="312" customFormat="1" x14ac:dyDescent="0.25">
      <c r="A942" s="299" t="str">
        <f>Recap!D947</f>
        <v>Dw_937</v>
      </c>
      <c r="B942" s="300">
        <f>Recap!AQ947</f>
        <v>0</v>
      </c>
      <c r="C942" s="300">
        <f>Recap!AR947</f>
        <v>0</v>
      </c>
      <c r="D942" s="300">
        <f>Recap!AS947</f>
        <v>0</v>
      </c>
      <c r="E942" s="301"/>
      <c r="F942" s="301"/>
      <c r="G942" s="301"/>
      <c r="H942" s="300">
        <f>Recap!AU947</f>
        <v>0</v>
      </c>
      <c r="I942" s="300">
        <f>Recap!AV947</f>
        <v>0</v>
      </c>
      <c r="J942" s="300">
        <f>Recap!AW947</f>
        <v>0</v>
      </c>
      <c r="K942" s="301"/>
      <c r="L942" s="301"/>
      <c r="M942" s="301"/>
      <c r="N942" s="300">
        <f>Recap!BB947</f>
        <v>0</v>
      </c>
      <c r="O942" s="300">
        <f>Recap!BC947</f>
        <v>0</v>
      </c>
      <c r="P942" s="300">
        <f>Recap!BD947</f>
        <v>0</v>
      </c>
      <c r="Q942" s="300"/>
      <c r="R942" s="300"/>
      <c r="S942" s="300"/>
      <c r="T942" s="300">
        <f>Recap!BF947</f>
        <v>0</v>
      </c>
      <c r="U942" s="300">
        <f>Recap!BG947</f>
        <v>0</v>
      </c>
      <c r="V942" s="300">
        <f>Recap!BH947</f>
        <v>0</v>
      </c>
      <c r="W942" s="300"/>
      <c r="X942" s="300"/>
      <c r="Y942" s="300"/>
      <c r="Z942" s="298">
        <f>Recap!AO947</f>
        <v>0</v>
      </c>
      <c r="AA942" s="302"/>
    </row>
    <row r="943" spans="1:27" s="312" customFormat="1" x14ac:dyDescent="0.25">
      <c r="A943" s="299" t="str">
        <f>Recap!D948</f>
        <v>Dw_938</v>
      </c>
      <c r="B943" s="300">
        <f>Recap!AQ948</f>
        <v>0</v>
      </c>
      <c r="C943" s="300">
        <f>Recap!AR948</f>
        <v>0</v>
      </c>
      <c r="D943" s="300">
        <f>Recap!AS948</f>
        <v>0</v>
      </c>
      <c r="E943" s="301"/>
      <c r="F943" s="301"/>
      <c r="G943" s="301"/>
      <c r="H943" s="300">
        <f>Recap!AU948</f>
        <v>0</v>
      </c>
      <c r="I943" s="300">
        <f>Recap!AV948</f>
        <v>0</v>
      </c>
      <c r="J943" s="300">
        <f>Recap!AW948</f>
        <v>0</v>
      </c>
      <c r="K943" s="301"/>
      <c r="L943" s="301"/>
      <c r="M943" s="301"/>
      <c r="N943" s="300">
        <f>Recap!BB948</f>
        <v>0</v>
      </c>
      <c r="O943" s="300">
        <f>Recap!BC948</f>
        <v>0</v>
      </c>
      <c r="P943" s="300">
        <f>Recap!BD948</f>
        <v>0</v>
      </c>
      <c r="Q943" s="300"/>
      <c r="R943" s="300"/>
      <c r="S943" s="300"/>
      <c r="T943" s="300">
        <f>Recap!BF948</f>
        <v>0</v>
      </c>
      <c r="U943" s="300">
        <f>Recap!BG948</f>
        <v>0</v>
      </c>
      <c r="V943" s="300">
        <f>Recap!BH948</f>
        <v>0</v>
      </c>
      <c r="W943" s="300"/>
      <c r="X943" s="300"/>
      <c r="Y943" s="300"/>
      <c r="Z943" s="298">
        <f>Recap!AO948</f>
        <v>0</v>
      </c>
      <c r="AA943" s="302"/>
    </row>
    <row r="944" spans="1:27" s="312" customFormat="1" x14ac:dyDescent="0.25">
      <c r="A944" s="299" t="str">
        <f>Recap!D949</f>
        <v>Dw_939</v>
      </c>
      <c r="B944" s="300">
        <f>Recap!AQ949</f>
        <v>0</v>
      </c>
      <c r="C944" s="300">
        <f>Recap!AR949</f>
        <v>0</v>
      </c>
      <c r="D944" s="300">
        <f>Recap!AS949</f>
        <v>0</v>
      </c>
      <c r="E944" s="301"/>
      <c r="F944" s="301"/>
      <c r="G944" s="301"/>
      <c r="H944" s="300">
        <f>Recap!AU949</f>
        <v>0</v>
      </c>
      <c r="I944" s="300">
        <f>Recap!AV949</f>
        <v>0</v>
      </c>
      <c r="J944" s="300">
        <f>Recap!AW949</f>
        <v>0</v>
      </c>
      <c r="K944" s="301"/>
      <c r="L944" s="301"/>
      <c r="M944" s="301"/>
      <c r="N944" s="300">
        <f>Recap!BB949</f>
        <v>0</v>
      </c>
      <c r="O944" s="300">
        <f>Recap!BC949</f>
        <v>0</v>
      </c>
      <c r="P944" s="300">
        <f>Recap!BD949</f>
        <v>0</v>
      </c>
      <c r="Q944" s="300"/>
      <c r="R944" s="300"/>
      <c r="S944" s="300"/>
      <c r="T944" s="300">
        <f>Recap!BF949</f>
        <v>0</v>
      </c>
      <c r="U944" s="300">
        <f>Recap!BG949</f>
        <v>0</v>
      </c>
      <c r="V944" s="300">
        <f>Recap!BH949</f>
        <v>0</v>
      </c>
      <c r="W944" s="300"/>
      <c r="X944" s="300"/>
      <c r="Y944" s="300"/>
      <c r="Z944" s="298">
        <f>Recap!AO949</f>
        <v>0</v>
      </c>
      <c r="AA944" s="302"/>
    </row>
    <row r="945" spans="1:30" s="312" customFormat="1" x14ac:dyDescent="0.25">
      <c r="A945" s="299" t="str">
        <f>Recap!D950</f>
        <v>Dw_940</v>
      </c>
      <c r="B945" s="300">
        <f>Recap!AQ950</f>
        <v>0</v>
      </c>
      <c r="C945" s="300">
        <f>Recap!AR950</f>
        <v>0</v>
      </c>
      <c r="D945" s="300">
        <f>Recap!AS950</f>
        <v>0</v>
      </c>
      <c r="E945" s="301"/>
      <c r="F945" s="301"/>
      <c r="G945" s="301"/>
      <c r="H945" s="300">
        <f>Recap!AU950</f>
        <v>0</v>
      </c>
      <c r="I945" s="300">
        <f>Recap!AV950</f>
        <v>0</v>
      </c>
      <c r="J945" s="300">
        <f>Recap!AW950</f>
        <v>0</v>
      </c>
      <c r="K945" s="301"/>
      <c r="L945" s="301"/>
      <c r="M945" s="301"/>
      <c r="N945" s="300">
        <f>Recap!BB950</f>
        <v>0</v>
      </c>
      <c r="O945" s="300">
        <f>Recap!BC950</f>
        <v>0</v>
      </c>
      <c r="P945" s="300">
        <f>Recap!BD950</f>
        <v>0</v>
      </c>
      <c r="Q945" s="300"/>
      <c r="R945" s="300"/>
      <c r="S945" s="300"/>
      <c r="T945" s="300">
        <f>Recap!BF950</f>
        <v>0</v>
      </c>
      <c r="U945" s="300">
        <f>Recap!BG950</f>
        <v>0</v>
      </c>
      <c r="V945" s="300">
        <f>Recap!BH950</f>
        <v>0</v>
      </c>
      <c r="W945" s="300"/>
      <c r="X945" s="300"/>
      <c r="Y945" s="300"/>
      <c r="Z945" s="298">
        <f>Recap!AO950</f>
        <v>0</v>
      </c>
      <c r="AA945" s="302"/>
    </row>
    <row r="946" spans="1:30" s="312" customFormat="1" x14ac:dyDescent="0.25">
      <c r="A946" s="299" t="str">
        <f>Recap!D951</f>
        <v>Dw_941</v>
      </c>
      <c r="B946" s="300">
        <f>Recap!AQ951</f>
        <v>0</v>
      </c>
      <c r="C946" s="300">
        <f>Recap!AR951</f>
        <v>0</v>
      </c>
      <c r="D946" s="300">
        <f>Recap!AS951</f>
        <v>0</v>
      </c>
      <c r="E946" s="301"/>
      <c r="F946" s="301"/>
      <c r="G946" s="301"/>
      <c r="H946" s="300">
        <f>Recap!AU951</f>
        <v>0</v>
      </c>
      <c r="I946" s="300">
        <f>Recap!AV951</f>
        <v>0</v>
      </c>
      <c r="J946" s="300">
        <f>Recap!AW951</f>
        <v>0</v>
      </c>
      <c r="K946" s="301"/>
      <c r="L946" s="301"/>
      <c r="M946" s="301"/>
      <c r="N946" s="300">
        <f>Recap!BB951</f>
        <v>0</v>
      </c>
      <c r="O946" s="300">
        <f>Recap!BC951</f>
        <v>0</v>
      </c>
      <c r="P946" s="300">
        <f>Recap!BD951</f>
        <v>0</v>
      </c>
      <c r="Q946" s="300"/>
      <c r="R946" s="300"/>
      <c r="S946" s="300"/>
      <c r="T946" s="300">
        <f>Recap!BF951</f>
        <v>0</v>
      </c>
      <c r="U946" s="300">
        <f>Recap!BG951</f>
        <v>0</v>
      </c>
      <c r="V946" s="300">
        <f>Recap!BH951</f>
        <v>0</v>
      </c>
      <c r="W946" s="300"/>
      <c r="X946" s="300"/>
      <c r="Y946" s="300"/>
      <c r="Z946" s="298">
        <f>Recap!AO951</f>
        <v>0</v>
      </c>
      <c r="AA946" s="302"/>
      <c r="AB946" s="105"/>
      <c r="AC946" s="105"/>
      <c r="AD946" s="105"/>
    </row>
    <row r="947" spans="1:30" s="312" customFormat="1" x14ac:dyDescent="0.25">
      <c r="A947" s="299" t="str">
        <f>Recap!D952</f>
        <v>Dw_942</v>
      </c>
      <c r="B947" s="300">
        <f>Recap!AQ952</f>
        <v>0</v>
      </c>
      <c r="C947" s="300">
        <f>Recap!AR952</f>
        <v>0</v>
      </c>
      <c r="D947" s="300">
        <f>Recap!AS952</f>
        <v>0</v>
      </c>
      <c r="E947" s="301"/>
      <c r="F947" s="301"/>
      <c r="G947" s="301"/>
      <c r="H947" s="300">
        <f>Recap!AU952</f>
        <v>0</v>
      </c>
      <c r="I947" s="300">
        <f>Recap!AV952</f>
        <v>0</v>
      </c>
      <c r="J947" s="300">
        <f>Recap!AW952</f>
        <v>0</v>
      </c>
      <c r="K947" s="301"/>
      <c r="L947" s="301"/>
      <c r="M947" s="301"/>
      <c r="N947" s="300">
        <f>Recap!BB952</f>
        <v>0</v>
      </c>
      <c r="O947" s="300">
        <f>Recap!BC952</f>
        <v>0</v>
      </c>
      <c r="P947" s="300">
        <f>Recap!BD952</f>
        <v>0</v>
      </c>
      <c r="Q947" s="300"/>
      <c r="R947" s="300"/>
      <c r="S947" s="300"/>
      <c r="T947" s="300">
        <f>Recap!BF952</f>
        <v>0</v>
      </c>
      <c r="U947" s="300">
        <f>Recap!BG952</f>
        <v>0</v>
      </c>
      <c r="V947" s="300">
        <f>Recap!BH952</f>
        <v>0</v>
      </c>
      <c r="W947" s="300"/>
      <c r="X947" s="300"/>
      <c r="Y947" s="300"/>
      <c r="Z947" s="298">
        <f>Recap!AO952</f>
        <v>0</v>
      </c>
      <c r="AA947" s="302"/>
      <c r="AB947" s="105"/>
      <c r="AC947" s="105"/>
      <c r="AD947" s="105"/>
    </row>
    <row r="948" spans="1:30" s="312" customFormat="1" x14ac:dyDescent="0.25">
      <c r="A948" s="299" t="str">
        <f>Recap!D953</f>
        <v>Dw_943</v>
      </c>
      <c r="B948" s="300">
        <f>Recap!AQ953</f>
        <v>0</v>
      </c>
      <c r="C948" s="300">
        <f>Recap!AR953</f>
        <v>0</v>
      </c>
      <c r="D948" s="300">
        <f>Recap!AS953</f>
        <v>0</v>
      </c>
      <c r="E948" s="301"/>
      <c r="F948" s="301"/>
      <c r="G948" s="301"/>
      <c r="H948" s="300">
        <f>Recap!AU953</f>
        <v>0</v>
      </c>
      <c r="I948" s="300">
        <f>Recap!AV953</f>
        <v>0</v>
      </c>
      <c r="J948" s="300">
        <f>Recap!AW953</f>
        <v>0</v>
      </c>
      <c r="K948" s="301"/>
      <c r="L948" s="301"/>
      <c r="M948" s="301"/>
      <c r="N948" s="300">
        <f>Recap!BB953</f>
        <v>0</v>
      </c>
      <c r="O948" s="300">
        <f>Recap!BC953</f>
        <v>0</v>
      </c>
      <c r="P948" s="300">
        <f>Recap!BD953</f>
        <v>0</v>
      </c>
      <c r="Q948" s="300"/>
      <c r="R948" s="300"/>
      <c r="S948" s="300"/>
      <c r="T948" s="300">
        <f>Recap!BF953</f>
        <v>0</v>
      </c>
      <c r="U948" s="300">
        <f>Recap!BG953</f>
        <v>0</v>
      </c>
      <c r="V948" s="300">
        <f>Recap!BH953</f>
        <v>0</v>
      </c>
      <c r="W948" s="300"/>
      <c r="X948" s="300"/>
      <c r="Y948" s="300"/>
      <c r="Z948" s="298">
        <f>Recap!AO953</f>
        <v>0</v>
      </c>
      <c r="AA948" s="302"/>
      <c r="AB948" s="105"/>
      <c r="AC948" s="105"/>
      <c r="AD948" s="105"/>
    </row>
    <row r="949" spans="1:30" s="312" customFormat="1" x14ac:dyDescent="0.25">
      <c r="A949" s="299" t="str">
        <f>Recap!D954</f>
        <v>Dw_944</v>
      </c>
      <c r="B949" s="300">
        <f>Recap!AQ954</f>
        <v>0</v>
      </c>
      <c r="C949" s="300">
        <f>Recap!AR954</f>
        <v>0</v>
      </c>
      <c r="D949" s="300">
        <f>Recap!AS954</f>
        <v>0</v>
      </c>
      <c r="E949" s="301"/>
      <c r="F949" s="301"/>
      <c r="G949" s="301"/>
      <c r="H949" s="300">
        <f>Recap!AU954</f>
        <v>0</v>
      </c>
      <c r="I949" s="300">
        <f>Recap!AV954</f>
        <v>0</v>
      </c>
      <c r="J949" s="300">
        <f>Recap!AW954</f>
        <v>0</v>
      </c>
      <c r="K949" s="301"/>
      <c r="L949" s="301"/>
      <c r="M949" s="301"/>
      <c r="N949" s="300">
        <f>Recap!BB954</f>
        <v>0</v>
      </c>
      <c r="O949" s="300">
        <f>Recap!BC954</f>
        <v>0</v>
      </c>
      <c r="P949" s="300">
        <f>Recap!BD954</f>
        <v>0</v>
      </c>
      <c r="Q949" s="300"/>
      <c r="R949" s="300"/>
      <c r="S949" s="300"/>
      <c r="T949" s="300">
        <f>Recap!BF954</f>
        <v>0</v>
      </c>
      <c r="U949" s="300">
        <f>Recap!BG954</f>
        <v>0</v>
      </c>
      <c r="V949" s="300">
        <f>Recap!BH954</f>
        <v>0</v>
      </c>
      <c r="W949" s="300"/>
      <c r="X949" s="300"/>
      <c r="Y949" s="300"/>
      <c r="Z949" s="298">
        <f>Recap!AO954</f>
        <v>0</v>
      </c>
      <c r="AA949" s="302"/>
      <c r="AB949" s="105"/>
      <c r="AC949" s="105"/>
      <c r="AD949" s="105"/>
    </row>
    <row r="950" spans="1:30" s="312" customFormat="1" ht="15.75" customHeight="1" x14ac:dyDescent="0.25">
      <c r="A950" s="299" t="str">
        <f>Recap!D955</f>
        <v>Dw_945</v>
      </c>
      <c r="B950" s="300">
        <f>Recap!AQ955</f>
        <v>0</v>
      </c>
      <c r="C950" s="300">
        <f>Recap!AR955</f>
        <v>0</v>
      </c>
      <c r="D950" s="300">
        <f>Recap!AS955</f>
        <v>0</v>
      </c>
      <c r="E950" s="301"/>
      <c r="F950" s="301"/>
      <c r="G950" s="301"/>
      <c r="H950" s="300">
        <f>Recap!AU955</f>
        <v>0</v>
      </c>
      <c r="I950" s="300">
        <f>Recap!AV955</f>
        <v>0</v>
      </c>
      <c r="J950" s="300">
        <f>Recap!AW955</f>
        <v>0</v>
      </c>
      <c r="K950" s="301"/>
      <c r="L950" s="301"/>
      <c r="M950" s="301"/>
      <c r="N950" s="300">
        <f>Recap!BB955</f>
        <v>0</v>
      </c>
      <c r="O950" s="300">
        <f>Recap!BC955</f>
        <v>0</v>
      </c>
      <c r="P950" s="300">
        <f>Recap!BD955</f>
        <v>0</v>
      </c>
      <c r="Q950" s="300"/>
      <c r="R950" s="300"/>
      <c r="S950" s="300"/>
      <c r="T950" s="300">
        <f>Recap!BF955</f>
        <v>0</v>
      </c>
      <c r="U950" s="300">
        <f>Recap!BG955</f>
        <v>0</v>
      </c>
      <c r="V950" s="300">
        <f>Recap!BH955</f>
        <v>0</v>
      </c>
      <c r="W950" s="300"/>
      <c r="X950" s="300"/>
      <c r="Y950" s="300"/>
      <c r="Z950" s="298">
        <f>Recap!AO955</f>
        <v>0</v>
      </c>
      <c r="AA950" s="302"/>
      <c r="AB950" s="105"/>
      <c r="AC950" s="105"/>
      <c r="AD950" s="105"/>
    </row>
    <row r="951" spans="1:30" s="312" customFormat="1" x14ac:dyDescent="0.25">
      <c r="A951" s="299" t="str">
        <f>Recap!D956</f>
        <v>Dw_946</v>
      </c>
      <c r="B951" s="300">
        <f>Recap!AQ956</f>
        <v>0</v>
      </c>
      <c r="C951" s="300">
        <f>Recap!AR956</f>
        <v>0</v>
      </c>
      <c r="D951" s="300">
        <f>Recap!AS956</f>
        <v>0</v>
      </c>
      <c r="E951" s="301"/>
      <c r="F951" s="301"/>
      <c r="G951" s="301"/>
      <c r="H951" s="300">
        <f>Recap!AU956</f>
        <v>0</v>
      </c>
      <c r="I951" s="300">
        <f>Recap!AV956</f>
        <v>0</v>
      </c>
      <c r="J951" s="300">
        <f>Recap!AW956</f>
        <v>0</v>
      </c>
      <c r="K951" s="301"/>
      <c r="L951" s="301"/>
      <c r="M951" s="301"/>
      <c r="N951" s="300">
        <f>Recap!BB956</f>
        <v>0</v>
      </c>
      <c r="O951" s="300">
        <f>Recap!BC956</f>
        <v>0</v>
      </c>
      <c r="P951" s="300">
        <f>Recap!BD956</f>
        <v>0</v>
      </c>
      <c r="Q951" s="300"/>
      <c r="R951" s="300"/>
      <c r="S951" s="300"/>
      <c r="T951" s="300">
        <f>Recap!BF956</f>
        <v>0</v>
      </c>
      <c r="U951" s="300">
        <f>Recap!BG956</f>
        <v>0</v>
      </c>
      <c r="V951" s="300">
        <f>Recap!BH956</f>
        <v>0</v>
      </c>
      <c r="W951" s="300"/>
      <c r="X951" s="300"/>
      <c r="Y951" s="300"/>
      <c r="Z951" s="298">
        <f>Recap!AO956</f>
        <v>0</v>
      </c>
      <c r="AA951" s="302"/>
      <c r="AB951" s="105"/>
      <c r="AC951" s="105"/>
      <c r="AD951" s="105"/>
    </row>
    <row r="952" spans="1:30" s="312" customFormat="1" x14ac:dyDescent="0.25">
      <c r="A952" s="299" t="str">
        <f>Recap!D957</f>
        <v>Dw_947</v>
      </c>
      <c r="B952" s="300">
        <f>Recap!AQ957</f>
        <v>0</v>
      </c>
      <c r="C952" s="300">
        <f>Recap!AR957</f>
        <v>0</v>
      </c>
      <c r="D952" s="300">
        <f>Recap!AS957</f>
        <v>0</v>
      </c>
      <c r="E952" s="301"/>
      <c r="F952" s="301"/>
      <c r="G952" s="301"/>
      <c r="H952" s="300">
        <f>Recap!AU957</f>
        <v>0</v>
      </c>
      <c r="I952" s="300">
        <f>Recap!AV957</f>
        <v>0</v>
      </c>
      <c r="J952" s="300">
        <f>Recap!AW957</f>
        <v>0</v>
      </c>
      <c r="K952" s="301"/>
      <c r="L952" s="301"/>
      <c r="M952" s="301"/>
      <c r="N952" s="300">
        <f>Recap!BB957</f>
        <v>0</v>
      </c>
      <c r="O952" s="300">
        <f>Recap!BC957</f>
        <v>0</v>
      </c>
      <c r="P952" s="300">
        <f>Recap!BD957</f>
        <v>0</v>
      </c>
      <c r="Q952" s="300"/>
      <c r="R952" s="300"/>
      <c r="S952" s="300"/>
      <c r="T952" s="300">
        <f>Recap!BF957</f>
        <v>0</v>
      </c>
      <c r="U952" s="300">
        <f>Recap!BG957</f>
        <v>0</v>
      </c>
      <c r="V952" s="300">
        <f>Recap!BH957</f>
        <v>0</v>
      </c>
      <c r="W952" s="300"/>
      <c r="X952" s="300"/>
      <c r="Y952" s="300"/>
      <c r="Z952" s="298">
        <f>Recap!AO957</f>
        <v>0</v>
      </c>
      <c r="AA952" s="302"/>
      <c r="AB952" s="105"/>
      <c r="AC952" s="105"/>
      <c r="AD952" s="105"/>
    </row>
    <row r="953" spans="1:30" s="312" customFormat="1" ht="15.75" customHeight="1" x14ac:dyDescent="0.25">
      <c r="A953" s="299" t="str">
        <f>Recap!D958</f>
        <v>Dw_948</v>
      </c>
      <c r="B953" s="300">
        <f>Recap!AQ958</f>
        <v>0</v>
      </c>
      <c r="C953" s="300">
        <f>Recap!AR958</f>
        <v>0</v>
      </c>
      <c r="D953" s="300">
        <f>Recap!AS958</f>
        <v>0</v>
      </c>
      <c r="E953" s="301"/>
      <c r="F953" s="301"/>
      <c r="G953" s="301"/>
      <c r="H953" s="300">
        <f>Recap!AU958</f>
        <v>0</v>
      </c>
      <c r="I953" s="300">
        <f>Recap!AV958</f>
        <v>0</v>
      </c>
      <c r="J953" s="300">
        <f>Recap!AW958</f>
        <v>0</v>
      </c>
      <c r="K953" s="301"/>
      <c r="L953" s="301"/>
      <c r="M953" s="301"/>
      <c r="N953" s="300">
        <f>Recap!BB958</f>
        <v>0</v>
      </c>
      <c r="O953" s="300">
        <f>Recap!BC958</f>
        <v>0</v>
      </c>
      <c r="P953" s="300">
        <f>Recap!BD958</f>
        <v>0</v>
      </c>
      <c r="Q953" s="300"/>
      <c r="R953" s="300"/>
      <c r="S953" s="300"/>
      <c r="T953" s="300">
        <f>Recap!BF958</f>
        <v>0</v>
      </c>
      <c r="U953" s="300">
        <f>Recap!BG958</f>
        <v>0</v>
      </c>
      <c r="V953" s="300">
        <f>Recap!BH958</f>
        <v>0</v>
      </c>
      <c r="W953" s="300"/>
      <c r="X953" s="300"/>
      <c r="Y953" s="300"/>
      <c r="Z953" s="298">
        <f>Recap!AO958</f>
        <v>0</v>
      </c>
      <c r="AA953" s="302"/>
      <c r="AB953" s="105"/>
      <c r="AC953" s="105"/>
      <c r="AD953" s="105"/>
    </row>
    <row r="954" spans="1:30" s="312" customFormat="1" x14ac:dyDescent="0.25">
      <c r="A954" s="299" t="str">
        <f>Recap!D959</f>
        <v>Dw_949</v>
      </c>
      <c r="B954" s="300">
        <f>Recap!AQ959</f>
        <v>0</v>
      </c>
      <c r="C954" s="300">
        <f>Recap!AR959</f>
        <v>0</v>
      </c>
      <c r="D954" s="300">
        <f>Recap!AS959</f>
        <v>0</v>
      </c>
      <c r="E954" s="301"/>
      <c r="F954" s="301"/>
      <c r="G954" s="301"/>
      <c r="H954" s="300">
        <f>Recap!AU959</f>
        <v>0</v>
      </c>
      <c r="I954" s="300">
        <f>Recap!AV959</f>
        <v>0</v>
      </c>
      <c r="J954" s="300">
        <f>Recap!AW959</f>
        <v>0</v>
      </c>
      <c r="K954" s="301"/>
      <c r="L954" s="301"/>
      <c r="M954" s="301"/>
      <c r="N954" s="300">
        <f>Recap!BB959</f>
        <v>0</v>
      </c>
      <c r="O954" s="300">
        <f>Recap!BC959</f>
        <v>0</v>
      </c>
      <c r="P954" s="300">
        <f>Recap!BD959</f>
        <v>0</v>
      </c>
      <c r="Q954" s="300"/>
      <c r="R954" s="300"/>
      <c r="S954" s="300"/>
      <c r="T954" s="300">
        <f>Recap!BF959</f>
        <v>0</v>
      </c>
      <c r="U954" s="300">
        <f>Recap!BG959</f>
        <v>0</v>
      </c>
      <c r="V954" s="300">
        <f>Recap!BH959</f>
        <v>0</v>
      </c>
      <c r="W954" s="300"/>
      <c r="X954" s="300"/>
      <c r="Y954" s="300"/>
      <c r="Z954" s="298">
        <f>Recap!AO959</f>
        <v>0</v>
      </c>
      <c r="AA954" s="302"/>
      <c r="AB954" s="105"/>
      <c r="AC954" s="105"/>
      <c r="AD954" s="105"/>
    </row>
    <row r="955" spans="1:30" s="312" customFormat="1" x14ac:dyDescent="0.25">
      <c r="A955" s="299" t="str">
        <f>Recap!D960</f>
        <v>Dw_950</v>
      </c>
      <c r="B955" s="300">
        <f>Recap!AQ960</f>
        <v>0</v>
      </c>
      <c r="C955" s="300">
        <f>Recap!AR960</f>
        <v>0</v>
      </c>
      <c r="D955" s="300">
        <f>Recap!AS960</f>
        <v>0</v>
      </c>
      <c r="E955" s="301"/>
      <c r="F955" s="301"/>
      <c r="G955" s="301"/>
      <c r="H955" s="300">
        <f>Recap!AU960</f>
        <v>0</v>
      </c>
      <c r="I955" s="300">
        <f>Recap!AV960</f>
        <v>0</v>
      </c>
      <c r="J955" s="300">
        <f>Recap!AW960</f>
        <v>0</v>
      </c>
      <c r="K955" s="301"/>
      <c r="L955" s="301"/>
      <c r="M955" s="301"/>
      <c r="N955" s="300">
        <f>Recap!BB960</f>
        <v>0</v>
      </c>
      <c r="O955" s="300">
        <f>Recap!BC960</f>
        <v>0</v>
      </c>
      <c r="P955" s="300">
        <f>Recap!BD960</f>
        <v>0</v>
      </c>
      <c r="Q955" s="300"/>
      <c r="R955" s="300"/>
      <c r="S955" s="300"/>
      <c r="T955" s="300">
        <f>Recap!BF960</f>
        <v>0</v>
      </c>
      <c r="U955" s="300">
        <f>Recap!BG960</f>
        <v>0</v>
      </c>
      <c r="V955" s="300">
        <f>Recap!BH960</f>
        <v>0</v>
      </c>
      <c r="W955" s="300"/>
      <c r="X955" s="300"/>
      <c r="Y955" s="300"/>
      <c r="Z955" s="298">
        <f>Recap!AO960</f>
        <v>0</v>
      </c>
      <c r="AA955" s="302"/>
      <c r="AB955" s="105"/>
      <c r="AC955" s="105"/>
      <c r="AD955" s="105"/>
    </row>
    <row r="956" spans="1:30" s="312" customFormat="1" x14ac:dyDescent="0.25">
      <c r="A956" s="299" t="str">
        <f>Recap!D961</f>
        <v>Dw_951</v>
      </c>
      <c r="B956" s="300">
        <f>Recap!AQ961</f>
        <v>0</v>
      </c>
      <c r="C956" s="300">
        <f>Recap!AR961</f>
        <v>0</v>
      </c>
      <c r="D956" s="300">
        <f>Recap!AS961</f>
        <v>0</v>
      </c>
      <c r="E956" s="301"/>
      <c r="F956" s="301"/>
      <c r="G956" s="301"/>
      <c r="H956" s="300">
        <f>Recap!AU961</f>
        <v>0</v>
      </c>
      <c r="I956" s="300">
        <f>Recap!AV961</f>
        <v>0</v>
      </c>
      <c r="J956" s="300">
        <f>Recap!AW961</f>
        <v>0</v>
      </c>
      <c r="K956" s="301"/>
      <c r="L956" s="301"/>
      <c r="M956" s="301"/>
      <c r="N956" s="300">
        <f>Recap!BB961</f>
        <v>0</v>
      </c>
      <c r="O956" s="300">
        <f>Recap!BC961</f>
        <v>0</v>
      </c>
      <c r="P956" s="300">
        <f>Recap!BD961</f>
        <v>0</v>
      </c>
      <c r="Q956" s="300"/>
      <c r="R956" s="300"/>
      <c r="S956" s="300"/>
      <c r="T956" s="300">
        <f>Recap!BF961</f>
        <v>0</v>
      </c>
      <c r="U956" s="300">
        <f>Recap!BG961</f>
        <v>0</v>
      </c>
      <c r="V956" s="300">
        <f>Recap!BH961</f>
        <v>0</v>
      </c>
      <c r="W956" s="300"/>
      <c r="X956" s="300"/>
      <c r="Y956" s="300"/>
      <c r="Z956" s="298">
        <f>Recap!AO961</f>
        <v>0</v>
      </c>
      <c r="AA956" s="302"/>
      <c r="AB956" s="105"/>
      <c r="AC956" s="105"/>
      <c r="AD956" s="105"/>
    </row>
    <row r="957" spans="1:30" s="312" customFormat="1" x14ac:dyDescent="0.25">
      <c r="A957" s="299" t="str">
        <f>Recap!D962</f>
        <v>Dw_952</v>
      </c>
      <c r="B957" s="300">
        <f>Recap!AQ962</f>
        <v>0</v>
      </c>
      <c r="C957" s="300">
        <f>Recap!AR962</f>
        <v>0</v>
      </c>
      <c r="D957" s="300">
        <f>Recap!AS962</f>
        <v>0</v>
      </c>
      <c r="E957" s="301"/>
      <c r="F957" s="301"/>
      <c r="G957" s="301"/>
      <c r="H957" s="300">
        <f>Recap!AU962</f>
        <v>0</v>
      </c>
      <c r="I957" s="300">
        <f>Recap!AV962</f>
        <v>0</v>
      </c>
      <c r="J957" s="300">
        <f>Recap!AW962</f>
        <v>0</v>
      </c>
      <c r="K957" s="301"/>
      <c r="L957" s="301"/>
      <c r="M957" s="301"/>
      <c r="N957" s="300">
        <f>Recap!BB962</f>
        <v>0</v>
      </c>
      <c r="O957" s="300">
        <f>Recap!BC962</f>
        <v>0</v>
      </c>
      <c r="P957" s="300">
        <f>Recap!BD962</f>
        <v>0</v>
      </c>
      <c r="Q957" s="300"/>
      <c r="R957" s="300"/>
      <c r="S957" s="300"/>
      <c r="T957" s="300">
        <f>Recap!BF962</f>
        <v>0</v>
      </c>
      <c r="U957" s="300">
        <f>Recap!BG962</f>
        <v>0</v>
      </c>
      <c r="V957" s="300">
        <f>Recap!BH962</f>
        <v>0</v>
      </c>
      <c r="W957" s="300"/>
      <c r="X957" s="300"/>
      <c r="Y957" s="300"/>
      <c r="Z957" s="298">
        <f>Recap!AO962</f>
        <v>0</v>
      </c>
      <c r="AA957" s="302"/>
      <c r="AB957" s="105"/>
      <c r="AC957" s="105"/>
      <c r="AD957" s="105"/>
    </row>
    <row r="958" spans="1:30" s="312" customFormat="1" x14ac:dyDescent="0.25">
      <c r="A958" s="299" t="str">
        <f>Recap!D963</f>
        <v>Dw_953</v>
      </c>
      <c r="B958" s="300">
        <f>Recap!AQ963</f>
        <v>0</v>
      </c>
      <c r="C958" s="300">
        <f>Recap!AR963</f>
        <v>0</v>
      </c>
      <c r="D958" s="300">
        <f>Recap!AS963</f>
        <v>0</v>
      </c>
      <c r="E958" s="301"/>
      <c r="F958" s="301"/>
      <c r="G958" s="301"/>
      <c r="H958" s="300">
        <f>Recap!AU963</f>
        <v>0</v>
      </c>
      <c r="I958" s="300">
        <f>Recap!AV963</f>
        <v>0</v>
      </c>
      <c r="J958" s="300">
        <f>Recap!AW963</f>
        <v>0</v>
      </c>
      <c r="K958" s="301"/>
      <c r="L958" s="301"/>
      <c r="M958" s="301"/>
      <c r="N958" s="300">
        <f>Recap!BB963</f>
        <v>0</v>
      </c>
      <c r="O958" s="300">
        <f>Recap!BC963</f>
        <v>0</v>
      </c>
      <c r="P958" s="300">
        <f>Recap!BD963</f>
        <v>0</v>
      </c>
      <c r="Q958" s="300"/>
      <c r="R958" s="300"/>
      <c r="S958" s="300"/>
      <c r="T958" s="300">
        <f>Recap!BF963</f>
        <v>0</v>
      </c>
      <c r="U958" s="300">
        <f>Recap!BG963</f>
        <v>0</v>
      </c>
      <c r="V958" s="300">
        <f>Recap!BH963</f>
        <v>0</v>
      </c>
      <c r="W958" s="300"/>
      <c r="X958" s="300"/>
      <c r="Y958" s="300"/>
      <c r="Z958" s="298">
        <f>Recap!AO963</f>
        <v>0</v>
      </c>
      <c r="AA958" s="302"/>
      <c r="AB958" s="105"/>
      <c r="AC958" s="105"/>
      <c r="AD958" s="105"/>
    </row>
    <row r="959" spans="1:30" s="312" customFormat="1" ht="15.75" customHeight="1" x14ac:dyDescent="0.25">
      <c r="A959" s="299" t="str">
        <f>Recap!D964</f>
        <v>Dw_954</v>
      </c>
      <c r="B959" s="300">
        <f>Recap!AQ964</f>
        <v>0</v>
      </c>
      <c r="C959" s="300">
        <f>Recap!AR964</f>
        <v>0</v>
      </c>
      <c r="D959" s="300">
        <f>Recap!AS964</f>
        <v>0</v>
      </c>
      <c r="E959" s="301"/>
      <c r="F959" s="301"/>
      <c r="G959" s="301"/>
      <c r="H959" s="300">
        <f>Recap!AU964</f>
        <v>0</v>
      </c>
      <c r="I959" s="300">
        <f>Recap!AV964</f>
        <v>0</v>
      </c>
      <c r="J959" s="300">
        <f>Recap!AW964</f>
        <v>0</v>
      </c>
      <c r="K959" s="301"/>
      <c r="L959" s="301"/>
      <c r="M959" s="301"/>
      <c r="N959" s="300">
        <f>Recap!BB964</f>
        <v>0</v>
      </c>
      <c r="O959" s="300">
        <f>Recap!BC964</f>
        <v>0</v>
      </c>
      <c r="P959" s="300">
        <f>Recap!BD964</f>
        <v>0</v>
      </c>
      <c r="Q959" s="300"/>
      <c r="R959" s="300"/>
      <c r="S959" s="300"/>
      <c r="T959" s="300">
        <f>Recap!BF964</f>
        <v>0</v>
      </c>
      <c r="U959" s="300">
        <f>Recap!BG964</f>
        <v>0</v>
      </c>
      <c r="V959" s="300">
        <f>Recap!BH964</f>
        <v>0</v>
      </c>
      <c r="W959" s="300"/>
      <c r="X959" s="300"/>
      <c r="Y959" s="300"/>
      <c r="Z959" s="298">
        <f>Recap!AO964</f>
        <v>0</v>
      </c>
      <c r="AA959" s="302"/>
      <c r="AB959" s="105"/>
      <c r="AC959" s="105"/>
      <c r="AD959" s="105"/>
    </row>
    <row r="960" spans="1:30" s="312" customFormat="1" x14ac:dyDescent="0.25">
      <c r="A960" s="299" t="str">
        <f>Recap!D965</f>
        <v>Dw_955</v>
      </c>
      <c r="B960" s="300">
        <f>Recap!AQ965</f>
        <v>0</v>
      </c>
      <c r="C960" s="300">
        <f>Recap!AR965</f>
        <v>0</v>
      </c>
      <c r="D960" s="300">
        <f>Recap!AS965</f>
        <v>0</v>
      </c>
      <c r="E960" s="301"/>
      <c r="F960" s="301"/>
      <c r="G960" s="301"/>
      <c r="H960" s="300">
        <f>Recap!AU965</f>
        <v>0</v>
      </c>
      <c r="I960" s="300">
        <f>Recap!AV965</f>
        <v>0</v>
      </c>
      <c r="J960" s="300">
        <f>Recap!AW965</f>
        <v>0</v>
      </c>
      <c r="K960" s="301"/>
      <c r="L960" s="301"/>
      <c r="M960" s="301"/>
      <c r="N960" s="300">
        <f>Recap!BB965</f>
        <v>0</v>
      </c>
      <c r="O960" s="300">
        <f>Recap!BC965</f>
        <v>0</v>
      </c>
      <c r="P960" s="300">
        <f>Recap!BD965</f>
        <v>0</v>
      </c>
      <c r="Q960" s="300"/>
      <c r="R960" s="300"/>
      <c r="S960" s="300"/>
      <c r="T960" s="300">
        <f>Recap!BF965</f>
        <v>0</v>
      </c>
      <c r="U960" s="300">
        <f>Recap!BG965</f>
        <v>0</v>
      </c>
      <c r="V960" s="300">
        <f>Recap!BH965</f>
        <v>0</v>
      </c>
      <c r="W960" s="300"/>
      <c r="X960" s="300"/>
      <c r="Y960" s="300"/>
      <c r="Z960" s="298">
        <f>Recap!AO965</f>
        <v>0</v>
      </c>
      <c r="AA960" s="302"/>
      <c r="AB960" s="105"/>
      <c r="AC960" s="105"/>
      <c r="AD960" s="105"/>
    </row>
    <row r="961" spans="1:30" s="312" customFormat="1" x14ac:dyDescent="0.25">
      <c r="A961" s="299" t="str">
        <f>Recap!D966</f>
        <v>Dw_956</v>
      </c>
      <c r="B961" s="300">
        <f>Recap!AQ966</f>
        <v>0</v>
      </c>
      <c r="C961" s="300">
        <f>Recap!AR966</f>
        <v>0</v>
      </c>
      <c r="D961" s="300">
        <f>Recap!AS966</f>
        <v>0</v>
      </c>
      <c r="E961" s="301"/>
      <c r="F961" s="301"/>
      <c r="G961" s="301"/>
      <c r="H961" s="300">
        <f>Recap!AU966</f>
        <v>0</v>
      </c>
      <c r="I961" s="300">
        <f>Recap!AV966</f>
        <v>0</v>
      </c>
      <c r="J961" s="300">
        <f>Recap!AW966</f>
        <v>0</v>
      </c>
      <c r="K961" s="301"/>
      <c r="L961" s="301"/>
      <c r="M961" s="301"/>
      <c r="N961" s="300">
        <f>Recap!BB966</f>
        <v>0</v>
      </c>
      <c r="O961" s="300">
        <f>Recap!BC966</f>
        <v>0</v>
      </c>
      <c r="P961" s="300">
        <f>Recap!BD966</f>
        <v>0</v>
      </c>
      <c r="Q961" s="300"/>
      <c r="R961" s="300"/>
      <c r="S961" s="300"/>
      <c r="T961" s="300">
        <f>Recap!BF966</f>
        <v>0</v>
      </c>
      <c r="U961" s="300">
        <f>Recap!BG966</f>
        <v>0</v>
      </c>
      <c r="V961" s="300">
        <f>Recap!BH966</f>
        <v>0</v>
      </c>
      <c r="W961" s="300"/>
      <c r="X961" s="300"/>
      <c r="Y961" s="300"/>
      <c r="Z961" s="298">
        <f>Recap!AO966</f>
        <v>0</v>
      </c>
      <c r="AA961" s="302"/>
      <c r="AB961" s="105"/>
      <c r="AC961" s="105"/>
      <c r="AD961" s="105"/>
    </row>
    <row r="962" spans="1:30" s="312" customFormat="1" x14ac:dyDescent="0.25">
      <c r="A962" s="299" t="str">
        <f>Recap!D967</f>
        <v>Dw_957</v>
      </c>
      <c r="B962" s="300">
        <f>Recap!AQ967</f>
        <v>0</v>
      </c>
      <c r="C962" s="300">
        <f>Recap!AR967</f>
        <v>0</v>
      </c>
      <c r="D962" s="300">
        <f>Recap!AS967</f>
        <v>0</v>
      </c>
      <c r="E962" s="301"/>
      <c r="F962" s="301"/>
      <c r="G962" s="301"/>
      <c r="H962" s="300">
        <f>Recap!AU967</f>
        <v>0</v>
      </c>
      <c r="I962" s="300">
        <f>Recap!AV967</f>
        <v>0</v>
      </c>
      <c r="J962" s="300">
        <f>Recap!AW967</f>
        <v>0</v>
      </c>
      <c r="K962" s="301"/>
      <c r="L962" s="301"/>
      <c r="M962" s="301"/>
      <c r="N962" s="300">
        <f>Recap!BB967</f>
        <v>0</v>
      </c>
      <c r="O962" s="300">
        <f>Recap!BC967</f>
        <v>0</v>
      </c>
      <c r="P962" s="300">
        <f>Recap!BD967</f>
        <v>0</v>
      </c>
      <c r="Q962" s="300"/>
      <c r="R962" s="300"/>
      <c r="S962" s="300"/>
      <c r="T962" s="300">
        <f>Recap!BF967</f>
        <v>0</v>
      </c>
      <c r="U962" s="300">
        <f>Recap!BG967</f>
        <v>0</v>
      </c>
      <c r="V962" s="300">
        <f>Recap!BH967</f>
        <v>0</v>
      </c>
      <c r="W962" s="300"/>
      <c r="X962" s="300"/>
      <c r="Y962" s="300"/>
      <c r="Z962" s="298">
        <f>Recap!AO967</f>
        <v>0</v>
      </c>
      <c r="AA962" s="302"/>
      <c r="AB962" s="105"/>
      <c r="AC962" s="105"/>
      <c r="AD962" s="105"/>
    </row>
    <row r="963" spans="1:30" s="312" customFormat="1" x14ac:dyDescent="0.25">
      <c r="A963" s="299" t="str">
        <f>Recap!D968</f>
        <v>Dw_958</v>
      </c>
      <c r="B963" s="300">
        <f>Recap!AQ968</f>
        <v>0</v>
      </c>
      <c r="C963" s="300">
        <f>Recap!AR968</f>
        <v>0</v>
      </c>
      <c r="D963" s="300">
        <f>Recap!AS968</f>
        <v>0</v>
      </c>
      <c r="E963" s="301"/>
      <c r="F963" s="301"/>
      <c r="G963" s="301"/>
      <c r="H963" s="300">
        <f>Recap!AU968</f>
        <v>0</v>
      </c>
      <c r="I963" s="300">
        <f>Recap!AV968</f>
        <v>0</v>
      </c>
      <c r="J963" s="300">
        <f>Recap!AW968</f>
        <v>0</v>
      </c>
      <c r="K963" s="301"/>
      <c r="L963" s="301"/>
      <c r="M963" s="301"/>
      <c r="N963" s="300">
        <f>Recap!BB968</f>
        <v>0</v>
      </c>
      <c r="O963" s="300">
        <f>Recap!BC968</f>
        <v>0</v>
      </c>
      <c r="P963" s="300">
        <f>Recap!BD968</f>
        <v>0</v>
      </c>
      <c r="Q963" s="300"/>
      <c r="R963" s="300"/>
      <c r="S963" s="300"/>
      <c r="T963" s="300">
        <f>Recap!BF968</f>
        <v>0</v>
      </c>
      <c r="U963" s="300">
        <f>Recap!BG968</f>
        <v>0</v>
      </c>
      <c r="V963" s="300">
        <f>Recap!BH968</f>
        <v>0</v>
      </c>
      <c r="W963" s="300"/>
      <c r="X963" s="300"/>
      <c r="Y963" s="300"/>
      <c r="Z963" s="298">
        <f>Recap!AO968</f>
        <v>0</v>
      </c>
      <c r="AA963" s="302"/>
      <c r="AB963" s="105"/>
      <c r="AC963" s="105"/>
      <c r="AD963" s="105"/>
    </row>
    <row r="964" spans="1:30" s="312" customFormat="1" ht="15.75" customHeight="1" x14ac:dyDescent="0.25">
      <c r="A964" s="299" t="str">
        <f>Recap!D969</f>
        <v>Dw_959</v>
      </c>
      <c r="B964" s="300">
        <f>Recap!AQ969</f>
        <v>0</v>
      </c>
      <c r="C964" s="300">
        <f>Recap!AR969</f>
        <v>0</v>
      </c>
      <c r="D964" s="300">
        <f>Recap!AS969</f>
        <v>0</v>
      </c>
      <c r="E964" s="301"/>
      <c r="F964" s="301"/>
      <c r="G964" s="301"/>
      <c r="H964" s="300">
        <f>Recap!AU969</f>
        <v>0</v>
      </c>
      <c r="I964" s="300">
        <f>Recap!AV969</f>
        <v>0</v>
      </c>
      <c r="J964" s="300">
        <f>Recap!AW969</f>
        <v>0</v>
      </c>
      <c r="K964" s="301"/>
      <c r="L964" s="301"/>
      <c r="M964" s="301"/>
      <c r="N964" s="300">
        <f>Recap!BB969</f>
        <v>0</v>
      </c>
      <c r="O964" s="300">
        <f>Recap!BC969</f>
        <v>0</v>
      </c>
      <c r="P964" s="300">
        <f>Recap!BD969</f>
        <v>0</v>
      </c>
      <c r="Q964" s="300"/>
      <c r="R964" s="300"/>
      <c r="S964" s="300"/>
      <c r="T964" s="300">
        <f>Recap!BF969</f>
        <v>0</v>
      </c>
      <c r="U964" s="300">
        <f>Recap!BG969</f>
        <v>0</v>
      </c>
      <c r="V964" s="300">
        <f>Recap!BH969</f>
        <v>0</v>
      </c>
      <c r="W964" s="300"/>
      <c r="X964" s="300"/>
      <c r="Y964" s="300"/>
      <c r="Z964" s="298">
        <f>Recap!AO969</f>
        <v>0</v>
      </c>
      <c r="AA964" s="302"/>
      <c r="AB964" s="105"/>
      <c r="AC964" s="105"/>
      <c r="AD964" s="105"/>
    </row>
    <row r="965" spans="1:30" s="312" customFormat="1" ht="15.75" customHeight="1" x14ac:dyDescent="0.25">
      <c r="A965" s="299" t="str">
        <f>Recap!D970</f>
        <v>Dw_960</v>
      </c>
      <c r="B965" s="300">
        <f>Recap!AQ970</f>
        <v>0</v>
      </c>
      <c r="C965" s="300">
        <f>Recap!AR970</f>
        <v>0</v>
      </c>
      <c r="D965" s="300">
        <f>Recap!AS970</f>
        <v>0</v>
      </c>
      <c r="E965" s="301"/>
      <c r="F965" s="301"/>
      <c r="G965" s="301"/>
      <c r="H965" s="300">
        <f>Recap!AU970</f>
        <v>0</v>
      </c>
      <c r="I965" s="300">
        <f>Recap!AV970</f>
        <v>0</v>
      </c>
      <c r="J965" s="300">
        <f>Recap!AW970</f>
        <v>0</v>
      </c>
      <c r="K965" s="301"/>
      <c r="L965" s="301"/>
      <c r="M965" s="301"/>
      <c r="N965" s="300">
        <f>Recap!BB970</f>
        <v>0</v>
      </c>
      <c r="O965" s="300">
        <f>Recap!BC970</f>
        <v>0</v>
      </c>
      <c r="P965" s="300">
        <f>Recap!BD970</f>
        <v>0</v>
      </c>
      <c r="Q965" s="300"/>
      <c r="R965" s="300"/>
      <c r="S965" s="300"/>
      <c r="T965" s="300">
        <f>Recap!BF970</f>
        <v>0</v>
      </c>
      <c r="U965" s="300">
        <f>Recap!BG970</f>
        <v>0</v>
      </c>
      <c r="V965" s="300">
        <f>Recap!BH970</f>
        <v>0</v>
      </c>
      <c r="W965" s="300"/>
      <c r="X965" s="300"/>
      <c r="Y965" s="300"/>
      <c r="Z965" s="298">
        <f>Recap!AO970</f>
        <v>0</v>
      </c>
      <c r="AA965" s="302"/>
      <c r="AB965" s="105"/>
      <c r="AC965" s="105"/>
      <c r="AD965" s="105"/>
    </row>
    <row r="966" spans="1:30" s="312" customFormat="1" x14ac:dyDescent="0.25">
      <c r="A966" s="299" t="str">
        <f>Recap!D971</f>
        <v>Dw_961</v>
      </c>
      <c r="B966" s="300">
        <f>Recap!AQ971</f>
        <v>0</v>
      </c>
      <c r="C966" s="300">
        <f>Recap!AR971</f>
        <v>0</v>
      </c>
      <c r="D966" s="300">
        <f>Recap!AS971</f>
        <v>0</v>
      </c>
      <c r="E966" s="301"/>
      <c r="F966" s="301"/>
      <c r="G966" s="301"/>
      <c r="H966" s="300">
        <f>Recap!AU971</f>
        <v>0</v>
      </c>
      <c r="I966" s="300">
        <f>Recap!AV971</f>
        <v>0</v>
      </c>
      <c r="J966" s="300">
        <f>Recap!AW971</f>
        <v>0</v>
      </c>
      <c r="K966" s="301"/>
      <c r="L966" s="301"/>
      <c r="M966" s="301"/>
      <c r="N966" s="300">
        <f>Recap!BB971</f>
        <v>0</v>
      </c>
      <c r="O966" s="300">
        <f>Recap!BC971</f>
        <v>0</v>
      </c>
      <c r="P966" s="300">
        <f>Recap!BD971</f>
        <v>0</v>
      </c>
      <c r="Q966" s="300"/>
      <c r="R966" s="300"/>
      <c r="S966" s="300"/>
      <c r="T966" s="300">
        <f>Recap!BF971</f>
        <v>0</v>
      </c>
      <c r="U966" s="300">
        <f>Recap!BG971</f>
        <v>0</v>
      </c>
      <c r="V966" s="300">
        <f>Recap!BH971</f>
        <v>0</v>
      </c>
      <c r="W966" s="300"/>
      <c r="X966" s="300"/>
      <c r="Y966" s="300"/>
      <c r="Z966" s="298">
        <f>Recap!AO971</f>
        <v>0</v>
      </c>
      <c r="AA966" s="302"/>
      <c r="AB966" s="105"/>
      <c r="AC966" s="105"/>
      <c r="AD966" s="105"/>
    </row>
    <row r="967" spans="1:30" s="312" customFormat="1" x14ac:dyDescent="0.25">
      <c r="A967" s="299" t="str">
        <f>Recap!D972</f>
        <v>Dw_962</v>
      </c>
      <c r="B967" s="300">
        <f>Recap!AQ972</f>
        <v>0</v>
      </c>
      <c r="C967" s="300">
        <f>Recap!AR972</f>
        <v>0</v>
      </c>
      <c r="D967" s="300">
        <f>Recap!AS972</f>
        <v>0</v>
      </c>
      <c r="E967" s="301"/>
      <c r="F967" s="301"/>
      <c r="G967" s="301"/>
      <c r="H967" s="300">
        <f>Recap!AU972</f>
        <v>0</v>
      </c>
      <c r="I967" s="300">
        <f>Recap!AV972</f>
        <v>0</v>
      </c>
      <c r="J967" s="300">
        <f>Recap!AW972</f>
        <v>0</v>
      </c>
      <c r="K967" s="301"/>
      <c r="L967" s="301"/>
      <c r="M967" s="301"/>
      <c r="N967" s="300">
        <f>Recap!BB972</f>
        <v>0</v>
      </c>
      <c r="O967" s="300">
        <f>Recap!BC972</f>
        <v>0</v>
      </c>
      <c r="P967" s="300">
        <f>Recap!BD972</f>
        <v>0</v>
      </c>
      <c r="Q967" s="300"/>
      <c r="R967" s="300"/>
      <c r="S967" s="300"/>
      <c r="T967" s="300">
        <f>Recap!BF972</f>
        <v>0</v>
      </c>
      <c r="U967" s="300">
        <f>Recap!BG972</f>
        <v>0</v>
      </c>
      <c r="V967" s="300">
        <f>Recap!BH972</f>
        <v>0</v>
      </c>
      <c r="W967" s="300"/>
      <c r="X967" s="300"/>
      <c r="Y967" s="300"/>
      <c r="Z967" s="298">
        <f>Recap!AO972</f>
        <v>0</v>
      </c>
      <c r="AA967" s="302"/>
      <c r="AB967" s="105"/>
      <c r="AC967" s="105"/>
      <c r="AD967" s="105"/>
    </row>
    <row r="968" spans="1:30" s="312" customFormat="1" x14ac:dyDescent="0.25">
      <c r="A968" s="299" t="str">
        <f>Recap!D973</f>
        <v>Dw_963</v>
      </c>
      <c r="B968" s="300">
        <f>Recap!AQ973</f>
        <v>0</v>
      </c>
      <c r="C968" s="300">
        <f>Recap!AR973</f>
        <v>0</v>
      </c>
      <c r="D968" s="300">
        <f>Recap!AS973</f>
        <v>0</v>
      </c>
      <c r="E968" s="301"/>
      <c r="F968" s="301"/>
      <c r="G968" s="301"/>
      <c r="H968" s="300">
        <f>Recap!AU973</f>
        <v>0</v>
      </c>
      <c r="I968" s="300">
        <f>Recap!AV973</f>
        <v>0</v>
      </c>
      <c r="J968" s="300">
        <f>Recap!AW973</f>
        <v>0</v>
      </c>
      <c r="K968" s="301"/>
      <c r="L968" s="301"/>
      <c r="M968" s="301"/>
      <c r="N968" s="300">
        <f>Recap!BB973</f>
        <v>0</v>
      </c>
      <c r="O968" s="300">
        <f>Recap!BC973</f>
        <v>0</v>
      </c>
      <c r="P968" s="300">
        <f>Recap!BD973</f>
        <v>0</v>
      </c>
      <c r="Q968" s="300"/>
      <c r="R968" s="300"/>
      <c r="S968" s="300"/>
      <c r="T968" s="300">
        <f>Recap!BF973</f>
        <v>0</v>
      </c>
      <c r="U968" s="300">
        <f>Recap!BG973</f>
        <v>0</v>
      </c>
      <c r="V968" s="300">
        <f>Recap!BH973</f>
        <v>0</v>
      </c>
      <c r="W968" s="300"/>
      <c r="X968" s="300"/>
      <c r="Y968" s="300"/>
      <c r="Z968" s="298">
        <f>Recap!AO973</f>
        <v>0</v>
      </c>
      <c r="AA968" s="302"/>
      <c r="AB968" s="105"/>
      <c r="AC968" s="105"/>
      <c r="AD968" s="105"/>
    </row>
    <row r="969" spans="1:30" s="312" customFormat="1" ht="15.75" customHeight="1" x14ac:dyDescent="0.25">
      <c r="A969" s="299" t="str">
        <f>Recap!D974</f>
        <v>Dw_964</v>
      </c>
      <c r="B969" s="300">
        <f>Recap!AQ974</f>
        <v>0</v>
      </c>
      <c r="C969" s="300">
        <f>Recap!AR974</f>
        <v>0</v>
      </c>
      <c r="D969" s="300">
        <f>Recap!AS974</f>
        <v>0</v>
      </c>
      <c r="E969" s="301"/>
      <c r="F969" s="301"/>
      <c r="G969" s="301"/>
      <c r="H969" s="300">
        <f>Recap!AU974</f>
        <v>0</v>
      </c>
      <c r="I969" s="300">
        <f>Recap!AV974</f>
        <v>0</v>
      </c>
      <c r="J969" s="300">
        <f>Recap!AW974</f>
        <v>0</v>
      </c>
      <c r="K969" s="301"/>
      <c r="L969" s="301"/>
      <c r="M969" s="301"/>
      <c r="N969" s="300">
        <f>Recap!BB974</f>
        <v>0</v>
      </c>
      <c r="O969" s="300">
        <f>Recap!BC974</f>
        <v>0</v>
      </c>
      <c r="P969" s="300">
        <f>Recap!BD974</f>
        <v>0</v>
      </c>
      <c r="Q969" s="300"/>
      <c r="R969" s="300"/>
      <c r="S969" s="300"/>
      <c r="T969" s="300">
        <f>Recap!BF974</f>
        <v>0</v>
      </c>
      <c r="U969" s="300">
        <f>Recap!BG974</f>
        <v>0</v>
      </c>
      <c r="V969" s="300">
        <f>Recap!BH974</f>
        <v>0</v>
      </c>
      <c r="W969" s="300"/>
      <c r="X969" s="300"/>
      <c r="Y969" s="300"/>
      <c r="Z969" s="298">
        <f>Recap!AO974</f>
        <v>0</v>
      </c>
      <c r="AA969" s="302"/>
      <c r="AB969" s="105"/>
      <c r="AC969" s="105"/>
      <c r="AD969" s="105"/>
    </row>
    <row r="970" spans="1:30" s="312" customFormat="1" x14ac:dyDescent="0.25">
      <c r="A970" s="299" t="str">
        <f>Recap!D975</f>
        <v>Dw_965</v>
      </c>
      <c r="B970" s="300">
        <f>Recap!AQ975</f>
        <v>0</v>
      </c>
      <c r="C970" s="300">
        <f>Recap!AR975</f>
        <v>0</v>
      </c>
      <c r="D970" s="300">
        <f>Recap!AS975</f>
        <v>0</v>
      </c>
      <c r="E970" s="301"/>
      <c r="F970" s="301"/>
      <c r="G970" s="301"/>
      <c r="H970" s="300">
        <f>Recap!AU975</f>
        <v>0</v>
      </c>
      <c r="I970" s="300">
        <f>Recap!AV975</f>
        <v>0</v>
      </c>
      <c r="J970" s="300">
        <f>Recap!AW975</f>
        <v>0</v>
      </c>
      <c r="K970" s="301"/>
      <c r="L970" s="301"/>
      <c r="M970" s="301"/>
      <c r="N970" s="300">
        <f>Recap!BB975</f>
        <v>0</v>
      </c>
      <c r="O970" s="300">
        <f>Recap!BC975</f>
        <v>0</v>
      </c>
      <c r="P970" s="300">
        <f>Recap!BD975</f>
        <v>0</v>
      </c>
      <c r="Q970" s="300"/>
      <c r="R970" s="300"/>
      <c r="S970" s="300"/>
      <c r="T970" s="300">
        <f>Recap!BF975</f>
        <v>0</v>
      </c>
      <c r="U970" s="300">
        <f>Recap!BG975</f>
        <v>0</v>
      </c>
      <c r="V970" s="300">
        <f>Recap!BH975</f>
        <v>0</v>
      </c>
      <c r="W970" s="300"/>
      <c r="X970" s="300"/>
      <c r="Y970" s="300"/>
      <c r="Z970" s="298">
        <f>Recap!AO975</f>
        <v>0</v>
      </c>
      <c r="AA970" s="302"/>
      <c r="AB970" s="105"/>
      <c r="AC970" s="105"/>
      <c r="AD970" s="105"/>
    </row>
    <row r="971" spans="1:30" s="312" customFormat="1" x14ac:dyDescent="0.25">
      <c r="A971" s="299" t="str">
        <f>Recap!D976</f>
        <v>Dw_966</v>
      </c>
      <c r="B971" s="300">
        <f>Recap!AQ976</f>
        <v>0</v>
      </c>
      <c r="C971" s="300">
        <f>Recap!AR976</f>
        <v>0</v>
      </c>
      <c r="D971" s="300">
        <f>Recap!AS976</f>
        <v>0</v>
      </c>
      <c r="E971" s="301"/>
      <c r="F971" s="301"/>
      <c r="G971" s="301"/>
      <c r="H971" s="300">
        <f>Recap!AU976</f>
        <v>0</v>
      </c>
      <c r="I971" s="300">
        <f>Recap!AV976</f>
        <v>0</v>
      </c>
      <c r="J971" s="300">
        <f>Recap!AW976</f>
        <v>0</v>
      </c>
      <c r="K971" s="301"/>
      <c r="L971" s="301"/>
      <c r="M971" s="301"/>
      <c r="N971" s="300">
        <f>Recap!BB976</f>
        <v>0</v>
      </c>
      <c r="O971" s="300">
        <f>Recap!BC976</f>
        <v>0</v>
      </c>
      <c r="P971" s="300">
        <f>Recap!BD976</f>
        <v>0</v>
      </c>
      <c r="Q971" s="300"/>
      <c r="R971" s="300"/>
      <c r="S971" s="300"/>
      <c r="T971" s="300">
        <f>Recap!BF976</f>
        <v>0</v>
      </c>
      <c r="U971" s="300">
        <f>Recap!BG976</f>
        <v>0</v>
      </c>
      <c r="V971" s="300">
        <f>Recap!BH976</f>
        <v>0</v>
      </c>
      <c r="W971" s="300"/>
      <c r="X971" s="300"/>
      <c r="Y971" s="300"/>
      <c r="Z971" s="298">
        <f>Recap!AO976</f>
        <v>0</v>
      </c>
      <c r="AA971" s="302"/>
      <c r="AB971" s="105"/>
      <c r="AC971" s="105"/>
      <c r="AD971" s="105"/>
    </row>
    <row r="972" spans="1:30" s="312" customFormat="1" x14ac:dyDescent="0.25">
      <c r="A972" s="299" t="str">
        <f>Recap!D977</f>
        <v>Dw_967</v>
      </c>
      <c r="B972" s="300">
        <f>Recap!AQ977</f>
        <v>0</v>
      </c>
      <c r="C972" s="300">
        <f>Recap!AR977</f>
        <v>0</v>
      </c>
      <c r="D972" s="300">
        <f>Recap!AS977</f>
        <v>0</v>
      </c>
      <c r="E972" s="301"/>
      <c r="F972" s="301"/>
      <c r="G972" s="301"/>
      <c r="H972" s="300">
        <f>Recap!AU977</f>
        <v>0</v>
      </c>
      <c r="I972" s="300">
        <f>Recap!AV977</f>
        <v>0</v>
      </c>
      <c r="J972" s="300">
        <f>Recap!AW977</f>
        <v>0</v>
      </c>
      <c r="K972" s="301"/>
      <c r="L972" s="301"/>
      <c r="M972" s="301"/>
      <c r="N972" s="300">
        <f>Recap!BB977</f>
        <v>0</v>
      </c>
      <c r="O972" s="300">
        <f>Recap!BC977</f>
        <v>0</v>
      </c>
      <c r="P972" s="300">
        <f>Recap!BD977</f>
        <v>0</v>
      </c>
      <c r="Q972" s="300"/>
      <c r="R972" s="300"/>
      <c r="S972" s="300"/>
      <c r="T972" s="300">
        <f>Recap!BF977</f>
        <v>0</v>
      </c>
      <c r="U972" s="300">
        <f>Recap!BG977</f>
        <v>0</v>
      </c>
      <c r="V972" s="300">
        <f>Recap!BH977</f>
        <v>0</v>
      </c>
      <c r="W972" s="300"/>
      <c r="X972" s="300"/>
      <c r="Y972" s="300"/>
      <c r="Z972" s="298">
        <f>Recap!AO977</f>
        <v>0</v>
      </c>
      <c r="AA972" s="302"/>
      <c r="AB972" s="105"/>
      <c r="AC972" s="105"/>
      <c r="AD972" s="105"/>
    </row>
    <row r="973" spans="1:30" s="312" customFormat="1" x14ac:dyDescent="0.25">
      <c r="A973" s="299" t="str">
        <f>Recap!D978</f>
        <v>Dw_968</v>
      </c>
      <c r="B973" s="300">
        <f>Recap!AQ978</f>
        <v>0</v>
      </c>
      <c r="C973" s="300">
        <f>Recap!AR978</f>
        <v>0</v>
      </c>
      <c r="D973" s="300">
        <f>Recap!AS978</f>
        <v>0</v>
      </c>
      <c r="E973" s="301"/>
      <c r="F973" s="301"/>
      <c r="G973" s="301"/>
      <c r="H973" s="300">
        <f>Recap!AU978</f>
        <v>0</v>
      </c>
      <c r="I973" s="300">
        <f>Recap!AV978</f>
        <v>0</v>
      </c>
      <c r="J973" s="300">
        <f>Recap!AW978</f>
        <v>0</v>
      </c>
      <c r="K973" s="301"/>
      <c r="L973" s="301"/>
      <c r="M973" s="301"/>
      <c r="N973" s="300">
        <f>Recap!BB978</f>
        <v>0</v>
      </c>
      <c r="O973" s="300">
        <f>Recap!BC978</f>
        <v>0</v>
      </c>
      <c r="P973" s="300">
        <f>Recap!BD978</f>
        <v>0</v>
      </c>
      <c r="Q973" s="300"/>
      <c r="R973" s="300"/>
      <c r="S973" s="300"/>
      <c r="T973" s="300">
        <f>Recap!BF978</f>
        <v>0</v>
      </c>
      <c r="U973" s="300">
        <f>Recap!BG978</f>
        <v>0</v>
      </c>
      <c r="V973" s="300">
        <f>Recap!BH978</f>
        <v>0</v>
      </c>
      <c r="W973" s="300"/>
      <c r="X973" s="300"/>
      <c r="Y973" s="300"/>
      <c r="Z973" s="298">
        <f>Recap!AO978</f>
        <v>0</v>
      </c>
      <c r="AA973" s="302"/>
      <c r="AB973" s="105"/>
      <c r="AC973" s="105"/>
      <c r="AD973" s="105"/>
    </row>
    <row r="974" spans="1:30" s="312" customFormat="1" ht="15.75" customHeight="1" x14ac:dyDescent="0.25">
      <c r="A974" s="299" t="str">
        <f>Recap!D979</f>
        <v>Dw_969</v>
      </c>
      <c r="B974" s="300">
        <f>Recap!AQ979</f>
        <v>0</v>
      </c>
      <c r="C974" s="300">
        <f>Recap!AR979</f>
        <v>0</v>
      </c>
      <c r="D974" s="300">
        <f>Recap!AS979</f>
        <v>0</v>
      </c>
      <c r="E974" s="301"/>
      <c r="F974" s="301"/>
      <c r="G974" s="301"/>
      <c r="H974" s="300">
        <f>Recap!AU979</f>
        <v>0</v>
      </c>
      <c r="I974" s="300">
        <f>Recap!AV979</f>
        <v>0</v>
      </c>
      <c r="J974" s="300">
        <f>Recap!AW979</f>
        <v>0</v>
      </c>
      <c r="K974" s="301"/>
      <c r="L974" s="301"/>
      <c r="M974" s="301"/>
      <c r="N974" s="300">
        <f>Recap!BB979</f>
        <v>0</v>
      </c>
      <c r="O974" s="300">
        <f>Recap!BC979</f>
        <v>0</v>
      </c>
      <c r="P974" s="300">
        <f>Recap!BD979</f>
        <v>0</v>
      </c>
      <c r="Q974" s="300"/>
      <c r="R974" s="300"/>
      <c r="S974" s="300"/>
      <c r="T974" s="300">
        <f>Recap!BF979</f>
        <v>0</v>
      </c>
      <c r="U974" s="300">
        <f>Recap!BG979</f>
        <v>0</v>
      </c>
      <c r="V974" s="300">
        <f>Recap!BH979</f>
        <v>0</v>
      </c>
      <c r="W974" s="300"/>
      <c r="X974" s="300"/>
      <c r="Y974" s="300"/>
      <c r="Z974" s="298">
        <f>Recap!AO979</f>
        <v>0</v>
      </c>
      <c r="AA974" s="302"/>
      <c r="AB974" s="105"/>
      <c r="AC974" s="105"/>
      <c r="AD974" s="105"/>
    </row>
    <row r="975" spans="1:30" s="312" customFormat="1" ht="15.75" customHeight="1" x14ac:dyDescent="0.25">
      <c r="A975" s="299" t="str">
        <f>Recap!D980</f>
        <v>Dw_970</v>
      </c>
      <c r="B975" s="300">
        <f>Recap!AQ980</f>
        <v>0</v>
      </c>
      <c r="C975" s="300">
        <f>Recap!AR980</f>
        <v>0</v>
      </c>
      <c r="D975" s="300">
        <f>Recap!AS980</f>
        <v>0</v>
      </c>
      <c r="E975" s="301"/>
      <c r="F975" s="301"/>
      <c r="G975" s="301"/>
      <c r="H975" s="300">
        <f>Recap!AU980</f>
        <v>0</v>
      </c>
      <c r="I975" s="300">
        <f>Recap!AV980</f>
        <v>0</v>
      </c>
      <c r="J975" s="300">
        <f>Recap!AW980</f>
        <v>0</v>
      </c>
      <c r="K975" s="301"/>
      <c r="L975" s="301"/>
      <c r="M975" s="301"/>
      <c r="N975" s="300">
        <f>Recap!BB980</f>
        <v>0</v>
      </c>
      <c r="O975" s="300">
        <f>Recap!BC980</f>
        <v>0</v>
      </c>
      <c r="P975" s="300">
        <f>Recap!BD980</f>
        <v>0</v>
      </c>
      <c r="Q975" s="300"/>
      <c r="R975" s="300"/>
      <c r="S975" s="300"/>
      <c r="T975" s="300">
        <f>Recap!BF980</f>
        <v>0</v>
      </c>
      <c r="U975" s="300">
        <f>Recap!BG980</f>
        <v>0</v>
      </c>
      <c r="V975" s="300">
        <f>Recap!BH980</f>
        <v>0</v>
      </c>
      <c r="W975" s="300"/>
      <c r="X975" s="300"/>
      <c r="Y975" s="300"/>
      <c r="Z975" s="298">
        <f>Recap!AO980</f>
        <v>0</v>
      </c>
      <c r="AA975" s="302"/>
      <c r="AB975" s="105"/>
      <c r="AC975" s="105"/>
      <c r="AD975" s="105"/>
    </row>
    <row r="976" spans="1:30" s="312" customFormat="1" x14ac:dyDescent="0.25">
      <c r="A976" s="299" t="str">
        <f>Recap!D981</f>
        <v>Dw_971</v>
      </c>
      <c r="B976" s="300">
        <f>Recap!AQ981</f>
        <v>0</v>
      </c>
      <c r="C976" s="300">
        <f>Recap!AR981</f>
        <v>0</v>
      </c>
      <c r="D976" s="300">
        <f>Recap!AS981</f>
        <v>0</v>
      </c>
      <c r="E976" s="301"/>
      <c r="F976" s="301"/>
      <c r="G976" s="301"/>
      <c r="H976" s="300">
        <f>Recap!AU981</f>
        <v>0</v>
      </c>
      <c r="I976" s="300">
        <f>Recap!AV981</f>
        <v>0</v>
      </c>
      <c r="J976" s="300">
        <f>Recap!AW981</f>
        <v>0</v>
      </c>
      <c r="K976" s="301"/>
      <c r="L976" s="301"/>
      <c r="M976" s="301"/>
      <c r="N976" s="300">
        <f>Recap!BB981</f>
        <v>0</v>
      </c>
      <c r="O976" s="300">
        <f>Recap!BC981</f>
        <v>0</v>
      </c>
      <c r="P976" s="300">
        <f>Recap!BD981</f>
        <v>0</v>
      </c>
      <c r="Q976" s="300"/>
      <c r="R976" s="300"/>
      <c r="S976" s="300"/>
      <c r="T976" s="300">
        <f>Recap!BF981</f>
        <v>0</v>
      </c>
      <c r="U976" s="300">
        <f>Recap!BG981</f>
        <v>0</v>
      </c>
      <c r="V976" s="300">
        <f>Recap!BH981</f>
        <v>0</v>
      </c>
      <c r="W976" s="300"/>
      <c r="X976" s="300"/>
      <c r="Y976" s="300"/>
      <c r="Z976" s="298">
        <f>Recap!AO981</f>
        <v>0</v>
      </c>
      <c r="AA976" s="302"/>
      <c r="AB976" s="105"/>
      <c r="AC976" s="105"/>
      <c r="AD976" s="105"/>
    </row>
    <row r="977" spans="1:30" s="312" customFormat="1" x14ac:dyDescent="0.25">
      <c r="A977" s="299" t="str">
        <f>Recap!D982</f>
        <v>Dw_972</v>
      </c>
      <c r="B977" s="300">
        <f>Recap!AQ982</f>
        <v>0</v>
      </c>
      <c r="C977" s="300">
        <f>Recap!AR982</f>
        <v>0</v>
      </c>
      <c r="D977" s="300">
        <f>Recap!AS982</f>
        <v>0</v>
      </c>
      <c r="E977" s="301"/>
      <c r="F977" s="301"/>
      <c r="G977" s="301"/>
      <c r="H977" s="300">
        <f>Recap!AU982</f>
        <v>0</v>
      </c>
      <c r="I977" s="300">
        <f>Recap!AV982</f>
        <v>0</v>
      </c>
      <c r="J977" s="300">
        <f>Recap!AW982</f>
        <v>0</v>
      </c>
      <c r="K977" s="301"/>
      <c r="L977" s="301"/>
      <c r="M977" s="301"/>
      <c r="N977" s="300">
        <f>Recap!BB982</f>
        <v>0</v>
      </c>
      <c r="O977" s="300">
        <f>Recap!BC982</f>
        <v>0</v>
      </c>
      <c r="P977" s="300">
        <f>Recap!BD982</f>
        <v>0</v>
      </c>
      <c r="Q977" s="300"/>
      <c r="R977" s="300"/>
      <c r="S977" s="300"/>
      <c r="T977" s="300">
        <f>Recap!BF982</f>
        <v>0</v>
      </c>
      <c r="U977" s="300">
        <f>Recap!BG982</f>
        <v>0</v>
      </c>
      <c r="V977" s="300">
        <f>Recap!BH982</f>
        <v>0</v>
      </c>
      <c r="W977" s="300"/>
      <c r="X977" s="300"/>
      <c r="Y977" s="300"/>
      <c r="Z977" s="298">
        <f>Recap!AO982</f>
        <v>0</v>
      </c>
      <c r="AA977" s="302"/>
      <c r="AB977" s="105"/>
      <c r="AC977" s="105"/>
      <c r="AD977" s="105"/>
    </row>
    <row r="978" spans="1:30" s="312" customFormat="1" x14ac:dyDescent="0.25">
      <c r="A978" s="299" t="str">
        <f>Recap!D983</f>
        <v>Dw_973</v>
      </c>
      <c r="B978" s="300">
        <f>Recap!AQ983</f>
        <v>0</v>
      </c>
      <c r="C978" s="300">
        <f>Recap!AR983</f>
        <v>0</v>
      </c>
      <c r="D978" s="300">
        <f>Recap!AS983</f>
        <v>0</v>
      </c>
      <c r="E978" s="301"/>
      <c r="F978" s="301"/>
      <c r="G978" s="301"/>
      <c r="H978" s="300">
        <f>Recap!AU983</f>
        <v>0</v>
      </c>
      <c r="I978" s="300">
        <f>Recap!AV983</f>
        <v>0</v>
      </c>
      <c r="J978" s="300">
        <f>Recap!AW983</f>
        <v>0</v>
      </c>
      <c r="K978" s="301"/>
      <c r="L978" s="301"/>
      <c r="M978" s="301"/>
      <c r="N978" s="300">
        <f>Recap!BB983</f>
        <v>0</v>
      </c>
      <c r="O978" s="300">
        <f>Recap!BC983</f>
        <v>0</v>
      </c>
      <c r="P978" s="300">
        <f>Recap!BD983</f>
        <v>0</v>
      </c>
      <c r="Q978" s="300"/>
      <c r="R978" s="300"/>
      <c r="S978" s="300"/>
      <c r="T978" s="300">
        <f>Recap!BF983</f>
        <v>0</v>
      </c>
      <c r="U978" s="300">
        <f>Recap!BG983</f>
        <v>0</v>
      </c>
      <c r="V978" s="300">
        <f>Recap!BH983</f>
        <v>0</v>
      </c>
      <c r="W978" s="300"/>
      <c r="X978" s="300"/>
      <c r="Y978" s="300"/>
      <c r="Z978" s="298">
        <f>Recap!AO983</f>
        <v>0</v>
      </c>
      <c r="AA978" s="302"/>
      <c r="AB978" s="105"/>
      <c r="AC978" s="105"/>
      <c r="AD978" s="105"/>
    </row>
    <row r="979" spans="1:30" s="312" customFormat="1" x14ac:dyDescent="0.25">
      <c r="A979" s="299" t="str">
        <f>Recap!D984</f>
        <v>Dw_974</v>
      </c>
      <c r="B979" s="300">
        <f>Recap!AQ984</f>
        <v>0</v>
      </c>
      <c r="C979" s="300">
        <f>Recap!AR984</f>
        <v>0</v>
      </c>
      <c r="D979" s="300">
        <f>Recap!AS984</f>
        <v>0</v>
      </c>
      <c r="E979" s="301"/>
      <c r="F979" s="301"/>
      <c r="G979" s="301"/>
      <c r="H979" s="300">
        <f>Recap!AU984</f>
        <v>0</v>
      </c>
      <c r="I979" s="300">
        <f>Recap!AV984</f>
        <v>0</v>
      </c>
      <c r="J979" s="300">
        <f>Recap!AW984</f>
        <v>0</v>
      </c>
      <c r="K979" s="301"/>
      <c r="L979" s="301"/>
      <c r="M979" s="301"/>
      <c r="N979" s="300">
        <f>Recap!BB984</f>
        <v>0</v>
      </c>
      <c r="O979" s="300">
        <f>Recap!BC984</f>
        <v>0</v>
      </c>
      <c r="P979" s="300">
        <f>Recap!BD984</f>
        <v>0</v>
      </c>
      <c r="Q979" s="300"/>
      <c r="R979" s="300"/>
      <c r="S979" s="300"/>
      <c r="T979" s="300">
        <f>Recap!BF984</f>
        <v>0</v>
      </c>
      <c r="U979" s="300">
        <f>Recap!BG984</f>
        <v>0</v>
      </c>
      <c r="V979" s="300">
        <f>Recap!BH984</f>
        <v>0</v>
      </c>
      <c r="W979" s="300"/>
      <c r="X979" s="300"/>
      <c r="Y979" s="300"/>
      <c r="Z979" s="298">
        <f>Recap!AO984</f>
        <v>0</v>
      </c>
      <c r="AA979" s="302"/>
      <c r="AB979" s="105"/>
      <c r="AC979" s="105"/>
      <c r="AD979" s="105"/>
    </row>
    <row r="980" spans="1:30" s="312" customFormat="1" ht="15.75" customHeight="1" x14ac:dyDescent="0.25">
      <c r="A980" s="299" t="str">
        <f>Recap!D985</f>
        <v>Dw_975</v>
      </c>
      <c r="B980" s="300">
        <f>Recap!AQ985</f>
        <v>0</v>
      </c>
      <c r="C980" s="300">
        <f>Recap!AR985</f>
        <v>0</v>
      </c>
      <c r="D980" s="300">
        <f>Recap!AS985</f>
        <v>0</v>
      </c>
      <c r="E980" s="301"/>
      <c r="F980" s="301"/>
      <c r="G980" s="301"/>
      <c r="H980" s="300">
        <f>Recap!AU985</f>
        <v>0</v>
      </c>
      <c r="I980" s="300">
        <f>Recap!AV985</f>
        <v>0</v>
      </c>
      <c r="J980" s="300">
        <f>Recap!AW985</f>
        <v>0</v>
      </c>
      <c r="K980" s="301"/>
      <c r="L980" s="301"/>
      <c r="M980" s="301"/>
      <c r="N980" s="300">
        <f>Recap!BB985</f>
        <v>0</v>
      </c>
      <c r="O980" s="300">
        <f>Recap!BC985</f>
        <v>0</v>
      </c>
      <c r="P980" s="300">
        <f>Recap!BD985</f>
        <v>0</v>
      </c>
      <c r="Q980" s="300"/>
      <c r="R980" s="300"/>
      <c r="S980" s="300"/>
      <c r="T980" s="300">
        <f>Recap!BF985</f>
        <v>0</v>
      </c>
      <c r="U980" s="300">
        <f>Recap!BG985</f>
        <v>0</v>
      </c>
      <c r="V980" s="300">
        <f>Recap!BH985</f>
        <v>0</v>
      </c>
      <c r="W980" s="300"/>
      <c r="X980" s="300"/>
      <c r="Y980" s="300"/>
      <c r="Z980" s="298">
        <f>Recap!AO985</f>
        <v>0</v>
      </c>
      <c r="AA980" s="302"/>
      <c r="AB980" s="105"/>
      <c r="AC980" s="105"/>
      <c r="AD980" s="105"/>
    </row>
    <row r="981" spans="1:30" s="312" customFormat="1" x14ac:dyDescent="0.25">
      <c r="A981" s="299" t="str">
        <f>Recap!D986</f>
        <v>Dw_976</v>
      </c>
      <c r="B981" s="300">
        <f>Recap!AQ986</f>
        <v>0</v>
      </c>
      <c r="C981" s="300">
        <f>Recap!AR986</f>
        <v>0</v>
      </c>
      <c r="D981" s="300">
        <f>Recap!AS986</f>
        <v>0</v>
      </c>
      <c r="E981" s="301"/>
      <c r="F981" s="301"/>
      <c r="G981" s="301"/>
      <c r="H981" s="300">
        <f>Recap!AU986</f>
        <v>0</v>
      </c>
      <c r="I981" s="300">
        <f>Recap!AV986</f>
        <v>0</v>
      </c>
      <c r="J981" s="300">
        <f>Recap!AW986</f>
        <v>0</v>
      </c>
      <c r="K981" s="301"/>
      <c r="L981" s="301"/>
      <c r="M981" s="301"/>
      <c r="N981" s="300">
        <f>Recap!BB986</f>
        <v>0</v>
      </c>
      <c r="O981" s="300">
        <f>Recap!BC986</f>
        <v>0</v>
      </c>
      <c r="P981" s="300">
        <f>Recap!BD986</f>
        <v>0</v>
      </c>
      <c r="Q981" s="300"/>
      <c r="R981" s="300"/>
      <c r="S981" s="300"/>
      <c r="T981" s="300">
        <f>Recap!BF986</f>
        <v>0</v>
      </c>
      <c r="U981" s="300">
        <f>Recap!BG986</f>
        <v>0</v>
      </c>
      <c r="V981" s="300">
        <f>Recap!BH986</f>
        <v>0</v>
      </c>
      <c r="W981" s="300"/>
      <c r="X981" s="300"/>
      <c r="Y981" s="300"/>
      <c r="Z981" s="298">
        <f>Recap!AO986</f>
        <v>0</v>
      </c>
      <c r="AA981" s="302"/>
      <c r="AB981" s="105"/>
      <c r="AC981" s="105"/>
      <c r="AD981" s="105"/>
    </row>
    <row r="982" spans="1:30" s="312" customFormat="1" x14ac:dyDescent="0.25">
      <c r="A982" s="299" t="str">
        <f>Recap!D987</f>
        <v>Dw_977</v>
      </c>
      <c r="B982" s="300">
        <f>Recap!AQ987</f>
        <v>0</v>
      </c>
      <c r="C982" s="300">
        <f>Recap!AR987</f>
        <v>0</v>
      </c>
      <c r="D982" s="300">
        <f>Recap!AS987</f>
        <v>0</v>
      </c>
      <c r="E982" s="301"/>
      <c r="F982" s="301"/>
      <c r="G982" s="301"/>
      <c r="H982" s="300">
        <f>Recap!AU987</f>
        <v>0</v>
      </c>
      <c r="I982" s="300">
        <f>Recap!AV987</f>
        <v>0</v>
      </c>
      <c r="J982" s="300">
        <f>Recap!AW987</f>
        <v>0</v>
      </c>
      <c r="K982" s="301"/>
      <c r="L982" s="301"/>
      <c r="M982" s="301"/>
      <c r="N982" s="300">
        <f>Recap!BB987</f>
        <v>0</v>
      </c>
      <c r="O982" s="300">
        <f>Recap!BC987</f>
        <v>0</v>
      </c>
      <c r="P982" s="300">
        <f>Recap!BD987</f>
        <v>0</v>
      </c>
      <c r="Q982" s="300"/>
      <c r="R982" s="300"/>
      <c r="S982" s="300"/>
      <c r="T982" s="300">
        <f>Recap!BF987</f>
        <v>0</v>
      </c>
      <c r="U982" s="300">
        <f>Recap!BG987</f>
        <v>0</v>
      </c>
      <c r="V982" s="300">
        <f>Recap!BH987</f>
        <v>0</v>
      </c>
      <c r="W982" s="300"/>
      <c r="X982" s="300"/>
      <c r="Y982" s="300"/>
      <c r="Z982" s="298">
        <f>Recap!AO987</f>
        <v>0</v>
      </c>
      <c r="AA982" s="302"/>
      <c r="AB982" s="105"/>
      <c r="AC982" s="105"/>
      <c r="AD982" s="105"/>
    </row>
    <row r="983" spans="1:30" s="312" customFormat="1" ht="15.75" customHeight="1" x14ac:dyDescent="0.25">
      <c r="A983" s="299" t="str">
        <f>Recap!D988</f>
        <v>Dw_978</v>
      </c>
      <c r="B983" s="300">
        <f>Recap!AQ988</f>
        <v>0</v>
      </c>
      <c r="C983" s="300">
        <f>Recap!AR988</f>
        <v>0</v>
      </c>
      <c r="D983" s="300">
        <f>Recap!AS988</f>
        <v>0</v>
      </c>
      <c r="E983" s="301"/>
      <c r="F983" s="301"/>
      <c r="G983" s="301"/>
      <c r="H983" s="300">
        <f>Recap!AU988</f>
        <v>0</v>
      </c>
      <c r="I983" s="300">
        <f>Recap!AV988</f>
        <v>0</v>
      </c>
      <c r="J983" s="300">
        <f>Recap!AW988</f>
        <v>0</v>
      </c>
      <c r="K983" s="301"/>
      <c r="L983" s="301"/>
      <c r="M983" s="301"/>
      <c r="N983" s="300">
        <f>Recap!BB988</f>
        <v>0</v>
      </c>
      <c r="O983" s="300">
        <f>Recap!BC988</f>
        <v>0</v>
      </c>
      <c r="P983" s="300">
        <f>Recap!BD988</f>
        <v>0</v>
      </c>
      <c r="Q983" s="300"/>
      <c r="R983" s="300"/>
      <c r="S983" s="300"/>
      <c r="T983" s="300">
        <f>Recap!BF988</f>
        <v>0</v>
      </c>
      <c r="U983" s="300">
        <f>Recap!BG988</f>
        <v>0</v>
      </c>
      <c r="V983" s="300">
        <f>Recap!BH988</f>
        <v>0</v>
      </c>
      <c r="W983" s="300"/>
      <c r="X983" s="300"/>
      <c r="Y983" s="300"/>
      <c r="Z983" s="298">
        <f>Recap!AO988</f>
        <v>0</v>
      </c>
      <c r="AA983" s="302"/>
      <c r="AB983" s="105"/>
      <c r="AC983" s="105"/>
      <c r="AD983" s="105"/>
    </row>
    <row r="984" spans="1:30" s="312" customFormat="1" x14ac:dyDescent="0.25">
      <c r="A984" s="299" t="str">
        <f>Recap!D989</f>
        <v>Dw_979</v>
      </c>
      <c r="B984" s="300">
        <f>Recap!AQ989</f>
        <v>0</v>
      </c>
      <c r="C984" s="300">
        <f>Recap!AR989</f>
        <v>0</v>
      </c>
      <c r="D984" s="300">
        <f>Recap!AS989</f>
        <v>0</v>
      </c>
      <c r="E984" s="301"/>
      <c r="F984" s="301"/>
      <c r="G984" s="301"/>
      <c r="H984" s="300">
        <f>Recap!AU989</f>
        <v>0</v>
      </c>
      <c r="I984" s="300">
        <f>Recap!AV989</f>
        <v>0</v>
      </c>
      <c r="J984" s="300">
        <f>Recap!AW989</f>
        <v>0</v>
      </c>
      <c r="K984" s="301"/>
      <c r="L984" s="301"/>
      <c r="M984" s="301"/>
      <c r="N984" s="300">
        <f>Recap!BB989</f>
        <v>0</v>
      </c>
      <c r="O984" s="300">
        <f>Recap!BC989</f>
        <v>0</v>
      </c>
      <c r="P984" s="300">
        <f>Recap!BD989</f>
        <v>0</v>
      </c>
      <c r="Q984" s="300"/>
      <c r="R984" s="300"/>
      <c r="S984" s="300"/>
      <c r="T984" s="300">
        <f>Recap!BF989</f>
        <v>0</v>
      </c>
      <c r="U984" s="300">
        <f>Recap!BG989</f>
        <v>0</v>
      </c>
      <c r="V984" s="300">
        <f>Recap!BH989</f>
        <v>0</v>
      </c>
      <c r="W984" s="300"/>
      <c r="X984" s="300"/>
      <c r="Y984" s="300"/>
      <c r="Z984" s="298">
        <f>Recap!AO989</f>
        <v>0</v>
      </c>
      <c r="AA984" s="302"/>
      <c r="AB984" s="105"/>
      <c r="AC984" s="105"/>
      <c r="AD984" s="105"/>
    </row>
    <row r="985" spans="1:30" s="312" customFormat="1" x14ac:dyDescent="0.25">
      <c r="A985" s="299" t="str">
        <f>Recap!D990</f>
        <v>Dw_980</v>
      </c>
      <c r="B985" s="300">
        <f>Recap!AQ990</f>
        <v>0</v>
      </c>
      <c r="C985" s="300">
        <f>Recap!AR990</f>
        <v>0</v>
      </c>
      <c r="D985" s="300">
        <f>Recap!AS990</f>
        <v>0</v>
      </c>
      <c r="E985" s="301"/>
      <c r="F985" s="301"/>
      <c r="G985" s="301"/>
      <c r="H985" s="300">
        <f>Recap!AU990</f>
        <v>0</v>
      </c>
      <c r="I985" s="300">
        <f>Recap!AV990</f>
        <v>0</v>
      </c>
      <c r="J985" s="300">
        <f>Recap!AW990</f>
        <v>0</v>
      </c>
      <c r="K985" s="301"/>
      <c r="L985" s="301"/>
      <c r="M985" s="301"/>
      <c r="N985" s="300">
        <f>Recap!BB990</f>
        <v>0</v>
      </c>
      <c r="O985" s="300">
        <f>Recap!BC990</f>
        <v>0</v>
      </c>
      <c r="P985" s="300">
        <f>Recap!BD990</f>
        <v>0</v>
      </c>
      <c r="Q985" s="300"/>
      <c r="R985" s="300"/>
      <c r="S985" s="300"/>
      <c r="T985" s="300">
        <f>Recap!BF990</f>
        <v>0</v>
      </c>
      <c r="U985" s="300">
        <f>Recap!BG990</f>
        <v>0</v>
      </c>
      <c r="V985" s="300">
        <f>Recap!BH990</f>
        <v>0</v>
      </c>
      <c r="W985" s="300"/>
      <c r="X985" s="300"/>
      <c r="Y985" s="300"/>
      <c r="Z985" s="298">
        <f>Recap!AO990</f>
        <v>0</v>
      </c>
      <c r="AA985" s="302"/>
      <c r="AB985" s="105"/>
      <c r="AC985" s="105"/>
      <c r="AD985" s="105"/>
    </row>
    <row r="986" spans="1:30" s="312" customFormat="1" x14ac:dyDescent="0.25">
      <c r="A986" s="299" t="str">
        <f>Recap!D991</f>
        <v>Dw_981</v>
      </c>
      <c r="B986" s="300">
        <f>Recap!AQ991</f>
        <v>0</v>
      </c>
      <c r="C986" s="300">
        <f>Recap!AR991</f>
        <v>0</v>
      </c>
      <c r="D986" s="300">
        <f>Recap!AS991</f>
        <v>0</v>
      </c>
      <c r="E986" s="301"/>
      <c r="F986" s="301"/>
      <c r="G986" s="301"/>
      <c r="H986" s="300">
        <f>Recap!AU991</f>
        <v>0</v>
      </c>
      <c r="I986" s="300">
        <f>Recap!AV991</f>
        <v>0</v>
      </c>
      <c r="J986" s="300">
        <f>Recap!AW991</f>
        <v>0</v>
      </c>
      <c r="K986" s="301"/>
      <c r="L986" s="301"/>
      <c r="M986" s="301"/>
      <c r="N986" s="300">
        <f>Recap!BB991</f>
        <v>0</v>
      </c>
      <c r="O986" s="300">
        <f>Recap!BC991</f>
        <v>0</v>
      </c>
      <c r="P986" s="300">
        <f>Recap!BD991</f>
        <v>0</v>
      </c>
      <c r="Q986" s="300"/>
      <c r="R986" s="300"/>
      <c r="S986" s="300"/>
      <c r="T986" s="300">
        <f>Recap!BF991</f>
        <v>0</v>
      </c>
      <c r="U986" s="300">
        <f>Recap!BG991</f>
        <v>0</v>
      </c>
      <c r="V986" s="300">
        <f>Recap!BH991</f>
        <v>0</v>
      </c>
      <c r="W986" s="300"/>
      <c r="X986" s="300"/>
      <c r="Y986" s="300"/>
      <c r="Z986" s="298">
        <f>Recap!AO991</f>
        <v>0</v>
      </c>
      <c r="AA986" s="302"/>
      <c r="AB986" s="105"/>
      <c r="AC986" s="105"/>
      <c r="AD986" s="105"/>
    </row>
    <row r="987" spans="1:30" s="312" customFormat="1" x14ac:dyDescent="0.25">
      <c r="A987" s="299" t="str">
        <f>Recap!D992</f>
        <v>Dw_982</v>
      </c>
      <c r="B987" s="300">
        <f>Recap!AQ992</f>
        <v>0</v>
      </c>
      <c r="C987" s="300">
        <f>Recap!AR992</f>
        <v>0</v>
      </c>
      <c r="D987" s="300">
        <f>Recap!AS992</f>
        <v>0</v>
      </c>
      <c r="E987" s="301"/>
      <c r="F987" s="301"/>
      <c r="G987" s="301"/>
      <c r="H987" s="300">
        <f>Recap!AU992</f>
        <v>0</v>
      </c>
      <c r="I987" s="300">
        <f>Recap!AV992</f>
        <v>0</v>
      </c>
      <c r="J987" s="300">
        <f>Recap!AW992</f>
        <v>0</v>
      </c>
      <c r="K987" s="301"/>
      <c r="L987" s="301"/>
      <c r="M987" s="301"/>
      <c r="N987" s="300">
        <f>Recap!BB992</f>
        <v>0</v>
      </c>
      <c r="O987" s="300">
        <f>Recap!BC992</f>
        <v>0</v>
      </c>
      <c r="P987" s="300">
        <f>Recap!BD992</f>
        <v>0</v>
      </c>
      <c r="Q987" s="300"/>
      <c r="R987" s="300"/>
      <c r="S987" s="300"/>
      <c r="T987" s="300">
        <f>Recap!BF992</f>
        <v>0</v>
      </c>
      <c r="U987" s="300">
        <f>Recap!BG992</f>
        <v>0</v>
      </c>
      <c r="V987" s="300">
        <f>Recap!BH992</f>
        <v>0</v>
      </c>
      <c r="W987" s="300"/>
      <c r="X987" s="300"/>
      <c r="Y987" s="300"/>
      <c r="Z987" s="298">
        <f>Recap!AO992</f>
        <v>0</v>
      </c>
      <c r="AA987" s="302"/>
      <c r="AB987" s="105"/>
      <c r="AC987" s="105"/>
      <c r="AD987" s="105"/>
    </row>
    <row r="988" spans="1:30" s="312" customFormat="1" x14ac:dyDescent="0.25">
      <c r="A988" s="299" t="str">
        <f>Recap!D993</f>
        <v>Dw_983</v>
      </c>
      <c r="B988" s="300">
        <f>Recap!AQ993</f>
        <v>0</v>
      </c>
      <c r="C988" s="300">
        <f>Recap!AR993</f>
        <v>0</v>
      </c>
      <c r="D988" s="300">
        <f>Recap!AS993</f>
        <v>0</v>
      </c>
      <c r="E988" s="301"/>
      <c r="F988" s="301"/>
      <c r="G988" s="301"/>
      <c r="H988" s="300">
        <f>Recap!AU993</f>
        <v>0</v>
      </c>
      <c r="I988" s="300">
        <f>Recap!AV993</f>
        <v>0</v>
      </c>
      <c r="J988" s="300">
        <f>Recap!AW993</f>
        <v>0</v>
      </c>
      <c r="K988" s="301"/>
      <c r="L988" s="301"/>
      <c r="M988" s="301"/>
      <c r="N988" s="300">
        <f>Recap!BB993</f>
        <v>0</v>
      </c>
      <c r="O988" s="300">
        <f>Recap!BC993</f>
        <v>0</v>
      </c>
      <c r="P988" s="300">
        <f>Recap!BD993</f>
        <v>0</v>
      </c>
      <c r="Q988" s="300"/>
      <c r="R988" s="300"/>
      <c r="S988" s="300"/>
      <c r="T988" s="300">
        <f>Recap!BF993</f>
        <v>0</v>
      </c>
      <c r="U988" s="300">
        <f>Recap!BG993</f>
        <v>0</v>
      </c>
      <c r="V988" s="300">
        <f>Recap!BH993</f>
        <v>0</v>
      </c>
      <c r="W988" s="300"/>
      <c r="X988" s="300"/>
      <c r="Y988" s="300"/>
      <c r="Z988" s="298">
        <f>Recap!AO993</f>
        <v>0</v>
      </c>
      <c r="AA988" s="302"/>
      <c r="AB988" s="105"/>
      <c r="AC988" s="105"/>
      <c r="AD988" s="105"/>
    </row>
    <row r="989" spans="1:30" s="312" customFormat="1" x14ac:dyDescent="0.25">
      <c r="A989" s="299" t="str">
        <f>Recap!D994</f>
        <v>Dw_984</v>
      </c>
      <c r="B989" s="300">
        <f>Recap!AQ994</f>
        <v>0</v>
      </c>
      <c r="C989" s="300">
        <f>Recap!AR994</f>
        <v>0</v>
      </c>
      <c r="D989" s="300">
        <f>Recap!AS994</f>
        <v>0</v>
      </c>
      <c r="E989" s="301"/>
      <c r="F989" s="301"/>
      <c r="G989" s="301"/>
      <c r="H989" s="300">
        <f>Recap!AU994</f>
        <v>0</v>
      </c>
      <c r="I989" s="300">
        <f>Recap!AV994</f>
        <v>0</v>
      </c>
      <c r="J989" s="300">
        <f>Recap!AW994</f>
        <v>0</v>
      </c>
      <c r="K989" s="301"/>
      <c r="L989" s="301"/>
      <c r="M989" s="301"/>
      <c r="N989" s="300">
        <f>Recap!BB994</f>
        <v>0</v>
      </c>
      <c r="O989" s="300">
        <f>Recap!BC994</f>
        <v>0</v>
      </c>
      <c r="P989" s="300">
        <f>Recap!BD994</f>
        <v>0</v>
      </c>
      <c r="Q989" s="300"/>
      <c r="R989" s="300"/>
      <c r="S989" s="300"/>
      <c r="T989" s="300">
        <f>Recap!BF994</f>
        <v>0</v>
      </c>
      <c r="U989" s="300">
        <f>Recap!BG994</f>
        <v>0</v>
      </c>
      <c r="V989" s="300">
        <f>Recap!BH994</f>
        <v>0</v>
      </c>
      <c r="W989" s="300"/>
      <c r="X989" s="300"/>
      <c r="Y989" s="300"/>
      <c r="Z989" s="298">
        <f>Recap!AO994</f>
        <v>0</v>
      </c>
      <c r="AA989" s="302"/>
      <c r="AB989" s="105"/>
      <c r="AC989" s="105"/>
      <c r="AD989" s="105"/>
    </row>
    <row r="990" spans="1:30" s="312" customFormat="1" x14ac:dyDescent="0.25">
      <c r="A990" s="299" t="str">
        <f>Recap!D995</f>
        <v>Dw_985</v>
      </c>
      <c r="B990" s="300">
        <f>Recap!AQ995</f>
        <v>0</v>
      </c>
      <c r="C990" s="300">
        <f>Recap!AR995</f>
        <v>0</v>
      </c>
      <c r="D990" s="300">
        <f>Recap!AS995</f>
        <v>0</v>
      </c>
      <c r="E990" s="301"/>
      <c r="F990" s="301"/>
      <c r="G990" s="301"/>
      <c r="H990" s="300">
        <f>Recap!AU995</f>
        <v>0</v>
      </c>
      <c r="I990" s="300">
        <f>Recap!AV995</f>
        <v>0</v>
      </c>
      <c r="J990" s="300">
        <f>Recap!AW995</f>
        <v>0</v>
      </c>
      <c r="K990" s="301"/>
      <c r="L990" s="301"/>
      <c r="M990" s="301"/>
      <c r="N990" s="300">
        <f>Recap!BB995</f>
        <v>0</v>
      </c>
      <c r="O990" s="300">
        <f>Recap!BC995</f>
        <v>0</v>
      </c>
      <c r="P990" s="300">
        <f>Recap!BD995</f>
        <v>0</v>
      </c>
      <c r="Q990" s="300"/>
      <c r="R990" s="300"/>
      <c r="S990" s="300"/>
      <c r="T990" s="300">
        <f>Recap!BF995</f>
        <v>0</v>
      </c>
      <c r="U990" s="300">
        <f>Recap!BG995</f>
        <v>0</v>
      </c>
      <c r="V990" s="300">
        <f>Recap!BH995</f>
        <v>0</v>
      </c>
      <c r="W990" s="300"/>
      <c r="X990" s="300"/>
      <c r="Y990" s="300"/>
      <c r="Z990" s="298">
        <f>Recap!AO995</f>
        <v>0</v>
      </c>
      <c r="AA990" s="302"/>
      <c r="AB990" s="105"/>
      <c r="AC990" s="105"/>
      <c r="AD990" s="105"/>
    </row>
    <row r="991" spans="1:30" s="312" customFormat="1" x14ac:dyDescent="0.25">
      <c r="A991" s="299" t="str">
        <f>Recap!D996</f>
        <v>Dw_986</v>
      </c>
      <c r="B991" s="300">
        <f>Recap!AQ996</f>
        <v>0</v>
      </c>
      <c r="C991" s="300">
        <f>Recap!AR996</f>
        <v>0</v>
      </c>
      <c r="D991" s="300">
        <f>Recap!AS996</f>
        <v>0</v>
      </c>
      <c r="E991" s="301"/>
      <c r="F991" s="301"/>
      <c r="G991" s="301"/>
      <c r="H991" s="300">
        <f>Recap!AU996</f>
        <v>0</v>
      </c>
      <c r="I991" s="300">
        <f>Recap!AV996</f>
        <v>0</v>
      </c>
      <c r="J991" s="300">
        <f>Recap!AW996</f>
        <v>0</v>
      </c>
      <c r="K991" s="301"/>
      <c r="L991" s="301"/>
      <c r="M991" s="301"/>
      <c r="N991" s="300">
        <f>Recap!BB996</f>
        <v>0</v>
      </c>
      <c r="O991" s="300">
        <f>Recap!BC996</f>
        <v>0</v>
      </c>
      <c r="P991" s="300">
        <f>Recap!BD996</f>
        <v>0</v>
      </c>
      <c r="Q991" s="300"/>
      <c r="R991" s="300"/>
      <c r="S991" s="300"/>
      <c r="T991" s="300">
        <f>Recap!BF996</f>
        <v>0</v>
      </c>
      <c r="U991" s="300">
        <f>Recap!BG996</f>
        <v>0</v>
      </c>
      <c r="V991" s="300">
        <f>Recap!BH996</f>
        <v>0</v>
      </c>
      <c r="W991" s="300"/>
      <c r="X991" s="300"/>
      <c r="Y991" s="300"/>
      <c r="Z991" s="298">
        <f>Recap!AO996</f>
        <v>0</v>
      </c>
      <c r="AA991" s="302"/>
      <c r="AB991" s="105"/>
      <c r="AC991" s="105"/>
      <c r="AD991" s="105"/>
    </row>
    <row r="992" spans="1:30" s="312" customFormat="1" ht="15.75" customHeight="1" x14ac:dyDescent="0.25">
      <c r="A992" s="299" t="str">
        <f>Recap!D997</f>
        <v>Dw_987</v>
      </c>
      <c r="B992" s="300">
        <f>Recap!AQ997</f>
        <v>0</v>
      </c>
      <c r="C992" s="300">
        <f>Recap!AR997</f>
        <v>0</v>
      </c>
      <c r="D992" s="300">
        <f>Recap!AS997</f>
        <v>0</v>
      </c>
      <c r="E992" s="301"/>
      <c r="F992" s="301"/>
      <c r="G992" s="301"/>
      <c r="H992" s="300">
        <f>Recap!AU997</f>
        <v>0</v>
      </c>
      <c r="I992" s="300">
        <f>Recap!AV997</f>
        <v>0</v>
      </c>
      <c r="J992" s="300">
        <f>Recap!AW997</f>
        <v>0</v>
      </c>
      <c r="K992" s="301"/>
      <c r="L992" s="301"/>
      <c r="M992" s="301"/>
      <c r="N992" s="300">
        <f>Recap!BB997</f>
        <v>0</v>
      </c>
      <c r="O992" s="300">
        <f>Recap!BC997</f>
        <v>0</v>
      </c>
      <c r="P992" s="300">
        <f>Recap!BD997</f>
        <v>0</v>
      </c>
      <c r="Q992" s="300"/>
      <c r="R992" s="300"/>
      <c r="S992" s="300"/>
      <c r="T992" s="300">
        <f>Recap!BF997</f>
        <v>0</v>
      </c>
      <c r="U992" s="300">
        <f>Recap!BG997</f>
        <v>0</v>
      </c>
      <c r="V992" s="300">
        <f>Recap!BH997</f>
        <v>0</v>
      </c>
      <c r="W992" s="300"/>
      <c r="X992" s="300"/>
      <c r="Y992" s="300"/>
      <c r="Z992" s="298">
        <f>Recap!AO997</f>
        <v>0</v>
      </c>
      <c r="AA992" s="302"/>
      <c r="AB992" s="105"/>
      <c r="AC992" s="105"/>
      <c r="AD992" s="105"/>
    </row>
    <row r="993" spans="1:30" s="312" customFormat="1" x14ac:dyDescent="0.25">
      <c r="A993" s="299" t="str">
        <f>Recap!D998</f>
        <v>Dw_988</v>
      </c>
      <c r="B993" s="300">
        <f>Recap!AQ998</f>
        <v>0</v>
      </c>
      <c r="C993" s="300">
        <f>Recap!AR998</f>
        <v>0</v>
      </c>
      <c r="D993" s="300">
        <f>Recap!AS998</f>
        <v>0</v>
      </c>
      <c r="E993" s="301"/>
      <c r="F993" s="301"/>
      <c r="G993" s="301"/>
      <c r="H993" s="300">
        <f>Recap!AU998</f>
        <v>0</v>
      </c>
      <c r="I993" s="300">
        <f>Recap!AV998</f>
        <v>0</v>
      </c>
      <c r="J993" s="300">
        <f>Recap!AW998</f>
        <v>0</v>
      </c>
      <c r="K993" s="301"/>
      <c r="L993" s="301"/>
      <c r="M993" s="301"/>
      <c r="N993" s="300">
        <f>Recap!BB998</f>
        <v>0</v>
      </c>
      <c r="O993" s="300">
        <f>Recap!BC998</f>
        <v>0</v>
      </c>
      <c r="P993" s="300">
        <f>Recap!BD998</f>
        <v>0</v>
      </c>
      <c r="Q993" s="300"/>
      <c r="R993" s="300"/>
      <c r="S993" s="300"/>
      <c r="T993" s="300">
        <f>Recap!BF998</f>
        <v>0</v>
      </c>
      <c r="U993" s="300">
        <f>Recap!BG998</f>
        <v>0</v>
      </c>
      <c r="V993" s="300">
        <f>Recap!BH998</f>
        <v>0</v>
      </c>
      <c r="W993" s="300"/>
      <c r="X993" s="300"/>
      <c r="Y993" s="300"/>
      <c r="Z993" s="298">
        <f>Recap!AO998</f>
        <v>0</v>
      </c>
      <c r="AA993" s="302"/>
      <c r="AB993" s="105"/>
      <c r="AC993" s="105"/>
      <c r="AD993" s="105"/>
    </row>
    <row r="994" spans="1:30" s="312" customFormat="1" ht="15.75" customHeight="1" x14ac:dyDescent="0.25">
      <c r="A994" s="299" t="str">
        <f>Recap!D999</f>
        <v>Dw_989</v>
      </c>
      <c r="B994" s="300">
        <f>Recap!AQ999</f>
        <v>0</v>
      </c>
      <c r="C994" s="300">
        <f>Recap!AR999</f>
        <v>0</v>
      </c>
      <c r="D994" s="300">
        <f>Recap!AS999</f>
        <v>0</v>
      </c>
      <c r="E994" s="301"/>
      <c r="F994" s="301"/>
      <c r="G994" s="301"/>
      <c r="H994" s="300">
        <f>Recap!AU999</f>
        <v>0</v>
      </c>
      <c r="I994" s="300">
        <f>Recap!AV999</f>
        <v>0</v>
      </c>
      <c r="J994" s="300">
        <f>Recap!AW999</f>
        <v>0</v>
      </c>
      <c r="K994" s="301"/>
      <c r="L994" s="301"/>
      <c r="M994" s="301"/>
      <c r="N994" s="300">
        <f>Recap!BB999</f>
        <v>0</v>
      </c>
      <c r="O994" s="300">
        <f>Recap!BC999</f>
        <v>0</v>
      </c>
      <c r="P994" s="300">
        <f>Recap!BD999</f>
        <v>0</v>
      </c>
      <c r="Q994" s="300"/>
      <c r="R994" s="300"/>
      <c r="S994" s="300"/>
      <c r="T994" s="300">
        <f>Recap!BF999</f>
        <v>0</v>
      </c>
      <c r="U994" s="300">
        <f>Recap!BG999</f>
        <v>0</v>
      </c>
      <c r="V994" s="300">
        <f>Recap!BH999</f>
        <v>0</v>
      </c>
      <c r="W994" s="300"/>
      <c r="X994" s="300"/>
      <c r="Y994" s="300"/>
      <c r="Z994" s="298">
        <f>Recap!AO999</f>
        <v>0</v>
      </c>
      <c r="AA994" s="302"/>
      <c r="AB994" s="105"/>
      <c r="AC994" s="105"/>
      <c r="AD994" s="105"/>
    </row>
    <row r="995" spans="1:30" s="312" customFormat="1" x14ac:dyDescent="0.25">
      <c r="A995" s="299" t="str">
        <f>Recap!D1000</f>
        <v>Dw_990</v>
      </c>
      <c r="B995" s="300">
        <f>Recap!AQ1000</f>
        <v>0</v>
      </c>
      <c r="C995" s="300">
        <f>Recap!AR1000</f>
        <v>0</v>
      </c>
      <c r="D995" s="300">
        <f>Recap!AS1000</f>
        <v>0</v>
      </c>
      <c r="E995" s="301"/>
      <c r="F995" s="301"/>
      <c r="G995" s="301"/>
      <c r="H995" s="300">
        <f>Recap!AU1000</f>
        <v>0</v>
      </c>
      <c r="I995" s="300">
        <f>Recap!AV1000</f>
        <v>0</v>
      </c>
      <c r="J995" s="300">
        <f>Recap!AW1000</f>
        <v>0</v>
      </c>
      <c r="K995" s="301"/>
      <c r="L995" s="301"/>
      <c r="M995" s="301"/>
      <c r="N995" s="300">
        <f>Recap!BB1000</f>
        <v>0</v>
      </c>
      <c r="O995" s="300">
        <f>Recap!BC1000</f>
        <v>0</v>
      </c>
      <c r="P995" s="300">
        <f>Recap!BD1000</f>
        <v>0</v>
      </c>
      <c r="Q995" s="300"/>
      <c r="R995" s="300"/>
      <c r="S995" s="300"/>
      <c r="T995" s="300">
        <f>Recap!BF1000</f>
        <v>0</v>
      </c>
      <c r="U995" s="300">
        <f>Recap!BG1000</f>
        <v>0</v>
      </c>
      <c r="V995" s="300">
        <f>Recap!BH1000</f>
        <v>0</v>
      </c>
      <c r="W995" s="300"/>
      <c r="X995" s="300"/>
      <c r="Y995" s="300"/>
      <c r="Z995" s="298">
        <f>Recap!AO1000</f>
        <v>0</v>
      </c>
      <c r="AA995" s="302"/>
      <c r="AB995" s="105"/>
      <c r="AC995" s="105"/>
      <c r="AD995" s="105"/>
    </row>
    <row r="996" spans="1:30" s="312" customFormat="1" ht="15.75" customHeight="1" x14ac:dyDescent="0.25">
      <c r="A996" s="299" t="str">
        <f>Recap!D1001</f>
        <v>Dw_991</v>
      </c>
      <c r="B996" s="300">
        <f>Recap!AQ1001</f>
        <v>0</v>
      </c>
      <c r="C996" s="300">
        <f>Recap!AR1001</f>
        <v>0</v>
      </c>
      <c r="D996" s="300">
        <f>Recap!AS1001</f>
        <v>0</v>
      </c>
      <c r="E996" s="301"/>
      <c r="F996" s="301"/>
      <c r="G996" s="301"/>
      <c r="H996" s="300">
        <f>Recap!AU1001</f>
        <v>0</v>
      </c>
      <c r="I996" s="300">
        <f>Recap!AV1001</f>
        <v>0</v>
      </c>
      <c r="J996" s="300">
        <f>Recap!AW1001</f>
        <v>0</v>
      </c>
      <c r="K996" s="301"/>
      <c r="L996" s="301"/>
      <c r="M996" s="301"/>
      <c r="N996" s="300">
        <f>Recap!BB1001</f>
        <v>0</v>
      </c>
      <c r="O996" s="300">
        <f>Recap!BC1001</f>
        <v>0</v>
      </c>
      <c r="P996" s="300">
        <f>Recap!BD1001</f>
        <v>0</v>
      </c>
      <c r="Q996" s="300"/>
      <c r="R996" s="300"/>
      <c r="S996" s="300"/>
      <c r="T996" s="300">
        <f>Recap!BF1001</f>
        <v>0</v>
      </c>
      <c r="U996" s="300">
        <f>Recap!BG1001</f>
        <v>0</v>
      </c>
      <c r="V996" s="300">
        <f>Recap!BH1001</f>
        <v>0</v>
      </c>
      <c r="W996" s="300"/>
      <c r="X996" s="300"/>
      <c r="Y996" s="300"/>
      <c r="Z996" s="298">
        <f>Recap!AO1001</f>
        <v>0</v>
      </c>
      <c r="AA996" s="302"/>
      <c r="AB996" s="105"/>
      <c r="AC996" s="105"/>
      <c r="AD996" s="105"/>
    </row>
    <row r="997" spans="1:30" s="312" customFormat="1" x14ac:dyDescent="0.25">
      <c r="A997" s="299" t="str">
        <f>Recap!D1002</f>
        <v>Dw_992</v>
      </c>
      <c r="B997" s="300">
        <f>Recap!AQ1002</f>
        <v>0</v>
      </c>
      <c r="C997" s="300">
        <f>Recap!AR1002</f>
        <v>0</v>
      </c>
      <c r="D997" s="300">
        <f>Recap!AS1002</f>
        <v>0</v>
      </c>
      <c r="E997" s="301"/>
      <c r="F997" s="301"/>
      <c r="G997" s="301"/>
      <c r="H997" s="300">
        <f>Recap!AU1002</f>
        <v>0</v>
      </c>
      <c r="I997" s="300">
        <f>Recap!AV1002</f>
        <v>0</v>
      </c>
      <c r="J997" s="300">
        <f>Recap!AW1002</f>
        <v>0</v>
      </c>
      <c r="K997" s="301"/>
      <c r="L997" s="301"/>
      <c r="M997" s="301"/>
      <c r="N997" s="300">
        <f>Recap!BB1002</f>
        <v>0</v>
      </c>
      <c r="O997" s="300">
        <f>Recap!BC1002</f>
        <v>0</v>
      </c>
      <c r="P997" s="300">
        <f>Recap!BD1002</f>
        <v>0</v>
      </c>
      <c r="Q997" s="300"/>
      <c r="R997" s="300"/>
      <c r="S997" s="300"/>
      <c r="T997" s="300">
        <f>Recap!BF1002</f>
        <v>0</v>
      </c>
      <c r="U997" s="300">
        <f>Recap!BG1002</f>
        <v>0</v>
      </c>
      <c r="V997" s="300">
        <f>Recap!BH1002</f>
        <v>0</v>
      </c>
      <c r="W997" s="300"/>
      <c r="X997" s="300"/>
      <c r="Y997" s="300"/>
      <c r="Z997" s="298">
        <f>Recap!AO1002</f>
        <v>0</v>
      </c>
      <c r="AA997" s="302"/>
      <c r="AB997" s="105"/>
      <c r="AC997" s="105"/>
      <c r="AD997" s="105"/>
    </row>
    <row r="998" spans="1:30" s="312" customFormat="1" x14ac:dyDescent="0.25">
      <c r="A998" s="299" t="str">
        <f>Recap!D1003</f>
        <v>Dw_993</v>
      </c>
      <c r="B998" s="300">
        <f>Recap!AQ1003</f>
        <v>0</v>
      </c>
      <c r="C998" s="300">
        <f>Recap!AR1003</f>
        <v>0</v>
      </c>
      <c r="D998" s="300">
        <f>Recap!AS1003</f>
        <v>0</v>
      </c>
      <c r="E998" s="301"/>
      <c r="F998" s="301"/>
      <c r="G998" s="301"/>
      <c r="H998" s="300">
        <f>Recap!AU1003</f>
        <v>0</v>
      </c>
      <c r="I998" s="300">
        <f>Recap!AV1003</f>
        <v>0</v>
      </c>
      <c r="J998" s="300">
        <f>Recap!AW1003</f>
        <v>0</v>
      </c>
      <c r="K998" s="301"/>
      <c r="L998" s="301"/>
      <c r="M998" s="301"/>
      <c r="N998" s="300">
        <f>Recap!BB1003</f>
        <v>0</v>
      </c>
      <c r="O998" s="300">
        <f>Recap!BC1003</f>
        <v>0</v>
      </c>
      <c r="P998" s="300">
        <f>Recap!BD1003</f>
        <v>0</v>
      </c>
      <c r="Q998" s="300"/>
      <c r="R998" s="300"/>
      <c r="S998" s="300"/>
      <c r="T998" s="300">
        <f>Recap!BF1003</f>
        <v>0</v>
      </c>
      <c r="U998" s="300">
        <f>Recap!BG1003</f>
        <v>0</v>
      </c>
      <c r="V998" s="300">
        <f>Recap!BH1003</f>
        <v>0</v>
      </c>
      <c r="W998" s="300"/>
      <c r="X998" s="300"/>
      <c r="Y998" s="300"/>
      <c r="Z998" s="298">
        <f>Recap!AO1003</f>
        <v>0</v>
      </c>
      <c r="AA998" s="302"/>
      <c r="AB998" s="105"/>
      <c r="AC998" s="105"/>
      <c r="AD998" s="105"/>
    </row>
    <row r="999" spans="1:30" s="312" customFormat="1" x14ac:dyDescent="0.25">
      <c r="A999" s="299" t="str">
        <f>Recap!D1004</f>
        <v>Dw_994</v>
      </c>
      <c r="B999" s="300">
        <f>Recap!AQ1004</f>
        <v>0</v>
      </c>
      <c r="C999" s="300">
        <f>Recap!AR1004</f>
        <v>0</v>
      </c>
      <c r="D999" s="300">
        <f>Recap!AS1004</f>
        <v>0</v>
      </c>
      <c r="E999" s="301"/>
      <c r="F999" s="301"/>
      <c r="G999" s="301"/>
      <c r="H999" s="300">
        <f>Recap!AU1004</f>
        <v>0</v>
      </c>
      <c r="I999" s="300">
        <f>Recap!AV1004</f>
        <v>0</v>
      </c>
      <c r="J999" s="300">
        <f>Recap!AW1004</f>
        <v>0</v>
      </c>
      <c r="K999" s="301"/>
      <c r="L999" s="301"/>
      <c r="M999" s="301"/>
      <c r="N999" s="300">
        <f>Recap!BB1004</f>
        <v>0</v>
      </c>
      <c r="O999" s="300">
        <f>Recap!BC1004</f>
        <v>0</v>
      </c>
      <c r="P999" s="300">
        <f>Recap!BD1004</f>
        <v>0</v>
      </c>
      <c r="Q999" s="300"/>
      <c r="R999" s="300"/>
      <c r="S999" s="300"/>
      <c r="T999" s="300">
        <f>Recap!BF1004</f>
        <v>0</v>
      </c>
      <c r="U999" s="300">
        <f>Recap!BG1004</f>
        <v>0</v>
      </c>
      <c r="V999" s="300">
        <f>Recap!BH1004</f>
        <v>0</v>
      </c>
      <c r="W999" s="300"/>
      <c r="X999" s="300"/>
      <c r="Y999" s="300"/>
      <c r="Z999" s="298">
        <f>Recap!AO1004</f>
        <v>0</v>
      </c>
      <c r="AA999" s="302"/>
      <c r="AB999" s="105"/>
      <c r="AC999" s="105"/>
      <c r="AD999" s="105"/>
    </row>
    <row r="1000" spans="1:30" s="312" customFormat="1" x14ac:dyDescent="0.25">
      <c r="A1000" s="299" t="str">
        <f>Recap!D1005</f>
        <v>Dw_995</v>
      </c>
      <c r="B1000" s="300">
        <f>Recap!AQ1005</f>
        <v>0</v>
      </c>
      <c r="C1000" s="300">
        <f>Recap!AR1005</f>
        <v>0</v>
      </c>
      <c r="D1000" s="300">
        <f>Recap!AS1005</f>
        <v>0</v>
      </c>
      <c r="E1000" s="301"/>
      <c r="F1000" s="301"/>
      <c r="G1000" s="301"/>
      <c r="H1000" s="300">
        <f>Recap!AU1005</f>
        <v>0</v>
      </c>
      <c r="I1000" s="300">
        <f>Recap!AV1005</f>
        <v>0</v>
      </c>
      <c r="J1000" s="300">
        <f>Recap!AW1005</f>
        <v>0</v>
      </c>
      <c r="K1000" s="301"/>
      <c r="L1000" s="301"/>
      <c r="M1000" s="301"/>
      <c r="N1000" s="300">
        <f>Recap!BB1005</f>
        <v>0</v>
      </c>
      <c r="O1000" s="300">
        <f>Recap!BC1005</f>
        <v>0</v>
      </c>
      <c r="P1000" s="300">
        <f>Recap!BD1005</f>
        <v>0</v>
      </c>
      <c r="Q1000" s="300"/>
      <c r="R1000" s="300"/>
      <c r="S1000" s="300"/>
      <c r="T1000" s="300">
        <f>Recap!BF1005</f>
        <v>0</v>
      </c>
      <c r="U1000" s="300">
        <f>Recap!BG1005</f>
        <v>0</v>
      </c>
      <c r="V1000" s="300">
        <f>Recap!BH1005</f>
        <v>0</v>
      </c>
      <c r="W1000" s="300"/>
      <c r="X1000" s="300"/>
      <c r="Y1000" s="300"/>
      <c r="Z1000" s="298">
        <f>Recap!AO1005</f>
        <v>0</v>
      </c>
      <c r="AA1000" s="302"/>
      <c r="AB1000" s="105"/>
      <c r="AC1000" s="105"/>
      <c r="AD1000" s="105"/>
    </row>
    <row r="1001" spans="1:30" s="312" customFormat="1" ht="15.75" customHeight="1" x14ac:dyDescent="0.25">
      <c r="A1001" s="299" t="str">
        <f>Recap!D1006</f>
        <v>Dw_996</v>
      </c>
      <c r="B1001" s="300">
        <f>Recap!AQ1006</f>
        <v>0</v>
      </c>
      <c r="C1001" s="300">
        <f>Recap!AR1006</f>
        <v>0</v>
      </c>
      <c r="D1001" s="300">
        <f>Recap!AS1006</f>
        <v>0</v>
      </c>
      <c r="E1001" s="301"/>
      <c r="F1001" s="301"/>
      <c r="G1001" s="301"/>
      <c r="H1001" s="300">
        <f>Recap!AU1006</f>
        <v>0</v>
      </c>
      <c r="I1001" s="300">
        <f>Recap!AV1006</f>
        <v>0</v>
      </c>
      <c r="J1001" s="300">
        <f>Recap!AW1006</f>
        <v>0</v>
      </c>
      <c r="K1001" s="301"/>
      <c r="L1001" s="301"/>
      <c r="M1001" s="301"/>
      <c r="N1001" s="300">
        <f>Recap!BB1006</f>
        <v>0</v>
      </c>
      <c r="O1001" s="300">
        <f>Recap!BC1006</f>
        <v>0</v>
      </c>
      <c r="P1001" s="300">
        <f>Recap!BD1006</f>
        <v>0</v>
      </c>
      <c r="Q1001" s="300"/>
      <c r="R1001" s="300"/>
      <c r="S1001" s="300"/>
      <c r="T1001" s="300">
        <f>Recap!BF1006</f>
        <v>0</v>
      </c>
      <c r="U1001" s="300">
        <f>Recap!BG1006</f>
        <v>0</v>
      </c>
      <c r="V1001" s="300">
        <f>Recap!BH1006</f>
        <v>0</v>
      </c>
      <c r="W1001" s="300"/>
      <c r="X1001" s="300"/>
      <c r="Y1001" s="300"/>
      <c r="Z1001" s="298">
        <f>Recap!AO1006</f>
        <v>0</v>
      </c>
      <c r="AA1001" s="302"/>
      <c r="AB1001" s="105"/>
      <c r="AC1001" s="105"/>
      <c r="AD1001" s="105"/>
    </row>
    <row r="1002" spans="1:30" s="312" customFormat="1" x14ac:dyDescent="0.25">
      <c r="A1002" s="299" t="str">
        <f>Recap!D1007</f>
        <v>Dw_997</v>
      </c>
      <c r="B1002" s="300">
        <f>Recap!AQ1007</f>
        <v>0</v>
      </c>
      <c r="C1002" s="300">
        <f>Recap!AR1007</f>
        <v>0</v>
      </c>
      <c r="D1002" s="300">
        <f>Recap!AS1007</f>
        <v>0</v>
      </c>
      <c r="E1002" s="301"/>
      <c r="F1002" s="301"/>
      <c r="G1002" s="301"/>
      <c r="H1002" s="300">
        <f>Recap!AU1007</f>
        <v>0</v>
      </c>
      <c r="I1002" s="300">
        <f>Recap!AV1007</f>
        <v>0</v>
      </c>
      <c r="J1002" s="300">
        <f>Recap!AW1007</f>
        <v>0</v>
      </c>
      <c r="K1002" s="301"/>
      <c r="L1002" s="301"/>
      <c r="M1002" s="301"/>
      <c r="N1002" s="300">
        <f>Recap!BB1007</f>
        <v>0</v>
      </c>
      <c r="O1002" s="300">
        <f>Recap!BC1007</f>
        <v>0</v>
      </c>
      <c r="P1002" s="300">
        <f>Recap!BD1007</f>
        <v>0</v>
      </c>
      <c r="Q1002" s="300"/>
      <c r="R1002" s="300"/>
      <c r="S1002" s="300"/>
      <c r="T1002" s="300">
        <f>Recap!BF1007</f>
        <v>0</v>
      </c>
      <c r="U1002" s="300">
        <f>Recap!BG1007</f>
        <v>0</v>
      </c>
      <c r="V1002" s="300">
        <f>Recap!BH1007</f>
        <v>0</v>
      </c>
      <c r="W1002" s="300"/>
      <c r="X1002" s="300"/>
      <c r="Y1002" s="300"/>
      <c r="Z1002" s="298">
        <f>Recap!AO1007</f>
        <v>0</v>
      </c>
      <c r="AA1002" s="302"/>
      <c r="AB1002" s="105"/>
      <c r="AC1002" s="105"/>
      <c r="AD1002" s="105"/>
    </row>
    <row r="1003" spans="1:30" s="312" customFormat="1" x14ac:dyDescent="0.25">
      <c r="A1003" s="299" t="str">
        <f>Recap!D1008</f>
        <v>Dw_998</v>
      </c>
      <c r="B1003" s="300">
        <f>Recap!AQ1008</f>
        <v>0</v>
      </c>
      <c r="C1003" s="300">
        <f>Recap!AR1008</f>
        <v>0</v>
      </c>
      <c r="D1003" s="300">
        <f>Recap!AS1008</f>
        <v>0</v>
      </c>
      <c r="E1003" s="301"/>
      <c r="F1003" s="301"/>
      <c r="G1003" s="301"/>
      <c r="H1003" s="300">
        <f>Recap!AU1008</f>
        <v>0</v>
      </c>
      <c r="I1003" s="300">
        <f>Recap!AV1008</f>
        <v>0</v>
      </c>
      <c r="J1003" s="300">
        <f>Recap!AW1008</f>
        <v>0</v>
      </c>
      <c r="K1003" s="301"/>
      <c r="L1003" s="301"/>
      <c r="M1003" s="301"/>
      <c r="N1003" s="300">
        <f>Recap!BB1008</f>
        <v>0</v>
      </c>
      <c r="O1003" s="300">
        <f>Recap!BC1008</f>
        <v>0</v>
      </c>
      <c r="P1003" s="300">
        <f>Recap!BD1008</f>
        <v>0</v>
      </c>
      <c r="Q1003" s="300"/>
      <c r="R1003" s="300"/>
      <c r="S1003" s="300"/>
      <c r="T1003" s="300">
        <f>Recap!BF1008</f>
        <v>0</v>
      </c>
      <c r="U1003" s="300">
        <f>Recap!BG1008</f>
        <v>0</v>
      </c>
      <c r="V1003" s="300">
        <f>Recap!BH1008</f>
        <v>0</v>
      </c>
      <c r="W1003" s="300"/>
      <c r="X1003" s="300"/>
      <c r="Y1003" s="300"/>
      <c r="Z1003" s="298">
        <f>Recap!AO1008</f>
        <v>0</v>
      </c>
      <c r="AA1003" s="302"/>
    </row>
    <row r="1004" spans="1:30" s="312" customFormat="1" x14ac:dyDescent="0.25">
      <c r="A1004" s="299" t="str">
        <f>Recap!D1009</f>
        <v>Dw_999</v>
      </c>
      <c r="B1004" s="300">
        <f>Recap!AQ1009</f>
        <v>0</v>
      </c>
      <c r="C1004" s="300">
        <f>Recap!AR1009</f>
        <v>0</v>
      </c>
      <c r="D1004" s="300">
        <f>Recap!AS1009</f>
        <v>0</v>
      </c>
      <c r="E1004" s="301"/>
      <c r="F1004" s="301"/>
      <c r="G1004" s="301"/>
      <c r="H1004" s="300">
        <f>Recap!AU1009</f>
        <v>0</v>
      </c>
      <c r="I1004" s="300">
        <f>Recap!AV1009</f>
        <v>0</v>
      </c>
      <c r="J1004" s="300">
        <f>Recap!AW1009</f>
        <v>0</v>
      </c>
      <c r="K1004" s="301"/>
      <c r="L1004" s="301"/>
      <c r="M1004" s="301"/>
      <c r="N1004" s="300">
        <f>Recap!BB1009</f>
        <v>0</v>
      </c>
      <c r="O1004" s="300">
        <f>Recap!BC1009</f>
        <v>0</v>
      </c>
      <c r="P1004" s="300">
        <f>Recap!BD1009</f>
        <v>0</v>
      </c>
      <c r="Q1004" s="300"/>
      <c r="R1004" s="300"/>
      <c r="S1004" s="300"/>
      <c r="T1004" s="300">
        <f>Recap!BF1009</f>
        <v>0</v>
      </c>
      <c r="U1004" s="300">
        <f>Recap!BG1009</f>
        <v>0</v>
      </c>
      <c r="V1004" s="300">
        <f>Recap!BH1009</f>
        <v>0</v>
      </c>
      <c r="W1004" s="300"/>
      <c r="X1004" s="300"/>
      <c r="Y1004" s="300"/>
      <c r="Z1004" s="298">
        <f>Recap!AO1009</f>
        <v>0</v>
      </c>
      <c r="AA1004" s="302"/>
      <c r="AB1004" s="105"/>
      <c r="AC1004" s="105"/>
      <c r="AD1004" s="105"/>
    </row>
    <row r="1005" spans="1:30" s="312" customFormat="1" x14ac:dyDescent="0.25">
      <c r="A1005" s="299" t="str">
        <f>Recap!D1010</f>
        <v>Dw_1000</v>
      </c>
      <c r="B1005" s="300">
        <f>Recap!AQ1010</f>
        <v>0</v>
      </c>
      <c r="C1005" s="300">
        <f>Recap!AR1010</f>
        <v>0</v>
      </c>
      <c r="D1005" s="300">
        <f>Recap!AS1010</f>
        <v>0</v>
      </c>
      <c r="E1005" s="301"/>
      <c r="F1005" s="301"/>
      <c r="G1005" s="301"/>
      <c r="H1005" s="300">
        <f>Recap!AU1010</f>
        <v>0</v>
      </c>
      <c r="I1005" s="300">
        <f>Recap!AV1010</f>
        <v>0</v>
      </c>
      <c r="J1005" s="300">
        <f>Recap!AW1010</f>
        <v>0</v>
      </c>
      <c r="K1005" s="301"/>
      <c r="L1005" s="301"/>
      <c r="M1005" s="301"/>
      <c r="N1005" s="300">
        <f>Recap!BB1010</f>
        <v>0</v>
      </c>
      <c r="O1005" s="300">
        <f>Recap!BC1010</f>
        <v>0</v>
      </c>
      <c r="P1005" s="300">
        <f>Recap!BD1010</f>
        <v>0</v>
      </c>
      <c r="Q1005" s="300"/>
      <c r="R1005" s="300"/>
      <c r="S1005" s="300"/>
      <c r="T1005" s="300">
        <f>Recap!BF1010</f>
        <v>0</v>
      </c>
      <c r="U1005" s="300">
        <f>Recap!BG1010</f>
        <v>0</v>
      </c>
      <c r="V1005" s="300">
        <f>Recap!BH1010</f>
        <v>0</v>
      </c>
      <c r="W1005" s="300"/>
      <c r="X1005" s="300"/>
      <c r="Y1005" s="300"/>
      <c r="Z1005" s="298">
        <f>Recap!AO1010</f>
        <v>0</v>
      </c>
      <c r="AA1005" s="302"/>
    </row>
    <row r="1006" spans="1:30" x14ac:dyDescent="0.25">
      <c r="AB1006" s="105" t="s">
        <v>423</v>
      </c>
      <c r="AC1006" s="105" t="e">
        <f>AVERAGE(AC6:AC1005)</f>
        <v>#DIV/0!</v>
      </c>
      <c r="AD1006" s="105" t="s">
        <v>424</v>
      </c>
    </row>
    <row r="1007" spans="1:30" x14ac:dyDescent="0.25">
      <c r="AC1007" t="e">
        <f>AC1006/60</f>
        <v>#DIV/0!</v>
      </c>
      <c r="AD1007" s="105" t="s">
        <v>257</v>
      </c>
    </row>
  </sheetData>
  <conditionalFormatting sqref="Z3:Z1005">
    <cfRule type="containsText" dxfId="1" priority="11" operator="containsText" text="Y">
      <formula>NOT(ISERROR(SEARCH("Y",Z3)))</formula>
    </cfRule>
    <cfRule type="containsText" dxfId="0" priority="12" operator="containsText" text="N">
      <formula>NOT(ISERROR(SEARCH("N",Z3)))</formula>
    </cfRule>
  </conditionalFormatting>
  <conditionalFormatting sqref="AC6:AC62">
    <cfRule type="colorScale" priority="733">
      <colorScale>
        <cfvo type="min"/>
        <cfvo type="percentile" val="50"/>
        <cfvo type="max"/>
        <color rgb="FF63BE7B"/>
        <color rgb="FFFFEB84"/>
        <color rgb="FFF8696B"/>
      </colorScale>
    </cfRule>
  </conditionalFormatting>
  <conditionalFormatting sqref="AC155:AC211">
    <cfRule type="colorScale" priority="6">
      <colorScale>
        <cfvo type="min"/>
        <cfvo type="percentile" val="50"/>
        <cfvo type="max"/>
        <color rgb="FF63BE7B"/>
        <color rgb="FFFFEB84"/>
        <color rgb="FFF8696B"/>
      </colorScale>
    </cfRule>
  </conditionalFormatting>
  <conditionalFormatting sqref="AC304:AC360">
    <cfRule type="colorScale" priority="5">
      <colorScale>
        <cfvo type="min"/>
        <cfvo type="percentile" val="50"/>
        <cfvo type="max"/>
        <color rgb="FF63BE7B"/>
        <color rgb="FFFFEB84"/>
        <color rgb="FFF8696B"/>
      </colorScale>
    </cfRule>
  </conditionalFormatting>
  <conditionalFormatting sqref="AC453:AC509">
    <cfRule type="colorScale" priority="4">
      <colorScale>
        <cfvo type="min"/>
        <cfvo type="percentile" val="50"/>
        <cfvo type="max"/>
        <color rgb="FF63BE7B"/>
        <color rgb="FFFFEB84"/>
        <color rgb="FFF8696B"/>
      </colorScale>
    </cfRule>
  </conditionalFormatting>
  <conditionalFormatting sqref="AC602:AC658">
    <cfRule type="colorScale" priority="3">
      <colorScale>
        <cfvo type="min"/>
        <cfvo type="percentile" val="50"/>
        <cfvo type="max"/>
        <color rgb="FF63BE7B"/>
        <color rgb="FFFFEB84"/>
        <color rgb="FFF8696B"/>
      </colorScale>
    </cfRule>
  </conditionalFormatting>
  <conditionalFormatting sqref="AC751:AC807">
    <cfRule type="colorScale" priority="2">
      <colorScale>
        <cfvo type="min"/>
        <cfvo type="percentile" val="50"/>
        <cfvo type="max"/>
        <color rgb="FF63BE7B"/>
        <color rgb="FFFFEB84"/>
        <color rgb="FFF8696B"/>
      </colorScale>
    </cfRule>
  </conditionalFormatting>
  <conditionalFormatting sqref="AC946:AC100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6"/>
  <sheetViews>
    <sheetView workbookViewId="0">
      <selection activeCell="D5" sqref="D5"/>
    </sheetView>
  </sheetViews>
  <sheetFormatPr baseColWidth="10" defaultColWidth="11.42578125" defaultRowHeight="15" x14ac:dyDescent="0.25"/>
  <sheetData>
    <row r="2" spans="1:1" x14ac:dyDescent="0.25">
      <c r="A2" t="s">
        <v>415</v>
      </c>
    </row>
    <row r="3" spans="1:1" x14ac:dyDescent="0.25">
      <c r="A3" t="s">
        <v>354</v>
      </c>
    </row>
    <row r="4" spans="1:1" x14ac:dyDescent="0.25">
      <c r="A4" t="s">
        <v>364</v>
      </c>
    </row>
    <row r="5" spans="1:1" x14ac:dyDescent="0.25">
      <c r="A5" t="s">
        <v>359</v>
      </c>
    </row>
    <row r="6" spans="1:1" x14ac:dyDescent="0.25">
      <c r="A6" t="s">
        <v>372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A8C4370ACC69140BE9F5583C3D32703" ma:contentTypeVersion="12" ma:contentTypeDescription="Crée un document." ma:contentTypeScope="" ma:versionID="74f0ed865d0ba3e3e1dbfc71ddfa56cb">
  <xsd:schema xmlns:xsd="http://www.w3.org/2001/XMLSchema" xmlns:xs="http://www.w3.org/2001/XMLSchema" xmlns:p="http://schemas.microsoft.com/office/2006/metadata/properties" xmlns:ns2="780d51f8-5997-4708-b301-876b48450d77" xmlns:ns3="0d8312d9-c956-47c0-b250-7519afdb4534" targetNamespace="http://schemas.microsoft.com/office/2006/metadata/properties" ma:root="true" ma:fieldsID="4d876509a27a1bcfd772c4ee26e39d7a" ns2:_="" ns3:_="">
    <xsd:import namespace="780d51f8-5997-4708-b301-876b48450d77"/>
    <xsd:import namespace="0d8312d9-c956-47c0-b250-7519afdb453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80d51f8-5997-4708-b301-876b48450d7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Balises d’images" ma:readOnly="false" ma:fieldId="{5cf76f15-5ced-4ddc-b409-7134ff3c332f}" ma:taxonomyMulti="true" ma:sspId="8083176a-d13d-47e2-b7d3-828792fcfcb0"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0d8312d9-c956-47c0-b250-7519afdb4534"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719d881b-a63e-41ea-8268-411c59d678b5}" ma:internalName="TaxCatchAll" ma:showField="CatchAllData" ma:web="0d8312d9-c956-47c0-b250-7519afdb453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80d51f8-5997-4708-b301-876b48450d77">
      <Terms xmlns="http://schemas.microsoft.com/office/infopath/2007/PartnerControls"/>
    </lcf76f155ced4ddcb4097134ff3c332f>
    <TaxCatchAll xmlns="0d8312d9-c956-47c0-b250-7519afdb4534"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7D71B44-DC6F-4BFE-9E54-91D55B619C1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80d51f8-5997-4708-b301-876b48450d77"/>
    <ds:schemaRef ds:uri="0d8312d9-c956-47c0-b250-7519afdb45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7A3ACF5-1F13-4915-97B9-1B6652F6C7B7}">
  <ds:schemaRefs>
    <ds:schemaRef ds:uri="http://schemas.microsoft.com/office/2006/metadata/properties"/>
    <ds:schemaRef ds:uri="http://schemas.microsoft.com/office/infopath/2007/PartnerControls"/>
    <ds:schemaRef ds:uri="780d51f8-5997-4708-b301-876b48450d77"/>
    <ds:schemaRef ds:uri="0d8312d9-c956-47c0-b250-7519afdb4534"/>
  </ds:schemaRefs>
</ds:datastoreItem>
</file>

<file path=customXml/itemProps3.xml><?xml version="1.0" encoding="utf-8"?>
<ds:datastoreItem xmlns:ds="http://schemas.openxmlformats.org/officeDocument/2006/customXml" ds:itemID="{5B3A6B70-4C56-4D55-8E3E-1515D9D5828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Recap</vt:lpstr>
      <vt:lpstr>Char Depth Graph</vt:lpstr>
      <vt:lpstr>Lists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François CONSIGNY</dc:creator>
  <cp:lastModifiedBy>CONSIGNY François</cp:lastModifiedBy>
  <dcterms:created xsi:type="dcterms:W3CDTF">2024-07-04T08:59:41Z</dcterms:created>
  <dcterms:modified xsi:type="dcterms:W3CDTF">2025-02-07T12:42:12Z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0x010100FA8C4370ACC69140BE9F5583C3D32703</vt:lpwstr>
  </property>
  <property fmtid="{D5CDD505-2E9C-101B-9397-08002B2CF9AE}" pid="3" name="MediaServiceImageTags">
    <vt:lpwstr/>
  </property>
</Properties>
</file>